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rocess\Settlement Workbooks - True-Up\"/>
    </mc:Choice>
  </mc:AlternateContent>
  <xr:revisionPtr revIDLastSave="0" documentId="8_{AFB2D4FD-A056-41C0-A400-2183BA278EA9}" xr6:coauthVersionLast="46" xr6:coauthVersionMax="46" xr10:uidLastSave="{00000000-0000-0000-0000-000000000000}"/>
  <bookViews>
    <workbookView xWindow="-120" yWindow="-120" windowWidth="29040" windowHeight="15840" xr2:uid="{00000000-000D-0000-FFFF-FFFF00000000}"/>
  </bookViews>
  <sheets>
    <sheet name="Total True-Up Adjustments" sheetId="9" r:id="rId1"/>
    <sheet name="Corrected With Uncollectible" sheetId="8" r:id="rId2"/>
    <sheet name="Correction Adjustments" sheetId="7" r:id="rId3"/>
    <sheet name="Module C Corrected" sheetId="6" r:id="rId4"/>
    <sheet name="Module C Initial" sheetId="1" r:id="rId5"/>
    <sheet name="DOS Adjustments Detail" sheetId="4" r:id="rId6"/>
    <sheet name="Interest on True-Up" sheetId="5" r:id="rId7"/>
    <sheet name="Interest Rate" sheetId="2" r:id="rId8"/>
    <sheet name="Lookup Tables" sheetId="3" r:id="rId9"/>
  </sheets>
  <definedNames>
    <definedName name="_xlnm._FilterDatabase" localSheetId="8" hidden="1">'Lookup Tables'!$B$1:$B$298</definedName>
    <definedName name="AdjustmentsInterestRate">OFFSET('Interest on True-Up'!$A$3,0,0,COUNTA('Interest on True-Up'!$G:$G)-2,7)</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Tables'!$D:$D)-7,3)</definedName>
    <definedName name="_xlnm.Print_Titles" localSheetId="1">'Corrected With Uncollectible'!$1:$4</definedName>
    <definedName name="_xlnm.Print_Titles" localSheetId="2">'Correction Adjustments'!$1:$4</definedName>
    <definedName name="_xlnm.Print_Titles" localSheetId="5">'DOS Adjustments Detail'!$1:$4</definedName>
    <definedName name="_xlnm.Print_Titles" localSheetId="6">'Interest on True-Up'!$1:$2</definedName>
    <definedName name="_xlnm.Print_Titles" localSheetId="7">'Interest Rate'!$1:$2</definedName>
    <definedName name="_xlnm.Print_Titles" localSheetId="8">'Lookup Tables'!$1:$1</definedName>
    <definedName name="_xlnm.Print_Titles" localSheetId="3">'Module C Corrected'!$1:$4</definedName>
    <definedName name="_xlnm.Print_Titles" localSheetId="4">'Module C Initial'!$1:$4</definedName>
    <definedName name="_xlnm.Print_Titles" localSheetId="0">'Total True-Up Adjustments'!$1:$4</definedName>
    <definedName name="UncollectibleLookup">OFFSET('Lookup Tables'!$K$2,0,0,COUNTA('Lookup Tables'!$K:$K)-1,7)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 l="1"/>
  <c r="A2" i="6"/>
  <c r="A2" i="7"/>
  <c r="A2" i="8"/>
  <c r="C146" i="9"/>
  <c r="C145" i="9"/>
  <c r="C144" i="9"/>
  <c r="C143" i="9"/>
  <c r="C142" i="9"/>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D7" i="9" s="1"/>
  <c r="C6" i="9"/>
  <c r="D6" i="9" s="1"/>
  <c r="C5" i="9"/>
  <c r="D5" i="9" s="1"/>
  <c r="BL3" i="9"/>
  <c r="BK3" i="9"/>
  <c r="BJ3" i="9"/>
  <c r="BI3" i="9"/>
  <c r="BH3" i="9"/>
  <c r="BG3" i="9"/>
  <c r="BF3" i="9"/>
  <c r="BE3" i="9"/>
  <c r="BD3" i="9"/>
  <c r="BC3" i="9"/>
  <c r="BB3" i="9"/>
  <c r="BA3" i="9"/>
  <c r="AN3" i="9"/>
  <c r="AM3" i="9"/>
  <c r="AL3" i="9"/>
  <c r="AK3" i="9"/>
  <c r="AJ3" i="9"/>
  <c r="AI3" i="9"/>
  <c r="AH3" i="9"/>
  <c r="AG3" i="9"/>
  <c r="AF3" i="9"/>
  <c r="AE3" i="9"/>
  <c r="AD3" i="9"/>
  <c r="AC3" i="9"/>
  <c r="AN146" i="8"/>
  <c r="AM146" i="8"/>
  <c r="AL146" i="8"/>
  <c r="AK146" i="8"/>
  <c r="AJ146" i="8"/>
  <c r="AI146" i="8"/>
  <c r="AH146" i="8"/>
  <c r="AG146" i="8"/>
  <c r="AF146" i="8"/>
  <c r="AE146" i="8"/>
  <c r="AD146" i="8"/>
  <c r="AC146" i="8"/>
  <c r="AN145" i="8"/>
  <c r="AM145" i="8"/>
  <c r="AL145" i="8"/>
  <c r="AK145" i="8"/>
  <c r="AJ145" i="8"/>
  <c r="AI145" i="8"/>
  <c r="AH145" i="8"/>
  <c r="AG145" i="8"/>
  <c r="AF145" i="8"/>
  <c r="AE145" i="8"/>
  <c r="AD145" i="8"/>
  <c r="AC145" i="8"/>
  <c r="AN144" i="8"/>
  <c r="AM144" i="8"/>
  <c r="AL144" i="8"/>
  <c r="AK144" i="8"/>
  <c r="AJ144" i="8"/>
  <c r="AI144" i="8"/>
  <c r="AH144" i="8"/>
  <c r="AG144" i="8"/>
  <c r="AF144" i="8"/>
  <c r="AE144" i="8"/>
  <c r="AD144" i="8"/>
  <c r="AC144" i="8"/>
  <c r="AN143" i="8"/>
  <c r="AM143" i="8"/>
  <c r="AL143" i="8"/>
  <c r="AK143" i="8"/>
  <c r="AJ143" i="8"/>
  <c r="AI143" i="8"/>
  <c r="AH143" i="8"/>
  <c r="AG143" i="8"/>
  <c r="AF143" i="8"/>
  <c r="AE143" i="8"/>
  <c r="AD143" i="8"/>
  <c r="AC143" i="8"/>
  <c r="AN142" i="8"/>
  <c r="AM142" i="8"/>
  <c r="AL142" i="8"/>
  <c r="AK142" i="8"/>
  <c r="AJ142" i="8"/>
  <c r="AI142" i="8"/>
  <c r="AH142" i="8"/>
  <c r="AG142" i="8"/>
  <c r="AF142" i="8"/>
  <c r="AE142" i="8"/>
  <c r="AD142" i="8"/>
  <c r="AC142" i="8"/>
  <c r="AN141" i="8"/>
  <c r="AM141" i="8"/>
  <c r="AL141" i="8"/>
  <c r="AK141" i="8"/>
  <c r="AJ141" i="8"/>
  <c r="AI141" i="8"/>
  <c r="AH141" i="8"/>
  <c r="AG141" i="8"/>
  <c r="AF141" i="8"/>
  <c r="AE141" i="8"/>
  <c r="AD141" i="8"/>
  <c r="AC141" i="8"/>
  <c r="AN140" i="8"/>
  <c r="AM140" i="8"/>
  <c r="AL140" i="8"/>
  <c r="AK140" i="8"/>
  <c r="AJ140" i="8"/>
  <c r="AI140" i="8"/>
  <c r="AH140" i="8"/>
  <c r="AG140" i="8"/>
  <c r="AF140" i="8"/>
  <c r="AE140" i="8"/>
  <c r="AD140" i="8"/>
  <c r="AC140" i="8"/>
  <c r="AN139" i="8"/>
  <c r="AM139" i="8"/>
  <c r="AL139" i="8"/>
  <c r="AK139" i="8"/>
  <c r="AJ139" i="8"/>
  <c r="AI139" i="8"/>
  <c r="AH139" i="8"/>
  <c r="AG139" i="8"/>
  <c r="AF139" i="8"/>
  <c r="AE139" i="8"/>
  <c r="AD139" i="8"/>
  <c r="AC139" i="8"/>
  <c r="AN138" i="8"/>
  <c r="AM138" i="8"/>
  <c r="AL138" i="8"/>
  <c r="AK138" i="8"/>
  <c r="AJ138" i="8"/>
  <c r="AI138" i="8"/>
  <c r="AH138" i="8"/>
  <c r="AG138" i="8"/>
  <c r="AF138" i="8"/>
  <c r="AE138" i="8"/>
  <c r="AD138" i="8"/>
  <c r="AC138" i="8"/>
  <c r="AN137" i="8"/>
  <c r="AM137" i="8"/>
  <c r="AL137" i="8"/>
  <c r="AK137" i="8"/>
  <c r="AJ137" i="8"/>
  <c r="AI137" i="8"/>
  <c r="AH137" i="8"/>
  <c r="AG137" i="8"/>
  <c r="AF137" i="8"/>
  <c r="AE137" i="8"/>
  <c r="AD137" i="8"/>
  <c r="AC137" i="8"/>
  <c r="AN136" i="8"/>
  <c r="AM136" i="8"/>
  <c r="AL136" i="8"/>
  <c r="AK136" i="8"/>
  <c r="AJ136" i="8"/>
  <c r="AI136" i="8"/>
  <c r="AH136" i="8"/>
  <c r="AG136" i="8"/>
  <c r="AF136" i="8"/>
  <c r="AE136" i="8"/>
  <c r="AD136" i="8"/>
  <c r="AC136" i="8"/>
  <c r="AN135" i="8"/>
  <c r="AM135" i="8"/>
  <c r="AL135" i="8"/>
  <c r="AK135" i="8"/>
  <c r="AJ135" i="8"/>
  <c r="AI135" i="8"/>
  <c r="AH135" i="8"/>
  <c r="AG135" i="8"/>
  <c r="AF135" i="8"/>
  <c r="AE135" i="8"/>
  <c r="AD135" i="8"/>
  <c r="AC135" i="8"/>
  <c r="AN134" i="8"/>
  <c r="AM134" i="8"/>
  <c r="AL134" i="8"/>
  <c r="AK134" i="8"/>
  <c r="AJ134" i="8"/>
  <c r="AI134" i="8"/>
  <c r="AH134" i="8"/>
  <c r="AG134" i="8"/>
  <c r="AF134" i="8"/>
  <c r="AE134" i="8"/>
  <c r="AD134" i="8"/>
  <c r="AC134" i="8"/>
  <c r="AN133" i="8"/>
  <c r="AM133" i="8"/>
  <c r="AL133" i="8"/>
  <c r="AK133" i="8"/>
  <c r="AJ133" i="8"/>
  <c r="AI133" i="8"/>
  <c r="AH133" i="8"/>
  <c r="AG133" i="8"/>
  <c r="AF133" i="8"/>
  <c r="AE133" i="8"/>
  <c r="AD133" i="8"/>
  <c r="AC133" i="8"/>
  <c r="AN132" i="8"/>
  <c r="AM132" i="8"/>
  <c r="AL132" i="8"/>
  <c r="AK132" i="8"/>
  <c r="AJ132" i="8"/>
  <c r="AI132" i="8"/>
  <c r="AH132" i="8"/>
  <c r="AG132" i="8"/>
  <c r="AF132" i="8"/>
  <c r="AE132" i="8"/>
  <c r="AD132" i="8"/>
  <c r="AC132" i="8"/>
  <c r="AN131" i="8"/>
  <c r="AM131" i="8"/>
  <c r="AL131" i="8"/>
  <c r="AK131" i="8"/>
  <c r="AJ131" i="8"/>
  <c r="AI131" i="8"/>
  <c r="AH131" i="8"/>
  <c r="AG131" i="8"/>
  <c r="AF131" i="8"/>
  <c r="AE131" i="8"/>
  <c r="AD131" i="8"/>
  <c r="AC131" i="8"/>
  <c r="AN130" i="8"/>
  <c r="AM130" i="8"/>
  <c r="AL130" i="8"/>
  <c r="AK130" i="8"/>
  <c r="AJ130" i="8"/>
  <c r="AI130" i="8"/>
  <c r="AH130" i="8"/>
  <c r="AG130" i="8"/>
  <c r="AF130" i="8"/>
  <c r="AE130" i="8"/>
  <c r="AD130" i="8"/>
  <c r="AC130" i="8"/>
  <c r="AN129" i="8"/>
  <c r="AM129" i="8"/>
  <c r="AL129" i="8"/>
  <c r="AK129" i="8"/>
  <c r="AJ129" i="8"/>
  <c r="AI129" i="8"/>
  <c r="AH129" i="8"/>
  <c r="AG129" i="8"/>
  <c r="AF129" i="8"/>
  <c r="AE129" i="8"/>
  <c r="AD129" i="8"/>
  <c r="AC129" i="8"/>
  <c r="AN128" i="8"/>
  <c r="AM128" i="8"/>
  <c r="AL128" i="8"/>
  <c r="AK128" i="8"/>
  <c r="AJ128" i="8"/>
  <c r="AI128" i="8"/>
  <c r="AH128" i="8"/>
  <c r="AG128" i="8"/>
  <c r="AF128" i="8"/>
  <c r="AE128" i="8"/>
  <c r="AD128" i="8"/>
  <c r="AC128" i="8"/>
  <c r="AN127" i="8"/>
  <c r="AM127" i="8"/>
  <c r="AL127" i="8"/>
  <c r="AK127" i="8"/>
  <c r="AJ127" i="8"/>
  <c r="AI127" i="8"/>
  <c r="AH127" i="8"/>
  <c r="AG127" i="8"/>
  <c r="AF127" i="8"/>
  <c r="AE127" i="8"/>
  <c r="AD127" i="8"/>
  <c r="AC127" i="8"/>
  <c r="AN126" i="8"/>
  <c r="AM126" i="8"/>
  <c r="AL126" i="8"/>
  <c r="AK126" i="8"/>
  <c r="AJ126" i="8"/>
  <c r="AI126" i="8"/>
  <c r="AH126" i="8"/>
  <c r="AG126" i="8"/>
  <c r="AF126" i="8"/>
  <c r="AE126" i="8"/>
  <c r="AD126" i="8"/>
  <c r="AC126" i="8"/>
  <c r="AN125" i="8"/>
  <c r="AM125" i="8"/>
  <c r="AL125" i="8"/>
  <c r="AK125" i="8"/>
  <c r="AJ125" i="8"/>
  <c r="AI125" i="8"/>
  <c r="AH125" i="8"/>
  <c r="AG125" i="8"/>
  <c r="AF125" i="8"/>
  <c r="AE125" i="8"/>
  <c r="AD125" i="8"/>
  <c r="AC125" i="8"/>
  <c r="AN124" i="8"/>
  <c r="AM124" i="8"/>
  <c r="AL124" i="8"/>
  <c r="AK124" i="8"/>
  <c r="AJ124" i="8"/>
  <c r="AI124" i="8"/>
  <c r="AH124" i="8"/>
  <c r="AG124" i="8"/>
  <c r="AF124" i="8"/>
  <c r="AE124" i="8"/>
  <c r="AD124" i="8"/>
  <c r="AC124" i="8"/>
  <c r="AN123" i="8"/>
  <c r="AM123" i="8"/>
  <c r="AL123" i="8"/>
  <c r="AK123" i="8"/>
  <c r="AJ123" i="8"/>
  <c r="AI123" i="8"/>
  <c r="AH123" i="8"/>
  <c r="AG123" i="8"/>
  <c r="AF123" i="8"/>
  <c r="AE123" i="8"/>
  <c r="AD123" i="8"/>
  <c r="AC123" i="8"/>
  <c r="AN122" i="8"/>
  <c r="AM122" i="8"/>
  <c r="AL122" i="8"/>
  <c r="AK122" i="8"/>
  <c r="AJ122" i="8"/>
  <c r="AI122" i="8"/>
  <c r="AH122" i="8"/>
  <c r="AG122" i="8"/>
  <c r="AF122" i="8"/>
  <c r="AE122" i="8"/>
  <c r="AD122" i="8"/>
  <c r="AC122" i="8"/>
  <c r="AN121" i="8"/>
  <c r="AM121" i="8"/>
  <c r="AL121" i="8"/>
  <c r="AK121" i="8"/>
  <c r="AJ121" i="8"/>
  <c r="AI121" i="8"/>
  <c r="AH121" i="8"/>
  <c r="AG121" i="8"/>
  <c r="AF121" i="8"/>
  <c r="AE121" i="8"/>
  <c r="AD121" i="8"/>
  <c r="AC121" i="8"/>
  <c r="AN120" i="8"/>
  <c r="AM120" i="8"/>
  <c r="AL120" i="8"/>
  <c r="AK120" i="8"/>
  <c r="AJ120" i="8"/>
  <c r="AI120" i="8"/>
  <c r="AH120" i="8"/>
  <c r="AG120" i="8"/>
  <c r="AF120" i="8"/>
  <c r="AE120" i="8"/>
  <c r="AD120" i="8"/>
  <c r="AC120" i="8"/>
  <c r="AN119" i="8"/>
  <c r="AM119" i="8"/>
  <c r="AL119" i="8"/>
  <c r="AK119" i="8"/>
  <c r="AJ119" i="8"/>
  <c r="AI119" i="8"/>
  <c r="AH119" i="8"/>
  <c r="AG119" i="8"/>
  <c r="AF119" i="8"/>
  <c r="AE119" i="8"/>
  <c r="AD119" i="8"/>
  <c r="AC119" i="8"/>
  <c r="AN118" i="8"/>
  <c r="AM118" i="8"/>
  <c r="AL118" i="8"/>
  <c r="AK118" i="8"/>
  <c r="AJ118" i="8"/>
  <c r="AI118" i="8"/>
  <c r="AH118" i="8"/>
  <c r="AG118" i="8"/>
  <c r="AF118" i="8"/>
  <c r="AE118" i="8"/>
  <c r="AD118" i="8"/>
  <c r="AC118" i="8"/>
  <c r="AN117" i="8"/>
  <c r="AM117" i="8"/>
  <c r="AL117" i="8"/>
  <c r="AK117" i="8"/>
  <c r="AJ117" i="8"/>
  <c r="AI117" i="8"/>
  <c r="AH117" i="8"/>
  <c r="AG117" i="8"/>
  <c r="AF117" i="8"/>
  <c r="AE117" i="8"/>
  <c r="AD117" i="8"/>
  <c r="AC117" i="8"/>
  <c r="AN116" i="8"/>
  <c r="AM116" i="8"/>
  <c r="AL116" i="8"/>
  <c r="AK116" i="8"/>
  <c r="AJ116" i="8"/>
  <c r="AI116" i="8"/>
  <c r="AH116" i="8"/>
  <c r="AG116" i="8"/>
  <c r="AF116" i="8"/>
  <c r="AE116" i="8"/>
  <c r="AD116" i="8"/>
  <c r="AC116" i="8"/>
  <c r="AN115" i="8"/>
  <c r="AM115" i="8"/>
  <c r="AL115" i="8"/>
  <c r="AK115" i="8"/>
  <c r="AJ115" i="8"/>
  <c r="AI115" i="8"/>
  <c r="AH115" i="8"/>
  <c r="AG115" i="8"/>
  <c r="AF115" i="8"/>
  <c r="AE115" i="8"/>
  <c r="AD115" i="8"/>
  <c r="AC115" i="8"/>
  <c r="AN114" i="8"/>
  <c r="AM114" i="8"/>
  <c r="AL114" i="8"/>
  <c r="AK114" i="8"/>
  <c r="AJ114" i="8"/>
  <c r="AI114" i="8"/>
  <c r="AH114" i="8"/>
  <c r="AG114" i="8"/>
  <c r="AF114" i="8"/>
  <c r="AE114" i="8"/>
  <c r="AD114" i="8"/>
  <c r="AC114" i="8"/>
  <c r="AN113" i="8"/>
  <c r="AM113" i="8"/>
  <c r="AL113" i="8"/>
  <c r="AK113" i="8"/>
  <c r="AJ113" i="8"/>
  <c r="AI113" i="8"/>
  <c r="AH113" i="8"/>
  <c r="AG113" i="8"/>
  <c r="AF113" i="8"/>
  <c r="AE113" i="8"/>
  <c r="AD113" i="8"/>
  <c r="AC113" i="8"/>
  <c r="AN112" i="8"/>
  <c r="AM112" i="8"/>
  <c r="AL112" i="8"/>
  <c r="AK112" i="8"/>
  <c r="AJ112" i="8"/>
  <c r="AI112" i="8"/>
  <c r="AH112" i="8"/>
  <c r="AG112" i="8"/>
  <c r="AF112" i="8"/>
  <c r="AE112" i="8"/>
  <c r="AD112" i="8"/>
  <c r="AC112" i="8"/>
  <c r="AN111" i="8"/>
  <c r="AM111" i="8"/>
  <c r="AL111" i="8"/>
  <c r="AK111" i="8"/>
  <c r="AJ111" i="8"/>
  <c r="AI111" i="8"/>
  <c r="AH111" i="8"/>
  <c r="AG111" i="8"/>
  <c r="AF111" i="8"/>
  <c r="AE111" i="8"/>
  <c r="AD111" i="8"/>
  <c r="AC111" i="8"/>
  <c r="AN110" i="8"/>
  <c r="AM110" i="8"/>
  <c r="AL110" i="8"/>
  <c r="AK110" i="8"/>
  <c r="AJ110" i="8"/>
  <c r="AI110" i="8"/>
  <c r="AH110" i="8"/>
  <c r="AG110" i="8"/>
  <c r="AF110" i="8"/>
  <c r="AE110" i="8"/>
  <c r="AD110" i="8"/>
  <c r="AC110" i="8"/>
  <c r="AN109" i="8"/>
  <c r="AM109" i="8"/>
  <c r="AL109" i="8"/>
  <c r="AK109" i="8"/>
  <c r="AJ109" i="8"/>
  <c r="AI109" i="8"/>
  <c r="AH109" i="8"/>
  <c r="AG109" i="8"/>
  <c r="AF109" i="8"/>
  <c r="AE109" i="8"/>
  <c r="AD109" i="8"/>
  <c r="AC109" i="8"/>
  <c r="AN108" i="8"/>
  <c r="AM108" i="8"/>
  <c r="AL108" i="8"/>
  <c r="AK108" i="8"/>
  <c r="AJ108" i="8"/>
  <c r="AI108" i="8"/>
  <c r="AH108" i="8"/>
  <c r="AG108" i="8"/>
  <c r="AF108" i="8"/>
  <c r="AE108" i="8"/>
  <c r="AD108" i="8"/>
  <c r="AC108" i="8"/>
  <c r="AN107" i="8"/>
  <c r="AM107" i="8"/>
  <c r="AL107" i="8"/>
  <c r="AK107" i="8"/>
  <c r="AJ107" i="8"/>
  <c r="AI107" i="8"/>
  <c r="AH107" i="8"/>
  <c r="AG107" i="8"/>
  <c r="AF107" i="8"/>
  <c r="AE107" i="8"/>
  <c r="AD107" i="8"/>
  <c r="AC107" i="8"/>
  <c r="AN106" i="8"/>
  <c r="AM106" i="8"/>
  <c r="AL106" i="8"/>
  <c r="AK106" i="8"/>
  <c r="AJ106" i="8"/>
  <c r="AI106" i="8"/>
  <c r="AH106" i="8"/>
  <c r="AG106" i="8"/>
  <c r="AF106" i="8"/>
  <c r="AE106" i="8"/>
  <c r="AD106" i="8"/>
  <c r="AC106" i="8"/>
  <c r="AN105" i="8"/>
  <c r="AM105" i="8"/>
  <c r="AL105" i="8"/>
  <c r="AK105" i="8"/>
  <c r="AJ105" i="8"/>
  <c r="AI105" i="8"/>
  <c r="AH105" i="8"/>
  <c r="AG105" i="8"/>
  <c r="AF105" i="8"/>
  <c r="AE105" i="8"/>
  <c r="AD105" i="8"/>
  <c r="AC105" i="8"/>
  <c r="AN104" i="8"/>
  <c r="AM104" i="8"/>
  <c r="AL104" i="8"/>
  <c r="AK104" i="8"/>
  <c r="AJ104" i="8"/>
  <c r="AI104" i="8"/>
  <c r="AH104" i="8"/>
  <c r="AG104" i="8"/>
  <c r="AF104" i="8"/>
  <c r="AE104" i="8"/>
  <c r="AD104" i="8"/>
  <c r="AC104" i="8"/>
  <c r="AN103" i="8"/>
  <c r="AM103" i="8"/>
  <c r="AL103" i="8"/>
  <c r="AK103" i="8"/>
  <c r="AJ103" i="8"/>
  <c r="AI103" i="8"/>
  <c r="AH103" i="8"/>
  <c r="AG103" i="8"/>
  <c r="AF103" i="8"/>
  <c r="AE103" i="8"/>
  <c r="AD103" i="8"/>
  <c r="AC103" i="8"/>
  <c r="AN102" i="8"/>
  <c r="AM102" i="8"/>
  <c r="AL102" i="8"/>
  <c r="AK102" i="8"/>
  <c r="AJ102" i="8"/>
  <c r="AI102" i="8"/>
  <c r="AH102" i="8"/>
  <c r="AG102" i="8"/>
  <c r="AF102" i="8"/>
  <c r="AE102" i="8"/>
  <c r="AD102" i="8"/>
  <c r="AC102" i="8"/>
  <c r="AN101" i="8"/>
  <c r="AM101" i="8"/>
  <c r="AL101" i="8"/>
  <c r="AK101" i="8"/>
  <c r="AJ101" i="8"/>
  <c r="AI101" i="8"/>
  <c r="AH101" i="8"/>
  <c r="AG101" i="8"/>
  <c r="AF101" i="8"/>
  <c r="AE101" i="8"/>
  <c r="AD101" i="8"/>
  <c r="AC101" i="8"/>
  <c r="AN100" i="8"/>
  <c r="AM100" i="8"/>
  <c r="AL100" i="8"/>
  <c r="AK100" i="8"/>
  <c r="AJ100" i="8"/>
  <c r="AI100" i="8"/>
  <c r="AH100" i="8"/>
  <c r="AG100" i="8"/>
  <c r="AF100" i="8"/>
  <c r="AE100" i="8"/>
  <c r="AD100" i="8"/>
  <c r="AC100" i="8"/>
  <c r="AN99" i="8"/>
  <c r="AM99" i="8"/>
  <c r="AL99" i="8"/>
  <c r="AK99" i="8"/>
  <c r="AJ99" i="8"/>
  <c r="AI99" i="8"/>
  <c r="AH99" i="8"/>
  <c r="AG99" i="8"/>
  <c r="AF99" i="8"/>
  <c r="AE99" i="8"/>
  <c r="AD99" i="8"/>
  <c r="AC99" i="8"/>
  <c r="AN98" i="8"/>
  <c r="AM98" i="8"/>
  <c r="AL98" i="8"/>
  <c r="AK98" i="8"/>
  <c r="AJ98" i="8"/>
  <c r="AI98" i="8"/>
  <c r="AH98" i="8"/>
  <c r="AG98" i="8"/>
  <c r="AF98" i="8"/>
  <c r="AE98" i="8"/>
  <c r="AD98" i="8"/>
  <c r="AC98" i="8"/>
  <c r="AN97" i="8"/>
  <c r="AM97" i="8"/>
  <c r="AL97" i="8"/>
  <c r="AK97" i="8"/>
  <c r="AJ97" i="8"/>
  <c r="AI97" i="8"/>
  <c r="AH97" i="8"/>
  <c r="AG97" i="8"/>
  <c r="AF97" i="8"/>
  <c r="AE97" i="8"/>
  <c r="AD97" i="8"/>
  <c r="AC97" i="8"/>
  <c r="AN96" i="8"/>
  <c r="AM96" i="8"/>
  <c r="AL96" i="8"/>
  <c r="AK96" i="8"/>
  <c r="AJ96" i="8"/>
  <c r="AI96" i="8"/>
  <c r="AH96" i="8"/>
  <c r="AG96" i="8"/>
  <c r="AF96" i="8"/>
  <c r="AE96" i="8"/>
  <c r="AD96" i="8"/>
  <c r="AC96" i="8"/>
  <c r="AN95" i="8"/>
  <c r="AM95" i="8"/>
  <c r="AL95" i="8"/>
  <c r="AK95" i="8"/>
  <c r="AJ95" i="8"/>
  <c r="AI95" i="8"/>
  <c r="AH95" i="8"/>
  <c r="AG95" i="8"/>
  <c r="AF95" i="8"/>
  <c r="AE95" i="8"/>
  <c r="AD95" i="8"/>
  <c r="AC95" i="8"/>
  <c r="AN94" i="8"/>
  <c r="AM94" i="8"/>
  <c r="AL94" i="8"/>
  <c r="AK94" i="8"/>
  <c r="AJ94" i="8"/>
  <c r="AI94" i="8"/>
  <c r="AH94" i="8"/>
  <c r="AG94" i="8"/>
  <c r="AF94" i="8"/>
  <c r="AE94" i="8"/>
  <c r="AD94" i="8"/>
  <c r="AC94" i="8"/>
  <c r="AN93" i="8"/>
  <c r="AM93" i="8"/>
  <c r="AL93" i="8"/>
  <c r="AK93" i="8"/>
  <c r="AJ93" i="8"/>
  <c r="AI93" i="8"/>
  <c r="AH93" i="8"/>
  <c r="AG93" i="8"/>
  <c r="AF93" i="8"/>
  <c r="AE93" i="8"/>
  <c r="AD93" i="8"/>
  <c r="AC93" i="8"/>
  <c r="AN92" i="8"/>
  <c r="AM92" i="8"/>
  <c r="AL92" i="8"/>
  <c r="AK92" i="8"/>
  <c r="AJ92" i="8"/>
  <c r="AI92" i="8"/>
  <c r="AH92" i="8"/>
  <c r="AG92" i="8"/>
  <c r="AF92" i="8"/>
  <c r="AE92" i="8"/>
  <c r="AD92" i="8"/>
  <c r="AC92" i="8"/>
  <c r="AN91" i="8"/>
  <c r="AM91" i="8"/>
  <c r="AL91" i="8"/>
  <c r="AK91" i="8"/>
  <c r="AJ91" i="8"/>
  <c r="AI91" i="8"/>
  <c r="AH91" i="8"/>
  <c r="AG91" i="8"/>
  <c r="AF91" i="8"/>
  <c r="AE91" i="8"/>
  <c r="AD91" i="8"/>
  <c r="AC91" i="8"/>
  <c r="AN90" i="8"/>
  <c r="AM90" i="8"/>
  <c r="AL90" i="8"/>
  <c r="AK90" i="8"/>
  <c r="AJ90" i="8"/>
  <c r="AI90" i="8"/>
  <c r="AH90" i="8"/>
  <c r="AG90" i="8"/>
  <c r="AF90" i="8"/>
  <c r="AE90" i="8"/>
  <c r="AD90" i="8"/>
  <c r="AC90" i="8"/>
  <c r="AN89" i="8"/>
  <c r="AM89" i="8"/>
  <c r="AL89" i="8"/>
  <c r="AK89" i="8"/>
  <c r="AJ89" i="8"/>
  <c r="AI89" i="8"/>
  <c r="AH89" i="8"/>
  <c r="AG89" i="8"/>
  <c r="AF89" i="8"/>
  <c r="AE89" i="8"/>
  <c r="AD89" i="8"/>
  <c r="AC89" i="8"/>
  <c r="AN88" i="8"/>
  <c r="AM88" i="8"/>
  <c r="AL88" i="8"/>
  <c r="AK88" i="8"/>
  <c r="AJ88" i="8"/>
  <c r="AI88" i="8"/>
  <c r="AH88" i="8"/>
  <c r="AG88" i="8"/>
  <c r="AF88" i="8"/>
  <c r="AE88" i="8"/>
  <c r="AD88" i="8"/>
  <c r="AC88" i="8"/>
  <c r="AN87" i="8"/>
  <c r="AM87" i="8"/>
  <c r="AL87" i="8"/>
  <c r="AK87" i="8"/>
  <c r="AJ87" i="8"/>
  <c r="AI87" i="8"/>
  <c r="AH87" i="8"/>
  <c r="AG87" i="8"/>
  <c r="AF87" i="8"/>
  <c r="AE87" i="8"/>
  <c r="AD87" i="8"/>
  <c r="AC87" i="8"/>
  <c r="AN86" i="8"/>
  <c r="AM86" i="8"/>
  <c r="AL86" i="8"/>
  <c r="AK86" i="8"/>
  <c r="AJ86" i="8"/>
  <c r="AI86" i="8"/>
  <c r="AH86" i="8"/>
  <c r="AG86" i="8"/>
  <c r="AF86" i="8"/>
  <c r="AE86" i="8"/>
  <c r="AD86" i="8"/>
  <c r="AC86" i="8"/>
  <c r="AN85" i="8"/>
  <c r="AM85" i="8"/>
  <c r="AL85" i="8"/>
  <c r="AK85" i="8"/>
  <c r="AJ85" i="8"/>
  <c r="AI85" i="8"/>
  <c r="AH85" i="8"/>
  <c r="AG85" i="8"/>
  <c r="AF85" i="8"/>
  <c r="AE85" i="8"/>
  <c r="AD85" i="8"/>
  <c r="AC85" i="8"/>
  <c r="AN84" i="8"/>
  <c r="AM84" i="8"/>
  <c r="AL84" i="8"/>
  <c r="AK84" i="8"/>
  <c r="AJ84" i="8"/>
  <c r="AI84" i="8"/>
  <c r="AH84" i="8"/>
  <c r="AG84" i="8"/>
  <c r="AF84" i="8"/>
  <c r="AE84" i="8"/>
  <c r="AD84" i="8"/>
  <c r="AC84" i="8"/>
  <c r="AN83" i="8"/>
  <c r="AM83" i="8"/>
  <c r="AL83" i="8"/>
  <c r="AK83" i="8"/>
  <c r="AJ83" i="8"/>
  <c r="AI83" i="8"/>
  <c r="AH83" i="8"/>
  <c r="AG83" i="8"/>
  <c r="AF83" i="8"/>
  <c r="AE83" i="8"/>
  <c r="AD83" i="8"/>
  <c r="AC83" i="8"/>
  <c r="AN82" i="8"/>
  <c r="AM82" i="8"/>
  <c r="AL82" i="8"/>
  <c r="AK82" i="8"/>
  <c r="AJ82" i="8"/>
  <c r="AI82" i="8"/>
  <c r="AH82" i="8"/>
  <c r="AG82" i="8"/>
  <c r="AF82" i="8"/>
  <c r="AE82" i="8"/>
  <c r="AD82" i="8"/>
  <c r="AC82" i="8"/>
  <c r="AN81" i="8"/>
  <c r="AM81" i="8"/>
  <c r="AL81" i="8"/>
  <c r="AK81" i="8"/>
  <c r="AJ81" i="8"/>
  <c r="AI81" i="8"/>
  <c r="AH81" i="8"/>
  <c r="AG81" i="8"/>
  <c r="AF81" i="8"/>
  <c r="AE81" i="8"/>
  <c r="AD81" i="8"/>
  <c r="AC81" i="8"/>
  <c r="AN80" i="8"/>
  <c r="AM80" i="8"/>
  <c r="AL80" i="8"/>
  <c r="AK80" i="8"/>
  <c r="AJ80" i="8"/>
  <c r="AI80" i="8"/>
  <c r="AH80" i="8"/>
  <c r="AG80" i="8"/>
  <c r="AF80" i="8"/>
  <c r="AE80" i="8"/>
  <c r="AD80" i="8"/>
  <c r="AC80" i="8"/>
  <c r="AN79" i="8"/>
  <c r="AM79" i="8"/>
  <c r="AL79" i="8"/>
  <c r="AK79" i="8"/>
  <c r="AJ79" i="8"/>
  <c r="AI79" i="8"/>
  <c r="AH79" i="8"/>
  <c r="AG79" i="8"/>
  <c r="AF79" i="8"/>
  <c r="AE79" i="8"/>
  <c r="AD79" i="8"/>
  <c r="AC79" i="8"/>
  <c r="AN78" i="8"/>
  <c r="AM78" i="8"/>
  <c r="AL78" i="8"/>
  <c r="AK78" i="8"/>
  <c r="AJ78" i="8"/>
  <c r="AI78" i="8"/>
  <c r="AH78" i="8"/>
  <c r="AG78" i="8"/>
  <c r="AF78" i="8"/>
  <c r="AE78" i="8"/>
  <c r="AD78" i="8"/>
  <c r="AC78" i="8"/>
  <c r="AN77" i="8"/>
  <c r="AM77" i="8"/>
  <c r="AL77" i="8"/>
  <c r="AK77" i="8"/>
  <c r="AJ77" i="8"/>
  <c r="AI77" i="8"/>
  <c r="AH77" i="8"/>
  <c r="AG77" i="8"/>
  <c r="AF77" i="8"/>
  <c r="AE77" i="8"/>
  <c r="AD77" i="8"/>
  <c r="AC77" i="8"/>
  <c r="AN76" i="8"/>
  <c r="AM76" i="8"/>
  <c r="AL76" i="8"/>
  <c r="AK76" i="8"/>
  <c r="AJ76" i="8"/>
  <c r="AI76" i="8"/>
  <c r="AH76" i="8"/>
  <c r="AG76" i="8"/>
  <c r="AF76" i="8"/>
  <c r="AE76" i="8"/>
  <c r="AD76" i="8"/>
  <c r="AC76" i="8"/>
  <c r="AN75" i="8"/>
  <c r="AM75" i="8"/>
  <c r="AL75" i="8"/>
  <c r="AK75" i="8"/>
  <c r="AJ75" i="8"/>
  <c r="AI75" i="8"/>
  <c r="AH75" i="8"/>
  <c r="AG75" i="8"/>
  <c r="AF75" i="8"/>
  <c r="AE75" i="8"/>
  <c r="AD75" i="8"/>
  <c r="AC75" i="8"/>
  <c r="AN74" i="8"/>
  <c r="AM74" i="8"/>
  <c r="AL74" i="8"/>
  <c r="AK74" i="8"/>
  <c r="AJ74" i="8"/>
  <c r="AI74" i="8"/>
  <c r="AH74" i="8"/>
  <c r="AG74" i="8"/>
  <c r="AF74" i="8"/>
  <c r="AE74" i="8"/>
  <c r="AD74" i="8"/>
  <c r="AC74" i="8"/>
  <c r="AN73" i="8"/>
  <c r="AM73" i="8"/>
  <c r="AL73" i="8"/>
  <c r="AK73" i="8"/>
  <c r="AJ73" i="8"/>
  <c r="AI73" i="8"/>
  <c r="AH73" i="8"/>
  <c r="AG73" i="8"/>
  <c r="AF73" i="8"/>
  <c r="AE73" i="8"/>
  <c r="AD73" i="8"/>
  <c r="AC73" i="8"/>
  <c r="AN72" i="8"/>
  <c r="AM72" i="8"/>
  <c r="AL72" i="8"/>
  <c r="AK72" i="8"/>
  <c r="AJ72" i="8"/>
  <c r="AI72" i="8"/>
  <c r="AH72" i="8"/>
  <c r="AG72" i="8"/>
  <c r="AF72" i="8"/>
  <c r="AE72" i="8"/>
  <c r="AD72" i="8"/>
  <c r="AC72" i="8"/>
  <c r="AN71" i="8"/>
  <c r="AM71" i="8"/>
  <c r="AL71" i="8"/>
  <c r="AK71" i="8"/>
  <c r="AJ71" i="8"/>
  <c r="AI71" i="8"/>
  <c r="AH71" i="8"/>
  <c r="AG71" i="8"/>
  <c r="AF71" i="8"/>
  <c r="AE71" i="8"/>
  <c r="AD71" i="8"/>
  <c r="AC71" i="8"/>
  <c r="AN70" i="8"/>
  <c r="AM70" i="8"/>
  <c r="AL70" i="8"/>
  <c r="AK70" i="8"/>
  <c r="AJ70" i="8"/>
  <c r="AI70" i="8"/>
  <c r="AH70" i="8"/>
  <c r="AG70" i="8"/>
  <c r="AF70" i="8"/>
  <c r="AE70" i="8"/>
  <c r="AD70" i="8"/>
  <c r="AC70" i="8"/>
  <c r="AN69" i="8"/>
  <c r="AM69" i="8"/>
  <c r="AL69" i="8"/>
  <c r="AK69" i="8"/>
  <c r="AJ69" i="8"/>
  <c r="AI69" i="8"/>
  <c r="AH69" i="8"/>
  <c r="AG69" i="8"/>
  <c r="AF69" i="8"/>
  <c r="AE69" i="8"/>
  <c r="AD69" i="8"/>
  <c r="AC69" i="8"/>
  <c r="AN68" i="8"/>
  <c r="AM68" i="8"/>
  <c r="AL68" i="8"/>
  <c r="AK68" i="8"/>
  <c r="AJ68" i="8"/>
  <c r="AI68" i="8"/>
  <c r="AH68" i="8"/>
  <c r="AG68" i="8"/>
  <c r="AF68" i="8"/>
  <c r="AE68" i="8"/>
  <c r="AD68" i="8"/>
  <c r="AC68" i="8"/>
  <c r="AN67" i="8"/>
  <c r="AM67" i="8"/>
  <c r="AL67" i="8"/>
  <c r="AK67" i="8"/>
  <c r="AJ67" i="8"/>
  <c r="AI67" i="8"/>
  <c r="AH67" i="8"/>
  <c r="AG67" i="8"/>
  <c r="AF67" i="8"/>
  <c r="AE67" i="8"/>
  <c r="AD67" i="8"/>
  <c r="AC67" i="8"/>
  <c r="AN66" i="8"/>
  <c r="AM66" i="8"/>
  <c r="AL66" i="8"/>
  <c r="AK66" i="8"/>
  <c r="AJ66" i="8"/>
  <c r="AI66" i="8"/>
  <c r="AH66" i="8"/>
  <c r="AG66" i="8"/>
  <c r="AF66" i="8"/>
  <c r="AE66" i="8"/>
  <c r="AD66" i="8"/>
  <c r="AC66" i="8"/>
  <c r="AN65" i="8"/>
  <c r="AM65" i="8"/>
  <c r="AL65" i="8"/>
  <c r="AK65" i="8"/>
  <c r="AJ65" i="8"/>
  <c r="AI65" i="8"/>
  <c r="AH65" i="8"/>
  <c r="AG65" i="8"/>
  <c r="AF65" i="8"/>
  <c r="AE65" i="8"/>
  <c r="AD65" i="8"/>
  <c r="AC65" i="8"/>
  <c r="AN64" i="8"/>
  <c r="AM64" i="8"/>
  <c r="AL64" i="8"/>
  <c r="AK64" i="8"/>
  <c r="AJ64" i="8"/>
  <c r="AI64" i="8"/>
  <c r="AH64" i="8"/>
  <c r="AG64" i="8"/>
  <c r="AF64" i="8"/>
  <c r="AE64" i="8"/>
  <c r="AD64" i="8"/>
  <c r="AC64" i="8"/>
  <c r="AN63" i="8"/>
  <c r="AM63" i="8"/>
  <c r="AL63" i="8"/>
  <c r="AK63" i="8"/>
  <c r="AJ63" i="8"/>
  <c r="AI63" i="8"/>
  <c r="AH63" i="8"/>
  <c r="AG63" i="8"/>
  <c r="AF63" i="8"/>
  <c r="AE63" i="8"/>
  <c r="AD63" i="8"/>
  <c r="AC63" i="8"/>
  <c r="AN62" i="8"/>
  <c r="AM62" i="8"/>
  <c r="AL62" i="8"/>
  <c r="AK62" i="8"/>
  <c r="AJ62" i="8"/>
  <c r="AI62" i="8"/>
  <c r="AH62" i="8"/>
  <c r="AG62" i="8"/>
  <c r="AF62" i="8"/>
  <c r="AE62" i="8"/>
  <c r="AD62" i="8"/>
  <c r="AC62" i="8"/>
  <c r="AN61" i="8"/>
  <c r="AM61" i="8"/>
  <c r="AL61" i="8"/>
  <c r="AK61" i="8"/>
  <c r="AJ61" i="8"/>
  <c r="AI61" i="8"/>
  <c r="AH61" i="8"/>
  <c r="AG61" i="8"/>
  <c r="AF61" i="8"/>
  <c r="AE61" i="8"/>
  <c r="AD61" i="8"/>
  <c r="AC61" i="8"/>
  <c r="AN60" i="8"/>
  <c r="AM60" i="8"/>
  <c r="AL60" i="8"/>
  <c r="AK60" i="8"/>
  <c r="AJ60" i="8"/>
  <c r="AI60" i="8"/>
  <c r="AH60" i="8"/>
  <c r="AG60" i="8"/>
  <c r="AF60" i="8"/>
  <c r="AE60" i="8"/>
  <c r="AD60" i="8"/>
  <c r="AC60" i="8"/>
  <c r="AN59" i="8"/>
  <c r="AM59" i="8"/>
  <c r="AL59" i="8"/>
  <c r="AK59" i="8"/>
  <c r="AJ59" i="8"/>
  <c r="AI59" i="8"/>
  <c r="AH59" i="8"/>
  <c r="AG59" i="8"/>
  <c r="AF59" i="8"/>
  <c r="AE59" i="8"/>
  <c r="AD59" i="8"/>
  <c r="AC59" i="8"/>
  <c r="AN58" i="8"/>
  <c r="AM58" i="8"/>
  <c r="AL58" i="8"/>
  <c r="AK58" i="8"/>
  <c r="AJ58" i="8"/>
  <c r="AI58" i="8"/>
  <c r="AH58" i="8"/>
  <c r="AG58" i="8"/>
  <c r="AF58" i="8"/>
  <c r="AE58" i="8"/>
  <c r="AD58" i="8"/>
  <c r="AC58" i="8"/>
  <c r="AN57" i="8"/>
  <c r="AM57" i="8"/>
  <c r="AL57" i="8"/>
  <c r="AK57" i="8"/>
  <c r="AJ57" i="8"/>
  <c r="AI57" i="8"/>
  <c r="AH57" i="8"/>
  <c r="AG57" i="8"/>
  <c r="AF57" i="8"/>
  <c r="AE57" i="8"/>
  <c r="AD57" i="8"/>
  <c r="AC57" i="8"/>
  <c r="AN56" i="8"/>
  <c r="AM56" i="8"/>
  <c r="AL56" i="8"/>
  <c r="AK56" i="8"/>
  <c r="AJ56" i="8"/>
  <c r="AI56" i="8"/>
  <c r="AH56" i="8"/>
  <c r="AG56" i="8"/>
  <c r="AF56" i="8"/>
  <c r="AE56" i="8"/>
  <c r="AD56" i="8"/>
  <c r="AC56" i="8"/>
  <c r="AN55" i="8"/>
  <c r="AM55" i="8"/>
  <c r="AL55" i="8"/>
  <c r="AK55" i="8"/>
  <c r="AJ55" i="8"/>
  <c r="AI55" i="8"/>
  <c r="AH55" i="8"/>
  <c r="AG55" i="8"/>
  <c r="AF55" i="8"/>
  <c r="AE55" i="8"/>
  <c r="AD55" i="8"/>
  <c r="AC55" i="8"/>
  <c r="AN54" i="8"/>
  <c r="AM54" i="8"/>
  <c r="AL54" i="8"/>
  <c r="AK54" i="8"/>
  <c r="AJ54" i="8"/>
  <c r="AI54" i="8"/>
  <c r="AH54" i="8"/>
  <c r="AG54" i="8"/>
  <c r="AF54" i="8"/>
  <c r="AE54" i="8"/>
  <c r="AD54" i="8"/>
  <c r="AC54" i="8"/>
  <c r="AN53" i="8"/>
  <c r="AM53" i="8"/>
  <c r="AL53" i="8"/>
  <c r="AK53" i="8"/>
  <c r="AJ53" i="8"/>
  <c r="AI53" i="8"/>
  <c r="AH53" i="8"/>
  <c r="AG53" i="8"/>
  <c r="AF53" i="8"/>
  <c r="AE53" i="8"/>
  <c r="AD53" i="8"/>
  <c r="AC53" i="8"/>
  <c r="AN52" i="8"/>
  <c r="AM52" i="8"/>
  <c r="AL52" i="8"/>
  <c r="AK52" i="8"/>
  <c r="AJ52" i="8"/>
  <c r="AI52" i="8"/>
  <c r="AH52" i="8"/>
  <c r="AG52" i="8"/>
  <c r="AF52" i="8"/>
  <c r="AE52" i="8"/>
  <c r="AD52" i="8"/>
  <c r="AC52" i="8"/>
  <c r="AN51" i="8"/>
  <c r="AM51" i="8"/>
  <c r="AL51" i="8"/>
  <c r="AK51" i="8"/>
  <c r="AJ51" i="8"/>
  <c r="AI51" i="8"/>
  <c r="AH51" i="8"/>
  <c r="AG51" i="8"/>
  <c r="AF51" i="8"/>
  <c r="AE51" i="8"/>
  <c r="AD51" i="8"/>
  <c r="AC51" i="8"/>
  <c r="AN50" i="8"/>
  <c r="AM50" i="8"/>
  <c r="AL50" i="8"/>
  <c r="AK50" i="8"/>
  <c r="AJ50" i="8"/>
  <c r="AI50" i="8"/>
  <c r="AH50" i="8"/>
  <c r="AG50" i="8"/>
  <c r="AF50" i="8"/>
  <c r="AE50" i="8"/>
  <c r="AD50" i="8"/>
  <c r="AC50" i="8"/>
  <c r="AN49" i="8"/>
  <c r="AM49" i="8"/>
  <c r="AL49" i="8"/>
  <c r="AK49" i="8"/>
  <c r="AJ49" i="8"/>
  <c r="AI49" i="8"/>
  <c r="AH49" i="8"/>
  <c r="AG49" i="8"/>
  <c r="AF49" i="8"/>
  <c r="AE49" i="8"/>
  <c r="AD49" i="8"/>
  <c r="AC49" i="8"/>
  <c r="AN48" i="8"/>
  <c r="AM48" i="8"/>
  <c r="AL48" i="8"/>
  <c r="AK48" i="8"/>
  <c r="AJ48" i="8"/>
  <c r="AI48" i="8"/>
  <c r="AH48" i="8"/>
  <c r="AG48" i="8"/>
  <c r="AF48" i="8"/>
  <c r="AE48" i="8"/>
  <c r="AD48" i="8"/>
  <c r="AC48" i="8"/>
  <c r="AN47" i="8"/>
  <c r="AM47" i="8"/>
  <c r="AL47" i="8"/>
  <c r="AK47" i="8"/>
  <c r="AJ47" i="8"/>
  <c r="AI47" i="8"/>
  <c r="AH47" i="8"/>
  <c r="AG47" i="8"/>
  <c r="AF47" i="8"/>
  <c r="AE47" i="8"/>
  <c r="AD47" i="8"/>
  <c r="AC47" i="8"/>
  <c r="AN46" i="8"/>
  <c r="AM46" i="8"/>
  <c r="AL46" i="8"/>
  <c r="AK46" i="8"/>
  <c r="AJ46" i="8"/>
  <c r="AI46" i="8"/>
  <c r="AH46" i="8"/>
  <c r="AG46" i="8"/>
  <c r="AF46" i="8"/>
  <c r="AE46" i="8"/>
  <c r="AD46" i="8"/>
  <c r="AC46" i="8"/>
  <c r="AN45" i="8"/>
  <c r="AM45" i="8"/>
  <c r="AL45" i="8"/>
  <c r="AK45" i="8"/>
  <c r="AJ45" i="8"/>
  <c r="AI45" i="8"/>
  <c r="AH45" i="8"/>
  <c r="AG45" i="8"/>
  <c r="AF45" i="8"/>
  <c r="AE45" i="8"/>
  <c r="AD45" i="8"/>
  <c r="AC45" i="8"/>
  <c r="AN44" i="8"/>
  <c r="AM44" i="8"/>
  <c r="AL44" i="8"/>
  <c r="AK44" i="8"/>
  <c r="AJ44" i="8"/>
  <c r="AI44" i="8"/>
  <c r="AH44" i="8"/>
  <c r="AG44" i="8"/>
  <c r="AF44" i="8"/>
  <c r="AE44" i="8"/>
  <c r="AD44" i="8"/>
  <c r="AC44" i="8"/>
  <c r="AN43" i="8"/>
  <c r="AM43" i="8"/>
  <c r="AL43" i="8"/>
  <c r="AK43" i="8"/>
  <c r="AJ43" i="8"/>
  <c r="AI43" i="8"/>
  <c r="AH43" i="8"/>
  <c r="AG43" i="8"/>
  <c r="AF43" i="8"/>
  <c r="AE43" i="8"/>
  <c r="AD43" i="8"/>
  <c r="AC43" i="8"/>
  <c r="AN42" i="8"/>
  <c r="AM42" i="8"/>
  <c r="AL42" i="8"/>
  <c r="AK42" i="8"/>
  <c r="AJ42" i="8"/>
  <c r="AI42" i="8"/>
  <c r="AH42" i="8"/>
  <c r="AG42" i="8"/>
  <c r="AF42" i="8"/>
  <c r="AE42" i="8"/>
  <c r="AD42" i="8"/>
  <c r="AC42" i="8"/>
  <c r="AN41" i="8"/>
  <c r="AM41" i="8"/>
  <c r="AL41" i="8"/>
  <c r="AK41" i="8"/>
  <c r="AJ41" i="8"/>
  <c r="AI41" i="8"/>
  <c r="AH41" i="8"/>
  <c r="AG41" i="8"/>
  <c r="AF41" i="8"/>
  <c r="AE41" i="8"/>
  <c r="AD41" i="8"/>
  <c r="AC41" i="8"/>
  <c r="AN40" i="8"/>
  <c r="AM40" i="8"/>
  <c r="AL40" i="8"/>
  <c r="AK40" i="8"/>
  <c r="AJ40" i="8"/>
  <c r="AI40" i="8"/>
  <c r="AH40" i="8"/>
  <c r="AG40" i="8"/>
  <c r="AF40" i="8"/>
  <c r="AE40" i="8"/>
  <c r="AD40" i="8"/>
  <c r="AC40" i="8"/>
  <c r="AN39" i="8"/>
  <c r="AM39" i="8"/>
  <c r="AL39" i="8"/>
  <c r="AK39" i="8"/>
  <c r="AJ39" i="8"/>
  <c r="AI39" i="8"/>
  <c r="AH39" i="8"/>
  <c r="AG39" i="8"/>
  <c r="AF39" i="8"/>
  <c r="AE39" i="8"/>
  <c r="AD39" i="8"/>
  <c r="AC39" i="8"/>
  <c r="AN38" i="8"/>
  <c r="AM38" i="8"/>
  <c r="AL38" i="8"/>
  <c r="AK38" i="8"/>
  <c r="AJ38" i="8"/>
  <c r="AI38" i="8"/>
  <c r="AH38" i="8"/>
  <c r="AG38" i="8"/>
  <c r="AF38" i="8"/>
  <c r="AE38" i="8"/>
  <c r="AD38" i="8"/>
  <c r="AC38" i="8"/>
  <c r="AN37" i="8"/>
  <c r="AM37" i="8"/>
  <c r="AL37" i="8"/>
  <c r="AK37" i="8"/>
  <c r="AJ37" i="8"/>
  <c r="AI37" i="8"/>
  <c r="AH37" i="8"/>
  <c r="AG37" i="8"/>
  <c r="AF37" i="8"/>
  <c r="AE37" i="8"/>
  <c r="AD37" i="8"/>
  <c r="AC37" i="8"/>
  <c r="AN36" i="8"/>
  <c r="AM36" i="8"/>
  <c r="AL36" i="8"/>
  <c r="AK36" i="8"/>
  <c r="AJ36" i="8"/>
  <c r="AI36" i="8"/>
  <c r="AH36" i="8"/>
  <c r="AG36" i="8"/>
  <c r="AF36" i="8"/>
  <c r="AE36" i="8"/>
  <c r="AD36" i="8"/>
  <c r="AC36" i="8"/>
  <c r="AN35" i="8"/>
  <c r="AM35" i="8"/>
  <c r="AL35" i="8"/>
  <c r="AK35" i="8"/>
  <c r="AJ35" i="8"/>
  <c r="AI35" i="8"/>
  <c r="AH35" i="8"/>
  <c r="AG35" i="8"/>
  <c r="AF35" i="8"/>
  <c r="AE35" i="8"/>
  <c r="AD35" i="8"/>
  <c r="AC35" i="8"/>
  <c r="AN34" i="8"/>
  <c r="AM34" i="8"/>
  <c r="AL34" i="8"/>
  <c r="AK34" i="8"/>
  <c r="AJ34" i="8"/>
  <c r="AI34" i="8"/>
  <c r="AH34" i="8"/>
  <c r="AG34" i="8"/>
  <c r="AF34" i="8"/>
  <c r="AE34" i="8"/>
  <c r="AD34" i="8"/>
  <c r="AC34" i="8"/>
  <c r="AN33" i="8"/>
  <c r="AM33" i="8"/>
  <c r="AL33" i="8"/>
  <c r="AK33" i="8"/>
  <c r="AJ33" i="8"/>
  <c r="AI33" i="8"/>
  <c r="AH33" i="8"/>
  <c r="AG33" i="8"/>
  <c r="AF33" i="8"/>
  <c r="AE33" i="8"/>
  <c r="AD33" i="8"/>
  <c r="AC33" i="8"/>
  <c r="AN32" i="8"/>
  <c r="AM32" i="8"/>
  <c r="AL32" i="8"/>
  <c r="AK32" i="8"/>
  <c r="AJ32" i="8"/>
  <c r="AI32" i="8"/>
  <c r="AH32" i="8"/>
  <c r="AG32" i="8"/>
  <c r="AF32" i="8"/>
  <c r="AE32" i="8"/>
  <c r="AD32" i="8"/>
  <c r="AC32" i="8"/>
  <c r="AN31" i="8"/>
  <c r="AM31" i="8"/>
  <c r="AL31" i="8"/>
  <c r="AK31" i="8"/>
  <c r="AJ31" i="8"/>
  <c r="AI31" i="8"/>
  <c r="AH31" i="8"/>
  <c r="AG31" i="8"/>
  <c r="AF31" i="8"/>
  <c r="AE31" i="8"/>
  <c r="AD31" i="8"/>
  <c r="AC31" i="8"/>
  <c r="AN30" i="8"/>
  <c r="AM30" i="8"/>
  <c r="AL30" i="8"/>
  <c r="AK30" i="8"/>
  <c r="AJ30" i="8"/>
  <c r="AI30" i="8"/>
  <c r="AH30" i="8"/>
  <c r="AG30" i="8"/>
  <c r="AF30" i="8"/>
  <c r="AE30" i="8"/>
  <c r="AD30" i="8"/>
  <c r="AC30" i="8"/>
  <c r="AN29" i="8"/>
  <c r="AM29" i="8"/>
  <c r="AL29" i="8"/>
  <c r="AK29" i="8"/>
  <c r="AJ29" i="8"/>
  <c r="AI29" i="8"/>
  <c r="AH29" i="8"/>
  <c r="AG29" i="8"/>
  <c r="AF29" i="8"/>
  <c r="AE29" i="8"/>
  <c r="AD29" i="8"/>
  <c r="AC29" i="8"/>
  <c r="AN28" i="8"/>
  <c r="AM28" i="8"/>
  <c r="AL28" i="8"/>
  <c r="AK28" i="8"/>
  <c r="AJ28" i="8"/>
  <c r="AI28" i="8"/>
  <c r="AH28" i="8"/>
  <c r="AG28" i="8"/>
  <c r="AF28" i="8"/>
  <c r="AE28" i="8"/>
  <c r="AD28" i="8"/>
  <c r="AC28" i="8"/>
  <c r="AN27" i="8"/>
  <c r="AM27" i="8"/>
  <c r="AL27" i="8"/>
  <c r="AK27" i="8"/>
  <c r="AJ27" i="8"/>
  <c r="AI27" i="8"/>
  <c r="AH27" i="8"/>
  <c r="AG27" i="8"/>
  <c r="AF27" i="8"/>
  <c r="AE27" i="8"/>
  <c r="AD27" i="8"/>
  <c r="AC27" i="8"/>
  <c r="AN26" i="8"/>
  <c r="AM26" i="8"/>
  <c r="AL26" i="8"/>
  <c r="AK26" i="8"/>
  <c r="AJ26" i="8"/>
  <c r="AI26" i="8"/>
  <c r="AH26" i="8"/>
  <c r="AG26" i="8"/>
  <c r="AF26" i="8"/>
  <c r="AE26" i="8"/>
  <c r="AD26" i="8"/>
  <c r="AC26" i="8"/>
  <c r="AN25" i="8"/>
  <c r="AM25" i="8"/>
  <c r="AL25" i="8"/>
  <c r="AK25" i="8"/>
  <c r="AJ25" i="8"/>
  <c r="AI25" i="8"/>
  <c r="AH25" i="8"/>
  <c r="AG25" i="8"/>
  <c r="AF25" i="8"/>
  <c r="AE25" i="8"/>
  <c r="AD25" i="8"/>
  <c r="AC25" i="8"/>
  <c r="AN24" i="8"/>
  <c r="AM24" i="8"/>
  <c r="AL24" i="8"/>
  <c r="AK24" i="8"/>
  <c r="AJ24" i="8"/>
  <c r="AI24" i="8"/>
  <c r="AH24" i="8"/>
  <c r="AG24" i="8"/>
  <c r="AF24" i="8"/>
  <c r="AE24" i="8"/>
  <c r="AD24" i="8"/>
  <c r="AC24" i="8"/>
  <c r="AN23" i="8"/>
  <c r="AM23" i="8"/>
  <c r="AL23" i="8"/>
  <c r="AK23" i="8"/>
  <c r="AJ23" i="8"/>
  <c r="AI23" i="8"/>
  <c r="AH23" i="8"/>
  <c r="AG23" i="8"/>
  <c r="AF23" i="8"/>
  <c r="AE23" i="8"/>
  <c r="AD23" i="8"/>
  <c r="AC23" i="8"/>
  <c r="AN22" i="8"/>
  <c r="AM22" i="8"/>
  <c r="AL22" i="8"/>
  <c r="AK22" i="8"/>
  <c r="AJ22" i="8"/>
  <c r="AI22" i="8"/>
  <c r="AH22" i="8"/>
  <c r="AG22" i="8"/>
  <c r="AF22" i="8"/>
  <c r="AE22" i="8"/>
  <c r="AD22" i="8"/>
  <c r="AC22" i="8"/>
  <c r="AN21" i="8"/>
  <c r="AM21" i="8"/>
  <c r="AL21" i="8"/>
  <c r="AK21" i="8"/>
  <c r="AJ21" i="8"/>
  <c r="AI21" i="8"/>
  <c r="AH21" i="8"/>
  <c r="AG21" i="8"/>
  <c r="AF21" i="8"/>
  <c r="AE21" i="8"/>
  <c r="AD21" i="8"/>
  <c r="AC21" i="8"/>
  <c r="AN20" i="8"/>
  <c r="AM20" i="8"/>
  <c r="AL20" i="8"/>
  <c r="AK20" i="8"/>
  <c r="AJ20" i="8"/>
  <c r="AI20" i="8"/>
  <c r="AH20" i="8"/>
  <c r="AG20" i="8"/>
  <c r="AF20" i="8"/>
  <c r="AE20" i="8"/>
  <c r="AD20" i="8"/>
  <c r="AC20" i="8"/>
  <c r="AN19" i="8"/>
  <c r="AM19" i="8"/>
  <c r="AL19" i="8"/>
  <c r="AK19" i="8"/>
  <c r="AJ19" i="8"/>
  <c r="AI19" i="8"/>
  <c r="AH19" i="8"/>
  <c r="AG19" i="8"/>
  <c r="AF19" i="8"/>
  <c r="AE19" i="8"/>
  <c r="AD19" i="8"/>
  <c r="AC19" i="8"/>
  <c r="AN18" i="8"/>
  <c r="AM18" i="8"/>
  <c r="AL18" i="8"/>
  <c r="AK18" i="8"/>
  <c r="AJ18" i="8"/>
  <c r="AI18" i="8"/>
  <c r="AH18" i="8"/>
  <c r="AG18" i="8"/>
  <c r="AF18" i="8"/>
  <c r="AE18" i="8"/>
  <c r="AD18" i="8"/>
  <c r="AC18" i="8"/>
  <c r="AN17" i="8"/>
  <c r="AM17" i="8"/>
  <c r="AL17" i="8"/>
  <c r="AK17" i="8"/>
  <c r="AJ17" i="8"/>
  <c r="AI17" i="8"/>
  <c r="AH17" i="8"/>
  <c r="AG17" i="8"/>
  <c r="AF17" i="8"/>
  <c r="AE17" i="8"/>
  <c r="AD17" i="8"/>
  <c r="AC17" i="8"/>
  <c r="AN16" i="8"/>
  <c r="AM16" i="8"/>
  <c r="AL16" i="8"/>
  <c r="AK16" i="8"/>
  <c r="AJ16" i="8"/>
  <c r="AI16" i="8"/>
  <c r="AH16" i="8"/>
  <c r="AG16" i="8"/>
  <c r="AF16" i="8"/>
  <c r="AE16" i="8"/>
  <c r="AD16" i="8"/>
  <c r="AC16" i="8"/>
  <c r="AN15" i="8"/>
  <c r="AM15" i="8"/>
  <c r="AL15" i="8"/>
  <c r="AK15" i="8"/>
  <c r="AJ15" i="8"/>
  <c r="AI15" i="8"/>
  <c r="AH15" i="8"/>
  <c r="AG15" i="8"/>
  <c r="AF15" i="8"/>
  <c r="AE15" i="8"/>
  <c r="AD15" i="8"/>
  <c r="AC15" i="8"/>
  <c r="AN14" i="8"/>
  <c r="AM14" i="8"/>
  <c r="AL14" i="8"/>
  <c r="AK14" i="8"/>
  <c r="AJ14" i="8"/>
  <c r="AI14" i="8"/>
  <c r="AH14" i="8"/>
  <c r="AG14" i="8"/>
  <c r="AF14" i="8"/>
  <c r="AE14" i="8"/>
  <c r="AD14" i="8"/>
  <c r="AC14" i="8"/>
  <c r="AN13" i="8"/>
  <c r="AM13" i="8"/>
  <c r="AL13" i="8"/>
  <c r="AK13" i="8"/>
  <c r="AJ13" i="8"/>
  <c r="AI13" i="8"/>
  <c r="AH13" i="8"/>
  <c r="AG13" i="8"/>
  <c r="AF13" i="8"/>
  <c r="AE13" i="8"/>
  <c r="AD13" i="8"/>
  <c r="AC13" i="8"/>
  <c r="AN12" i="8"/>
  <c r="AM12" i="8"/>
  <c r="AL12" i="8"/>
  <c r="AK12" i="8"/>
  <c r="AJ12" i="8"/>
  <c r="AI12" i="8"/>
  <c r="AH12" i="8"/>
  <c r="AG12" i="8"/>
  <c r="AF12" i="8"/>
  <c r="AE12" i="8"/>
  <c r="AD12" i="8"/>
  <c r="AC12" i="8"/>
  <c r="AN11" i="8"/>
  <c r="AM11" i="8"/>
  <c r="AL11" i="8"/>
  <c r="AK11" i="8"/>
  <c r="AJ11" i="8"/>
  <c r="AI11" i="8"/>
  <c r="AH11" i="8"/>
  <c r="AG11" i="8"/>
  <c r="AF11" i="8"/>
  <c r="AE11" i="8"/>
  <c r="AD11" i="8"/>
  <c r="AC11" i="8"/>
  <c r="AN10" i="8"/>
  <c r="AM10" i="8"/>
  <c r="AL10" i="8"/>
  <c r="AK10" i="8"/>
  <c r="AJ10" i="8"/>
  <c r="AI10" i="8"/>
  <c r="AH10" i="8"/>
  <c r="AG10" i="8"/>
  <c r="AF10" i="8"/>
  <c r="AE10" i="8"/>
  <c r="AD10" i="8"/>
  <c r="AC10" i="8"/>
  <c r="AN9" i="8"/>
  <c r="AM9" i="8"/>
  <c r="AL9" i="8"/>
  <c r="AK9" i="8"/>
  <c r="AJ9" i="8"/>
  <c r="AI9" i="8"/>
  <c r="AH9" i="8"/>
  <c r="AG9" i="8"/>
  <c r="AF9" i="8"/>
  <c r="AE9" i="8"/>
  <c r="AD9" i="8"/>
  <c r="AC9" i="8"/>
  <c r="AN8" i="8"/>
  <c r="AM8" i="8"/>
  <c r="AL8" i="8"/>
  <c r="AK8" i="8"/>
  <c r="AJ8" i="8"/>
  <c r="AI8" i="8"/>
  <c r="AH8" i="8"/>
  <c r="AG8" i="8"/>
  <c r="AF8" i="8"/>
  <c r="AE8" i="8"/>
  <c r="AD8" i="8"/>
  <c r="AC8" i="8"/>
  <c r="AN7" i="8"/>
  <c r="AM7" i="8"/>
  <c r="AL7" i="8"/>
  <c r="AK7" i="8"/>
  <c r="AJ7" i="8"/>
  <c r="AI7" i="8"/>
  <c r="AH7" i="8"/>
  <c r="AG7" i="8"/>
  <c r="AF7" i="8"/>
  <c r="AE7" i="8"/>
  <c r="AD7" i="8"/>
  <c r="AC7" i="8"/>
  <c r="AN6" i="8"/>
  <c r="AM6" i="8"/>
  <c r="AL6" i="8"/>
  <c r="AK6" i="8"/>
  <c r="AJ6" i="8"/>
  <c r="AI6" i="8"/>
  <c r="AH6" i="8"/>
  <c r="AG6" i="8"/>
  <c r="AF6" i="8"/>
  <c r="AE6" i="8"/>
  <c r="AD6" i="8"/>
  <c r="AC6" i="8"/>
  <c r="AN5" i="8"/>
  <c r="AM5" i="8"/>
  <c r="AL5" i="8"/>
  <c r="AK5" i="8"/>
  <c r="AJ5" i="8"/>
  <c r="AI5" i="8"/>
  <c r="AH5" i="8"/>
  <c r="AG5" i="8"/>
  <c r="AF5" i="8"/>
  <c r="AE5" i="8"/>
  <c r="AD5" i="8"/>
  <c r="AC5" i="8"/>
  <c r="C146" i="8"/>
  <c r="C145" i="8"/>
  <c r="C144" i="8"/>
  <c r="C143" i="8"/>
  <c r="C142" i="8"/>
  <c r="AT142" i="8" s="1"/>
  <c r="C141" i="8"/>
  <c r="C140" i="8"/>
  <c r="C139" i="8"/>
  <c r="C138" i="8"/>
  <c r="C137" i="8"/>
  <c r="C136" i="8"/>
  <c r="C135" i="8"/>
  <c r="C134" i="8"/>
  <c r="C133" i="8"/>
  <c r="C132" i="8"/>
  <c r="C131" i="8"/>
  <c r="C130" i="8"/>
  <c r="C129" i="8"/>
  <c r="AT129" i="8" s="1"/>
  <c r="C128" i="8"/>
  <c r="C127" i="8"/>
  <c r="C126" i="8"/>
  <c r="C125" i="8"/>
  <c r="C124" i="8"/>
  <c r="AT124" i="8" s="1"/>
  <c r="C123" i="8"/>
  <c r="C122" i="8"/>
  <c r="C121" i="8"/>
  <c r="C120" i="8"/>
  <c r="AP120" i="8" s="1"/>
  <c r="C119" i="8"/>
  <c r="C118" i="8"/>
  <c r="C117" i="8"/>
  <c r="C116" i="8"/>
  <c r="C115" i="8"/>
  <c r="C114" i="8"/>
  <c r="C113" i="8"/>
  <c r="C112" i="8"/>
  <c r="C111" i="8"/>
  <c r="AP111" i="8" s="1"/>
  <c r="C110" i="8"/>
  <c r="C109" i="8"/>
  <c r="C108" i="8"/>
  <c r="C107" i="8"/>
  <c r="C106" i="8"/>
  <c r="C105" i="8"/>
  <c r="C104" i="8"/>
  <c r="C103" i="8"/>
  <c r="AP103" i="8" s="1"/>
  <c r="C102" i="8"/>
  <c r="C101" i="8"/>
  <c r="C100" i="8"/>
  <c r="C99" i="8"/>
  <c r="C98" i="8"/>
  <c r="C97" i="8"/>
  <c r="AX97" i="8" s="1"/>
  <c r="C96" i="8"/>
  <c r="C95" i="8"/>
  <c r="AP95" i="8" s="1"/>
  <c r="C94" i="8"/>
  <c r="C93" i="8"/>
  <c r="C92" i="8"/>
  <c r="C91" i="8"/>
  <c r="C90" i="8"/>
  <c r="C89" i="8"/>
  <c r="AY89" i="8" s="1"/>
  <c r="C88" i="8"/>
  <c r="C87" i="8"/>
  <c r="AZ87" i="8" s="1"/>
  <c r="C86" i="8"/>
  <c r="C85" i="8"/>
  <c r="C84" i="8"/>
  <c r="AV84" i="8" s="1"/>
  <c r="C83" i="8"/>
  <c r="C82" i="8"/>
  <c r="C81" i="8"/>
  <c r="AQ81" i="8" s="1"/>
  <c r="C80" i="8"/>
  <c r="C79" i="8"/>
  <c r="AT79" i="8" s="1"/>
  <c r="C78" i="8"/>
  <c r="C77" i="8"/>
  <c r="AY77" i="8" s="1"/>
  <c r="C76" i="8"/>
  <c r="AP76" i="8" s="1"/>
  <c r="C75" i="8"/>
  <c r="C74" i="8"/>
  <c r="AU74" i="8" s="1"/>
  <c r="C73" i="8"/>
  <c r="C72" i="8"/>
  <c r="C71" i="8"/>
  <c r="C70" i="8"/>
  <c r="C69" i="8"/>
  <c r="C68" i="8"/>
  <c r="C67" i="8"/>
  <c r="C66" i="8"/>
  <c r="C65" i="8"/>
  <c r="AZ65" i="8" s="1"/>
  <c r="C64" i="8"/>
  <c r="AP64" i="8" s="1"/>
  <c r="C63" i="8"/>
  <c r="C62" i="8"/>
  <c r="AT62" i="8" s="1"/>
  <c r="C61" i="8"/>
  <c r="C60" i="8"/>
  <c r="AX60" i="8" s="1"/>
  <c r="C59" i="8"/>
  <c r="C58" i="8"/>
  <c r="C57" i="8"/>
  <c r="AZ57" i="8" s="1"/>
  <c r="C56" i="8"/>
  <c r="AX56" i="8" s="1"/>
  <c r="C55" i="8"/>
  <c r="AW55" i="8" s="1"/>
  <c r="C54" i="8"/>
  <c r="AW54" i="8" s="1"/>
  <c r="C53" i="8"/>
  <c r="AV53" i="8" s="1"/>
  <c r="C52" i="8"/>
  <c r="AV52" i="8" s="1"/>
  <c r="C51" i="8"/>
  <c r="AT51" i="8" s="1"/>
  <c r="C50" i="8"/>
  <c r="C49" i="8"/>
  <c r="AS49" i="8" s="1"/>
  <c r="C48" i="8"/>
  <c r="AR48" i="8" s="1"/>
  <c r="C47" i="8"/>
  <c r="AR47" i="8" s="1"/>
  <c r="C46" i="8"/>
  <c r="AP46" i="8" s="1"/>
  <c r="C45" i="8"/>
  <c r="AO45" i="8" s="1"/>
  <c r="C44" i="8"/>
  <c r="AO44" i="8" s="1"/>
  <c r="C43" i="8"/>
  <c r="C42" i="8"/>
  <c r="C41" i="8"/>
  <c r="C40" i="8"/>
  <c r="C39" i="8"/>
  <c r="C38" i="8"/>
  <c r="C37" i="8"/>
  <c r="AV37" i="8" s="1"/>
  <c r="C36" i="8"/>
  <c r="AQ36" i="8" s="1"/>
  <c r="C35" i="8"/>
  <c r="AU35" i="8" s="1"/>
  <c r="C34" i="8"/>
  <c r="C33" i="8"/>
  <c r="AU33" i="8" s="1"/>
  <c r="C32" i="8"/>
  <c r="AY32" i="8" s="1"/>
  <c r="C31" i="8"/>
  <c r="AU31" i="8" s="1"/>
  <c r="C30" i="8"/>
  <c r="AY30" i="8" s="1"/>
  <c r="C29" i="8"/>
  <c r="C28" i="8"/>
  <c r="C27" i="8"/>
  <c r="AS27" i="8" s="1"/>
  <c r="C26" i="8"/>
  <c r="AY26" i="8" s="1"/>
  <c r="C25" i="8"/>
  <c r="AU25" i="8" s="1"/>
  <c r="C24" i="8"/>
  <c r="AY24" i="8" s="1"/>
  <c r="C23" i="8"/>
  <c r="AU23" i="8" s="1"/>
  <c r="C22" i="8"/>
  <c r="AO22" i="8" s="1"/>
  <c r="C21" i="8"/>
  <c r="AU21" i="8" s="1"/>
  <c r="C20" i="8"/>
  <c r="AY20" i="8" s="1"/>
  <c r="C19" i="8"/>
  <c r="AS19" i="8" s="1"/>
  <c r="C18" i="8"/>
  <c r="AO18" i="8" s="1"/>
  <c r="C17" i="8"/>
  <c r="AX17" i="8" s="1"/>
  <c r="C16" i="8"/>
  <c r="AT16" i="8" s="1"/>
  <c r="C15" i="8"/>
  <c r="AP15" i="8" s="1"/>
  <c r="C14" i="8"/>
  <c r="AY14" i="8" s="1"/>
  <c r="C13" i="8"/>
  <c r="AX13" i="8" s="1"/>
  <c r="C12" i="8"/>
  <c r="AY12" i="8" s="1"/>
  <c r="C11" i="8"/>
  <c r="AT11" i="8" s="1"/>
  <c r="C10" i="8"/>
  <c r="AY10" i="8" s="1"/>
  <c r="C9" i="8"/>
  <c r="AO9" i="8" s="1"/>
  <c r="C8" i="8"/>
  <c r="AY8" i="8" s="1"/>
  <c r="C7" i="8"/>
  <c r="AW7" i="8" s="1"/>
  <c r="C6" i="8"/>
  <c r="AS6" i="8" s="1"/>
  <c r="C5" i="8"/>
  <c r="AU5" i="8" s="1"/>
  <c r="EF3" i="8"/>
  <c r="EE3" i="8"/>
  <c r="ED3" i="8"/>
  <c r="EC3" i="8"/>
  <c r="EB3" i="8"/>
  <c r="EA3" i="8"/>
  <c r="DZ3" i="8"/>
  <c r="DY3" i="8"/>
  <c r="DX3" i="8"/>
  <c r="DW3" i="8"/>
  <c r="DV3" i="8"/>
  <c r="DU3" i="8"/>
  <c r="BL3" i="7"/>
  <c r="BK3" i="7"/>
  <c r="BJ3" i="7"/>
  <c r="BI3" i="7"/>
  <c r="BH3" i="7"/>
  <c r="BG3" i="7"/>
  <c r="BF3" i="7"/>
  <c r="BE3" i="7"/>
  <c r="BD3" i="7"/>
  <c r="BC3" i="7"/>
  <c r="BB3" i="7"/>
  <c r="BA3"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D108" i="7" s="1"/>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D25" i="7" s="1"/>
  <c r="C24" i="7"/>
  <c r="C23" i="7"/>
  <c r="C22" i="7"/>
  <c r="C21" i="7"/>
  <c r="C20" i="7"/>
  <c r="C19" i="7"/>
  <c r="C18" i="7"/>
  <c r="C17" i="7"/>
  <c r="C16" i="7"/>
  <c r="C15" i="7"/>
  <c r="C14" i="7"/>
  <c r="C13" i="7"/>
  <c r="C12" i="7"/>
  <c r="C11" i="7"/>
  <c r="C10" i="7"/>
  <c r="C9" i="7"/>
  <c r="C8" i="7"/>
  <c r="C7" i="7"/>
  <c r="C6" i="7"/>
  <c r="C5" i="7"/>
  <c r="AN3" i="7"/>
  <c r="AM3" i="7"/>
  <c r="AL3" i="7"/>
  <c r="AK3" i="7"/>
  <c r="AJ3" i="7"/>
  <c r="AI3" i="7"/>
  <c r="AH3" i="7"/>
  <c r="AG3" i="7"/>
  <c r="AF3" i="7"/>
  <c r="AE3" i="7"/>
  <c r="AD3" i="7"/>
  <c r="AC3" i="7"/>
  <c r="D15" i="9" l="1"/>
  <c r="D16" i="9"/>
  <c r="D32" i="9"/>
  <c r="D9" i="9"/>
  <c r="D17" i="9"/>
  <c r="D25" i="9"/>
  <c r="D23" i="9"/>
  <c r="D10" i="9"/>
  <c r="D18" i="9"/>
  <c r="D26" i="9"/>
  <c r="D31" i="9"/>
  <c r="D8" i="9"/>
  <c r="D11" i="9"/>
  <c r="D19" i="9"/>
  <c r="D27" i="9"/>
  <c r="D24" i="9"/>
  <c r="D13" i="9"/>
  <c r="D21" i="9"/>
  <c r="D29" i="9"/>
  <c r="D14" i="9"/>
  <c r="D22" i="9"/>
  <c r="D30" i="9"/>
  <c r="AH86" i="9"/>
  <c r="AG86" i="9"/>
  <c r="AN86" i="9"/>
  <c r="AF86" i="9"/>
  <c r="AM86" i="9"/>
  <c r="AE86" i="9"/>
  <c r="AL86" i="9"/>
  <c r="AD86" i="9"/>
  <c r="AK86" i="9"/>
  <c r="AC86" i="9"/>
  <c r="AJ86" i="9"/>
  <c r="AI86" i="9"/>
  <c r="D38" i="9"/>
  <c r="O86" i="9"/>
  <c r="U86" i="9"/>
  <c r="AB86" i="9"/>
  <c r="T86" i="9"/>
  <c r="AA86" i="9"/>
  <c r="S86" i="9"/>
  <c r="X86" i="9"/>
  <c r="W86" i="9"/>
  <c r="V86" i="9"/>
  <c r="R86" i="9"/>
  <c r="Q86" i="9"/>
  <c r="Y86" i="9"/>
  <c r="Z86" i="9"/>
  <c r="D33" i="9"/>
  <c r="D34" i="9"/>
  <c r="D35" i="9"/>
  <c r="D39" i="9"/>
  <c r="D37" i="9"/>
  <c r="D12" i="9"/>
  <c r="D36" i="9"/>
  <c r="D68" i="9"/>
  <c r="D84" i="9"/>
  <c r="D92" i="9"/>
  <c r="D100" i="9"/>
  <c r="D108" i="9"/>
  <c r="D116" i="9"/>
  <c r="D124" i="9"/>
  <c r="D132" i="9"/>
  <c r="D140" i="9"/>
  <c r="D20" i="9"/>
  <c r="D76" i="9"/>
  <c r="D52" i="9"/>
  <c r="D28" i="9"/>
  <c r="D60" i="9"/>
  <c r="D44" i="9"/>
  <c r="D45" i="9"/>
  <c r="D53" i="9"/>
  <c r="D61" i="9"/>
  <c r="D69" i="9"/>
  <c r="D77" i="9"/>
  <c r="D85" i="9"/>
  <c r="D93" i="9"/>
  <c r="D101" i="9"/>
  <c r="D109" i="9"/>
  <c r="D117" i="9"/>
  <c r="D125" i="9"/>
  <c r="D133" i="9"/>
  <c r="D141" i="9"/>
  <c r="D46" i="9"/>
  <c r="D54" i="9"/>
  <c r="D62" i="9"/>
  <c r="D70" i="9"/>
  <c r="D78" i="9"/>
  <c r="D86" i="9"/>
  <c r="M86" i="9"/>
  <c r="E86" i="9"/>
  <c r="L86" i="9"/>
  <c r="K86" i="9"/>
  <c r="J86" i="9"/>
  <c r="I86" i="9"/>
  <c r="P86" i="9"/>
  <c r="H86" i="9"/>
  <c r="N86" i="9"/>
  <c r="F86" i="9"/>
  <c r="D94" i="9"/>
  <c r="D102" i="9"/>
  <c r="D110" i="9"/>
  <c r="D118" i="9"/>
  <c r="D126" i="9"/>
  <c r="D134" i="9"/>
  <c r="D142" i="9"/>
  <c r="D47" i="9"/>
  <c r="D55" i="9"/>
  <c r="D63" i="9"/>
  <c r="D71" i="9"/>
  <c r="D79" i="9"/>
  <c r="D87" i="9"/>
  <c r="D95" i="9"/>
  <c r="D103" i="9"/>
  <c r="D111" i="9"/>
  <c r="D119" i="9"/>
  <c r="D127" i="9"/>
  <c r="D135" i="9"/>
  <c r="D143" i="9"/>
  <c r="D40" i="9"/>
  <c r="D48" i="9"/>
  <c r="D56" i="9"/>
  <c r="D64" i="9"/>
  <c r="D72" i="9"/>
  <c r="D80" i="9"/>
  <c r="D88" i="9"/>
  <c r="D96" i="9"/>
  <c r="D104" i="9"/>
  <c r="D112" i="9"/>
  <c r="D120" i="9"/>
  <c r="D128" i="9"/>
  <c r="D136" i="9"/>
  <c r="D144" i="9"/>
  <c r="D41" i="9"/>
  <c r="D49" i="9"/>
  <c r="D57" i="9"/>
  <c r="D65" i="9"/>
  <c r="D73" i="9"/>
  <c r="D81" i="9"/>
  <c r="D89" i="9"/>
  <c r="D97" i="9"/>
  <c r="D105" i="9"/>
  <c r="D113" i="9"/>
  <c r="D121" i="9"/>
  <c r="D129" i="9"/>
  <c r="D137" i="9"/>
  <c r="D145" i="9"/>
  <c r="D42" i="9"/>
  <c r="D50" i="9"/>
  <c r="D58" i="9"/>
  <c r="D66" i="9"/>
  <c r="D74" i="9"/>
  <c r="D82" i="9"/>
  <c r="D90" i="9"/>
  <c r="D98" i="9"/>
  <c r="D106" i="9"/>
  <c r="D114" i="9"/>
  <c r="D122" i="9"/>
  <c r="D130" i="9"/>
  <c r="D138" i="9"/>
  <c r="D146" i="9"/>
  <c r="D43" i="9"/>
  <c r="D51" i="9"/>
  <c r="D59" i="9"/>
  <c r="D67" i="9"/>
  <c r="D75" i="9"/>
  <c r="D83" i="9"/>
  <c r="D91" i="9"/>
  <c r="D99" i="9"/>
  <c r="D107" i="9"/>
  <c r="D115" i="9"/>
  <c r="D123" i="9"/>
  <c r="D131" i="9"/>
  <c r="D139" i="9"/>
  <c r="G86" i="9"/>
  <c r="AX11" i="8"/>
  <c r="AO15" i="8"/>
  <c r="AW15" i="8"/>
  <c r="AW24" i="8"/>
  <c r="AT6" i="8"/>
  <c r="AP7" i="8"/>
  <c r="AP6" i="8"/>
  <c r="AW9" i="8"/>
  <c r="AW14" i="8"/>
  <c r="AS7" i="8"/>
  <c r="AT12" i="8"/>
  <c r="AP16" i="8"/>
  <c r="AU7" i="8"/>
  <c r="AW12" i="8"/>
  <c r="AY16" i="8"/>
  <c r="AQ30" i="8"/>
  <c r="AQ8" i="8"/>
  <c r="AT17" i="8"/>
  <c r="AQ32" i="8"/>
  <c r="AW8" i="8"/>
  <c r="AU13" i="8"/>
  <c r="AS9" i="8"/>
  <c r="AO14" i="8"/>
  <c r="AZ11" i="8"/>
  <c r="AR11" i="8"/>
  <c r="AY11" i="8"/>
  <c r="AQ11" i="8"/>
  <c r="AV11" i="8"/>
  <c r="AT19" i="8"/>
  <c r="AZ19" i="8"/>
  <c r="AR19" i="8"/>
  <c r="AY19" i="8"/>
  <c r="AQ19" i="8"/>
  <c r="AX19" i="8"/>
  <c r="AP19" i="8"/>
  <c r="AW19" i="8"/>
  <c r="AO19" i="8"/>
  <c r="AV19" i="8"/>
  <c r="AT27" i="8"/>
  <c r="AZ27" i="8"/>
  <c r="AR27" i="8"/>
  <c r="AY27" i="8"/>
  <c r="AQ27" i="8"/>
  <c r="AX27" i="8"/>
  <c r="AP27" i="8"/>
  <c r="AW27" i="8"/>
  <c r="AO27" i="8"/>
  <c r="AV27" i="8"/>
  <c r="R35" i="8"/>
  <c r="BB35" i="8" s="1"/>
  <c r="AT35" i="8"/>
  <c r="AS35" i="8"/>
  <c r="AZ35" i="8"/>
  <c r="AR35" i="8"/>
  <c r="AY35" i="8"/>
  <c r="AQ35" i="8"/>
  <c r="AX35" i="8"/>
  <c r="AP35" i="8"/>
  <c r="AW35" i="8"/>
  <c r="AO35" i="8"/>
  <c r="AV35" i="8"/>
  <c r="AY43" i="8"/>
  <c r="AQ43" i="8"/>
  <c r="AX43" i="8"/>
  <c r="AP43" i="8"/>
  <c r="AU43" i="8"/>
  <c r="AZ43" i="8"/>
  <c r="AW43" i="8"/>
  <c r="AV43" i="8"/>
  <c r="AT43" i="8"/>
  <c r="AS43" i="8"/>
  <c r="AR43" i="8"/>
  <c r="AO43" i="8"/>
  <c r="AY51" i="8"/>
  <c r="AQ51" i="8"/>
  <c r="AX51" i="8"/>
  <c r="AP51" i="8"/>
  <c r="AU51" i="8"/>
  <c r="AS51" i="8"/>
  <c r="AR51" i="8"/>
  <c r="AO51" i="8"/>
  <c r="AZ51" i="8"/>
  <c r="AW51" i="8"/>
  <c r="AV51" i="8"/>
  <c r="AW59" i="8"/>
  <c r="AO59" i="8"/>
  <c r="AV59" i="8"/>
  <c r="AS59" i="8"/>
  <c r="AT59" i="8"/>
  <c r="AR59" i="8"/>
  <c r="AZ59" i="8"/>
  <c r="AY59" i="8"/>
  <c r="AX59" i="8"/>
  <c r="AU59" i="8"/>
  <c r="AQ59" i="8"/>
  <c r="AW67" i="8"/>
  <c r="AO67" i="8"/>
  <c r="AV67" i="8"/>
  <c r="AS67" i="8"/>
  <c r="AZ67" i="8"/>
  <c r="AY67" i="8"/>
  <c r="AT67" i="8"/>
  <c r="AR67" i="8"/>
  <c r="AQ67" i="8"/>
  <c r="AP67" i="8"/>
  <c r="AX67" i="8"/>
  <c r="AW75" i="8"/>
  <c r="AO75" i="8"/>
  <c r="AV75" i="8"/>
  <c r="AS75" i="8"/>
  <c r="AT75" i="8"/>
  <c r="AR75" i="8"/>
  <c r="AZ75" i="8"/>
  <c r="AY75" i="8"/>
  <c r="AX75" i="8"/>
  <c r="AU75" i="8"/>
  <c r="AQ75" i="8"/>
  <c r="AP75" i="8"/>
  <c r="AW83" i="8"/>
  <c r="AO83" i="8"/>
  <c r="AV83" i="8"/>
  <c r="AS83" i="8"/>
  <c r="AZ83" i="8"/>
  <c r="AY83" i="8"/>
  <c r="AT83" i="8"/>
  <c r="AX83" i="8"/>
  <c r="AU83" i="8"/>
  <c r="AR83" i="8"/>
  <c r="AQ83" i="8"/>
  <c r="AS91" i="8"/>
  <c r="AZ91" i="8"/>
  <c r="AR91" i="8"/>
  <c r="AW91" i="8"/>
  <c r="AO91" i="8"/>
  <c r="AV91" i="8"/>
  <c r="AU91" i="8"/>
  <c r="AP91" i="8"/>
  <c r="AT91" i="8"/>
  <c r="AY91" i="8"/>
  <c r="AX91" i="8"/>
  <c r="AQ91" i="8"/>
  <c r="AS99" i="8"/>
  <c r="AZ99" i="8"/>
  <c r="AR99" i="8"/>
  <c r="AW99" i="8"/>
  <c r="AO99" i="8"/>
  <c r="AP99" i="8"/>
  <c r="AV99" i="8"/>
  <c r="AQ99" i="8"/>
  <c r="AY99" i="8"/>
  <c r="AX99" i="8"/>
  <c r="AU99" i="8"/>
  <c r="AT99" i="8"/>
  <c r="AV107" i="8"/>
  <c r="AS107" i="8"/>
  <c r="AZ107" i="8"/>
  <c r="AR107" i="8"/>
  <c r="AY107" i="8"/>
  <c r="AQ107" i="8"/>
  <c r="AW107" i="8"/>
  <c r="AO107" i="8"/>
  <c r="AT107" i="8"/>
  <c r="AP107" i="8"/>
  <c r="AX107" i="8"/>
  <c r="AU107" i="8"/>
  <c r="AV115" i="8"/>
  <c r="AS115" i="8"/>
  <c r="AZ115" i="8"/>
  <c r="AR115" i="8"/>
  <c r="AY115" i="8"/>
  <c r="AQ115" i="8"/>
  <c r="AW115" i="8"/>
  <c r="AO115" i="8"/>
  <c r="AT115" i="8"/>
  <c r="AP115" i="8"/>
  <c r="AX115" i="8"/>
  <c r="AV123" i="8"/>
  <c r="AS123" i="8"/>
  <c r="AZ123" i="8"/>
  <c r="AR123" i="8"/>
  <c r="AY123" i="8"/>
  <c r="AQ123" i="8"/>
  <c r="AW123" i="8"/>
  <c r="AO123" i="8"/>
  <c r="AT123" i="8"/>
  <c r="AP123" i="8"/>
  <c r="AU123" i="8"/>
  <c r="AX123" i="8"/>
  <c r="AV131" i="8"/>
  <c r="AS131" i="8"/>
  <c r="AZ131" i="8"/>
  <c r="AR131" i="8"/>
  <c r="AY131" i="8"/>
  <c r="AQ131" i="8"/>
  <c r="AW131" i="8"/>
  <c r="AO131" i="8"/>
  <c r="AT131" i="8"/>
  <c r="AX131" i="8"/>
  <c r="AU131" i="8"/>
  <c r="AP131" i="8"/>
  <c r="AV139" i="8"/>
  <c r="AS139" i="8"/>
  <c r="AZ139" i="8"/>
  <c r="AR139" i="8"/>
  <c r="AY139" i="8"/>
  <c r="AQ139" i="8"/>
  <c r="AW139" i="8"/>
  <c r="AO139" i="8"/>
  <c r="AT139" i="8"/>
  <c r="AP139" i="8"/>
  <c r="AX139" i="8"/>
  <c r="AU139" i="8"/>
  <c r="AP5" i="8"/>
  <c r="AQ6" i="8"/>
  <c r="AS8" i="8"/>
  <c r="AT9" i="8"/>
  <c r="AT10" i="8"/>
  <c r="AU11" i="8"/>
  <c r="AW13" i="8"/>
  <c r="AX14" i="8"/>
  <c r="AX15" i="8"/>
  <c r="AP17" i="8"/>
  <c r="AW18" i="8"/>
  <c r="AS21" i="8"/>
  <c r="AO24" i="8"/>
  <c r="AW26" i="8"/>
  <c r="AU115" i="8"/>
  <c r="AU42" i="8"/>
  <c r="AT42" i="8"/>
  <c r="AY42" i="8"/>
  <c r="AQ42" i="8"/>
  <c r="AX42" i="8"/>
  <c r="AW42" i="8"/>
  <c r="AV42" i="8"/>
  <c r="AS42" i="8"/>
  <c r="AR42" i="8"/>
  <c r="AP42" i="8"/>
  <c r="AO42" i="8"/>
  <c r="AW98" i="8"/>
  <c r="AO98" i="8"/>
  <c r="AV98" i="8"/>
  <c r="AS98" i="8"/>
  <c r="AP98" i="8"/>
  <c r="AZ98" i="8"/>
  <c r="AU98" i="8"/>
  <c r="AY98" i="8"/>
  <c r="AR98" i="8"/>
  <c r="AX98" i="8"/>
  <c r="AT98" i="8"/>
  <c r="AQ98" i="8"/>
  <c r="AZ146" i="8"/>
  <c r="AR146" i="8"/>
  <c r="AW146" i="8"/>
  <c r="AO146" i="8"/>
  <c r="AV146" i="8"/>
  <c r="AU146" i="8"/>
  <c r="AS146" i="8"/>
  <c r="AT146" i="8"/>
  <c r="AQ146" i="8"/>
  <c r="AP146" i="8"/>
  <c r="AY146" i="8"/>
  <c r="AX146" i="8"/>
  <c r="AS10" i="8"/>
  <c r="AV12" i="8"/>
  <c r="AU12" i="8"/>
  <c r="AZ12" i="8"/>
  <c r="AR12" i="8"/>
  <c r="AX20" i="8"/>
  <c r="AP20" i="8"/>
  <c r="AV20" i="8"/>
  <c r="AU20" i="8"/>
  <c r="AT20" i="8"/>
  <c r="AS20" i="8"/>
  <c r="AZ20" i="8"/>
  <c r="AR20" i="8"/>
  <c r="AX28" i="8"/>
  <c r="AP28" i="8"/>
  <c r="AW28" i="8"/>
  <c r="AO28" i="8"/>
  <c r="AV28" i="8"/>
  <c r="AU28" i="8"/>
  <c r="AT28" i="8"/>
  <c r="AS28" i="8"/>
  <c r="AZ28" i="8"/>
  <c r="AR28" i="8"/>
  <c r="AX36" i="8"/>
  <c r="AP36" i="8"/>
  <c r="AW36" i="8"/>
  <c r="AO36" i="8"/>
  <c r="AV36" i="8"/>
  <c r="AU36" i="8"/>
  <c r="AT36" i="8"/>
  <c r="AS36" i="8"/>
  <c r="AZ36" i="8"/>
  <c r="AR36" i="8"/>
  <c r="AU44" i="8"/>
  <c r="AT44" i="8"/>
  <c r="AY44" i="8"/>
  <c r="AQ44" i="8"/>
  <c r="AZ44" i="8"/>
  <c r="AX44" i="8"/>
  <c r="AW44" i="8"/>
  <c r="AV44" i="8"/>
  <c r="AS44" i="8"/>
  <c r="AR44" i="8"/>
  <c r="AP44" i="8"/>
  <c r="AU52" i="8"/>
  <c r="AT52" i="8"/>
  <c r="AY52" i="8"/>
  <c r="AQ52" i="8"/>
  <c r="AS52" i="8"/>
  <c r="AR52" i="8"/>
  <c r="AP52" i="8"/>
  <c r="AO52" i="8"/>
  <c r="AZ52" i="8"/>
  <c r="AX52" i="8"/>
  <c r="AW52" i="8"/>
  <c r="AS60" i="8"/>
  <c r="AZ60" i="8"/>
  <c r="AR60" i="8"/>
  <c r="AW60" i="8"/>
  <c r="AO60" i="8"/>
  <c r="AU60" i="8"/>
  <c r="AT60" i="8"/>
  <c r="AV60" i="8"/>
  <c r="AQ60" i="8"/>
  <c r="AP60" i="8"/>
  <c r="AY60" i="8"/>
  <c r="AS68" i="8"/>
  <c r="AZ68" i="8"/>
  <c r="AR68" i="8"/>
  <c r="AW68" i="8"/>
  <c r="AO68" i="8"/>
  <c r="AY68" i="8"/>
  <c r="AU68" i="8"/>
  <c r="AX68" i="8"/>
  <c r="AV68" i="8"/>
  <c r="AT68" i="8"/>
  <c r="AQ68" i="8"/>
  <c r="AP68" i="8"/>
  <c r="AS76" i="8"/>
  <c r="AZ76" i="8"/>
  <c r="AR76" i="8"/>
  <c r="AW76" i="8"/>
  <c r="AO76" i="8"/>
  <c r="AU76" i="8"/>
  <c r="AT76" i="8"/>
  <c r="AY76" i="8"/>
  <c r="AX76" i="8"/>
  <c r="AV76" i="8"/>
  <c r="AQ76" i="8"/>
  <c r="AS84" i="8"/>
  <c r="AZ84" i="8"/>
  <c r="AR84" i="8"/>
  <c r="AW84" i="8"/>
  <c r="AO84" i="8"/>
  <c r="AY84" i="8"/>
  <c r="AU84" i="8"/>
  <c r="AT84" i="8"/>
  <c r="AQ84" i="8"/>
  <c r="AP84" i="8"/>
  <c r="AX84" i="8"/>
  <c r="AW92" i="8"/>
  <c r="AO92" i="8"/>
  <c r="AV92" i="8"/>
  <c r="AS92" i="8"/>
  <c r="AX92" i="8"/>
  <c r="AU92" i="8"/>
  <c r="AQ92" i="8"/>
  <c r="AR92" i="8"/>
  <c r="AP92" i="8"/>
  <c r="AZ92" i="8"/>
  <c r="AY92" i="8"/>
  <c r="AW100" i="8"/>
  <c r="AO100" i="8"/>
  <c r="AV100" i="8"/>
  <c r="AS100" i="8"/>
  <c r="AQ100" i="8"/>
  <c r="AP100" i="8"/>
  <c r="AX100" i="8"/>
  <c r="AY100" i="8"/>
  <c r="AU100" i="8"/>
  <c r="AR100" i="8"/>
  <c r="AZ100" i="8"/>
  <c r="AZ108" i="8"/>
  <c r="AR108" i="8"/>
  <c r="AW108" i="8"/>
  <c r="AO108" i="8"/>
  <c r="AV108" i="8"/>
  <c r="AU108" i="8"/>
  <c r="AS108" i="8"/>
  <c r="AY108" i="8"/>
  <c r="AQ108" i="8"/>
  <c r="AX108" i="8"/>
  <c r="AT108" i="8"/>
  <c r="AP108" i="8"/>
  <c r="AZ116" i="8"/>
  <c r="AR116" i="8"/>
  <c r="AW116" i="8"/>
  <c r="AO116" i="8"/>
  <c r="AV116" i="8"/>
  <c r="AU116" i="8"/>
  <c r="AS116" i="8"/>
  <c r="AQ116" i="8"/>
  <c r="AP116" i="8"/>
  <c r="AT116" i="8"/>
  <c r="AY116" i="8"/>
  <c r="AX116" i="8"/>
  <c r="AZ124" i="8"/>
  <c r="AR124" i="8"/>
  <c r="AW124" i="8"/>
  <c r="AO124" i="8"/>
  <c r="AV124" i="8"/>
  <c r="AU124" i="8"/>
  <c r="AS124" i="8"/>
  <c r="AY124" i="8"/>
  <c r="AQ124" i="8"/>
  <c r="AX124" i="8"/>
  <c r="AP124" i="8"/>
  <c r="AZ132" i="8"/>
  <c r="AR132" i="8"/>
  <c r="AW132" i="8"/>
  <c r="AO132" i="8"/>
  <c r="AV132" i="8"/>
  <c r="AU132" i="8"/>
  <c r="AS132" i="8"/>
  <c r="AQ132" i="8"/>
  <c r="AP132" i="8"/>
  <c r="AY132" i="8"/>
  <c r="AX132" i="8"/>
  <c r="AT132" i="8"/>
  <c r="AS5" i="8"/>
  <c r="AT7" i="8"/>
  <c r="AT8" i="8"/>
  <c r="AU9" i="8"/>
  <c r="AW10" i="8"/>
  <c r="AW11" i="8"/>
  <c r="AX12" i="8"/>
  <c r="AO16" i="8"/>
  <c r="AS17" i="8"/>
  <c r="AY18" i="8"/>
  <c r="AQ24" i="8"/>
  <c r="AY36" i="8"/>
  <c r="AT92" i="8"/>
  <c r="X26" i="8"/>
  <c r="BH26" i="8" s="1"/>
  <c r="AX26" i="8"/>
  <c r="AP26" i="8"/>
  <c r="AV26" i="8"/>
  <c r="AU26" i="8"/>
  <c r="AT26" i="8"/>
  <c r="AS26" i="8"/>
  <c r="AZ26" i="8"/>
  <c r="AR26" i="8"/>
  <c r="AS66" i="8"/>
  <c r="AZ66" i="8"/>
  <c r="AR66" i="8"/>
  <c r="AW66" i="8"/>
  <c r="AO66" i="8"/>
  <c r="AY66" i="8"/>
  <c r="AX66" i="8"/>
  <c r="AT66" i="8"/>
  <c r="AV66" i="8"/>
  <c r="AU66" i="8"/>
  <c r="AQ66" i="8"/>
  <c r="AP66" i="8"/>
  <c r="AZ138" i="8"/>
  <c r="AR138" i="8"/>
  <c r="AW138" i="8"/>
  <c r="AO138" i="8"/>
  <c r="AV138" i="8"/>
  <c r="AU138" i="8"/>
  <c r="AS138" i="8"/>
  <c r="AT138" i="8"/>
  <c r="AY138" i="8"/>
  <c r="AP138" i="8"/>
  <c r="AX138" i="8"/>
  <c r="AZ13" i="8"/>
  <c r="AR13" i="8"/>
  <c r="AY13" i="8"/>
  <c r="AQ13" i="8"/>
  <c r="AV13" i="8"/>
  <c r="AY45" i="8"/>
  <c r="AQ45" i="8"/>
  <c r="AX45" i="8"/>
  <c r="AP45" i="8"/>
  <c r="AU45" i="8"/>
  <c r="AZ45" i="8"/>
  <c r="AW45" i="8"/>
  <c r="AV45" i="8"/>
  <c r="AT45" i="8"/>
  <c r="AS45" i="8"/>
  <c r="AR45" i="8"/>
  <c r="AW69" i="8"/>
  <c r="AO69" i="8"/>
  <c r="AV69" i="8"/>
  <c r="AS69" i="8"/>
  <c r="AP69" i="8"/>
  <c r="AZ69" i="8"/>
  <c r="AU69" i="8"/>
  <c r="AQ69" i="8"/>
  <c r="AY69" i="8"/>
  <c r="AX69" i="8"/>
  <c r="AT69" i="8"/>
  <c r="AW85" i="8"/>
  <c r="AO85" i="8"/>
  <c r="AV85" i="8"/>
  <c r="AS85" i="8"/>
  <c r="AP85" i="8"/>
  <c r="AZ85" i="8"/>
  <c r="AU85" i="8"/>
  <c r="AY85" i="8"/>
  <c r="AX85" i="8"/>
  <c r="AT85" i="8"/>
  <c r="AR85" i="8"/>
  <c r="AQ85" i="8"/>
  <c r="AV109" i="8"/>
  <c r="AS109" i="8"/>
  <c r="AZ109" i="8"/>
  <c r="AR109" i="8"/>
  <c r="AY109" i="8"/>
  <c r="AQ109" i="8"/>
  <c r="AW109" i="8"/>
  <c r="AO109" i="8"/>
  <c r="AP109" i="8"/>
  <c r="AT109" i="8"/>
  <c r="AX109" i="8"/>
  <c r="AU109" i="8"/>
  <c r="AV117" i="8"/>
  <c r="AS117" i="8"/>
  <c r="AZ117" i="8"/>
  <c r="AR117" i="8"/>
  <c r="AY117" i="8"/>
  <c r="AQ117" i="8"/>
  <c r="AW117" i="8"/>
  <c r="AO117" i="8"/>
  <c r="AX117" i="8"/>
  <c r="AP117" i="8"/>
  <c r="AU117" i="8"/>
  <c r="AT117" i="8"/>
  <c r="AV125" i="8"/>
  <c r="AS125" i="8"/>
  <c r="AZ125" i="8"/>
  <c r="AR125" i="8"/>
  <c r="AY125" i="8"/>
  <c r="AQ125" i="8"/>
  <c r="AW125" i="8"/>
  <c r="AO125" i="8"/>
  <c r="AP125" i="8"/>
  <c r="AX125" i="8"/>
  <c r="AU125" i="8"/>
  <c r="AT125" i="8"/>
  <c r="AV133" i="8"/>
  <c r="AS133" i="8"/>
  <c r="AZ133" i="8"/>
  <c r="AR133" i="8"/>
  <c r="AY133" i="8"/>
  <c r="AQ133" i="8"/>
  <c r="AW133" i="8"/>
  <c r="AO133" i="8"/>
  <c r="AX133" i="8"/>
  <c r="AP133" i="8"/>
  <c r="AT133" i="8"/>
  <c r="AT5" i="8"/>
  <c r="AX10" i="8"/>
  <c r="AX34" i="8"/>
  <c r="AP34" i="8"/>
  <c r="AW34" i="8"/>
  <c r="AO34" i="8"/>
  <c r="AV34" i="8"/>
  <c r="AU34" i="8"/>
  <c r="AT34" i="8"/>
  <c r="AS34" i="8"/>
  <c r="AZ34" i="8"/>
  <c r="AR34" i="8"/>
  <c r="AS82" i="8"/>
  <c r="AZ82" i="8"/>
  <c r="AR82" i="8"/>
  <c r="AW82" i="8"/>
  <c r="AO82" i="8"/>
  <c r="AY82" i="8"/>
  <c r="AX82" i="8"/>
  <c r="AT82" i="8"/>
  <c r="AV82" i="8"/>
  <c r="AU82" i="8"/>
  <c r="AQ82" i="8"/>
  <c r="AP82" i="8"/>
  <c r="AZ114" i="8"/>
  <c r="AR114" i="8"/>
  <c r="AW114" i="8"/>
  <c r="AO114" i="8"/>
  <c r="AV114" i="8"/>
  <c r="AU114" i="8"/>
  <c r="AS114" i="8"/>
  <c r="AT114" i="8"/>
  <c r="AQ114" i="8"/>
  <c r="AY114" i="8"/>
  <c r="AX114" i="8"/>
  <c r="AP114" i="8"/>
  <c r="AT29" i="8"/>
  <c r="AS29" i="8"/>
  <c r="AZ29" i="8"/>
  <c r="AR29" i="8"/>
  <c r="AY29" i="8"/>
  <c r="AQ29" i="8"/>
  <c r="AX29" i="8"/>
  <c r="AP29" i="8"/>
  <c r="AW29" i="8"/>
  <c r="AO29" i="8"/>
  <c r="AV29" i="8"/>
  <c r="AY37" i="8"/>
  <c r="AX37" i="8"/>
  <c r="AU37" i="8"/>
  <c r="AT37" i="8"/>
  <c r="AS37" i="8"/>
  <c r="AR37" i="8"/>
  <c r="AQ37" i="8"/>
  <c r="AP37" i="8"/>
  <c r="AZ37" i="8"/>
  <c r="AO37" i="8"/>
  <c r="AW37" i="8"/>
  <c r="AW61" i="8"/>
  <c r="AO61" i="8"/>
  <c r="AV61" i="8"/>
  <c r="AS61" i="8"/>
  <c r="AU61" i="8"/>
  <c r="AT61" i="8"/>
  <c r="AP61" i="8"/>
  <c r="AZ61" i="8"/>
  <c r="AY61" i="8"/>
  <c r="AX61" i="8"/>
  <c r="AR61" i="8"/>
  <c r="AQ61" i="8"/>
  <c r="AS101" i="8"/>
  <c r="AZ101" i="8"/>
  <c r="AR101" i="8"/>
  <c r="AW101" i="8"/>
  <c r="AO101" i="8"/>
  <c r="AQ101" i="8"/>
  <c r="AP101" i="8"/>
  <c r="AX101" i="8"/>
  <c r="AV101" i="8"/>
  <c r="AY101" i="8"/>
  <c r="AU101" i="8"/>
  <c r="AT101" i="8"/>
  <c r="AV6" i="8"/>
  <c r="AU6" i="8"/>
  <c r="AZ6" i="8"/>
  <c r="AR6" i="8"/>
  <c r="AV14" i="8"/>
  <c r="AU14" i="8"/>
  <c r="AZ14" i="8"/>
  <c r="AR14" i="8"/>
  <c r="AX22" i="8"/>
  <c r="AP22" i="8"/>
  <c r="AV22" i="8"/>
  <c r="AU22" i="8"/>
  <c r="AT22" i="8"/>
  <c r="AS22" i="8"/>
  <c r="AZ22" i="8"/>
  <c r="AR22" i="8"/>
  <c r="AX30" i="8"/>
  <c r="AP30" i="8"/>
  <c r="AW30" i="8"/>
  <c r="AO30" i="8"/>
  <c r="AV30" i="8"/>
  <c r="AU30" i="8"/>
  <c r="AT30" i="8"/>
  <c r="AS30" i="8"/>
  <c r="AZ30" i="8"/>
  <c r="AR30" i="8"/>
  <c r="AU38" i="8"/>
  <c r="AT38" i="8"/>
  <c r="AY38" i="8"/>
  <c r="AQ38" i="8"/>
  <c r="AV38" i="8"/>
  <c r="AS38" i="8"/>
  <c r="AR38" i="8"/>
  <c r="AP38" i="8"/>
  <c r="AO38" i="8"/>
  <c r="AZ38" i="8"/>
  <c r="AX38" i="8"/>
  <c r="AU46" i="8"/>
  <c r="AT46" i="8"/>
  <c r="AY46" i="8"/>
  <c r="AQ46" i="8"/>
  <c r="AO46" i="8"/>
  <c r="AZ46" i="8"/>
  <c r="AX46" i="8"/>
  <c r="AW46" i="8"/>
  <c r="AV46" i="8"/>
  <c r="AS46" i="8"/>
  <c r="AR46" i="8"/>
  <c r="AU54" i="8"/>
  <c r="AT54" i="8"/>
  <c r="AY54" i="8"/>
  <c r="AQ54" i="8"/>
  <c r="AV54" i="8"/>
  <c r="AS54" i="8"/>
  <c r="AR54" i="8"/>
  <c r="AP54" i="8"/>
  <c r="AO54" i="8"/>
  <c r="AZ54" i="8"/>
  <c r="AX54" i="8"/>
  <c r="AS62" i="8"/>
  <c r="AZ62" i="8"/>
  <c r="AR62" i="8"/>
  <c r="AW62" i="8"/>
  <c r="AO62" i="8"/>
  <c r="AV62" i="8"/>
  <c r="AU62" i="8"/>
  <c r="AP62" i="8"/>
  <c r="AQ62" i="8"/>
  <c r="AY62" i="8"/>
  <c r="AX62" i="8"/>
  <c r="AS70" i="8"/>
  <c r="AZ70" i="8"/>
  <c r="AR70" i="8"/>
  <c r="AW70" i="8"/>
  <c r="AO70" i="8"/>
  <c r="AP70" i="8"/>
  <c r="AV70" i="8"/>
  <c r="AX70" i="8"/>
  <c r="AU70" i="8"/>
  <c r="AT70" i="8"/>
  <c r="AQ70" i="8"/>
  <c r="AS78" i="8"/>
  <c r="AZ78" i="8"/>
  <c r="AR78" i="8"/>
  <c r="AW78" i="8"/>
  <c r="AO78" i="8"/>
  <c r="AV78" i="8"/>
  <c r="AU78" i="8"/>
  <c r="AP78" i="8"/>
  <c r="AY78" i="8"/>
  <c r="AX78" i="8"/>
  <c r="AT78" i="8"/>
  <c r="AQ78" i="8"/>
  <c r="AS86" i="8"/>
  <c r="AZ86" i="8"/>
  <c r="AR86" i="8"/>
  <c r="AW86" i="8"/>
  <c r="AO86" i="8"/>
  <c r="AP86" i="8"/>
  <c r="AV86" i="8"/>
  <c r="AQ86" i="8"/>
  <c r="AY86" i="8"/>
  <c r="AX86" i="8"/>
  <c r="AU86" i="8"/>
  <c r="AW94" i="8"/>
  <c r="AO94" i="8"/>
  <c r="AV94" i="8"/>
  <c r="AS94" i="8"/>
  <c r="AY94" i="8"/>
  <c r="AX94" i="8"/>
  <c r="AR94" i="8"/>
  <c r="AP94" i="8"/>
  <c r="AZ94" i="8"/>
  <c r="AU94" i="8"/>
  <c r="AT94" i="8"/>
  <c r="AQ94" i="8"/>
  <c r="AW102" i="8"/>
  <c r="AO102" i="8"/>
  <c r="AV102" i="8"/>
  <c r="AS102" i="8"/>
  <c r="AR102" i="8"/>
  <c r="AQ102" i="8"/>
  <c r="AY102" i="8"/>
  <c r="AU102" i="8"/>
  <c r="AT102" i="8"/>
  <c r="AZ102" i="8"/>
  <c r="AX102" i="8"/>
  <c r="AP102" i="8"/>
  <c r="AZ110" i="8"/>
  <c r="AR110" i="8"/>
  <c r="AW110" i="8"/>
  <c r="AO110" i="8"/>
  <c r="AV110" i="8"/>
  <c r="AU110" i="8"/>
  <c r="AS110" i="8"/>
  <c r="AY110" i="8"/>
  <c r="AX110" i="8"/>
  <c r="AP110" i="8"/>
  <c r="AT110" i="8"/>
  <c r="AQ110" i="8"/>
  <c r="AZ118" i="8"/>
  <c r="AR118" i="8"/>
  <c r="AW118" i="8"/>
  <c r="AO118" i="8"/>
  <c r="AV118" i="8"/>
  <c r="AU118" i="8"/>
  <c r="AS118" i="8"/>
  <c r="AP118" i="8"/>
  <c r="AY118" i="8"/>
  <c r="AX118" i="8"/>
  <c r="AT118" i="8"/>
  <c r="AQ118" i="8"/>
  <c r="AZ126" i="8"/>
  <c r="AR126" i="8"/>
  <c r="AW126" i="8"/>
  <c r="AO126" i="8"/>
  <c r="AV126" i="8"/>
  <c r="AU126" i="8"/>
  <c r="AS126" i="8"/>
  <c r="AY126" i="8"/>
  <c r="AX126" i="8"/>
  <c r="AP126" i="8"/>
  <c r="AQ126" i="8"/>
  <c r="AT126" i="8"/>
  <c r="AZ134" i="8"/>
  <c r="AR134" i="8"/>
  <c r="AW134" i="8"/>
  <c r="AO134" i="8"/>
  <c r="AV134" i="8"/>
  <c r="AU134" i="8"/>
  <c r="AS134" i="8"/>
  <c r="AP134" i="8"/>
  <c r="AY134" i="8"/>
  <c r="AX134" i="8"/>
  <c r="AT134" i="8"/>
  <c r="AQ134" i="8"/>
  <c r="AZ142" i="8"/>
  <c r="AR142" i="8"/>
  <c r="AW142" i="8"/>
  <c r="AO142" i="8"/>
  <c r="AV142" i="8"/>
  <c r="AU142" i="8"/>
  <c r="AS142" i="8"/>
  <c r="AY142" i="8"/>
  <c r="AX142" i="8"/>
  <c r="AP142" i="8"/>
  <c r="AQ142" i="8"/>
  <c r="AW6" i="8"/>
  <c r="AX8" i="8"/>
  <c r="AX9" i="8"/>
  <c r="AO12" i="8"/>
  <c r="AO13" i="8"/>
  <c r="AP14" i="8"/>
  <c r="AQ16" i="8"/>
  <c r="AU17" i="8"/>
  <c r="AU19" i="8"/>
  <c r="AQ22" i="8"/>
  <c r="AU27" i="8"/>
  <c r="AW38" i="8"/>
  <c r="AU67" i="8"/>
  <c r="AV10" i="8"/>
  <c r="AU10" i="8"/>
  <c r="AZ10" i="8"/>
  <c r="AR10" i="8"/>
  <c r="AU50" i="8"/>
  <c r="AT50" i="8"/>
  <c r="AY50" i="8"/>
  <c r="AQ50" i="8"/>
  <c r="AR50" i="8"/>
  <c r="AP50" i="8"/>
  <c r="AO50" i="8"/>
  <c r="AZ50" i="8"/>
  <c r="AX50" i="8"/>
  <c r="AW50" i="8"/>
  <c r="AV50" i="8"/>
  <c r="AW90" i="8"/>
  <c r="AV90" i="8"/>
  <c r="AS90" i="8"/>
  <c r="AU90" i="8"/>
  <c r="AT90" i="8"/>
  <c r="AP90" i="8"/>
  <c r="AX90" i="8"/>
  <c r="AR90" i="8"/>
  <c r="AZ90" i="8"/>
  <c r="AY90" i="8"/>
  <c r="AQ90" i="8"/>
  <c r="AO90" i="8"/>
  <c r="AZ130" i="8"/>
  <c r="AR130" i="8"/>
  <c r="AW130" i="8"/>
  <c r="AO130" i="8"/>
  <c r="AV130" i="8"/>
  <c r="AU130" i="8"/>
  <c r="AS130" i="8"/>
  <c r="AT130" i="8"/>
  <c r="AQ130" i="8"/>
  <c r="AX130" i="8"/>
  <c r="AY130" i="8"/>
  <c r="AP130" i="8"/>
  <c r="AQ18" i="8"/>
  <c r="AO5" i="8"/>
  <c r="AZ5" i="8"/>
  <c r="AR5" i="8"/>
  <c r="AY5" i="8"/>
  <c r="AQ5" i="8"/>
  <c r="AV5" i="8"/>
  <c r="AT21" i="8"/>
  <c r="AZ21" i="8"/>
  <c r="AR21" i="8"/>
  <c r="AY21" i="8"/>
  <c r="AQ21" i="8"/>
  <c r="AX21" i="8"/>
  <c r="AP21" i="8"/>
  <c r="AW21" i="8"/>
  <c r="AO21" i="8"/>
  <c r="AV21" i="8"/>
  <c r="AY53" i="8"/>
  <c r="AQ53" i="8"/>
  <c r="AX53" i="8"/>
  <c r="AP53" i="8"/>
  <c r="AU53" i="8"/>
  <c r="AT53" i="8"/>
  <c r="AS53" i="8"/>
  <c r="AR53" i="8"/>
  <c r="AO53" i="8"/>
  <c r="AZ53" i="8"/>
  <c r="AW53" i="8"/>
  <c r="AW77" i="8"/>
  <c r="AO77" i="8"/>
  <c r="AV77" i="8"/>
  <c r="AS77" i="8"/>
  <c r="AU77" i="8"/>
  <c r="AT77" i="8"/>
  <c r="AP77" i="8"/>
  <c r="AX77" i="8"/>
  <c r="AR77" i="8"/>
  <c r="AQ77" i="8"/>
  <c r="AZ77" i="8"/>
  <c r="AS93" i="8"/>
  <c r="AZ93" i="8"/>
  <c r="AR93" i="8"/>
  <c r="AW93" i="8"/>
  <c r="AO93" i="8"/>
  <c r="AX93" i="8"/>
  <c r="AV93" i="8"/>
  <c r="AQ93" i="8"/>
  <c r="AY93" i="8"/>
  <c r="AP93" i="8"/>
  <c r="AU93" i="8"/>
  <c r="AT93" i="8"/>
  <c r="AZ7" i="8"/>
  <c r="AR7" i="8"/>
  <c r="AY7" i="8"/>
  <c r="AQ7" i="8"/>
  <c r="AV7" i="8"/>
  <c r="AZ15" i="8"/>
  <c r="AR15" i="8"/>
  <c r="AY15" i="8"/>
  <c r="AQ15" i="8"/>
  <c r="AV15" i="8"/>
  <c r="AT23" i="8"/>
  <c r="AZ23" i="8"/>
  <c r="AR23" i="8"/>
  <c r="AY23" i="8"/>
  <c r="AQ23" i="8"/>
  <c r="AX23" i="8"/>
  <c r="AP23" i="8"/>
  <c r="AW23" i="8"/>
  <c r="AO23" i="8"/>
  <c r="AV23" i="8"/>
  <c r="AT31" i="8"/>
  <c r="AS31" i="8"/>
  <c r="AZ31" i="8"/>
  <c r="AR31" i="8"/>
  <c r="AY31" i="8"/>
  <c r="AQ31" i="8"/>
  <c r="AX31" i="8"/>
  <c r="AP31" i="8"/>
  <c r="AW31" i="8"/>
  <c r="AO31" i="8"/>
  <c r="AV31" i="8"/>
  <c r="AY39" i="8"/>
  <c r="AQ39" i="8"/>
  <c r="AX39" i="8"/>
  <c r="AP39" i="8"/>
  <c r="AU39" i="8"/>
  <c r="AV39" i="8"/>
  <c r="AT39" i="8"/>
  <c r="AS39" i="8"/>
  <c r="AR39" i="8"/>
  <c r="AO39" i="8"/>
  <c r="AZ39" i="8"/>
  <c r="AY47" i="8"/>
  <c r="AQ47" i="8"/>
  <c r="AX47" i="8"/>
  <c r="AP47" i="8"/>
  <c r="AU47" i="8"/>
  <c r="AO47" i="8"/>
  <c r="AZ47" i="8"/>
  <c r="AW47" i="8"/>
  <c r="AV47" i="8"/>
  <c r="AT47" i="8"/>
  <c r="AS47" i="8"/>
  <c r="AY55" i="8"/>
  <c r="AQ55" i="8"/>
  <c r="AX55" i="8"/>
  <c r="AP55" i="8"/>
  <c r="AU55" i="8"/>
  <c r="AV55" i="8"/>
  <c r="AT55" i="8"/>
  <c r="AS55" i="8"/>
  <c r="AR55" i="8"/>
  <c r="AO55" i="8"/>
  <c r="AZ55" i="8"/>
  <c r="AW63" i="8"/>
  <c r="AO63" i="8"/>
  <c r="AV63" i="8"/>
  <c r="AS63" i="8"/>
  <c r="AX63" i="8"/>
  <c r="AU63" i="8"/>
  <c r="AQ63" i="8"/>
  <c r="AZ63" i="8"/>
  <c r="AY63" i="8"/>
  <c r="AT63" i="8"/>
  <c r="AR63" i="8"/>
  <c r="AP63" i="8"/>
  <c r="AW71" i="8"/>
  <c r="AO71" i="8"/>
  <c r="AV71" i="8"/>
  <c r="AS71" i="8"/>
  <c r="AQ71" i="8"/>
  <c r="AP71" i="8"/>
  <c r="AX71" i="8"/>
  <c r="AZ71" i="8"/>
  <c r="AY71" i="8"/>
  <c r="AU71" i="8"/>
  <c r="AT71" i="8"/>
  <c r="AR71" i="8"/>
  <c r="AW79" i="8"/>
  <c r="AO79" i="8"/>
  <c r="AV79" i="8"/>
  <c r="AS79" i="8"/>
  <c r="AX79" i="8"/>
  <c r="AU79" i="8"/>
  <c r="AQ79" i="8"/>
  <c r="AR79" i="8"/>
  <c r="AP79" i="8"/>
  <c r="AZ79" i="8"/>
  <c r="AY79" i="8"/>
  <c r="AW87" i="8"/>
  <c r="AO87" i="8"/>
  <c r="AV87" i="8"/>
  <c r="AS87" i="8"/>
  <c r="AQ87" i="8"/>
  <c r="AP87" i="8"/>
  <c r="AX87" i="8"/>
  <c r="AY87" i="8"/>
  <c r="AU87" i="8"/>
  <c r="AT87" i="8"/>
  <c r="AR87" i="8"/>
  <c r="AS95" i="8"/>
  <c r="AZ95" i="8"/>
  <c r="AR95" i="8"/>
  <c r="AW95" i="8"/>
  <c r="AO95" i="8"/>
  <c r="AY95" i="8"/>
  <c r="AX95" i="8"/>
  <c r="AT95" i="8"/>
  <c r="AV95" i="8"/>
  <c r="AU95" i="8"/>
  <c r="AQ95" i="8"/>
  <c r="AS103" i="8"/>
  <c r="AZ103" i="8"/>
  <c r="AR103" i="8"/>
  <c r="AW103" i="8"/>
  <c r="AO103" i="8"/>
  <c r="AT103" i="8"/>
  <c r="AQ103" i="8"/>
  <c r="AY103" i="8"/>
  <c r="AU103" i="8"/>
  <c r="AX103" i="8"/>
  <c r="AV103" i="8"/>
  <c r="AV111" i="8"/>
  <c r="AS111" i="8"/>
  <c r="AZ111" i="8"/>
  <c r="AR111" i="8"/>
  <c r="AY111" i="8"/>
  <c r="AQ111" i="8"/>
  <c r="AW111" i="8"/>
  <c r="AO111" i="8"/>
  <c r="AX111" i="8"/>
  <c r="AU111" i="8"/>
  <c r="AT111" i="8"/>
  <c r="AV119" i="8"/>
  <c r="AS119" i="8"/>
  <c r="AZ119" i="8"/>
  <c r="AR119" i="8"/>
  <c r="AY119" i="8"/>
  <c r="AQ119" i="8"/>
  <c r="AW119" i="8"/>
  <c r="AO119" i="8"/>
  <c r="AX119" i="8"/>
  <c r="AU119" i="8"/>
  <c r="AP119" i="8"/>
  <c r="AT119" i="8"/>
  <c r="AV127" i="8"/>
  <c r="AS127" i="8"/>
  <c r="AZ127" i="8"/>
  <c r="AR127" i="8"/>
  <c r="AY127" i="8"/>
  <c r="AQ127" i="8"/>
  <c r="AW127" i="8"/>
  <c r="AO127" i="8"/>
  <c r="AX127" i="8"/>
  <c r="AU127" i="8"/>
  <c r="AT127" i="8"/>
  <c r="AP127" i="8"/>
  <c r="AV135" i="8"/>
  <c r="AS135" i="8"/>
  <c r="AZ135" i="8"/>
  <c r="AR135" i="8"/>
  <c r="AY135" i="8"/>
  <c r="AQ135" i="8"/>
  <c r="AW135" i="8"/>
  <c r="AO135" i="8"/>
  <c r="AX135" i="8"/>
  <c r="AU135" i="8"/>
  <c r="AT135" i="8"/>
  <c r="AP135" i="8"/>
  <c r="AV143" i="8"/>
  <c r="AS143" i="8"/>
  <c r="AZ143" i="8"/>
  <c r="AR143" i="8"/>
  <c r="AY143" i="8"/>
  <c r="AQ143" i="8"/>
  <c r="AW143" i="8"/>
  <c r="AO143" i="8"/>
  <c r="AX143" i="8"/>
  <c r="AT143" i="8"/>
  <c r="AP143" i="8"/>
  <c r="AU143" i="8"/>
  <c r="AW5" i="8"/>
  <c r="AX6" i="8"/>
  <c r="AX7" i="8"/>
  <c r="AO10" i="8"/>
  <c r="AO11" i="8"/>
  <c r="AP12" i="8"/>
  <c r="AP13" i="8"/>
  <c r="AQ14" i="8"/>
  <c r="AS15" i="8"/>
  <c r="AO20" i="8"/>
  <c r="AW22" i="8"/>
  <c r="AS25" i="8"/>
  <c r="AQ28" i="8"/>
  <c r="AW39" i="8"/>
  <c r="AR69" i="8"/>
  <c r="AP83" i="8"/>
  <c r="AT100" i="8"/>
  <c r="AU133" i="8"/>
  <c r="AS74" i="8"/>
  <c r="AZ74" i="8"/>
  <c r="AR74" i="8"/>
  <c r="AW74" i="8"/>
  <c r="AO74" i="8"/>
  <c r="AT74" i="8"/>
  <c r="AQ74" i="8"/>
  <c r="AY74" i="8"/>
  <c r="AP74" i="8"/>
  <c r="AX74" i="8"/>
  <c r="AV74" i="8"/>
  <c r="AZ106" i="8"/>
  <c r="AW106" i="8"/>
  <c r="AO106" i="8"/>
  <c r="AV106" i="8"/>
  <c r="AU106" i="8"/>
  <c r="AS106" i="8"/>
  <c r="AT106" i="8"/>
  <c r="AR106" i="8"/>
  <c r="AQ106" i="8"/>
  <c r="AP106" i="8"/>
  <c r="AY106" i="8"/>
  <c r="AZ42" i="8"/>
  <c r="AV8" i="8"/>
  <c r="AU8" i="8"/>
  <c r="AZ8" i="8"/>
  <c r="AR8" i="8"/>
  <c r="AV16" i="8"/>
  <c r="AU16" i="8"/>
  <c r="AS16" i="8"/>
  <c r="AZ16" i="8"/>
  <c r="AR16" i="8"/>
  <c r="AX24" i="8"/>
  <c r="AP24" i="8"/>
  <c r="AV24" i="8"/>
  <c r="AU24" i="8"/>
  <c r="AT24" i="8"/>
  <c r="AS24" i="8"/>
  <c r="AZ24" i="8"/>
  <c r="AR24" i="8"/>
  <c r="AX32" i="8"/>
  <c r="AP32" i="8"/>
  <c r="AW32" i="8"/>
  <c r="AO32" i="8"/>
  <c r="AV32" i="8"/>
  <c r="AU32" i="8"/>
  <c r="AT32" i="8"/>
  <c r="AS32" i="8"/>
  <c r="AZ32" i="8"/>
  <c r="AR32" i="8"/>
  <c r="AU40" i="8"/>
  <c r="AT40" i="8"/>
  <c r="AY40" i="8"/>
  <c r="AQ40" i="8"/>
  <c r="AW40" i="8"/>
  <c r="AV40" i="8"/>
  <c r="AS40" i="8"/>
  <c r="AR40" i="8"/>
  <c r="AP40" i="8"/>
  <c r="AO40" i="8"/>
  <c r="AZ40" i="8"/>
  <c r="AU48" i="8"/>
  <c r="AT48" i="8"/>
  <c r="AY48" i="8"/>
  <c r="AQ48" i="8"/>
  <c r="AP48" i="8"/>
  <c r="AO48" i="8"/>
  <c r="AZ48" i="8"/>
  <c r="AX48" i="8"/>
  <c r="AW48" i="8"/>
  <c r="AV48" i="8"/>
  <c r="AS48" i="8"/>
  <c r="AU56" i="8"/>
  <c r="AT56" i="8"/>
  <c r="AY56" i="8"/>
  <c r="AQ56" i="8"/>
  <c r="AW56" i="8"/>
  <c r="AV56" i="8"/>
  <c r="AS56" i="8"/>
  <c r="AR56" i="8"/>
  <c r="AP56" i="8"/>
  <c r="AO56" i="8"/>
  <c r="AZ56" i="8"/>
  <c r="AS64" i="8"/>
  <c r="AZ64" i="8"/>
  <c r="AR64" i="8"/>
  <c r="AW64" i="8"/>
  <c r="AO64" i="8"/>
  <c r="AX64" i="8"/>
  <c r="AV64" i="8"/>
  <c r="AQ64" i="8"/>
  <c r="AY64" i="8"/>
  <c r="AU64" i="8"/>
  <c r="AT64" i="8"/>
  <c r="AS72" i="8"/>
  <c r="AZ72" i="8"/>
  <c r="AR72" i="8"/>
  <c r="AW72" i="8"/>
  <c r="AO72" i="8"/>
  <c r="AQ72" i="8"/>
  <c r="AP72" i="8"/>
  <c r="AX72" i="8"/>
  <c r="AU72" i="8"/>
  <c r="AT72" i="8"/>
  <c r="AY72" i="8"/>
  <c r="AS80" i="8"/>
  <c r="AZ80" i="8"/>
  <c r="AR80" i="8"/>
  <c r="AW80" i="8"/>
  <c r="AO80" i="8"/>
  <c r="AX80" i="8"/>
  <c r="AV80" i="8"/>
  <c r="AQ80" i="8"/>
  <c r="AY80" i="8"/>
  <c r="AU80" i="8"/>
  <c r="AT80" i="8"/>
  <c r="AP80" i="8"/>
  <c r="AS88" i="8"/>
  <c r="AZ88" i="8"/>
  <c r="AR88" i="8"/>
  <c r="AW88" i="8"/>
  <c r="AO88" i="8"/>
  <c r="AQ88" i="8"/>
  <c r="AP88" i="8"/>
  <c r="AX88" i="8"/>
  <c r="AY88" i="8"/>
  <c r="AV88" i="8"/>
  <c r="AU88" i="8"/>
  <c r="AT88" i="8"/>
  <c r="AW96" i="8"/>
  <c r="AO96" i="8"/>
  <c r="AV96" i="8"/>
  <c r="AS96" i="8"/>
  <c r="AZ96" i="8"/>
  <c r="AY96" i="8"/>
  <c r="AT96" i="8"/>
  <c r="AU96" i="8"/>
  <c r="AX96" i="8"/>
  <c r="AR96" i="8"/>
  <c r="AQ96" i="8"/>
  <c r="AP96" i="8"/>
  <c r="AW104" i="8"/>
  <c r="AO104" i="8"/>
  <c r="AV104" i="8"/>
  <c r="AU104" i="8"/>
  <c r="AS104" i="8"/>
  <c r="AT104" i="8"/>
  <c r="AR104" i="8"/>
  <c r="AQ104" i="8"/>
  <c r="AP104" i="8"/>
  <c r="AZ104" i="8"/>
  <c r="AY104" i="8"/>
  <c r="AX104" i="8"/>
  <c r="AZ112" i="8"/>
  <c r="AR112" i="8"/>
  <c r="AW112" i="8"/>
  <c r="AO112" i="8"/>
  <c r="AV112" i="8"/>
  <c r="AU112" i="8"/>
  <c r="AS112" i="8"/>
  <c r="AX112" i="8"/>
  <c r="AT112" i="8"/>
  <c r="AP112" i="8"/>
  <c r="AY112" i="8"/>
  <c r="AQ112" i="8"/>
  <c r="AZ120" i="8"/>
  <c r="AR120" i="8"/>
  <c r="AW120" i="8"/>
  <c r="AO120" i="8"/>
  <c r="AV120" i="8"/>
  <c r="AU120" i="8"/>
  <c r="AS120" i="8"/>
  <c r="AX120" i="8"/>
  <c r="AT120" i="8"/>
  <c r="AQ120" i="8"/>
  <c r="AY120" i="8"/>
  <c r="AZ128" i="8"/>
  <c r="AR128" i="8"/>
  <c r="AW128" i="8"/>
  <c r="AO128" i="8"/>
  <c r="AV128" i="8"/>
  <c r="AU128" i="8"/>
  <c r="AS128" i="8"/>
  <c r="AX128" i="8"/>
  <c r="AT128" i="8"/>
  <c r="AY128" i="8"/>
  <c r="AQ128" i="8"/>
  <c r="AP128" i="8"/>
  <c r="AZ136" i="8"/>
  <c r="AR136" i="8"/>
  <c r="AW136" i="8"/>
  <c r="AO136" i="8"/>
  <c r="AV136" i="8"/>
  <c r="AU136" i="8"/>
  <c r="AS136" i="8"/>
  <c r="AX136" i="8"/>
  <c r="AQ136" i="8"/>
  <c r="AY136" i="8"/>
  <c r="AT136" i="8"/>
  <c r="AP136" i="8"/>
  <c r="AZ144" i="8"/>
  <c r="AR144" i="8"/>
  <c r="AW144" i="8"/>
  <c r="AO144" i="8"/>
  <c r="AV144" i="8"/>
  <c r="AU144" i="8"/>
  <c r="AS144" i="8"/>
  <c r="AX144" i="8"/>
  <c r="AT144" i="8"/>
  <c r="AY144" i="8"/>
  <c r="AQ144" i="8"/>
  <c r="AP144" i="8"/>
  <c r="AX5" i="8"/>
  <c r="AY6" i="8"/>
  <c r="AO8" i="8"/>
  <c r="AP10" i="8"/>
  <c r="AP11" i="8"/>
  <c r="AQ12" i="8"/>
  <c r="AS13" i="8"/>
  <c r="AS14" i="8"/>
  <c r="AT15" i="8"/>
  <c r="AW16" i="8"/>
  <c r="AQ20" i="8"/>
  <c r="AY22" i="8"/>
  <c r="AY28" i="8"/>
  <c r="AQ34" i="8"/>
  <c r="AX40" i="8"/>
  <c r="AY70" i="8"/>
  <c r="AQ138" i="8"/>
  <c r="Q18" i="8"/>
  <c r="BA18" i="8" s="1"/>
  <c r="AX18" i="8"/>
  <c r="AV18" i="8"/>
  <c r="AU18" i="8"/>
  <c r="AT18" i="8"/>
  <c r="AS18" i="8"/>
  <c r="AZ18" i="8"/>
  <c r="AR18" i="8"/>
  <c r="AW58" i="8"/>
  <c r="AU58" i="8"/>
  <c r="AT58" i="8"/>
  <c r="AZ58" i="8"/>
  <c r="AQ58" i="8"/>
  <c r="AY58" i="8"/>
  <c r="AX58" i="8"/>
  <c r="AV58" i="8"/>
  <c r="AS58" i="8"/>
  <c r="AR58" i="8"/>
  <c r="AP58" i="8"/>
  <c r="AO58" i="8"/>
  <c r="AZ122" i="8"/>
  <c r="AR122" i="8"/>
  <c r="AW122" i="8"/>
  <c r="AO122" i="8"/>
  <c r="AV122" i="8"/>
  <c r="AU122" i="8"/>
  <c r="AS122" i="8"/>
  <c r="AT122" i="8"/>
  <c r="AY122" i="8"/>
  <c r="AP122" i="8"/>
  <c r="AX122" i="8"/>
  <c r="AQ122" i="8"/>
  <c r="AQ26" i="8"/>
  <c r="AZ9" i="8"/>
  <c r="AR9" i="8"/>
  <c r="AY9" i="8"/>
  <c r="AQ9" i="8"/>
  <c r="AV9" i="8"/>
  <c r="AZ17" i="8"/>
  <c r="AR17" i="8"/>
  <c r="AY17" i="8"/>
  <c r="AQ17" i="8"/>
  <c r="AW17" i="8"/>
  <c r="AO17" i="8"/>
  <c r="AV17" i="8"/>
  <c r="AT25" i="8"/>
  <c r="AZ25" i="8"/>
  <c r="AR25" i="8"/>
  <c r="AY25" i="8"/>
  <c r="AQ25" i="8"/>
  <c r="AX25" i="8"/>
  <c r="AP25" i="8"/>
  <c r="AW25" i="8"/>
  <c r="AO25" i="8"/>
  <c r="AV25" i="8"/>
  <c r="AT33" i="8"/>
  <c r="AS33" i="8"/>
  <c r="AZ33" i="8"/>
  <c r="AR33" i="8"/>
  <c r="AY33" i="8"/>
  <c r="AQ33" i="8"/>
  <c r="AX33" i="8"/>
  <c r="AP33" i="8"/>
  <c r="AW33" i="8"/>
  <c r="AO33" i="8"/>
  <c r="AV33" i="8"/>
  <c r="AY41" i="8"/>
  <c r="AQ41" i="8"/>
  <c r="AX41" i="8"/>
  <c r="AP41" i="8"/>
  <c r="AU41" i="8"/>
  <c r="AW41" i="8"/>
  <c r="AV41" i="8"/>
  <c r="AT41" i="8"/>
  <c r="AS41" i="8"/>
  <c r="AR41" i="8"/>
  <c r="AO41" i="8"/>
  <c r="AY49" i="8"/>
  <c r="AQ49" i="8"/>
  <c r="AX49" i="8"/>
  <c r="AP49" i="8"/>
  <c r="AU49" i="8"/>
  <c r="AR49" i="8"/>
  <c r="AO49" i="8"/>
  <c r="AZ49" i="8"/>
  <c r="AW49" i="8"/>
  <c r="AV49" i="8"/>
  <c r="AT49" i="8"/>
  <c r="AY57" i="8"/>
  <c r="AQ57" i="8"/>
  <c r="AX57" i="8"/>
  <c r="AP57" i="8"/>
  <c r="AU57" i="8"/>
  <c r="AW57" i="8"/>
  <c r="AV57" i="8"/>
  <c r="AT57" i="8"/>
  <c r="AS57" i="8"/>
  <c r="AR57" i="8"/>
  <c r="AO57" i="8"/>
  <c r="AW65" i="8"/>
  <c r="AO65" i="8"/>
  <c r="AV65" i="8"/>
  <c r="AS65" i="8"/>
  <c r="AY65" i="8"/>
  <c r="AX65" i="8"/>
  <c r="AR65" i="8"/>
  <c r="AU65" i="8"/>
  <c r="AT65" i="8"/>
  <c r="AQ65" i="8"/>
  <c r="AP65" i="8"/>
  <c r="AW73" i="8"/>
  <c r="AO73" i="8"/>
  <c r="AV73" i="8"/>
  <c r="AS73" i="8"/>
  <c r="AR73" i="8"/>
  <c r="AQ73" i="8"/>
  <c r="AY73" i="8"/>
  <c r="AZ73" i="8"/>
  <c r="AX73" i="8"/>
  <c r="AU73" i="8"/>
  <c r="AT73" i="8"/>
  <c r="AP73" i="8"/>
  <c r="AW81" i="8"/>
  <c r="AO81" i="8"/>
  <c r="AV81" i="8"/>
  <c r="AS81" i="8"/>
  <c r="AY81" i="8"/>
  <c r="AX81" i="8"/>
  <c r="AR81" i="8"/>
  <c r="AP81" i="8"/>
  <c r="AZ81" i="8"/>
  <c r="AU81" i="8"/>
  <c r="AT81" i="8"/>
  <c r="AW89" i="8"/>
  <c r="AX89" i="8"/>
  <c r="AO89" i="8"/>
  <c r="AV89" i="8"/>
  <c r="AS89" i="8"/>
  <c r="AR89" i="8"/>
  <c r="AQ89" i="8"/>
  <c r="AZ89" i="8"/>
  <c r="AU89" i="8"/>
  <c r="AT89" i="8"/>
  <c r="AP89" i="8"/>
  <c r="AS97" i="8"/>
  <c r="AZ97" i="8"/>
  <c r="AR97" i="8"/>
  <c r="AW97" i="8"/>
  <c r="AO97" i="8"/>
  <c r="AY97" i="8"/>
  <c r="AU97" i="8"/>
  <c r="AT97" i="8"/>
  <c r="AQ97" i="8"/>
  <c r="AV97" i="8"/>
  <c r="AP97" i="8"/>
  <c r="AS105" i="8"/>
  <c r="AZ105" i="8"/>
  <c r="AR105" i="8"/>
  <c r="AY105" i="8"/>
  <c r="AQ105" i="8"/>
  <c r="AW105" i="8"/>
  <c r="AO105" i="8"/>
  <c r="AX105" i="8"/>
  <c r="AV105" i="8"/>
  <c r="AP105" i="8"/>
  <c r="AT105" i="8"/>
  <c r="AU105" i="8"/>
  <c r="AV113" i="8"/>
  <c r="AS113" i="8"/>
  <c r="AZ113" i="8"/>
  <c r="AR113" i="8"/>
  <c r="AY113" i="8"/>
  <c r="AQ113" i="8"/>
  <c r="AW113" i="8"/>
  <c r="AO113" i="8"/>
  <c r="AU113" i="8"/>
  <c r="AT113" i="8"/>
  <c r="AX113" i="8"/>
  <c r="AP113" i="8"/>
  <c r="AV121" i="8"/>
  <c r="AS121" i="8"/>
  <c r="AZ121" i="8"/>
  <c r="AR121" i="8"/>
  <c r="AY121" i="8"/>
  <c r="AQ121" i="8"/>
  <c r="AW121" i="8"/>
  <c r="AO121" i="8"/>
  <c r="AU121" i="8"/>
  <c r="AT121" i="8"/>
  <c r="AX121" i="8"/>
  <c r="AP121" i="8"/>
  <c r="AV129" i="8"/>
  <c r="AS129" i="8"/>
  <c r="AZ129" i="8"/>
  <c r="AR129" i="8"/>
  <c r="AY129" i="8"/>
  <c r="AQ129" i="8"/>
  <c r="AW129" i="8"/>
  <c r="AO129" i="8"/>
  <c r="AU129" i="8"/>
  <c r="AP129" i="8"/>
  <c r="AX129" i="8"/>
  <c r="AV137" i="8"/>
  <c r="AS137" i="8"/>
  <c r="AZ137" i="8"/>
  <c r="AR137" i="8"/>
  <c r="AY137" i="8"/>
  <c r="AQ137" i="8"/>
  <c r="AW137" i="8"/>
  <c r="AO137" i="8"/>
  <c r="AU137" i="8"/>
  <c r="AT137" i="8"/>
  <c r="AX137" i="8"/>
  <c r="AP137" i="8"/>
  <c r="AO6" i="8"/>
  <c r="AO7" i="8"/>
  <c r="AP8" i="8"/>
  <c r="AP9" i="8"/>
  <c r="AQ10" i="8"/>
  <c r="AS11" i="8"/>
  <c r="AS12" i="8"/>
  <c r="AT13" i="8"/>
  <c r="AT14" i="8"/>
  <c r="AU15" i="8"/>
  <c r="AX16" i="8"/>
  <c r="AP18" i="8"/>
  <c r="AW20" i="8"/>
  <c r="AS23" i="8"/>
  <c r="AO26" i="8"/>
  <c r="AU29" i="8"/>
  <c r="AY34" i="8"/>
  <c r="AZ41" i="8"/>
  <c r="AS50" i="8"/>
  <c r="AP59" i="8"/>
  <c r="AV72" i="8"/>
  <c r="AT86" i="8"/>
  <c r="AX106" i="8"/>
  <c r="AV145" i="8"/>
  <c r="AS145" i="8"/>
  <c r="AZ145" i="8"/>
  <c r="AR145" i="8"/>
  <c r="AY145" i="8"/>
  <c r="AQ145" i="8"/>
  <c r="AW145" i="8"/>
  <c r="AO145" i="8"/>
  <c r="AU145" i="8"/>
  <c r="AX145" i="8"/>
  <c r="AZ140" i="8"/>
  <c r="AR140" i="8"/>
  <c r="AW140" i="8"/>
  <c r="AO140" i="8"/>
  <c r="AV140" i="8"/>
  <c r="AU140" i="8"/>
  <c r="AS140" i="8"/>
  <c r="AY140" i="8"/>
  <c r="AQ140" i="8"/>
  <c r="AT140" i="8"/>
  <c r="AP140" i="8"/>
  <c r="AX140" i="8"/>
  <c r="AP145" i="8"/>
  <c r="AV141" i="8"/>
  <c r="AS141" i="8"/>
  <c r="AZ141" i="8"/>
  <c r="AR141" i="8"/>
  <c r="AY141" i="8"/>
  <c r="AQ141" i="8"/>
  <c r="AW141" i="8"/>
  <c r="AO141" i="8"/>
  <c r="AP141" i="8"/>
  <c r="AX141" i="8"/>
  <c r="AT141" i="8"/>
  <c r="AT145" i="8"/>
  <c r="AU141" i="8"/>
  <c r="L31" i="8"/>
  <c r="W31" i="8"/>
  <c r="BG31" i="8" s="1"/>
  <c r="V31" i="8"/>
  <c r="BF31" i="8" s="1"/>
  <c r="AA31" i="8"/>
  <c r="BK31" i="8" s="1"/>
  <c r="S31" i="8"/>
  <c r="BC31" i="8" s="1"/>
  <c r="Y31" i="8"/>
  <c r="BI31" i="8" s="1"/>
  <c r="X31" i="8"/>
  <c r="BH31" i="8" s="1"/>
  <c r="U31" i="8"/>
  <c r="BE31" i="8" s="1"/>
  <c r="T31" i="8"/>
  <c r="BD31" i="8" s="1"/>
  <c r="R31" i="8"/>
  <c r="BB31" i="8" s="1"/>
  <c r="Q31" i="8"/>
  <c r="BA31" i="8" s="1"/>
  <c r="Z31" i="8"/>
  <c r="BJ31" i="8" s="1"/>
  <c r="AB31" i="8"/>
  <c r="BL31" i="8" s="1"/>
  <c r="K47" i="8"/>
  <c r="W47" i="8"/>
  <c r="BG47" i="8" s="1"/>
  <c r="V47" i="8"/>
  <c r="BF47" i="8" s="1"/>
  <c r="AA47" i="8"/>
  <c r="BK47" i="8" s="1"/>
  <c r="S47" i="8"/>
  <c r="BC47" i="8" s="1"/>
  <c r="Y47" i="8"/>
  <c r="BI47" i="8" s="1"/>
  <c r="X47" i="8"/>
  <c r="BH47" i="8" s="1"/>
  <c r="U47" i="8"/>
  <c r="BE47" i="8" s="1"/>
  <c r="T47" i="8"/>
  <c r="BD47" i="8" s="1"/>
  <c r="R47" i="8"/>
  <c r="BB47" i="8" s="1"/>
  <c r="Q47" i="8"/>
  <c r="BA47" i="8" s="1"/>
  <c r="Z47" i="8"/>
  <c r="BJ47" i="8" s="1"/>
  <c r="AB47" i="8"/>
  <c r="BL47" i="8" s="1"/>
  <c r="Y71" i="8"/>
  <c r="BI71" i="8" s="1"/>
  <c r="Q71" i="8"/>
  <c r="BA71" i="8" s="1"/>
  <c r="X71" i="8"/>
  <c r="BH71" i="8" s="1"/>
  <c r="W71" i="8"/>
  <c r="BG71" i="8" s="1"/>
  <c r="V71" i="8"/>
  <c r="BF71" i="8" s="1"/>
  <c r="U71" i="8"/>
  <c r="BE71" i="8" s="1"/>
  <c r="AB71" i="8"/>
  <c r="BL71" i="8" s="1"/>
  <c r="T71" i="8"/>
  <c r="BD71" i="8" s="1"/>
  <c r="AA71" i="8"/>
  <c r="BK71" i="8" s="1"/>
  <c r="S71" i="8"/>
  <c r="BC71" i="8" s="1"/>
  <c r="Z71" i="8"/>
  <c r="BJ71" i="8" s="1"/>
  <c r="R71" i="8"/>
  <c r="BB71" i="8" s="1"/>
  <c r="Y87" i="8"/>
  <c r="BI87" i="8" s="1"/>
  <c r="Q87" i="8"/>
  <c r="BA87" i="8" s="1"/>
  <c r="X87" i="8"/>
  <c r="BH87" i="8" s="1"/>
  <c r="W87" i="8"/>
  <c r="BG87" i="8" s="1"/>
  <c r="V87" i="8"/>
  <c r="BF87" i="8" s="1"/>
  <c r="U87" i="8"/>
  <c r="BE87" i="8" s="1"/>
  <c r="AB87" i="8"/>
  <c r="BL87" i="8" s="1"/>
  <c r="T87" i="8"/>
  <c r="BD87" i="8" s="1"/>
  <c r="AA87" i="8"/>
  <c r="BK87" i="8" s="1"/>
  <c r="S87" i="8"/>
  <c r="BC87" i="8" s="1"/>
  <c r="Z87" i="8"/>
  <c r="BJ87" i="8" s="1"/>
  <c r="R87" i="8"/>
  <c r="BB87" i="8" s="1"/>
  <c r="W53" i="8"/>
  <c r="BG53" i="8" s="1"/>
  <c r="V53" i="8"/>
  <c r="BF53" i="8" s="1"/>
  <c r="AA53" i="8"/>
  <c r="BK53" i="8" s="1"/>
  <c r="S53" i="8"/>
  <c r="BC53" i="8" s="1"/>
  <c r="Q53" i="8"/>
  <c r="BA53" i="8" s="1"/>
  <c r="AB53" i="8"/>
  <c r="BL53" i="8" s="1"/>
  <c r="Z53" i="8"/>
  <c r="BJ53" i="8" s="1"/>
  <c r="Y53" i="8"/>
  <c r="BI53" i="8" s="1"/>
  <c r="X53" i="8"/>
  <c r="BH53" i="8" s="1"/>
  <c r="U53" i="8"/>
  <c r="BE53" i="8" s="1"/>
  <c r="R53" i="8"/>
  <c r="BB53" i="8" s="1"/>
  <c r="T53" i="8"/>
  <c r="BD53" i="8" s="1"/>
  <c r="L37" i="8"/>
  <c r="W37" i="8"/>
  <c r="BG37" i="8" s="1"/>
  <c r="V37" i="8"/>
  <c r="BF37" i="8" s="1"/>
  <c r="AA37" i="8"/>
  <c r="BK37" i="8" s="1"/>
  <c r="S37" i="8"/>
  <c r="BC37" i="8" s="1"/>
  <c r="Q37" i="8"/>
  <c r="BA37" i="8" s="1"/>
  <c r="AB37" i="8"/>
  <c r="BL37" i="8" s="1"/>
  <c r="Z37" i="8"/>
  <c r="BJ37" i="8" s="1"/>
  <c r="Y37" i="8"/>
  <c r="BI37" i="8" s="1"/>
  <c r="X37" i="8"/>
  <c r="BH37" i="8" s="1"/>
  <c r="U37" i="8"/>
  <c r="BE37" i="8" s="1"/>
  <c r="R37" i="8"/>
  <c r="BB37" i="8" s="1"/>
  <c r="T37" i="8"/>
  <c r="BD37" i="8" s="1"/>
  <c r="K14" i="8"/>
  <c r="AA14" i="8"/>
  <c r="BK14" i="8" s="1"/>
  <c r="S14" i="8"/>
  <c r="BC14" i="8" s="1"/>
  <c r="Z14" i="8"/>
  <c r="BJ14" i="8" s="1"/>
  <c r="R14" i="8"/>
  <c r="BB14" i="8" s="1"/>
  <c r="W14" i="8"/>
  <c r="BG14" i="8" s="1"/>
  <c r="X14" i="8"/>
  <c r="BH14" i="8" s="1"/>
  <c r="V14" i="8"/>
  <c r="BF14" i="8" s="1"/>
  <c r="U14" i="8"/>
  <c r="BE14" i="8" s="1"/>
  <c r="T14" i="8"/>
  <c r="BD14" i="8" s="1"/>
  <c r="Q14" i="8"/>
  <c r="BA14" i="8" s="1"/>
  <c r="Y14" i="8"/>
  <c r="BI14" i="8" s="1"/>
  <c r="AB14" i="8"/>
  <c r="BL14" i="8" s="1"/>
  <c r="K22" i="8"/>
  <c r="AA22" i="8"/>
  <c r="BK22" i="8" s="1"/>
  <c r="S22" i="8"/>
  <c r="BC22" i="8" s="1"/>
  <c r="Z22" i="8"/>
  <c r="BJ22" i="8" s="1"/>
  <c r="R22" i="8"/>
  <c r="BB22" i="8" s="1"/>
  <c r="W22" i="8"/>
  <c r="BG22" i="8" s="1"/>
  <c r="Q22" i="8"/>
  <c r="BA22" i="8" s="1"/>
  <c r="AB22" i="8"/>
  <c r="BL22" i="8" s="1"/>
  <c r="Y22" i="8"/>
  <c r="BI22" i="8" s="1"/>
  <c r="X22" i="8"/>
  <c r="BH22" i="8" s="1"/>
  <c r="V22" i="8"/>
  <c r="BF22" i="8" s="1"/>
  <c r="T22" i="8"/>
  <c r="BD22" i="8" s="1"/>
  <c r="U22" i="8"/>
  <c r="BE22" i="8" s="1"/>
  <c r="W33" i="8"/>
  <c r="BG33" i="8" s="1"/>
  <c r="V33" i="8"/>
  <c r="BF33" i="8" s="1"/>
  <c r="AA33" i="8"/>
  <c r="BK33" i="8" s="1"/>
  <c r="S33" i="8"/>
  <c r="BC33" i="8" s="1"/>
  <c r="Z33" i="8"/>
  <c r="BJ33" i="8" s="1"/>
  <c r="Y33" i="8"/>
  <c r="BI33" i="8" s="1"/>
  <c r="X33" i="8"/>
  <c r="BH33" i="8" s="1"/>
  <c r="U33" i="8"/>
  <c r="BE33" i="8" s="1"/>
  <c r="T33" i="8"/>
  <c r="BD33" i="8" s="1"/>
  <c r="R33" i="8"/>
  <c r="BB33" i="8" s="1"/>
  <c r="AB33" i="8"/>
  <c r="BL33" i="8" s="1"/>
  <c r="Q33" i="8"/>
  <c r="BA33" i="8" s="1"/>
  <c r="W49" i="8"/>
  <c r="BG49" i="8" s="1"/>
  <c r="V49" i="8"/>
  <c r="BF49" i="8" s="1"/>
  <c r="AA49" i="8"/>
  <c r="BK49" i="8" s="1"/>
  <c r="S49" i="8"/>
  <c r="BC49" i="8" s="1"/>
  <c r="Z49" i="8"/>
  <c r="BJ49" i="8" s="1"/>
  <c r="Y49" i="8"/>
  <c r="BI49" i="8" s="1"/>
  <c r="X49" i="8"/>
  <c r="BH49" i="8" s="1"/>
  <c r="U49" i="8"/>
  <c r="BE49" i="8" s="1"/>
  <c r="T49" i="8"/>
  <c r="BD49" i="8" s="1"/>
  <c r="R49" i="8"/>
  <c r="BB49" i="8" s="1"/>
  <c r="AB49" i="8"/>
  <c r="BL49" i="8" s="1"/>
  <c r="Q49" i="8"/>
  <c r="BA49" i="8" s="1"/>
  <c r="W55" i="8"/>
  <c r="BG55" i="8" s="1"/>
  <c r="V55" i="8"/>
  <c r="BF55" i="8" s="1"/>
  <c r="AA55" i="8"/>
  <c r="BK55" i="8" s="1"/>
  <c r="S55" i="8"/>
  <c r="BC55" i="8" s="1"/>
  <c r="R55" i="8"/>
  <c r="BB55" i="8" s="1"/>
  <c r="Q55" i="8"/>
  <c r="BA55" i="8" s="1"/>
  <c r="AB55" i="8"/>
  <c r="BL55" i="8" s="1"/>
  <c r="Z55" i="8"/>
  <c r="BJ55" i="8" s="1"/>
  <c r="Y55" i="8"/>
  <c r="BI55" i="8" s="1"/>
  <c r="X55" i="8"/>
  <c r="BH55" i="8" s="1"/>
  <c r="T55" i="8"/>
  <c r="BD55" i="8" s="1"/>
  <c r="U55" i="8"/>
  <c r="BE55" i="8" s="1"/>
  <c r="W57" i="8"/>
  <c r="BG57" i="8" s="1"/>
  <c r="V57" i="8"/>
  <c r="BF57" i="8" s="1"/>
  <c r="AA57" i="8"/>
  <c r="BK57" i="8" s="1"/>
  <c r="S57" i="8"/>
  <c r="BC57" i="8" s="1"/>
  <c r="T57" i="8"/>
  <c r="BD57" i="8" s="1"/>
  <c r="R57" i="8"/>
  <c r="BB57" i="8" s="1"/>
  <c r="Q57" i="8"/>
  <c r="BA57" i="8" s="1"/>
  <c r="AB57" i="8"/>
  <c r="BL57" i="8" s="1"/>
  <c r="Z57" i="8"/>
  <c r="BJ57" i="8" s="1"/>
  <c r="Y57" i="8"/>
  <c r="BI57" i="8" s="1"/>
  <c r="U57" i="8"/>
  <c r="BE57" i="8" s="1"/>
  <c r="X57" i="8"/>
  <c r="BH57" i="8" s="1"/>
  <c r="I63" i="8"/>
  <c r="W63" i="8"/>
  <c r="BG63" i="8" s="1"/>
  <c r="V63" i="8"/>
  <c r="BF63" i="8" s="1"/>
  <c r="AA63" i="8"/>
  <c r="BK63" i="8" s="1"/>
  <c r="S63" i="8"/>
  <c r="BC63" i="8" s="1"/>
  <c r="Y63" i="8"/>
  <c r="BI63" i="8" s="1"/>
  <c r="X63" i="8"/>
  <c r="BH63" i="8" s="1"/>
  <c r="U63" i="8"/>
  <c r="BE63" i="8" s="1"/>
  <c r="T63" i="8"/>
  <c r="BD63" i="8" s="1"/>
  <c r="R63" i="8"/>
  <c r="BB63" i="8" s="1"/>
  <c r="Q63" i="8"/>
  <c r="BA63" i="8" s="1"/>
  <c r="Z63" i="8"/>
  <c r="BJ63" i="8" s="1"/>
  <c r="AB63" i="8"/>
  <c r="BL63" i="8" s="1"/>
  <c r="Y65" i="8"/>
  <c r="BI65" i="8" s="1"/>
  <c r="X65" i="8"/>
  <c r="BH65" i="8" s="1"/>
  <c r="W65" i="8"/>
  <c r="BG65" i="8" s="1"/>
  <c r="V65" i="8"/>
  <c r="BF65" i="8" s="1"/>
  <c r="U65" i="8"/>
  <c r="BE65" i="8" s="1"/>
  <c r="AB65" i="8"/>
  <c r="BL65" i="8" s="1"/>
  <c r="AA65" i="8"/>
  <c r="BK65" i="8" s="1"/>
  <c r="S65" i="8"/>
  <c r="BC65" i="8" s="1"/>
  <c r="Z65" i="8"/>
  <c r="BJ65" i="8" s="1"/>
  <c r="T65" i="8"/>
  <c r="BD65" i="8" s="1"/>
  <c r="R65" i="8"/>
  <c r="BB65" i="8" s="1"/>
  <c r="Q65" i="8"/>
  <c r="BA65" i="8" s="1"/>
  <c r="J15" i="8"/>
  <c r="W15" i="8"/>
  <c r="BG15" i="8" s="1"/>
  <c r="V15" i="8"/>
  <c r="BF15" i="8" s="1"/>
  <c r="AA15" i="8"/>
  <c r="BK15" i="8" s="1"/>
  <c r="S15" i="8"/>
  <c r="BC15" i="8" s="1"/>
  <c r="Y15" i="8"/>
  <c r="BI15" i="8" s="1"/>
  <c r="X15" i="8"/>
  <c r="BH15" i="8" s="1"/>
  <c r="U15" i="8"/>
  <c r="BE15" i="8" s="1"/>
  <c r="T15" i="8"/>
  <c r="BD15" i="8" s="1"/>
  <c r="R15" i="8"/>
  <c r="BB15" i="8" s="1"/>
  <c r="Q15" i="8"/>
  <c r="BA15" i="8" s="1"/>
  <c r="Z15" i="8"/>
  <c r="BJ15" i="8" s="1"/>
  <c r="AB15" i="8"/>
  <c r="BL15" i="8" s="1"/>
  <c r="K23" i="8"/>
  <c r="W23" i="8"/>
  <c r="BG23" i="8" s="1"/>
  <c r="V23" i="8"/>
  <c r="BF23" i="8" s="1"/>
  <c r="AA23" i="8"/>
  <c r="BK23" i="8" s="1"/>
  <c r="S23" i="8"/>
  <c r="BC23" i="8" s="1"/>
  <c r="R23" i="8"/>
  <c r="BB23" i="8" s="1"/>
  <c r="Q23" i="8"/>
  <c r="BA23" i="8" s="1"/>
  <c r="AB23" i="8"/>
  <c r="BL23" i="8" s="1"/>
  <c r="Z23" i="8"/>
  <c r="BJ23" i="8" s="1"/>
  <c r="Y23" i="8"/>
  <c r="BI23" i="8" s="1"/>
  <c r="X23" i="8"/>
  <c r="BH23" i="8" s="1"/>
  <c r="T23" i="8"/>
  <c r="BD23" i="8" s="1"/>
  <c r="U23" i="8"/>
  <c r="BE23" i="8" s="1"/>
  <c r="K5" i="8"/>
  <c r="Z5" i="8"/>
  <c r="BJ5" i="8" s="1"/>
  <c r="R5" i="8"/>
  <c r="BB5" i="8" s="1"/>
  <c r="Y5" i="8"/>
  <c r="BI5" i="8" s="1"/>
  <c r="X5" i="8"/>
  <c r="BH5" i="8" s="1"/>
  <c r="W5" i="8"/>
  <c r="BG5" i="8" s="1"/>
  <c r="V5" i="8"/>
  <c r="BF5" i="8" s="1"/>
  <c r="U5" i="8"/>
  <c r="BE5" i="8" s="1"/>
  <c r="AA5" i="8"/>
  <c r="BK5" i="8" s="1"/>
  <c r="S5" i="8"/>
  <c r="BC5" i="8" s="1"/>
  <c r="AB5" i="8"/>
  <c r="BL5" i="8" s="1"/>
  <c r="T5" i="8"/>
  <c r="BD5" i="8" s="1"/>
  <c r="H6" i="8"/>
  <c r="V6" i="8"/>
  <c r="BF6" i="8" s="1"/>
  <c r="U6" i="8"/>
  <c r="BE6" i="8" s="1"/>
  <c r="AB6" i="8"/>
  <c r="BL6" i="8" s="1"/>
  <c r="T6" i="8"/>
  <c r="BD6" i="8" s="1"/>
  <c r="AA6" i="8"/>
  <c r="BK6" i="8" s="1"/>
  <c r="S6" i="8"/>
  <c r="BC6" i="8" s="1"/>
  <c r="Z6" i="8"/>
  <c r="BJ6" i="8" s="1"/>
  <c r="R6" i="8"/>
  <c r="BB6" i="8" s="1"/>
  <c r="Y6" i="8"/>
  <c r="BI6" i="8" s="1"/>
  <c r="Q6" i="8"/>
  <c r="BA6" i="8" s="1"/>
  <c r="W6" i="8"/>
  <c r="BG6" i="8" s="1"/>
  <c r="X6" i="8"/>
  <c r="BH6" i="8" s="1"/>
  <c r="O7" i="8"/>
  <c r="Z7" i="8"/>
  <c r="BJ7" i="8" s="1"/>
  <c r="R7" i="8"/>
  <c r="BB7" i="8" s="1"/>
  <c r="Y7" i="8"/>
  <c r="BI7" i="8" s="1"/>
  <c r="Q7" i="8"/>
  <c r="BA7" i="8" s="1"/>
  <c r="X7" i="8"/>
  <c r="BH7" i="8" s="1"/>
  <c r="W7" i="8"/>
  <c r="BG7" i="8" s="1"/>
  <c r="V7" i="8"/>
  <c r="BF7" i="8" s="1"/>
  <c r="U7" i="8"/>
  <c r="BE7" i="8" s="1"/>
  <c r="AA7" i="8"/>
  <c r="BK7" i="8" s="1"/>
  <c r="S7" i="8"/>
  <c r="BC7" i="8" s="1"/>
  <c r="AB7" i="8"/>
  <c r="BL7" i="8" s="1"/>
  <c r="T7" i="8"/>
  <c r="BD7" i="8" s="1"/>
  <c r="W13" i="8"/>
  <c r="BG13" i="8" s="1"/>
  <c r="V13" i="8"/>
  <c r="BF13" i="8" s="1"/>
  <c r="AA13" i="8"/>
  <c r="BK13" i="8" s="1"/>
  <c r="S13" i="8"/>
  <c r="BC13" i="8" s="1"/>
  <c r="X13" i="8"/>
  <c r="BH13" i="8" s="1"/>
  <c r="U13" i="8"/>
  <c r="BE13" i="8" s="1"/>
  <c r="T13" i="8"/>
  <c r="BD13" i="8" s="1"/>
  <c r="R13" i="8"/>
  <c r="BB13" i="8" s="1"/>
  <c r="Q13" i="8"/>
  <c r="BA13" i="8" s="1"/>
  <c r="AB13" i="8"/>
  <c r="BL13" i="8" s="1"/>
  <c r="Y13" i="8"/>
  <c r="BI13" i="8" s="1"/>
  <c r="Z13" i="8"/>
  <c r="BJ13" i="8" s="1"/>
  <c r="J21" i="8"/>
  <c r="W21" i="8"/>
  <c r="BG21" i="8" s="1"/>
  <c r="V21" i="8"/>
  <c r="BF21" i="8" s="1"/>
  <c r="AA21" i="8"/>
  <c r="BK21" i="8" s="1"/>
  <c r="S21" i="8"/>
  <c r="BC21" i="8" s="1"/>
  <c r="Q21" i="8"/>
  <c r="BA21" i="8" s="1"/>
  <c r="AB21" i="8"/>
  <c r="BL21" i="8" s="1"/>
  <c r="Z21" i="8"/>
  <c r="BJ21" i="8" s="1"/>
  <c r="Y21" i="8"/>
  <c r="BI21" i="8" s="1"/>
  <c r="X21" i="8"/>
  <c r="BH21" i="8" s="1"/>
  <c r="U21" i="8"/>
  <c r="BE21" i="8" s="1"/>
  <c r="R21" i="8"/>
  <c r="BB21" i="8" s="1"/>
  <c r="T21" i="8"/>
  <c r="BD21" i="8" s="1"/>
  <c r="L29" i="8"/>
  <c r="W29" i="8"/>
  <c r="BG29" i="8" s="1"/>
  <c r="V29" i="8"/>
  <c r="BF29" i="8" s="1"/>
  <c r="AA29" i="8"/>
  <c r="BK29" i="8" s="1"/>
  <c r="S29" i="8"/>
  <c r="BC29" i="8" s="1"/>
  <c r="X29" i="8"/>
  <c r="BH29" i="8" s="1"/>
  <c r="U29" i="8"/>
  <c r="BE29" i="8" s="1"/>
  <c r="T29" i="8"/>
  <c r="BD29" i="8" s="1"/>
  <c r="R29" i="8"/>
  <c r="BB29" i="8" s="1"/>
  <c r="Q29" i="8"/>
  <c r="BA29" i="8" s="1"/>
  <c r="AB29" i="8"/>
  <c r="BL29" i="8" s="1"/>
  <c r="Y29" i="8"/>
  <c r="BI29" i="8" s="1"/>
  <c r="Z29" i="8"/>
  <c r="BJ29" i="8" s="1"/>
  <c r="L39" i="8"/>
  <c r="W39" i="8"/>
  <c r="BG39" i="8" s="1"/>
  <c r="V39" i="8"/>
  <c r="BF39" i="8" s="1"/>
  <c r="AA39" i="8"/>
  <c r="BK39" i="8" s="1"/>
  <c r="S39" i="8"/>
  <c r="BC39" i="8" s="1"/>
  <c r="R39" i="8"/>
  <c r="BB39" i="8" s="1"/>
  <c r="Q39" i="8"/>
  <c r="BA39" i="8" s="1"/>
  <c r="AB39" i="8"/>
  <c r="BL39" i="8" s="1"/>
  <c r="Z39" i="8"/>
  <c r="BJ39" i="8" s="1"/>
  <c r="Y39" i="8"/>
  <c r="BI39" i="8" s="1"/>
  <c r="X39" i="8"/>
  <c r="BH39" i="8" s="1"/>
  <c r="T39" i="8"/>
  <c r="BD39" i="8" s="1"/>
  <c r="U39" i="8"/>
  <c r="BE39" i="8" s="1"/>
  <c r="J79" i="8"/>
  <c r="Y79" i="8"/>
  <c r="BI79" i="8" s="1"/>
  <c r="Q79" i="8"/>
  <c r="BA79" i="8" s="1"/>
  <c r="X79" i="8"/>
  <c r="BH79" i="8" s="1"/>
  <c r="W79" i="8"/>
  <c r="BG79" i="8" s="1"/>
  <c r="V79" i="8"/>
  <c r="BF79" i="8" s="1"/>
  <c r="U79" i="8"/>
  <c r="BE79" i="8" s="1"/>
  <c r="AB79" i="8"/>
  <c r="BL79" i="8" s="1"/>
  <c r="T79" i="8"/>
  <c r="BD79" i="8" s="1"/>
  <c r="AA79" i="8"/>
  <c r="BK79" i="8" s="1"/>
  <c r="S79" i="8"/>
  <c r="BC79" i="8" s="1"/>
  <c r="R79" i="8"/>
  <c r="BB79" i="8" s="1"/>
  <c r="Z79" i="8"/>
  <c r="BJ79" i="8" s="1"/>
  <c r="O9" i="8"/>
  <c r="W9" i="8"/>
  <c r="BG9" i="8" s="1"/>
  <c r="V9" i="8"/>
  <c r="BF9" i="8" s="1"/>
  <c r="AA9" i="8"/>
  <c r="BK9" i="8" s="1"/>
  <c r="S9" i="8"/>
  <c r="BC9" i="8" s="1"/>
  <c r="T9" i="8"/>
  <c r="BD9" i="8" s="1"/>
  <c r="R9" i="8"/>
  <c r="BB9" i="8" s="1"/>
  <c r="Q9" i="8"/>
  <c r="BA9" i="8" s="1"/>
  <c r="AB9" i="8"/>
  <c r="BL9" i="8" s="1"/>
  <c r="Z9" i="8"/>
  <c r="BJ9" i="8" s="1"/>
  <c r="Y9" i="8"/>
  <c r="BI9" i="8" s="1"/>
  <c r="U9" i="8"/>
  <c r="BE9" i="8" s="1"/>
  <c r="H10" i="8"/>
  <c r="AA10" i="8"/>
  <c r="BK10" i="8" s="1"/>
  <c r="S10" i="8"/>
  <c r="BC10" i="8" s="1"/>
  <c r="Z10" i="8"/>
  <c r="BJ10" i="8" s="1"/>
  <c r="R10" i="8"/>
  <c r="BB10" i="8" s="1"/>
  <c r="W10" i="8"/>
  <c r="BG10" i="8" s="1"/>
  <c r="U10" i="8"/>
  <c r="BE10" i="8" s="1"/>
  <c r="T10" i="8"/>
  <c r="BD10" i="8" s="1"/>
  <c r="Q10" i="8"/>
  <c r="BA10" i="8" s="1"/>
  <c r="AB10" i="8"/>
  <c r="BL10" i="8" s="1"/>
  <c r="Y10" i="8"/>
  <c r="BI10" i="8" s="1"/>
  <c r="V10" i="8"/>
  <c r="BF10" i="8" s="1"/>
  <c r="X10" i="8"/>
  <c r="BH10" i="8" s="1"/>
  <c r="L45" i="8"/>
  <c r="W45" i="8"/>
  <c r="BG45" i="8" s="1"/>
  <c r="V45" i="8"/>
  <c r="BF45" i="8" s="1"/>
  <c r="AA45" i="8"/>
  <c r="BK45" i="8" s="1"/>
  <c r="S45" i="8"/>
  <c r="BC45" i="8" s="1"/>
  <c r="X45" i="8"/>
  <c r="BH45" i="8" s="1"/>
  <c r="U45" i="8"/>
  <c r="BE45" i="8" s="1"/>
  <c r="T45" i="8"/>
  <c r="BD45" i="8" s="1"/>
  <c r="R45" i="8"/>
  <c r="BB45" i="8" s="1"/>
  <c r="Q45" i="8"/>
  <c r="BA45" i="8" s="1"/>
  <c r="AB45" i="8"/>
  <c r="BL45" i="8" s="1"/>
  <c r="Y45" i="8"/>
  <c r="BI45" i="8" s="1"/>
  <c r="Z45" i="8"/>
  <c r="BJ45" i="8" s="1"/>
  <c r="V113" i="8"/>
  <c r="BF113" i="8" s="1"/>
  <c r="U113" i="8"/>
  <c r="BE113" i="8" s="1"/>
  <c r="Z113" i="8"/>
  <c r="BJ113" i="8" s="1"/>
  <c r="R113" i="8"/>
  <c r="BB113" i="8" s="1"/>
  <c r="AB113" i="8"/>
  <c r="BL113" i="8" s="1"/>
  <c r="AA113" i="8"/>
  <c r="BK113" i="8" s="1"/>
  <c r="Y113" i="8"/>
  <c r="BI113" i="8" s="1"/>
  <c r="X113" i="8"/>
  <c r="BH113" i="8" s="1"/>
  <c r="W113" i="8"/>
  <c r="BG113" i="8" s="1"/>
  <c r="T113" i="8"/>
  <c r="BD113" i="8" s="1"/>
  <c r="S113" i="8"/>
  <c r="BC113" i="8" s="1"/>
  <c r="Q113" i="8"/>
  <c r="BA113" i="8" s="1"/>
  <c r="O17" i="8"/>
  <c r="W17" i="8"/>
  <c r="BG17" i="8" s="1"/>
  <c r="V17" i="8"/>
  <c r="BF17" i="8" s="1"/>
  <c r="AA17" i="8"/>
  <c r="BK17" i="8" s="1"/>
  <c r="S17" i="8"/>
  <c r="BC17" i="8" s="1"/>
  <c r="Z17" i="8"/>
  <c r="BJ17" i="8" s="1"/>
  <c r="Y17" i="8"/>
  <c r="BI17" i="8" s="1"/>
  <c r="X17" i="8"/>
  <c r="BH17" i="8" s="1"/>
  <c r="U17" i="8"/>
  <c r="BE17" i="8" s="1"/>
  <c r="T17" i="8"/>
  <c r="BD17" i="8" s="1"/>
  <c r="R17" i="8"/>
  <c r="BB17" i="8" s="1"/>
  <c r="AB17" i="8"/>
  <c r="BL17" i="8" s="1"/>
  <c r="Q17" i="8"/>
  <c r="BA17" i="8" s="1"/>
  <c r="W25" i="8"/>
  <c r="BG25" i="8" s="1"/>
  <c r="V25" i="8"/>
  <c r="BF25" i="8" s="1"/>
  <c r="AA25" i="8"/>
  <c r="BK25" i="8" s="1"/>
  <c r="S25" i="8"/>
  <c r="BC25" i="8" s="1"/>
  <c r="T25" i="8"/>
  <c r="BD25" i="8" s="1"/>
  <c r="R25" i="8"/>
  <c r="BB25" i="8" s="1"/>
  <c r="Q25" i="8"/>
  <c r="BA25" i="8" s="1"/>
  <c r="AB25" i="8"/>
  <c r="BL25" i="8" s="1"/>
  <c r="Z25" i="8"/>
  <c r="BJ25" i="8" s="1"/>
  <c r="Y25" i="8"/>
  <c r="BI25" i="8" s="1"/>
  <c r="U25" i="8"/>
  <c r="BE25" i="8" s="1"/>
  <c r="X25" i="8"/>
  <c r="BH25" i="8" s="1"/>
  <c r="W41" i="8"/>
  <c r="BG41" i="8" s="1"/>
  <c r="V41" i="8"/>
  <c r="BF41" i="8" s="1"/>
  <c r="AA41" i="8"/>
  <c r="BK41" i="8" s="1"/>
  <c r="S41" i="8"/>
  <c r="BC41" i="8" s="1"/>
  <c r="T41" i="8"/>
  <c r="BD41" i="8" s="1"/>
  <c r="R41" i="8"/>
  <c r="BB41" i="8" s="1"/>
  <c r="Q41" i="8"/>
  <c r="BA41" i="8" s="1"/>
  <c r="AB41" i="8"/>
  <c r="BL41" i="8" s="1"/>
  <c r="Z41" i="8"/>
  <c r="BJ41" i="8" s="1"/>
  <c r="Y41" i="8"/>
  <c r="BI41" i="8" s="1"/>
  <c r="U41" i="8"/>
  <c r="BE41" i="8" s="1"/>
  <c r="X41" i="8"/>
  <c r="BH41" i="8" s="1"/>
  <c r="X9" i="8"/>
  <c r="BH9" i="8" s="1"/>
  <c r="O12" i="8"/>
  <c r="AA12" i="8"/>
  <c r="BK12" i="8" s="1"/>
  <c r="S12" i="8"/>
  <c r="BC12" i="8" s="1"/>
  <c r="Z12" i="8"/>
  <c r="BJ12" i="8" s="1"/>
  <c r="R12" i="8"/>
  <c r="BB12" i="8" s="1"/>
  <c r="W12" i="8"/>
  <c r="BG12" i="8" s="1"/>
  <c r="V12" i="8"/>
  <c r="BF12" i="8" s="1"/>
  <c r="U12" i="8"/>
  <c r="BE12" i="8" s="1"/>
  <c r="T12" i="8"/>
  <c r="BD12" i="8" s="1"/>
  <c r="Q12" i="8"/>
  <c r="BA12" i="8" s="1"/>
  <c r="AB12" i="8"/>
  <c r="BL12" i="8" s="1"/>
  <c r="X12" i="8"/>
  <c r="BH12" i="8" s="1"/>
  <c r="Y12" i="8"/>
  <c r="BI12" i="8" s="1"/>
  <c r="O20" i="8"/>
  <c r="AA20" i="8"/>
  <c r="BK20" i="8" s="1"/>
  <c r="S20" i="8"/>
  <c r="BC20" i="8" s="1"/>
  <c r="Z20" i="8"/>
  <c r="BJ20" i="8" s="1"/>
  <c r="R20" i="8"/>
  <c r="BB20" i="8" s="1"/>
  <c r="W20" i="8"/>
  <c r="BG20" i="8" s="1"/>
  <c r="AB20" i="8"/>
  <c r="BL20" i="8" s="1"/>
  <c r="Y20" i="8"/>
  <c r="BI20" i="8" s="1"/>
  <c r="X20" i="8"/>
  <c r="BH20" i="8" s="1"/>
  <c r="V20" i="8"/>
  <c r="BF20" i="8" s="1"/>
  <c r="U20" i="8"/>
  <c r="BE20" i="8" s="1"/>
  <c r="Q20" i="8"/>
  <c r="BA20" i="8" s="1"/>
  <c r="T20" i="8"/>
  <c r="BD20" i="8" s="1"/>
  <c r="P28" i="8"/>
  <c r="AA28" i="8"/>
  <c r="BK28" i="8" s="1"/>
  <c r="S28" i="8"/>
  <c r="BC28" i="8" s="1"/>
  <c r="Z28" i="8"/>
  <c r="BJ28" i="8" s="1"/>
  <c r="R28" i="8"/>
  <c r="BB28" i="8" s="1"/>
  <c r="W28" i="8"/>
  <c r="BG28" i="8" s="1"/>
  <c r="V28" i="8"/>
  <c r="BF28" i="8" s="1"/>
  <c r="U28" i="8"/>
  <c r="BE28" i="8" s="1"/>
  <c r="T28" i="8"/>
  <c r="BD28" i="8" s="1"/>
  <c r="Q28" i="8"/>
  <c r="BA28" i="8" s="1"/>
  <c r="AB28" i="8"/>
  <c r="BL28" i="8" s="1"/>
  <c r="X28" i="8"/>
  <c r="BH28" i="8" s="1"/>
  <c r="Y28" i="8"/>
  <c r="BI28" i="8" s="1"/>
  <c r="O36" i="8"/>
  <c r="AA36" i="8"/>
  <c r="BK36" i="8" s="1"/>
  <c r="S36" i="8"/>
  <c r="BC36" i="8" s="1"/>
  <c r="Z36" i="8"/>
  <c r="BJ36" i="8" s="1"/>
  <c r="R36" i="8"/>
  <c r="BB36" i="8" s="1"/>
  <c r="W36" i="8"/>
  <c r="BG36" i="8" s="1"/>
  <c r="AB36" i="8"/>
  <c r="BL36" i="8" s="1"/>
  <c r="Y36" i="8"/>
  <c r="BI36" i="8" s="1"/>
  <c r="X36" i="8"/>
  <c r="BH36" i="8" s="1"/>
  <c r="V36" i="8"/>
  <c r="BF36" i="8" s="1"/>
  <c r="U36" i="8"/>
  <c r="BE36" i="8" s="1"/>
  <c r="Q36" i="8"/>
  <c r="BA36" i="8" s="1"/>
  <c r="T36" i="8"/>
  <c r="BD36" i="8" s="1"/>
  <c r="P44" i="8"/>
  <c r="AA44" i="8"/>
  <c r="BK44" i="8" s="1"/>
  <c r="S44" i="8"/>
  <c r="BC44" i="8" s="1"/>
  <c r="Z44" i="8"/>
  <c r="BJ44" i="8" s="1"/>
  <c r="R44" i="8"/>
  <c r="BB44" i="8" s="1"/>
  <c r="W44" i="8"/>
  <c r="BG44" i="8" s="1"/>
  <c r="V44" i="8"/>
  <c r="BF44" i="8" s="1"/>
  <c r="U44" i="8"/>
  <c r="BE44" i="8" s="1"/>
  <c r="T44" i="8"/>
  <c r="BD44" i="8" s="1"/>
  <c r="Q44" i="8"/>
  <c r="BA44" i="8" s="1"/>
  <c r="AB44" i="8"/>
  <c r="BL44" i="8" s="1"/>
  <c r="X44" i="8"/>
  <c r="BH44" i="8" s="1"/>
  <c r="Y44" i="8"/>
  <c r="BI44" i="8" s="1"/>
  <c r="P52" i="8"/>
  <c r="AA52" i="8"/>
  <c r="BK52" i="8" s="1"/>
  <c r="S52" i="8"/>
  <c r="BC52" i="8" s="1"/>
  <c r="Z52" i="8"/>
  <c r="BJ52" i="8" s="1"/>
  <c r="R52" i="8"/>
  <c r="BB52" i="8" s="1"/>
  <c r="W52" i="8"/>
  <c r="BG52" i="8" s="1"/>
  <c r="AB52" i="8"/>
  <c r="BL52" i="8" s="1"/>
  <c r="Y52" i="8"/>
  <c r="BI52" i="8" s="1"/>
  <c r="X52" i="8"/>
  <c r="BH52" i="8" s="1"/>
  <c r="V52" i="8"/>
  <c r="BF52" i="8" s="1"/>
  <c r="U52" i="8"/>
  <c r="BE52" i="8" s="1"/>
  <c r="Q52" i="8"/>
  <c r="BA52" i="8" s="1"/>
  <c r="M60" i="8"/>
  <c r="AA60" i="8"/>
  <c r="BK60" i="8" s="1"/>
  <c r="S60" i="8"/>
  <c r="BC60" i="8" s="1"/>
  <c r="Z60" i="8"/>
  <c r="BJ60" i="8" s="1"/>
  <c r="R60" i="8"/>
  <c r="BB60" i="8" s="1"/>
  <c r="W60" i="8"/>
  <c r="BG60" i="8" s="1"/>
  <c r="V60" i="8"/>
  <c r="BF60" i="8" s="1"/>
  <c r="U60" i="8"/>
  <c r="BE60" i="8" s="1"/>
  <c r="T60" i="8"/>
  <c r="BD60" i="8" s="1"/>
  <c r="Q60" i="8"/>
  <c r="BA60" i="8" s="1"/>
  <c r="AB60" i="8"/>
  <c r="BL60" i="8" s="1"/>
  <c r="X60" i="8"/>
  <c r="BH60" i="8" s="1"/>
  <c r="N68" i="8"/>
  <c r="U68" i="8"/>
  <c r="BE68" i="8" s="1"/>
  <c r="AB68" i="8"/>
  <c r="BL68" i="8" s="1"/>
  <c r="T68" i="8"/>
  <c r="BD68" i="8" s="1"/>
  <c r="AA68" i="8"/>
  <c r="BK68" i="8" s="1"/>
  <c r="S68" i="8"/>
  <c r="BC68" i="8" s="1"/>
  <c r="Z68" i="8"/>
  <c r="BJ68" i="8" s="1"/>
  <c r="R68" i="8"/>
  <c r="BB68" i="8" s="1"/>
  <c r="Y68" i="8"/>
  <c r="BI68" i="8" s="1"/>
  <c r="Q68" i="8"/>
  <c r="BA68" i="8" s="1"/>
  <c r="X68" i="8"/>
  <c r="BH68" i="8" s="1"/>
  <c r="W68" i="8"/>
  <c r="BG68" i="8" s="1"/>
  <c r="V68" i="8"/>
  <c r="BF68" i="8" s="1"/>
  <c r="M76" i="8"/>
  <c r="U76" i="8"/>
  <c r="BE76" i="8" s="1"/>
  <c r="AB76" i="8"/>
  <c r="BL76" i="8" s="1"/>
  <c r="T76" i="8"/>
  <c r="BD76" i="8" s="1"/>
  <c r="AA76" i="8"/>
  <c r="BK76" i="8" s="1"/>
  <c r="S76" i="8"/>
  <c r="BC76" i="8" s="1"/>
  <c r="Z76" i="8"/>
  <c r="BJ76" i="8" s="1"/>
  <c r="R76" i="8"/>
  <c r="BB76" i="8" s="1"/>
  <c r="Y76" i="8"/>
  <c r="BI76" i="8" s="1"/>
  <c r="Q76" i="8"/>
  <c r="BA76" i="8" s="1"/>
  <c r="X76" i="8"/>
  <c r="BH76" i="8" s="1"/>
  <c r="W76" i="8"/>
  <c r="BG76" i="8" s="1"/>
  <c r="V76" i="8"/>
  <c r="BF76" i="8" s="1"/>
  <c r="M84" i="8"/>
  <c r="U84" i="8"/>
  <c r="BE84" i="8" s="1"/>
  <c r="AB84" i="8"/>
  <c r="BL84" i="8" s="1"/>
  <c r="T84" i="8"/>
  <c r="BD84" i="8" s="1"/>
  <c r="AA84" i="8"/>
  <c r="BK84" i="8" s="1"/>
  <c r="S84" i="8"/>
  <c r="BC84" i="8" s="1"/>
  <c r="Z84" i="8"/>
  <c r="BJ84" i="8" s="1"/>
  <c r="R84" i="8"/>
  <c r="BB84" i="8" s="1"/>
  <c r="Y84" i="8"/>
  <c r="BI84" i="8" s="1"/>
  <c r="Q84" i="8"/>
  <c r="BA84" i="8" s="1"/>
  <c r="X84" i="8"/>
  <c r="BH84" i="8" s="1"/>
  <c r="W84" i="8"/>
  <c r="BG84" i="8" s="1"/>
  <c r="V84" i="8"/>
  <c r="BF84" i="8" s="1"/>
  <c r="M92" i="8"/>
  <c r="Z92" i="8"/>
  <c r="BJ92" i="8" s="1"/>
  <c r="R92" i="8"/>
  <c r="BB92" i="8" s="1"/>
  <c r="Y92" i="8"/>
  <c r="BI92" i="8" s="1"/>
  <c r="Q92" i="8"/>
  <c r="BA92" i="8" s="1"/>
  <c r="V92" i="8"/>
  <c r="BF92" i="8" s="1"/>
  <c r="X92" i="8"/>
  <c r="BH92" i="8" s="1"/>
  <c r="W92" i="8"/>
  <c r="BG92" i="8" s="1"/>
  <c r="U92" i="8"/>
  <c r="BE92" i="8" s="1"/>
  <c r="T92" i="8"/>
  <c r="BD92" i="8" s="1"/>
  <c r="S92" i="8"/>
  <c r="BC92" i="8" s="1"/>
  <c r="AB92" i="8"/>
  <c r="BL92" i="8" s="1"/>
  <c r="AA92" i="8"/>
  <c r="BK92" i="8" s="1"/>
  <c r="Y73" i="8"/>
  <c r="BI73" i="8" s="1"/>
  <c r="Q73" i="8"/>
  <c r="BA73" i="8" s="1"/>
  <c r="X73" i="8"/>
  <c r="BH73" i="8" s="1"/>
  <c r="W73" i="8"/>
  <c r="BG73" i="8" s="1"/>
  <c r="V73" i="8"/>
  <c r="BF73" i="8" s="1"/>
  <c r="U73" i="8"/>
  <c r="BE73" i="8" s="1"/>
  <c r="AB73" i="8"/>
  <c r="BL73" i="8" s="1"/>
  <c r="T73" i="8"/>
  <c r="BD73" i="8" s="1"/>
  <c r="AA73" i="8"/>
  <c r="BK73" i="8" s="1"/>
  <c r="S73" i="8"/>
  <c r="BC73" i="8" s="1"/>
  <c r="R73" i="8"/>
  <c r="BB73" i="8" s="1"/>
  <c r="Z73" i="8"/>
  <c r="BJ73" i="8" s="1"/>
  <c r="Y81" i="8"/>
  <c r="BI81" i="8" s="1"/>
  <c r="Q81" i="8"/>
  <c r="BA81" i="8" s="1"/>
  <c r="X81" i="8"/>
  <c r="BH81" i="8" s="1"/>
  <c r="W81" i="8"/>
  <c r="BG81" i="8" s="1"/>
  <c r="V81" i="8"/>
  <c r="BF81" i="8" s="1"/>
  <c r="U81" i="8"/>
  <c r="BE81" i="8" s="1"/>
  <c r="AB81" i="8"/>
  <c r="BL81" i="8" s="1"/>
  <c r="T81" i="8"/>
  <c r="BD81" i="8" s="1"/>
  <c r="AA81" i="8"/>
  <c r="BK81" i="8" s="1"/>
  <c r="S81" i="8"/>
  <c r="BC81" i="8" s="1"/>
  <c r="Z81" i="8"/>
  <c r="BJ81" i="8" s="1"/>
  <c r="R81" i="8"/>
  <c r="BB81" i="8" s="1"/>
  <c r="Y89" i="8"/>
  <c r="BI89" i="8" s="1"/>
  <c r="Q89" i="8"/>
  <c r="BA89" i="8" s="1"/>
  <c r="X89" i="8"/>
  <c r="BH89" i="8" s="1"/>
  <c r="W89" i="8"/>
  <c r="BG89" i="8" s="1"/>
  <c r="V89" i="8"/>
  <c r="BF89" i="8" s="1"/>
  <c r="U89" i="8"/>
  <c r="BE89" i="8" s="1"/>
  <c r="AB89" i="8"/>
  <c r="BL89" i="8" s="1"/>
  <c r="T89" i="8"/>
  <c r="BD89" i="8" s="1"/>
  <c r="AA89" i="8"/>
  <c r="BK89" i="8" s="1"/>
  <c r="S89" i="8"/>
  <c r="BC89" i="8" s="1"/>
  <c r="R89" i="8"/>
  <c r="BB89" i="8" s="1"/>
  <c r="Z89" i="8"/>
  <c r="BJ89" i="8" s="1"/>
  <c r="V101" i="8"/>
  <c r="BF101" i="8" s="1"/>
  <c r="U101" i="8"/>
  <c r="BE101" i="8" s="1"/>
  <c r="Z101" i="8"/>
  <c r="BJ101" i="8" s="1"/>
  <c r="R101" i="8"/>
  <c r="BB101" i="8" s="1"/>
  <c r="S101" i="8"/>
  <c r="BC101" i="8" s="1"/>
  <c r="Q101" i="8"/>
  <c r="BA101" i="8" s="1"/>
  <c r="AB101" i="8"/>
  <c r="BL101" i="8" s="1"/>
  <c r="AA101" i="8"/>
  <c r="BK101" i="8" s="1"/>
  <c r="Y101" i="8"/>
  <c r="BI101" i="8" s="1"/>
  <c r="X101" i="8"/>
  <c r="BH101" i="8" s="1"/>
  <c r="W101" i="8"/>
  <c r="BG101" i="8" s="1"/>
  <c r="T101" i="8"/>
  <c r="BD101" i="8" s="1"/>
  <c r="Z102" i="8"/>
  <c r="BJ102" i="8" s="1"/>
  <c r="R102" i="8"/>
  <c r="BB102" i="8" s="1"/>
  <c r="Y102" i="8"/>
  <c r="BI102" i="8" s="1"/>
  <c r="Q102" i="8"/>
  <c r="BA102" i="8" s="1"/>
  <c r="V102" i="8"/>
  <c r="BF102" i="8" s="1"/>
  <c r="T102" i="8"/>
  <c r="BD102" i="8" s="1"/>
  <c r="S102" i="8"/>
  <c r="BC102" i="8" s="1"/>
  <c r="AB102" i="8"/>
  <c r="BL102" i="8" s="1"/>
  <c r="AA102" i="8"/>
  <c r="BK102" i="8" s="1"/>
  <c r="X102" i="8"/>
  <c r="BH102" i="8" s="1"/>
  <c r="W102" i="8"/>
  <c r="BG102" i="8" s="1"/>
  <c r="U102" i="8"/>
  <c r="BE102" i="8" s="1"/>
  <c r="I103" i="8"/>
  <c r="V103" i="8"/>
  <c r="BF103" i="8" s="1"/>
  <c r="U103" i="8"/>
  <c r="BE103" i="8" s="1"/>
  <c r="Z103" i="8"/>
  <c r="BJ103" i="8" s="1"/>
  <c r="R103" i="8"/>
  <c r="BB103" i="8" s="1"/>
  <c r="T103" i="8"/>
  <c r="BD103" i="8" s="1"/>
  <c r="S103" i="8"/>
  <c r="BC103" i="8" s="1"/>
  <c r="Q103" i="8"/>
  <c r="BA103" i="8" s="1"/>
  <c r="AB103" i="8"/>
  <c r="BL103" i="8" s="1"/>
  <c r="AA103" i="8"/>
  <c r="BK103" i="8" s="1"/>
  <c r="Y103" i="8"/>
  <c r="BI103" i="8" s="1"/>
  <c r="X103" i="8"/>
  <c r="BH103" i="8" s="1"/>
  <c r="W103" i="8"/>
  <c r="BG103" i="8" s="1"/>
  <c r="Z104" i="8"/>
  <c r="BJ104" i="8" s="1"/>
  <c r="R104" i="8"/>
  <c r="BB104" i="8" s="1"/>
  <c r="Y104" i="8"/>
  <c r="BI104" i="8" s="1"/>
  <c r="Q104" i="8"/>
  <c r="BA104" i="8" s="1"/>
  <c r="V104" i="8"/>
  <c r="BF104" i="8" s="1"/>
  <c r="U104" i="8"/>
  <c r="BE104" i="8" s="1"/>
  <c r="T104" i="8"/>
  <c r="BD104" i="8" s="1"/>
  <c r="S104" i="8"/>
  <c r="BC104" i="8" s="1"/>
  <c r="AB104" i="8"/>
  <c r="BL104" i="8" s="1"/>
  <c r="AA104" i="8"/>
  <c r="BK104" i="8" s="1"/>
  <c r="X104" i="8"/>
  <c r="BH104" i="8" s="1"/>
  <c r="W104" i="8"/>
  <c r="BG104" i="8" s="1"/>
  <c r="N105" i="8"/>
  <c r="V105" i="8"/>
  <c r="BF105" i="8" s="1"/>
  <c r="U105" i="8"/>
  <c r="BE105" i="8" s="1"/>
  <c r="Z105" i="8"/>
  <c r="BJ105" i="8" s="1"/>
  <c r="R105" i="8"/>
  <c r="BB105" i="8" s="1"/>
  <c r="W105" i="8"/>
  <c r="BG105" i="8" s="1"/>
  <c r="T105" i="8"/>
  <c r="BD105" i="8" s="1"/>
  <c r="S105" i="8"/>
  <c r="BC105" i="8" s="1"/>
  <c r="Q105" i="8"/>
  <c r="BA105" i="8" s="1"/>
  <c r="AB105" i="8"/>
  <c r="BL105" i="8" s="1"/>
  <c r="AA105" i="8"/>
  <c r="BK105" i="8" s="1"/>
  <c r="Y105" i="8"/>
  <c r="BI105" i="8" s="1"/>
  <c r="X105" i="8"/>
  <c r="BH105" i="8" s="1"/>
  <c r="G30" i="8"/>
  <c r="AA30" i="8"/>
  <c r="BK30" i="8" s="1"/>
  <c r="S30" i="8"/>
  <c r="BC30" i="8" s="1"/>
  <c r="Z30" i="8"/>
  <c r="BJ30" i="8" s="1"/>
  <c r="R30" i="8"/>
  <c r="BB30" i="8" s="1"/>
  <c r="W30" i="8"/>
  <c r="BG30" i="8" s="1"/>
  <c r="X30" i="8"/>
  <c r="BH30" i="8" s="1"/>
  <c r="V30" i="8"/>
  <c r="BF30" i="8" s="1"/>
  <c r="U30" i="8"/>
  <c r="BE30" i="8" s="1"/>
  <c r="T30" i="8"/>
  <c r="BD30" i="8" s="1"/>
  <c r="Q30" i="8"/>
  <c r="BA30" i="8" s="1"/>
  <c r="Y30" i="8"/>
  <c r="BI30" i="8" s="1"/>
  <c r="AB30" i="8"/>
  <c r="BL30" i="8" s="1"/>
  <c r="H38" i="8"/>
  <c r="AA38" i="8"/>
  <c r="BK38" i="8" s="1"/>
  <c r="S38" i="8"/>
  <c r="BC38" i="8" s="1"/>
  <c r="Z38" i="8"/>
  <c r="BJ38" i="8" s="1"/>
  <c r="R38" i="8"/>
  <c r="BB38" i="8" s="1"/>
  <c r="W38" i="8"/>
  <c r="BG38" i="8" s="1"/>
  <c r="Q38" i="8"/>
  <c r="BA38" i="8" s="1"/>
  <c r="AB38" i="8"/>
  <c r="BL38" i="8" s="1"/>
  <c r="Y38" i="8"/>
  <c r="BI38" i="8" s="1"/>
  <c r="X38" i="8"/>
  <c r="BH38" i="8" s="1"/>
  <c r="V38" i="8"/>
  <c r="BF38" i="8" s="1"/>
  <c r="T38" i="8"/>
  <c r="BD38" i="8" s="1"/>
  <c r="U38" i="8"/>
  <c r="BE38" i="8" s="1"/>
  <c r="H46" i="8"/>
  <c r="AA46" i="8"/>
  <c r="BK46" i="8" s="1"/>
  <c r="S46" i="8"/>
  <c r="BC46" i="8" s="1"/>
  <c r="Z46" i="8"/>
  <c r="BJ46" i="8" s="1"/>
  <c r="R46" i="8"/>
  <c r="BB46" i="8" s="1"/>
  <c r="W46" i="8"/>
  <c r="BG46" i="8" s="1"/>
  <c r="X46" i="8"/>
  <c r="BH46" i="8" s="1"/>
  <c r="V46" i="8"/>
  <c r="BF46" i="8" s="1"/>
  <c r="U46" i="8"/>
  <c r="BE46" i="8" s="1"/>
  <c r="T46" i="8"/>
  <c r="BD46" i="8" s="1"/>
  <c r="Q46" i="8"/>
  <c r="BA46" i="8" s="1"/>
  <c r="Y46" i="8"/>
  <c r="BI46" i="8" s="1"/>
  <c r="AB46" i="8"/>
  <c r="BL46" i="8" s="1"/>
  <c r="F54" i="8"/>
  <c r="AA54" i="8"/>
  <c r="BK54" i="8" s="1"/>
  <c r="S54" i="8"/>
  <c r="BC54" i="8" s="1"/>
  <c r="Z54" i="8"/>
  <c r="BJ54" i="8" s="1"/>
  <c r="R54" i="8"/>
  <c r="BB54" i="8" s="1"/>
  <c r="W54" i="8"/>
  <c r="BG54" i="8" s="1"/>
  <c r="Q54" i="8"/>
  <c r="BA54" i="8" s="1"/>
  <c r="AB54" i="8"/>
  <c r="BL54" i="8" s="1"/>
  <c r="Y54" i="8"/>
  <c r="BI54" i="8" s="1"/>
  <c r="X54" i="8"/>
  <c r="BH54" i="8" s="1"/>
  <c r="V54" i="8"/>
  <c r="BF54" i="8" s="1"/>
  <c r="T54" i="8"/>
  <c r="BD54" i="8" s="1"/>
  <c r="U54" i="8"/>
  <c r="BE54" i="8" s="1"/>
  <c r="E62" i="8"/>
  <c r="AA62" i="8"/>
  <c r="BK62" i="8" s="1"/>
  <c r="S62" i="8"/>
  <c r="BC62" i="8" s="1"/>
  <c r="Z62" i="8"/>
  <c r="BJ62" i="8" s="1"/>
  <c r="R62" i="8"/>
  <c r="BB62" i="8" s="1"/>
  <c r="W62" i="8"/>
  <c r="BG62" i="8" s="1"/>
  <c r="X62" i="8"/>
  <c r="BH62" i="8" s="1"/>
  <c r="V62" i="8"/>
  <c r="BF62" i="8" s="1"/>
  <c r="U62" i="8"/>
  <c r="BE62" i="8" s="1"/>
  <c r="T62" i="8"/>
  <c r="BD62" i="8" s="1"/>
  <c r="Q62" i="8"/>
  <c r="BA62" i="8" s="1"/>
  <c r="Y62" i="8"/>
  <c r="BI62" i="8" s="1"/>
  <c r="AB62" i="8"/>
  <c r="BL62" i="8" s="1"/>
  <c r="F70" i="8"/>
  <c r="U70" i="8"/>
  <c r="BE70" i="8" s="1"/>
  <c r="AB70" i="8"/>
  <c r="BL70" i="8" s="1"/>
  <c r="T70" i="8"/>
  <c r="BD70" i="8" s="1"/>
  <c r="AA70" i="8"/>
  <c r="BK70" i="8" s="1"/>
  <c r="S70" i="8"/>
  <c r="BC70" i="8" s="1"/>
  <c r="Z70" i="8"/>
  <c r="BJ70" i="8" s="1"/>
  <c r="R70" i="8"/>
  <c r="BB70" i="8" s="1"/>
  <c r="Y70" i="8"/>
  <c r="BI70" i="8" s="1"/>
  <c r="Q70" i="8"/>
  <c r="BA70" i="8" s="1"/>
  <c r="X70" i="8"/>
  <c r="BH70" i="8" s="1"/>
  <c r="W70" i="8"/>
  <c r="BG70" i="8" s="1"/>
  <c r="V70" i="8"/>
  <c r="BF70" i="8" s="1"/>
  <c r="E78" i="8"/>
  <c r="U78" i="8"/>
  <c r="BE78" i="8" s="1"/>
  <c r="AB78" i="8"/>
  <c r="BL78" i="8" s="1"/>
  <c r="T78" i="8"/>
  <c r="BD78" i="8" s="1"/>
  <c r="AA78" i="8"/>
  <c r="BK78" i="8" s="1"/>
  <c r="S78" i="8"/>
  <c r="BC78" i="8" s="1"/>
  <c r="Z78" i="8"/>
  <c r="BJ78" i="8" s="1"/>
  <c r="R78" i="8"/>
  <c r="BB78" i="8" s="1"/>
  <c r="Y78" i="8"/>
  <c r="BI78" i="8" s="1"/>
  <c r="Q78" i="8"/>
  <c r="BA78" i="8" s="1"/>
  <c r="X78" i="8"/>
  <c r="BH78" i="8" s="1"/>
  <c r="W78" i="8"/>
  <c r="BG78" i="8" s="1"/>
  <c r="V78" i="8"/>
  <c r="BF78" i="8" s="1"/>
  <c r="F86" i="8"/>
  <c r="U86" i="8"/>
  <c r="BE86" i="8" s="1"/>
  <c r="AB86" i="8"/>
  <c r="BL86" i="8" s="1"/>
  <c r="T86" i="8"/>
  <c r="BD86" i="8" s="1"/>
  <c r="AA86" i="8"/>
  <c r="BK86" i="8" s="1"/>
  <c r="S86" i="8"/>
  <c r="BC86" i="8" s="1"/>
  <c r="Z86" i="8"/>
  <c r="BJ86" i="8" s="1"/>
  <c r="R86" i="8"/>
  <c r="BB86" i="8" s="1"/>
  <c r="Y86" i="8"/>
  <c r="BI86" i="8" s="1"/>
  <c r="Q86" i="8"/>
  <c r="BA86" i="8" s="1"/>
  <c r="X86" i="8"/>
  <c r="BH86" i="8" s="1"/>
  <c r="W86" i="8"/>
  <c r="BG86" i="8" s="1"/>
  <c r="V86" i="8"/>
  <c r="BF86" i="8" s="1"/>
  <c r="V93" i="8"/>
  <c r="BF93" i="8" s="1"/>
  <c r="U93" i="8"/>
  <c r="BE93" i="8" s="1"/>
  <c r="Z93" i="8"/>
  <c r="BJ93" i="8" s="1"/>
  <c r="R93" i="8"/>
  <c r="BB93" i="8" s="1"/>
  <c r="Y93" i="8"/>
  <c r="BI93" i="8" s="1"/>
  <c r="X93" i="8"/>
  <c r="BH93" i="8" s="1"/>
  <c r="W93" i="8"/>
  <c r="BG93" i="8" s="1"/>
  <c r="T93" i="8"/>
  <c r="BD93" i="8" s="1"/>
  <c r="S93" i="8"/>
  <c r="BC93" i="8" s="1"/>
  <c r="Q93" i="8"/>
  <c r="BA93" i="8" s="1"/>
  <c r="AB93" i="8"/>
  <c r="BL93" i="8" s="1"/>
  <c r="AA93" i="8"/>
  <c r="BK93" i="8" s="1"/>
  <c r="V129" i="8"/>
  <c r="BF129" i="8" s="1"/>
  <c r="U129" i="8"/>
  <c r="BE129" i="8" s="1"/>
  <c r="Z129" i="8"/>
  <c r="BJ129" i="8" s="1"/>
  <c r="R129" i="8"/>
  <c r="BB129" i="8" s="1"/>
  <c r="AB129" i="8"/>
  <c r="BL129" i="8" s="1"/>
  <c r="AA129" i="8"/>
  <c r="BK129" i="8" s="1"/>
  <c r="Y129" i="8"/>
  <c r="BI129" i="8" s="1"/>
  <c r="X129" i="8"/>
  <c r="BH129" i="8" s="1"/>
  <c r="W129" i="8"/>
  <c r="BG129" i="8" s="1"/>
  <c r="T129" i="8"/>
  <c r="BD129" i="8" s="1"/>
  <c r="S129" i="8"/>
  <c r="BC129" i="8" s="1"/>
  <c r="Q129" i="8"/>
  <c r="BA129" i="8" s="1"/>
  <c r="O11" i="8"/>
  <c r="W11" i="8"/>
  <c r="BG11" i="8" s="1"/>
  <c r="V11" i="8"/>
  <c r="BF11" i="8" s="1"/>
  <c r="AA11" i="8"/>
  <c r="BK11" i="8" s="1"/>
  <c r="S11" i="8"/>
  <c r="BC11" i="8" s="1"/>
  <c r="U11" i="8"/>
  <c r="BE11" i="8" s="1"/>
  <c r="T11" i="8"/>
  <c r="BD11" i="8" s="1"/>
  <c r="R11" i="8"/>
  <c r="BB11" i="8" s="1"/>
  <c r="Q11" i="8"/>
  <c r="BA11" i="8" s="1"/>
  <c r="AB11" i="8"/>
  <c r="BL11" i="8" s="1"/>
  <c r="Z11" i="8"/>
  <c r="BJ11" i="8" s="1"/>
  <c r="X11" i="8"/>
  <c r="BH11" i="8" s="1"/>
  <c r="Y11" i="8"/>
  <c r="BI11" i="8" s="1"/>
  <c r="O19" i="8"/>
  <c r="W19" i="8"/>
  <c r="BG19" i="8" s="1"/>
  <c r="V19" i="8"/>
  <c r="BF19" i="8" s="1"/>
  <c r="AA19" i="8"/>
  <c r="BK19" i="8" s="1"/>
  <c r="S19" i="8"/>
  <c r="BC19" i="8" s="1"/>
  <c r="AB19" i="8"/>
  <c r="BL19" i="8" s="1"/>
  <c r="Z19" i="8"/>
  <c r="BJ19" i="8" s="1"/>
  <c r="Y19" i="8"/>
  <c r="BI19" i="8" s="1"/>
  <c r="X19" i="8"/>
  <c r="BH19" i="8" s="1"/>
  <c r="U19" i="8"/>
  <c r="BE19" i="8" s="1"/>
  <c r="T19" i="8"/>
  <c r="BD19" i="8" s="1"/>
  <c r="Q19" i="8"/>
  <c r="BA19" i="8" s="1"/>
  <c r="R19" i="8"/>
  <c r="BB19" i="8" s="1"/>
  <c r="L27" i="8"/>
  <c r="W27" i="8"/>
  <c r="BG27" i="8" s="1"/>
  <c r="V27" i="8"/>
  <c r="BF27" i="8" s="1"/>
  <c r="AA27" i="8"/>
  <c r="BK27" i="8" s="1"/>
  <c r="S27" i="8"/>
  <c r="BC27" i="8" s="1"/>
  <c r="U27" i="8"/>
  <c r="BE27" i="8" s="1"/>
  <c r="T27" i="8"/>
  <c r="BD27" i="8" s="1"/>
  <c r="R27" i="8"/>
  <c r="BB27" i="8" s="1"/>
  <c r="Q27" i="8"/>
  <c r="BA27" i="8" s="1"/>
  <c r="AB27" i="8"/>
  <c r="BL27" i="8" s="1"/>
  <c r="Z27" i="8"/>
  <c r="BJ27" i="8" s="1"/>
  <c r="X27" i="8"/>
  <c r="BH27" i="8" s="1"/>
  <c r="Y27" i="8"/>
  <c r="BI27" i="8" s="1"/>
  <c r="L35" i="8"/>
  <c r="W35" i="8"/>
  <c r="BG35" i="8" s="1"/>
  <c r="V35" i="8"/>
  <c r="BF35" i="8" s="1"/>
  <c r="AA35" i="8"/>
  <c r="BK35" i="8" s="1"/>
  <c r="S35" i="8"/>
  <c r="BC35" i="8" s="1"/>
  <c r="AB35" i="8"/>
  <c r="BL35" i="8" s="1"/>
  <c r="Z35" i="8"/>
  <c r="BJ35" i="8" s="1"/>
  <c r="Y35" i="8"/>
  <c r="BI35" i="8" s="1"/>
  <c r="X35" i="8"/>
  <c r="BH35" i="8" s="1"/>
  <c r="U35" i="8"/>
  <c r="BE35" i="8" s="1"/>
  <c r="T35" i="8"/>
  <c r="BD35" i="8" s="1"/>
  <c r="Q35" i="8"/>
  <c r="BA35" i="8" s="1"/>
  <c r="L43" i="8"/>
  <c r="W43" i="8"/>
  <c r="BG43" i="8" s="1"/>
  <c r="V43" i="8"/>
  <c r="BF43" i="8" s="1"/>
  <c r="AA43" i="8"/>
  <c r="BK43" i="8" s="1"/>
  <c r="S43" i="8"/>
  <c r="BC43" i="8" s="1"/>
  <c r="U43" i="8"/>
  <c r="BE43" i="8" s="1"/>
  <c r="T43" i="8"/>
  <c r="BD43" i="8" s="1"/>
  <c r="R43" i="8"/>
  <c r="BB43" i="8" s="1"/>
  <c r="Q43" i="8"/>
  <c r="BA43" i="8" s="1"/>
  <c r="AB43" i="8"/>
  <c r="BL43" i="8" s="1"/>
  <c r="Z43" i="8"/>
  <c r="BJ43" i="8" s="1"/>
  <c r="X43" i="8"/>
  <c r="BH43" i="8" s="1"/>
  <c r="L51" i="8"/>
  <c r="W51" i="8"/>
  <c r="BG51" i="8" s="1"/>
  <c r="V51" i="8"/>
  <c r="BF51" i="8" s="1"/>
  <c r="AA51" i="8"/>
  <c r="BK51" i="8" s="1"/>
  <c r="S51" i="8"/>
  <c r="BC51" i="8" s="1"/>
  <c r="AB51" i="8"/>
  <c r="BL51" i="8" s="1"/>
  <c r="Z51" i="8"/>
  <c r="BJ51" i="8" s="1"/>
  <c r="Y51" i="8"/>
  <c r="BI51" i="8" s="1"/>
  <c r="X51" i="8"/>
  <c r="BH51" i="8" s="1"/>
  <c r="U51" i="8"/>
  <c r="BE51" i="8" s="1"/>
  <c r="T51" i="8"/>
  <c r="BD51" i="8" s="1"/>
  <c r="Q51" i="8"/>
  <c r="BA51" i="8" s="1"/>
  <c r="R51" i="8"/>
  <c r="BB51" i="8" s="1"/>
  <c r="J59" i="8"/>
  <c r="W59" i="8"/>
  <c r="BG59" i="8" s="1"/>
  <c r="V59" i="8"/>
  <c r="BF59" i="8" s="1"/>
  <c r="AA59" i="8"/>
  <c r="BK59" i="8" s="1"/>
  <c r="S59" i="8"/>
  <c r="BC59" i="8" s="1"/>
  <c r="U59" i="8"/>
  <c r="BE59" i="8" s="1"/>
  <c r="T59" i="8"/>
  <c r="BD59" i="8" s="1"/>
  <c r="R59" i="8"/>
  <c r="BB59" i="8" s="1"/>
  <c r="Q59" i="8"/>
  <c r="BA59" i="8" s="1"/>
  <c r="AB59" i="8"/>
  <c r="BL59" i="8" s="1"/>
  <c r="Z59" i="8"/>
  <c r="BJ59" i="8" s="1"/>
  <c r="X59" i="8"/>
  <c r="BH59" i="8" s="1"/>
  <c r="Y59" i="8"/>
  <c r="BI59" i="8" s="1"/>
  <c r="I67" i="8"/>
  <c r="Y67" i="8"/>
  <c r="BI67" i="8" s="1"/>
  <c r="Q67" i="8"/>
  <c r="BA67" i="8" s="1"/>
  <c r="X67" i="8"/>
  <c r="BH67" i="8" s="1"/>
  <c r="W67" i="8"/>
  <c r="BG67" i="8" s="1"/>
  <c r="V67" i="8"/>
  <c r="BF67" i="8" s="1"/>
  <c r="U67" i="8"/>
  <c r="BE67" i="8" s="1"/>
  <c r="AB67" i="8"/>
  <c r="BL67" i="8" s="1"/>
  <c r="T67" i="8"/>
  <c r="BD67" i="8" s="1"/>
  <c r="AA67" i="8"/>
  <c r="BK67" i="8" s="1"/>
  <c r="S67" i="8"/>
  <c r="BC67" i="8" s="1"/>
  <c r="Z67" i="8"/>
  <c r="BJ67" i="8" s="1"/>
  <c r="R67" i="8"/>
  <c r="BB67" i="8" s="1"/>
  <c r="J75" i="8"/>
  <c r="Y75" i="8"/>
  <c r="BI75" i="8" s="1"/>
  <c r="Q75" i="8"/>
  <c r="BA75" i="8" s="1"/>
  <c r="X75" i="8"/>
  <c r="BH75" i="8" s="1"/>
  <c r="W75" i="8"/>
  <c r="BG75" i="8" s="1"/>
  <c r="V75" i="8"/>
  <c r="BF75" i="8" s="1"/>
  <c r="U75" i="8"/>
  <c r="BE75" i="8" s="1"/>
  <c r="AB75" i="8"/>
  <c r="BL75" i="8" s="1"/>
  <c r="T75" i="8"/>
  <c r="BD75" i="8" s="1"/>
  <c r="AA75" i="8"/>
  <c r="BK75" i="8" s="1"/>
  <c r="S75" i="8"/>
  <c r="BC75" i="8" s="1"/>
  <c r="Z75" i="8"/>
  <c r="BJ75" i="8" s="1"/>
  <c r="R75" i="8"/>
  <c r="BB75" i="8" s="1"/>
  <c r="Y83" i="8"/>
  <c r="BI83" i="8" s="1"/>
  <c r="Q83" i="8"/>
  <c r="BA83" i="8" s="1"/>
  <c r="X83" i="8"/>
  <c r="BH83" i="8" s="1"/>
  <c r="W83" i="8"/>
  <c r="BG83" i="8" s="1"/>
  <c r="V83" i="8"/>
  <c r="BF83" i="8" s="1"/>
  <c r="U83" i="8"/>
  <c r="BE83" i="8" s="1"/>
  <c r="AB83" i="8"/>
  <c r="BL83" i="8" s="1"/>
  <c r="T83" i="8"/>
  <c r="BD83" i="8" s="1"/>
  <c r="AA83" i="8"/>
  <c r="BK83" i="8" s="1"/>
  <c r="S83" i="8"/>
  <c r="BC83" i="8" s="1"/>
  <c r="Z83" i="8"/>
  <c r="BJ83" i="8" s="1"/>
  <c r="R83" i="8"/>
  <c r="BB83" i="8" s="1"/>
  <c r="V91" i="8"/>
  <c r="BF91" i="8" s="1"/>
  <c r="U91" i="8"/>
  <c r="BE91" i="8" s="1"/>
  <c r="Z91" i="8"/>
  <c r="BJ91" i="8" s="1"/>
  <c r="R91" i="8"/>
  <c r="BB91" i="8" s="1"/>
  <c r="X91" i="8"/>
  <c r="BH91" i="8" s="1"/>
  <c r="W91" i="8"/>
  <c r="BG91" i="8" s="1"/>
  <c r="T91" i="8"/>
  <c r="BD91" i="8" s="1"/>
  <c r="S91" i="8"/>
  <c r="BC91" i="8" s="1"/>
  <c r="Q91" i="8"/>
  <c r="BA91" i="8" s="1"/>
  <c r="AB91" i="8"/>
  <c r="BL91" i="8" s="1"/>
  <c r="AA91" i="8"/>
  <c r="BK91" i="8" s="1"/>
  <c r="Y91" i="8"/>
  <c r="BI91" i="8" s="1"/>
  <c r="Y43" i="8"/>
  <c r="BI43" i="8" s="1"/>
  <c r="F8" i="8"/>
  <c r="AA8" i="8"/>
  <c r="BK8" i="8" s="1"/>
  <c r="V8" i="8"/>
  <c r="BF8" i="8" s="1"/>
  <c r="U8" i="8"/>
  <c r="BE8" i="8" s="1"/>
  <c r="T8" i="8"/>
  <c r="BD8" i="8" s="1"/>
  <c r="AB8" i="8"/>
  <c r="BL8" i="8" s="1"/>
  <c r="S8" i="8"/>
  <c r="BC8" i="8" s="1"/>
  <c r="Z8" i="8"/>
  <c r="BJ8" i="8" s="1"/>
  <c r="R8" i="8"/>
  <c r="BB8" i="8" s="1"/>
  <c r="Y8" i="8"/>
  <c r="BI8" i="8" s="1"/>
  <c r="Q8" i="8"/>
  <c r="BA8" i="8" s="1"/>
  <c r="W8" i="8"/>
  <c r="BG8" i="8" s="1"/>
  <c r="X8" i="8"/>
  <c r="BH8" i="8" s="1"/>
  <c r="G16" i="8"/>
  <c r="AA16" i="8"/>
  <c r="BK16" i="8" s="1"/>
  <c r="S16" i="8"/>
  <c r="BC16" i="8" s="1"/>
  <c r="Z16" i="8"/>
  <c r="BJ16" i="8" s="1"/>
  <c r="R16" i="8"/>
  <c r="BB16" i="8" s="1"/>
  <c r="W16" i="8"/>
  <c r="BG16" i="8" s="1"/>
  <c r="Y16" i="8"/>
  <c r="BI16" i="8" s="1"/>
  <c r="X16" i="8"/>
  <c r="BH16" i="8" s="1"/>
  <c r="V16" i="8"/>
  <c r="BF16" i="8" s="1"/>
  <c r="U16" i="8"/>
  <c r="BE16" i="8" s="1"/>
  <c r="T16" i="8"/>
  <c r="BD16" i="8" s="1"/>
  <c r="Q16" i="8"/>
  <c r="BA16" i="8" s="1"/>
  <c r="AB16" i="8"/>
  <c r="BL16" i="8" s="1"/>
  <c r="P24" i="8"/>
  <c r="AA24" i="8"/>
  <c r="BK24" i="8" s="1"/>
  <c r="S24" i="8"/>
  <c r="BC24" i="8" s="1"/>
  <c r="Z24" i="8"/>
  <c r="BJ24" i="8" s="1"/>
  <c r="R24" i="8"/>
  <c r="BB24" i="8" s="1"/>
  <c r="W24" i="8"/>
  <c r="BG24" i="8" s="1"/>
  <c r="T24" i="8"/>
  <c r="BD24" i="8" s="1"/>
  <c r="Q24" i="8"/>
  <c r="BA24" i="8" s="1"/>
  <c r="AB24" i="8"/>
  <c r="BL24" i="8" s="1"/>
  <c r="Y24" i="8"/>
  <c r="BI24" i="8" s="1"/>
  <c r="X24" i="8"/>
  <c r="BH24" i="8" s="1"/>
  <c r="U24" i="8"/>
  <c r="BE24" i="8" s="1"/>
  <c r="V24" i="8"/>
  <c r="BF24" i="8" s="1"/>
  <c r="P32" i="8"/>
  <c r="AA32" i="8"/>
  <c r="BK32" i="8" s="1"/>
  <c r="S32" i="8"/>
  <c r="BC32" i="8" s="1"/>
  <c r="Z32" i="8"/>
  <c r="BJ32" i="8" s="1"/>
  <c r="R32" i="8"/>
  <c r="BB32" i="8" s="1"/>
  <c r="W32" i="8"/>
  <c r="BG32" i="8" s="1"/>
  <c r="Y32" i="8"/>
  <c r="BI32" i="8" s="1"/>
  <c r="X32" i="8"/>
  <c r="BH32" i="8" s="1"/>
  <c r="V32" i="8"/>
  <c r="BF32" i="8" s="1"/>
  <c r="U32" i="8"/>
  <c r="BE32" i="8" s="1"/>
  <c r="T32" i="8"/>
  <c r="BD32" i="8" s="1"/>
  <c r="Q32" i="8"/>
  <c r="BA32" i="8" s="1"/>
  <c r="AB32" i="8"/>
  <c r="BL32" i="8" s="1"/>
  <c r="O40" i="8"/>
  <c r="AA40" i="8"/>
  <c r="BK40" i="8" s="1"/>
  <c r="S40" i="8"/>
  <c r="BC40" i="8" s="1"/>
  <c r="Z40" i="8"/>
  <c r="BJ40" i="8" s="1"/>
  <c r="R40" i="8"/>
  <c r="BB40" i="8" s="1"/>
  <c r="W40" i="8"/>
  <c r="BG40" i="8" s="1"/>
  <c r="T40" i="8"/>
  <c r="BD40" i="8" s="1"/>
  <c r="Q40" i="8"/>
  <c r="BA40" i="8" s="1"/>
  <c r="AB40" i="8"/>
  <c r="BL40" i="8" s="1"/>
  <c r="Y40" i="8"/>
  <c r="BI40" i="8" s="1"/>
  <c r="X40" i="8"/>
  <c r="BH40" i="8" s="1"/>
  <c r="U40" i="8"/>
  <c r="BE40" i="8" s="1"/>
  <c r="V40" i="8"/>
  <c r="BF40" i="8" s="1"/>
  <c r="H48" i="8"/>
  <c r="AA48" i="8"/>
  <c r="BK48" i="8" s="1"/>
  <c r="S48" i="8"/>
  <c r="BC48" i="8" s="1"/>
  <c r="Z48" i="8"/>
  <c r="BJ48" i="8" s="1"/>
  <c r="R48" i="8"/>
  <c r="BB48" i="8" s="1"/>
  <c r="W48" i="8"/>
  <c r="BG48" i="8" s="1"/>
  <c r="Y48" i="8"/>
  <c r="BI48" i="8" s="1"/>
  <c r="X48" i="8"/>
  <c r="BH48" i="8" s="1"/>
  <c r="V48" i="8"/>
  <c r="BF48" i="8" s="1"/>
  <c r="U48" i="8"/>
  <c r="BE48" i="8" s="1"/>
  <c r="T48" i="8"/>
  <c r="BD48" i="8" s="1"/>
  <c r="Q48" i="8"/>
  <c r="BA48" i="8" s="1"/>
  <c r="AB48" i="8"/>
  <c r="BL48" i="8" s="1"/>
  <c r="M56" i="8"/>
  <c r="AA56" i="8"/>
  <c r="BK56" i="8" s="1"/>
  <c r="S56" i="8"/>
  <c r="BC56" i="8" s="1"/>
  <c r="Z56" i="8"/>
  <c r="BJ56" i="8" s="1"/>
  <c r="R56" i="8"/>
  <c r="BB56" i="8" s="1"/>
  <c r="W56" i="8"/>
  <c r="BG56" i="8" s="1"/>
  <c r="T56" i="8"/>
  <c r="BD56" i="8" s="1"/>
  <c r="Q56" i="8"/>
  <c r="BA56" i="8" s="1"/>
  <c r="AB56" i="8"/>
  <c r="BL56" i="8" s="1"/>
  <c r="Y56" i="8"/>
  <c r="BI56" i="8" s="1"/>
  <c r="X56" i="8"/>
  <c r="BH56" i="8" s="1"/>
  <c r="U56" i="8"/>
  <c r="BE56" i="8" s="1"/>
  <c r="V56" i="8"/>
  <c r="BF56" i="8" s="1"/>
  <c r="N64" i="8"/>
  <c r="AA64" i="8"/>
  <c r="BK64" i="8" s="1"/>
  <c r="S64" i="8"/>
  <c r="BC64" i="8" s="1"/>
  <c r="Z64" i="8"/>
  <c r="BJ64" i="8" s="1"/>
  <c r="R64" i="8"/>
  <c r="BB64" i="8" s="1"/>
  <c r="W64" i="8"/>
  <c r="BG64" i="8" s="1"/>
  <c r="Y64" i="8"/>
  <c r="BI64" i="8" s="1"/>
  <c r="X64" i="8"/>
  <c r="BH64" i="8" s="1"/>
  <c r="V64" i="8"/>
  <c r="BF64" i="8" s="1"/>
  <c r="U64" i="8"/>
  <c r="BE64" i="8" s="1"/>
  <c r="T64" i="8"/>
  <c r="BD64" i="8" s="1"/>
  <c r="Q64" i="8"/>
  <c r="BA64" i="8" s="1"/>
  <c r="AB64" i="8"/>
  <c r="BL64" i="8" s="1"/>
  <c r="U72" i="8"/>
  <c r="BE72" i="8" s="1"/>
  <c r="AB72" i="8"/>
  <c r="BL72" i="8" s="1"/>
  <c r="T72" i="8"/>
  <c r="BD72" i="8" s="1"/>
  <c r="AA72" i="8"/>
  <c r="BK72" i="8" s="1"/>
  <c r="S72" i="8"/>
  <c r="BC72" i="8" s="1"/>
  <c r="Z72" i="8"/>
  <c r="BJ72" i="8" s="1"/>
  <c r="R72" i="8"/>
  <c r="BB72" i="8" s="1"/>
  <c r="Y72" i="8"/>
  <c r="BI72" i="8" s="1"/>
  <c r="Q72" i="8"/>
  <c r="BA72" i="8" s="1"/>
  <c r="X72" i="8"/>
  <c r="BH72" i="8" s="1"/>
  <c r="W72" i="8"/>
  <c r="BG72" i="8" s="1"/>
  <c r="V72" i="8"/>
  <c r="BF72" i="8" s="1"/>
  <c r="N80" i="8"/>
  <c r="U80" i="8"/>
  <c r="BE80" i="8" s="1"/>
  <c r="AB80" i="8"/>
  <c r="BL80" i="8" s="1"/>
  <c r="T80" i="8"/>
  <c r="BD80" i="8" s="1"/>
  <c r="AA80" i="8"/>
  <c r="BK80" i="8" s="1"/>
  <c r="S80" i="8"/>
  <c r="BC80" i="8" s="1"/>
  <c r="Z80" i="8"/>
  <c r="BJ80" i="8" s="1"/>
  <c r="R80" i="8"/>
  <c r="BB80" i="8" s="1"/>
  <c r="Y80" i="8"/>
  <c r="BI80" i="8" s="1"/>
  <c r="Q80" i="8"/>
  <c r="BA80" i="8" s="1"/>
  <c r="X80" i="8"/>
  <c r="BH80" i="8" s="1"/>
  <c r="W80" i="8"/>
  <c r="BG80" i="8" s="1"/>
  <c r="V80" i="8"/>
  <c r="BF80" i="8" s="1"/>
  <c r="U88" i="8"/>
  <c r="BE88" i="8" s="1"/>
  <c r="AB88" i="8"/>
  <c r="BL88" i="8" s="1"/>
  <c r="T88" i="8"/>
  <c r="BD88" i="8" s="1"/>
  <c r="AA88" i="8"/>
  <c r="BK88" i="8" s="1"/>
  <c r="S88" i="8"/>
  <c r="BC88" i="8" s="1"/>
  <c r="Z88" i="8"/>
  <c r="BJ88" i="8" s="1"/>
  <c r="R88" i="8"/>
  <c r="BB88" i="8" s="1"/>
  <c r="Y88" i="8"/>
  <c r="BI88" i="8" s="1"/>
  <c r="Q88" i="8"/>
  <c r="BA88" i="8" s="1"/>
  <c r="X88" i="8"/>
  <c r="BH88" i="8" s="1"/>
  <c r="W88" i="8"/>
  <c r="BG88" i="8" s="1"/>
  <c r="V88" i="8"/>
  <c r="BF88" i="8" s="1"/>
  <c r="Z94" i="8"/>
  <c r="BJ94" i="8" s="1"/>
  <c r="R94" i="8"/>
  <c r="BB94" i="8" s="1"/>
  <c r="Y94" i="8"/>
  <c r="BI94" i="8" s="1"/>
  <c r="Q94" i="8"/>
  <c r="BA94" i="8" s="1"/>
  <c r="V94" i="8"/>
  <c r="BF94" i="8" s="1"/>
  <c r="AA94" i="8"/>
  <c r="BK94" i="8" s="1"/>
  <c r="X94" i="8"/>
  <c r="BH94" i="8" s="1"/>
  <c r="W94" i="8"/>
  <c r="BG94" i="8" s="1"/>
  <c r="U94" i="8"/>
  <c r="BE94" i="8" s="1"/>
  <c r="T94" i="8"/>
  <c r="BD94" i="8" s="1"/>
  <c r="S94" i="8"/>
  <c r="BC94" i="8" s="1"/>
  <c r="AB94" i="8"/>
  <c r="BL94" i="8" s="1"/>
  <c r="T52" i="8"/>
  <c r="BD52" i="8" s="1"/>
  <c r="W61" i="8"/>
  <c r="BG61" i="8" s="1"/>
  <c r="V61" i="8"/>
  <c r="BF61" i="8" s="1"/>
  <c r="AA61" i="8"/>
  <c r="BK61" i="8" s="1"/>
  <c r="S61" i="8"/>
  <c r="BC61" i="8" s="1"/>
  <c r="X61" i="8"/>
  <c r="BH61" i="8" s="1"/>
  <c r="U61" i="8"/>
  <c r="BE61" i="8" s="1"/>
  <c r="T61" i="8"/>
  <c r="BD61" i="8" s="1"/>
  <c r="R61" i="8"/>
  <c r="BB61" i="8" s="1"/>
  <c r="Q61" i="8"/>
  <c r="BA61" i="8" s="1"/>
  <c r="AB61" i="8"/>
  <c r="BL61" i="8" s="1"/>
  <c r="Y61" i="8"/>
  <c r="BI61" i="8" s="1"/>
  <c r="Z61" i="8"/>
  <c r="BJ61" i="8" s="1"/>
  <c r="Y69" i="8"/>
  <c r="BI69" i="8" s="1"/>
  <c r="Q69" i="8"/>
  <c r="BA69" i="8" s="1"/>
  <c r="X69" i="8"/>
  <c r="BH69" i="8" s="1"/>
  <c r="W69" i="8"/>
  <c r="BG69" i="8" s="1"/>
  <c r="V69" i="8"/>
  <c r="BF69" i="8" s="1"/>
  <c r="U69" i="8"/>
  <c r="BE69" i="8" s="1"/>
  <c r="AB69" i="8"/>
  <c r="BL69" i="8" s="1"/>
  <c r="T69" i="8"/>
  <c r="BD69" i="8" s="1"/>
  <c r="AA69" i="8"/>
  <c r="BK69" i="8" s="1"/>
  <c r="S69" i="8"/>
  <c r="BC69" i="8" s="1"/>
  <c r="Z69" i="8"/>
  <c r="BJ69" i="8" s="1"/>
  <c r="R69" i="8"/>
  <c r="BB69" i="8" s="1"/>
  <c r="Y77" i="8"/>
  <c r="BI77" i="8" s="1"/>
  <c r="Q77" i="8"/>
  <c r="BA77" i="8" s="1"/>
  <c r="X77" i="8"/>
  <c r="BH77" i="8" s="1"/>
  <c r="W77" i="8"/>
  <c r="BG77" i="8" s="1"/>
  <c r="V77" i="8"/>
  <c r="BF77" i="8" s="1"/>
  <c r="U77" i="8"/>
  <c r="BE77" i="8" s="1"/>
  <c r="AB77" i="8"/>
  <c r="BL77" i="8" s="1"/>
  <c r="T77" i="8"/>
  <c r="BD77" i="8" s="1"/>
  <c r="AA77" i="8"/>
  <c r="BK77" i="8" s="1"/>
  <c r="S77" i="8"/>
  <c r="BC77" i="8" s="1"/>
  <c r="Z77" i="8"/>
  <c r="BJ77" i="8" s="1"/>
  <c r="R77" i="8"/>
  <c r="BB77" i="8" s="1"/>
  <c r="Y85" i="8"/>
  <c r="BI85" i="8" s="1"/>
  <c r="Q85" i="8"/>
  <c r="BA85" i="8" s="1"/>
  <c r="X85" i="8"/>
  <c r="BH85" i="8" s="1"/>
  <c r="W85" i="8"/>
  <c r="BG85" i="8" s="1"/>
  <c r="V85" i="8"/>
  <c r="BF85" i="8" s="1"/>
  <c r="U85" i="8"/>
  <c r="BE85" i="8" s="1"/>
  <c r="AB85" i="8"/>
  <c r="BL85" i="8" s="1"/>
  <c r="T85" i="8"/>
  <c r="BD85" i="8" s="1"/>
  <c r="AA85" i="8"/>
  <c r="BK85" i="8" s="1"/>
  <c r="S85" i="8"/>
  <c r="BC85" i="8" s="1"/>
  <c r="Z85" i="8"/>
  <c r="BJ85" i="8" s="1"/>
  <c r="V95" i="8"/>
  <c r="BF95" i="8" s="1"/>
  <c r="U95" i="8"/>
  <c r="BE95" i="8" s="1"/>
  <c r="Z95" i="8"/>
  <c r="BJ95" i="8" s="1"/>
  <c r="R95" i="8"/>
  <c r="BB95" i="8" s="1"/>
  <c r="AA95" i="8"/>
  <c r="BK95" i="8" s="1"/>
  <c r="Y95" i="8"/>
  <c r="BI95" i="8" s="1"/>
  <c r="X95" i="8"/>
  <c r="BH95" i="8" s="1"/>
  <c r="W95" i="8"/>
  <c r="BG95" i="8" s="1"/>
  <c r="T95" i="8"/>
  <c r="BD95" i="8" s="1"/>
  <c r="S95" i="8"/>
  <c r="BC95" i="8" s="1"/>
  <c r="Q95" i="8"/>
  <c r="BA95" i="8" s="1"/>
  <c r="AB95" i="8"/>
  <c r="BL95" i="8" s="1"/>
  <c r="Z96" i="8"/>
  <c r="BJ96" i="8" s="1"/>
  <c r="R96" i="8"/>
  <c r="BB96" i="8" s="1"/>
  <c r="Y96" i="8"/>
  <c r="BI96" i="8" s="1"/>
  <c r="Q96" i="8"/>
  <c r="BA96" i="8" s="1"/>
  <c r="V96" i="8"/>
  <c r="BF96" i="8" s="1"/>
  <c r="AB96" i="8"/>
  <c r="BL96" i="8" s="1"/>
  <c r="AA96" i="8"/>
  <c r="BK96" i="8" s="1"/>
  <c r="X96" i="8"/>
  <c r="BH96" i="8" s="1"/>
  <c r="W96" i="8"/>
  <c r="BG96" i="8" s="1"/>
  <c r="U96" i="8"/>
  <c r="BE96" i="8" s="1"/>
  <c r="T96" i="8"/>
  <c r="BD96" i="8" s="1"/>
  <c r="S96" i="8"/>
  <c r="BC96" i="8" s="1"/>
  <c r="V97" i="8"/>
  <c r="BF97" i="8" s="1"/>
  <c r="U97" i="8"/>
  <c r="BE97" i="8" s="1"/>
  <c r="Z97" i="8"/>
  <c r="BJ97" i="8" s="1"/>
  <c r="R97" i="8"/>
  <c r="BB97" i="8" s="1"/>
  <c r="AB97" i="8"/>
  <c r="BL97" i="8" s="1"/>
  <c r="AA97" i="8"/>
  <c r="BK97" i="8" s="1"/>
  <c r="Y97" i="8"/>
  <c r="BI97" i="8" s="1"/>
  <c r="X97" i="8"/>
  <c r="BH97" i="8" s="1"/>
  <c r="W97" i="8"/>
  <c r="BG97" i="8" s="1"/>
  <c r="T97" i="8"/>
  <c r="BD97" i="8" s="1"/>
  <c r="S97" i="8"/>
  <c r="BC97" i="8" s="1"/>
  <c r="Q97" i="8"/>
  <c r="BA97" i="8" s="1"/>
  <c r="V109" i="8"/>
  <c r="BF109" i="8" s="1"/>
  <c r="U109" i="8"/>
  <c r="BE109" i="8" s="1"/>
  <c r="Z109" i="8"/>
  <c r="BJ109" i="8" s="1"/>
  <c r="R109" i="8"/>
  <c r="BB109" i="8" s="1"/>
  <c r="Y109" i="8"/>
  <c r="BI109" i="8" s="1"/>
  <c r="X109" i="8"/>
  <c r="BH109" i="8" s="1"/>
  <c r="W109" i="8"/>
  <c r="BG109" i="8" s="1"/>
  <c r="T109" i="8"/>
  <c r="BD109" i="8" s="1"/>
  <c r="S109" i="8"/>
  <c r="BC109" i="8" s="1"/>
  <c r="Q109" i="8"/>
  <c r="BA109" i="8" s="1"/>
  <c r="AB109" i="8"/>
  <c r="BL109" i="8" s="1"/>
  <c r="AA109" i="8"/>
  <c r="BK109" i="8" s="1"/>
  <c r="Z110" i="8"/>
  <c r="BJ110" i="8" s="1"/>
  <c r="R110" i="8"/>
  <c r="BB110" i="8" s="1"/>
  <c r="Y110" i="8"/>
  <c r="BI110" i="8" s="1"/>
  <c r="Q110" i="8"/>
  <c r="BA110" i="8" s="1"/>
  <c r="V110" i="8"/>
  <c r="BF110" i="8" s="1"/>
  <c r="AA110" i="8"/>
  <c r="BK110" i="8" s="1"/>
  <c r="X110" i="8"/>
  <c r="BH110" i="8" s="1"/>
  <c r="W110" i="8"/>
  <c r="BG110" i="8" s="1"/>
  <c r="U110" i="8"/>
  <c r="BE110" i="8" s="1"/>
  <c r="T110" i="8"/>
  <c r="BD110" i="8" s="1"/>
  <c r="S110" i="8"/>
  <c r="BC110" i="8" s="1"/>
  <c r="AB110" i="8"/>
  <c r="BL110" i="8" s="1"/>
  <c r="Y60" i="8"/>
  <c r="BI60" i="8" s="1"/>
  <c r="H18" i="8"/>
  <c r="AA18" i="8"/>
  <c r="BK18" i="8" s="1"/>
  <c r="S18" i="8"/>
  <c r="BC18" i="8" s="1"/>
  <c r="Z18" i="8"/>
  <c r="BJ18" i="8" s="1"/>
  <c r="R18" i="8"/>
  <c r="BB18" i="8" s="1"/>
  <c r="W18" i="8"/>
  <c r="BG18" i="8" s="1"/>
  <c r="AB18" i="8"/>
  <c r="BL18" i="8" s="1"/>
  <c r="Y18" i="8"/>
  <c r="BI18" i="8" s="1"/>
  <c r="X18" i="8"/>
  <c r="BH18" i="8" s="1"/>
  <c r="V18" i="8"/>
  <c r="BF18" i="8" s="1"/>
  <c r="U18" i="8"/>
  <c r="BE18" i="8" s="1"/>
  <c r="T18" i="8"/>
  <c r="BD18" i="8" s="1"/>
  <c r="O26" i="8"/>
  <c r="AA26" i="8"/>
  <c r="BK26" i="8" s="1"/>
  <c r="S26" i="8"/>
  <c r="BC26" i="8" s="1"/>
  <c r="Z26" i="8"/>
  <c r="BJ26" i="8" s="1"/>
  <c r="R26" i="8"/>
  <c r="BB26" i="8" s="1"/>
  <c r="W26" i="8"/>
  <c r="BG26" i="8" s="1"/>
  <c r="U26" i="8"/>
  <c r="BE26" i="8" s="1"/>
  <c r="T26" i="8"/>
  <c r="BD26" i="8" s="1"/>
  <c r="Q26" i="8"/>
  <c r="BA26" i="8" s="1"/>
  <c r="AB26" i="8"/>
  <c r="BL26" i="8" s="1"/>
  <c r="Y26" i="8"/>
  <c r="BI26" i="8" s="1"/>
  <c r="V26" i="8"/>
  <c r="BF26" i="8" s="1"/>
  <c r="P34" i="8"/>
  <c r="AA34" i="8"/>
  <c r="BK34" i="8" s="1"/>
  <c r="S34" i="8"/>
  <c r="BC34" i="8" s="1"/>
  <c r="Z34" i="8"/>
  <c r="BJ34" i="8" s="1"/>
  <c r="R34" i="8"/>
  <c r="BB34" i="8" s="1"/>
  <c r="W34" i="8"/>
  <c r="BG34" i="8" s="1"/>
  <c r="AB34" i="8"/>
  <c r="BL34" i="8" s="1"/>
  <c r="Y34" i="8"/>
  <c r="BI34" i="8" s="1"/>
  <c r="X34" i="8"/>
  <c r="BH34" i="8" s="1"/>
  <c r="V34" i="8"/>
  <c r="BF34" i="8" s="1"/>
  <c r="U34" i="8"/>
  <c r="BE34" i="8" s="1"/>
  <c r="T34" i="8"/>
  <c r="BD34" i="8" s="1"/>
  <c r="Q34" i="8"/>
  <c r="BA34" i="8" s="1"/>
  <c r="H42" i="8"/>
  <c r="AA42" i="8"/>
  <c r="BK42" i="8" s="1"/>
  <c r="S42" i="8"/>
  <c r="BC42" i="8" s="1"/>
  <c r="Z42" i="8"/>
  <c r="BJ42" i="8" s="1"/>
  <c r="R42" i="8"/>
  <c r="BB42" i="8" s="1"/>
  <c r="W42" i="8"/>
  <c r="BG42" i="8" s="1"/>
  <c r="U42" i="8"/>
  <c r="BE42" i="8" s="1"/>
  <c r="T42" i="8"/>
  <c r="BD42" i="8" s="1"/>
  <c r="Q42" i="8"/>
  <c r="BA42" i="8" s="1"/>
  <c r="AB42" i="8"/>
  <c r="BL42" i="8" s="1"/>
  <c r="Y42" i="8"/>
  <c r="BI42" i="8" s="1"/>
  <c r="V42" i="8"/>
  <c r="BF42" i="8" s="1"/>
  <c r="X42" i="8"/>
  <c r="BH42" i="8" s="1"/>
  <c r="H50" i="8"/>
  <c r="AA50" i="8"/>
  <c r="BK50" i="8" s="1"/>
  <c r="S50" i="8"/>
  <c r="BC50" i="8" s="1"/>
  <c r="Z50" i="8"/>
  <c r="BJ50" i="8" s="1"/>
  <c r="R50" i="8"/>
  <c r="BB50" i="8" s="1"/>
  <c r="W50" i="8"/>
  <c r="BG50" i="8" s="1"/>
  <c r="AB50" i="8"/>
  <c r="BL50" i="8" s="1"/>
  <c r="Y50" i="8"/>
  <c r="BI50" i="8" s="1"/>
  <c r="X50" i="8"/>
  <c r="BH50" i="8" s="1"/>
  <c r="V50" i="8"/>
  <c r="BF50" i="8" s="1"/>
  <c r="U50" i="8"/>
  <c r="BE50" i="8" s="1"/>
  <c r="T50" i="8"/>
  <c r="BD50" i="8" s="1"/>
  <c r="Q50" i="8"/>
  <c r="BA50" i="8" s="1"/>
  <c r="F58" i="8"/>
  <c r="AA58" i="8"/>
  <c r="BK58" i="8" s="1"/>
  <c r="S58" i="8"/>
  <c r="BC58" i="8" s="1"/>
  <c r="Z58" i="8"/>
  <c r="BJ58" i="8" s="1"/>
  <c r="R58" i="8"/>
  <c r="BB58" i="8" s="1"/>
  <c r="W58" i="8"/>
  <c r="BG58" i="8" s="1"/>
  <c r="U58" i="8"/>
  <c r="BE58" i="8" s="1"/>
  <c r="T58" i="8"/>
  <c r="BD58" i="8" s="1"/>
  <c r="Q58" i="8"/>
  <c r="BA58" i="8" s="1"/>
  <c r="AB58" i="8"/>
  <c r="BL58" i="8" s="1"/>
  <c r="Y58" i="8"/>
  <c r="BI58" i="8" s="1"/>
  <c r="V58" i="8"/>
  <c r="BF58" i="8" s="1"/>
  <c r="X58" i="8"/>
  <c r="BH58" i="8" s="1"/>
  <c r="U66" i="8"/>
  <c r="BE66" i="8" s="1"/>
  <c r="AB66" i="8"/>
  <c r="BL66" i="8" s="1"/>
  <c r="T66" i="8"/>
  <c r="BD66" i="8" s="1"/>
  <c r="AA66" i="8"/>
  <c r="BK66" i="8" s="1"/>
  <c r="S66" i="8"/>
  <c r="BC66" i="8" s="1"/>
  <c r="Z66" i="8"/>
  <c r="BJ66" i="8" s="1"/>
  <c r="R66" i="8"/>
  <c r="BB66" i="8" s="1"/>
  <c r="Y66" i="8"/>
  <c r="BI66" i="8" s="1"/>
  <c r="Q66" i="8"/>
  <c r="BA66" i="8" s="1"/>
  <c r="X66" i="8"/>
  <c r="BH66" i="8" s="1"/>
  <c r="W66" i="8"/>
  <c r="BG66" i="8" s="1"/>
  <c r="V66" i="8"/>
  <c r="BF66" i="8" s="1"/>
  <c r="F74" i="8"/>
  <c r="U74" i="8"/>
  <c r="BE74" i="8" s="1"/>
  <c r="AB74" i="8"/>
  <c r="BL74" i="8" s="1"/>
  <c r="T74" i="8"/>
  <c r="BD74" i="8" s="1"/>
  <c r="AA74" i="8"/>
  <c r="BK74" i="8" s="1"/>
  <c r="S74" i="8"/>
  <c r="BC74" i="8" s="1"/>
  <c r="Z74" i="8"/>
  <c r="BJ74" i="8" s="1"/>
  <c r="R74" i="8"/>
  <c r="BB74" i="8" s="1"/>
  <c r="Y74" i="8"/>
  <c r="BI74" i="8" s="1"/>
  <c r="Q74" i="8"/>
  <c r="BA74" i="8" s="1"/>
  <c r="X74" i="8"/>
  <c r="BH74" i="8" s="1"/>
  <c r="W74" i="8"/>
  <c r="BG74" i="8" s="1"/>
  <c r="V74" i="8"/>
  <c r="BF74" i="8" s="1"/>
  <c r="U82" i="8"/>
  <c r="BE82" i="8" s="1"/>
  <c r="AB82" i="8"/>
  <c r="BL82" i="8" s="1"/>
  <c r="T82" i="8"/>
  <c r="BD82" i="8" s="1"/>
  <c r="AA82" i="8"/>
  <c r="BK82" i="8" s="1"/>
  <c r="S82" i="8"/>
  <c r="BC82" i="8" s="1"/>
  <c r="Z82" i="8"/>
  <c r="BJ82" i="8" s="1"/>
  <c r="R82" i="8"/>
  <c r="BB82" i="8" s="1"/>
  <c r="Y82" i="8"/>
  <c r="BI82" i="8" s="1"/>
  <c r="Q82" i="8"/>
  <c r="BA82" i="8" s="1"/>
  <c r="X82" i="8"/>
  <c r="BH82" i="8" s="1"/>
  <c r="W82" i="8"/>
  <c r="BG82" i="8" s="1"/>
  <c r="V82" i="8"/>
  <c r="BF82" i="8" s="1"/>
  <c r="G90" i="8"/>
  <c r="Z90" i="8"/>
  <c r="BJ90" i="8" s="1"/>
  <c r="R90" i="8"/>
  <c r="BB90" i="8" s="1"/>
  <c r="Y90" i="8"/>
  <c r="BI90" i="8" s="1"/>
  <c r="V90" i="8"/>
  <c r="BF90" i="8" s="1"/>
  <c r="W90" i="8"/>
  <c r="BG90" i="8" s="1"/>
  <c r="U90" i="8"/>
  <c r="BE90" i="8" s="1"/>
  <c r="T90" i="8"/>
  <c r="BD90" i="8" s="1"/>
  <c r="S90" i="8"/>
  <c r="BC90" i="8" s="1"/>
  <c r="Q90" i="8"/>
  <c r="BA90" i="8" s="1"/>
  <c r="AB90" i="8"/>
  <c r="BL90" i="8" s="1"/>
  <c r="AA90" i="8"/>
  <c r="BK90" i="8" s="1"/>
  <c r="X90" i="8"/>
  <c r="BH90" i="8" s="1"/>
  <c r="V121" i="8"/>
  <c r="BF121" i="8" s="1"/>
  <c r="U121" i="8"/>
  <c r="BE121" i="8" s="1"/>
  <c r="Z121" i="8"/>
  <c r="BJ121" i="8" s="1"/>
  <c r="R121" i="8"/>
  <c r="BB121" i="8" s="1"/>
  <c r="W121" i="8"/>
  <c r="BG121" i="8" s="1"/>
  <c r="T121" i="8"/>
  <c r="BD121" i="8" s="1"/>
  <c r="S121" i="8"/>
  <c r="BC121" i="8" s="1"/>
  <c r="Q121" i="8"/>
  <c r="BA121" i="8" s="1"/>
  <c r="AB121" i="8"/>
  <c r="BL121" i="8" s="1"/>
  <c r="AA121" i="8"/>
  <c r="BK121" i="8" s="1"/>
  <c r="Y121" i="8"/>
  <c r="BI121" i="8" s="1"/>
  <c r="X121" i="8"/>
  <c r="BH121" i="8" s="1"/>
  <c r="R85" i="8"/>
  <c r="BB85" i="8" s="1"/>
  <c r="M100" i="8"/>
  <c r="Z100" i="8"/>
  <c r="BJ100" i="8" s="1"/>
  <c r="R100" i="8"/>
  <c r="BB100" i="8" s="1"/>
  <c r="Y100" i="8"/>
  <c r="BI100" i="8" s="1"/>
  <c r="Q100" i="8"/>
  <c r="BA100" i="8" s="1"/>
  <c r="V100" i="8"/>
  <c r="BF100" i="8" s="1"/>
  <c r="S100" i="8"/>
  <c r="BC100" i="8" s="1"/>
  <c r="AB100" i="8"/>
  <c r="BL100" i="8" s="1"/>
  <c r="AA100" i="8"/>
  <c r="BK100" i="8" s="1"/>
  <c r="X100" i="8"/>
  <c r="BH100" i="8" s="1"/>
  <c r="W100" i="8"/>
  <c r="BG100" i="8" s="1"/>
  <c r="U100" i="8"/>
  <c r="BE100" i="8" s="1"/>
  <c r="T100" i="8"/>
  <c r="BD100" i="8" s="1"/>
  <c r="Z108" i="8"/>
  <c r="BJ108" i="8" s="1"/>
  <c r="R108" i="8"/>
  <c r="BB108" i="8" s="1"/>
  <c r="Y108" i="8"/>
  <c r="BI108" i="8" s="1"/>
  <c r="Q108" i="8"/>
  <c r="BA108" i="8" s="1"/>
  <c r="V108" i="8"/>
  <c r="BF108" i="8" s="1"/>
  <c r="X108" i="8"/>
  <c r="BH108" i="8" s="1"/>
  <c r="W108" i="8"/>
  <c r="BG108" i="8" s="1"/>
  <c r="U108" i="8"/>
  <c r="BE108" i="8" s="1"/>
  <c r="T108" i="8"/>
  <c r="BD108" i="8" s="1"/>
  <c r="S108" i="8"/>
  <c r="BC108" i="8" s="1"/>
  <c r="AB108" i="8"/>
  <c r="BL108" i="8" s="1"/>
  <c r="AA108" i="8"/>
  <c r="BK108" i="8" s="1"/>
  <c r="Z116" i="8"/>
  <c r="BJ116" i="8" s="1"/>
  <c r="R116" i="8"/>
  <c r="BB116" i="8" s="1"/>
  <c r="Y116" i="8"/>
  <c r="BI116" i="8" s="1"/>
  <c r="Q116" i="8"/>
  <c r="BA116" i="8" s="1"/>
  <c r="V116" i="8"/>
  <c r="BF116" i="8" s="1"/>
  <c r="S116" i="8"/>
  <c r="BC116" i="8" s="1"/>
  <c r="AB116" i="8"/>
  <c r="BL116" i="8" s="1"/>
  <c r="AA116" i="8"/>
  <c r="BK116" i="8" s="1"/>
  <c r="X116" i="8"/>
  <c r="BH116" i="8" s="1"/>
  <c r="W116" i="8"/>
  <c r="BG116" i="8" s="1"/>
  <c r="U116" i="8"/>
  <c r="BE116" i="8" s="1"/>
  <c r="Z124" i="8"/>
  <c r="BJ124" i="8" s="1"/>
  <c r="R124" i="8"/>
  <c r="BB124" i="8" s="1"/>
  <c r="Y124" i="8"/>
  <c r="BI124" i="8" s="1"/>
  <c r="Q124" i="8"/>
  <c r="BA124" i="8" s="1"/>
  <c r="V124" i="8"/>
  <c r="BF124" i="8" s="1"/>
  <c r="X124" i="8"/>
  <c r="BH124" i="8" s="1"/>
  <c r="W124" i="8"/>
  <c r="BG124" i="8" s="1"/>
  <c r="U124" i="8"/>
  <c r="BE124" i="8" s="1"/>
  <c r="T124" i="8"/>
  <c r="BD124" i="8" s="1"/>
  <c r="S124" i="8"/>
  <c r="BC124" i="8" s="1"/>
  <c r="AB124" i="8"/>
  <c r="BL124" i="8" s="1"/>
  <c r="AB132" i="8"/>
  <c r="BL132" i="8" s="1"/>
  <c r="T132" i="8"/>
  <c r="BD132" i="8" s="1"/>
  <c r="Z132" i="8"/>
  <c r="BJ132" i="8" s="1"/>
  <c r="R132" i="8"/>
  <c r="BB132" i="8" s="1"/>
  <c r="Y132" i="8"/>
  <c r="BI132" i="8" s="1"/>
  <c r="Q132" i="8"/>
  <c r="BA132" i="8" s="1"/>
  <c r="X132" i="8"/>
  <c r="BH132" i="8" s="1"/>
  <c r="V132" i="8"/>
  <c r="BF132" i="8" s="1"/>
  <c r="W132" i="8"/>
  <c r="BG132" i="8" s="1"/>
  <c r="U132" i="8"/>
  <c r="BE132" i="8" s="1"/>
  <c r="S132" i="8"/>
  <c r="BC132" i="8" s="1"/>
  <c r="AA132" i="8"/>
  <c r="BK132" i="8" s="1"/>
  <c r="Z118" i="8"/>
  <c r="BJ118" i="8" s="1"/>
  <c r="R118" i="8"/>
  <c r="BB118" i="8" s="1"/>
  <c r="Y118" i="8"/>
  <c r="BI118" i="8" s="1"/>
  <c r="Q118" i="8"/>
  <c r="BA118" i="8" s="1"/>
  <c r="V118" i="8"/>
  <c r="BF118" i="8" s="1"/>
  <c r="T118" i="8"/>
  <c r="BD118" i="8" s="1"/>
  <c r="S118" i="8"/>
  <c r="BC118" i="8" s="1"/>
  <c r="AB118" i="8"/>
  <c r="BL118" i="8" s="1"/>
  <c r="AA118" i="8"/>
  <c r="BK118" i="8" s="1"/>
  <c r="X118" i="8"/>
  <c r="BH118" i="8" s="1"/>
  <c r="W118" i="8"/>
  <c r="BG118" i="8" s="1"/>
  <c r="U118" i="8"/>
  <c r="BE118" i="8" s="1"/>
  <c r="Z126" i="8"/>
  <c r="BJ126" i="8" s="1"/>
  <c r="R126" i="8"/>
  <c r="BB126" i="8" s="1"/>
  <c r="Y126" i="8"/>
  <c r="BI126" i="8" s="1"/>
  <c r="Q126" i="8"/>
  <c r="BA126" i="8" s="1"/>
  <c r="V126" i="8"/>
  <c r="BF126" i="8" s="1"/>
  <c r="AA126" i="8"/>
  <c r="BK126" i="8" s="1"/>
  <c r="X126" i="8"/>
  <c r="BH126" i="8" s="1"/>
  <c r="W126" i="8"/>
  <c r="BG126" i="8" s="1"/>
  <c r="U126" i="8"/>
  <c r="BE126" i="8" s="1"/>
  <c r="T126" i="8"/>
  <c r="BD126" i="8" s="1"/>
  <c r="S126" i="8"/>
  <c r="BC126" i="8" s="1"/>
  <c r="AB126" i="8"/>
  <c r="BL126" i="8" s="1"/>
  <c r="AB134" i="8"/>
  <c r="BL134" i="8" s="1"/>
  <c r="T134" i="8"/>
  <c r="BD134" i="8" s="1"/>
  <c r="Z134" i="8"/>
  <c r="BJ134" i="8" s="1"/>
  <c r="R134" i="8"/>
  <c r="BB134" i="8" s="1"/>
  <c r="Y134" i="8"/>
  <c r="BI134" i="8" s="1"/>
  <c r="Q134" i="8"/>
  <c r="BA134" i="8" s="1"/>
  <c r="X134" i="8"/>
  <c r="BH134" i="8" s="1"/>
  <c r="V134" i="8"/>
  <c r="BF134" i="8" s="1"/>
  <c r="U134" i="8"/>
  <c r="BE134" i="8" s="1"/>
  <c r="S134" i="8"/>
  <c r="BC134" i="8" s="1"/>
  <c r="AA134" i="8"/>
  <c r="BK134" i="8" s="1"/>
  <c r="V99" i="8"/>
  <c r="BF99" i="8" s="1"/>
  <c r="U99" i="8"/>
  <c r="BE99" i="8" s="1"/>
  <c r="Z99" i="8"/>
  <c r="BJ99" i="8" s="1"/>
  <c r="R99" i="8"/>
  <c r="BB99" i="8" s="1"/>
  <c r="Q99" i="8"/>
  <c r="BA99" i="8" s="1"/>
  <c r="AB99" i="8"/>
  <c r="BL99" i="8" s="1"/>
  <c r="AA99" i="8"/>
  <c r="BK99" i="8" s="1"/>
  <c r="Y99" i="8"/>
  <c r="BI99" i="8" s="1"/>
  <c r="X99" i="8"/>
  <c r="BH99" i="8" s="1"/>
  <c r="W99" i="8"/>
  <c r="BG99" i="8" s="1"/>
  <c r="T99" i="8"/>
  <c r="BD99" i="8" s="1"/>
  <c r="V107" i="8"/>
  <c r="BF107" i="8" s="1"/>
  <c r="U107" i="8"/>
  <c r="BE107" i="8" s="1"/>
  <c r="Z107" i="8"/>
  <c r="BJ107" i="8" s="1"/>
  <c r="R107" i="8"/>
  <c r="BB107" i="8" s="1"/>
  <c r="X107" i="8"/>
  <c r="BH107" i="8" s="1"/>
  <c r="W107" i="8"/>
  <c r="BG107" i="8" s="1"/>
  <c r="T107" i="8"/>
  <c r="BD107" i="8" s="1"/>
  <c r="S107" i="8"/>
  <c r="BC107" i="8" s="1"/>
  <c r="Q107" i="8"/>
  <c r="BA107" i="8" s="1"/>
  <c r="AB107" i="8"/>
  <c r="BL107" i="8" s="1"/>
  <c r="AA107" i="8"/>
  <c r="BK107" i="8" s="1"/>
  <c r="BQ115" i="8"/>
  <c r="V115" i="8"/>
  <c r="BF115" i="8" s="1"/>
  <c r="U115" i="8"/>
  <c r="BE115" i="8" s="1"/>
  <c r="Z115" i="8"/>
  <c r="BJ115" i="8" s="1"/>
  <c r="R115" i="8"/>
  <c r="BB115" i="8" s="1"/>
  <c r="Q115" i="8"/>
  <c r="BA115" i="8" s="1"/>
  <c r="AB115" i="8"/>
  <c r="BL115" i="8" s="1"/>
  <c r="AA115" i="8"/>
  <c r="BK115" i="8" s="1"/>
  <c r="Y115" i="8"/>
  <c r="BI115" i="8" s="1"/>
  <c r="X115" i="8"/>
  <c r="BH115" i="8" s="1"/>
  <c r="W115" i="8"/>
  <c r="BG115" i="8" s="1"/>
  <c r="T115" i="8"/>
  <c r="BD115" i="8" s="1"/>
  <c r="S115" i="8"/>
  <c r="BC115" i="8" s="1"/>
  <c r="V123" i="8"/>
  <c r="BF123" i="8" s="1"/>
  <c r="U123" i="8"/>
  <c r="BE123" i="8" s="1"/>
  <c r="Z123" i="8"/>
  <c r="BJ123" i="8" s="1"/>
  <c r="R123" i="8"/>
  <c r="BB123" i="8" s="1"/>
  <c r="X123" i="8"/>
  <c r="BH123" i="8" s="1"/>
  <c r="W123" i="8"/>
  <c r="BG123" i="8" s="1"/>
  <c r="T123" i="8"/>
  <c r="BD123" i="8" s="1"/>
  <c r="S123" i="8"/>
  <c r="BC123" i="8" s="1"/>
  <c r="Q123" i="8"/>
  <c r="BA123" i="8" s="1"/>
  <c r="AB123" i="8"/>
  <c r="BL123" i="8" s="1"/>
  <c r="AA123" i="8"/>
  <c r="BK123" i="8" s="1"/>
  <c r="Y123" i="8"/>
  <c r="BI123" i="8" s="1"/>
  <c r="X131" i="8"/>
  <c r="BH131" i="8" s="1"/>
  <c r="V131" i="8"/>
  <c r="BF131" i="8" s="1"/>
  <c r="U131" i="8"/>
  <c r="BE131" i="8" s="1"/>
  <c r="AB131" i="8"/>
  <c r="BL131" i="8" s="1"/>
  <c r="Z131" i="8"/>
  <c r="BJ131" i="8" s="1"/>
  <c r="R131" i="8"/>
  <c r="BB131" i="8" s="1"/>
  <c r="Q131" i="8"/>
  <c r="BA131" i="8" s="1"/>
  <c r="AA131" i="8"/>
  <c r="BK131" i="8" s="1"/>
  <c r="Y131" i="8"/>
  <c r="BI131" i="8" s="1"/>
  <c r="W131" i="8"/>
  <c r="BG131" i="8" s="1"/>
  <c r="T131" i="8"/>
  <c r="BD131" i="8" s="1"/>
  <c r="S131" i="8"/>
  <c r="BC131" i="8" s="1"/>
  <c r="AB136" i="8"/>
  <c r="BL136" i="8" s="1"/>
  <c r="T136" i="8"/>
  <c r="BD136" i="8" s="1"/>
  <c r="Z136" i="8"/>
  <c r="BJ136" i="8" s="1"/>
  <c r="R136" i="8"/>
  <c r="BB136" i="8" s="1"/>
  <c r="Y136" i="8"/>
  <c r="BI136" i="8" s="1"/>
  <c r="Q136" i="8"/>
  <c r="BA136" i="8" s="1"/>
  <c r="X136" i="8"/>
  <c r="BH136" i="8" s="1"/>
  <c r="V136" i="8"/>
  <c r="BF136" i="8" s="1"/>
  <c r="S136" i="8"/>
  <c r="BC136" i="8" s="1"/>
  <c r="AA136" i="8"/>
  <c r="BK136" i="8" s="1"/>
  <c r="W136" i="8"/>
  <c r="BG136" i="8" s="1"/>
  <c r="U136" i="8"/>
  <c r="BE136" i="8" s="1"/>
  <c r="S99" i="8"/>
  <c r="BC99" i="8" s="1"/>
  <c r="Z112" i="8"/>
  <c r="BJ112" i="8" s="1"/>
  <c r="R112" i="8"/>
  <c r="BB112" i="8" s="1"/>
  <c r="Y112" i="8"/>
  <c r="BI112" i="8" s="1"/>
  <c r="Q112" i="8"/>
  <c r="BA112" i="8" s="1"/>
  <c r="V112" i="8"/>
  <c r="BF112" i="8" s="1"/>
  <c r="AB112" i="8"/>
  <c r="BL112" i="8" s="1"/>
  <c r="AA112" i="8"/>
  <c r="BK112" i="8" s="1"/>
  <c r="X112" i="8"/>
  <c r="BH112" i="8" s="1"/>
  <c r="W112" i="8"/>
  <c r="BG112" i="8" s="1"/>
  <c r="U112" i="8"/>
  <c r="BE112" i="8" s="1"/>
  <c r="T112" i="8"/>
  <c r="BD112" i="8" s="1"/>
  <c r="S112" i="8"/>
  <c r="BC112" i="8" s="1"/>
  <c r="Z120" i="8"/>
  <c r="BJ120" i="8" s="1"/>
  <c r="R120" i="8"/>
  <c r="BB120" i="8" s="1"/>
  <c r="Y120" i="8"/>
  <c r="BI120" i="8" s="1"/>
  <c r="Q120" i="8"/>
  <c r="BA120" i="8" s="1"/>
  <c r="V120" i="8"/>
  <c r="BF120" i="8" s="1"/>
  <c r="U120" i="8"/>
  <c r="BE120" i="8" s="1"/>
  <c r="T120" i="8"/>
  <c r="BD120" i="8" s="1"/>
  <c r="S120" i="8"/>
  <c r="BC120" i="8" s="1"/>
  <c r="AB120" i="8"/>
  <c r="BL120" i="8" s="1"/>
  <c r="AA120" i="8"/>
  <c r="BK120" i="8" s="1"/>
  <c r="X120" i="8"/>
  <c r="BH120" i="8" s="1"/>
  <c r="W120" i="8"/>
  <c r="BG120" i="8" s="1"/>
  <c r="Z128" i="8"/>
  <c r="BJ128" i="8" s="1"/>
  <c r="R128" i="8"/>
  <c r="BB128" i="8" s="1"/>
  <c r="Y128" i="8"/>
  <c r="BI128" i="8" s="1"/>
  <c r="Q128" i="8"/>
  <c r="BA128" i="8" s="1"/>
  <c r="V128" i="8"/>
  <c r="BF128" i="8" s="1"/>
  <c r="AB128" i="8"/>
  <c r="BL128" i="8" s="1"/>
  <c r="AA128" i="8"/>
  <c r="BK128" i="8" s="1"/>
  <c r="X128" i="8"/>
  <c r="BH128" i="8" s="1"/>
  <c r="W128" i="8"/>
  <c r="BG128" i="8" s="1"/>
  <c r="U128" i="8"/>
  <c r="BE128" i="8" s="1"/>
  <c r="T128" i="8"/>
  <c r="BD128" i="8" s="1"/>
  <c r="S128" i="8"/>
  <c r="BC128" i="8" s="1"/>
  <c r="X137" i="8"/>
  <c r="BH137" i="8" s="1"/>
  <c r="V137" i="8"/>
  <c r="BF137" i="8" s="1"/>
  <c r="U137" i="8"/>
  <c r="BE137" i="8" s="1"/>
  <c r="AB137" i="8"/>
  <c r="BL137" i="8" s="1"/>
  <c r="T137" i="8"/>
  <c r="BD137" i="8" s="1"/>
  <c r="Z137" i="8"/>
  <c r="BJ137" i="8" s="1"/>
  <c r="R137" i="8"/>
  <c r="BB137" i="8" s="1"/>
  <c r="AA137" i="8"/>
  <c r="BK137" i="8" s="1"/>
  <c r="Y137" i="8"/>
  <c r="BI137" i="8" s="1"/>
  <c r="W137" i="8"/>
  <c r="BG137" i="8" s="1"/>
  <c r="S137" i="8"/>
  <c r="BC137" i="8" s="1"/>
  <c r="Q137" i="8"/>
  <c r="BA137" i="8" s="1"/>
  <c r="AB142" i="8"/>
  <c r="BL142" i="8" s="1"/>
  <c r="T142" i="8"/>
  <c r="BD142" i="8" s="1"/>
  <c r="Z142" i="8"/>
  <c r="BJ142" i="8" s="1"/>
  <c r="R142" i="8"/>
  <c r="BB142" i="8" s="1"/>
  <c r="Y142" i="8"/>
  <c r="BI142" i="8" s="1"/>
  <c r="Q142" i="8"/>
  <c r="BA142" i="8" s="1"/>
  <c r="X142" i="8"/>
  <c r="BH142" i="8" s="1"/>
  <c r="V142" i="8"/>
  <c r="BF142" i="8" s="1"/>
  <c r="AA142" i="8"/>
  <c r="BK142" i="8" s="1"/>
  <c r="W142" i="8"/>
  <c r="BG142" i="8" s="1"/>
  <c r="U142" i="8"/>
  <c r="BE142" i="8" s="1"/>
  <c r="S142" i="8"/>
  <c r="BC142" i="8" s="1"/>
  <c r="Y107" i="8"/>
  <c r="BI107" i="8" s="1"/>
  <c r="V117" i="8"/>
  <c r="BF117" i="8" s="1"/>
  <c r="U117" i="8"/>
  <c r="BE117" i="8" s="1"/>
  <c r="Z117" i="8"/>
  <c r="BJ117" i="8" s="1"/>
  <c r="R117" i="8"/>
  <c r="BB117" i="8" s="1"/>
  <c r="S117" i="8"/>
  <c r="BC117" i="8" s="1"/>
  <c r="Q117" i="8"/>
  <c r="BA117" i="8" s="1"/>
  <c r="AB117" i="8"/>
  <c r="BL117" i="8" s="1"/>
  <c r="AA117" i="8"/>
  <c r="BK117" i="8" s="1"/>
  <c r="Y117" i="8"/>
  <c r="BI117" i="8" s="1"/>
  <c r="X117" i="8"/>
  <c r="BH117" i="8" s="1"/>
  <c r="W117" i="8"/>
  <c r="BG117" i="8" s="1"/>
  <c r="T117" i="8"/>
  <c r="BD117" i="8" s="1"/>
  <c r="V125" i="8"/>
  <c r="BF125" i="8" s="1"/>
  <c r="U125" i="8"/>
  <c r="BE125" i="8" s="1"/>
  <c r="Z125" i="8"/>
  <c r="BJ125" i="8" s="1"/>
  <c r="R125" i="8"/>
  <c r="BB125" i="8" s="1"/>
  <c r="Y125" i="8"/>
  <c r="BI125" i="8" s="1"/>
  <c r="X125" i="8"/>
  <c r="BH125" i="8" s="1"/>
  <c r="W125" i="8"/>
  <c r="BG125" i="8" s="1"/>
  <c r="T125" i="8"/>
  <c r="BD125" i="8" s="1"/>
  <c r="S125" i="8"/>
  <c r="BC125" i="8" s="1"/>
  <c r="Q125" i="8"/>
  <c r="BA125" i="8" s="1"/>
  <c r="AB125" i="8"/>
  <c r="BL125" i="8" s="1"/>
  <c r="AA125" i="8"/>
  <c r="BK125" i="8" s="1"/>
  <c r="X133" i="8"/>
  <c r="BH133" i="8" s="1"/>
  <c r="V133" i="8"/>
  <c r="BF133" i="8" s="1"/>
  <c r="U133" i="8"/>
  <c r="BE133" i="8" s="1"/>
  <c r="AB133" i="8"/>
  <c r="BL133" i="8" s="1"/>
  <c r="T133" i="8"/>
  <c r="BD133" i="8" s="1"/>
  <c r="Z133" i="8"/>
  <c r="BJ133" i="8" s="1"/>
  <c r="R133" i="8"/>
  <c r="BB133" i="8" s="1"/>
  <c r="AA133" i="8"/>
  <c r="BK133" i="8" s="1"/>
  <c r="Y133" i="8"/>
  <c r="BI133" i="8" s="1"/>
  <c r="W133" i="8"/>
  <c r="BG133" i="8" s="1"/>
  <c r="S133" i="8"/>
  <c r="BC133" i="8" s="1"/>
  <c r="Q133" i="8"/>
  <c r="BA133" i="8" s="1"/>
  <c r="AB138" i="8"/>
  <c r="BL138" i="8" s="1"/>
  <c r="T138" i="8"/>
  <c r="BD138" i="8" s="1"/>
  <c r="Z138" i="8"/>
  <c r="BJ138" i="8" s="1"/>
  <c r="R138" i="8"/>
  <c r="BB138" i="8" s="1"/>
  <c r="Y138" i="8"/>
  <c r="BI138" i="8" s="1"/>
  <c r="Q138" i="8"/>
  <c r="BA138" i="8" s="1"/>
  <c r="X138" i="8"/>
  <c r="BH138" i="8" s="1"/>
  <c r="V138" i="8"/>
  <c r="BF138" i="8" s="1"/>
  <c r="AA138" i="8"/>
  <c r="BK138" i="8" s="1"/>
  <c r="W138" i="8"/>
  <c r="BG138" i="8" s="1"/>
  <c r="U138" i="8"/>
  <c r="BE138" i="8" s="1"/>
  <c r="S138" i="8"/>
  <c r="BC138" i="8" s="1"/>
  <c r="F139" i="8"/>
  <c r="X139" i="8"/>
  <c r="BH139" i="8" s="1"/>
  <c r="V139" i="8"/>
  <c r="BF139" i="8" s="1"/>
  <c r="U139" i="8"/>
  <c r="BE139" i="8" s="1"/>
  <c r="AB139" i="8"/>
  <c r="BL139" i="8" s="1"/>
  <c r="T139" i="8"/>
  <c r="BD139" i="8" s="1"/>
  <c r="Z139" i="8"/>
  <c r="BJ139" i="8" s="1"/>
  <c r="R139" i="8"/>
  <c r="BB139" i="8" s="1"/>
  <c r="Y139" i="8"/>
  <c r="BI139" i="8" s="1"/>
  <c r="W139" i="8"/>
  <c r="BG139" i="8" s="1"/>
  <c r="S139" i="8"/>
  <c r="BC139" i="8" s="1"/>
  <c r="Q139" i="8"/>
  <c r="BA139" i="8" s="1"/>
  <c r="AA139" i="8"/>
  <c r="BK139" i="8" s="1"/>
  <c r="N141" i="8"/>
  <c r="X141" i="8"/>
  <c r="BH141" i="8" s="1"/>
  <c r="V141" i="8"/>
  <c r="BF141" i="8" s="1"/>
  <c r="U141" i="8"/>
  <c r="BE141" i="8" s="1"/>
  <c r="AB141" i="8"/>
  <c r="BL141" i="8" s="1"/>
  <c r="T141" i="8"/>
  <c r="BD141" i="8" s="1"/>
  <c r="Z141" i="8"/>
  <c r="BJ141" i="8" s="1"/>
  <c r="R141" i="8"/>
  <c r="BB141" i="8" s="1"/>
  <c r="W141" i="8"/>
  <c r="BG141" i="8" s="1"/>
  <c r="S141" i="8"/>
  <c r="BC141" i="8" s="1"/>
  <c r="Q141" i="8"/>
  <c r="BA141" i="8" s="1"/>
  <c r="AA141" i="8"/>
  <c r="BK141" i="8" s="1"/>
  <c r="Y141" i="8"/>
  <c r="BI141" i="8" s="1"/>
  <c r="T116" i="8"/>
  <c r="BD116" i="8" s="1"/>
  <c r="Z98" i="8"/>
  <c r="BJ98" i="8" s="1"/>
  <c r="R98" i="8"/>
  <c r="BB98" i="8" s="1"/>
  <c r="Y98" i="8"/>
  <c r="BI98" i="8" s="1"/>
  <c r="Q98" i="8"/>
  <c r="BA98" i="8" s="1"/>
  <c r="V98" i="8"/>
  <c r="BF98" i="8" s="1"/>
  <c r="AB98" i="8"/>
  <c r="BL98" i="8" s="1"/>
  <c r="AA98" i="8"/>
  <c r="BK98" i="8" s="1"/>
  <c r="X98" i="8"/>
  <c r="BH98" i="8" s="1"/>
  <c r="W98" i="8"/>
  <c r="BG98" i="8" s="1"/>
  <c r="U98" i="8"/>
  <c r="BE98" i="8" s="1"/>
  <c r="T98" i="8"/>
  <c r="BD98" i="8" s="1"/>
  <c r="S98" i="8"/>
  <c r="BC98" i="8" s="1"/>
  <c r="Z106" i="8"/>
  <c r="BJ106" i="8" s="1"/>
  <c r="R106" i="8"/>
  <c r="BB106" i="8" s="1"/>
  <c r="Y106" i="8"/>
  <c r="BI106" i="8" s="1"/>
  <c r="Q106" i="8"/>
  <c r="BA106" i="8" s="1"/>
  <c r="V106" i="8"/>
  <c r="BF106" i="8" s="1"/>
  <c r="W106" i="8"/>
  <c r="BG106" i="8" s="1"/>
  <c r="U106" i="8"/>
  <c r="BE106" i="8" s="1"/>
  <c r="T106" i="8"/>
  <c r="BD106" i="8" s="1"/>
  <c r="S106" i="8"/>
  <c r="BC106" i="8" s="1"/>
  <c r="AB106" i="8"/>
  <c r="BL106" i="8" s="1"/>
  <c r="AA106" i="8"/>
  <c r="BK106" i="8" s="1"/>
  <c r="X106" i="8"/>
  <c r="BH106" i="8" s="1"/>
  <c r="BR114" i="8"/>
  <c r="Z114" i="8"/>
  <c r="BJ114" i="8" s="1"/>
  <c r="R114" i="8"/>
  <c r="BB114" i="8" s="1"/>
  <c r="Y114" i="8"/>
  <c r="BI114" i="8" s="1"/>
  <c r="Q114" i="8"/>
  <c r="BA114" i="8" s="1"/>
  <c r="V114" i="8"/>
  <c r="BF114" i="8" s="1"/>
  <c r="AB114" i="8"/>
  <c r="BL114" i="8" s="1"/>
  <c r="AA114" i="8"/>
  <c r="BK114" i="8" s="1"/>
  <c r="X114" i="8"/>
  <c r="BH114" i="8" s="1"/>
  <c r="W114" i="8"/>
  <c r="BG114" i="8" s="1"/>
  <c r="U114" i="8"/>
  <c r="BE114" i="8" s="1"/>
  <c r="T114" i="8"/>
  <c r="BD114" i="8" s="1"/>
  <c r="S114" i="8"/>
  <c r="BC114" i="8" s="1"/>
  <c r="Z122" i="8"/>
  <c r="BJ122" i="8" s="1"/>
  <c r="R122" i="8"/>
  <c r="BB122" i="8" s="1"/>
  <c r="Y122" i="8"/>
  <c r="BI122" i="8" s="1"/>
  <c r="Q122" i="8"/>
  <c r="BA122" i="8" s="1"/>
  <c r="V122" i="8"/>
  <c r="BF122" i="8" s="1"/>
  <c r="W122" i="8"/>
  <c r="BG122" i="8" s="1"/>
  <c r="U122" i="8"/>
  <c r="BE122" i="8" s="1"/>
  <c r="T122" i="8"/>
  <c r="BD122" i="8" s="1"/>
  <c r="S122" i="8"/>
  <c r="BC122" i="8" s="1"/>
  <c r="AB122" i="8"/>
  <c r="BL122" i="8" s="1"/>
  <c r="AA122" i="8"/>
  <c r="BK122" i="8" s="1"/>
  <c r="X122" i="8"/>
  <c r="BH122" i="8" s="1"/>
  <c r="Z130" i="8"/>
  <c r="BJ130" i="8" s="1"/>
  <c r="R130" i="8"/>
  <c r="BB130" i="8" s="1"/>
  <c r="Y130" i="8"/>
  <c r="BI130" i="8" s="1"/>
  <c r="Q130" i="8"/>
  <c r="BA130" i="8" s="1"/>
  <c r="V130" i="8"/>
  <c r="BF130" i="8" s="1"/>
  <c r="AB130" i="8"/>
  <c r="BL130" i="8" s="1"/>
  <c r="AA130" i="8"/>
  <c r="BK130" i="8" s="1"/>
  <c r="X130" i="8"/>
  <c r="BH130" i="8" s="1"/>
  <c r="W130" i="8"/>
  <c r="BG130" i="8" s="1"/>
  <c r="U130" i="8"/>
  <c r="BE130" i="8" s="1"/>
  <c r="T130" i="8"/>
  <c r="BD130" i="8" s="1"/>
  <c r="S130" i="8"/>
  <c r="BC130" i="8" s="1"/>
  <c r="AA124" i="8"/>
  <c r="BK124" i="8" s="1"/>
  <c r="I111" i="8"/>
  <c r="V111" i="8"/>
  <c r="BF111" i="8" s="1"/>
  <c r="U111" i="8"/>
  <c r="BE111" i="8" s="1"/>
  <c r="Z111" i="8"/>
  <c r="BJ111" i="8" s="1"/>
  <c r="R111" i="8"/>
  <c r="BB111" i="8" s="1"/>
  <c r="AA111" i="8"/>
  <c r="BK111" i="8" s="1"/>
  <c r="Y111" i="8"/>
  <c r="BI111" i="8" s="1"/>
  <c r="X111" i="8"/>
  <c r="BH111" i="8" s="1"/>
  <c r="W111" i="8"/>
  <c r="BG111" i="8" s="1"/>
  <c r="T111" i="8"/>
  <c r="BD111" i="8" s="1"/>
  <c r="S111" i="8"/>
  <c r="BC111" i="8" s="1"/>
  <c r="Q111" i="8"/>
  <c r="BA111" i="8" s="1"/>
  <c r="AB111" i="8"/>
  <c r="BL111" i="8" s="1"/>
  <c r="V119" i="8"/>
  <c r="BF119" i="8" s="1"/>
  <c r="U119" i="8"/>
  <c r="BE119" i="8" s="1"/>
  <c r="Z119" i="8"/>
  <c r="BJ119" i="8" s="1"/>
  <c r="R119" i="8"/>
  <c r="BB119" i="8" s="1"/>
  <c r="T119" i="8"/>
  <c r="BD119" i="8" s="1"/>
  <c r="S119" i="8"/>
  <c r="BC119" i="8" s="1"/>
  <c r="Q119" i="8"/>
  <c r="BA119" i="8" s="1"/>
  <c r="AB119" i="8"/>
  <c r="BL119" i="8" s="1"/>
  <c r="AA119" i="8"/>
  <c r="BK119" i="8" s="1"/>
  <c r="Y119" i="8"/>
  <c r="BI119" i="8" s="1"/>
  <c r="X119" i="8"/>
  <c r="BH119" i="8" s="1"/>
  <c r="W119" i="8"/>
  <c r="BG119" i="8" s="1"/>
  <c r="V127" i="8"/>
  <c r="BF127" i="8" s="1"/>
  <c r="U127" i="8"/>
  <c r="BE127" i="8" s="1"/>
  <c r="Z127" i="8"/>
  <c r="BJ127" i="8" s="1"/>
  <c r="R127" i="8"/>
  <c r="BB127" i="8" s="1"/>
  <c r="AA127" i="8"/>
  <c r="BK127" i="8" s="1"/>
  <c r="Y127" i="8"/>
  <c r="BI127" i="8" s="1"/>
  <c r="X127" i="8"/>
  <c r="BH127" i="8" s="1"/>
  <c r="W127" i="8"/>
  <c r="BG127" i="8" s="1"/>
  <c r="T127" i="8"/>
  <c r="BD127" i="8" s="1"/>
  <c r="S127" i="8"/>
  <c r="BC127" i="8" s="1"/>
  <c r="Q127" i="8"/>
  <c r="BA127" i="8" s="1"/>
  <c r="AB127" i="8"/>
  <c r="BL127" i="8" s="1"/>
  <c r="X135" i="8"/>
  <c r="BH135" i="8" s="1"/>
  <c r="V135" i="8"/>
  <c r="BF135" i="8" s="1"/>
  <c r="U135" i="8"/>
  <c r="BE135" i="8" s="1"/>
  <c r="AB135" i="8"/>
  <c r="BL135" i="8" s="1"/>
  <c r="T135" i="8"/>
  <c r="BD135" i="8" s="1"/>
  <c r="Z135" i="8"/>
  <c r="BJ135" i="8" s="1"/>
  <c r="R135" i="8"/>
  <c r="BB135" i="8" s="1"/>
  <c r="AA135" i="8"/>
  <c r="BK135" i="8" s="1"/>
  <c r="Y135" i="8"/>
  <c r="BI135" i="8" s="1"/>
  <c r="W135" i="8"/>
  <c r="BG135" i="8" s="1"/>
  <c r="S135" i="8"/>
  <c r="BC135" i="8" s="1"/>
  <c r="Q135" i="8"/>
  <c r="BA135" i="8" s="1"/>
  <c r="W134" i="8"/>
  <c r="BG134" i="8" s="1"/>
  <c r="AB144" i="8"/>
  <c r="BL144" i="8" s="1"/>
  <c r="T144" i="8"/>
  <c r="BD144" i="8" s="1"/>
  <c r="Z144" i="8"/>
  <c r="BJ144" i="8" s="1"/>
  <c r="R144" i="8"/>
  <c r="BB144" i="8" s="1"/>
  <c r="Y144" i="8"/>
  <c r="BI144" i="8" s="1"/>
  <c r="Q144" i="8"/>
  <c r="BA144" i="8" s="1"/>
  <c r="X144" i="8"/>
  <c r="BH144" i="8" s="1"/>
  <c r="V144" i="8"/>
  <c r="BF144" i="8" s="1"/>
  <c r="AA144" i="8"/>
  <c r="BK144" i="8" s="1"/>
  <c r="W144" i="8"/>
  <c r="BG144" i="8" s="1"/>
  <c r="U144" i="8"/>
  <c r="BE144" i="8" s="1"/>
  <c r="S144" i="8"/>
  <c r="BC144" i="8" s="1"/>
  <c r="AB146" i="8"/>
  <c r="BL146" i="8" s="1"/>
  <c r="T146" i="8"/>
  <c r="BD146" i="8" s="1"/>
  <c r="Z146" i="8"/>
  <c r="BJ146" i="8" s="1"/>
  <c r="R146" i="8"/>
  <c r="BB146" i="8" s="1"/>
  <c r="Y146" i="8"/>
  <c r="BI146" i="8" s="1"/>
  <c r="Q146" i="8"/>
  <c r="BA146" i="8" s="1"/>
  <c r="X146" i="8"/>
  <c r="BH146" i="8" s="1"/>
  <c r="V146" i="8"/>
  <c r="BF146" i="8" s="1"/>
  <c r="AA146" i="8"/>
  <c r="BK146" i="8" s="1"/>
  <c r="W146" i="8"/>
  <c r="BG146" i="8" s="1"/>
  <c r="U146" i="8"/>
  <c r="BE146" i="8" s="1"/>
  <c r="S146" i="8"/>
  <c r="BC146" i="8" s="1"/>
  <c r="X143" i="8"/>
  <c r="BH143" i="8" s="1"/>
  <c r="V143" i="8"/>
  <c r="BF143" i="8" s="1"/>
  <c r="U143" i="8"/>
  <c r="BE143" i="8" s="1"/>
  <c r="AB143" i="8"/>
  <c r="BL143" i="8" s="1"/>
  <c r="T143" i="8"/>
  <c r="BD143" i="8" s="1"/>
  <c r="Z143" i="8"/>
  <c r="BJ143" i="8" s="1"/>
  <c r="R143" i="8"/>
  <c r="BB143" i="8" s="1"/>
  <c r="S143" i="8"/>
  <c r="BC143" i="8" s="1"/>
  <c r="Q143" i="8"/>
  <c r="BA143" i="8" s="1"/>
  <c r="AA143" i="8"/>
  <c r="BK143" i="8" s="1"/>
  <c r="Y143" i="8"/>
  <c r="BI143" i="8" s="1"/>
  <c r="AB140" i="8"/>
  <c r="BL140" i="8" s="1"/>
  <c r="T140" i="8"/>
  <c r="BD140" i="8" s="1"/>
  <c r="Z140" i="8"/>
  <c r="BJ140" i="8" s="1"/>
  <c r="R140" i="8"/>
  <c r="BB140" i="8" s="1"/>
  <c r="Y140" i="8"/>
  <c r="BI140" i="8" s="1"/>
  <c r="Q140" i="8"/>
  <c r="BA140" i="8" s="1"/>
  <c r="X140" i="8"/>
  <c r="BH140" i="8" s="1"/>
  <c r="V140" i="8"/>
  <c r="BF140" i="8" s="1"/>
  <c r="AA140" i="8"/>
  <c r="BK140" i="8" s="1"/>
  <c r="W140" i="8"/>
  <c r="BG140" i="8" s="1"/>
  <c r="U140" i="8"/>
  <c r="BE140" i="8" s="1"/>
  <c r="S140" i="8"/>
  <c r="BC140" i="8" s="1"/>
  <c r="X145" i="8"/>
  <c r="BH145" i="8" s="1"/>
  <c r="V145" i="8"/>
  <c r="BF145" i="8" s="1"/>
  <c r="U145" i="8"/>
  <c r="BE145" i="8" s="1"/>
  <c r="AB145" i="8"/>
  <c r="BL145" i="8" s="1"/>
  <c r="T145" i="8"/>
  <c r="BD145" i="8" s="1"/>
  <c r="Z145" i="8"/>
  <c r="BJ145" i="8" s="1"/>
  <c r="R145" i="8"/>
  <c r="BB145" i="8" s="1"/>
  <c r="Q145" i="8"/>
  <c r="BA145" i="8" s="1"/>
  <c r="AA145" i="8"/>
  <c r="BK145" i="8" s="1"/>
  <c r="Y145" i="8"/>
  <c r="BI145" i="8" s="1"/>
  <c r="W145" i="8"/>
  <c r="BG145" i="8" s="1"/>
  <c r="W143" i="8"/>
  <c r="BG143" i="8" s="1"/>
  <c r="S145" i="8"/>
  <c r="BC145" i="8" s="1"/>
  <c r="N16" i="8"/>
  <c r="BU36" i="8"/>
  <c r="L23" i="8"/>
  <c r="P36" i="8"/>
  <c r="L47" i="8"/>
  <c r="J63" i="8"/>
  <c r="N84" i="8"/>
  <c r="Q5" i="8"/>
  <c r="K16" i="8"/>
  <c r="G11" i="8"/>
  <c r="J11" i="8"/>
  <c r="G26" i="8"/>
  <c r="K39" i="8"/>
  <c r="G50" i="8"/>
  <c r="M68" i="8"/>
  <c r="E90" i="8"/>
  <c r="O5" i="8"/>
  <c r="K12" i="8"/>
  <c r="G19" i="8"/>
  <c r="O28" i="8"/>
  <c r="F6" i="8"/>
  <c r="N12" i="8"/>
  <c r="J19" i="8"/>
  <c r="G42" i="8"/>
  <c r="O52" i="8"/>
  <c r="E74" i="8"/>
  <c r="J100" i="8"/>
  <c r="G7" i="8"/>
  <c r="F14" i="8"/>
  <c r="K20" i="8"/>
  <c r="K31" i="8"/>
  <c r="K8" i="8"/>
  <c r="G15" i="8"/>
  <c r="N20" i="8"/>
  <c r="O44" i="8"/>
  <c r="E58" i="8"/>
  <c r="I79" i="8"/>
  <c r="F111" i="8"/>
  <c r="N8" i="8"/>
  <c r="F22" i="8"/>
  <c r="G34" i="8"/>
  <c r="BS91" i="8"/>
  <c r="K91" i="8"/>
  <c r="J91" i="8"/>
  <c r="P91" i="8"/>
  <c r="H91" i="8"/>
  <c r="O91" i="8"/>
  <c r="G91" i="8"/>
  <c r="M91" i="8"/>
  <c r="L91" i="8"/>
  <c r="E91" i="8"/>
  <c r="N91" i="8"/>
  <c r="I91" i="8"/>
  <c r="F91" i="8"/>
  <c r="BT143" i="8"/>
  <c r="L143" i="8"/>
  <c r="K143" i="8"/>
  <c r="J143" i="8"/>
  <c r="I143" i="8"/>
  <c r="P143" i="8"/>
  <c r="H143" i="8"/>
  <c r="O143" i="8"/>
  <c r="G143" i="8"/>
  <c r="N143" i="8"/>
  <c r="M143" i="8"/>
  <c r="F143" i="8"/>
  <c r="E143" i="8"/>
  <c r="O21" i="8"/>
  <c r="BX53" i="8"/>
  <c r="N53" i="8"/>
  <c r="F53" i="8"/>
  <c r="L53" i="8"/>
  <c r="K53" i="8"/>
  <c r="P53" i="8"/>
  <c r="H53" i="8"/>
  <c r="O53" i="8"/>
  <c r="M53" i="8"/>
  <c r="J53" i="8"/>
  <c r="I53" i="8"/>
  <c r="G53" i="8"/>
  <c r="E53" i="8"/>
  <c r="J88" i="8"/>
  <c r="P88" i="8"/>
  <c r="H88" i="8"/>
  <c r="O88" i="8"/>
  <c r="G88" i="8"/>
  <c r="L88" i="8"/>
  <c r="K88" i="8"/>
  <c r="I88" i="8"/>
  <c r="F88" i="8"/>
  <c r="E88" i="8"/>
  <c r="BV129" i="8"/>
  <c r="L129" i="8"/>
  <c r="K129" i="8"/>
  <c r="J129" i="8"/>
  <c r="I129" i="8"/>
  <c r="P129" i="8"/>
  <c r="H129" i="8"/>
  <c r="O129" i="8"/>
  <c r="G129" i="8"/>
  <c r="N129" i="8"/>
  <c r="M129" i="8"/>
  <c r="F129" i="8"/>
  <c r="E129" i="8"/>
  <c r="BT11" i="8"/>
  <c r="BT15" i="8"/>
  <c r="I15" i="8"/>
  <c r="P15" i="8"/>
  <c r="H15" i="8"/>
  <c r="N15" i="8"/>
  <c r="F15" i="8"/>
  <c r="M15" i="8"/>
  <c r="E15" i="8"/>
  <c r="J23" i="8"/>
  <c r="I23" i="8"/>
  <c r="P23" i="8"/>
  <c r="H23" i="8"/>
  <c r="O23" i="8"/>
  <c r="G23" i="8"/>
  <c r="N23" i="8"/>
  <c r="F23" i="8"/>
  <c r="M23" i="8"/>
  <c r="E23" i="8"/>
  <c r="BS31" i="8"/>
  <c r="J31" i="8"/>
  <c r="I31" i="8"/>
  <c r="P31" i="8"/>
  <c r="H31" i="8"/>
  <c r="O31" i="8"/>
  <c r="G31" i="8"/>
  <c r="N31" i="8"/>
  <c r="F31" i="8"/>
  <c r="M31" i="8"/>
  <c r="E31" i="8"/>
  <c r="BQ42" i="8"/>
  <c r="N42" i="8"/>
  <c r="F42" i="8"/>
  <c r="M42" i="8"/>
  <c r="E42" i="8"/>
  <c r="L42" i="8"/>
  <c r="K42" i="8"/>
  <c r="J42" i="8"/>
  <c r="I42" i="8"/>
  <c r="BS50" i="8"/>
  <c r="N50" i="8"/>
  <c r="F50" i="8"/>
  <c r="M50" i="8"/>
  <c r="E50" i="8"/>
  <c r="L50" i="8"/>
  <c r="K50" i="8"/>
  <c r="J50" i="8"/>
  <c r="I50" i="8"/>
  <c r="D53" i="8"/>
  <c r="BQ61" i="8"/>
  <c r="N61" i="8"/>
  <c r="F61" i="8"/>
  <c r="L61" i="8"/>
  <c r="K61" i="8"/>
  <c r="P61" i="8"/>
  <c r="H61" i="8"/>
  <c r="O61" i="8"/>
  <c r="M61" i="8"/>
  <c r="J61" i="8"/>
  <c r="I61" i="8"/>
  <c r="G61" i="8"/>
  <c r="E61" i="8"/>
  <c r="D69" i="8"/>
  <c r="N69" i="8"/>
  <c r="F69" i="8"/>
  <c r="L69" i="8"/>
  <c r="K69" i="8"/>
  <c r="P69" i="8"/>
  <c r="H69" i="8"/>
  <c r="O69" i="8"/>
  <c r="M69" i="8"/>
  <c r="J69" i="8"/>
  <c r="I69" i="8"/>
  <c r="G69" i="8"/>
  <c r="E69" i="8"/>
  <c r="BX77" i="8"/>
  <c r="N77" i="8"/>
  <c r="F77" i="8"/>
  <c r="L77" i="8"/>
  <c r="K77" i="8"/>
  <c r="P77" i="8"/>
  <c r="H77" i="8"/>
  <c r="O77" i="8"/>
  <c r="M77" i="8"/>
  <c r="J77" i="8"/>
  <c r="I77" i="8"/>
  <c r="G77" i="8"/>
  <c r="E77" i="8"/>
  <c r="BX85" i="8"/>
  <c r="N85" i="8"/>
  <c r="F85" i="8"/>
  <c r="L85" i="8"/>
  <c r="K85" i="8"/>
  <c r="P85" i="8"/>
  <c r="H85" i="8"/>
  <c r="O85" i="8"/>
  <c r="M85" i="8"/>
  <c r="J85" i="8"/>
  <c r="I85" i="8"/>
  <c r="G85" i="8"/>
  <c r="E85" i="8"/>
  <c r="BR93" i="8"/>
  <c r="K93" i="8"/>
  <c r="J93" i="8"/>
  <c r="P93" i="8"/>
  <c r="H93" i="8"/>
  <c r="O93" i="8"/>
  <c r="G93" i="8"/>
  <c r="I93" i="8"/>
  <c r="E93" i="8"/>
  <c r="M93" i="8"/>
  <c r="N93" i="8"/>
  <c r="L93" i="8"/>
  <c r="F93" i="8"/>
  <c r="BO101" i="8"/>
  <c r="K101" i="8"/>
  <c r="J101" i="8"/>
  <c r="P101" i="8"/>
  <c r="H101" i="8"/>
  <c r="O101" i="8"/>
  <c r="G101" i="8"/>
  <c r="I101" i="8"/>
  <c r="E101" i="8"/>
  <c r="M101" i="8"/>
  <c r="N101" i="8"/>
  <c r="L101" i="8"/>
  <c r="F101" i="8"/>
  <c r="BS109" i="8"/>
  <c r="K109" i="8"/>
  <c r="J109" i="8"/>
  <c r="P109" i="8"/>
  <c r="H109" i="8"/>
  <c r="O109" i="8"/>
  <c r="G109" i="8"/>
  <c r="I109" i="8"/>
  <c r="E109" i="8"/>
  <c r="M109" i="8"/>
  <c r="N109" i="8"/>
  <c r="L109" i="8"/>
  <c r="F109" i="8"/>
  <c r="BQ123" i="8"/>
  <c r="L123" i="8"/>
  <c r="K123" i="8"/>
  <c r="J123" i="8"/>
  <c r="I123" i="8"/>
  <c r="P123" i="8"/>
  <c r="H123" i="8"/>
  <c r="O123" i="8"/>
  <c r="G123" i="8"/>
  <c r="N123" i="8"/>
  <c r="E123" i="8"/>
  <c r="M123" i="8"/>
  <c r="F123" i="8"/>
  <c r="BT137" i="8"/>
  <c r="L137" i="8"/>
  <c r="K137" i="8"/>
  <c r="J137" i="8"/>
  <c r="I137" i="8"/>
  <c r="P137" i="8"/>
  <c r="H137" i="8"/>
  <c r="O137" i="8"/>
  <c r="G137" i="8"/>
  <c r="N137" i="8"/>
  <c r="M137" i="8"/>
  <c r="F137" i="8"/>
  <c r="BX145" i="8"/>
  <c r="L145" i="8"/>
  <c r="K145" i="8"/>
  <c r="J145" i="8"/>
  <c r="I145" i="8"/>
  <c r="P145" i="8"/>
  <c r="H145" i="8"/>
  <c r="O145" i="8"/>
  <c r="G145" i="8"/>
  <c r="N145" i="8"/>
  <c r="M145" i="8"/>
  <c r="F145" i="8"/>
  <c r="E145" i="8"/>
  <c r="G6" i="8"/>
  <c r="K7" i="8"/>
  <c r="O8" i="8"/>
  <c r="G10" i="8"/>
  <c r="K11" i="8"/>
  <c r="G14" i="8"/>
  <c r="K15" i="8"/>
  <c r="O16" i="8"/>
  <c r="G18" i="8"/>
  <c r="K19" i="8"/>
  <c r="G22" i="8"/>
  <c r="G24" i="8"/>
  <c r="K29" i="8"/>
  <c r="G32" i="8"/>
  <c r="O34" i="8"/>
  <c r="K37" i="8"/>
  <c r="G40" i="8"/>
  <c r="O42" i="8"/>
  <c r="K45" i="8"/>
  <c r="G48" i="8"/>
  <c r="O50" i="8"/>
  <c r="E54" i="8"/>
  <c r="I59" i="8"/>
  <c r="M64" i="8"/>
  <c r="E70" i="8"/>
  <c r="I75" i="8"/>
  <c r="M80" i="8"/>
  <c r="E86" i="8"/>
  <c r="J92" i="8"/>
  <c r="F103" i="8"/>
  <c r="F115" i="8"/>
  <c r="BU13" i="8"/>
  <c r="I13" i="8"/>
  <c r="P13" i="8"/>
  <c r="H13" i="8"/>
  <c r="N13" i="8"/>
  <c r="F13" i="8"/>
  <c r="M13" i="8"/>
  <c r="E13" i="8"/>
  <c r="BX83" i="8"/>
  <c r="N83" i="8"/>
  <c r="F83" i="8"/>
  <c r="L83" i="8"/>
  <c r="K83" i="8"/>
  <c r="P83" i="8"/>
  <c r="H83" i="8"/>
  <c r="G83" i="8"/>
  <c r="E83" i="8"/>
  <c r="O83" i="8"/>
  <c r="M83" i="8"/>
  <c r="BS135" i="8"/>
  <c r="L135" i="8"/>
  <c r="K135" i="8"/>
  <c r="J135" i="8"/>
  <c r="I135" i="8"/>
  <c r="P135" i="8"/>
  <c r="H135" i="8"/>
  <c r="O135" i="8"/>
  <c r="G135" i="8"/>
  <c r="N135" i="8"/>
  <c r="M135" i="8"/>
  <c r="F135" i="8"/>
  <c r="E135" i="8"/>
  <c r="O13" i="8"/>
  <c r="BP26" i="8"/>
  <c r="N26" i="8"/>
  <c r="F26" i="8"/>
  <c r="M26" i="8"/>
  <c r="E26" i="8"/>
  <c r="L26" i="8"/>
  <c r="K26" i="8"/>
  <c r="J26" i="8"/>
  <c r="I26" i="8"/>
  <c r="BR104" i="8"/>
  <c r="O104" i="8"/>
  <c r="G104" i="8"/>
  <c r="N104" i="8"/>
  <c r="F104" i="8"/>
  <c r="L104" i="8"/>
  <c r="K104" i="8"/>
  <c r="E104" i="8"/>
  <c r="P104" i="8"/>
  <c r="I104" i="8"/>
  <c r="M104" i="8"/>
  <c r="J104" i="8"/>
  <c r="H104" i="8"/>
  <c r="BX132" i="8"/>
  <c r="P132" i="8"/>
  <c r="H132" i="8"/>
  <c r="O132" i="8"/>
  <c r="G132" i="8"/>
  <c r="N132" i="8"/>
  <c r="F132" i="8"/>
  <c r="M132" i="8"/>
  <c r="E132" i="8"/>
  <c r="L132" i="8"/>
  <c r="K132" i="8"/>
  <c r="J132" i="8"/>
  <c r="I132" i="8"/>
  <c r="BV9" i="8"/>
  <c r="I9" i="8"/>
  <c r="P9" i="8"/>
  <c r="H9" i="8"/>
  <c r="N9" i="8"/>
  <c r="F9" i="8"/>
  <c r="M9" i="8"/>
  <c r="E9" i="8"/>
  <c r="M12" i="8"/>
  <c r="E12" i="8"/>
  <c r="L12" i="8"/>
  <c r="J12" i="8"/>
  <c r="I12" i="8"/>
  <c r="BU20" i="8"/>
  <c r="M20" i="8"/>
  <c r="E20" i="8"/>
  <c r="L20" i="8"/>
  <c r="J20" i="8"/>
  <c r="I20" i="8"/>
  <c r="BV28" i="8"/>
  <c r="N28" i="8"/>
  <c r="F28" i="8"/>
  <c r="M28" i="8"/>
  <c r="E28" i="8"/>
  <c r="L28" i="8"/>
  <c r="K28" i="8"/>
  <c r="J28" i="8"/>
  <c r="I28" i="8"/>
  <c r="BO36" i="8"/>
  <c r="N36" i="8"/>
  <c r="F36" i="8"/>
  <c r="M36" i="8"/>
  <c r="E36" i="8"/>
  <c r="L36" i="8"/>
  <c r="K36" i="8"/>
  <c r="J36" i="8"/>
  <c r="I36" i="8"/>
  <c r="BM39" i="8"/>
  <c r="J39" i="8"/>
  <c r="I39" i="8"/>
  <c r="P39" i="8"/>
  <c r="H39" i="8"/>
  <c r="O39" i="8"/>
  <c r="G39" i="8"/>
  <c r="N39" i="8"/>
  <c r="F39" i="8"/>
  <c r="M39" i="8"/>
  <c r="E39" i="8"/>
  <c r="BQ47" i="8"/>
  <c r="J47" i="8"/>
  <c r="I47" i="8"/>
  <c r="P47" i="8"/>
  <c r="H47" i="8"/>
  <c r="O47" i="8"/>
  <c r="G47" i="8"/>
  <c r="N47" i="8"/>
  <c r="F47" i="8"/>
  <c r="M47" i="8"/>
  <c r="E47" i="8"/>
  <c r="J58" i="8"/>
  <c r="P58" i="8"/>
  <c r="H58" i="8"/>
  <c r="O58" i="8"/>
  <c r="G58" i="8"/>
  <c r="L58" i="8"/>
  <c r="N58" i="8"/>
  <c r="M58" i="8"/>
  <c r="K58" i="8"/>
  <c r="I58" i="8"/>
  <c r="BU66" i="8"/>
  <c r="J66" i="8"/>
  <c r="P66" i="8"/>
  <c r="H66" i="8"/>
  <c r="O66" i="8"/>
  <c r="G66" i="8"/>
  <c r="L66" i="8"/>
  <c r="N66" i="8"/>
  <c r="M66" i="8"/>
  <c r="K66" i="8"/>
  <c r="I66" i="8"/>
  <c r="BV74" i="8"/>
  <c r="J74" i="8"/>
  <c r="P74" i="8"/>
  <c r="H74" i="8"/>
  <c r="O74" i="8"/>
  <c r="G74" i="8"/>
  <c r="L74" i="8"/>
  <c r="N74" i="8"/>
  <c r="M74" i="8"/>
  <c r="K74" i="8"/>
  <c r="I74" i="8"/>
  <c r="BV82" i="8"/>
  <c r="J82" i="8"/>
  <c r="P82" i="8"/>
  <c r="H82" i="8"/>
  <c r="O82" i="8"/>
  <c r="G82" i="8"/>
  <c r="L82" i="8"/>
  <c r="N82" i="8"/>
  <c r="M82" i="8"/>
  <c r="K82" i="8"/>
  <c r="I82" i="8"/>
  <c r="BP90" i="8"/>
  <c r="O90" i="8"/>
  <c r="N90" i="8"/>
  <c r="F90" i="8"/>
  <c r="L90" i="8"/>
  <c r="K90" i="8"/>
  <c r="M90" i="8"/>
  <c r="I90" i="8"/>
  <c r="H90" i="8"/>
  <c r="P90" i="8"/>
  <c r="J90" i="8"/>
  <c r="BR98" i="8"/>
  <c r="O98" i="8"/>
  <c r="G98" i="8"/>
  <c r="N98" i="8"/>
  <c r="F98" i="8"/>
  <c r="L98" i="8"/>
  <c r="K98" i="8"/>
  <c r="M98" i="8"/>
  <c r="I98" i="8"/>
  <c r="H98" i="8"/>
  <c r="P98" i="8"/>
  <c r="J98" i="8"/>
  <c r="BV106" i="8"/>
  <c r="O106" i="8"/>
  <c r="G106" i="8"/>
  <c r="N106" i="8"/>
  <c r="F106" i="8"/>
  <c r="L106" i="8"/>
  <c r="K106" i="8"/>
  <c r="M106" i="8"/>
  <c r="I106" i="8"/>
  <c r="H106" i="8"/>
  <c r="P106" i="8"/>
  <c r="J106" i="8"/>
  <c r="BO114" i="8"/>
  <c r="P114" i="8"/>
  <c r="H114" i="8"/>
  <c r="O114" i="8"/>
  <c r="G114" i="8"/>
  <c r="N114" i="8"/>
  <c r="F114" i="8"/>
  <c r="M114" i="8"/>
  <c r="E114" i="8"/>
  <c r="L114" i="8"/>
  <c r="K114" i="8"/>
  <c r="I114" i="8"/>
  <c r="J114" i="8"/>
  <c r="P120" i="8"/>
  <c r="H120" i="8"/>
  <c r="O120" i="8"/>
  <c r="G120" i="8"/>
  <c r="N120" i="8"/>
  <c r="F120" i="8"/>
  <c r="M120" i="8"/>
  <c r="E120" i="8"/>
  <c r="L120" i="8"/>
  <c r="K120" i="8"/>
  <c r="I120" i="8"/>
  <c r="J120" i="8"/>
  <c r="BV134" i="8"/>
  <c r="P134" i="8"/>
  <c r="H134" i="8"/>
  <c r="O134" i="8"/>
  <c r="G134" i="8"/>
  <c r="N134" i="8"/>
  <c r="F134" i="8"/>
  <c r="M134" i="8"/>
  <c r="E134" i="8"/>
  <c r="L134" i="8"/>
  <c r="K134" i="8"/>
  <c r="J134" i="8"/>
  <c r="I134" i="8"/>
  <c r="L7" i="8"/>
  <c r="P8" i="8"/>
  <c r="L11" i="8"/>
  <c r="P12" i="8"/>
  <c r="H14" i="8"/>
  <c r="L15" i="8"/>
  <c r="P16" i="8"/>
  <c r="L19" i="8"/>
  <c r="P20" i="8"/>
  <c r="H22" i="8"/>
  <c r="H24" i="8"/>
  <c r="P26" i="8"/>
  <c r="H32" i="8"/>
  <c r="H40" i="8"/>
  <c r="P42" i="8"/>
  <c r="P50" i="8"/>
  <c r="M115" i="8"/>
  <c r="BQ10" i="8"/>
  <c r="M10" i="8"/>
  <c r="E10" i="8"/>
  <c r="L10" i="8"/>
  <c r="J10" i="8"/>
  <c r="I10" i="8"/>
  <c r="BM48" i="8"/>
  <c r="N48" i="8"/>
  <c r="F48" i="8"/>
  <c r="M48" i="8"/>
  <c r="E48" i="8"/>
  <c r="L48" i="8"/>
  <c r="K48" i="8"/>
  <c r="J48" i="8"/>
  <c r="I48" i="8"/>
  <c r="BP107" i="8"/>
  <c r="K107" i="8"/>
  <c r="J107" i="8"/>
  <c r="P107" i="8"/>
  <c r="H107" i="8"/>
  <c r="O107" i="8"/>
  <c r="G107" i="8"/>
  <c r="M107" i="8"/>
  <c r="L107" i="8"/>
  <c r="E107" i="8"/>
  <c r="N107" i="8"/>
  <c r="I107" i="8"/>
  <c r="F107" i="8"/>
  <c r="BP18" i="8"/>
  <c r="M18" i="8"/>
  <c r="E18" i="8"/>
  <c r="L18" i="8"/>
  <c r="J18" i="8"/>
  <c r="I18" i="8"/>
  <c r="BM37" i="8"/>
  <c r="J37" i="8"/>
  <c r="I37" i="8"/>
  <c r="P37" i="8"/>
  <c r="H37" i="8"/>
  <c r="O37" i="8"/>
  <c r="G37" i="8"/>
  <c r="N37" i="8"/>
  <c r="F37" i="8"/>
  <c r="M37" i="8"/>
  <c r="E37" i="8"/>
  <c r="BS72" i="8"/>
  <c r="J72" i="8"/>
  <c r="P72" i="8"/>
  <c r="H72" i="8"/>
  <c r="O72" i="8"/>
  <c r="G72" i="8"/>
  <c r="L72" i="8"/>
  <c r="K72" i="8"/>
  <c r="I72" i="8"/>
  <c r="F72" i="8"/>
  <c r="E72" i="8"/>
  <c r="D112" i="8"/>
  <c r="O112" i="8"/>
  <c r="G112" i="8"/>
  <c r="N112" i="8"/>
  <c r="F112" i="8"/>
  <c r="M112" i="8"/>
  <c r="E112" i="8"/>
  <c r="L112" i="8"/>
  <c r="K112" i="8"/>
  <c r="H112" i="8"/>
  <c r="J112" i="8"/>
  <c r="P112" i="8"/>
  <c r="I112" i="8"/>
  <c r="BV140" i="8"/>
  <c r="P140" i="8"/>
  <c r="H140" i="8"/>
  <c r="O140" i="8"/>
  <c r="G140" i="8"/>
  <c r="N140" i="8"/>
  <c r="F140" i="8"/>
  <c r="M140" i="8"/>
  <c r="E140" i="8"/>
  <c r="L140" i="8"/>
  <c r="K140" i="8"/>
  <c r="J140" i="8"/>
  <c r="I140" i="8"/>
  <c r="J7" i="8"/>
  <c r="F18" i="8"/>
  <c r="BQ6" i="8"/>
  <c r="M6" i="8"/>
  <c r="E6" i="8"/>
  <c r="L6" i="8"/>
  <c r="J6" i="8"/>
  <c r="I6" i="8"/>
  <c r="BW17" i="8"/>
  <c r="I17" i="8"/>
  <c r="P17" i="8"/>
  <c r="H17" i="8"/>
  <c r="N17" i="8"/>
  <c r="F17" i="8"/>
  <c r="M17" i="8"/>
  <c r="E17" i="8"/>
  <c r="BW25" i="8"/>
  <c r="J25" i="8"/>
  <c r="I25" i="8"/>
  <c r="P25" i="8"/>
  <c r="H25" i="8"/>
  <c r="O25" i="8"/>
  <c r="G25" i="8"/>
  <c r="N25" i="8"/>
  <c r="F25" i="8"/>
  <c r="M25" i="8"/>
  <c r="E25" i="8"/>
  <c r="J33" i="8"/>
  <c r="I33" i="8"/>
  <c r="P33" i="8"/>
  <c r="H33" i="8"/>
  <c r="O33" i="8"/>
  <c r="G33" i="8"/>
  <c r="N33" i="8"/>
  <c r="F33" i="8"/>
  <c r="M33" i="8"/>
  <c r="E33" i="8"/>
  <c r="N44" i="8"/>
  <c r="F44" i="8"/>
  <c r="M44" i="8"/>
  <c r="E44" i="8"/>
  <c r="L44" i="8"/>
  <c r="K44" i="8"/>
  <c r="J44" i="8"/>
  <c r="I44" i="8"/>
  <c r="BW52" i="8"/>
  <c r="N52" i="8"/>
  <c r="F52" i="8"/>
  <c r="M52" i="8"/>
  <c r="E52" i="8"/>
  <c r="L52" i="8"/>
  <c r="K52" i="8"/>
  <c r="J52" i="8"/>
  <c r="I52" i="8"/>
  <c r="BP55" i="8"/>
  <c r="N55" i="8"/>
  <c r="F55" i="8"/>
  <c r="L55" i="8"/>
  <c r="K55" i="8"/>
  <c r="P55" i="8"/>
  <c r="H55" i="8"/>
  <c r="G55" i="8"/>
  <c r="E55" i="8"/>
  <c r="O55" i="8"/>
  <c r="M55" i="8"/>
  <c r="BW63" i="8"/>
  <c r="N63" i="8"/>
  <c r="F63" i="8"/>
  <c r="L63" i="8"/>
  <c r="K63" i="8"/>
  <c r="P63" i="8"/>
  <c r="H63" i="8"/>
  <c r="G63" i="8"/>
  <c r="E63" i="8"/>
  <c r="O63" i="8"/>
  <c r="M63" i="8"/>
  <c r="BO71" i="8"/>
  <c r="N71" i="8"/>
  <c r="F71" i="8"/>
  <c r="L71" i="8"/>
  <c r="K71" i="8"/>
  <c r="P71" i="8"/>
  <c r="H71" i="8"/>
  <c r="G71" i="8"/>
  <c r="E71" i="8"/>
  <c r="O71" i="8"/>
  <c r="M71" i="8"/>
  <c r="BQ79" i="8"/>
  <c r="N79" i="8"/>
  <c r="F79" i="8"/>
  <c r="L79" i="8"/>
  <c r="K79" i="8"/>
  <c r="P79" i="8"/>
  <c r="H79" i="8"/>
  <c r="G79" i="8"/>
  <c r="E79" i="8"/>
  <c r="O79" i="8"/>
  <c r="M79" i="8"/>
  <c r="BR87" i="8"/>
  <c r="N87" i="8"/>
  <c r="F87" i="8"/>
  <c r="L87" i="8"/>
  <c r="K87" i="8"/>
  <c r="P87" i="8"/>
  <c r="H87" i="8"/>
  <c r="G87" i="8"/>
  <c r="E87" i="8"/>
  <c r="O87" i="8"/>
  <c r="M87" i="8"/>
  <c r="BT95" i="8"/>
  <c r="K95" i="8"/>
  <c r="J95" i="8"/>
  <c r="P95" i="8"/>
  <c r="H95" i="8"/>
  <c r="O95" i="8"/>
  <c r="G95" i="8"/>
  <c r="M95" i="8"/>
  <c r="L95" i="8"/>
  <c r="E95" i="8"/>
  <c r="N95" i="8"/>
  <c r="BW103" i="8"/>
  <c r="K103" i="8"/>
  <c r="J103" i="8"/>
  <c r="P103" i="8"/>
  <c r="H103" i="8"/>
  <c r="O103" i="8"/>
  <c r="G103" i="8"/>
  <c r="M103" i="8"/>
  <c r="L103" i="8"/>
  <c r="E103" i="8"/>
  <c r="N103" i="8"/>
  <c r="BW111" i="8"/>
  <c r="K111" i="8"/>
  <c r="J111" i="8"/>
  <c r="P111" i="8"/>
  <c r="H111" i="8"/>
  <c r="O111" i="8"/>
  <c r="G111" i="8"/>
  <c r="M111" i="8"/>
  <c r="L111" i="8"/>
  <c r="E111" i="8"/>
  <c r="N111" i="8"/>
  <c r="BX117" i="8"/>
  <c r="L117" i="8"/>
  <c r="K117" i="8"/>
  <c r="J117" i="8"/>
  <c r="I117" i="8"/>
  <c r="P117" i="8"/>
  <c r="H117" i="8"/>
  <c r="O117" i="8"/>
  <c r="G117" i="8"/>
  <c r="F117" i="8"/>
  <c r="E117" i="8"/>
  <c r="M117" i="8"/>
  <c r="N117" i="8"/>
  <c r="BT125" i="8"/>
  <c r="L125" i="8"/>
  <c r="K125" i="8"/>
  <c r="J125" i="8"/>
  <c r="I125" i="8"/>
  <c r="P125" i="8"/>
  <c r="H125" i="8"/>
  <c r="O125" i="8"/>
  <c r="G125" i="8"/>
  <c r="F125" i="8"/>
  <c r="E125" i="8"/>
  <c r="M125" i="8"/>
  <c r="BX128" i="8"/>
  <c r="P128" i="8"/>
  <c r="H128" i="8"/>
  <c r="O128" i="8"/>
  <c r="G128" i="8"/>
  <c r="N128" i="8"/>
  <c r="F128" i="8"/>
  <c r="M128" i="8"/>
  <c r="E128" i="8"/>
  <c r="L128" i="8"/>
  <c r="K128" i="8"/>
  <c r="I128" i="8"/>
  <c r="J128" i="8"/>
  <c r="BP131" i="8"/>
  <c r="L131" i="8"/>
  <c r="K131" i="8"/>
  <c r="J131" i="8"/>
  <c r="I131" i="8"/>
  <c r="P131" i="8"/>
  <c r="H131" i="8"/>
  <c r="O131" i="8"/>
  <c r="G131" i="8"/>
  <c r="N131" i="8"/>
  <c r="E131" i="8"/>
  <c r="M131" i="8"/>
  <c r="F131" i="8"/>
  <c r="G5" i="8"/>
  <c r="K6" i="8"/>
  <c r="G9" i="8"/>
  <c r="K10" i="8"/>
  <c r="G13" i="8"/>
  <c r="O15" i="8"/>
  <c r="G17" i="8"/>
  <c r="K18" i="8"/>
  <c r="G21" i="8"/>
  <c r="O24" i="8"/>
  <c r="K27" i="8"/>
  <c r="O32" i="8"/>
  <c r="K35" i="8"/>
  <c r="G38" i="8"/>
  <c r="K43" i="8"/>
  <c r="G46" i="8"/>
  <c r="O48" i="8"/>
  <c r="K51" i="8"/>
  <c r="I55" i="8"/>
  <c r="E66" i="8"/>
  <c r="I71" i="8"/>
  <c r="E82" i="8"/>
  <c r="I87" i="8"/>
  <c r="F95" i="8"/>
  <c r="N125" i="8"/>
  <c r="BU40" i="8"/>
  <c r="N40" i="8"/>
  <c r="F40" i="8"/>
  <c r="M40" i="8"/>
  <c r="E40" i="8"/>
  <c r="L40" i="8"/>
  <c r="K40" i="8"/>
  <c r="J40" i="8"/>
  <c r="I40" i="8"/>
  <c r="BO75" i="8"/>
  <c r="N75" i="8"/>
  <c r="F75" i="8"/>
  <c r="L75" i="8"/>
  <c r="K75" i="8"/>
  <c r="P75" i="8"/>
  <c r="H75" i="8"/>
  <c r="G75" i="8"/>
  <c r="E75" i="8"/>
  <c r="O75" i="8"/>
  <c r="M75" i="8"/>
  <c r="BV121" i="8"/>
  <c r="L121" i="8"/>
  <c r="K121" i="8"/>
  <c r="J121" i="8"/>
  <c r="I121" i="8"/>
  <c r="P121" i="8"/>
  <c r="H121" i="8"/>
  <c r="O121" i="8"/>
  <c r="G121" i="8"/>
  <c r="N121" i="8"/>
  <c r="M121" i="8"/>
  <c r="F121" i="8"/>
  <c r="E121" i="8"/>
  <c r="N34" i="8"/>
  <c r="F34" i="8"/>
  <c r="M34" i="8"/>
  <c r="E34" i="8"/>
  <c r="L34" i="8"/>
  <c r="K34" i="8"/>
  <c r="J34" i="8"/>
  <c r="I34" i="8"/>
  <c r="BR64" i="8"/>
  <c r="J64" i="8"/>
  <c r="P64" i="8"/>
  <c r="H64" i="8"/>
  <c r="O64" i="8"/>
  <c r="G64" i="8"/>
  <c r="L64" i="8"/>
  <c r="K64" i="8"/>
  <c r="I64" i="8"/>
  <c r="F64" i="8"/>
  <c r="E64" i="8"/>
  <c r="BO126" i="8"/>
  <c r="P126" i="8"/>
  <c r="H126" i="8"/>
  <c r="O126" i="8"/>
  <c r="G126" i="8"/>
  <c r="N126" i="8"/>
  <c r="F126" i="8"/>
  <c r="M126" i="8"/>
  <c r="E126" i="8"/>
  <c r="L126" i="8"/>
  <c r="K126" i="8"/>
  <c r="J126" i="8"/>
  <c r="H26" i="8"/>
  <c r="BW11" i="8"/>
  <c r="I11" i="8"/>
  <c r="P11" i="8"/>
  <c r="H11" i="8"/>
  <c r="N11" i="8"/>
  <c r="F11" i="8"/>
  <c r="M11" i="8"/>
  <c r="E11" i="8"/>
  <c r="BP14" i="8"/>
  <c r="M14" i="8"/>
  <c r="E14" i="8"/>
  <c r="L14" i="8"/>
  <c r="J14" i="8"/>
  <c r="I14" i="8"/>
  <c r="BQ22" i="8"/>
  <c r="M22" i="8"/>
  <c r="E22" i="8"/>
  <c r="L22" i="8"/>
  <c r="J22" i="8"/>
  <c r="I22" i="8"/>
  <c r="BS30" i="8"/>
  <c r="N30" i="8"/>
  <c r="F30" i="8"/>
  <c r="M30" i="8"/>
  <c r="E30" i="8"/>
  <c r="L30" i="8"/>
  <c r="K30" i="8"/>
  <c r="J30" i="8"/>
  <c r="I30" i="8"/>
  <c r="BR41" i="8"/>
  <c r="J41" i="8"/>
  <c r="I41" i="8"/>
  <c r="P41" i="8"/>
  <c r="H41" i="8"/>
  <c r="O41" i="8"/>
  <c r="G41" i="8"/>
  <c r="N41" i="8"/>
  <c r="F41" i="8"/>
  <c r="M41" i="8"/>
  <c r="E41" i="8"/>
  <c r="BR49" i="8"/>
  <c r="J49" i="8"/>
  <c r="I49" i="8"/>
  <c r="P49" i="8"/>
  <c r="H49" i="8"/>
  <c r="O49" i="8"/>
  <c r="G49" i="8"/>
  <c r="N49" i="8"/>
  <c r="F49" i="8"/>
  <c r="M49" i="8"/>
  <c r="E49" i="8"/>
  <c r="BN60" i="8"/>
  <c r="J60" i="8"/>
  <c r="P60" i="8"/>
  <c r="H60" i="8"/>
  <c r="O60" i="8"/>
  <c r="G60" i="8"/>
  <c r="L60" i="8"/>
  <c r="K60" i="8"/>
  <c r="I60" i="8"/>
  <c r="F60" i="8"/>
  <c r="E60" i="8"/>
  <c r="BR68" i="8"/>
  <c r="J68" i="8"/>
  <c r="P68" i="8"/>
  <c r="H68" i="8"/>
  <c r="O68" i="8"/>
  <c r="G68" i="8"/>
  <c r="L68" i="8"/>
  <c r="K68" i="8"/>
  <c r="I68" i="8"/>
  <c r="F68" i="8"/>
  <c r="E68" i="8"/>
  <c r="J76" i="8"/>
  <c r="P76" i="8"/>
  <c r="H76" i="8"/>
  <c r="O76" i="8"/>
  <c r="G76" i="8"/>
  <c r="L76" i="8"/>
  <c r="K76" i="8"/>
  <c r="I76" i="8"/>
  <c r="F76" i="8"/>
  <c r="E76" i="8"/>
  <c r="BV84" i="8"/>
  <c r="J84" i="8"/>
  <c r="P84" i="8"/>
  <c r="H84" i="8"/>
  <c r="O84" i="8"/>
  <c r="G84" i="8"/>
  <c r="L84" i="8"/>
  <c r="K84" i="8"/>
  <c r="I84" i="8"/>
  <c r="F84" i="8"/>
  <c r="E84" i="8"/>
  <c r="BT92" i="8"/>
  <c r="O92" i="8"/>
  <c r="G92" i="8"/>
  <c r="N92" i="8"/>
  <c r="F92" i="8"/>
  <c r="L92" i="8"/>
  <c r="K92" i="8"/>
  <c r="E92" i="8"/>
  <c r="P92" i="8"/>
  <c r="I92" i="8"/>
  <c r="H92" i="8"/>
  <c r="BP100" i="8"/>
  <c r="O100" i="8"/>
  <c r="G100" i="8"/>
  <c r="N100" i="8"/>
  <c r="F100" i="8"/>
  <c r="L100" i="8"/>
  <c r="K100" i="8"/>
  <c r="E100" i="8"/>
  <c r="P100" i="8"/>
  <c r="I100" i="8"/>
  <c r="H100" i="8"/>
  <c r="BU108" i="8"/>
  <c r="O108" i="8"/>
  <c r="G108" i="8"/>
  <c r="N108" i="8"/>
  <c r="F108" i="8"/>
  <c r="L108" i="8"/>
  <c r="K108" i="8"/>
  <c r="E108" i="8"/>
  <c r="P108" i="8"/>
  <c r="I108" i="8"/>
  <c r="H108" i="8"/>
  <c r="BN122" i="8"/>
  <c r="P122" i="8"/>
  <c r="H122" i="8"/>
  <c r="O122" i="8"/>
  <c r="G122" i="8"/>
  <c r="N122" i="8"/>
  <c r="F122" i="8"/>
  <c r="M122" i="8"/>
  <c r="E122" i="8"/>
  <c r="L122" i="8"/>
  <c r="K122" i="8"/>
  <c r="J122" i="8"/>
  <c r="I122" i="8"/>
  <c r="BQ136" i="8"/>
  <c r="P136" i="8"/>
  <c r="H136" i="8"/>
  <c r="O136" i="8"/>
  <c r="G136" i="8"/>
  <c r="N136" i="8"/>
  <c r="F136" i="8"/>
  <c r="M136" i="8"/>
  <c r="E136" i="8"/>
  <c r="L136" i="8"/>
  <c r="K136" i="8"/>
  <c r="I136" i="8"/>
  <c r="BN144" i="8"/>
  <c r="P144" i="8"/>
  <c r="H144" i="8"/>
  <c r="O144" i="8"/>
  <c r="G144" i="8"/>
  <c r="N144" i="8"/>
  <c r="F144" i="8"/>
  <c r="M144" i="8"/>
  <c r="E144" i="8"/>
  <c r="L144" i="8"/>
  <c r="K144" i="8"/>
  <c r="I144" i="8"/>
  <c r="J144" i="8"/>
  <c r="J5" i="8"/>
  <c r="N6" i="8"/>
  <c r="J9" i="8"/>
  <c r="N10" i="8"/>
  <c r="F12" i="8"/>
  <c r="J13" i="8"/>
  <c r="N14" i="8"/>
  <c r="F16" i="8"/>
  <c r="J17" i="8"/>
  <c r="N18" i="8"/>
  <c r="F20" i="8"/>
  <c r="N22" i="8"/>
  <c r="H30" i="8"/>
  <c r="P40" i="8"/>
  <c r="P48" i="8"/>
  <c r="J55" i="8"/>
  <c r="N60" i="8"/>
  <c r="F66" i="8"/>
  <c r="J71" i="8"/>
  <c r="N76" i="8"/>
  <c r="F82" i="8"/>
  <c r="J87" i="8"/>
  <c r="I95" i="8"/>
  <c r="E106" i="8"/>
  <c r="I126" i="8"/>
  <c r="BT21" i="8"/>
  <c r="I21" i="8"/>
  <c r="P21" i="8"/>
  <c r="H21" i="8"/>
  <c r="N21" i="8"/>
  <c r="F21" i="8"/>
  <c r="M21" i="8"/>
  <c r="E21" i="8"/>
  <c r="BM59" i="8"/>
  <c r="N59" i="8"/>
  <c r="F59" i="8"/>
  <c r="L59" i="8"/>
  <c r="K59" i="8"/>
  <c r="P59" i="8"/>
  <c r="H59" i="8"/>
  <c r="G59" i="8"/>
  <c r="E59" i="8"/>
  <c r="O59" i="8"/>
  <c r="M59" i="8"/>
  <c r="BU45" i="8"/>
  <c r="J45" i="8"/>
  <c r="I45" i="8"/>
  <c r="P45" i="8"/>
  <c r="H45" i="8"/>
  <c r="O45" i="8"/>
  <c r="G45" i="8"/>
  <c r="N45" i="8"/>
  <c r="F45" i="8"/>
  <c r="M45" i="8"/>
  <c r="E45" i="8"/>
  <c r="BQ96" i="8"/>
  <c r="O96" i="8"/>
  <c r="G96" i="8"/>
  <c r="N96" i="8"/>
  <c r="F96" i="8"/>
  <c r="L96" i="8"/>
  <c r="K96" i="8"/>
  <c r="E96" i="8"/>
  <c r="P96" i="8"/>
  <c r="I96" i="8"/>
  <c r="M96" i="8"/>
  <c r="J96" i="8"/>
  <c r="H96" i="8"/>
  <c r="BO118" i="8"/>
  <c r="P118" i="8"/>
  <c r="H118" i="8"/>
  <c r="O118" i="8"/>
  <c r="G118" i="8"/>
  <c r="N118" i="8"/>
  <c r="F118" i="8"/>
  <c r="M118" i="8"/>
  <c r="E118" i="8"/>
  <c r="L118" i="8"/>
  <c r="K118" i="8"/>
  <c r="J118" i="8"/>
  <c r="I118" i="8"/>
  <c r="F10" i="8"/>
  <c r="H34" i="8"/>
  <c r="BS8" i="8"/>
  <c r="M8" i="8"/>
  <c r="E8" i="8"/>
  <c r="L8" i="8"/>
  <c r="J8" i="8"/>
  <c r="I8" i="8"/>
  <c r="I19" i="8"/>
  <c r="P19" i="8"/>
  <c r="H19" i="8"/>
  <c r="N19" i="8"/>
  <c r="F19" i="8"/>
  <c r="M19" i="8"/>
  <c r="E19" i="8"/>
  <c r="BS27" i="8"/>
  <c r="J27" i="8"/>
  <c r="I27" i="8"/>
  <c r="P27" i="8"/>
  <c r="H27" i="8"/>
  <c r="O27" i="8"/>
  <c r="G27" i="8"/>
  <c r="N27" i="8"/>
  <c r="F27" i="8"/>
  <c r="M27" i="8"/>
  <c r="E27" i="8"/>
  <c r="BU35" i="8"/>
  <c r="J35" i="8"/>
  <c r="I35" i="8"/>
  <c r="P35" i="8"/>
  <c r="H35" i="8"/>
  <c r="O35" i="8"/>
  <c r="G35" i="8"/>
  <c r="N35" i="8"/>
  <c r="F35" i="8"/>
  <c r="M35" i="8"/>
  <c r="E35" i="8"/>
  <c r="BP38" i="8"/>
  <c r="N38" i="8"/>
  <c r="F38" i="8"/>
  <c r="M38" i="8"/>
  <c r="E38" i="8"/>
  <c r="L38" i="8"/>
  <c r="K38" i="8"/>
  <c r="J38" i="8"/>
  <c r="I38" i="8"/>
  <c r="BS46" i="8"/>
  <c r="N46" i="8"/>
  <c r="F46" i="8"/>
  <c r="M46" i="8"/>
  <c r="E46" i="8"/>
  <c r="L46" i="8"/>
  <c r="K46" i="8"/>
  <c r="J46" i="8"/>
  <c r="I46" i="8"/>
  <c r="BP57" i="8"/>
  <c r="N57" i="8"/>
  <c r="F57" i="8"/>
  <c r="L57" i="8"/>
  <c r="K57" i="8"/>
  <c r="P57" i="8"/>
  <c r="H57" i="8"/>
  <c r="O57" i="8"/>
  <c r="M57" i="8"/>
  <c r="J57" i="8"/>
  <c r="I57" i="8"/>
  <c r="G57" i="8"/>
  <c r="E57" i="8"/>
  <c r="BO65" i="8"/>
  <c r="N65" i="8"/>
  <c r="F65" i="8"/>
  <c r="L65" i="8"/>
  <c r="K65" i="8"/>
  <c r="P65" i="8"/>
  <c r="H65" i="8"/>
  <c r="O65" i="8"/>
  <c r="M65" i="8"/>
  <c r="J65" i="8"/>
  <c r="I65" i="8"/>
  <c r="G65" i="8"/>
  <c r="E65" i="8"/>
  <c r="BT73" i="8"/>
  <c r="N73" i="8"/>
  <c r="F73" i="8"/>
  <c r="L73" i="8"/>
  <c r="K73" i="8"/>
  <c r="P73" i="8"/>
  <c r="H73" i="8"/>
  <c r="O73" i="8"/>
  <c r="M73" i="8"/>
  <c r="J73" i="8"/>
  <c r="I73" i="8"/>
  <c r="G73" i="8"/>
  <c r="E73" i="8"/>
  <c r="BQ81" i="8"/>
  <c r="N81" i="8"/>
  <c r="F81" i="8"/>
  <c r="L81" i="8"/>
  <c r="K81" i="8"/>
  <c r="P81" i="8"/>
  <c r="H81" i="8"/>
  <c r="O81" i="8"/>
  <c r="M81" i="8"/>
  <c r="J81" i="8"/>
  <c r="I81" i="8"/>
  <c r="G81" i="8"/>
  <c r="E81" i="8"/>
  <c r="BP89" i="8"/>
  <c r="N89" i="8"/>
  <c r="F89" i="8"/>
  <c r="L89" i="8"/>
  <c r="K89" i="8"/>
  <c r="P89" i="8"/>
  <c r="H89" i="8"/>
  <c r="O89" i="8"/>
  <c r="M89" i="8"/>
  <c r="J89" i="8"/>
  <c r="I89" i="8"/>
  <c r="G89" i="8"/>
  <c r="E89" i="8"/>
  <c r="BM97" i="8"/>
  <c r="K97" i="8"/>
  <c r="J97" i="8"/>
  <c r="P97" i="8"/>
  <c r="H97" i="8"/>
  <c r="O97" i="8"/>
  <c r="G97" i="8"/>
  <c r="I97" i="8"/>
  <c r="E97" i="8"/>
  <c r="M97" i="8"/>
  <c r="L97" i="8"/>
  <c r="F97" i="8"/>
  <c r="BO105" i="8"/>
  <c r="K105" i="8"/>
  <c r="J105" i="8"/>
  <c r="P105" i="8"/>
  <c r="H105" i="8"/>
  <c r="O105" i="8"/>
  <c r="G105" i="8"/>
  <c r="I105" i="8"/>
  <c r="E105" i="8"/>
  <c r="M105" i="8"/>
  <c r="L105" i="8"/>
  <c r="F105" i="8"/>
  <c r="BU113" i="8"/>
  <c r="L113" i="8"/>
  <c r="K113" i="8"/>
  <c r="J113" i="8"/>
  <c r="I113" i="8"/>
  <c r="P113" i="8"/>
  <c r="H113" i="8"/>
  <c r="O113" i="8"/>
  <c r="G113" i="8"/>
  <c r="M113" i="8"/>
  <c r="F113" i="8"/>
  <c r="N113" i="8"/>
  <c r="E113" i="8"/>
  <c r="BQ119" i="8"/>
  <c r="L119" i="8"/>
  <c r="K119" i="8"/>
  <c r="J119" i="8"/>
  <c r="I119" i="8"/>
  <c r="P119" i="8"/>
  <c r="H119" i="8"/>
  <c r="O119" i="8"/>
  <c r="G119" i="8"/>
  <c r="N119" i="8"/>
  <c r="M119" i="8"/>
  <c r="F119" i="8"/>
  <c r="E119" i="8"/>
  <c r="BP126" i="8"/>
  <c r="BM129" i="8"/>
  <c r="BQ133" i="8"/>
  <c r="L133" i="8"/>
  <c r="K133" i="8"/>
  <c r="J133" i="8"/>
  <c r="I133" i="8"/>
  <c r="P133" i="8"/>
  <c r="H133" i="8"/>
  <c r="O133" i="8"/>
  <c r="G133" i="8"/>
  <c r="F133" i="8"/>
  <c r="E133" i="8"/>
  <c r="M133" i="8"/>
  <c r="N133" i="8"/>
  <c r="O6" i="8"/>
  <c r="G8" i="8"/>
  <c r="K9" i="8"/>
  <c r="O10" i="8"/>
  <c r="G12" i="8"/>
  <c r="K13" i="8"/>
  <c r="O14" i="8"/>
  <c r="K17" i="8"/>
  <c r="O18" i="8"/>
  <c r="G20" i="8"/>
  <c r="K21" i="8"/>
  <c r="O22" i="8"/>
  <c r="K25" i="8"/>
  <c r="G28" i="8"/>
  <c r="O30" i="8"/>
  <c r="K33" i="8"/>
  <c r="G36" i="8"/>
  <c r="O38" i="8"/>
  <c r="K41" i="8"/>
  <c r="G44" i="8"/>
  <c r="O46" i="8"/>
  <c r="K49" i="8"/>
  <c r="G52" i="8"/>
  <c r="M72" i="8"/>
  <c r="I83" i="8"/>
  <c r="M88" i="8"/>
  <c r="N97" i="8"/>
  <c r="J108" i="8"/>
  <c r="J136" i="8"/>
  <c r="J29" i="8"/>
  <c r="I29" i="8"/>
  <c r="P29" i="8"/>
  <c r="H29" i="8"/>
  <c r="O29" i="8"/>
  <c r="G29" i="8"/>
  <c r="N29" i="8"/>
  <c r="F29" i="8"/>
  <c r="M29" i="8"/>
  <c r="E29" i="8"/>
  <c r="BT67" i="8"/>
  <c r="N67" i="8"/>
  <c r="F67" i="8"/>
  <c r="L67" i="8"/>
  <c r="K67" i="8"/>
  <c r="P67" i="8"/>
  <c r="H67" i="8"/>
  <c r="G67" i="8"/>
  <c r="E67" i="8"/>
  <c r="O67" i="8"/>
  <c r="M67" i="8"/>
  <c r="BX99" i="8"/>
  <c r="K99" i="8"/>
  <c r="J99" i="8"/>
  <c r="P99" i="8"/>
  <c r="H99" i="8"/>
  <c r="O99" i="8"/>
  <c r="G99" i="8"/>
  <c r="M99" i="8"/>
  <c r="L99" i="8"/>
  <c r="E99" i="8"/>
  <c r="N99" i="8"/>
  <c r="I99" i="8"/>
  <c r="F99" i="8"/>
  <c r="I7" i="8"/>
  <c r="P7" i="8"/>
  <c r="H7" i="8"/>
  <c r="N7" i="8"/>
  <c r="F7" i="8"/>
  <c r="M7" i="8"/>
  <c r="E7" i="8"/>
  <c r="BS56" i="8"/>
  <c r="J56" i="8"/>
  <c r="P56" i="8"/>
  <c r="H56" i="8"/>
  <c r="O56" i="8"/>
  <c r="G56" i="8"/>
  <c r="L56" i="8"/>
  <c r="K56" i="8"/>
  <c r="I56" i="8"/>
  <c r="F56" i="8"/>
  <c r="E56" i="8"/>
  <c r="BQ80" i="8"/>
  <c r="J80" i="8"/>
  <c r="P80" i="8"/>
  <c r="H80" i="8"/>
  <c r="O80" i="8"/>
  <c r="G80" i="8"/>
  <c r="L80" i="8"/>
  <c r="K80" i="8"/>
  <c r="I80" i="8"/>
  <c r="F80" i="8"/>
  <c r="E80" i="8"/>
  <c r="BR115" i="8"/>
  <c r="L115" i="8"/>
  <c r="K115" i="8"/>
  <c r="J115" i="8"/>
  <c r="I115" i="8"/>
  <c r="P115" i="8"/>
  <c r="H115" i="8"/>
  <c r="O115" i="8"/>
  <c r="G115" i="8"/>
  <c r="N115" i="8"/>
  <c r="E115" i="8"/>
  <c r="BV5" i="8"/>
  <c r="I5" i="8"/>
  <c r="P5" i="8"/>
  <c r="H5" i="8"/>
  <c r="N5" i="8"/>
  <c r="F5" i="8"/>
  <c r="M5" i="8"/>
  <c r="M16" i="8"/>
  <c r="E16" i="8"/>
  <c r="L16" i="8"/>
  <c r="J16" i="8"/>
  <c r="I16" i="8"/>
  <c r="BV24" i="8"/>
  <c r="N24" i="8"/>
  <c r="F24" i="8"/>
  <c r="M24" i="8"/>
  <c r="E24" i="8"/>
  <c r="L24" i="8"/>
  <c r="K24" i="8"/>
  <c r="J24" i="8"/>
  <c r="I24" i="8"/>
  <c r="BQ32" i="8"/>
  <c r="N32" i="8"/>
  <c r="F32" i="8"/>
  <c r="M32" i="8"/>
  <c r="E32" i="8"/>
  <c r="L32" i="8"/>
  <c r="K32" i="8"/>
  <c r="J32" i="8"/>
  <c r="I32" i="8"/>
  <c r="BO43" i="8"/>
  <c r="J43" i="8"/>
  <c r="I43" i="8"/>
  <c r="P43" i="8"/>
  <c r="H43" i="8"/>
  <c r="O43" i="8"/>
  <c r="G43" i="8"/>
  <c r="N43" i="8"/>
  <c r="F43" i="8"/>
  <c r="M43" i="8"/>
  <c r="E43" i="8"/>
  <c r="BP51" i="8"/>
  <c r="J51" i="8"/>
  <c r="I51" i="8"/>
  <c r="P51" i="8"/>
  <c r="H51" i="8"/>
  <c r="O51" i="8"/>
  <c r="G51" i="8"/>
  <c r="N51" i="8"/>
  <c r="F51" i="8"/>
  <c r="M51" i="8"/>
  <c r="E51" i="8"/>
  <c r="BN54" i="8"/>
  <c r="J54" i="8"/>
  <c r="P54" i="8"/>
  <c r="H54" i="8"/>
  <c r="O54" i="8"/>
  <c r="G54" i="8"/>
  <c r="L54" i="8"/>
  <c r="N54" i="8"/>
  <c r="M54" i="8"/>
  <c r="K54" i="8"/>
  <c r="I54" i="8"/>
  <c r="BR62" i="8"/>
  <c r="J62" i="8"/>
  <c r="P62" i="8"/>
  <c r="H62" i="8"/>
  <c r="O62" i="8"/>
  <c r="G62" i="8"/>
  <c r="L62" i="8"/>
  <c r="N62" i="8"/>
  <c r="M62" i="8"/>
  <c r="K62" i="8"/>
  <c r="I62" i="8"/>
  <c r="BU70" i="8"/>
  <c r="J70" i="8"/>
  <c r="P70" i="8"/>
  <c r="H70" i="8"/>
  <c r="O70" i="8"/>
  <c r="G70" i="8"/>
  <c r="L70" i="8"/>
  <c r="N70" i="8"/>
  <c r="M70" i="8"/>
  <c r="K70" i="8"/>
  <c r="I70" i="8"/>
  <c r="BV78" i="8"/>
  <c r="J78" i="8"/>
  <c r="P78" i="8"/>
  <c r="H78" i="8"/>
  <c r="O78" i="8"/>
  <c r="G78" i="8"/>
  <c r="L78" i="8"/>
  <c r="N78" i="8"/>
  <c r="M78" i="8"/>
  <c r="K78" i="8"/>
  <c r="I78" i="8"/>
  <c r="BT86" i="8"/>
  <c r="J86" i="8"/>
  <c r="P86" i="8"/>
  <c r="H86" i="8"/>
  <c r="O86" i="8"/>
  <c r="G86" i="8"/>
  <c r="L86" i="8"/>
  <c r="N86" i="8"/>
  <c r="M86" i="8"/>
  <c r="K86" i="8"/>
  <c r="I86" i="8"/>
  <c r="BR94" i="8"/>
  <c r="O94" i="8"/>
  <c r="G94" i="8"/>
  <c r="N94" i="8"/>
  <c r="F94" i="8"/>
  <c r="L94" i="8"/>
  <c r="K94" i="8"/>
  <c r="M94" i="8"/>
  <c r="I94" i="8"/>
  <c r="H94" i="8"/>
  <c r="P94" i="8"/>
  <c r="J94" i="8"/>
  <c r="E94" i="8"/>
  <c r="BP102" i="8"/>
  <c r="O102" i="8"/>
  <c r="G102" i="8"/>
  <c r="N102" i="8"/>
  <c r="F102" i="8"/>
  <c r="L102" i="8"/>
  <c r="K102" i="8"/>
  <c r="M102" i="8"/>
  <c r="I102" i="8"/>
  <c r="H102" i="8"/>
  <c r="P102" i="8"/>
  <c r="J102" i="8"/>
  <c r="E102" i="8"/>
  <c r="BS110" i="8"/>
  <c r="O110" i="8"/>
  <c r="G110" i="8"/>
  <c r="N110" i="8"/>
  <c r="F110" i="8"/>
  <c r="L110" i="8"/>
  <c r="K110" i="8"/>
  <c r="M110" i="8"/>
  <c r="I110" i="8"/>
  <c r="H110" i="8"/>
  <c r="P110" i="8"/>
  <c r="J110" i="8"/>
  <c r="E110" i="8"/>
  <c r="P116" i="8"/>
  <c r="H116" i="8"/>
  <c r="O116" i="8"/>
  <c r="G116" i="8"/>
  <c r="N116" i="8"/>
  <c r="F116" i="8"/>
  <c r="M116" i="8"/>
  <c r="E116" i="8"/>
  <c r="L116" i="8"/>
  <c r="K116" i="8"/>
  <c r="J116" i="8"/>
  <c r="I116" i="8"/>
  <c r="BO124" i="8"/>
  <c r="P124" i="8"/>
  <c r="H124" i="8"/>
  <c r="O124" i="8"/>
  <c r="G124" i="8"/>
  <c r="N124" i="8"/>
  <c r="F124" i="8"/>
  <c r="M124" i="8"/>
  <c r="E124" i="8"/>
  <c r="L124" i="8"/>
  <c r="K124" i="8"/>
  <c r="J124" i="8"/>
  <c r="I124" i="8"/>
  <c r="BU127" i="8"/>
  <c r="L127" i="8"/>
  <c r="K127" i="8"/>
  <c r="J127" i="8"/>
  <c r="I127" i="8"/>
  <c r="P127" i="8"/>
  <c r="H127" i="8"/>
  <c r="O127" i="8"/>
  <c r="G127" i="8"/>
  <c r="N127" i="8"/>
  <c r="M127" i="8"/>
  <c r="F127" i="8"/>
  <c r="E127" i="8"/>
  <c r="BR130" i="8"/>
  <c r="P130" i="8"/>
  <c r="H130" i="8"/>
  <c r="O130" i="8"/>
  <c r="G130" i="8"/>
  <c r="N130" i="8"/>
  <c r="F130" i="8"/>
  <c r="M130" i="8"/>
  <c r="E130" i="8"/>
  <c r="L130" i="8"/>
  <c r="K130" i="8"/>
  <c r="J130" i="8"/>
  <c r="I130" i="8"/>
  <c r="BM138" i="8"/>
  <c r="P138" i="8"/>
  <c r="H138" i="8"/>
  <c r="O138" i="8"/>
  <c r="G138" i="8"/>
  <c r="N138" i="8"/>
  <c r="F138" i="8"/>
  <c r="M138" i="8"/>
  <c r="E138" i="8"/>
  <c r="L138" i="8"/>
  <c r="K138" i="8"/>
  <c r="J138" i="8"/>
  <c r="I138" i="8"/>
  <c r="L5" i="8"/>
  <c r="P6" i="8"/>
  <c r="H8" i="8"/>
  <c r="L9" i="8"/>
  <c r="P10" i="8"/>
  <c r="H12" i="8"/>
  <c r="L13" i="8"/>
  <c r="P14" i="8"/>
  <c r="H16" i="8"/>
  <c r="L17" i="8"/>
  <c r="P18" i="8"/>
  <c r="H20" i="8"/>
  <c r="L21" i="8"/>
  <c r="P22" i="8"/>
  <c r="L25" i="8"/>
  <c r="H28" i="8"/>
  <c r="P30" i="8"/>
  <c r="L33" i="8"/>
  <c r="H36" i="8"/>
  <c r="P38" i="8"/>
  <c r="L41" i="8"/>
  <c r="H44" i="8"/>
  <c r="P46" i="8"/>
  <c r="L49" i="8"/>
  <c r="H52" i="8"/>
  <c r="N56" i="8"/>
  <c r="F62" i="8"/>
  <c r="J67" i="8"/>
  <c r="N72" i="8"/>
  <c r="F78" i="8"/>
  <c r="J83" i="8"/>
  <c r="N88" i="8"/>
  <c r="E98" i="8"/>
  <c r="M108" i="8"/>
  <c r="E137" i="8"/>
  <c r="BO142" i="8"/>
  <c r="P142" i="8"/>
  <c r="H142" i="8"/>
  <c r="O142" i="8"/>
  <c r="G142" i="8"/>
  <c r="N142" i="8"/>
  <c r="F142" i="8"/>
  <c r="M142" i="8"/>
  <c r="E142" i="8"/>
  <c r="L142" i="8"/>
  <c r="K142" i="8"/>
  <c r="J142" i="8"/>
  <c r="BW139" i="8"/>
  <c r="L139" i="8"/>
  <c r="K139" i="8"/>
  <c r="J139" i="8"/>
  <c r="I139" i="8"/>
  <c r="P139" i="8"/>
  <c r="H139" i="8"/>
  <c r="O139" i="8"/>
  <c r="G139" i="8"/>
  <c r="N139" i="8"/>
  <c r="E139" i="8"/>
  <c r="M139" i="8"/>
  <c r="BQ141" i="8"/>
  <c r="L141" i="8"/>
  <c r="K141" i="8"/>
  <c r="J141" i="8"/>
  <c r="I141" i="8"/>
  <c r="P141" i="8"/>
  <c r="H141" i="8"/>
  <c r="O141" i="8"/>
  <c r="G141" i="8"/>
  <c r="F141" i="8"/>
  <c r="E141" i="8"/>
  <c r="M141" i="8"/>
  <c r="I142" i="8"/>
  <c r="P146" i="8"/>
  <c r="H146" i="8"/>
  <c r="O146" i="8"/>
  <c r="G146" i="8"/>
  <c r="N146" i="8"/>
  <c r="F146" i="8"/>
  <c r="M146" i="8"/>
  <c r="E146" i="8"/>
  <c r="L146" i="8"/>
  <c r="K146" i="8"/>
  <c r="J146" i="8"/>
  <c r="I146" i="8"/>
  <c r="BU51" i="8"/>
  <c r="BR100" i="8"/>
  <c r="BT36" i="8"/>
  <c r="BV105" i="8"/>
  <c r="BM8" i="8"/>
  <c r="BT85" i="8"/>
  <c r="BU8" i="8"/>
  <c r="BM90" i="8"/>
  <c r="BQ135" i="8"/>
  <c r="E5" i="8"/>
  <c r="BS79" i="8"/>
  <c r="BR102" i="8"/>
  <c r="BX38" i="8"/>
  <c r="BQ41" i="8"/>
  <c r="BT113" i="8"/>
  <c r="D115" i="8"/>
  <c r="BS67" i="8"/>
  <c r="BT81" i="8"/>
  <c r="BN9" i="8"/>
  <c r="BR52" i="8"/>
  <c r="BP61" i="8"/>
  <c r="BQ28" i="8"/>
  <c r="BQ43" i="8"/>
  <c r="BV55" i="8"/>
  <c r="BN92" i="8"/>
  <c r="BN98" i="8"/>
  <c r="BR119" i="8"/>
  <c r="BO67" i="8"/>
  <c r="BR74" i="8"/>
  <c r="BO80" i="8"/>
  <c r="BQ84" i="8"/>
  <c r="BV115" i="8"/>
  <c r="BR60" i="8"/>
  <c r="BN66" i="8"/>
  <c r="BM73" i="8"/>
  <c r="BO83" i="8"/>
  <c r="BU97" i="8"/>
  <c r="BQ66" i="8"/>
  <c r="BW73" i="8"/>
  <c r="BW83" i="8"/>
  <c r="BT53" i="8"/>
  <c r="BT59" i="8"/>
  <c r="BM89" i="8"/>
  <c r="BX90" i="8"/>
  <c r="BX100" i="8"/>
  <c r="BN117" i="8"/>
  <c r="BN130" i="8"/>
  <c r="BX69" i="8"/>
  <c r="BU89" i="8"/>
  <c r="BM106" i="8"/>
  <c r="BT109" i="8"/>
  <c r="BP112" i="8"/>
  <c r="BV117" i="8"/>
  <c r="BR129" i="8"/>
  <c r="BN135" i="8"/>
  <c r="D40" i="8"/>
  <c r="BX8" i="8"/>
  <c r="BV60" i="8"/>
  <c r="BT61" i="8"/>
  <c r="BQ72" i="8"/>
  <c r="BO79" i="8"/>
  <c r="BS97" i="8"/>
  <c r="BV102" i="8"/>
  <c r="BN105" i="8"/>
  <c r="BU106" i="8"/>
  <c r="BQ113" i="8"/>
  <c r="BV125" i="8"/>
  <c r="BS129" i="8"/>
  <c r="BU130" i="8"/>
  <c r="BS134" i="8"/>
  <c r="BU135" i="8"/>
  <c r="BP139" i="8"/>
  <c r="BV142" i="8"/>
  <c r="BX130" i="8"/>
  <c r="BV135" i="8"/>
  <c r="BM17" i="8"/>
  <c r="BM30" i="8"/>
  <c r="D61" i="8"/>
  <c r="D102" i="8"/>
  <c r="D107" i="8"/>
  <c r="D130" i="8"/>
  <c r="BX17" i="8"/>
  <c r="BV30" i="8"/>
  <c r="BO47" i="8"/>
  <c r="BQ82" i="8"/>
  <c r="D97" i="8"/>
  <c r="BM123" i="8"/>
  <c r="BM144" i="8"/>
  <c r="BM28" i="8"/>
  <c r="BO39" i="8"/>
  <c r="BS40" i="8"/>
  <c r="BW47" i="8"/>
  <c r="BQ57" i="8"/>
  <c r="D59" i="8"/>
  <c r="BM70" i="8"/>
  <c r="BR82" i="8"/>
  <c r="BQ91" i="8"/>
  <c r="BR123" i="8"/>
  <c r="BM132" i="8"/>
  <c r="BM137" i="8"/>
  <c r="D17" i="8"/>
  <c r="BR22" i="8"/>
  <c r="BN28" i="8"/>
  <c r="D30" i="8"/>
  <c r="BW39" i="8"/>
  <c r="BM43" i="8"/>
  <c r="BU57" i="8"/>
  <c r="BP69" i="8"/>
  <c r="BQ70" i="8"/>
  <c r="BN74" i="8"/>
  <c r="BQ86" i="8"/>
  <c r="BT132" i="8"/>
  <c r="BV137" i="8"/>
  <c r="BX94" i="8"/>
  <c r="BN8" i="8"/>
  <c r="D18" i="8"/>
  <c r="BR18" i="8"/>
  <c r="BN26" i="8"/>
  <c r="BW43" i="8"/>
  <c r="BQ46" i="8"/>
  <c r="BU53" i="8"/>
  <c r="BU61" i="8"/>
  <c r="BM64" i="8"/>
  <c r="BP65" i="8"/>
  <c r="BM77" i="8"/>
  <c r="BT91" i="8"/>
  <c r="BV92" i="8"/>
  <c r="BM102" i="8"/>
  <c r="BX106" i="8"/>
  <c r="BM121" i="8"/>
  <c r="BW129" i="8"/>
  <c r="BQ130" i="8"/>
  <c r="BV132" i="8"/>
  <c r="BS143" i="8"/>
  <c r="BQ144" i="8"/>
  <c r="BQ145" i="8"/>
  <c r="BQ8" i="8"/>
  <c r="BN14" i="8"/>
  <c r="BS18" i="8"/>
  <c r="BS26" i="8"/>
  <c r="BQ64" i="8"/>
  <c r="BW65" i="8"/>
  <c r="BO77" i="8"/>
  <c r="BN82" i="8"/>
  <c r="D91" i="8"/>
  <c r="BV91" i="8"/>
  <c r="BM100" i="8"/>
  <c r="BN102" i="8"/>
  <c r="BM113" i="8"/>
  <c r="BR121" i="8"/>
  <c r="BO122" i="8"/>
  <c r="BM125" i="8"/>
  <c r="BS130" i="8"/>
  <c r="BM135" i="8"/>
  <c r="BU143" i="8"/>
  <c r="BV144" i="8"/>
  <c r="BT145" i="8"/>
  <c r="BQ18" i="8"/>
  <c r="D8" i="8"/>
  <c r="BT8" i="8"/>
  <c r="BQ14" i="8"/>
  <c r="BU18" i="8"/>
  <c r="BV26" i="8"/>
  <c r="BS38" i="8"/>
  <c r="BV39" i="8"/>
  <c r="BM40" i="8"/>
  <c r="BM41" i="8"/>
  <c r="D57" i="8"/>
  <c r="BS64" i="8"/>
  <c r="BM72" i="8"/>
  <c r="BT77" i="8"/>
  <c r="BM86" i="8"/>
  <c r="BQ102" i="8"/>
  <c r="BN114" i="8"/>
  <c r="BM119" i="8"/>
  <c r="BX121" i="8"/>
  <c r="BS122" i="8"/>
  <c r="BN125" i="8"/>
  <c r="BV18" i="8"/>
  <c r="BW77" i="8"/>
  <c r="BW122" i="8"/>
  <c r="BQ125" i="8"/>
  <c r="D145" i="8"/>
  <c r="BV8" i="8"/>
  <c r="BQ9" i="8"/>
  <c r="D14" i="8"/>
  <c r="BO17" i="8"/>
  <c r="BX18" i="8"/>
  <c r="BM24" i="8"/>
  <c r="BN30" i="8"/>
  <c r="BV37" i="8"/>
  <c r="BW40" i="8"/>
  <c r="BT52" i="8"/>
  <c r="BM53" i="8"/>
  <c r="BP59" i="8"/>
  <c r="BS60" i="8"/>
  <c r="BM61" i="8"/>
  <c r="BS69" i="8"/>
  <c r="BN70" i="8"/>
  <c r="BW71" i="8"/>
  <c r="BR72" i="8"/>
  <c r="BU73" i="8"/>
  <c r="BQ74" i="8"/>
  <c r="BP75" i="8"/>
  <c r="BP83" i="8"/>
  <c r="BS86" i="8"/>
  <c r="BM94" i="8"/>
  <c r="BX97" i="8"/>
  <c r="BQ98" i="8"/>
  <c r="BT102" i="8"/>
  <c r="BV113" i="8"/>
  <c r="BV114" i="8"/>
  <c r="BN115" i="8"/>
  <c r="BQ117" i="8"/>
  <c r="BU119" i="8"/>
  <c r="D122" i="8"/>
  <c r="BX122" i="8"/>
  <c r="BX123" i="8"/>
  <c r="D125" i="8"/>
  <c r="BR125" i="8"/>
  <c r="BT135" i="8"/>
  <c r="BO136" i="8"/>
  <c r="BO137" i="8"/>
  <c r="BP138" i="8"/>
  <c r="BT17" i="8"/>
  <c r="BM18" i="8"/>
  <c r="BN24" i="8"/>
  <c r="BR30" i="8"/>
  <c r="BP53" i="8"/>
  <c r="BU72" i="8"/>
  <c r="BT75" i="8"/>
  <c r="BS83" i="8"/>
  <c r="BU86" i="8"/>
  <c r="BP94" i="8"/>
  <c r="BS98" i="8"/>
  <c r="BX114" i="8"/>
  <c r="BT117" i="8"/>
  <c r="BX119" i="8"/>
  <c r="BS125" i="8"/>
  <c r="BT136" i="8"/>
  <c r="BN18" i="8"/>
  <c r="BR53" i="8"/>
  <c r="BR61" i="8"/>
  <c r="BV70" i="8"/>
  <c r="D83" i="8"/>
  <c r="BT83" i="8"/>
  <c r="BR90" i="8"/>
  <c r="BO91" i="8"/>
  <c r="D98" i="8"/>
  <c r="BV98" i="8"/>
  <c r="BX102" i="8"/>
  <c r="BR106" i="8"/>
  <c r="BT115" i="8"/>
  <c r="D117" i="8"/>
  <c r="BU117" i="8"/>
  <c r="BU125" i="8"/>
  <c r="BW137" i="8"/>
  <c r="BR9" i="8"/>
  <c r="BR14" i="8"/>
  <c r="BS17" i="8"/>
  <c r="BS22" i="8"/>
  <c r="BQ24" i="8"/>
  <c r="BO25" i="8"/>
  <c r="BM32" i="8"/>
  <c r="BN37" i="8"/>
  <c r="BO42" i="8"/>
  <c r="BV51" i="8"/>
  <c r="BM55" i="8"/>
  <c r="BX57" i="8"/>
  <c r="BV59" i="8"/>
  <c r="BU64" i="8"/>
  <c r="BM66" i="8"/>
  <c r="BV66" i="8"/>
  <c r="BM74" i="8"/>
  <c r="BS74" i="8"/>
  <c r="BU74" i="8"/>
  <c r="BQ94" i="8"/>
  <c r="D94" i="8"/>
  <c r="BN94" i="8"/>
  <c r="BV94" i="8"/>
  <c r="BS94" i="8"/>
  <c r="BU94" i="8"/>
  <c r="BN103" i="8"/>
  <c r="BM104" i="8"/>
  <c r="BM108" i="8"/>
  <c r="BX111" i="8"/>
  <c r="D111" i="8"/>
  <c r="BQ111" i="8"/>
  <c r="BM111" i="8"/>
  <c r="BU68" i="8"/>
  <c r="BS9" i="8"/>
  <c r="BS14" i="8"/>
  <c r="BU22" i="8"/>
  <c r="BU24" i="8"/>
  <c r="BX26" i="8"/>
  <c r="BM26" i="8"/>
  <c r="BQ26" i="8"/>
  <c r="BN32" i="8"/>
  <c r="BQ37" i="8"/>
  <c r="BU41" i="8"/>
  <c r="BN41" i="8"/>
  <c r="BS41" i="8"/>
  <c r="BS42" i="8"/>
  <c r="BX51" i="8"/>
  <c r="BN55" i="8"/>
  <c r="BW58" i="8"/>
  <c r="BR58" i="8"/>
  <c r="BX59" i="8"/>
  <c r="BP84" i="8"/>
  <c r="BW84" i="8"/>
  <c r="BR84" i="8"/>
  <c r="D84" i="8"/>
  <c r="BV85" i="8"/>
  <c r="BN85" i="8"/>
  <c r="BQ87" i="8"/>
  <c r="BW87" i="8"/>
  <c r="BS103" i="8"/>
  <c r="BP104" i="8"/>
  <c r="BP108" i="8"/>
  <c r="BU78" i="8"/>
  <c r="BN78" i="8"/>
  <c r="BS78" i="8"/>
  <c r="BX88" i="8"/>
  <c r="BM88" i="8"/>
  <c r="BW88" i="8"/>
  <c r="BR88" i="8"/>
  <c r="BN5" i="8"/>
  <c r="BP8" i="8"/>
  <c r="BO13" i="8"/>
  <c r="BU14" i="8"/>
  <c r="BO21" i="8"/>
  <c r="BV22" i="8"/>
  <c r="D26" i="8"/>
  <c r="BR26" i="8"/>
  <c r="BQ30" i="8"/>
  <c r="BU32" i="8"/>
  <c r="BR37" i="8"/>
  <c r="BV41" i="8"/>
  <c r="BS44" i="8"/>
  <c r="BW44" i="8"/>
  <c r="BM49" i="8"/>
  <c r="BM92" i="8"/>
  <c r="BW92" i="8"/>
  <c r="BU92" i="8"/>
  <c r="BO92" i="8"/>
  <c r="D93" i="8"/>
  <c r="BT93" i="8"/>
  <c r="BQ146" i="8"/>
  <c r="BO146" i="8"/>
  <c r="BN146" i="8"/>
  <c r="BQ45" i="8"/>
  <c r="BV45" i="8"/>
  <c r="BS45" i="8"/>
  <c r="BQ5" i="8"/>
  <c r="BS13" i="8"/>
  <c r="BV14" i="8"/>
  <c r="BS21" i="8"/>
  <c r="BM22" i="8"/>
  <c r="BX22" i="8"/>
  <c r="BV32" i="8"/>
  <c r="BS37" i="8"/>
  <c r="BO38" i="8"/>
  <c r="BQ49" i="8"/>
  <c r="BM51" i="8"/>
  <c r="BQ55" i="8"/>
  <c r="D55" i="8"/>
  <c r="BX55" i="8"/>
  <c r="BT55" i="8"/>
  <c r="BN56" i="8"/>
  <c r="BT103" i="8"/>
  <c r="D103" i="8"/>
  <c r="BR103" i="8"/>
  <c r="BX103" i="8"/>
  <c r="BV104" i="8"/>
  <c r="BT104" i="8"/>
  <c r="BQ104" i="8"/>
  <c r="D104" i="8"/>
  <c r="BN104" i="8"/>
  <c r="BU104" i="8"/>
  <c r="BN108" i="8"/>
  <c r="BV108" i="8"/>
  <c r="BT108" i="8"/>
  <c r="BR108" i="8"/>
  <c r="BQ108" i="8"/>
  <c r="D108" i="8"/>
  <c r="BX108" i="8"/>
  <c r="BR5" i="8"/>
  <c r="BT13" i="8"/>
  <c r="BM14" i="8"/>
  <c r="BX14" i="8"/>
  <c r="BN22" i="8"/>
  <c r="BU26" i="8"/>
  <c r="BU28" i="8"/>
  <c r="BU30" i="8"/>
  <c r="BU37" i="8"/>
  <c r="BM45" i="8"/>
  <c r="BU48" i="8"/>
  <c r="BQ50" i="8"/>
  <c r="BU55" i="8"/>
  <c r="BR56" i="8"/>
  <c r="BM68" i="8"/>
  <c r="BM78" i="8"/>
  <c r="BS82" i="8"/>
  <c r="BM82" i="8"/>
  <c r="BU82" i="8"/>
  <c r="BT82" i="8"/>
  <c r="BO88" i="8"/>
  <c r="BX104" i="8"/>
  <c r="BS5" i="8"/>
  <c r="BP22" i="8"/>
  <c r="BN45" i="8"/>
  <c r="BN49" i="8"/>
  <c r="BU49" i="8"/>
  <c r="BS49" i="8"/>
  <c r="BT51" i="8"/>
  <c r="BN51" i="8"/>
  <c r="BQ51" i="8"/>
  <c r="BV56" i="8"/>
  <c r="BQ68" i="8"/>
  <c r="BQ78" i="8"/>
  <c r="BU88" i="8"/>
  <c r="D22" i="8"/>
  <c r="BT38" i="8"/>
  <c r="D38" i="8"/>
  <c r="BW38" i="8"/>
  <c r="BR45" i="8"/>
  <c r="BV49" i="8"/>
  <c r="D51" i="8"/>
  <c r="BS51" i="8"/>
  <c r="BT57" i="8"/>
  <c r="BM57" i="8"/>
  <c r="BR57" i="8"/>
  <c r="BN59" i="8"/>
  <c r="BU59" i="8"/>
  <c r="BQ59" i="8"/>
  <c r="BS68" i="8"/>
  <c r="BR78" i="8"/>
  <c r="BM84" i="8"/>
  <c r="BW89" i="8"/>
  <c r="BS89" i="8"/>
  <c r="D89" i="8"/>
  <c r="BN89" i="8"/>
  <c r="BN90" i="8"/>
  <c r="BV90" i="8"/>
  <c r="BS90" i="8"/>
  <c r="BQ90" i="8"/>
  <c r="D90" i="8"/>
  <c r="BU90" i="8"/>
  <c r="BV100" i="8"/>
  <c r="BT100" i="8"/>
  <c r="BQ100" i="8"/>
  <c r="D100" i="8"/>
  <c r="BN100" i="8"/>
  <c r="BU100" i="8"/>
  <c r="BV86" i="8"/>
  <c r="BT97" i="8"/>
  <c r="BU98" i="8"/>
  <c r="BW105" i="8"/>
  <c r="BN106" i="8"/>
  <c r="BT114" i="8"/>
  <c r="BU115" i="8"/>
  <c r="BP117" i="8"/>
  <c r="BT119" i="8"/>
  <c r="BN121" i="8"/>
  <c r="BR122" i="8"/>
  <c r="BT123" i="8"/>
  <c r="BT126" i="8"/>
  <c r="BM127" i="8"/>
  <c r="BR128" i="8"/>
  <c r="BT130" i="8"/>
  <c r="BN132" i="8"/>
  <c r="BQ138" i="8"/>
  <c r="BS139" i="8"/>
  <c r="BM140" i="8"/>
  <c r="BR144" i="8"/>
  <c r="BP106" i="8"/>
  <c r="BP121" i="8"/>
  <c r="BU123" i="8"/>
  <c r="BW126" i="8"/>
  <c r="BR127" i="8"/>
  <c r="BP132" i="8"/>
  <c r="BU139" i="8"/>
  <c r="BO140" i="8"/>
  <c r="BS144" i="8"/>
  <c r="BQ53" i="8"/>
  <c r="BX61" i="8"/>
  <c r="BU77" i="8"/>
  <c r="BR83" i="8"/>
  <c r="BN86" i="8"/>
  <c r="BW97" i="8"/>
  <c r="BM98" i="8"/>
  <c r="BX98" i="8"/>
  <c r="BU102" i="8"/>
  <c r="D106" i="8"/>
  <c r="BQ106" i="8"/>
  <c r="BN113" i="8"/>
  <c r="BW114" i="8"/>
  <c r="BM115" i="8"/>
  <c r="BX115" i="8"/>
  <c r="BR117" i="8"/>
  <c r="BV119" i="8"/>
  <c r="D121" i="8"/>
  <c r="BQ121" i="8"/>
  <c r="BV122" i="8"/>
  <c r="BV123" i="8"/>
  <c r="BP125" i="8"/>
  <c r="BX126" i="8"/>
  <c r="BM130" i="8"/>
  <c r="BV130" i="8"/>
  <c r="D132" i="8"/>
  <c r="BQ132" i="8"/>
  <c r="D139" i="8"/>
  <c r="BU144" i="8"/>
  <c r="BP145" i="8"/>
  <c r="BR86" i="8"/>
  <c r="BP98" i="8"/>
  <c r="BT106" i="8"/>
  <c r="BS113" i="8"/>
  <c r="BP115" i="8"/>
  <c r="BN119" i="8"/>
  <c r="BT121" i="8"/>
  <c r="BN123" i="8"/>
  <c r="BP130" i="8"/>
  <c r="BU132" i="8"/>
  <c r="BN137" i="8"/>
  <c r="D141" i="8"/>
  <c r="BS145" i="8"/>
  <c r="BP119" i="8"/>
  <c r="BU121" i="8"/>
  <c r="BP123" i="8"/>
  <c r="BW107" i="8"/>
  <c r="BM117" i="8"/>
  <c r="D119" i="8"/>
  <c r="D123" i="8"/>
  <c r="BW7" i="8"/>
  <c r="BS12" i="8"/>
  <c r="BX12" i="8"/>
  <c r="BP12" i="8"/>
  <c r="D12" i="8"/>
  <c r="BV19" i="8"/>
  <c r="BN19" i="8"/>
  <c r="BU19" i="8"/>
  <c r="BM19" i="8"/>
  <c r="BT19" i="8"/>
  <c r="BR19" i="8"/>
  <c r="BQ19" i="8"/>
  <c r="BU29" i="8"/>
  <c r="BM29" i="8"/>
  <c r="BT29" i="8"/>
  <c r="BS29" i="8"/>
  <c r="BR29" i="8"/>
  <c r="BQ29" i="8"/>
  <c r="BX29" i="8"/>
  <c r="BP29" i="8"/>
  <c r="D29" i="8"/>
  <c r="BV29" i="8"/>
  <c r="BN29" i="8"/>
  <c r="BT5" i="8"/>
  <c r="BR6" i="8"/>
  <c r="D7" i="8"/>
  <c r="BP7" i="8"/>
  <c r="BX7" i="8"/>
  <c r="BT9" i="8"/>
  <c r="BR10" i="8"/>
  <c r="BN11" i="8"/>
  <c r="BX11" i="8"/>
  <c r="BR12" i="8"/>
  <c r="BW13" i="8"/>
  <c r="BW15" i="8"/>
  <c r="BR16" i="8"/>
  <c r="D19" i="8"/>
  <c r="BS19" i="8"/>
  <c r="D23" i="8"/>
  <c r="BW23" i="8"/>
  <c r="BS25" i="8"/>
  <c r="BT20" i="8"/>
  <c r="BS20" i="8"/>
  <c r="BR20" i="8"/>
  <c r="BX20" i="8"/>
  <c r="BP20" i="8"/>
  <c r="D20" i="8"/>
  <c r="BQ20" i="8"/>
  <c r="BS23" i="8"/>
  <c r="BM5" i="8"/>
  <c r="BU5" i="8"/>
  <c r="BS6" i="8"/>
  <c r="BQ7" i="8"/>
  <c r="BO8" i="8"/>
  <c r="BW8" i="8"/>
  <c r="BM9" i="8"/>
  <c r="BU9" i="8"/>
  <c r="BS10" i="8"/>
  <c r="BO11" i="8"/>
  <c r="BT12" i="8"/>
  <c r="BM13" i="8"/>
  <c r="BX13" i="8"/>
  <c r="BX15" i="8"/>
  <c r="BU16" i="8"/>
  <c r="BR17" i="8"/>
  <c r="BQ17" i="8"/>
  <c r="BV17" i="8"/>
  <c r="BN17" i="8"/>
  <c r="BP17" i="8"/>
  <c r="BW19" i="8"/>
  <c r="BV20" i="8"/>
  <c r="BU21" i="8"/>
  <c r="BM21" i="8"/>
  <c r="BR21" i="8"/>
  <c r="BQ21" i="8"/>
  <c r="BX21" i="8"/>
  <c r="BP21" i="8"/>
  <c r="D21" i="8"/>
  <c r="BV21" i="8"/>
  <c r="BN21" i="8"/>
  <c r="BW21" i="8"/>
  <c r="BX23" i="8"/>
  <c r="BO7" i="8"/>
  <c r="BT16" i="8"/>
  <c r="BS16" i="8"/>
  <c r="BX16" i="8"/>
  <c r="BP16" i="8"/>
  <c r="D16" i="8"/>
  <c r="BU33" i="8"/>
  <c r="BM33" i="8"/>
  <c r="BT33" i="8"/>
  <c r="BS33" i="8"/>
  <c r="BR33" i="8"/>
  <c r="BQ33" i="8"/>
  <c r="BX33" i="8"/>
  <c r="BP33" i="8"/>
  <c r="D33" i="8"/>
  <c r="BV33" i="8"/>
  <c r="BN33" i="8"/>
  <c r="BT6" i="8"/>
  <c r="BR7" i="8"/>
  <c r="BT10" i="8"/>
  <c r="BU11" i="8"/>
  <c r="BM11" i="8"/>
  <c r="BR11" i="8"/>
  <c r="BP11" i="8"/>
  <c r="BU12" i="8"/>
  <c r="BV16" i="8"/>
  <c r="BX19" i="8"/>
  <c r="BW20" i="8"/>
  <c r="BU25" i="8"/>
  <c r="BM25" i="8"/>
  <c r="BT25" i="8"/>
  <c r="BR25" i="8"/>
  <c r="BQ25" i="8"/>
  <c r="BX25" i="8"/>
  <c r="BP25" i="8"/>
  <c r="D25" i="8"/>
  <c r="BV25" i="8"/>
  <c r="BN25" i="8"/>
  <c r="BP34" i="8"/>
  <c r="BQ16" i="8"/>
  <c r="BQ23" i="8"/>
  <c r="BV23" i="8"/>
  <c r="BN23" i="8"/>
  <c r="BU23" i="8"/>
  <c r="BM23" i="8"/>
  <c r="BT23" i="8"/>
  <c r="BR23" i="8"/>
  <c r="BO5" i="8"/>
  <c r="BW5" i="8"/>
  <c r="BM6" i="8"/>
  <c r="BU6" i="8"/>
  <c r="BS7" i="8"/>
  <c r="BO9" i="8"/>
  <c r="BW9" i="8"/>
  <c r="BM10" i="8"/>
  <c r="BU10" i="8"/>
  <c r="D11" i="8"/>
  <c r="BQ11" i="8"/>
  <c r="BV12" i="8"/>
  <c r="BQ13" i="8"/>
  <c r="BV13" i="8"/>
  <c r="BN13" i="8"/>
  <c r="BP13" i="8"/>
  <c r="BO15" i="8"/>
  <c r="BW16" i="8"/>
  <c r="BQ12" i="8"/>
  <c r="D5" i="8"/>
  <c r="BP5" i="8"/>
  <c r="BX5" i="8"/>
  <c r="BN6" i="8"/>
  <c r="BV6" i="8"/>
  <c r="BT7" i="8"/>
  <c r="BR8" i="8"/>
  <c r="D9" i="8"/>
  <c r="BP9" i="8"/>
  <c r="BX9" i="8"/>
  <c r="BN10" i="8"/>
  <c r="BV10" i="8"/>
  <c r="BS11" i="8"/>
  <c r="BM12" i="8"/>
  <c r="BW12" i="8"/>
  <c r="D13" i="8"/>
  <c r="BR13" i="8"/>
  <c r="BP15" i="8"/>
  <c r="BM16" i="8"/>
  <c r="BU17" i="8"/>
  <c r="BM20" i="8"/>
  <c r="BO29" i="8"/>
  <c r="BO33" i="8"/>
  <c r="BO6" i="8"/>
  <c r="BW6" i="8"/>
  <c r="BM7" i="8"/>
  <c r="BU7" i="8"/>
  <c r="BO10" i="8"/>
  <c r="BW10" i="8"/>
  <c r="BN12" i="8"/>
  <c r="BV15" i="8"/>
  <c r="BN15" i="8"/>
  <c r="BU15" i="8"/>
  <c r="BM15" i="8"/>
  <c r="BR15" i="8"/>
  <c r="BQ15" i="8"/>
  <c r="BN16" i="8"/>
  <c r="BO19" i="8"/>
  <c r="BN20" i="8"/>
  <c r="BO23" i="8"/>
  <c r="BW29" i="8"/>
  <c r="BW33" i="8"/>
  <c r="BV34" i="8"/>
  <c r="BN34" i="8"/>
  <c r="BR34" i="8"/>
  <c r="BX34" i="8"/>
  <c r="BM34" i="8"/>
  <c r="BW34" i="8"/>
  <c r="BU34" i="8"/>
  <c r="BT34" i="8"/>
  <c r="BS34" i="8"/>
  <c r="BQ34" i="8"/>
  <c r="D34" i="8"/>
  <c r="BO34" i="8"/>
  <c r="D6" i="8"/>
  <c r="BP6" i="8"/>
  <c r="BX6" i="8"/>
  <c r="BN7" i="8"/>
  <c r="BV7" i="8"/>
  <c r="D10" i="8"/>
  <c r="BP10" i="8"/>
  <c r="BX10" i="8"/>
  <c r="BV11" i="8"/>
  <c r="BO12" i="8"/>
  <c r="D15" i="8"/>
  <c r="BS15" i="8"/>
  <c r="BO16" i="8"/>
  <c r="BP19" i="8"/>
  <c r="BO20" i="8"/>
  <c r="BP23" i="8"/>
  <c r="BT14" i="8"/>
  <c r="BT18" i="8"/>
  <c r="BT22" i="8"/>
  <c r="D24" i="8"/>
  <c r="BP24" i="8"/>
  <c r="BX24" i="8"/>
  <c r="BT26" i="8"/>
  <c r="BR27" i="8"/>
  <c r="D28" i="8"/>
  <c r="BP28" i="8"/>
  <c r="BX28" i="8"/>
  <c r="BT30" i="8"/>
  <c r="BR31" i="8"/>
  <c r="D32" i="8"/>
  <c r="BP32" i="8"/>
  <c r="BX32" i="8"/>
  <c r="BS35" i="8"/>
  <c r="BM36" i="8"/>
  <c r="BX36" i="8"/>
  <c r="BV38" i="8"/>
  <c r="BN38" i="8"/>
  <c r="BU38" i="8"/>
  <c r="BM38" i="8"/>
  <c r="BR38" i="8"/>
  <c r="BQ38" i="8"/>
  <c r="BN39" i="8"/>
  <c r="BX40" i="8"/>
  <c r="BV43" i="8"/>
  <c r="BN43" i="8"/>
  <c r="BT43" i="8"/>
  <c r="BS43" i="8"/>
  <c r="BR43" i="8"/>
  <c r="BX43" i="8"/>
  <c r="BP43" i="8"/>
  <c r="D43" i="8"/>
  <c r="BU43" i="8"/>
  <c r="BR24" i="8"/>
  <c r="BT27" i="8"/>
  <c r="BR28" i="8"/>
  <c r="BT31" i="8"/>
  <c r="BR32" i="8"/>
  <c r="BV35" i="8"/>
  <c r="BR36" i="8"/>
  <c r="BV36" i="8"/>
  <c r="BN36" i="8"/>
  <c r="BP36" i="8"/>
  <c r="BT39" i="8"/>
  <c r="BS39" i="8"/>
  <c r="BX39" i="8"/>
  <c r="BP39" i="8"/>
  <c r="D39" i="8"/>
  <c r="BQ39" i="8"/>
  <c r="BM44" i="8"/>
  <c r="BV47" i="8"/>
  <c r="BN47" i="8"/>
  <c r="BU47" i="8"/>
  <c r="BM47" i="8"/>
  <c r="BT47" i="8"/>
  <c r="BS47" i="8"/>
  <c r="BR47" i="8"/>
  <c r="BX47" i="8"/>
  <c r="BP47" i="8"/>
  <c r="D47" i="8"/>
  <c r="BO14" i="8"/>
  <c r="BW14" i="8"/>
  <c r="BO18" i="8"/>
  <c r="BW18" i="8"/>
  <c r="BO22" i="8"/>
  <c r="BW22" i="8"/>
  <c r="BS24" i="8"/>
  <c r="BO26" i="8"/>
  <c r="BW26" i="8"/>
  <c r="BM27" i="8"/>
  <c r="BU27" i="8"/>
  <c r="BS28" i="8"/>
  <c r="BO30" i="8"/>
  <c r="BW30" i="8"/>
  <c r="BM31" i="8"/>
  <c r="BU31" i="8"/>
  <c r="BS32" i="8"/>
  <c r="BM35" i="8"/>
  <c r="BW35" i="8"/>
  <c r="D36" i="8"/>
  <c r="BQ36" i="8"/>
  <c r="BR39" i="8"/>
  <c r="BO40" i="8"/>
  <c r="BO44" i="8"/>
  <c r="BT24" i="8"/>
  <c r="BN27" i="8"/>
  <c r="BV27" i="8"/>
  <c r="BT28" i="8"/>
  <c r="BP30" i="8"/>
  <c r="BX30" i="8"/>
  <c r="BN31" i="8"/>
  <c r="BV31" i="8"/>
  <c r="BT32" i="8"/>
  <c r="BN35" i="8"/>
  <c r="BS36" i="8"/>
  <c r="BU39" i="8"/>
  <c r="BT40" i="8"/>
  <c r="BR40" i="8"/>
  <c r="BQ40" i="8"/>
  <c r="BV40" i="8"/>
  <c r="BN40" i="8"/>
  <c r="BP40" i="8"/>
  <c r="BX42" i="8"/>
  <c r="BP42" i="8"/>
  <c r="D42" i="8"/>
  <c r="BV42" i="8"/>
  <c r="BN42" i="8"/>
  <c r="BU42" i="8"/>
  <c r="BM42" i="8"/>
  <c r="BT42" i="8"/>
  <c r="BR42" i="8"/>
  <c r="BW42" i="8"/>
  <c r="BO27" i="8"/>
  <c r="BW27" i="8"/>
  <c r="BO31" i="8"/>
  <c r="BW31" i="8"/>
  <c r="BO35" i="8"/>
  <c r="BT44" i="8"/>
  <c r="BR44" i="8"/>
  <c r="BQ44" i="8"/>
  <c r="BX44" i="8"/>
  <c r="BP44" i="8"/>
  <c r="D44" i="8"/>
  <c r="BV44" i="8"/>
  <c r="BN44" i="8"/>
  <c r="BU44" i="8"/>
  <c r="D27" i="8"/>
  <c r="BP27" i="8"/>
  <c r="BX27" i="8"/>
  <c r="D31" i="8"/>
  <c r="BP31" i="8"/>
  <c r="BX31" i="8"/>
  <c r="BT35" i="8"/>
  <c r="BX35" i="8"/>
  <c r="BP35" i="8"/>
  <c r="D35" i="8"/>
  <c r="BQ35" i="8"/>
  <c r="BO24" i="8"/>
  <c r="BW24" i="8"/>
  <c r="BQ27" i="8"/>
  <c r="BO28" i="8"/>
  <c r="BW28" i="8"/>
  <c r="BQ31" i="8"/>
  <c r="BO32" i="8"/>
  <c r="BW32" i="8"/>
  <c r="BR35" i="8"/>
  <c r="BW36" i="8"/>
  <c r="BT37" i="8"/>
  <c r="BT41" i="8"/>
  <c r="BT45" i="8"/>
  <c r="BR46" i="8"/>
  <c r="BN48" i="8"/>
  <c r="BV48" i="8"/>
  <c r="BT49" i="8"/>
  <c r="BR50" i="8"/>
  <c r="BV52" i="8"/>
  <c r="BO54" i="8"/>
  <c r="BO48" i="8"/>
  <c r="BW48" i="8"/>
  <c r="BU54" i="8"/>
  <c r="BM54" i="8"/>
  <c r="BT54" i="8"/>
  <c r="BQ54" i="8"/>
  <c r="BP54" i="8"/>
  <c r="BX58" i="8"/>
  <c r="BP58" i="8"/>
  <c r="D58" i="8"/>
  <c r="BV58" i="8"/>
  <c r="BN58" i="8"/>
  <c r="BU58" i="8"/>
  <c r="BM58" i="8"/>
  <c r="BT58" i="8"/>
  <c r="BS58" i="8"/>
  <c r="BQ58" i="8"/>
  <c r="BT46" i="8"/>
  <c r="D48" i="8"/>
  <c r="BP48" i="8"/>
  <c r="BX48" i="8"/>
  <c r="BT50" i="8"/>
  <c r="D54" i="8"/>
  <c r="BR54" i="8"/>
  <c r="BO37" i="8"/>
  <c r="BW37" i="8"/>
  <c r="BO41" i="8"/>
  <c r="BW41" i="8"/>
  <c r="BO45" i="8"/>
  <c r="BW45" i="8"/>
  <c r="BM46" i="8"/>
  <c r="BU46" i="8"/>
  <c r="BQ48" i="8"/>
  <c r="BO49" i="8"/>
  <c r="BW49" i="8"/>
  <c r="BM50" i="8"/>
  <c r="BU50" i="8"/>
  <c r="BN52" i="8"/>
  <c r="BS54" i="8"/>
  <c r="D37" i="8"/>
  <c r="BP37" i="8"/>
  <c r="BX37" i="8"/>
  <c r="D41" i="8"/>
  <c r="BP41" i="8"/>
  <c r="BX41" i="8"/>
  <c r="D45" i="8"/>
  <c r="BP45" i="8"/>
  <c r="BX45" i="8"/>
  <c r="BN46" i="8"/>
  <c r="BV46" i="8"/>
  <c r="BR48" i="8"/>
  <c r="D49" i="8"/>
  <c r="BP49" i="8"/>
  <c r="BX49" i="8"/>
  <c r="BN50" i="8"/>
  <c r="BV50" i="8"/>
  <c r="BO52" i="8"/>
  <c r="BV54" i="8"/>
  <c r="BO46" i="8"/>
  <c r="BW46" i="8"/>
  <c r="BS48" i="8"/>
  <c r="BO50" i="8"/>
  <c r="BW50" i="8"/>
  <c r="BW54" i="8"/>
  <c r="D46" i="8"/>
  <c r="BP46" i="8"/>
  <c r="BX46" i="8"/>
  <c r="BT48" i="8"/>
  <c r="D50" i="8"/>
  <c r="BP50" i="8"/>
  <c r="BX50" i="8"/>
  <c r="BQ52" i="8"/>
  <c r="BX52" i="8"/>
  <c r="BP52" i="8"/>
  <c r="D52" i="8"/>
  <c r="BU52" i="8"/>
  <c r="BM52" i="8"/>
  <c r="BS52" i="8"/>
  <c r="BX54" i="8"/>
  <c r="BO58" i="8"/>
  <c r="BT76" i="8"/>
  <c r="BS76" i="8"/>
  <c r="BX76" i="8"/>
  <c r="BP76" i="8"/>
  <c r="D76" i="8"/>
  <c r="BN76" i="8"/>
  <c r="BM76" i="8"/>
  <c r="BW76" i="8"/>
  <c r="BV76" i="8"/>
  <c r="BU76" i="8"/>
  <c r="BR76" i="8"/>
  <c r="BO76" i="8"/>
  <c r="BQ76" i="8"/>
  <c r="BO51" i="8"/>
  <c r="BW51" i="8"/>
  <c r="BS53" i="8"/>
  <c r="BO55" i="8"/>
  <c r="BW55" i="8"/>
  <c r="BM56" i="8"/>
  <c r="BU56" i="8"/>
  <c r="BS57" i="8"/>
  <c r="BO59" i="8"/>
  <c r="BW59" i="8"/>
  <c r="BM60" i="8"/>
  <c r="BU60" i="8"/>
  <c r="BS61" i="8"/>
  <c r="BQ62" i="8"/>
  <c r="BU63" i="8"/>
  <c r="D65" i="8"/>
  <c r="BS65" i="8"/>
  <c r="BO56" i="8"/>
  <c r="BW56" i="8"/>
  <c r="BO60" i="8"/>
  <c r="BW60" i="8"/>
  <c r="BS62" i="8"/>
  <c r="BX65" i="8"/>
  <c r="BR51" i="8"/>
  <c r="BN53" i="8"/>
  <c r="BV53" i="8"/>
  <c r="BR55" i="8"/>
  <c r="D56" i="8"/>
  <c r="BP56" i="8"/>
  <c r="BX56" i="8"/>
  <c r="BN57" i="8"/>
  <c r="BV57" i="8"/>
  <c r="BR59" i="8"/>
  <c r="D60" i="8"/>
  <c r="BP60" i="8"/>
  <c r="BX60" i="8"/>
  <c r="BN61" i="8"/>
  <c r="BV61" i="8"/>
  <c r="BT62" i="8"/>
  <c r="BM63" i="8"/>
  <c r="BU71" i="8"/>
  <c r="BM71" i="8"/>
  <c r="BT71" i="8"/>
  <c r="BS71" i="8"/>
  <c r="BR71" i="8"/>
  <c r="BQ71" i="8"/>
  <c r="BX71" i="8"/>
  <c r="BP71" i="8"/>
  <c r="D71" i="8"/>
  <c r="BV71" i="8"/>
  <c r="BN71" i="8"/>
  <c r="BO53" i="8"/>
  <c r="BW53" i="8"/>
  <c r="BS55" i="8"/>
  <c r="BQ56" i="8"/>
  <c r="BO57" i="8"/>
  <c r="BW57" i="8"/>
  <c r="BS59" i="8"/>
  <c r="BQ60" i="8"/>
  <c r="BO61" i="8"/>
  <c r="BW61" i="8"/>
  <c r="BM62" i="8"/>
  <c r="BU62" i="8"/>
  <c r="BO63" i="8"/>
  <c r="BU67" i="8"/>
  <c r="BM67" i="8"/>
  <c r="BR67" i="8"/>
  <c r="BQ67" i="8"/>
  <c r="BX67" i="8"/>
  <c r="BP67" i="8"/>
  <c r="D67" i="8"/>
  <c r="BV67" i="8"/>
  <c r="BN67" i="8"/>
  <c r="BW67" i="8"/>
  <c r="BN62" i="8"/>
  <c r="BV62" i="8"/>
  <c r="BQ63" i="8"/>
  <c r="BO62" i="8"/>
  <c r="BW62" i="8"/>
  <c r="BR63" i="8"/>
  <c r="BX63" i="8"/>
  <c r="BP63" i="8"/>
  <c r="D63" i="8"/>
  <c r="BV63" i="8"/>
  <c r="BN63" i="8"/>
  <c r="BS63" i="8"/>
  <c r="BT56" i="8"/>
  <c r="BT60" i="8"/>
  <c r="D62" i="8"/>
  <c r="BP62" i="8"/>
  <c r="BX62" i="8"/>
  <c r="BT63" i="8"/>
  <c r="BV65" i="8"/>
  <c r="BN65" i="8"/>
  <c r="BU65" i="8"/>
  <c r="BM65" i="8"/>
  <c r="BT65" i="8"/>
  <c r="BR65" i="8"/>
  <c r="BQ65" i="8"/>
  <c r="BT64" i="8"/>
  <c r="D66" i="8"/>
  <c r="BP66" i="8"/>
  <c r="BX66" i="8"/>
  <c r="BT68" i="8"/>
  <c r="BR69" i="8"/>
  <c r="D70" i="8"/>
  <c r="BP70" i="8"/>
  <c r="BX70" i="8"/>
  <c r="BT72" i="8"/>
  <c r="BX73" i="8"/>
  <c r="D75" i="8"/>
  <c r="BS75" i="8"/>
  <c r="BW80" i="8"/>
  <c r="BN64" i="8"/>
  <c r="BV64" i="8"/>
  <c r="BR66" i="8"/>
  <c r="BN68" i="8"/>
  <c r="BV68" i="8"/>
  <c r="BT69" i="8"/>
  <c r="BR70" i="8"/>
  <c r="BN72" i="8"/>
  <c r="BV72" i="8"/>
  <c r="BO73" i="8"/>
  <c r="BW75" i="8"/>
  <c r="BR81" i="8"/>
  <c r="BP81" i="8"/>
  <c r="D81" i="8"/>
  <c r="BW81" i="8"/>
  <c r="BN81" i="8"/>
  <c r="BV81" i="8"/>
  <c r="BM81" i="8"/>
  <c r="BU81" i="8"/>
  <c r="BS81" i="8"/>
  <c r="BX81" i="8"/>
  <c r="BO64" i="8"/>
  <c r="BW64" i="8"/>
  <c r="BS66" i="8"/>
  <c r="BO68" i="8"/>
  <c r="BW68" i="8"/>
  <c r="BM69" i="8"/>
  <c r="BU69" i="8"/>
  <c r="BS70" i="8"/>
  <c r="BO72" i="8"/>
  <c r="BW72" i="8"/>
  <c r="BR73" i="8"/>
  <c r="BQ73" i="8"/>
  <c r="BV73" i="8"/>
  <c r="BN73" i="8"/>
  <c r="BP73" i="8"/>
  <c r="BX75" i="8"/>
  <c r="BR77" i="8"/>
  <c r="BQ77" i="8"/>
  <c r="BV77" i="8"/>
  <c r="BN77" i="8"/>
  <c r="BP77" i="8"/>
  <c r="BX79" i="8"/>
  <c r="BP79" i="8"/>
  <c r="D79" i="8"/>
  <c r="BV79" i="8"/>
  <c r="BN79" i="8"/>
  <c r="BU79" i="8"/>
  <c r="BM79" i="8"/>
  <c r="BT79" i="8"/>
  <c r="BR79" i="8"/>
  <c r="BW79" i="8"/>
  <c r="D64" i="8"/>
  <c r="BP64" i="8"/>
  <c r="BX64" i="8"/>
  <c r="BT66" i="8"/>
  <c r="D68" i="8"/>
  <c r="BP68" i="8"/>
  <c r="BX68" i="8"/>
  <c r="BN69" i="8"/>
  <c r="BV69" i="8"/>
  <c r="BT70" i="8"/>
  <c r="D72" i="8"/>
  <c r="BP72" i="8"/>
  <c r="BX72" i="8"/>
  <c r="D73" i="8"/>
  <c r="BS73" i="8"/>
  <c r="D77" i="8"/>
  <c r="BS77" i="8"/>
  <c r="BM80" i="8"/>
  <c r="BO69" i="8"/>
  <c r="BW69" i="8"/>
  <c r="BO66" i="8"/>
  <c r="BW66" i="8"/>
  <c r="BQ69" i="8"/>
  <c r="BO70" i="8"/>
  <c r="BW70" i="8"/>
  <c r="BV75" i="8"/>
  <c r="BN75" i="8"/>
  <c r="BU75" i="8"/>
  <c r="BM75" i="8"/>
  <c r="BR75" i="8"/>
  <c r="BQ75" i="8"/>
  <c r="BV80" i="8"/>
  <c r="BN80" i="8"/>
  <c r="BT80" i="8"/>
  <c r="BS80" i="8"/>
  <c r="BR80" i="8"/>
  <c r="BX80" i="8"/>
  <c r="BP80" i="8"/>
  <c r="D80" i="8"/>
  <c r="BU80" i="8"/>
  <c r="BO81" i="8"/>
  <c r="BT74" i="8"/>
  <c r="BT78" i="8"/>
  <c r="BV83" i="8"/>
  <c r="BN83" i="8"/>
  <c r="BU83" i="8"/>
  <c r="BM83" i="8"/>
  <c r="BQ83" i="8"/>
  <c r="BU84" i="8"/>
  <c r="BM85" i="8"/>
  <c r="BW85" i="8"/>
  <c r="BO87" i="8"/>
  <c r="BT96" i="8"/>
  <c r="BS96" i="8"/>
  <c r="BX96" i="8"/>
  <c r="BP96" i="8"/>
  <c r="D96" i="8"/>
  <c r="BO96" i="8"/>
  <c r="BN96" i="8"/>
  <c r="BM96" i="8"/>
  <c r="BW96" i="8"/>
  <c r="BV96" i="8"/>
  <c r="BU96" i="8"/>
  <c r="BR96" i="8"/>
  <c r="BR85" i="8"/>
  <c r="BQ85" i="8"/>
  <c r="BO85" i="8"/>
  <c r="BO74" i="8"/>
  <c r="BW74" i="8"/>
  <c r="BO78" i="8"/>
  <c r="BW78" i="8"/>
  <c r="BN84" i="8"/>
  <c r="BX84" i="8"/>
  <c r="D85" i="8"/>
  <c r="BP85" i="8"/>
  <c r="BX87" i="8"/>
  <c r="BP87" i="8"/>
  <c r="D87" i="8"/>
  <c r="BV87" i="8"/>
  <c r="BN87" i="8"/>
  <c r="BU87" i="8"/>
  <c r="BM87" i="8"/>
  <c r="BS87" i="8"/>
  <c r="BV88" i="8"/>
  <c r="BN88" i="8"/>
  <c r="BT88" i="8"/>
  <c r="BS88" i="8"/>
  <c r="BP88" i="8"/>
  <c r="D74" i="8"/>
  <c r="BP74" i="8"/>
  <c r="BX74" i="8"/>
  <c r="D78" i="8"/>
  <c r="BP78" i="8"/>
  <c r="BX78" i="8"/>
  <c r="BT84" i="8"/>
  <c r="BS84" i="8"/>
  <c r="BO84" i="8"/>
  <c r="BS85" i="8"/>
  <c r="BT87" i="8"/>
  <c r="D88" i="8"/>
  <c r="BQ88" i="8"/>
  <c r="BU85" i="8"/>
  <c r="BO82" i="8"/>
  <c r="BW82" i="8"/>
  <c r="BO86" i="8"/>
  <c r="BW86" i="8"/>
  <c r="BQ89" i="8"/>
  <c r="BW91" i="8"/>
  <c r="BS92" i="8"/>
  <c r="BX92" i="8"/>
  <c r="BP92" i="8"/>
  <c r="D92" i="8"/>
  <c r="BQ92" i="8"/>
  <c r="BU93" i="8"/>
  <c r="BW95" i="8"/>
  <c r="BO97" i="8"/>
  <c r="D82" i="8"/>
  <c r="BP82" i="8"/>
  <c r="BX82" i="8"/>
  <c r="D86" i="8"/>
  <c r="BP86" i="8"/>
  <c r="BX86" i="8"/>
  <c r="BR89" i="8"/>
  <c r="BN91" i="8"/>
  <c r="BX91" i="8"/>
  <c r="BR92" i="8"/>
  <c r="BW93" i="8"/>
  <c r="BX95" i="8"/>
  <c r="BR97" i="8"/>
  <c r="BQ97" i="8"/>
  <c r="BV97" i="8"/>
  <c r="BN97" i="8"/>
  <c r="BP97" i="8"/>
  <c r="BM93" i="8"/>
  <c r="BX93" i="8"/>
  <c r="BO99" i="8"/>
  <c r="BT89" i="8"/>
  <c r="BU91" i="8"/>
  <c r="BM91" i="8"/>
  <c r="BR91" i="8"/>
  <c r="BP91" i="8"/>
  <c r="BO93" i="8"/>
  <c r="BO95" i="8"/>
  <c r="BP99" i="8"/>
  <c r="BQ93" i="8"/>
  <c r="BV93" i="8"/>
  <c r="BN93" i="8"/>
  <c r="BP93" i="8"/>
  <c r="BP95" i="8"/>
  <c r="BQ99" i="8"/>
  <c r="BV99" i="8"/>
  <c r="BN99" i="8"/>
  <c r="BU99" i="8"/>
  <c r="BM99" i="8"/>
  <c r="BR99" i="8"/>
  <c r="BS99" i="8"/>
  <c r="BV95" i="8"/>
  <c r="BN95" i="8"/>
  <c r="BU95" i="8"/>
  <c r="BM95" i="8"/>
  <c r="BR95" i="8"/>
  <c r="BQ95" i="8"/>
  <c r="D99" i="8"/>
  <c r="BT99" i="8"/>
  <c r="BV89" i="8"/>
  <c r="BO89" i="8"/>
  <c r="BX89" i="8"/>
  <c r="BS93" i="8"/>
  <c r="D95" i="8"/>
  <c r="BS95" i="8"/>
  <c r="BW99" i="8"/>
  <c r="BT90" i="8"/>
  <c r="BT94" i="8"/>
  <c r="BT98" i="8"/>
  <c r="BN101" i="8"/>
  <c r="BX101" i="8"/>
  <c r="BV103" i="8"/>
  <c r="BQ101" i="8"/>
  <c r="BU101" i="8"/>
  <c r="BM101" i="8"/>
  <c r="BP101" i="8"/>
  <c r="BO90" i="8"/>
  <c r="BW90" i="8"/>
  <c r="BO94" i="8"/>
  <c r="BW94" i="8"/>
  <c r="BO98" i="8"/>
  <c r="BW98" i="8"/>
  <c r="D101" i="8"/>
  <c r="BR101" i="8"/>
  <c r="BO103" i="8"/>
  <c r="BS105" i="8"/>
  <c r="BO107" i="8"/>
  <c r="BS101" i="8"/>
  <c r="BU103" i="8"/>
  <c r="BM103" i="8"/>
  <c r="BQ103" i="8"/>
  <c r="BP103" i="8"/>
  <c r="BR105" i="8"/>
  <c r="BQ105" i="8"/>
  <c r="BX105" i="8"/>
  <c r="BP105" i="8"/>
  <c r="D105" i="8"/>
  <c r="BU105" i="8"/>
  <c r="BM105" i="8"/>
  <c r="BT105" i="8"/>
  <c r="BT101" i="8"/>
  <c r="BV107" i="8"/>
  <c r="BN107" i="8"/>
  <c r="BU107" i="8"/>
  <c r="BM107" i="8"/>
  <c r="BT107" i="8"/>
  <c r="BR107" i="8"/>
  <c r="BQ107" i="8"/>
  <c r="BS107" i="8"/>
  <c r="BV101" i="8"/>
  <c r="BW101" i="8"/>
  <c r="BX107" i="8"/>
  <c r="BO100" i="8"/>
  <c r="BW100" i="8"/>
  <c r="BS102" i="8"/>
  <c r="BO104" i="8"/>
  <c r="BW104" i="8"/>
  <c r="BS106" i="8"/>
  <c r="BO108" i="8"/>
  <c r="BW108" i="8"/>
  <c r="BM109" i="8"/>
  <c r="BU109" i="8"/>
  <c r="BT110" i="8"/>
  <c r="BO111" i="8"/>
  <c r="BQ112" i="8"/>
  <c r="BP116" i="8"/>
  <c r="BN109" i="8"/>
  <c r="BV109" i="8"/>
  <c r="BU110" i="8"/>
  <c r="BV111" i="8"/>
  <c r="BN111" i="8"/>
  <c r="BT111" i="8"/>
  <c r="BP111" i="8"/>
  <c r="BS112" i="8"/>
  <c r="BO109" i="8"/>
  <c r="BW109" i="8"/>
  <c r="BW110" i="8"/>
  <c r="BU112" i="8"/>
  <c r="D109" i="8"/>
  <c r="BP109" i="8"/>
  <c r="BX109" i="8"/>
  <c r="BM110" i="8"/>
  <c r="BR111" i="8"/>
  <c r="BV112" i="8"/>
  <c r="BQ116" i="8"/>
  <c r="BU116" i="8"/>
  <c r="BM116" i="8"/>
  <c r="BO116" i="8"/>
  <c r="BX116" i="8"/>
  <c r="BN116" i="8"/>
  <c r="BW116" i="8"/>
  <c r="BV116" i="8"/>
  <c r="BT116" i="8"/>
  <c r="BS116" i="8"/>
  <c r="BR116" i="8"/>
  <c r="D116" i="8"/>
  <c r="BS120" i="8"/>
  <c r="BS100" i="8"/>
  <c r="BO102" i="8"/>
  <c r="BW102" i="8"/>
  <c r="BS104" i="8"/>
  <c r="BO106" i="8"/>
  <c r="BW106" i="8"/>
  <c r="BS108" i="8"/>
  <c r="BQ109" i="8"/>
  <c r="BO110" i="8"/>
  <c r="BS111" i="8"/>
  <c r="BM112" i="8"/>
  <c r="BW112" i="8"/>
  <c r="BR109" i="8"/>
  <c r="BQ110" i="8"/>
  <c r="BU111" i="8"/>
  <c r="BN112" i="8"/>
  <c r="BX112" i="8"/>
  <c r="BX110" i="8"/>
  <c r="BP110" i="8"/>
  <c r="D110" i="8"/>
  <c r="BV110" i="8"/>
  <c r="BN110" i="8"/>
  <c r="BR110" i="8"/>
  <c r="BT112" i="8"/>
  <c r="BR112" i="8"/>
  <c r="BO112" i="8"/>
  <c r="BQ120" i="8"/>
  <c r="BX120" i="8"/>
  <c r="BP120" i="8"/>
  <c r="D120" i="8"/>
  <c r="BU120" i="8"/>
  <c r="BM120" i="8"/>
  <c r="BR120" i="8"/>
  <c r="BO120" i="8"/>
  <c r="BN120" i="8"/>
  <c r="BW120" i="8"/>
  <c r="BV120" i="8"/>
  <c r="BT120" i="8"/>
  <c r="BU118" i="8"/>
  <c r="BM118" i="8"/>
  <c r="BT118" i="8"/>
  <c r="BQ118" i="8"/>
  <c r="BP118" i="8"/>
  <c r="BR124" i="8"/>
  <c r="D118" i="8"/>
  <c r="BR118" i="8"/>
  <c r="BS124" i="8"/>
  <c r="BS118" i="8"/>
  <c r="BQ124" i="8"/>
  <c r="BX124" i="8"/>
  <c r="BP124" i="8"/>
  <c r="D124" i="8"/>
  <c r="BV124" i="8"/>
  <c r="BN124" i="8"/>
  <c r="BU124" i="8"/>
  <c r="BM124" i="8"/>
  <c r="BT124" i="8"/>
  <c r="BO113" i="8"/>
  <c r="BW113" i="8"/>
  <c r="BU114" i="8"/>
  <c r="BM114" i="8"/>
  <c r="BP114" i="8"/>
  <c r="BV118" i="8"/>
  <c r="BW124" i="8"/>
  <c r="D113" i="8"/>
  <c r="BP113" i="8"/>
  <c r="BX113" i="8"/>
  <c r="D114" i="8"/>
  <c r="BQ114" i="8"/>
  <c r="BW118" i="8"/>
  <c r="BU122" i="8"/>
  <c r="BM122" i="8"/>
  <c r="BT122" i="8"/>
  <c r="BQ122" i="8"/>
  <c r="BP122" i="8"/>
  <c r="BX118" i="8"/>
  <c r="BR113" i="8"/>
  <c r="BS114" i="8"/>
  <c r="BN118" i="8"/>
  <c r="BO115" i="8"/>
  <c r="BW115" i="8"/>
  <c r="BS117" i="8"/>
  <c r="BO119" i="8"/>
  <c r="BW119" i="8"/>
  <c r="BS121" i="8"/>
  <c r="BO123" i="8"/>
  <c r="BW123" i="8"/>
  <c r="BV127" i="8"/>
  <c r="BV128" i="8"/>
  <c r="BQ129" i="8"/>
  <c r="BX129" i="8"/>
  <c r="BP129" i="8"/>
  <c r="D129" i="8"/>
  <c r="BO129" i="8"/>
  <c r="BN129" i="8"/>
  <c r="BU129" i="8"/>
  <c r="BT129" i="8"/>
  <c r="BN131" i="8"/>
  <c r="BP133" i="8"/>
  <c r="BU134" i="8"/>
  <c r="BW127" i="8"/>
  <c r="BW128" i="8"/>
  <c r="BU131" i="8"/>
  <c r="BM131" i="8"/>
  <c r="BT131" i="8"/>
  <c r="BQ131" i="8"/>
  <c r="BV131" i="8"/>
  <c r="BS131" i="8"/>
  <c r="BO131" i="8"/>
  <c r="BR131" i="8"/>
  <c r="BV133" i="8"/>
  <c r="BN133" i="8"/>
  <c r="BS133" i="8"/>
  <c r="BR133" i="8"/>
  <c r="BX133" i="8"/>
  <c r="BO133" i="8"/>
  <c r="BM133" i="8"/>
  <c r="BU133" i="8"/>
  <c r="BT133" i="8"/>
  <c r="BR134" i="8"/>
  <c r="BT134" i="8"/>
  <c r="BQ134" i="8"/>
  <c r="BP134" i="8"/>
  <c r="D134" i="8"/>
  <c r="BW134" i="8"/>
  <c r="BM134" i="8"/>
  <c r="BO134" i="8"/>
  <c r="BN134" i="8"/>
  <c r="BX134" i="8"/>
  <c r="BV126" i="8"/>
  <c r="BN126" i="8"/>
  <c r="BU126" i="8"/>
  <c r="BM126" i="8"/>
  <c r="BR126" i="8"/>
  <c r="BQ126" i="8"/>
  <c r="BN127" i="8"/>
  <c r="BM128" i="8"/>
  <c r="D131" i="8"/>
  <c r="BW131" i="8"/>
  <c r="D133" i="8"/>
  <c r="BW133" i="8"/>
  <c r="BS115" i="8"/>
  <c r="BO117" i="8"/>
  <c r="BW117" i="8"/>
  <c r="BS119" i="8"/>
  <c r="BO121" i="8"/>
  <c r="BW121" i="8"/>
  <c r="BS123" i="8"/>
  <c r="BW125" i="8"/>
  <c r="BO125" i="8"/>
  <c r="BX125" i="8"/>
  <c r="D126" i="8"/>
  <c r="BS126" i="8"/>
  <c r="BO127" i="8"/>
  <c r="BN128" i="8"/>
  <c r="BX131" i="8"/>
  <c r="BT127" i="8"/>
  <c r="BS127" i="8"/>
  <c r="BX127" i="8"/>
  <c r="BP127" i="8"/>
  <c r="D127" i="8"/>
  <c r="BQ127" i="8"/>
  <c r="BO128" i="8"/>
  <c r="BS128" i="8"/>
  <c r="BU128" i="8"/>
  <c r="BT128" i="8"/>
  <c r="BP128" i="8"/>
  <c r="D128" i="8"/>
  <c r="BQ128" i="8"/>
  <c r="BV138" i="8"/>
  <c r="BN138" i="8"/>
  <c r="BS138" i="8"/>
  <c r="BW138" i="8"/>
  <c r="BU138" i="8"/>
  <c r="BT138" i="8"/>
  <c r="BR138" i="8"/>
  <c r="BO138" i="8"/>
  <c r="BX138" i="8"/>
  <c r="D138" i="8"/>
  <c r="BO132" i="8"/>
  <c r="BW132" i="8"/>
  <c r="BR136" i="8"/>
  <c r="BX142" i="8"/>
  <c r="BP142" i="8"/>
  <c r="D142" i="8"/>
  <c r="BT142" i="8"/>
  <c r="BW142" i="8"/>
  <c r="BM142" i="8"/>
  <c r="BU142" i="8"/>
  <c r="BS142" i="8"/>
  <c r="BR142" i="8"/>
  <c r="BN142" i="8"/>
  <c r="BQ142" i="8"/>
  <c r="BV136" i="8"/>
  <c r="BN136" i="8"/>
  <c r="BU136" i="8"/>
  <c r="BM136" i="8"/>
  <c r="BX136" i="8"/>
  <c r="BP136" i="8"/>
  <c r="D136" i="8"/>
  <c r="BS136" i="8"/>
  <c r="BR132" i="8"/>
  <c r="BW136" i="8"/>
  <c r="BM141" i="8"/>
  <c r="BO130" i="8"/>
  <c r="BW130" i="8"/>
  <c r="BS132" i="8"/>
  <c r="BR141" i="8"/>
  <c r="BV141" i="8"/>
  <c r="BN141" i="8"/>
  <c r="BS141" i="8"/>
  <c r="BO141" i="8"/>
  <c r="BX141" i="8"/>
  <c r="BW141" i="8"/>
  <c r="BU141" i="8"/>
  <c r="BP141" i="8"/>
  <c r="BT141" i="8"/>
  <c r="BR135" i="8"/>
  <c r="BU137" i="8"/>
  <c r="BR139" i="8"/>
  <c r="BW140" i="8"/>
  <c r="BX137" i="8"/>
  <c r="BP137" i="8"/>
  <c r="D137" i="8"/>
  <c r="BQ137" i="8"/>
  <c r="BM139" i="8"/>
  <c r="BX139" i="8"/>
  <c r="BQ140" i="8"/>
  <c r="BO135" i="8"/>
  <c r="BW135" i="8"/>
  <c r="BR137" i="8"/>
  <c r="BN139" i="8"/>
  <c r="BT140" i="8"/>
  <c r="BX140" i="8"/>
  <c r="BP140" i="8"/>
  <c r="D140" i="8"/>
  <c r="BN140" i="8"/>
  <c r="BU140" i="8"/>
  <c r="BR140" i="8"/>
  <c r="D135" i="8"/>
  <c r="BP135" i="8"/>
  <c r="BX135" i="8"/>
  <c r="BS137" i="8"/>
  <c r="BV139" i="8"/>
  <c r="BT139" i="8"/>
  <c r="BQ139" i="8"/>
  <c r="BO139" i="8"/>
  <c r="BS140" i="8"/>
  <c r="BW143" i="8"/>
  <c r="BX146" i="8"/>
  <c r="BP146" i="8"/>
  <c r="D146" i="8"/>
  <c r="BU146" i="8"/>
  <c r="BM146" i="8"/>
  <c r="BT146" i="8"/>
  <c r="BS146" i="8"/>
  <c r="BR146" i="8"/>
  <c r="BM143" i="8"/>
  <c r="BX143" i="8"/>
  <c r="BV146" i="8"/>
  <c r="BO143" i="8"/>
  <c r="BW146" i="8"/>
  <c r="BV143" i="8"/>
  <c r="BN143" i="8"/>
  <c r="BR143" i="8"/>
  <c r="BP143" i="8"/>
  <c r="D143" i="8"/>
  <c r="BQ143" i="8"/>
  <c r="BO144" i="8"/>
  <c r="BW144" i="8"/>
  <c r="BM145" i="8"/>
  <c r="BU145" i="8"/>
  <c r="D144" i="8"/>
  <c r="BP144" i="8"/>
  <c r="BX144" i="8"/>
  <c r="BN145" i="8"/>
  <c r="BV145" i="8"/>
  <c r="BO145" i="8"/>
  <c r="BW145" i="8"/>
  <c r="BT144" i="8"/>
  <c r="BR145" i="8"/>
  <c r="D88" i="7"/>
  <c r="D21" i="7"/>
  <c r="D29" i="7"/>
  <c r="D57" i="7"/>
  <c r="D47" i="7"/>
  <c r="D50" i="7"/>
  <c r="D123" i="7"/>
  <c r="D136" i="7"/>
  <c r="D125" i="7"/>
  <c r="D51" i="7"/>
  <c r="D60" i="7"/>
  <c r="D79" i="7"/>
  <c r="D101" i="7"/>
  <c r="D104" i="7"/>
  <c r="D121" i="7"/>
  <c r="D39" i="7"/>
  <c r="D49" i="7"/>
  <c r="D86" i="7"/>
  <c r="D12" i="7"/>
  <c r="D23" i="7"/>
  <c r="D54" i="7"/>
  <c r="D74" i="7"/>
  <c r="D113" i="7"/>
  <c r="D127" i="7"/>
  <c r="D43" i="7"/>
  <c r="D46" i="7"/>
  <c r="D82" i="7"/>
  <c r="D84" i="7"/>
  <c r="D131" i="7"/>
  <c r="D135" i="7"/>
  <c r="D31" i="7"/>
  <c r="D35" i="7"/>
  <c r="D80" i="7"/>
  <c r="D97" i="7"/>
  <c r="D100" i="7"/>
  <c r="D114" i="7"/>
  <c r="D64" i="7"/>
  <c r="D128" i="7"/>
  <c r="D8" i="7"/>
  <c r="D16" i="7"/>
  <c r="D55" i="7"/>
  <c r="D70" i="7"/>
  <c r="D110" i="7"/>
  <c r="D118" i="7"/>
  <c r="D124" i="7"/>
  <c r="D22" i="7"/>
  <c r="D13" i="7"/>
  <c r="D9" i="7"/>
  <c r="D41" i="7"/>
  <c r="D10" i="7"/>
  <c r="D14" i="7"/>
  <c r="D18" i="7"/>
  <c r="D5" i="7"/>
  <c r="D6" i="7"/>
  <c r="D28" i="7"/>
  <c r="D17" i="7"/>
  <c r="D20" i="7"/>
  <c r="D27" i="7"/>
  <c r="D44" i="7"/>
  <c r="D24" i="7"/>
  <c r="D66" i="7"/>
  <c r="D26" i="7"/>
  <c r="D7" i="7"/>
  <c r="D11" i="7"/>
  <c r="D15" i="7"/>
  <c r="D19" i="7"/>
  <c r="D37" i="7"/>
  <c r="D30" i="7"/>
  <c r="D34" i="7"/>
  <c r="D36" i="7"/>
  <c r="D33" i="7"/>
  <c r="D32" i="7"/>
  <c r="D40" i="7"/>
  <c r="D45" i="7"/>
  <c r="D52" i="7"/>
  <c r="D48" i="7"/>
  <c r="D59" i="7"/>
  <c r="D38" i="7"/>
  <c r="D42" i="7"/>
  <c r="D56" i="7"/>
  <c r="D53" i="7"/>
  <c r="D67" i="7"/>
  <c r="D61" i="7"/>
  <c r="D63" i="7"/>
  <c r="D71" i="7"/>
  <c r="D68" i="7"/>
  <c r="D72" i="7"/>
  <c r="D69" i="7"/>
  <c r="D76" i="7"/>
  <c r="D65" i="7"/>
  <c r="D58" i="7"/>
  <c r="D62" i="7"/>
  <c r="D75" i="7"/>
  <c r="D73" i="7"/>
  <c r="D78" i="7"/>
  <c r="D77" i="7"/>
  <c r="D81" i="7"/>
  <c r="D87" i="7"/>
  <c r="D85" i="7"/>
  <c r="D83" i="7"/>
  <c r="D89" i="7"/>
  <c r="D90" i="7"/>
  <c r="D91" i="7"/>
  <c r="D94" i="7"/>
  <c r="D96" i="7"/>
  <c r="D102" i="7"/>
  <c r="D95" i="7"/>
  <c r="D92" i="7"/>
  <c r="D93" i="7"/>
  <c r="D98" i="7"/>
  <c r="D99" i="7"/>
  <c r="D107" i="7"/>
  <c r="D105" i="7"/>
  <c r="D106" i="7"/>
  <c r="D109" i="7"/>
  <c r="D103" i="7"/>
  <c r="D117" i="7"/>
  <c r="D116" i="7"/>
  <c r="D115" i="7"/>
  <c r="D111" i="7"/>
  <c r="D119" i="7"/>
  <c r="D112" i="7"/>
  <c r="D120" i="7"/>
  <c r="D126" i="7"/>
  <c r="D122" i="7"/>
  <c r="D130" i="7"/>
  <c r="D134" i="7"/>
  <c r="D133" i="7"/>
  <c r="D129" i="7"/>
  <c r="D142" i="7"/>
  <c r="D140" i="7"/>
  <c r="D141" i="7"/>
  <c r="D137" i="7"/>
  <c r="D132" i="7"/>
  <c r="D138" i="7"/>
  <c r="D139" i="7"/>
  <c r="D143" i="7"/>
  <c r="D144" i="7"/>
  <c r="D145" i="7"/>
  <c r="D146" i="7"/>
  <c r="AY3" i="8" l="1"/>
  <c r="AA3" i="8"/>
  <c r="BA5" i="8"/>
  <c r="BK2" i="8" s="1"/>
  <c r="O3" i="8"/>
  <c r="BL146" i="6" l="1"/>
  <c r="BK146" i="6"/>
  <c r="BJ146" i="6"/>
  <c r="BI146" i="6"/>
  <c r="BH146" i="6"/>
  <c r="BG146" i="6"/>
  <c r="BF146" i="6"/>
  <c r="BE146" i="6"/>
  <c r="BD146" i="6"/>
  <c r="BC146" i="6"/>
  <c r="BB146" i="6"/>
  <c r="BA146" i="6"/>
  <c r="C146" i="6"/>
  <c r="BQ146" i="6" s="1"/>
  <c r="BL145" i="6"/>
  <c r="BK145" i="6"/>
  <c r="BJ145" i="6"/>
  <c r="BI145" i="6"/>
  <c r="BH145" i="6"/>
  <c r="BG145" i="6"/>
  <c r="BF145" i="6"/>
  <c r="BE145" i="6"/>
  <c r="BD145" i="6"/>
  <c r="BC145" i="6"/>
  <c r="BB145" i="6"/>
  <c r="BA145" i="6"/>
  <c r="C145" i="6"/>
  <c r="BR145" i="6" s="1"/>
  <c r="BL144" i="6"/>
  <c r="BK144" i="6"/>
  <c r="BJ144" i="6"/>
  <c r="BI144" i="6"/>
  <c r="BH144" i="6"/>
  <c r="BG144" i="6"/>
  <c r="BF144" i="6"/>
  <c r="BE144" i="6"/>
  <c r="BD144" i="6"/>
  <c r="BC144" i="6"/>
  <c r="BB144" i="6"/>
  <c r="BA144" i="6"/>
  <c r="C144" i="6"/>
  <c r="BX144" i="6" s="1"/>
  <c r="BL143" i="6"/>
  <c r="BK143" i="6"/>
  <c r="BJ143" i="6"/>
  <c r="BI143" i="6"/>
  <c r="BH143" i="6"/>
  <c r="BG143" i="6"/>
  <c r="BF143" i="6"/>
  <c r="BE143" i="6"/>
  <c r="BD143" i="6"/>
  <c r="BC143" i="6"/>
  <c r="BB143" i="6"/>
  <c r="BA143" i="6"/>
  <c r="C143" i="6"/>
  <c r="BN143" i="6" s="1"/>
  <c r="BL142" i="6"/>
  <c r="BK142" i="6"/>
  <c r="BJ142" i="6"/>
  <c r="BI142" i="6"/>
  <c r="BH142" i="6"/>
  <c r="BG142" i="6"/>
  <c r="BF142" i="6"/>
  <c r="BE142" i="6"/>
  <c r="BD142" i="6"/>
  <c r="BC142" i="6"/>
  <c r="BB142" i="6"/>
  <c r="BA142" i="6"/>
  <c r="C142" i="6"/>
  <c r="BT142" i="6" s="1"/>
  <c r="BL141" i="6"/>
  <c r="BK141" i="6"/>
  <c r="BJ141" i="6"/>
  <c r="BI141" i="6"/>
  <c r="BH141" i="6"/>
  <c r="BG141" i="6"/>
  <c r="BF141" i="6"/>
  <c r="BE141" i="6"/>
  <c r="BD141" i="6"/>
  <c r="BC141" i="6"/>
  <c r="BB141" i="6"/>
  <c r="BA141" i="6"/>
  <c r="C141" i="6"/>
  <c r="BL140" i="6"/>
  <c r="BK140" i="6"/>
  <c r="BJ140" i="6"/>
  <c r="BI140" i="6"/>
  <c r="BH140" i="6"/>
  <c r="BG140" i="6"/>
  <c r="BF140" i="6"/>
  <c r="BE140" i="6"/>
  <c r="BD140" i="6"/>
  <c r="BC140" i="6"/>
  <c r="BB140" i="6"/>
  <c r="BA140" i="6"/>
  <c r="C140" i="6"/>
  <c r="BT140" i="6" s="1"/>
  <c r="BL139" i="6"/>
  <c r="BK139" i="6"/>
  <c r="BJ139" i="6"/>
  <c r="BI139" i="6"/>
  <c r="BH139" i="6"/>
  <c r="BG139" i="6"/>
  <c r="BF139" i="6"/>
  <c r="BE139" i="6"/>
  <c r="BD139" i="6"/>
  <c r="BC139" i="6"/>
  <c r="BB139" i="6"/>
  <c r="BA139" i="6"/>
  <c r="C139" i="6"/>
  <c r="D139" i="6" s="1"/>
  <c r="BL138" i="6"/>
  <c r="BK138" i="6"/>
  <c r="BJ138" i="6"/>
  <c r="BI138" i="6"/>
  <c r="BH138" i="6"/>
  <c r="BG138" i="6"/>
  <c r="BF138" i="6"/>
  <c r="BE138" i="6"/>
  <c r="BD138" i="6"/>
  <c r="BC138" i="6"/>
  <c r="BB138" i="6"/>
  <c r="BA138" i="6"/>
  <c r="C138" i="6"/>
  <c r="BR138" i="6" s="1"/>
  <c r="BL137" i="6"/>
  <c r="BK137" i="6"/>
  <c r="BJ137" i="6"/>
  <c r="BI137" i="6"/>
  <c r="BH137" i="6"/>
  <c r="BG137" i="6"/>
  <c r="BF137" i="6"/>
  <c r="BE137" i="6"/>
  <c r="BD137" i="6"/>
  <c r="BC137" i="6"/>
  <c r="BB137" i="6"/>
  <c r="BA137" i="6"/>
  <c r="C137" i="6"/>
  <c r="BX137" i="6" s="1"/>
  <c r="BL136" i="6"/>
  <c r="BK136" i="6"/>
  <c r="BJ136" i="6"/>
  <c r="BI136" i="6"/>
  <c r="BH136" i="6"/>
  <c r="BG136" i="6"/>
  <c r="BF136" i="6"/>
  <c r="BE136" i="6"/>
  <c r="BD136" i="6"/>
  <c r="BC136" i="6"/>
  <c r="BB136" i="6"/>
  <c r="BA136" i="6"/>
  <c r="C136" i="6"/>
  <c r="BL135" i="6"/>
  <c r="BK135" i="6"/>
  <c r="BJ135" i="6"/>
  <c r="BI135" i="6"/>
  <c r="BH135" i="6"/>
  <c r="BG135" i="6"/>
  <c r="BF135" i="6"/>
  <c r="BE135" i="6"/>
  <c r="BD135" i="6"/>
  <c r="BC135" i="6"/>
  <c r="BB135" i="6"/>
  <c r="BA135" i="6"/>
  <c r="C135" i="6"/>
  <c r="BP135" i="6" s="1"/>
  <c r="BL134" i="6"/>
  <c r="BK134" i="6"/>
  <c r="BJ134" i="6"/>
  <c r="BI134" i="6"/>
  <c r="BH134" i="6"/>
  <c r="BG134" i="6"/>
  <c r="BF134" i="6"/>
  <c r="BE134" i="6"/>
  <c r="BD134" i="6"/>
  <c r="BC134" i="6"/>
  <c r="BB134" i="6"/>
  <c r="BA134" i="6"/>
  <c r="C134" i="6"/>
  <c r="BX134" i="6" s="1"/>
  <c r="BL133" i="6"/>
  <c r="BK133" i="6"/>
  <c r="BJ133" i="6"/>
  <c r="BI133" i="6"/>
  <c r="BH133" i="6"/>
  <c r="BG133" i="6"/>
  <c r="BF133" i="6"/>
  <c r="BE133" i="6"/>
  <c r="BD133" i="6"/>
  <c r="BC133" i="6"/>
  <c r="BB133" i="6"/>
  <c r="BA133" i="6"/>
  <c r="C133" i="6"/>
  <c r="BW133" i="6" s="1"/>
  <c r="BL132" i="6"/>
  <c r="BK132" i="6"/>
  <c r="BJ132" i="6"/>
  <c r="BI132" i="6"/>
  <c r="BH132" i="6"/>
  <c r="BG132" i="6"/>
  <c r="BF132" i="6"/>
  <c r="BE132" i="6"/>
  <c r="BD132" i="6"/>
  <c r="BC132" i="6"/>
  <c r="BB132" i="6"/>
  <c r="BA132" i="6"/>
  <c r="C132" i="6"/>
  <c r="BQ132" i="6" s="1"/>
  <c r="BL131" i="6"/>
  <c r="BK131" i="6"/>
  <c r="BJ131" i="6"/>
  <c r="BI131" i="6"/>
  <c r="BH131" i="6"/>
  <c r="BG131" i="6"/>
  <c r="BF131" i="6"/>
  <c r="BE131" i="6"/>
  <c r="BD131" i="6"/>
  <c r="BC131" i="6"/>
  <c r="BB131" i="6"/>
  <c r="BA131" i="6"/>
  <c r="C131" i="6"/>
  <c r="BL130" i="6"/>
  <c r="BK130" i="6"/>
  <c r="BJ130" i="6"/>
  <c r="BI130" i="6"/>
  <c r="BH130" i="6"/>
  <c r="BG130" i="6"/>
  <c r="BF130" i="6"/>
  <c r="BE130" i="6"/>
  <c r="BD130" i="6"/>
  <c r="BC130" i="6"/>
  <c r="BB130" i="6"/>
  <c r="BA130" i="6"/>
  <c r="C130" i="6"/>
  <c r="BT130" i="6" s="1"/>
  <c r="BL129" i="6"/>
  <c r="BK129" i="6"/>
  <c r="BJ129" i="6"/>
  <c r="BI129" i="6"/>
  <c r="BH129" i="6"/>
  <c r="BG129" i="6"/>
  <c r="BF129" i="6"/>
  <c r="BE129" i="6"/>
  <c r="BD129" i="6"/>
  <c r="BC129" i="6"/>
  <c r="BB129" i="6"/>
  <c r="BA129" i="6"/>
  <c r="C129" i="6"/>
  <c r="BO129" i="6" s="1"/>
  <c r="BL128" i="6"/>
  <c r="BK128" i="6"/>
  <c r="BJ128" i="6"/>
  <c r="BI128" i="6"/>
  <c r="BH128" i="6"/>
  <c r="BG128" i="6"/>
  <c r="BF128" i="6"/>
  <c r="BE128" i="6"/>
  <c r="BD128" i="6"/>
  <c r="BC128" i="6"/>
  <c r="BB128" i="6"/>
  <c r="BA128" i="6"/>
  <c r="C128" i="6"/>
  <c r="BX128" i="6" s="1"/>
  <c r="BL127" i="6"/>
  <c r="BK127" i="6"/>
  <c r="BJ127" i="6"/>
  <c r="BI127" i="6"/>
  <c r="BH127" i="6"/>
  <c r="BG127" i="6"/>
  <c r="BF127" i="6"/>
  <c r="BE127" i="6"/>
  <c r="BD127" i="6"/>
  <c r="BC127" i="6"/>
  <c r="BB127" i="6"/>
  <c r="BA127" i="6"/>
  <c r="C127" i="6"/>
  <c r="BT127" i="6" s="1"/>
  <c r="BL126" i="6"/>
  <c r="BK126" i="6"/>
  <c r="BJ126" i="6"/>
  <c r="BI126" i="6"/>
  <c r="BH126" i="6"/>
  <c r="BG126" i="6"/>
  <c r="BF126" i="6"/>
  <c r="BE126" i="6"/>
  <c r="BD126" i="6"/>
  <c r="BC126" i="6"/>
  <c r="BB126" i="6"/>
  <c r="BA126" i="6"/>
  <c r="C126" i="6"/>
  <c r="BW126" i="6" s="1"/>
  <c r="BL125" i="6"/>
  <c r="BK125" i="6"/>
  <c r="BJ125" i="6"/>
  <c r="BI125" i="6"/>
  <c r="BH125" i="6"/>
  <c r="BG125" i="6"/>
  <c r="BF125" i="6"/>
  <c r="BE125" i="6"/>
  <c r="BD125" i="6"/>
  <c r="BC125" i="6"/>
  <c r="BB125" i="6"/>
  <c r="BA125" i="6"/>
  <c r="C125" i="6"/>
  <c r="BP125" i="6" s="1"/>
  <c r="BL124" i="6"/>
  <c r="BK124" i="6"/>
  <c r="BJ124" i="6"/>
  <c r="BI124" i="6"/>
  <c r="BH124" i="6"/>
  <c r="BG124" i="6"/>
  <c r="BF124" i="6"/>
  <c r="BE124" i="6"/>
  <c r="BD124" i="6"/>
  <c r="BC124" i="6"/>
  <c r="BB124" i="6"/>
  <c r="BA124" i="6"/>
  <c r="C124" i="6"/>
  <c r="BW124" i="6" s="1"/>
  <c r="BL123" i="6"/>
  <c r="BK123" i="6"/>
  <c r="BJ123" i="6"/>
  <c r="BI123" i="6"/>
  <c r="BH123" i="6"/>
  <c r="BG123" i="6"/>
  <c r="BF123" i="6"/>
  <c r="BE123" i="6"/>
  <c r="BD123" i="6"/>
  <c r="BC123" i="6"/>
  <c r="BB123" i="6"/>
  <c r="BA123" i="6"/>
  <c r="C123" i="6"/>
  <c r="BM123" i="6" s="1"/>
  <c r="BL122" i="6"/>
  <c r="BK122" i="6"/>
  <c r="BJ122" i="6"/>
  <c r="BI122" i="6"/>
  <c r="BH122" i="6"/>
  <c r="BG122" i="6"/>
  <c r="BF122" i="6"/>
  <c r="BE122" i="6"/>
  <c r="BD122" i="6"/>
  <c r="BC122" i="6"/>
  <c r="BB122" i="6"/>
  <c r="BA122" i="6"/>
  <c r="C122" i="6"/>
  <c r="BM122" i="6" s="1"/>
  <c r="BL121" i="6"/>
  <c r="BK121" i="6"/>
  <c r="BJ121" i="6"/>
  <c r="BI121" i="6"/>
  <c r="BH121" i="6"/>
  <c r="BG121" i="6"/>
  <c r="BF121" i="6"/>
  <c r="BE121" i="6"/>
  <c r="BD121" i="6"/>
  <c r="BC121" i="6"/>
  <c r="BB121" i="6"/>
  <c r="BA121" i="6"/>
  <c r="C121" i="6"/>
  <c r="BS121" i="6" s="1"/>
  <c r="BL120" i="6"/>
  <c r="BK120" i="6"/>
  <c r="BJ120" i="6"/>
  <c r="BI120" i="6"/>
  <c r="BH120" i="6"/>
  <c r="BG120" i="6"/>
  <c r="BF120" i="6"/>
  <c r="BE120" i="6"/>
  <c r="BD120" i="6"/>
  <c r="BC120" i="6"/>
  <c r="BB120" i="6"/>
  <c r="BA120" i="6"/>
  <c r="C120" i="6"/>
  <c r="BU120" i="6" s="1"/>
  <c r="BL119" i="6"/>
  <c r="BK119" i="6"/>
  <c r="BJ119" i="6"/>
  <c r="BI119" i="6"/>
  <c r="BH119" i="6"/>
  <c r="BG119" i="6"/>
  <c r="BF119" i="6"/>
  <c r="BE119" i="6"/>
  <c r="BD119" i="6"/>
  <c r="BC119" i="6"/>
  <c r="BB119" i="6"/>
  <c r="BA119" i="6"/>
  <c r="C119" i="6"/>
  <c r="BU119" i="6" s="1"/>
  <c r="BL118" i="6"/>
  <c r="BK118" i="6"/>
  <c r="BJ118" i="6"/>
  <c r="BI118" i="6"/>
  <c r="BH118" i="6"/>
  <c r="BG118" i="6"/>
  <c r="BF118" i="6"/>
  <c r="BE118" i="6"/>
  <c r="BD118" i="6"/>
  <c r="BC118" i="6"/>
  <c r="BB118" i="6"/>
  <c r="BA118" i="6"/>
  <c r="C118" i="6"/>
  <c r="BU118" i="6" s="1"/>
  <c r="BL117" i="6"/>
  <c r="BK117" i="6"/>
  <c r="BJ117" i="6"/>
  <c r="BI117" i="6"/>
  <c r="BH117" i="6"/>
  <c r="BG117" i="6"/>
  <c r="BF117" i="6"/>
  <c r="BE117" i="6"/>
  <c r="BD117" i="6"/>
  <c r="BC117" i="6"/>
  <c r="BB117" i="6"/>
  <c r="BA117" i="6"/>
  <c r="C117" i="6"/>
  <c r="BV117" i="6" s="1"/>
  <c r="BL116" i="6"/>
  <c r="BK116" i="6"/>
  <c r="BJ116" i="6"/>
  <c r="BI116" i="6"/>
  <c r="BH116" i="6"/>
  <c r="BG116" i="6"/>
  <c r="BF116" i="6"/>
  <c r="BE116" i="6"/>
  <c r="BD116" i="6"/>
  <c r="BC116" i="6"/>
  <c r="BB116" i="6"/>
  <c r="BA116" i="6"/>
  <c r="C116" i="6"/>
  <c r="BP116" i="6" s="1"/>
  <c r="BL115" i="6"/>
  <c r="BK115" i="6"/>
  <c r="BJ115" i="6"/>
  <c r="BI115" i="6"/>
  <c r="BH115" i="6"/>
  <c r="BG115" i="6"/>
  <c r="BF115" i="6"/>
  <c r="BE115" i="6"/>
  <c r="BD115" i="6"/>
  <c r="BC115" i="6"/>
  <c r="BB115" i="6"/>
  <c r="BA115" i="6"/>
  <c r="C115" i="6"/>
  <c r="BU115" i="6" s="1"/>
  <c r="BL114" i="6"/>
  <c r="BK114" i="6"/>
  <c r="BJ114" i="6"/>
  <c r="BI114" i="6"/>
  <c r="BH114" i="6"/>
  <c r="BG114" i="6"/>
  <c r="BF114" i="6"/>
  <c r="BE114" i="6"/>
  <c r="BD114" i="6"/>
  <c r="BC114" i="6"/>
  <c r="BB114" i="6"/>
  <c r="BA114" i="6"/>
  <c r="C114" i="6"/>
  <c r="BT114" i="6" s="1"/>
  <c r="BL113" i="6"/>
  <c r="BK113" i="6"/>
  <c r="BJ113" i="6"/>
  <c r="BI113" i="6"/>
  <c r="BH113" i="6"/>
  <c r="BG113" i="6"/>
  <c r="BF113" i="6"/>
  <c r="BE113" i="6"/>
  <c r="BD113" i="6"/>
  <c r="BC113" i="6"/>
  <c r="BB113" i="6"/>
  <c r="BA113" i="6"/>
  <c r="C113" i="6"/>
  <c r="BV113" i="6" s="1"/>
  <c r="BL112" i="6"/>
  <c r="BK112" i="6"/>
  <c r="BJ112" i="6"/>
  <c r="BI112" i="6"/>
  <c r="BH112" i="6"/>
  <c r="BG112" i="6"/>
  <c r="BF112" i="6"/>
  <c r="BE112" i="6"/>
  <c r="BD112" i="6"/>
  <c r="BC112" i="6"/>
  <c r="BB112" i="6"/>
  <c r="BA112" i="6"/>
  <c r="C112" i="6"/>
  <c r="BQ112" i="6" s="1"/>
  <c r="BL111" i="6"/>
  <c r="BK111" i="6"/>
  <c r="BJ111" i="6"/>
  <c r="BI111" i="6"/>
  <c r="BH111" i="6"/>
  <c r="BG111" i="6"/>
  <c r="BF111" i="6"/>
  <c r="BE111" i="6"/>
  <c r="BD111" i="6"/>
  <c r="BC111" i="6"/>
  <c r="BB111" i="6"/>
  <c r="BA111" i="6"/>
  <c r="C111" i="6"/>
  <c r="BS111" i="6" s="1"/>
  <c r="BL110" i="6"/>
  <c r="BK110" i="6"/>
  <c r="BJ110" i="6"/>
  <c r="BI110" i="6"/>
  <c r="BH110" i="6"/>
  <c r="BG110" i="6"/>
  <c r="BF110" i="6"/>
  <c r="BE110" i="6"/>
  <c r="BD110" i="6"/>
  <c r="BC110" i="6"/>
  <c r="BB110" i="6"/>
  <c r="BA110" i="6"/>
  <c r="C110" i="6"/>
  <c r="BW110" i="6" s="1"/>
  <c r="BL109" i="6"/>
  <c r="BK109" i="6"/>
  <c r="BJ109" i="6"/>
  <c r="BI109" i="6"/>
  <c r="BH109" i="6"/>
  <c r="BG109" i="6"/>
  <c r="BF109" i="6"/>
  <c r="BE109" i="6"/>
  <c r="BD109" i="6"/>
  <c r="BC109" i="6"/>
  <c r="BB109" i="6"/>
  <c r="BA109" i="6"/>
  <c r="C109" i="6"/>
  <c r="D109" i="6" s="1"/>
  <c r="BL108" i="6"/>
  <c r="BK108" i="6"/>
  <c r="BJ108" i="6"/>
  <c r="BI108" i="6"/>
  <c r="BH108" i="6"/>
  <c r="BG108" i="6"/>
  <c r="BF108" i="6"/>
  <c r="BE108" i="6"/>
  <c r="BD108" i="6"/>
  <c r="BC108" i="6"/>
  <c r="BB108" i="6"/>
  <c r="BA108" i="6"/>
  <c r="C108" i="6"/>
  <c r="BQ108" i="6" s="1"/>
  <c r="BL107" i="6"/>
  <c r="BK107" i="6"/>
  <c r="BJ107" i="6"/>
  <c r="BI107" i="6"/>
  <c r="BH107" i="6"/>
  <c r="BG107" i="6"/>
  <c r="BF107" i="6"/>
  <c r="BE107" i="6"/>
  <c r="BD107" i="6"/>
  <c r="BC107" i="6"/>
  <c r="BB107" i="6"/>
  <c r="BA107" i="6"/>
  <c r="C107" i="6"/>
  <c r="BX107" i="6" s="1"/>
  <c r="BL106" i="6"/>
  <c r="BK106" i="6"/>
  <c r="BJ106" i="6"/>
  <c r="BI106" i="6"/>
  <c r="BH106" i="6"/>
  <c r="BG106" i="6"/>
  <c r="BF106" i="6"/>
  <c r="BE106" i="6"/>
  <c r="BD106" i="6"/>
  <c r="BC106" i="6"/>
  <c r="BB106" i="6"/>
  <c r="BA106" i="6"/>
  <c r="C106" i="6"/>
  <c r="BX106" i="6" s="1"/>
  <c r="BL105" i="6"/>
  <c r="BK105" i="6"/>
  <c r="BJ105" i="6"/>
  <c r="BI105" i="6"/>
  <c r="BH105" i="6"/>
  <c r="BG105" i="6"/>
  <c r="BF105" i="6"/>
  <c r="BE105" i="6"/>
  <c r="BD105" i="6"/>
  <c r="BC105" i="6"/>
  <c r="BB105" i="6"/>
  <c r="BA105" i="6"/>
  <c r="C105" i="6"/>
  <c r="BO105" i="6" s="1"/>
  <c r="BL104" i="6"/>
  <c r="BK104" i="6"/>
  <c r="BJ104" i="6"/>
  <c r="BI104" i="6"/>
  <c r="BH104" i="6"/>
  <c r="BG104" i="6"/>
  <c r="BF104" i="6"/>
  <c r="BE104" i="6"/>
  <c r="BD104" i="6"/>
  <c r="BC104" i="6"/>
  <c r="BB104" i="6"/>
  <c r="BA104" i="6"/>
  <c r="C104" i="6"/>
  <c r="BT104" i="6" s="1"/>
  <c r="BL103" i="6"/>
  <c r="BK103" i="6"/>
  <c r="BJ103" i="6"/>
  <c r="BI103" i="6"/>
  <c r="BH103" i="6"/>
  <c r="BG103" i="6"/>
  <c r="BF103" i="6"/>
  <c r="BE103" i="6"/>
  <c r="BD103" i="6"/>
  <c r="BC103" i="6"/>
  <c r="BB103" i="6"/>
  <c r="BA103" i="6"/>
  <c r="C103" i="6"/>
  <c r="BW103" i="6" s="1"/>
  <c r="BL102" i="6"/>
  <c r="BK102" i="6"/>
  <c r="BJ102" i="6"/>
  <c r="BI102" i="6"/>
  <c r="BH102" i="6"/>
  <c r="BG102" i="6"/>
  <c r="BF102" i="6"/>
  <c r="BE102" i="6"/>
  <c r="BD102" i="6"/>
  <c r="BC102" i="6"/>
  <c r="BB102" i="6"/>
  <c r="BA102" i="6"/>
  <c r="C102" i="6"/>
  <c r="BQ102" i="6" s="1"/>
  <c r="BL101" i="6"/>
  <c r="BK101" i="6"/>
  <c r="BJ101" i="6"/>
  <c r="BI101" i="6"/>
  <c r="BH101" i="6"/>
  <c r="BG101" i="6"/>
  <c r="BF101" i="6"/>
  <c r="BE101" i="6"/>
  <c r="BD101" i="6"/>
  <c r="BC101" i="6"/>
  <c r="BB101" i="6"/>
  <c r="BA101" i="6"/>
  <c r="C101" i="6"/>
  <c r="BW101" i="6" s="1"/>
  <c r="BL100" i="6"/>
  <c r="BK100" i="6"/>
  <c r="BJ100" i="6"/>
  <c r="BI100" i="6"/>
  <c r="BH100" i="6"/>
  <c r="BG100" i="6"/>
  <c r="BF100" i="6"/>
  <c r="BE100" i="6"/>
  <c r="BD100" i="6"/>
  <c r="BC100" i="6"/>
  <c r="BB100" i="6"/>
  <c r="BA100" i="6"/>
  <c r="C100" i="6"/>
  <c r="BT100" i="6" s="1"/>
  <c r="BL99" i="6"/>
  <c r="BK99" i="6"/>
  <c r="BJ99" i="6"/>
  <c r="BI99" i="6"/>
  <c r="BH99" i="6"/>
  <c r="BG99" i="6"/>
  <c r="BF99" i="6"/>
  <c r="BE99" i="6"/>
  <c r="BD99" i="6"/>
  <c r="BC99" i="6"/>
  <c r="BB99" i="6"/>
  <c r="BA99" i="6"/>
  <c r="C99" i="6"/>
  <c r="BL98" i="6"/>
  <c r="BK98" i="6"/>
  <c r="BJ98" i="6"/>
  <c r="BI98" i="6"/>
  <c r="BH98" i="6"/>
  <c r="BG98" i="6"/>
  <c r="BF98" i="6"/>
  <c r="BE98" i="6"/>
  <c r="BD98" i="6"/>
  <c r="BC98" i="6"/>
  <c r="BB98" i="6"/>
  <c r="BA98" i="6"/>
  <c r="C98" i="6"/>
  <c r="BX98" i="6" s="1"/>
  <c r="BL97" i="6"/>
  <c r="BK97" i="6"/>
  <c r="BJ97" i="6"/>
  <c r="BI97" i="6"/>
  <c r="BH97" i="6"/>
  <c r="BG97" i="6"/>
  <c r="BF97" i="6"/>
  <c r="BE97" i="6"/>
  <c r="BD97" i="6"/>
  <c r="BC97" i="6"/>
  <c r="BB97" i="6"/>
  <c r="BA97" i="6"/>
  <c r="C97" i="6"/>
  <c r="BO97" i="6" s="1"/>
  <c r="BL96" i="6"/>
  <c r="BK96" i="6"/>
  <c r="BJ96" i="6"/>
  <c r="BI96" i="6"/>
  <c r="BH96" i="6"/>
  <c r="BG96" i="6"/>
  <c r="BF96" i="6"/>
  <c r="BE96" i="6"/>
  <c r="BD96" i="6"/>
  <c r="BC96" i="6"/>
  <c r="BB96" i="6"/>
  <c r="BA96" i="6"/>
  <c r="C96" i="6"/>
  <c r="D96" i="6" s="1"/>
  <c r="BL95" i="6"/>
  <c r="BK95" i="6"/>
  <c r="BJ95" i="6"/>
  <c r="BI95" i="6"/>
  <c r="BH95" i="6"/>
  <c r="BG95" i="6"/>
  <c r="BF95" i="6"/>
  <c r="BE95" i="6"/>
  <c r="BD95" i="6"/>
  <c r="BC95" i="6"/>
  <c r="BB95" i="6"/>
  <c r="BA95" i="6"/>
  <c r="C95" i="6"/>
  <c r="BR95" i="6" s="1"/>
  <c r="BL94" i="6"/>
  <c r="BK94" i="6"/>
  <c r="BJ94" i="6"/>
  <c r="BI94" i="6"/>
  <c r="BH94" i="6"/>
  <c r="BG94" i="6"/>
  <c r="BF94" i="6"/>
  <c r="BE94" i="6"/>
  <c r="BD94" i="6"/>
  <c r="BC94" i="6"/>
  <c r="BB94" i="6"/>
  <c r="BA94" i="6"/>
  <c r="C94" i="6"/>
  <c r="BX94" i="6" s="1"/>
  <c r="BL93" i="6"/>
  <c r="BK93" i="6"/>
  <c r="BJ93" i="6"/>
  <c r="BI93" i="6"/>
  <c r="BH93" i="6"/>
  <c r="BG93" i="6"/>
  <c r="BF93" i="6"/>
  <c r="BE93" i="6"/>
  <c r="BD93" i="6"/>
  <c r="BC93" i="6"/>
  <c r="BB93" i="6"/>
  <c r="BA93" i="6"/>
  <c r="C93" i="6"/>
  <c r="BO93" i="6" s="1"/>
  <c r="BL92" i="6"/>
  <c r="BK92" i="6"/>
  <c r="BJ92" i="6"/>
  <c r="BI92" i="6"/>
  <c r="BH92" i="6"/>
  <c r="BG92" i="6"/>
  <c r="BF92" i="6"/>
  <c r="BE92" i="6"/>
  <c r="BD92" i="6"/>
  <c r="BC92" i="6"/>
  <c r="BB92" i="6"/>
  <c r="BA92" i="6"/>
  <c r="C92" i="6"/>
  <c r="BS92" i="6" s="1"/>
  <c r="BL91" i="6"/>
  <c r="BK91" i="6"/>
  <c r="BJ91" i="6"/>
  <c r="BI91" i="6"/>
  <c r="BH91" i="6"/>
  <c r="BG91" i="6"/>
  <c r="BF91" i="6"/>
  <c r="BE91" i="6"/>
  <c r="BD91" i="6"/>
  <c r="BC91" i="6"/>
  <c r="BB91" i="6"/>
  <c r="BA91" i="6"/>
  <c r="C91" i="6"/>
  <c r="BV91" i="6" s="1"/>
  <c r="BL90" i="6"/>
  <c r="BK90" i="6"/>
  <c r="BJ90" i="6"/>
  <c r="BI90" i="6"/>
  <c r="BH90" i="6"/>
  <c r="BG90" i="6"/>
  <c r="BF90" i="6"/>
  <c r="BE90" i="6"/>
  <c r="BD90" i="6"/>
  <c r="BC90" i="6"/>
  <c r="BB90" i="6"/>
  <c r="BA90" i="6"/>
  <c r="C90" i="6"/>
  <c r="BM90" i="6" s="1"/>
  <c r="BL89" i="6"/>
  <c r="BK89" i="6"/>
  <c r="BJ89" i="6"/>
  <c r="BI89" i="6"/>
  <c r="BH89" i="6"/>
  <c r="BG89" i="6"/>
  <c r="BF89" i="6"/>
  <c r="BE89" i="6"/>
  <c r="BD89" i="6"/>
  <c r="BC89" i="6"/>
  <c r="BB89" i="6"/>
  <c r="BA89" i="6"/>
  <c r="C89" i="6"/>
  <c r="BM89" i="6" s="1"/>
  <c r="BL88" i="6"/>
  <c r="BK88" i="6"/>
  <c r="BJ88" i="6"/>
  <c r="BI88" i="6"/>
  <c r="BH88" i="6"/>
  <c r="BG88" i="6"/>
  <c r="BF88" i="6"/>
  <c r="BE88" i="6"/>
  <c r="BD88" i="6"/>
  <c r="BC88" i="6"/>
  <c r="BB88" i="6"/>
  <c r="BA88" i="6"/>
  <c r="C88" i="6"/>
  <c r="BQ88" i="6" s="1"/>
  <c r="BL87" i="6"/>
  <c r="BK87" i="6"/>
  <c r="BJ87" i="6"/>
  <c r="BI87" i="6"/>
  <c r="BH87" i="6"/>
  <c r="BG87" i="6"/>
  <c r="BF87" i="6"/>
  <c r="BE87" i="6"/>
  <c r="BD87" i="6"/>
  <c r="BC87" i="6"/>
  <c r="BB87" i="6"/>
  <c r="BA87" i="6"/>
  <c r="C87" i="6"/>
  <c r="BR87" i="6" s="1"/>
  <c r="BL86" i="6"/>
  <c r="BK86" i="6"/>
  <c r="BJ86" i="6"/>
  <c r="BI86" i="6"/>
  <c r="BH86" i="6"/>
  <c r="BG86" i="6"/>
  <c r="BF86" i="6"/>
  <c r="BE86" i="6"/>
  <c r="BD86" i="6"/>
  <c r="BC86" i="6"/>
  <c r="BB86" i="6"/>
  <c r="BA86" i="6"/>
  <c r="C86" i="6"/>
  <c r="BT86" i="6" s="1"/>
  <c r="BL85" i="6"/>
  <c r="BK85" i="6"/>
  <c r="BJ85" i="6"/>
  <c r="BI85" i="6"/>
  <c r="BH85" i="6"/>
  <c r="BG85" i="6"/>
  <c r="BF85" i="6"/>
  <c r="BE85" i="6"/>
  <c r="BD85" i="6"/>
  <c r="BC85" i="6"/>
  <c r="BB85" i="6"/>
  <c r="BA85" i="6"/>
  <c r="C85" i="6"/>
  <c r="BQ85" i="6" s="1"/>
  <c r="BL84" i="6"/>
  <c r="BK84" i="6"/>
  <c r="BJ84" i="6"/>
  <c r="BI84" i="6"/>
  <c r="BH84" i="6"/>
  <c r="BG84" i="6"/>
  <c r="BF84" i="6"/>
  <c r="BE84" i="6"/>
  <c r="BD84" i="6"/>
  <c r="BC84" i="6"/>
  <c r="BB84" i="6"/>
  <c r="BA84" i="6"/>
  <c r="C84" i="6"/>
  <c r="BX84" i="6" s="1"/>
  <c r="BL83" i="6"/>
  <c r="BK83" i="6"/>
  <c r="BJ83" i="6"/>
  <c r="BI83" i="6"/>
  <c r="BH83" i="6"/>
  <c r="BG83" i="6"/>
  <c r="BF83" i="6"/>
  <c r="BE83" i="6"/>
  <c r="BD83" i="6"/>
  <c r="BC83" i="6"/>
  <c r="BB83" i="6"/>
  <c r="BA83" i="6"/>
  <c r="C83" i="6"/>
  <c r="BR83" i="6" s="1"/>
  <c r="BL82" i="6"/>
  <c r="BK82" i="6"/>
  <c r="BJ82" i="6"/>
  <c r="BI82" i="6"/>
  <c r="BH82" i="6"/>
  <c r="BG82" i="6"/>
  <c r="BF82" i="6"/>
  <c r="BE82" i="6"/>
  <c r="BD82" i="6"/>
  <c r="BC82" i="6"/>
  <c r="BB82" i="6"/>
  <c r="BA82" i="6"/>
  <c r="C82" i="6"/>
  <c r="BM82" i="6" s="1"/>
  <c r="BL81" i="6"/>
  <c r="BK81" i="6"/>
  <c r="BJ81" i="6"/>
  <c r="BI81" i="6"/>
  <c r="BH81" i="6"/>
  <c r="BG81" i="6"/>
  <c r="BF81" i="6"/>
  <c r="BE81" i="6"/>
  <c r="BD81" i="6"/>
  <c r="BC81" i="6"/>
  <c r="BB81" i="6"/>
  <c r="BA81" i="6"/>
  <c r="C81" i="6"/>
  <c r="BU81" i="6" s="1"/>
  <c r="BL80" i="6"/>
  <c r="BK80" i="6"/>
  <c r="BJ80" i="6"/>
  <c r="BI80" i="6"/>
  <c r="BH80" i="6"/>
  <c r="BG80" i="6"/>
  <c r="BF80" i="6"/>
  <c r="BE80" i="6"/>
  <c r="BD80" i="6"/>
  <c r="BC80" i="6"/>
  <c r="BB80" i="6"/>
  <c r="BA80" i="6"/>
  <c r="C80" i="6"/>
  <c r="BP80" i="6" s="1"/>
  <c r="BL79" i="6"/>
  <c r="BK79" i="6"/>
  <c r="BJ79" i="6"/>
  <c r="BI79" i="6"/>
  <c r="BH79" i="6"/>
  <c r="BG79" i="6"/>
  <c r="BF79" i="6"/>
  <c r="BE79" i="6"/>
  <c r="BD79" i="6"/>
  <c r="BC79" i="6"/>
  <c r="BB79" i="6"/>
  <c r="BA79" i="6"/>
  <c r="C79" i="6"/>
  <c r="BW79" i="6" s="1"/>
  <c r="BL78" i="6"/>
  <c r="BK78" i="6"/>
  <c r="BJ78" i="6"/>
  <c r="BI78" i="6"/>
  <c r="BH78" i="6"/>
  <c r="BG78" i="6"/>
  <c r="BF78" i="6"/>
  <c r="BE78" i="6"/>
  <c r="BD78" i="6"/>
  <c r="BC78" i="6"/>
  <c r="BB78" i="6"/>
  <c r="BA78" i="6"/>
  <c r="C78" i="6"/>
  <c r="BR78" i="6" s="1"/>
  <c r="BL77" i="6"/>
  <c r="BK77" i="6"/>
  <c r="BJ77" i="6"/>
  <c r="BI77" i="6"/>
  <c r="BH77" i="6"/>
  <c r="BG77" i="6"/>
  <c r="BF77" i="6"/>
  <c r="BE77" i="6"/>
  <c r="BD77" i="6"/>
  <c r="BC77" i="6"/>
  <c r="BB77" i="6"/>
  <c r="BA77" i="6"/>
  <c r="C77" i="6"/>
  <c r="BR77" i="6" s="1"/>
  <c r="BL76" i="6"/>
  <c r="BK76" i="6"/>
  <c r="BJ76" i="6"/>
  <c r="BI76" i="6"/>
  <c r="BH76" i="6"/>
  <c r="BG76" i="6"/>
  <c r="BF76" i="6"/>
  <c r="BE76" i="6"/>
  <c r="BD76" i="6"/>
  <c r="BC76" i="6"/>
  <c r="BB76" i="6"/>
  <c r="BA76" i="6"/>
  <c r="C76" i="6"/>
  <c r="BP76" i="6" s="1"/>
  <c r="BL75" i="6"/>
  <c r="BK75" i="6"/>
  <c r="BJ75" i="6"/>
  <c r="BI75" i="6"/>
  <c r="BH75" i="6"/>
  <c r="BG75" i="6"/>
  <c r="BF75" i="6"/>
  <c r="BE75" i="6"/>
  <c r="BD75" i="6"/>
  <c r="BC75" i="6"/>
  <c r="BB75" i="6"/>
  <c r="BA75" i="6"/>
  <c r="C75" i="6"/>
  <c r="BO75" i="6" s="1"/>
  <c r="BL74" i="6"/>
  <c r="BK74" i="6"/>
  <c r="BJ74" i="6"/>
  <c r="BI74" i="6"/>
  <c r="BH74" i="6"/>
  <c r="BG74" i="6"/>
  <c r="BF74" i="6"/>
  <c r="BE74" i="6"/>
  <c r="BD74" i="6"/>
  <c r="BC74" i="6"/>
  <c r="BB74" i="6"/>
  <c r="BA74" i="6"/>
  <c r="C74" i="6"/>
  <c r="BU74" i="6" s="1"/>
  <c r="BL73" i="6"/>
  <c r="BK73" i="6"/>
  <c r="BJ73" i="6"/>
  <c r="BI73" i="6"/>
  <c r="BH73" i="6"/>
  <c r="BG73" i="6"/>
  <c r="BF73" i="6"/>
  <c r="BE73" i="6"/>
  <c r="BD73" i="6"/>
  <c r="BC73" i="6"/>
  <c r="BB73" i="6"/>
  <c r="BA73" i="6"/>
  <c r="C73" i="6"/>
  <c r="BO73" i="6" s="1"/>
  <c r="BL72" i="6"/>
  <c r="BK72" i="6"/>
  <c r="BJ72" i="6"/>
  <c r="BI72" i="6"/>
  <c r="BH72" i="6"/>
  <c r="BG72" i="6"/>
  <c r="BF72" i="6"/>
  <c r="BE72" i="6"/>
  <c r="BD72" i="6"/>
  <c r="BC72" i="6"/>
  <c r="BB72" i="6"/>
  <c r="BA72" i="6"/>
  <c r="C72" i="6"/>
  <c r="BP72" i="6" s="1"/>
  <c r="BL71" i="6"/>
  <c r="BK71" i="6"/>
  <c r="BJ71" i="6"/>
  <c r="BI71" i="6"/>
  <c r="BH71" i="6"/>
  <c r="BG71" i="6"/>
  <c r="BF71" i="6"/>
  <c r="BE71" i="6"/>
  <c r="BD71" i="6"/>
  <c r="BC71" i="6"/>
  <c r="BB71" i="6"/>
  <c r="BA71" i="6"/>
  <c r="C71" i="6"/>
  <c r="BQ71" i="6" s="1"/>
  <c r="BL70" i="6"/>
  <c r="BK70" i="6"/>
  <c r="BJ70" i="6"/>
  <c r="BI70" i="6"/>
  <c r="BH70" i="6"/>
  <c r="BG70" i="6"/>
  <c r="BF70" i="6"/>
  <c r="BE70" i="6"/>
  <c r="BD70" i="6"/>
  <c r="BC70" i="6"/>
  <c r="BB70" i="6"/>
  <c r="BA70" i="6"/>
  <c r="C70" i="6"/>
  <c r="BL69" i="6"/>
  <c r="BK69" i="6"/>
  <c r="BJ69" i="6"/>
  <c r="BI69" i="6"/>
  <c r="BH69" i="6"/>
  <c r="BG69" i="6"/>
  <c r="BF69" i="6"/>
  <c r="BE69" i="6"/>
  <c r="BD69" i="6"/>
  <c r="BC69" i="6"/>
  <c r="BB69" i="6"/>
  <c r="BA69" i="6"/>
  <c r="C69" i="6"/>
  <c r="BR69" i="6" s="1"/>
  <c r="BL68" i="6"/>
  <c r="BK68" i="6"/>
  <c r="BJ68" i="6"/>
  <c r="BI68" i="6"/>
  <c r="BH68" i="6"/>
  <c r="BG68" i="6"/>
  <c r="BF68" i="6"/>
  <c r="BE68" i="6"/>
  <c r="BD68" i="6"/>
  <c r="BC68" i="6"/>
  <c r="BB68" i="6"/>
  <c r="BA68" i="6"/>
  <c r="C68" i="6"/>
  <c r="BW68" i="6" s="1"/>
  <c r="BL67" i="6"/>
  <c r="BK67" i="6"/>
  <c r="BJ67" i="6"/>
  <c r="BI67" i="6"/>
  <c r="BH67" i="6"/>
  <c r="BG67" i="6"/>
  <c r="BF67" i="6"/>
  <c r="BE67" i="6"/>
  <c r="BD67" i="6"/>
  <c r="BC67" i="6"/>
  <c r="BB67" i="6"/>
  <c r="BA67" i="6"/>
  <c r="C67" i="6"/>
  <c r="BP67" i="6" s="1"/>
  <c r="BL66" i="6"/>
  <c r="BK66" i="6"/>
  <c r="BJ66" i="6"/>
  <c r="BI66" i="6"/>
  <c r="BH66" i="6"/>
  <c r="BG66" i="6"/>
  <c r="BF66" i="6"/>
  <c r="BE66" i="6"/>
  <c r="BD66" i="6"/>
  <c r="BC66" i="6"/>
  <c r="BB66" i="6"/>
  <c r="BA66" i="6"/>
  <c r="C66" i="6"/>
  <c r="BR66" i="6" s="1"/>
  <c r="BL65" i="6"/>
  <c r="BK65" i="6"/>
  <c r="BJ65" i="6"/>
  <c r="BI65" i="6"/>
  <c r="BH65" i="6"/>
  <c r="BG65" i="6"/>
  <c r="BF65" i="6"/>
  <c r="BE65" i="6"/>
  <c r="BD65" i="6"/>
  <c r="BC65" i="6"/>
  <c r="BB65" i="6"/>
  <c r="BA65" i="6"/>
  <c r="C65" i="6"/>
  <c r="BT65" i="6" s="1"/>
  <c r="BL64" i="6"/>
  <c r="BK64" i="6"/>
  <c r="BJ64" i="6"/>
  <c r="BI64" i="6"/>
  <c r="BH64" i="6"/>
  <c r="BG64" i="6"/>
  <c r="BF64" i="6"/>
  <c r="BE64" i="6"/>
  <c r="BD64" i="6"/>
  <c r="BC64" i="6"/>
  <c r="BB64" i="6"/>
  <c r="BA64" i="6"/>
  <c r="C64" i="6"/>
  <c r="BX64" i="6" s="1"/>
  <c r="BL63" i="6"/>
  <c r="BK63" i="6"/>
  <c r="BJ63" i="6"/>
  <c r="BI63" i="6"/>
  <c r="BH63" i="6"/>
  <c r="BG63" i="6"/>
  <c r="BF63" i="6"/>
  <c r="BE63" i="6"/>
  <c r="BD63" i="6"/>
  <c r="BC63" i="6"/>
  <c r="BB63" i="6"/>
  <c r="BA63" i="6"/>
  <c r="C63" i="6"/>
  <c r="BR63" i="6" s="1"/>
  <c r="BL62" i="6"/>
  <c r="BK62" i="6"/>
  <c r="BJ62" i="6"/>
  <c r="BI62" i="6"/>
  <c r="BH62" i="6"/>
  <c r="BG62" i="6"/>
  <c r="BF62" i="6"/>
  <c r="BE62" i="6"/>
  <c r="BD62" i="6"/>
  <c r="BC62" i="6"/>
  <c r="BB62" i="6"/>
  <c r="BA62" i="6"/>
  <c r="C62" i="6"/>
  <c r="BW62" i="6" s="1"/>
  <c r="BL61" i="6"/>
  <c r="BK61" i="6"/>
  <c r="BJ61" i="6"/>
  <c r="BI61" i="6"/>
  <c r="BH61" i="6"/>
  <c r="BG61" i="6"/>
  <c r="BF61" i="6"/>
  <c r="BE61" i="6"/>
  <c r="BD61" i="6"/>
  <c r="BC61" i="6"/>
  <c r="BB61" i="6"/>
  <c r="BA61" i="6"/>
  <c r="C61" i="6"/>
  <c r="BW61" i="6" s="1"/>
  <c r="BL60" i="6"/>
  <c r="BK60" i="6"/>
  <c r="BJ60" i="6"/>
  <c r="BI60" i="6"/>
  <c r="BH60" i="6"/>
  <c r="BG60" i="6"/>
  <c r="BF60" i="6"/>
  <c r="BE60" i="6"/>
  <c r="BD60" i="6"/>
  <c r="BC60" i="6"/>
  <c r="BB60" i="6"/>
  <c r="BA60" i="6"/>
  <c r="C60" i="6"/>
  <c r="BS60" i="6" s="1"/>
  <c r="BL59" i="6"/>
  <c r="BK59" i="6"/>
  <c r="BJ59" i="6"/>
  <c r="BI59" i="6"/>
  <c r="BH59" i="6"/>
  <c r="BG59" i="6"/>
  <c r="BF59" i="6"/>
  <c r="BE59" i="6"/>
  <c r="BD59" i="6"/>
  <c r="BC59" i="6"/>
  <c r="BB59" i="6"/>
  <c r="BA59" i="6"/>
  <c r="C59" i="6"/>
  <c r="BL58" i="6"/>
  <c r="BK58" i="6"/>
  <c r="BJ58" i="6"/>
  <c r="BI58" i="6"/>
  <c r="BH58" i="6"/>
  <c r="BG58" i="6"/>
  <c r="BF58" i="6"/>
  <c r="BE58" i="6"/>
  <c r="BD58" i="6"/>
  <c r="BC58" i="6"/>
  <c r="BB58" i="6"/>
  <c r="BA58" i="6"/>
  <c r="C58" i="6"/>
  <c r="BL57" i="6"/>
  <c r="BK57" i="6"/>
  <c r="BJ57" i="6"/>
  <c r="BI57" i="6"/>
  <c r="BH57" i="6"/>
  <c r="BG57" i="6"/>
  <c r="BF57" i="6"/>
  <c r="BE57" i="6"/>
  <c r="BD57" i="6"/>
  <c r="BC57" i="6"/>
  <c r="BB57" i="6"/>
  <c r="BA57" i="6"/>
  <c r="C57" i="6"/>
  <c r="BV57" i="6" s="1"/>
  <c r="BL56" i="6"/>
  <c r="BK56" i="6"/>
  <c r="BJ56" i="6"/>
  <c r="BI56" i="6"/>
  <c r="BH56" i="6"/>
  <c r="BG56" i="6"/>
  <c r="BF56" i="6"/>
  <c r="BE56" i="6"/>
  <c r="BD56" i="6"/>
  <c r="BC56" i="6"/>
  <c r="BB56" i="6"/>
  <c r="BA56" i="6"/>
  <c r="C56" i="6"/>
  <c r="BS56" i="6" s="1"/>
  <c r="BL55" i="6"/>
  <c r="BK55" i="6"/>
  <c r="BJ55" i="6"/>
  <c r="BI55" i="6"/>
  <c r="BH55" i="6"/>
  <c r="BG55" i="6"/>
  <c r="BF55" i="6"/>
  <c r="BE55" i="6"/>
  <c r="BD55" i="6"/>
  <c r="BC55" i="6"/>
  <c r="BB55" i="6"/>
  <c r="BA55" i="6"/>
  <c r="C55" i="6"/>
  <c r="BL54" i="6"/>
  <c r="BK54" i="6"/>
  <c r="BJ54" i="6"/>
  <c r="BI54" i="6"/>
  <c r="BH54" i="6"/>
  <c r="BG54" i="6"/>
  <c r="BF54" i="6"/>
  <c r="BE54" i="6"/>
  <c r="BD54" i="6"/>
  <c r="BC54" i="6"/>
  <c r="BB54" i="6"/>
  <c r="BA54" i="6"/>
  <c r="C54" i="6"/>
  <c r="BU54" i="6" s="1"/>
  <c r="BL53" i="6"/>
  <c r="BK53" i="6"/>
  <c r="BJ53" i="6"/>
  <c r="BI53" i="6"/>
  <c r="BH53" i="6"/>
  <c r="BG53" i="6"/>
  <c r="BF53" i="6"/>
  <c r="BE53" i="6"/>
  <c r="BD53" i="6"/>
  <c r="BC53" i="6"/>
  <c r="BB53" i="6"/>
  <c r="BA53" i="6"/>
  <c r="C53" i="6"/>
  <c r="BW53" i="6" s="1"/>
  <c r="BL52" i="6"/>
  <c r="BK52" i="6"/>
  <c r="BJ52" i="6"/>
  <c r="BI52" i="6"/>
  <c r="BH52" i="6"/>
  <c r="BG52" i="6"/>
  <c r="BF52" i="6"/>
  <c r="BE52" i="6"/>
  <c r="BD52" i="6"/>
  <c r="BC52" i="6"/>
  <c r="BB52" i="6"/>
  <c r="BA52" i="6"/>
  <c r="C52" i="6"/>
  <c r="BV52" i="6" s="1"/>
  <c r="BL51" i="6"/>
  <c r="BK51" i="6"/>
  <c r="BJ51" i="6"/>
  <c r="BI51" i="6"/>
  <c r="BH51" i="6"/>
  <c r="BG51" i="6"/>
  <c r="BF51" i="6"/>
  <c r="BE51" i="6"/>
  <c r="BD51" i="6"/>
  <c r="BC51" i="6"/>
  <c r="BB51" i="6"/>
  <c r="BA51" i="6"/>
  <c r="C51" i="6"/>
  <c r="BQ51" i="6" s="1"/>
  <c r="BL50" i="6"/>
  <c r="BK50" i="6"/>
  <c r="BJ50" i="6"/>
  <c r="BI50" i="6"/>
  <c r="BH50" i="6"/>
  <c r="BG50" i="6"/>
  <c r="BF50" i="6"/>
  <c r="BE50" i="6"/>
  <c r="BD50" i="6"/>
  <c r="BC50" i="6"/>
  <c r="BB50" i="6"/>
  <c r="BA50" i="6"/>
  <c r="C50" i="6"/>
  <c r="BV50" i="6" s="1"/>
  <c r="BL49" i="6"/>
  <c r="BK49" i="6"/>
  <c r="BJ49" i="6"/>
  <c r="BI49" i="6"/>
  <c r="BH49" i="6"/>
  <c r="BG49" i="6"/>
  <c r="BF49" i="6"/>
  <c r="BE49" i="6"/>
  <c r="BD49" i="6"/>
  <c r="BC49" i="6"/>
  <c r="BB49" i="6"/>
  <c r="BA49" i="6"/>
  <c r="C49" i="6"/>
  <c r="BT49" i="6" s="1"/>
  <c r="BL48" i="6"/>
  <c r="BK48" i="6"/>
  <c r="BJ48" i="6"/>
  <c r="BI48" i="6"/>
  <c r="BH48" i="6"/>
  <c r="BG48" i="6"/>
  <c r="BF48" i="6"/>
  <c r="BE48" i="6"/>
  <c r="BD48" i="6"/>
  <c r="BC48" i="6"/>
  <c r="BB48" i="6"/>
  <c r="BA48" i="6"/>
  <c r="C48" i="6"/>
  <c r="BV48" i="6" s="1"/>
  <c r="BL47" i="6"/>
  <c r="BK47" i="6"/>
  <c r="BJ47" i="6"/>
  <c r="BI47" i="6"/>
  <c r="BH47" i="6"/>
  <c r="BG47" i="6"/>
  <c r="BF47" i="6"/>
  <c r="BE47" i="6"/>
  <c r="BD47" i="6"/>
  <c r="BC47" i="6"/>
  <c r="BB47" i="6"/>
  <c r="BA47" i="6"/>
  <c r="C47" i="6"/>
  <c r="BW47" i="6" s="1"/>
  <c r="BL46" i="6"/>
  <c r="BK46" i="6"/>
  <c r="BJ46" i="6"/>
  <c r="BI46" i="6"/>
  <c r="BH46" i="6"/>
  <c r="BG46" i="6"/>
  <c r="BF46" i="6"/>
  <c r="BE46" i="6"/>
  <c r="BD46" i="6"/>
  <c r="BC46" i="6"/>
  <c r="BB46" i="6"/>
  <c r="BA46" i="6"/>
  <c r="C46" i="6"/>
  <c r="BP46" i="6" s="1"/>
  <c r="BL45" i="6"/>
  <c r="BK45" i="6"/>
  <c r="BJ45" i="6"/>
  <c r="BI45" i="6"/>
  <c r="BH45" i="6"/>
  <c r="BG45" i="6"/>
  <c r="BF45" i="6"/>
  <c r="BE45" i="6"/>
  <c r="BD45" i="6"/>
  <c r="BC45" i="6"/>
  <c r="BB45" i="6"/>
  <c r="BA45" i="6"/>
  <c r="C45" i="6"/>
  <c r="BX45" i="6" s="1"/>
  <c r="BL44" i="6"/>
  <c r="BK44" i="6"/>
  <c r="BJ44" i="6"/>
  <c r="BI44" i="6"/>
  <c r="BH44" i="6"/>
  <c r="BG44" i="6"/>
  <c r="BF44" i="6"/>
  <c r="BE44" i="6"/>
  <c r="BD44" i="6"/>
  <c r="BC44" i="6"/>
  <c r="BB44" i="6"/>
  <c r="BA44" i="6"/>
  <c r="C44" i="6"/>
  <c r="BM44" i="6" s="1"/>
  <c r="BL43" i="6"/>
  <c r="BK43" i="6"/>
  <c r="BJ43" i="6"/>
  <c r="BI43" i="6"/>
  <c r="BH43" i="6"/>
  <c r="BG43" i="6"/>
  <c r="BF43" i="6"/>
  <c r="BE43" i="6"/>
  <c r="BD43" i="6"/>
  <c r="BC43" i="6"/>
  <c r="BB43" i="6"/>
  <c r="BA43" i="6"/>
  <c r="C43" i="6"/>
  <c r="BL42" i="6"/>
  <c r="BK42" i="6"/>
  <c r="BJ42" i="6"/>
  <c r="BI42" i="6"/>
  <c r="BH42" i="6"/>
  <c r="BG42" i="6"/>
  <c r="BF42" i="6"/>
  <c r="BE42" i="6"/>
  <c r="BD42" i="6"/>
  <c r="BC42" i="6"/>
  <c r="BB42" i="6"/>
  <c r="BA42" i="6"/>
  <c r="C42" i="6"/>
  <c r="BP42" i="6" s="1"/>
  <c r="BL41" i="6"/>
  <c r="BK41" i="6"/>
  <c r="BJ41" i="6"/>
  <c r="BI41" i="6"/>
  <c r="BH41" i="6"/>
  <c r="BG41" i="6"/>
  <c r="BF41" i="6"/>
  <c r="BE41" i="6"/>
  <c r="BD41" i="6"/>
  <c r="BC41" i="6"/>
  <c r="BB41" i="6"/>
  <c r="BA41" i="6"/>
  <c r="C41" i="6"/>
  <c r="BW41" i="6" s="1"/>
  <c r="BL40" i="6"/>
  <c r="BK40" i="6"/>
  <c r="BJ40" i="6"/>
  <c r="BI40" i="6"/>
  <c r="BH40" i="6"/>
  <c r="BG40" i="6"/>
  <c r="BF40" i="6"/>
  <c r="BE40" i="6"/>
  <c r="BD40" i="6"/>
  <c r="BC40" i="6"/>
  <c r="BB40" i="6"/>
  <c r="BA40" i="6"/>
  <c r="C40" i="6"/>
  <c r="BM40" i="6" s="1"/>
  <c r="BL39" i="6"/>
  <c r="BK39" i="6"/>
  <c r="BJ39" i="6"/>
  <c r="BI39" i="6"/>
  <c r="BH39" i="6"/>
  <c r="BG39" i="6"/>
  <c r="BF39" i="6"/>
  <c r="BE39" i="6"/>
  <c r="BD39" i="6"/>
  <c r="BC39" i="6"/>
  <c r="BB39" i="6"/>
  <c r="BA39" i="6"/>
  <c r="C39" i="6"/>
  <c r="BS39" i="6" s="1"/>
  <c r="BL38" i="6"/>
  <c r="BK38" i="6"/>
  <c r="BJ38" i="6"/>
  <c r="BI38" i="6"/>
  <c r="BH38" i="6"/>
  <c r="BG38" i="6"/>
  <c r="BF38" i="6"/>
  <c r="BE38" i="6"/>
  <c r="BD38" i="6"/>
  <c r="BC38" i="6"/>
  <c r="BB38" i="6"/>
  <c r="BA38" i="6"/>
  <c r="C38" i="6"/>
  <c r="BN38" i="6" s="1"/>
  <c r="BL37" i="6"/>
  <c r="BK37" i="6"/>
  <c r="BJ37" i="6"/>
  <c r="BI37" i="6"/>
  <c r="BH37" i="6"/>
  <c r="BG37" i="6"/>
  <c r="BF37" i="6"/>
  <c r="BE37" i="6"/>
  <c r="BD37" i="6"/>
  <c r="BC37" i="6"/>
  <c r="BB37" i="6"/>
  <c r="BA37" i="6"/>
  <c r="C37" i="6"/>
  <c r="BW37" i="6" s="1"/>
  <c r="BL36" i="6"/>
  <c r="BK36" i="6"/>
  <c r="BJ36" i="6"/>
  <c r="BI36" i="6"/>
  <c r="BH36" i="6"/>
  <c r="BG36" i="6"/>
  <c r="BF36" i="6"/>
  <c r="BE36" i="6"/>
  <c r="BD36" i="6"/>
  <c r="BC36" i="6"/>
  <c r="BB36" i="6"/>
  <c r="BA36" i="6"/>
  <c r="C36" i="6"/>
  <c r="BL35" i="6"/>
  <c r="BK35" i="6"/>
  <c r="BJ35" i="6"/>
  <c r="BI35" i="6"/>
  <c r="BH35" i="6"/>
  <c r="BG35" i="6"/>
  <c r="BF35" i="6"/>
  <c r="BE35" i="6"/>
  <c r="BD35" i="6"/>
  <c r="BC35" i="6"/>
  <c r="BB35" i="6"/>
  <c r="BA35" i="6"/>
  <c r="C35" i="6"/>
  <c r="BW35" i="6" s="1"/>
  <c r="BL34" i="6"/>
  <c r="BK34" i="6"/>
  <c r="BJ34" i="6"/>
  <c r="BI34" i="6"/>
  <c r="BH34" i="6"/>
  <c r="BG34" i="6"/>
  <c r="BF34" i="6"/>
  <c r="BE34" i="6"/>
  <c r="BD34" i="6"/>
  <c r="BC34" i="6"/>
  <c r="BB34" i="6"/>
  <c r="BA34" i="6"/>
  <c r="C34" i="6"/>
  <c r="BQ34" i="6" s="1"/>
  <c r="BL33" i="6"/>
  <c r="BK33" i="6"/>
  <c r="BJ33" i="6"/>
  <c r="BI33" i="6"/>
  <c r="BH33" i="6"/>
  <c r="BG33" i="6"/>
  <c r="BF33" i="6"/>
  <c r="BE33" i="6"/>
  <c r="BD33" i="6"/>
  <c r="BC33" i="6"/>
  <c r="BB33" i="6"/>
  <c r="BA33" i="6"/>
  <c r="C33" i="6"/>
  <c r="BU33" i="6" s="1"/>
  <c r="BL32" i="6"/>
  <c r="BK32" i="6"/>
  <c r="BJ32" i="6"/>
  <c r="BI32" i="6"/>
  <c r="BH32" i="6"/>
  <c r="BG32" i="6"/>
  <c r="BF32" i="6"/>
  <c r="BE32" i="6"/>
  <c r="BD32" i="6"/>
  <c r="BC32" i="6"/>
  <c r="BB32" i="6"/>
  <c r="BA32" i="6"/>
  <c r="C32" i="6"/>
  <c r="BT32" i="6" s="1"/>
  <c r="BL31" i="6"/>
  <c r="BK31" i="6"/>
  <c r="BJ31" i="6"/>
  <c r="BI31" i="6"/>
  <c r="BH31" i="6"/>
  <c r="BG31" i="6"/>
  <c r="BF31" i="6"/>
  <c r="BE31" i="6"/>
  <c r="BD31" i="6"/>
  <c r="BC31" i="6"/>
  <c r="BB31" i="6"/>
  <c r="BA31" i="6"/>
  <c r="C31" i="6"/>
  <c r="BW31" i="6" s="1"/>
  <c r="BL30" i="6"/>
  <c r="BK30" i="6"/>
  <c r="BJ30" i="6"/>
  <c r="BI30" i="6"/>
  <c r="BH30" i="6"/>
  <c r="BG30" i="6"/>
  <c r="BF30" i="6"/>
  <c r="BE30" i="6"/>
  <c r="BD30" i="6"/>
  <c r="BC30" i="6"/>
  <c r="BB30" i="6"/>
  <c r="BA30" i="6"/>
  <c r="C30" i="6"/>
  <c r="BX30" i="6" s="1"/>
  <c r="BL29" i="6"/>
  <c r="BK29" i="6"/>
  <c r="BJ29" i="6"/>
  <c r="BI29" i="6"/>
  <c r="BH29" i="6"/>
  <c r="BG29" i="6"/>
  <c r="BF29" i="6"/>
  <c r="BE29" i="6"/>
  <c r="BD29" i="6"/>
  <c r="BC29" i="6"/>
  <c r="BB29" i="6"/>
  <c r="BA29" i="6"/>
  <c r="C29" i="6"/>
  <c r="BR29" i="6" s="1"/>
  <c r="BL28" i="6"/>
  <c r="BK28" i="6"/>
  <c r="BJ28" i="6"/>
  <c r="BI28" i="6"/>
  <c r="BH28" i="6"/>
  <c r="BG28" i="6"/>
  <c r="BF28" i="6"/>
  <c r="BE28" i="6"/>
  <c r="BD28" i="6"/>
  <c r="BC28" i="6"/>
  <c r="BB28" i="6"/>
  <c r="BA28" i="6"/>
  <c r="C28" i="6"/>
  <c r="BU28" i="6" s="1"/>
  <c r="BL27" i="6"/>
  <c r="BK27" i="6"/>
  <c r="BJ27" i="6"/>
  <c r="BI27" i="6"/>
  <c r="BH27" i="6"/>
  <c r="BG27" i="6"/>
  <c r="BF27" i="6"/>
  <c r="BE27" i="6"/>
  <c r="BD27" i="6"/>
  <c r="BC27" i="6"/>
  <c r="BB27" i="6"/>
  <c r="BA27" i="6"/>
  <c r="C27" i="6"/>
  <c r="BW27" i="6" s="1"/>
  <c r="BL26" i="6"/>
  <c r="BK26" i="6"/>
  <c r="BJ26" i="6"/>
  <c r="BI26" i="6"/>
  <c r="BH26" i="6"/>
  <c r="BG26" i="6"/>
  <c r="BF26" i="6"/>
  <c r="BE26" i="6"/>
  <c r="BD26" i="6"/>
  <c r="BC26" i="6"/>
  <c r="BB26" i="6"/>
  <c r="BA26" i="6"/>
  <c r="C26" i="6"/>
  <c r="BX26" i="6" s="1"/>
  <c r="BL25" i="6"/>
  <c r="BK25" i="6"/>
  <c r="BJ25" i="6"/>
  <c r="BI25" i="6"/>
  <c r="BH25" i="6"/>
  <c r="BG25" i="6"/>
  <c r="BF25" i="6"/>
  <c r="BE25" i="6"/>
  <c r="BD25" i="6"/>
  <c r="BC25" i="6"/>
  <c r="BB25" i="6"/>
  <c r="BA25" i="6"/>
  <c r="C25" i="6"/>
  <c r="BR25" i="6" s="1"/>
  <c r="BL24" i="6"/>
  <c r="BK24" i="6"/>
  <c r="BJ24" i="6"/>
  <c r="BI24" i="6"/>
  <c r="BH24" i="6"/>
  <c r="BG24" i="6"/>
  <c r="BF24" i="6"/>
  <c r="BE24" i="6"/>
  <c r="BD24" i="6"/>
  <c r="BC24" i="6"/>
  <c r="BB24" i="6"/>
  <c r="BA24" i="6"/>
  <c r="C24" i="6"/>
  <c r="BU24" i="6" s="1"/>
  <c r="BL23" i="6"/>
  <c r="BK23" i="6"/>
  <c r="BJ23" i="6"/>
  <c r="BI23" i="6"/>
  <c r="BH23" i="6"/>
  <c r="BG23" i="6"/>
  <c r="BF23" i="6"/>
  <c r="BE23" i="6"/>
  <c r="BD23" i="6"/>
  <c r="BC23" i="6"/>
  <c r="BB23" i="6"/>
  <c r="BA23" i="6"/>
  <c r="C23" i="6"/>
  <c r="BW23" i="6" s="1"/>
  <c r="BL22" i="6"/>
  <c r="BK22" i="6"/>
  <c r="BJ22" i="6"/>
  <c r="BI22" i="6"/>
  <c r="BH22" i="6"/>
  <c r="BG22" i="6"/>
  <c r="BF22" i="6"/>
  <c r="BE22" i="6"/>
  <c r="BD22" i="6"/>
  <c r="BC22" i="6"/>
  <c r="BB22" i="6"/>
  <c r="BA22" i="6"/>
  <c r="C22" i="6"/>
  <c r="BS22" i="6" s="1"/>
  <c r="BL21" i="6"/>
  <c r="BK21" i="6"/>
  <c r="BJ21" i="6"/>
  <c r="BI21" i="6"/>
  <c r="BH21" i="6"/>
  <c r="BG21" i="6"/>
  <c r="BF21" i="6"/>
  <c r="BE21" i="6"/>
  <c r="BD21" i="6"/>
  <c r="BC21" i="6"/>
  <c r="BB21" i="6"/>
  <c r="BA21" i="6"/>
  <c r="C21" i="6"/>
  <c r="BR21" i="6" s="1"/>
  <c r="BL20" i="6"/>
  <c r="BK20" i="6"/>
  <c r="BJ20" i="6"/>
  <c r="BI20" i="6"/>
  <c r="BH20" i="6"/>
  <c r="BG20" i="6"/>
  <c r="BF20" i="6"/>
  <c r="BE20" i="6"/>
  <c r="BD20" i="6"/>
  <c r="BC20" i="6"/>
  <c r="BB20" i="6"/>
  <c r="BA20" i="6"/>
  <c r="C20" i="6"/>
  <c r="D20" i="6" s="1"/>
  <c r="BL19" i="6"/>
  <c r="BK19" i="6"/>
  <c r="BJ19" i="6"/>
  <c r="BI19" i="6"/>
  <c r="BH19" i="6"/>
  <c r="BG19" i="6"/>
  <c r="BF19" i="6"/>
  <c r="BE19" i="6"/>
  <c r="BD19" i="6"/>
  <c r="BC19" i="6"/>
  <c r="BB19" i="6"/>
  <c r="BA19" i="6"/>
  <c r="C19" i="6"/>
  <c r="BM19" i="6" s="1"/>
  <c r="BL18" i="6"/>
  <c r="BK18" i="6"/>
  <c r="BJ18" i="6"/>
  <c r="BI18" i="6"/>
  <c r="BH18" i="6"/>
  <c r="BG18" i="6"/>
  <c r="BF18" i="6"/>
  <c r="BE18" i="6"/>
  <c r="BD18" i="6"/>
  <c r="BC18" i="6"/>
  <c r="BB18" i="6"/>
  <c r="BA18" i="6"/>
  <c r="C18" i="6"/>
  <c r="BW18" i="6" s="1"/>
  <c r="BL17" i="6"/>
  <c r="BK17" i="6"/>
  <c r="BJ17" i="6"/>
  <c r="BI17" i="6"/>
  <c r="BH17" i="6"/>
  <c r="BG17" i="6"/>
  <c r="BF17" i="6"/>
  <c r="BE17" i="6"/>
  <c r="BD17" i="6"/>
  <c r="BC17" i="6"/>
  <c r="BB17" i="6"/>
  <c r="BA17" i="6"/>
  <c r="C17" i="6"/>
  <c r="BQ17" i="6" s="1"/>
  <c r="BL16" i="6"/>
  <c r="BK16" i="6"/>
  <c r="BJ16" i="6"/>
  <c r="BI16" i="6"/>
  <c r="BH16" i="6"/>
  <c r="BG16" i="6"/>
  <c r="BF16" i="6"/>
  <c r="BE16" i="6"/>
  <c r="BD16" i="6"/>
  <c r="BC16" i="6"/>
  <c r="BB16" i="6"/>
  <c r="BA16" i="6"/>
  <c r="C16" i="6"/>
  <c r="BW16" i="6" s="1"/>
  <c r="BL15" i="6"/>
  <c r="BK15" i="6"/>
  <c r="BJ15" i="6"/>
  <c r="BI15" i="6"/>
  <c r="BH15" i="6"/>
  <c r="BG15" i="6"/>
  <c r="BF15" i="6"/>
  <c r="BE15" i="6"/>
  <c r="BD15" i="6"/>
  <c r="BC15" i="6"/>
  <c r="BB15" i="6"/>
  <c r="BA15" i="6"/>
  <c r="C15" i="6"/>
  <c r="BR15" i="6" s="1"/>
  <c r="BL14" i="6"/>
  <c r="BK14" i="6"/>
  <c r="BJ14" i="6"/>
  <c r="BI14" i="6"/>
  <c r="BH14" i="6"/>
  <c r="BG14" i="6"/>
  <c r="BF14" i="6"/>
  <c r="BE14" i="6"/>
  <c r="BD14" i="6"/>
  <c r="BC14" i="6"/>
  <c r="BB14" i="6"/>
  <c r="BA14" i="6"/>
  <c r="C14" i="6"/>
  <c r="BX14" i="6" s="1"/>
  <c r="BL13" i="6"/>
  <c r="BK13" i="6"/>
  <c r="BJ13" i="6"/>
  <c r="BI13" i="6"/>
  <c r="BH13" i="6"/>
  <c r="BG13" i="6"/>
  <c r="BF13" i="6"/>
  <c r="BE13" i="6"/>
  <c r="BD13" i="6"/>
  <c r="BC13" i="6"/>
  <c r="BB13" i="6"/>
  <c r="BA13" i="6"/>
  <c r="C13" i="6"/>
  <c r="BL12" i="6"/>
  <c r="BK12" i="6"/>
  <c r="BJ12" i="6"/>
  <c r="BI12" i="6"/>
  <c r="BH12" i="6"/>
  <c r="BG12" i="6"/>
  <c r="BF12" i="6"/>
  <c r="BE12" i="6"/>
  <c r="BD12" i="6"/>
  <c r="BC12" i="6"/>
  <c r="BB12" i="6"/>
  <c r="BA12" i="6"/>
  <c r="C12" i="6"/>
  <c r="BX12" i="6" s="1"/>
  <c r="BL11" i="6"/>
  <c r="BK11" i="6"/>
  <c r="BJ11" i="6"/>
  <c r="BI11" i="6"/>
  <c r="BH11" i="6"/>
  <c r="BG11" i="6"/>
  <c r="BF11" i="6"/>
  <c r="BE11" i="6"/>
  <c r="BD11" i="6"/>
  <c r="BC11" i="6"/>
  <c r="BB11" i="6"/>
  <c r="BA11" i="6"/>
  <c r="C11" i="6"/>
  <c r="BP11" i="6" s="1"/>
  <c r="BL10" i="6"/>
  <c r="BK10" i="6"/>
  <c r="BJ10" i="6"/>
  <c r="BI10" i="6"/>
  <c r="BH10" i="6"/>
  <c r="BG10" i="6"/>
  <c r="BF10" i="6"/>
  <c r="BE10" i="6"/>
  <c r="BD10" i="6"/>
  <c r="BC10" i="6"/>
  <c r="BB10" i="6"/>
  <c r="BA10" i="6"/>
  <c r="C10" i="6"/>
  <c r="BU10" i="6" s="1"/>
  <c r="BL9" i="6"/>
  <c r="BK9" i="6"/>
  <c r="BJ9" i="6"/>
  <c r="BI9" i="6"/>
  <c r="BH9" i="6"/>
  <c r="BG9" i="6"/>
  <c r="BF9" i="6"/>
  <c r="BE9" i="6"/>
  <c r="BD9" i="6"/>
  <c r="BC9" i="6"/>
  <c r="BB9" i="6"/>
  <c r="BA9" i="6"/>
  <c r="C9" i="6"/>
  <c r="BV9" i="6" s="1"/>
  <c r="BL8" i="6"/>
  <c r="BK8" i="6"/>
  <c r="BJ8" i="6"/>
  <c r="BI8" i="6"/>
  <c r="BH8" i="6"/>
  <c r="BG8" i="6"/>
  <c r="BF8" i="6"/>
  <c r="BE8" i="6"/>
  <c r="BD8" i="6"/>
  <c r="BC8" i="6"/>
  <c r="BB8" i="6"/>
  <c r="BA8" i="6"/>
  <c r="C8" i="6"/>
  <c r="BX8" i="6" s="1"/>
  <c r="BL7" i="6"/>
  <c r="BK7" i="6"/>
  <c r="BJ7" i="6"/>
  <c r="BI7" i="6"/>
  <c r="BH7" i="6"/>
  <c r="BG7" i="6"/>
  <c r="BF7" i="6"/>
  <c r="BE7" i="6"/>
  <c r="BD7" i="6"/>
  <c r="BC7" i="6"/>
  <c r="BB7" i="6"/>
  <c r="BA7" i="6"/>
  <c r="C7" i="6"/>
  <c r="BP7" i="6" s="1"/>
  <c r="BL6" i="6"/>
  <c r="BK6" i="6"/>
  <c r="BJ6" i="6"/>
  <c r="BI6" i="6"/>
  <c r="BH6" i="6"/>
  <c r="BG6" i="6"/>
  <c r="BF6" i="6"/>
  <c r="BE6" i="6"/>
  <c r="BD6" i="6"/>
  <c r="BC6" i="6"/>
  <c r="BB6" i="6"/>
  <c r="BA6" i="6"/>
  <c r="C6" i="6"/>
  <c r="BU6" i="6" s="1"/>
  <c r="BL5" i="6"/>
  <c r="BK5" i="6"/>
  <c r="BJ5" i="6"/>
  <c r="BI5" i="6"/>
  <c r="BH5" i="6"/>
  <c r="BG5" i="6"/>
  <c r="BF5" i="6"/>
  <c r="BE5" i="6"/>
  <c r="BD5" i="6"/>
  <c r="BC5" i="6"/>
  <c r="BB5" i="6"/>
  <c r="BA5" i="6"/>
  <c r="C5" i="6"/>
  <c r="BV5" i="6" s="1"/>
  <c r="AY3" i="6"/>
  <c r="AA3" i="6"/>
  <c r="O3" i="6"/>
  <c r="O2" i="3" l="1"/>
  <c r="BO5" i="6"/>
  <c r="D92" i="6"/>
  <c r="BS25" i="6"/>
  <c r="BM14" i="6"/>
  <c r="BW94" i="6"/>
  <c r="D128" i="6"/>
  <c r="BO143" i="6"/>
  <c r="D111" i="6"/>
  <c r="BM83" i="6"/>
  <c r="BM86" i="6"/>
  <c r="BM112" i="6"/>
  <c r="BS19" i="6"/>
  <c r="BP49" i="6"/>
  <c r="BM63" i="6"/>
  <c r="BP74" i="6"/>
  <c r="BV95" i="6"/>
  <c r="D116" i="6"/>
  <c r="BU94" i="6"/>
  <c r="BO18" i="6"/>
  <c r="BO62" i="6"/>
  <c r="BN87" i="6"/>
  <c r="BX18" i="6"/>
  <c r="BW19" i="6"/>
  <c r="BU63" i="6"/>
  <c r="BR86" i="6"/>
  <c r="BS87" i="6"/>
  <c r="BS11" i="6"/>
  <c r="BS50" i="6"/>
  <c r="BV75" i="6"/>
  <c r="D80" i="6"/>
  <c r="BS96" i="6"/>
  <c r="BS122" i="6"/>
  <c r="BV7" i="6"/>
  <c r="BM27" i="6"/>
  <c r="BM65" i="6"/>
  <c r="BW75" i="6"/>
  <c r="BV78" i="6"/>
  <c r="BV116" i="6"/>
  <c r="D11" i="6"/>
  <c r="BN65" i="6"/>
  <c r="BN127" i="6"/>
  <c r="BO19" i="6"/>
  <c r="BS20" i="6"/>
  <c r="BM23" i="6"/>
  <c r="BO32" i="6"/>
  <c r="BN35" i="6"/>
  <c r="BS52" i="6"/>
  <c r="BO64" i="6"/>
  <c r="BQ65" i="6"/>
  <c r="BN68" i="6"/>
  <c r="BM87" i="6"/>
  <c r="BP88" i="6"/>
  <c r="BR42" i="6"/>
  <c r="BV135" i="6"/>
  <c r="BV21" i="6"/>
  <c r="BP8" i="6"/>
  <c r="BX35" i="6"/>
  <c r="BV42" i="6"/>
  <c r="D47" i="6"/>
  <c r="BM49" i="6"/>
  <c r="BR50" i="6"/>
  <c r="D52" i="6"/>
  <c r="BN63" i="6"/>
  <c r="BS68" i="6"/>
  <c r="D76" i="6"/>
  <c r="BN78" i="6"/>
  <c r="BT82" i="6"/>
  <c r="BX87" i="6"/>
  <c r="BM94" i="6"/>
  <c r="BS95" i="6"/>
  <c r="BN123" i="6"/>
  <c r="D125" i="6"/>
  <c r="BU142" i="6"/>
  <c r="BQ30" i="6"/>
  <c r="BN40" i="6"/>
  <c r="D42" i="6"/>
  <c r="D46" i="6"/>
  <c r="BN48" i="6"/>
  <c r="BM56" i="6"/>
  <c r="BT57" i="6"/>
  <c r="BM60" i="6"/>
  <c r="BX78" i="6"/>
  <c r="BU90" i="6"/>
  <c r="BQ110" i="6"/>
  <c r="BN112" i="6"/>
  <c r="BN113" i="6"/>
  <c r="BT122" i="6"/>
  <c r="D124" i="6"/>
  <c r="BV127" i="6"/>
  <c r="D135" i="6"/>
  <c r="BM140" i="6"/>
  <c r="BS6" i="6"/>
  <c r="D8" i="6"/>
  <c r="BM21" i="6"/>
  <c r="D24" i="6"/>
  <c r="BP26" i="6"/>
  <c r="BN33" i="6"/>
  <c r="BW40" i="6"/>
  <c r="BO44" i="6"/>
  <c r="D50" i="6"/>
  <c r="BN56" i="6"/>
  <c r="BN60" i="6"/>
  <c r="BV61" i="6"/>
  <c r="BN103" i="6"/>
  <c r="BR110" i="6"/>
  <c r="BP111" i="6"/>
  <c r="BS112" i="6"/>
  <c r="BM116" i="6"/>
  <c r="BM118" i="6"/>
  <c r="BN126" i="6"/>
  <c r="BN130" i="6"/>
  <c r="BU140" i="6"/>
  <c r="D142" i="6"/>
  <c r="BN21" i="6"/>
  <c r="BS29" i="6"/>
  <c r="BQ33" i="6"/>
  <c r="BX56" i="6"/>
  <c r="BT60" i="6"/>
  <c r="BN89" i="6"/>
  <c r="BU106" i="6"/>
  <c r="BO109" i="6"/>
  <c r="BU110" i="6"/>
  <c r="BX112" i="6"/>
  <c r="BS116" i="6"/>
  <c r="BO117" i="6"/>
  <c r="BU130" i="6"/>
  <c r="BP139" i="6"/>
  <c r="BW140" i="6"/>
  <c r="BU21" i="6"/>
  <c r="BX60" i="6"/>
  <c r="BU116" i="6"/>
  <c r="BT117" i="6"/>
  <c r="BQ125" i="6"/>
  <c r="BQ7" i="6"/>
  <c r="D7" i="6"/>
  <c r="BR7" i="6"/>
  <c r="BM10" i="6"/>
  <c r="BV19" i="6"/>
  <c r="BT20" i="6"/>
  <c r="BQ21" i="6"/>
  <c r="BU23" i="6"/>
  <c r="BS24" i="6"/>
  <c r="BV25" i="6"/>
  <c r="D28" i="6"/>
  <c r="BW32" i="6"/>
  <c r="BV33" i="6"/>
  <c r="BX42" i="6"/>
  <c r="BQ46" i="6"/>
  <c r="BO48" i="6"/>
  <c r="BU49" i="6"/>
  <c r="BM50" i="6"/>
  <c r="BU60" i="6"/>
  <c r="BS78" i="6"/>
  <c r="BW82" i="6"/>
  <c r="BN83" i="6"/>
  <c r="BU87" i="6"/>
  <c r="BM97" i="6"/>
  <c r="D102" i="6"/>
  <c r="BM106" i="6"/>
  <c r="BN116" i="6"/>
  <c r="BU125" i="6"/>
  <c r="BV126" i="6"/>
  <c r="BQ127" i="6"/>
  <c r="BM134" i="6"/>
  <c r="BS7" i="6"/>
  <c r="BR10" i="6"/>
  <c r="BQ11" i="6"/>
  <c r="BS16" i="6"/>
  <c r="BS21" i="6"/>
  <c r="BO22" i="6"/>
  <c r="BV23" i="6"/>
  <c r="BT24" i="6"/>
  <c r="BR41" i="6"/>
  <c r="BM42" i="6"/>
  <c r="BM45" i="6"/>
  <c r="BS46" i="6"/>
  <c r="BQ47" i="6"/>
  <c r="BX49" i="6"/>
  <c r="BN50" i="6"/>
  <c r="BM52" i="6"/>
  <c r="BT69" i="6"/>
  <c r="BT78" i="6"/>
  <c r="BN79" i="6"/>
  <c r="BV80" i="6"/>
  <c r="BX82" i="6"/>
  <c r="BS83" i="6"/>
  <c r="BN84" i="6"/>
  <c r="BM91" i="6"/>
  <c r="BW100" i="6"/>
  <c r="BR105" i="6"/>
  <c r="BN106" i="6"/>
  <c r="BQ116" i="6"/>
  <c r="BM119" i="6"/>
  <c r="BV125" i="6"/>
  <c r="BU127" i="6"/>
  <c r="BN128" i="6"/>
  <c r="BX130" i="6"/>
  <c r="BQ133" i="6"/>
  <c r="BO134" i="6"/>
  <c r="BS135" i="6"/>
  <c r="BO139" i="6"/>
  <c r="BT7" i="6"/>
  <c r="BS10" i="6"/>
  <c r="BT16" i="6"/>
  <c r="BT39" i="6"/>
  <c r="BS41" i="6"/>
  <c r="BN42" i="6"/>
  <c r="BU46" i="6"/>
  <c r="BQ50" i="6"/>
  <c r="BN52" i="6"/>
  <c r="BQ67" i="6"/>
  <c r="BV69" i="6"/>
  <c r="BO79" i="6"/>
  <c r="BX80" i="6"/>
  <c r="BU83" i="6"/>
  <c r="BV84" i="6"/>
  <c r="BQ91" i="6"/>
  <c r="BS106" i="6"/>
  <c r="BP119" i="6"/>
  <c r="BQ128" i="6"/>
  <c r="BR133" i="6"/>
  <c r="BR134" i="6"/>
  <c r="BS138" i="6"/>
  <c r="BU7" i="6"/>
  <c r="BT11" i="6"/>
  <c r="BU16" i="6"/>
  <c r="BW39" i="6"/>
  <c r="BQ42" i="6"/>
  <c r="BQ52" i="6"/>
  <c r="BU67" i="6"/>
  <c r="BX83" i="6"/>
  <c r="D106" i="6"/>
  <c r="BT106" i="6"/>
  <c r="BX119" i="6"/>
  <c r="BR128" i="6"/>
  <c r="BU138" i="6"/>
  <c r="BX140" i="6"/>
  <c r="BX39" i="6"/>
  <c r="BV67" i="6"/>
  <c r="BP144" i="6"/>
  <c r="BR6" i="6"/>
  <c r="BM7" i="6"/>
  <c r="BX7" i="6"/>
  <c r="BQ8" i="6"/>
  <c r="D12" i="6"/>
  <c r="BT14" i="6"/>
  <c r="BN19" i="6"/>
  <c r="BU27" i="6"/>
  <c r="BS28" i="6"/>
  <c r="BV29" i="6"/>
  <c r="D39" i="6"/>
  <c r="BS42" i="6"/>
  <c r="BX50" i="6"/>
  <c r="BT52" i="6"/>
  <c r="BT56" i="6"/>
  <c r="BU65" i="6"/>
  <c r="D67" i="6"/>
  <c r="BX74" i="6"/>
  <c r="BT102" i="6"/>
  <c r="BR103" i="6"/>
  <c r="BR109" i="6"/>
  <c r="BU112" i="6"/>
  <c r="BX116" i="6"/>
  <c r="BN7" i="6"/>
  <c r="BU14" i="6"/>
  <c r="BV27" i="6"/>
  <c r="BT28" i="6"/>
  <c r="BU42" i="6"/>
  <c r="BX52" i="6"/>
  <c r="BU56" i="6"/>
  <c r="BV63" i="6"/>
  <c r="BV65" i="6"/>
  <c r="BM78" i="6"/>
  <c r="BO82" i="6"/>
  <c r="BM98" i="6"/>
  <c r="BX102" i="6"/>
  <c r="BV112" i="6"/>
  <c r="BT113" i="6"/>
  <c r="BM127" i="6"/>
  <c r="BM130" i="6"/>
  <c r="BW143" i="6"/>
  <c r="BP38" i="6"/>
  <c r="BW71" i="6"/>
  <c r="BS77" i="6"/>
  <c r="BV121" i="6"/>
  <c r="BR129" i="6"/>
  <c r="BR132" i="6"/>
  <c r="BS145" i="6"/>
  <c r="BM6" i="6"/>
  <c r="BR11" i="6"/>
  <c r="BM18" i="6"/>
  <c r="BR19" i="6"/>
  <c r="BP22" i="6"/>
  <c r="BU25" i="6"/>
  <c r="BO26" i="6"/>
  <c r="BU29" i="6"/>
  <c r="BP30" i="6"/>
  <c r="BM32" i="6"/>
  <c r="BM33" i="6"/>
  <c r="D34" i="6"/>
  <c r="BT34" i="6"/>
  <c r="D38" i="6"/>
  <c r="BQ38" i="6"/>
  <c r="BV39" i="6"/>
  <c r="BW44" i="6"/>
  <c r="BP45" i="6"/>
  <c r="BR46" i="6"/>
  <c r="BP50" i="6"/>
  <c r="D51" i="6"/>
  <c r="BP52" i="6"/>
  <c r="BV56" i="6"/>
  <c r="BV60" i="6"/>
  <c r="BR62" i="6"/>
  <c r="BX63" i="6"/>
  <c r="BS64" i="6"/>
  <c r="BR67" i="6"/>
  <c r="BU69" i="6"/>
  <c r="D71" i="6"/>
  <c r="BX71" i="6"/>
  <c r="BU73" i="6"/>
  <c r="BM74" i="6"/>
  <c r="BT77" i="6"/>
  <c r="BU78" i="6"/>
  <c r="BW80" i="6"/>
  <c r="BU82" i="6"/>
  <c r="BV83" i="6"/>
  <c r="BS84" i="6"/>
  <c r="BO86" i="6"/>
  <c r="BV87" i="6"/>
  <c r="BO89" i="6"/>
  <c r="BW90" i="6"/>
  <c r="BN91" i="6"/>
  <c r="BU95" i="6"/>
  <c r="BP96" i="6"/>
  <c r="BQ98" i="6"/>
  <c r="BU102" i="6"/>
  <c r="BO103" i="6"/>
  <c r="BP106" i="6"/>
  <c r="BO113" i="6"/>
  <c r="BN117" i="6"/>
  <c r="BV122" i="6"/>
  <c r="BQ123" i="6"/>
  <c r="BR125" i="6"/>
  <c r="BP128" i="6"/>
  <c r="D129" i="6"/>
  <c r="BS129" i="6"/>
  <c r="BV130" i="6"/>
  <c r="BS132" i="6"/>
  <c r="BU135" i="6"/>
  <c r="BT138" i="6"/>
  <c r="BV143" i="6"/>
  <c r="BM144" i="6"/>
  <c r="BV145" i="6"/>
  <c r="BR38" i="6"/>
  <c r="BR45" i="6"/>
  <c r="BT62" i="6"/>
  <c r="BT64" i="6"/>
  <c r="BW73" i="6"/>
  <c r="BU77" i="6"/>
  <c r="BX90" i="6"/>
  <c r="BU98" i="6"/>
  <c r="BR123" i="6"/>
  <c r="BT129" i="6"/>
  <c r="BT132" i="6"/>
  <c r="BS34" i="6"/>
  <c r="BQ18" i="6"/>
  <c r="D22" i="6"/>
  <c r="BT22" i="6"/>
  <c r="BT26" i="6"/>
  <c r="BS30" i="6"/>
  <c r="BS38" i="6"/>
  <c r="D45" i="6"/>
  <c r="BS45" i="6"/>
  <c r="D62" i="6"/>
  <c r="D64" i="6"/>
  <c r="BW64" i="6"/>
  <c r="BQ74" i="6"/>
  <c r="BV77" i="6"/>
  <c r="BW84" i="6"/>
  <c r="BR91" i="6"/>
  <c r="D98" i="6"/>
  <c r="BW98" i="6"/>
  <c r="BV103" i="6"/>
  <c r="BS123" i="6"/>
  <c r="BX129" i="6"/>
  <c r="BU132" i="6"/>
  <c r="BX135" i="6"/>
  <c r="BV138" i="6"/>
  <c r="BQ144" i="6"/>
  <c r="BX51" i="6"/>
  <c r="BT73" i="6"/>
  <c r="BT6" i="6"/>
  <c r="BU11" i="6"/>
  <c r="D18" i="6"/>
  <c r="BS18" i="6"/>
  <c r="BX22" i="6"/>
  <c r="BM25" i="6"/>
  <c r="D26" i="6"/>
  <c r="BM29" i="6"/>
  <c r="D30" i="6"/>
  <c r="BT30" i="6"/>
  <c r="BR33" i="6"/>
  <c r="BU38" i="6"/>
  <c r="BU41" i="6"/>
  <c r="BT45" i="6"/>
  <c r="BV46" i="6"/>
  <c r="BR49" i="6"/>
  <c r="BP56" i="6"/>
  <c r="BP60" i="6"/>
  <c r="BP63" i="6"/>
  <c r="BX67" i="6"/>
  <c r="BM69" i="6"/>
  <c r="D74" i="6"/>
  <c r="BR74" i="6"/>
  <c r="BP78" i="6"/>
  <c r="BR79" i="6"/>
  <c r="BP83" i="6"/>
  <c r="BP87" i="6"/>
  <c r="BS91" i="6"/>
  <c r="BM93" i="6"/>
  <c r="BM95" i="6"/>
  <c r="BQ107" i="6"/>
  <c r="BT109" i="6"/>
  <c r="BR119" i="6"/>
  <c r="BT123" i="6"/>
  <c r="BX125" i="6"/>
  <c r="BT128" i="6"/>
  <c r="BP130" i="6"/>
  <c r="BV132" i="6"/>
  <c r="BM138" i="6"/>
  <c r="BR139" i="6"/>
  <c r="BQ140" i="6"/>
  <c r="D144" i="6"/>
  <c r="BS144" i="6"/>
  <c r="BX34" i="6"/>
  <c r="BT10" i="6"/>
  <c r="BM11" i="6"/>
  <c r="BV11" i="6"/>
  <c r="BP12" i="6"/>
  <c r="BW14" i="6"/>
  <c r="BT18" i="6"/>
  <c r="BU20" i="6"/>
  <c r="BN25" i="6"/>
  <c r="BN29" i="6"/>
  <c r="BS33" i="6"/>
  <c r="BO37" i="6"/>
  <c r="BV38" i="6"/>
  <c r="BN39" i="6"/>
  <c r="D41" i="6"/>
  <c r="BU45" i="6"/>
  <c r="BM46" i="6"/>
  <c r="BX46" i="6"/>
  <c r="D49" i="6"/>
  <c r="BS49" i="6"/>
  <c r="BU50" i="6"/>
  <c r="BU52" i="6"/>
  <c r="BT53" i="6"/>
  <c r="BT54" i="6"/>
  <c r="D56" i="6"/>
  <c r="BQ56" i="6"/>
  <c r="D60" i="6"/>
  <c r="BQ60" i="6"/>
  <c r="D63" i="6"/>
  <c r="BQ63" i="6"/>
  <c r="BR65" i="6"/>
  <c r="BM67" i="6"/>
  <c r="BV68" i="6"/>
  <c r="BN69" i="6"/>
  <c r="BM73" i="6"/>
  <c r="BS74" i="6"/>
  <c r="BM77" i="6"/>
  <c r="D78" i="6"/>
  <c r="BQ78" i="6"/>
  <c r="D79" i="6"/>
  <c r="BV79" i="6"/>
  <c r="BM80" i="6"/>
  <c r="D83" i="6"/>
  <c r="BQ83" i="6"/>
  <c r="D87" i="6"/>
  <c r="BQ87" i="6"/>
  <c r="BU91" i="6"/>
  <c r="BP92" i="6"/>
  <c r="BN95" i="6"/>
  <c r="BM102" i="6"/>
  <c r="BV106" i="6"/>
  <c r="BU107" i="6"/>
  <c r="BP112" i="6"/>
  <c r="D119" i="6"/>
  <c r="BS119" i="6"/>
  <c r="BR120" i="6"/>
  <c r="BM121" i="6"/>
  <c r="BU123" i="6"/>
  <c r="BS124" i="6"/>
  <c r="BM125" i="6"/>
  <c r="BR127" i="6"/>
  <c r="BU128" i="6"/>
  <c r="D130" i="6"/>
  <c r="BQ130" i="6"/>
  <c r="BM132" i="6"/>
  <c r="BU134" i="6"/>
  <c r="BM135" i="6"/>
  <c r="BN138" i="6"/>
  <c r="BS140" i="6"/>
  <c r="BQ142" i="6"/>
  <c r="BT144" i="6"/>
  <c r="BN145" i="6"/>
  <c r="BN11" i="6"/>
  <c r="BX11" i="6"/>
  <c r="BQ12" i="6"/>
  <c r="BU18" i="6"/>
  <c r="BQ25" i="6"/>
  <c r="BQ29" i="6"/>
  <c r="BP34" i="6"/>
  <c r="BU37" i="6"/>
  <c r="BM38" i="6"/>
  <c r="BX38" i="6"/>
  <c r="BQ39" i="6"/>
  <c r="BN46" i="6"/>
  <c r="BP51" i="6"/>
  <c r="BV53" i="6"/>
  <c r="BN67" i="6"/>
  <c r="D68" i="6"/>
  <c r="BQ69" i="6"/>
  <c r="BN71" i="6"/>
  <c r="BN73" i="6"/>
  <c r="BT74" i="6"/>
  <c r="BN77" i="6"/>
  <c r="BN80" i="6"/>
  <c r="BQ95" i="6"/>
  <c r="BR101" i="6"/>
  <c r="BP102" i="6"/>
  <c r="D112" i="6"/>
  <c r="BS120" i="6"/>
  <c r="BR121" i="6"/>
  <c r="BV123" i="6"/>
  <c r="BN125" i="6"/>
  <c r="BV128" i="6"/>
  <c r="BN129" i="6"/>
  <c r="BR130" i="6"/>
  <c r="BN132" i="6"/>
  <c r="BW134" i="6"/>
  <c r="BN135" i="6"/>
  <c r="BQ138" i="6"/>
  <c r="D140" i="6"/>
  <c r="BS142" i="6"/>
  <c r="BM143" i="6"/>
  <c r="BU144" i="6"/>
  <c r="BQ145" i="6"/>
  <c r="BP100" i="6"/>
  <c r="BM128" i="6"/>
  <c r="BO9" i="6"/>
  <c r="BN5" i="6"/>
  <c r="BX17" i="6"/>
  <c r="BP17" i="6"/>
  <c r="D17" i="6"/>
  <c r="BT17" i="6"/>
  <c r="BN17" i="6"/>
  <c r="BW17" i="6"/>
  <c r="BM17" i="6"/>
  <c r="BV17" i="6"/>
  <c r="BU17" i="6"/>
  <c r="BS17" i="6"/>
  <c r="BR17" i="6"/>
  <c r="BO17" i="6"/>
  <c r="BO13" i="6"/>
  <c r="BQ59" i="6"/>
  <c r="BV59" i="6"/>
  <c r="BN59" i="6"/>
  <c r="BT59" i="6"/>
  <c r="BM59" i="6"/>
  <c r="BX59" i="6"/>
  <c r="BW59" i="6"/>
  <c r="BU59" i="6"/>
  <c r="BS59" i="6"/>
  <c r="BR59" i="6"/>
  <c r="D59" i="6"/>
  <c r="BP59" i="6"/>
  <c r="BO59" i="6"/>
  <c r="BW13" i="6"/>
  <c r="BU9" i="6"/>
  <c r="BM9" i="6"/>
  <c r="BT9" i="6"/>
  <c r="BS9" i="6"/>
  <c r="BR9" i="6"/>
  <c r="BQ9" i="6"/>
  <c r="BX9" i="6"/>
  <c r="BP9" i="6"/>
  <c r="D9" i="6"/>
  <c r="BW9" i="6"/>
  <c r="BU5" i="6"/>
  <c r="BM5" i="6"/>
  <c r="BT5" i="6"/>
  <c r="BS5" i="6"/>
  <c r="BR5" i="6"/>
  <c r="BQ5" i="6"/>
  <c r="BX5" i="6"/>
  <c r="BP5" i="6"/>
  <c r="D5" i="6"/>
  <c r="BW5" i="6"/>
  <c r="BK2" i="6"/>
  <c r="BN9" i="6"/>
  <c r="BU13" i="6"/>
  <c r="BM13" i="6"/>
  <c r="BT13" i="6"/>
  <c r="BS13" i="6"/>
  <c r="BR13" i="6"/>
  <c r="BQ13" i="6"/>
  <c r="BX13" i="6"/>
  <c r="BP13" i="6"/>
  <c r="D13" i="6"/>
  <c r="BV13" i="6"/>
  <c r="BN13" i="6"/>
  <c r="BT15" i="6"/>
  <c r="BX15" i="6"/>
  <c r="BP15" i="6"/>
  <c r="D15" i="6"/>
  <c r="BQ15" i="6"/>
  <c r="BU31" i="6"/>
  <c r="BM31" i="6"/>
  <c r="BT31" i="6"/>
  <c r="BS31" i="6"/>
  <c r="BR31" i="6"/>
  <c r="BX31" i="6"/>
  <c r="BP31" i="6"/>
  <c r="D31" i="6"/>
  <c r="BV31" i="6"/>
  <c r="BN6" i="6"/>
  <c r="BV6" i="6"/>
  <c r="BR8" i="6"/>
  <c r="BN10" i="6"/>
  <c r="BV10" i="6"/>
  <c r="BR12" i="6"/>
  <c r="BO14" i="6"/>
  <c r="BS15" i="6"/>
  <c r="BM16" i="6"/>
  <c r="BX16" i="6"/>
  <c r="BT19" i="6"/>
  <c r="BX19" i="6"/>
  <c r="BP19" i="6"/>
  <c r="D19" i="6"/>
  <c r="BQ19" i="6"/>
  <c r="BW20" i="6"/>
  <c r="BV22" i="6"/>
  <c r="BN22" i="6"/>
  <c r="BU22" i="6"/>
  <c r="BM22" i="6"/>
  <c r="BR22" i="6"/>
  <c r="BQ22" i="6"/>
  <c r="BN23" i="6"/>
  <c r="BW24" i="6"/>
  <c r="BV26" i="6"/>
  <c r="BN26" i="6"/>
  <c r="BU26" i="6"/>
  <c r="BM26" i="6"/>
  <c r="BR26" i="6"/>
  <c r="BQ26" i="6"/>
  <c r="BN27" i="6"/>
  <c r="BW28" i="6"/>
  <c r="BO6" i="6"/>
  <c r="BW6" i="6"/>
  <c r="BS8" i="6"/>
  <c r="BO10" i="6"/>
  <c r="BW10" i="6"/>
  <c r="BS12" i="6"/>
  <c r="BV14" i="6"/>
  <c r="BN14" i="6"/>
  <c r="BR14" i="6"/>
  <c r="BP14" i="6"/>
  <c r="BU15" i="6"/>
  <c r="BO16" i="6"/>
  <c r="BX20" i="6"/>
  <c r="BO23" i="6"/>
  <c r="BX24" i="6"/>
  <c r="BS26" i="6"/>
  <c r="BO27" i="6"/>
  <c r="BX28" i="6"/>
  <c r="BQ36" i="6"/>
  <c r="BR55" i="6"/>
  <c r="D6" i="6"/>
  <c r="BP6" i="6"/>
  <c r="BX6" i="6"/>
  <c r="BT8" i="6"/>
  <c r="D10" i="6"/>
  <c r="BP10" i="6"/>
  <c r="BX10" i="6"/>
  <c r="BT12" i="6"/>
  <c r="D14" i="6"/>
  <c r="BQ14" i="6"/>
  <c r="BV15" i="6"/>
  <c r="BR16" i="6"/>
  <c r="BV16" i="6"/>
  <c r="BN16" i="6"/>
  <c r="BP16" i="6"/>
  <c r="BM20" i="6"/>
  <c r="BT23" i="6"/>
  <c r="BS23" i="6"/>
  <c r="BX23" i="6"/>
  <c r="BP23" i="6"/>
  <c r="D23" i="6"/>
  <c r="BQ23" i="6"/>
  <c r="BM24" i="6"/>
  <c r="BT27" i="6"/>
  <c r="BS27" i="6"/>
  <c r="BX27" i="6"/>
  <c r="BP27" i="6"/>
  <c r="D27" i="6"/>
  <c r="BQ27" i="6"/>
  <c r="BM28" i="6"/>
  <c r="BR36" i="6"/>
  <c r="BO43" i="6"/>
  <c r="BQ6" i="6"/>
  <c r="BO7" i="6"/>
  <c r="BW7" i="6"/>
  <c r="BM8" i="6"/>
  <c r="BU8" i="6"/>
  <c r="BQ10" i="6"/>
  <c r="BO11" i="6"/>
  <c r="BW11" i="6"/>
  <c r="BM12" i="6"/>
  <c r="BU12" i="6"/>
  <c r="BS14" i="6"/>
  <c r="BM15" i="6"/>
  <c r="BW15" i="6"/>
  <c r="D16" i="6"/>
  <c r="BQ16" i="6"/>
  <c r="BV18" i="6"/>
  <c r="BN18" i="6"/>
  <c r="BR18" i="6"/>
  <c r="BP18" i="6"/>
  <c r="BU19" i="6"/>
  <c r="BO20" i="6"/>
  <c r="BW22" i="6"/>
  <c r="BR23" i="6"/>
  <c r="BO24" i="6"/>
  <c r="BW26" i="6"/>
  <c r="BR27" i="6"/>
  <c r="BO28" i="6"/>
  <c r="BN31" i="6"/>
  <c r="BS32" i="6"/>
  <c r="BR32" i="6"/>
  <c r="BQ32" i="6"/>
  <c r="BX32" i="6"/>
  <c r="BP32" i="6"/>
  <c r="D32" i="6"/>
  <c r="BV32" i="6"/>
  <c r="BN32" i="6"/>
  <c r="BU32" i="6"/>
  <c r="BP43" i="6"/>
  <c r="BV47" i="6"/>
  <c r="BN47" i="6"/>
  <c r="BU47" i="6"/>
  <c r="BM47" i="6"/>
  <c r="BT47" i="6"/>
  <c r="BS47" i="6"/>
  <c r="BR47" i="6"/>
  <c r="BP47" i="6"/>
  <c r="BO47" i="6"/>
  <c r="BX47" i="6"/>
  <c r="BN8" i="6"/>
  <c r="BV8" i="6"/>
  <c r="BN12" i="6"/>
  <c r="BV12" i="6"/>
  <c r="BN15" i="6"/>
  <c r="BR20" i="6"/>
  <c r="BQ20" i="6"/>
  <c r="BV20" i="6"/>
  <c r="BN20" i="6"/>
  <c r="BP20" i="6"/>
  <c r="BR24" i="6"/>
  <c r="BQ24" i="6"/>
  <c r="BV24" i="6"/>
  <c r="BN24" i="6"/>
  <c r="BP24" i="6"/>
  <c r="BR28" i="6"/>
  <c r="BQ28" i="6"/>
  <c r="BV28" i="6"/>
  <c r="BN28" i="6"/>
  <c r="BP28" i="6"/>
  <c r="BO31" i="6"/>
  <c r="BS36" i="6"/>
  <c r="BX36" i="6"/>
  <c r="BP36" i="6"/>
  <c r="D36" i="6"/>
  <c r="BO36" i="6"/>
  <c r="BN36" i="6"/>
  <c r="BW36" i="6"/>
  <c r="BM36" i="6"/>
  <c r="BV36" i="6"/>
  <c r="BU36" i="6"/>
  <c r="BT36" i="6"/>
  <c r="BQ55" i="6"/>
  <c r="BV55" i="6"/>
  <c r="BN55" i="6"/>
  <c r="BT55" i="6"/>
  <c r="BO55" i="6"/>
  <c r="BM55" i="6"/>
  <c r="BX55" i="6"/>
  <c r="BW55" i="6"/>
  <c r="BU55" i="6"/>
  <c r="BS55" i="6"/>
  <c r="BP55" i="6"/>
  <c r="D55" i="6"/>
  <c r="BO8" i="6"/>
  <c r="BW8" i="6"/>
  <c r="BO12" i="6"/>
  <c r="BW12" i="6"/>
  <c r="BO15" i="6"/>
  <c r="BQ31" i="6"/>
  <c r="BU43" i="6"/>
  <c r="BM43" i="6"/>
  <c r="BS43" i="6"/>
  <c r="BR43" i="6"/>
  <c r="BN43" i="6"/>
  <c r="BX43" i="6"/>
  <c r="BW43" i="6"/>
  <c r="BV43" i="6"/>
  <c r="BT43" i="6"/>
  <c r="BQ43" i="6"/>
  <c r="D43" i="6"/>
  <c r="BT21" i="6"/>
  <c r="BT25" i="6"/>
  <c r="BT29" i="6"/>
  <c r="BR30" i="6"/>
  <c r="BT33" i="6"/>
  <c r="BR34" i="6"/>
  <c r="BO35" i="6"/>
  <c r="BM37" i="6"/>
  <c r="BX37" i="6"/>
  <c r="BO40" i="6"/>
  <c r="BT41" i="6"/>
  <c r="BN44" i="6"/>
  <c r="BU35" i="6"/>
  <c r="BM35" i="6"/>
  <c r="BR35" i="6"/>
  <c r="BP35" i="6"/>
  <c r="BS40" i="6"/>
  <c r="BX40" i="6"/>
  <c r="BP40" i="6"/>
  <c r="D40" i="6"/>
  <c r="BQ40" i="6"/>
  <c r="D35" i="6"/>
  <c r="BQ35" i="6"/>
  <c r="BQ37" i="6"/>
  <c r="BV37" i="6"/>
  <c r="BN37" i="6"/>
  <c r="BP37" i="6"/>
  <c r="BR40" i="6"/>
  <c r="BS44" i="6"/>
  <c r="BQ44" i="6"/>
  <c r="BX44" i="6"/>
  <c r="BP44" i="6"/>
  <c r="D44" i="6"/>
  <c r="BR44" i="6"/>
  <c r="BR58" i="6"/>
  <c r="BO21" i="6"/>
  <c r="BW21" i="6"/>
  <c r="BO25" i="6"/>
  <c r="BW25" i="6"/>
  <c r="BO29" i="6"/>
  <c r="BW29" i="6"/>
  <c r="BM30" i="6"/>
  <c r="BU30" i="6"/>
  <c r="BO33" i="6"/>
  <c r="BW33" i="6"/>
  <c r="BM34" i="6"/>
  <c r="BU34" i="6"/>
  <c r="BS35" i="6"/>
  <c r="D37" i="6"/>
  <c r="BR37" i="6"/>
  <c r="BO39" i="6"/>
  <c r="BT40" i="6"/>
  <c r="BM41" i="6"/>
  <c r="BX41" i="6"/>
  <c r="BT44" i="6"/>
  <c r="BT58" i="6"/>
  <c r="D21" i="6"/>
  <c r="BP21" i="6"/>
  <c r="BX21" i="6"/>
  <c r="D25" i="6"/>
  <c r="BP25" i="6"/>
  <c r="BX25" i="6"/>
  <c r="D29" i="6"/>
  <c r="BP29" i="6"/>
  <c r="BX29" i="6"/>
  <c r="BN30" i="6"/>
  <c r="BV30" i="6"/>
  <c r="D33" i="6"/>
  <c r="BP33" i="6"/>
  <c r="BX33" i="6"/>
  <c r="BN34" i="6"/>
  <c r="BV34" i="6"/>
  <c r="BT35" i="6"/>
  <c r="BS37" i="6"/>
  <c r="BU39" i="6"/>
  <c r="BM39" i="6"/>
  <c r="BR39" i="6"/>
  <c r="BP39" i="6"/>
  <c r="BU40" i="6"/>
  <c r="BO41" i="6"/>
  <c r="BU44" i="6"/>
  <c r="BU48" i="6"/>
  <c r="BM48" i="6"/>
  <c r="BT48" i="6"/>
  <c r="BS48" i="6"/>
  <c r="BR48" i="6"/>
  <c r="BQ48" i="6"/>
  <c r="BX48" i="6"/>
  <c r="BP48" i="6"/>
  <c r="D48" i="6"/>
  <c r="BW48" i="6"/>
  <c r="BO30" i="6"/>
  <c r="BW30" i="6"/>
  <c r="BO34" i="6"/>
  <c r="BW34" i="6"/>
  <c r="BV35" i="6"/>
  <c r="BT37" i="6"/>
  <c r="BV40" i="6"/>
  <c r="BQ41" i="6"/>
  <c r="BV41" i="6"/>
  <c r="BN41" i="6"/>
  <c r="BP41" i="6"/>
  <c r="BV44" i="6"/>
  <c r="BS58" i="6"/>
  <c r="BX58" i="6"/>
  <c r="BP58" i="6"/>
  <c r="D58" i="6"/>
  <c r="BV58" i="6"/>
  <c r="BN58" i="6"/>
  <c r="BQ58" i="6"/>
  <c r="BO58" i="6"/>
  <c r="BM58" i="6"/>
  <c r="BW58" i="6"/>
  <c r="BU58" i="6"/>
  <c r="BV70" i="6"/>
  <c r="BN70" i="6"/>
  <c r="BU70" i="6"/>
  <c r="BM70" i="6"/>
  <c r="BT70" i="6"/>
  <c r="BQ70" i="6"/>
  <c r="BP70" i="6"/>
  <c r="BO70" i="6"/>
  <c r="BX70" i="6"/>
  <c r="BW70" i="6"/>
  <c r="BS70" i="6"/>
  <c r="D70" i="6"/>
  <c r="BR70" i="6"/>
  <c r="BT38" i="6"/>
  <c r="BT42" i="6"/>
  <c r="BN45" i="6"/>
  <c r="BV45" i="6"/>
  <c r="BT46" i="6"/>
  <c r="BN49" i="6"/>
  <c r="BV49" i="6"/>
  <c r="BT50" i="6"/>
  <c r="BR51" i="6"/>
  <c r="BW54" i="6"/>
  <c r="BW57" i="6"/>
  <c r="BV66" i="6"/>
  <c r="BN66" i="6"/>
  <c r="BU66" i="6"/>
  <c r="BM66" i="6"/>
  <c r="BQ66" i="6"/>
  <c r="BP66" i="6"/>
  <c r="BO66" i="6"/>
  <c r="BX66" i="6"/>
  <c r="BW66" i="6"/>
  <c r="BT66" i="6"/>
  <c r="BS66" i="6"/>
  <c r="D66" i="6"/>
  <c r="BO45" i="6"/>
  <c r="BW45" i="6"/>
  <c r="BO49" i="6"/>
  <c r="BW49" i="6"/>
  <c r="BS51" i="6"/>
  <c r="BN53" i="6"/>
  <c r="BT51" i="6"/>
  <c r="BO53" i="6"/>
  <c r="BM54" i="6"/>
  <c r="BN57" i="6"/>
  <c r="BN61" i="6"/>
  <c r="BO38" i="6"/>
  <c r="BW38" i="6"/>
  <c r="BO42" i="6"/>
  <c r="BW42" i="6"/>
  <c r="BQ45" i="6"/>
  <c r="BO46" i="6"/>
  <c r="BW46" i="6"/>
  <c r="BQ49" i="6"/>
  <c r="BO50" i="6"/>
  <c r="BW50" i="6"/>
  <c r="BM51" i="6"/>
  <c r="BU51" i="6"/>
  <c r="BQ53" i="6"/>
  <c r="BO54" i="6"/>
  <c r="BO57" i="6"/>
  <c r="BO61" i="6"/>
  <c r="BN51" i="6"/>
  <c r="BV51" i="6"/>
  <c r="BU53" i="6"/>
  <c r="BM53" i="6"/>
  <c r="BR53" i="6"/>
  <c r="BX53" i="6"/>
  <c r="BP53" i="6"/>
  <c r="D53" i="6"/>
  <c r="BS53" i="6"/>
  <c r="BQ54" i="6"/>
  <c r="BQ57" i="6"/>
  <c r="BQ61" i="6"/>
  <c r="BO51" i="6"/>
  <c r="BW51" i="6"/>
  <c r="BS54" i="6"/>
  <c r="BX54" i="6"/>
  <c r="BP54" i="6"/>
  <c r="D54" i="6"/>
  <c r="BV54" i="6"/>
  <c r="BN54" i="6"/>
  <c r="BR54" i="6"/>
  <c r="BU57" i="6"/>
  <c r="BM57" i="6"/>
  <c r="BR57" i="6"/>
  <c r="BX57" i="6"/>
  <c r="BP57" i="6"/>
  <c r="D57" i="6"/>
  <c r="BS57" i="6"/>
  <c r="BU61" i="6"/>
  <c r="BM61" i="6"/>
  <c r="BS61" i="6"/>
  <c r="BR61" i="6"/>
  <c r="BX61" i="6"/>
  <c r="BP61" i="6"/>
  <c r="D61" i="6"/>
  <c r="BT61" i="6"/>
  <c r="BS72" i="6"/>
  <c r="BR72" i="6"/>
  <c r="BX72" i="6"/>
  <c r="BN72" i="6"/>
  <c r="BW72" i="6"/>
  <c r="BM72" i="6"/>
  <c r="BV72" i="6"/>
  <c r="BT72" i="6"/>
  <c r="BQ72" i="6"/>
  <c r="BU72" i="6"/>
  <c r="BR52" i="6"/>
  <c r="BR56" i="6"/>
  <c r="BR60" i="6"/>
  <c r="BX62" i="6"/>
  <c r="BN64" i="6"/>
  <c r="BX68" i="6"/>
  <c r="D72" i="6"/>
  <c r="BP62" i="6"/>
  <c r="BR64" i="6"/>
  <c r="BQ64" i="6"/>
  <c r="BU64" i="6"/>
  <c r="BM64" i="6"/>
  <c r="BP64" i="6"/>
  <c r="BO68" i="6"/>
  <c r="BV62" i="6"/>
  <c r="BN62" i="6"/>
  <c r="BU62" i="6"/>
  <c r="BM62" i="6"/>
  <c r="BQ62" i="6"/>
  <c r="BR68" i="6"/>
  <c r="BQ68" i="6"/>
  <c r="BU68" i="6"/>
  <c r="BM68" i="6"/>
  <c r="BP68" i="6"/>
  <c r="BS81" i="6"/>
  <c r="BX81" i="6"/>
  <c r="BP81" i="6"/>
  <c r="D81" i="6"/>
  <c r="BN81" i="6"/>
  <c r="BW81" i="6"/>
  <c r="BM81" i="6"/>
  <c r="BV81" i="6"/>
  <c r="BT81" i="6"/>
  <c r="BR81" i="6"/>
  <c r="BQ81" i="6"/>
  <c r="BO81" i="6"/>
  <c r="BO52" i="6"/>
  <c r="BW52" i="6"/>
  <c r="BO56" i="6"/>
  <c r="BW56" i="6"/>
  <c r="BO60" i="6"/>
  <c r="BW60" i="6"/>
  <c r="BS62" i="6"/>
  <c r="BV64" i="6"/>
  <c r="BT68" i="6"/>
  <c r="BO72" i="6"/>
  <c r="BO63" i="6"/>
  <c r="BW63" i="6"/>
  <c r="BS65" i="6"/>
  <c r="BO67" i="6"/>
  <c r="BW67" i="6"/>
  <c r="BS69" i="6"/>
  <c r="BO71" i="6"/>
  <c r="BV73" i="6"/>
  <c r="BX75" i="6"/>
  <c r="BT76" i="6"/>
  <c r="BU79" i="6"/>
  <c r="BM79" i="6"/>
  <c r="BT79" i="6"/>
  <c r="BS79" i="6"/>
  <c r="BQ79" i="6"/>
  <c r="BP79" i="6"/>
  <c r="BU71" i="6"/>
  <c r="BM71" i="6"/>
  <c r="BT71" i="6"/>
  <c r="BP71" i="6"/>
  <c r="BN75" i="6"/>
  <c r="BU76" i="6"/>
  <c r="BS85" i="6"/>
  <c r="BR85" i="6"/>
  <c r="BX85" i="6"/>
  <c r="BP85" i="6"/>
  <c r="D85" i="6"/>
  <c r="BO85" i="6"/>
  <c r="BN85" i="6"/>
  <c r="BM85" i="6"/>
  <c r="BW85" i="6"/>
  <c r="BV85" i="6"/>
  <c r="BU85" i="6"/>
  <c r="BT85" i="6"/>
  <c r="BV76" i="6"/>
  <c r="BR71" i="6"/>
  <c r="BU75" i="6"/>
  <c r="BM75" i="6"/>
  <c r="BT75" i="6"/>
  <c r="BS75" i="6"/>
  <c r="BP75" i="6"/>
  <c r="BW76" i="6"/>
  <c r="BS63" i="6"/>
  <c r="BO65" i="6"/>
  <c r="BW65" i="6"/>
  <c r="BS67" i="6"/>
  <c r="BO69" i="6"/>
  <c r="BW69" i="6"/>
  <c r="BS71" i="6"/>
  <c r="BQ73" i="6"/>
  <c r="BX73" i="6"/>
  <c r="BP73" i="6"/>
  <c r="D73" i="6"/>
  <c r="BR73" i="6"/>
  <c r="D75" i="6"/>
  <c r="BQ75" i="6"/>
  <c r="BM76" i="6"/>
  <c r="BX76" i="6"/>
  <c r="BX79" i="6"/>
  <c r="BT63" i="6"/>
  <c r="D65" i="6"/>
  <c r="BP65" i="6"/>
  <c r="BX65" i="6"/>
  <c r="BT67" i="6"/>
  <c r="D69" i="6"/>
  <c r="BP69" i="6"/>
  <c r="BX69" i="6"/>
  <c r="BV71" i="6"/>
  <c r="BS73" i="6"/>
  <c r="BR75" i="6"/>
  <c r="BN76" i="6"/>
  <c r="BS76" i="6"/>
  <c r="BR76" i="6"/>
  <c r="BQ76" i="6"/>
  <c r="BO76" i="6"/>
  <c r="BR88" i="6"/>
  <c r="BV88" i="6"/>
  <c r="BN88" i="6"/>
  <c r="BU88" i="6"/>
  <c r="BM88" i="6"/>
  <c r="BO88" i="6"/>
  <c r="BX88" i="6"/>
  <c r="BW88" i="6"/>
  <c r="BS88" i="6"/>
  <c r="BX99" i="6"/>
  <c r="BP99" i="6"/>
  <c r="D99" i="6"/>
  <c r="BT99" i="6"/>
  <c r="BU99" i="6"/>
  <c r="BS99" i="6"/>
  <c r="BN99" i="6"/>
  <c r="BW99" i="6"/>
  <c r="BM99" i="6"/>
  <c r="BR99" i="6"/>
  <c r="BQ99" i="6"/>
  <c r="BO99" i="6"/>
  <c r="BU80" i="6"/>
  <c r="BR80" i="6"/>
  <c r="BO80" i="6"/>
  <c r="BQ86" i="6"/>
  <c r="BX86" i="6"/>
  <c r="BP86" i="6"/>
  <c r="D86" i="6"/>
  <c r="BV86" i="6"/>
  <c r="BN86" i="6"/>
  <c r="BS86" i="6"/>
  <c r="D88" i="6"/>
  <c r="BT88" i="6"/>
  <c r="BX89" i="6"/>
  <c r="BP89" i="6"/>
  <c r="D89" i="6"/>
  <c r="BT89" i="6"/>
  <c r="BS89" i="6"/>
  <c r="BW89" i="6"/>
  <c r="BV89" i="6"/>
  <c r="BU89" i="6"/>
  <c r="BR89" i="6"/>
  <c r="BQ89" i="6"/>
  <c r="BO77" i="6"/>
  <c r="BW77" i="6"/>
  <c r="BQ80" i="6"/>
  <c r="BQ82" i="6"/>
  <c r="BV82" i="6"/>
  <c r="BN82" i="6"/>
  <c r="BP82" i="6"/>
  <c r="BO84" i="6"/>
  <c r="BU86" i="6"/>
  <c r="BN74" i="6"/>
  <c r="BV74" i="6"/>
  <c r="D77" i="6"/>
  <c r="BP77" i="6"/>
  <c r="BX77" i="6"/>
  <c r="BS80" i="6"/>
  <c r="D82" i="6"/>
  <c r="BR82" i="6"/>
  <c r="BU84" i="6"/>
  <c r="BM84" i="6"/>
  <c r="BT84" i="6"/>
  <c r="BR84" i="6"/>
  <c r="BP84" i="6"/>
  <c r="BW86" i="6"/>
  <c r="BO74" i="6"/>
  <c r="BW74" i="6"/>
  <c r="BQ77" i="6"/>
  <c r="BO78" i="6"/>
  <c r="BW78" i="6"/>
  <c r="BT80" i="6"/>
  <c r="BS82" i="6"/>
  <c r="D84" i="6"/>
  <c r="BQ84" i="6"/>
  <c r="BV99" i="6"/>
  <c r="BR92" i="6"/>
  <c r="BV92" i="6"/>
  <c r="BN92" i="6"/>
  <c r="BU92" i="6"/>
  <c r="BM92" i="6"/>
  <c r="BQ92" i="6"/>
  <c r="BN93" i="6"/>
  <c r="BR96" i="6"/>
  <c r="BV96" i="6"/>
  <c r="BN96" i="6"/>
  <c r="BU96" i="6"/>
  <c r="BM96" i="6"/>
  <c r="BQ96" i="6"/>
  <c r="BN97" i="6"/>
  <c r="BU101" i="6"/>
  <c r="BM101" i="6"/>
  <c r="BT101" i="6"/>
  <c r="BX101" i="6"/>
  <c r="BP101" i="6"/>
  <c r="D101" i="6"/>
  <c r="BV101" i="6"/>
  <c r="BS101" i="6"/>
  <c r="BQ101" i="6"/>
  <c r="BN101" i="6"/>
  <c r="BT92" i="6"/>
  <c r="BX93" i="6"/>
  <c r="BP93" i="6"/>
  <c r="D93" i="6"/>
  <c r="BT93" i="6"/>
  <c r="BS93" i="6"/>
  <c r="BQ93" i="6"/>
  <c r="BT96" i="6"/>
  <c r="BQ97" i="6"/>
  <c r="BX97" i="6"/>
  <c r="BP97" i="6"/>
  <c r="D97" i="6"/>
  <c r="BT97" i="6"/>
  <c r="BS97" i="6"/>
  <c r="BR97" i="6"/>
  <c r="BU104" i="6"/>
  <c r="BM104" i="6"/>
  <c r="BS104" i="6"/>
  <c r="BR104" i="6"/>
  <c r="BX104" i="6"/>
  <c r="BO104" i="6"/>
  <c r="BW104" i="6"/>
  <c r="BN104" i="6"/>
  <c r="BV104" i="6"/>
  <c r="D104" i="6"/>
  <c r="BQ104" i="6"/>
  <c r="BP104" i="6"/>
  <c r="BT83" i="6"/>
  <c r="BT87" i="6"/>
  <c r="BO90" i="6"/>
  <c r="BW92" i="6"/>
  <c r="BR93" i="6"/>
  <c r="BO94" i="6"/>
  <c r="BW96" i="6"/>
  <c r="BU97" i="6"/>
  <c r="BV90" i="6"/>
  <c r="BN90" i="6"/>
  <c r="BR90" i="6"/>
  <c r="BQ90" i="6"/>
  <c r="BP90" i="6"/>
  <c r="BX92" i="6"/>
  <c r="BU93" i="6"/>
  <c r="BV94" i="6"/>
  <c r="BN94" i="6"/>
  <c r="BR94" i="6"/>
  <c r="BQ94" i="6"/>
  <c r="BP94" i="6"/>
  <c r="BX96" i="6"/>
  <c r="BV97" i="6"/>
  <c r="D90" i="6"/>
  <c r="BS90" i="6"/>
  <c r="BV93" i="6"/>
  <c r="D94" i="6"/>
  <c r="BS94" i="6"/>
  <c r="BW97" i="6"/>
  <c r="BV100" i="6"/>
  <c r="BN100" i="6"/>
  <c r="BR100" i="6"/>
  <c r="BO100" i="6"/>
  <c r="BX100" i="6"/>
  <c r="BM100" i="6"/>
  <c r="BU100" i="6"/>
  <c r="BS100" i="6"/>
  <c r="BQ100" i="6"/>
  <c r="D100" i="6"/>
  <c r="BO83" i="6"/>
  <c r="BW83" i="6"/>
  <c r="BO87" i="6"/>
  <c r="BW87" i="6"/>
  <c r="BT90" i="6"/>
  <c r="BO92" i="6"/>
  <c r="BW93" i="6"/>
  <c r="BT94" i="6"/>
  <c r="BO96" i="6"/>
  <c r="BO101" i="6"/>
  <c r="BO91" i="6"/>
  <c r="BW91" i="6"/>
  <c r="BO95" i="6"/>
  <c r="BW95" i="6"/>
  <c r="BS98" i="6"/>
  <c r="BN105" i="6"/>
  <c r="BM108" i="6"/>
  <c r="D91" i="6"/>
  <c r="BP91" i="6"/>
  <c r="BX91" i="6"/>
  <c r="D95" i="6"/>
  <c r="BP95" i="6"/>
  <c r="BX95" i="6"/>
  <c r="BT98" i="6"/>
  <c r="BT105" i="6"/>
  <c r="BS105" i="6"/>
  <c r="BW105" i="6"/>
  <c r="BM105" i="6"/>
  <c r="BV105" i="6"/>
  <c r="BU105" i="6"/>
  <c r="BQ105" i="6"/>
  <c r="BP105" i="6"/>
  <c r="D105" i="6"/>
  <c r="BX105" i="6"/>
  <c r="BX108" i="6"/>
  <c r="BP108" i="6"/>
  <c r="D108" i="6"/>
  <c r="BU108" i="6"/>
  <c r="BT108" i="6"/>
  <c r="BR108" i="6"/>
  <c r="BW108" i="6"/>
  <c r="BV108" i="6"/>
  <c r="BS108" i="6"/>
  <c r="BO108" i="6"/>
  <c r="BN108" i="6"/>
  <c r="BT91" i="6"/>
  <c r="BT95" i="6"/>
  <c r="BO98" i="6"/>
  <c r="BQ103" i="6"/>
  <c r="BX103" i="6"/>
  <c r="BP103" i="6"/>
  <c r="D103" i="6"/>
  <c r="BU103" i="6"/>
  <c r="BM103" i="6"/>
  <c r="BT103" i="6"/>
  <c r="BS103" i="6"/>
  <c r="BR107" i="6"/>
  <c r="BT107" i="6"/>
  <c r="BS107" i="6"/>
  <c r="BP107" i="6"/>
  <c r="D107" i="6"/>
  <c r="BO107" i="6"/>
  <c r="BN107" i="6"/>
  <c r="BM107" i="6"/>
  <c r="BW107" i="6"/>
  <c r="BV107" i="6"/>
  <c r="BR98" i="6"/>
  <c r="BV98" i="6"/>
  <c r="BN98" i="6"/>
  <c r="BP98" i="6"/>
  <c r="BN102" i="6"/>
  <c r="BV102" i="6"/>
  <c r="BX109" i="6"/>
  <c r="BT110" i="6"/>
  <c r="BX110" i="6"/>
  <c r="BP110" i="6"/>
  <c r="D110" i="6"/>
  <c r="BO110" i="6"/>
  <c r="BN110" i="6"/>
  <c r="BV110" i="6"/>
  <c r="BS110" i="6"/>
  <c r="BO102" i="6"/>
  <c r="BW102" i="6"/>
  <c r="BR102" i="6"/>
  <c r="BP109" i="6"/>
  <c r="BS102" i="6"/>
  <c r="BV109" i="6"/>
  <c r="BN109" i="6"/>
  <c r="BW109" i="6"/>
  <c r="BM109" i="6"/>
  <c r="BU109" i="6"/>
  <c r="BS109" i="6"/>
  <c r="BQ109" i="6"/>
  <c r="BM110" i="6"/>
  <c r="BV111" i="6"/>
  <c r="BN111" i="6"/>
  <c r="BT111" i="6"/>
  <c r="BR111" i="6"/>
  <c r="BX111" i="6"/>
  <c r="BM111" i="6"/>
  <c r="BQ111" i="6"/>
  <c r="BO111" i="6"/>
  <c r="BW111" i="6"/>
  <c r="BU111" i="6"/>
  <c r="BO106" i="6"/>
  <c r="BW106" i="6"/>
  <c r="BQ106" i="6"/>
  <c r="BO115" i="6"/>
  <c r="BR106" i="6"/>
  <c r="BM114" i="6"/>
  <c r="BP115" i="6"/>
  <c r="BR114" i="6"/>
  <c r="BQ115" i="6"/>
  <c r="BV115" i="6"/>
  <c r="BN115" i="6"/>
  <c r="BT115" i="6"/>
  <c r="BS115" i="6"/>
  <c r="BR115" i="6"/>
  <c r="D115" i="6"/>
  <c r="BM115" i="6"/>
  <c r="BX115" i="6"/>
  <c r="BW115" i="6"/>
  <c r="BS114" i="6"/>
  <c r="BX114" i="6"/>
  <c r="BP114" i="6"/>
  <c r="D114" i="6"/>
  <c r="BV114" i="6"/>
  <c r="BN114" i="6"/>
  <c r="BW114" i="6"/>
  <c r="BU114" i="6"/>
  <c r="BQ114" i="6"/>
  <c r="BO114" i="6"/>
  <c r="BQ113" i="6"/>
  <c r="BQ117" i="6"/>
  <c r="BO118" i="6"/>
  <c r="BU113" i="6"/>
  <c r="BM113" i="6"/>
  <c r="BR113" i="6"/>
  <c r="BX113" i="6"/>
  <c r="BP113" i="6"/>
  <c r="D113" i="6"/>
  <c r="BS113" i="6"/>
  <c r="BU117" i="6"/>
  <c r="BM117" i="6"/>
  <c r="BR117" i="6"/>
  <c r="BX117" i="6"/>
  <c r="BP117" i="6"/>
  <c r="D117" i="6"/>
  <c r="BS117" i="6"/>
  <c r="BR118" i="6"/>
  <c r="BS118" i="6"/>
  <c r="BQ118" i="6"/>
  <c r="BX118" i="6"/>
  <c r="BP118" i="6"/>
  <c r="D118" i="6"/>
  <c r="BV118" i="6"/>
  <c r="BN118" i="6"/>
  <c r="BT118" i="6"/>
  <c r="BW113" i="6"/>
  <c r="BW117" i="6"/>
  <c r="BW118" i="6"/>
  <c r="BR112" i="6"/>
  <c r="BR116" i="6"/>
  <c r="BT119" i="6"/>
  <c r="BT120" i="6"/>
  <c r="BU121" i="6"/>
  <c r="BU122" i="6"/>
  <c r="BT124" i="6"/>
  <c r="BX126" i="6"/>
  <c r="BT112" i="6"/>
  <c r="BT116" i="6"/>
  <c r="BN119" i="6"/>
  <c r="BV119" i="6"/>
  <c r="BM120" i="6"/>
  <c r="BW120" i="6"/>
  <c r="BN121" i="6"/>
  <c r="BW121" i="6"/>
  <c r="BN122" i="6"/>
  <c r="BW122" i="6"/>
  <c r="BX124" i="6"/>
  <c r="BO126" i="6"/>
  <c r="BO119" i="6"/>
  <c r="BW119" i="6"/>
  <c r="BO120" i="6"/>
  <c r="BX120" i="6"/>
  <c r="BT121" i="6"/>
  <c r="BO121" i="6"/>
  <c r="BX121" i="6"/>
  <c r="BR122" i="6"/>
  <c r="BO122" i="6"/>
  <c r="BX122" i="6"/>
  <c r="BR126" i="6"/>
  <c r="BQ126" i="6"/>
  <c r="BU126" i="6"/>
  <c r="BM126" i="6"/>
  <c r="BP126" i="6"/>
  <c r="BS131" i="6"/>
  <c r="BV120" i="6"/>
  <c r="BN120" i="6"/>
  <c r="BP120" i="6"/>
  <c r="D121" i="6"/>
  <c r="BP121" i="6"/>
  <c r="D122" i="6"/>
  <c r="BP122" i="6"/>
  <c r="BO124" i="6"/>
  <c r="D126" i="6"/>
  <c r="BS126" i="6"/>
  <c r="BO112" i="6"/>
  <c r="BW112" i="6"/>
  <c r="BO116" i="6"/>
  <c r="BW116" i="6"/>
  <c r="BQ119" i="6"/>
  <c r="D120" i="6"/>
  <c r="BQ120" i="6"/>
  <c r="BQ121" i="6"/>
  <c r="BQ122" i="6"/>
  <c r="BP124" i="6"/>
  <c r="BT126" i="6"/>
  <c r="BT136" i="6"/>
  <c r="BV136" i="6"/>
  <c r="BM136" i="6"/>
  <c r="BS136" i="6"/>
  <c r="BR136" i="6"/>
  <c r="BP136" i="6"/>
  <c r="D136" i="6"/>
  <c r="BQ136" i="6"/>
  <c r="BO136" i="6"/>
  <c r="BN136" i="6"/>
  <c r="BX136" i="6"/>
  <c r="BW136" i="6"/>
  <c r="BU136" i="6"/>
  <c r="BV124" i="6"/>
  <c r="BN124" i="6"/>
  <c r="BU124" i="6"/>
  <c r="BM124" i="6"/>
  <c r="BQ124" i="6"/>
  <c r="BR124" i="6"/>
  <c r="BQ131" i="6"/>
  <c r="BX131" i="6"/>
  <c r="BP131" i="6"/>
  <c r="D131" i="6"/>
  <c r="BU131" i="6"/>
  <c r="BM131" i="6"/>
  <c r="BO131" i="6"/>
  <c r="BN131" i="6"/>
  <c r="BW131" i="6"/>
  <c r="BV131" i="6"/>
  <c r="BT131" i="6"/>
  <c r="BR131" i="6"/>
  <c r="BO125" i="6"/>
  <c r="BW125" i="6"/>
  <c r="BS127" i="6"/>
  <c r="BU129" i="6"/>
  <c r="BM129" i="6"/>
  <c r="BQ129" i="6"/>
  <c r="BP129" i="6"/>
  <c r="BR137" i="6"/>
  <c r="BQ137" i="6"/>
  <c r="BW137" i="6"/>
  <c r="BM137" i="6"/>
  <c r="BV137" i="6"/>
  <c r="BU137" i="6"/>
  <c r="BT137" i="6"/>
  <c r="BP137" i="6"/>
  <c r="D137" i="6"/>
  <c r="BS137" i="6"/>
  <c r="BO137" i="6"/>
  <c r="BN137" i="6"/>
  <c r="BX141" i="6"/>
  <c r="BP141" i="6"/>
  <c r="D141" i="6"/>
  <c r="BT141" i="6"/>
  <c r="BV141" i="6"/>
  <c r="BU141" i="6"/>
  <c r="BS141" i="6"/>
  <c r="BR141" i="6"/>
  <c r="BO141" i="6"/>
  <c r="BN141" i="6"/>
  <c r="BM141" i="6"/>
  <c r="BW141" i="6"/>
  <c r="BQ141" i="6"/>
  <c r="BO123" i="6"/>
  <c r="BW123" i="6"/>
  <c r="BS125" i="6"/>
  <c r="BO127" i="6"/>
  <c r="BW127" i="6"/>
  <c r="BV129" i="6"/>
  <c r="D123" i="6"/>
  <c r="BP123" i="6"/>
  <c r="BX123" i="6"/>
  <c r="BT125" i="6"/>
  <c r="D127" i="6"/>
  <c r="BP127" i="6"/>
  <c r="BX127" i="6"/>
  <c r="BW129" i="6"/>
  <c r="BS128" i="6"/>
  <c r="BO130" i="6"/>
  <c r="BW130" i="6"/>
  <c r="BO133" i="6"/>
  <c r="BX133" i="6"/>
  <c r="BP133" i="6"/>
  <c r="D133" i="6"/>
  <c r="BV133" i="6"/>
  <c r="BN133" i="6"/>
  <c r="BU133" i="6"/>
  <c r="BM133" i="6"/>
  <c r="BS133" i="6"/>
  <c r="BV134" i="6"/>
  <c r="BN134" i="6"/>
  <c r="BT134" i="6"/>
  <c r="BS134" i="6"/>
  <c r="BP134" i="6"/>
  <c r="BO128" i="6"/>
  <c r="BW128" i="6"/>
  <c r="BS130" i="6"/>
  <c r="BT133" i="6"/>
  <c r="D134" i="6"/>
  <c r="BQ134" i="6"/>
  <c r="BO135" i="6"/>
  <c r="BW135" i="6"/>
  <c r="BX139" i="6"/>
  <c r="BV139" i="6"/>
  <c r="BN139" i="6"/>
  <c r="BU139" i="6"/>
  <c r="BM139" i="6"/>
  <c r="BT139" i="6"/>
  <c r="BQ139" i="6"/>
  <c r="BO132" i="6"/>
  <c r="BW132" i="6"/>
  <c r="BQ135" i="6"/>
  <c r="BS139" i="6"/>
  <c r="D132" i="6"/>
  <c r="BP132" i="6"/>
  <c r="BX132" i="6"/>
  <c r="BR135" i="6"/>
  <c r="BW139" i="6"/>
  <c r="BT135" i="6"/>
  <c r="BW142" i="6"/>
  <c r="BT143" i="6"/>
  <c r="BX143" i="6"/>
  <c r="BP143" i="6"/>
  <c r="D143" i="6"/>
  <c r="BQ143" i="6"/>
  <c r="BO138" i="6"/>
  <c r="BW138" i="6"/>
  <c r="BO140" i="6"/>
  <c r="BM142" i="6"/>
  <c r="BX142" i="6"/>
  <c r="BR143" i="6"/>
  <c r="D138" i="6"/>
  <c r="BP138" i="6"/>
  <c r="BX138" i="6"/>
  <c r="BR140" i="6"/>
  <c r="BV140" i="6"/>
  <c r="BN140" i="6"/>
  <c r="BP140" i="6"/>
  <c r="BO142" i="6"/>
  <c r="BS143" i="6"/>
  <c r="BV142" i="6"/>
  <c r="BN142" i="6"/>
  <c r="BR142" i="6"/>
  <c r="BP142" i="6"/>
  <c r="BU143" i="6"/>
  <c r="BN144" i="6"/>
  <c r="BV144" i="6"/>
  <c r="BT145" i="6"/>
  <c r="BR146" i="6"/>
  <c r="BO144" i="6"/>
  <c r="BW144" i="6"/>
  <c r="BM145" i="6"/>
  <c r="BU145" i="6"/>
  <c r="BS146" i="6"/>
  <c r="BT146" i="6"/>
  <c r="BO145" i="6"/>
  <c r="BW145" i="6"/>
  <c r="BM146" i="6"/>
  <c r="BU146" i="6"/>
  <c r="BR144" i="6"/>
  <c r="D145" i="6"/>
  <c r="BP145" i="6"/>
  <c r="BX145" i="6"/>
  <c r="BN146" i="6"/>
  <c r="BV146" i="6"/>
  <c r="BO146" i="6"/>
  <c r="BW146" i="6"/>
  <c r="D146" i="6"/>
  <c r="BP146" i="6"/>
  <c r="BX146" i="6"/>
  <c r="E10" i="5" l="1"/>
  <c r="E9" i="5"/>
  <c r="E8" i="5"/>
  <c r="E7" i="5"/>
  <c r="E6" i="5"/>
  <c r="B6" i="5"/>
  <c r="B7" i="5" s="1"/>
  <c r="B8" i="5" s="1"/>
  <c r="E5" i="5"/>
  <c r="C5" i="5"/>
  <c r="D5" i="5" s="1"/>
  <c r="E4" i="5"/>
  <c r="C4" i="5"/>
  <c r="D4" i="5" s="1"/>
  <c r="E3" i="5"/>
  <c r="C3" i="5"/>
  <c r="D3" i="5" s="1"/>
  <c r="F3" i="5" l="1"/>
  <c r="F4" i="5"/>
  <c r="F5" i="5"/>
  <c r="C6" i="5"/>
  <c r="D6" i="5" s="1"/>
  <c r="F6" i="5" s="1"/>
  <c r="C8" i="5"/>
  <c r="D8" i="5" s="1"/>
  <c r="F8" i="5" s="1"/>
  <c r="B9" i="5"/>
  <c r="C7" i="5"/>
  <c r="D7" i="5" s="1"/>
  <c r="F7" i="5" s="1"/>
  <c r="C9" i="5" l="1"/>
  <c r="D9" i="5" s="1"/>
  <c r="F9" i="5" s="1"/>
  <c r="B10" i="5"/>
  <c r="C10" i="5" s="1"/>
  <c r="D10" i="5" s="1"/>
  <c r="F10" i="5" s="1"/>
  <c r="G10" i="5" l="1"/>
  <c r="G6" i="5"/>
  <c r="G3" i="5"/>
  <c r="G7" i="5"/>
  <c r="G8" i="5"/>
  <c r="G4" i="5"/>
  <c r="G9" i="5"/>
  <c r="G5" i="5"/>
  <c r="E185" i="2" l="1"/>
  <c r="CV9" i="4" l="1"/>
  <c r="DH9" i="4" s="1"/>
  <c r="DT9" i="4" s="1"/>
  <c r="CU9" i="4"/>
  <c r="DG9" i="4" s="1"/>
  <c r="DS9" i="4" s="1"/>
  <c r="CT9" i="4"/>
  <c r="DF9" i="4" s="1"/>
  <c r="DR9" i="4" s="1"/>
  <c r="CS9" i="4"/>
  <c r="DE9" i="4" s="1"/>
  <c r="DQ9" i="4" s="1"/>
  <c r="CR9" i="4"/>
  <c r="DD9" i="4" s="1"/>
  <c r="DP9" i="4" s="1"/>
  <c r="CQ9" i="4"/>
  <c r="DC9" i="4" s="1"/>
  <c r="DO9" i="4" s="1"/>
  <c r="CP9" i="4"/>
  <c r="DB9" i="4" s="1"/>
  <c r="DN9" i="4" s="1"/>
  <c r="CO9" i="4"/>
  <c r="DA9" i="4" s="1"/>
  <c r="DM9" i="4" s="1"/>
  <c r="CN9" i="4"/>
  <c r="CZ9" i="4" s="1"/>
  <c r="DL9" i="4" s="1"/>
  <c r="CM9" i="4"/>
  <c r="CY9" i="4" s="1"/>
  <c r="DK9" i="4" s="1"/>
  <c r="CL9" i="4"/>
  <c r="CX9" i="4" s="1"/>
  <c r="DJ9" i="4" s="1"/>
  <c r="CK9" i="4"/>
  <c r="CW9" i="4" s="1"/>
  <c r="DI9" i="4" s="1"/>
  <c r="CJ9" i="4"/>
  <c r="CI9" i="4"/>
  <c r="CH9" i="4"/>
  <c r="CG9" i="4"/>
  <c r="CF9" i="4"/>
  <c r="CE9" i="4"/>
  <c r="CD9" i="4"/>
  <c r="CC9" i="4"/>
  <c r="CB9" i="4"/>
  <c r="CA9" i="4"/>
  <c r="BZ9" i="4"/>
  <c r="BY9" i="4"/>
  <c r="EF9" i="4" l="1"/>
  <c r="ER9" i="4" s="1"/>
  <c r="EE9" i="4"/>
  <c r="EQ9" i="4" s="1"/>
  <c r="ED9" i="4"/>
  <c r="EP9" i="4" s="1"/>
  <c r="EC9" i="4"/>
  <c r="EO9" i="4" s="1"/>
  <c r="EB9" i="4"/>
  <c r="EN9" i="4" s="1"/>
  <c r="EA9" i="4"/>
  <c r="EM9" i="4" s="1"/>
  <c r="DZ9" i="4"/>
  <c r="EL9" i="4" s="1"/>
  <c r="DY9" i="4"/>
  <c r="EK9" i="4" s="1"/>
  <c r="DX9" i="4"/>
  <c r="EJ9" i="4" s="1"/>
  <c r="DW9" i="4"/>
  <c r="EI9" i="4" s="1"/>
  <c r="DV9" i="4"/>
  <c r="EH9" i="4" s="1"/>
  <c r="DU9" i="4"/>
  <c r="EG9" i="4" s="1"/>
  <c r="BA139" i="1" l="1"/>
  <c r="BB139" i="1"/>
  <c r="BC139" i="1"/>
  <c r="BD139" i="1"/>
  <c r="BE139" i="1"/>
  <c r="BF139" i="1"/>
  <c r="BG139" i="1"/>
  <c r="BH139" i="1"/>
  <c r="BI139" i="1"/>
  <c r="BJ139" i="1"/>
  <c r="BK139" i="1"/>
  <c r="BL139" i="1"/>
  <c r="BA140" i="1"/>
  <c r="BB140" i="1"/>
  <c r="BC140" i="1"/>
  <c r="BD140" i="1"/>
  <c r="BE140" i="1"/>
  <c r="BF140" i="1"/>
  <c r="BG140" i="1"/>
  <c r="BH140" i="1"/>
  <c r="BI140" i="1"/>
  <c r="BJ140" i="1"/>
  <c r="BK140" i="1"/>
  <c r="BL140" i="1"/>
  <c r="BA141" i="1"/>
  <c r="BB141" i="1"/>
  <c r="BC141" i="1"/>
  <c r="BD141" i="1"/>
  <c r="BE141" i="1"/>
  <c r="BF141" i="1"/>
  <c r="BG141" i="1"/>
  <c r="BH141" i="1"/>
  <c r="BI141" i="1"/>
  <c r="BJ141" i="1"/>
  <c r="BK141" i="1"/>
  <c r="BL141" i="1"/>
  <c r="BA142" i="1"/>
  <c r="BB142" i="1"/>
  <c r="BC142" i="1"/>
  <c r="BD142" i="1"/>
  <c r="BE142" i="1"/>
  <c r="BF142" i="1"/>
  <c r="BG142" i="1"/>
  <c r="BH142" i="1"/>
  <c r="BI142" i="1"/>
  <c r="BJ142" i="1"/>
  <c r="BK142" i="1"/>
  <c r="BL142" i="1"/>
  <c r="BA143" i="1"/>
  <c r="BB143" i="1"/>
  <c r="BC143" i="1"/>
  <c r="BD143" i="1"/>
  <c r="BE143" i="1"/>
  <c r="BF143" i="1"/>
  <c r="BG143" i="1"/>
  <c r="BH143" i="1"/>
  <c r="BI143" i="1"/>
  <c r="BJ143" i="1"/>
  <c r="BK143" i="1"/>
  <c r="BL143" i="1"/>
  <c r="BA144" i="1"/>
  <c r="BB144" i="1"/>
  <c r="BC144" i="1"/>
  <c r="BD144" i="1"/>
  <c r="BE144" i="1"/>
  <c r="BF144" i="1"/>
  <c r="BG144" i="1"/>
  <c r="BH144" i="1"/>
  <c r="BI144" i="1"/>
  <c r="BJ144" i="1"/>
  <c r="BK144" i="1"/>
  <c r="BL144" i="1"/>
  <c r="D9" i="4" l="1"/>
  <c r="E187" i="2"/>
  <c r="E186" i="2"/>
  <c r="E184" i="2"/>
  <c r="BA132" i="1" l="1"/>
  <c r="BB132" i="1"/>
  <c r="BC132" i="1"/>
  <c r="BD132" i="1"/>
  <c r="BE132" i="1"/>
  <c r="BF132" i="1"/>
  <c r="BG132" i="1"/>
  <c r="BH132" i="1"/>
  <c r="BI132" i="1"/>
  <c r="BJ132" i="1"/>
  <c r="BK132" i="1"/>
  <c r="BL132" i="1"/>
  <c r="BA133" i="1"/>
  <c r="BB133" i="1"/>
  <c r="BC133" i="1"/>
  <c r="BD133" i="1"/>
  <c r="BE133" i="1"/>
  <c r="BF133" i="1"/>
  <c r="BG133" i="1"/>
  <c r="BH133" i="1"/>
  <c r="BI133" i="1"/>
  <c r="BJ133" i="1"/>
  <c r="BK133" i="1"/>
  <c r="BL133" i="1"/>
  <c r="BA134" i="1"/>
  <c r="BB134" i="1"/>
  <c r="BC134" i="1"/>
  <c r="BD134" i="1"/>
  <c r="BE134" i="1"/>
  <c r="BF134" i="1"/>
  <c r="BG134" i="1"/>
  <c r="BH134" i="1"/>
  <c r="BI134" i="1"/>
  <c r="BJ134" i="1"/>
  <c r="BK134" i="1"/>
  <c r="BL134" i="1"/>
  <c r="BA135" i="1"/>
  <c r="BB135" i="1"/>
  <c r="BC135" i="1"/>
  <c r="BD135" i="1"/>
  <c r="BE135" i="1"/>
  <c r="BF135" i="1"/>
  <c r="BG135" i="1"/>
  <c r="BH135" i="1"/>
  <c r="BI135" i="1"/>
  <c r="BJ135" i="1"/>
  <c r="BK135" i="1"/>
  <c r="BL135" i="1"/>
  <c r="BA136" i="1"/>
  <c r="BB136" i="1"/>
  <c r="BC136" i="1"/>
  <c r="BD136" i="1"/>
  <c r="BE136" i="1"/>
  <c r="BF136" i="1"/>
  <c r="BG136" i="1"/>
  <c r="BH136" i="1"/>
  <c r="BI136" i="1"/>
  <c r="BJ136" i="1"/>
  <c r="BK136" i="1"/>
  <c r="BL136" i="1"/>
  <c r="BA137" i="1"/>
  <c r="BB137" i="1"/>
  <c r="BC137" i="1"/>
  <c r="BD137" i="1"/>
  <c r="BE137" i="1"/>
  <c r="BF137" i="1"/>
  <c r="BG137" i="1"/>
  <c r="BH137" i="1"/>
  <c r="BI137" i="1"/>
  <c r="BJ137" i="1"/>
  <c r="BK137" i="1"/>
  <c r="BL137" i="1"/>
  <c r="BA138" i="1"/>
  <c r="BB138" i="1"/>
  <c r="BC138" i="1"/>
  <c r="BD138" i="1"/>
  <c r="BE138" i="1"/>
  <c r="BF138" i="1"/>
  <c r="BG138" i="1"/>
  <c r="BH138" i="1"/>
  <c r="BI138" i="1"/>
  <c r="BJ138" i="1"/>
  <c r="BK138" i="1"/>
  <c r="BL138" i="1"/>
  <c r="BA145" i="1"/>
  <c r="BB145" i="1"/>
  <c r="BC145" i="1"/>
  <c r="BD145" i="1"/>
  <c r="BE145" i="1"/>
  <c r="BF145" i="1"/>
  <c r="BG145" i="1"/>
  <c r="BH145" i="1"/>
  <c r="BI145" i="1"/>
  <c r="BJ145" i="1"/>
  <c r="BK145" i="1"/>
  <c r="BL145" i="1"/>
  <c r="BA116" i="1"/>
  <c r="BB116" i="1"/>
  <c r="BC116" i="1"/>
  <c r="BD116" i="1"/>
  <c r="BE116" i="1"/>
  <c r="BF116" i="1"/>
  <c r="BG116" i="1"/>
  <c r="BH116" i="1"/>
  <c r="BI116" i="1"/>
  <c r="BJ116" i="1"/>
  <c r="BK116" i="1"/>
  <c r="BL116" i="1"/>
  <c r="BA117" i="1"/>
  <c r="BB117" i="1"/>
  <c r="BC117" i="1"/>
  <c r="BD117" i="1"/>
  <c r="BE117" i="1"/>
  <c r="BF117" i="1"/>
  <c r="BG117" i="1"/>
  <c r="BH117" i="1"/>
  <c r="BI117" i="1"/>
  <c r="BJ117" i="1"/>
  <c r="BK117" i="1"/>
  <c r="BL117" i="1"/>
  <c r="BA118" i="1"/>
  <c r="BB118" i="1"/>
  <c r="BC118" i="1"/>
  <c r="BD118" i="1"/>
  <c r="BE118" i="1"/>
  <c r="BF118" i="1"/>
  <c r="BG118" i="1"/>
  <c r="BH118" i="1"/>
  <c r="BI118" i="1"/>
  <c r="BJ118" i="1"/>
  <c r="BK118" i="1"/>
  <c r="BL118" i="1"/>
  <c r="BA119" i="1"/>
  <c r="BB119" i="1"/>
  <c r="BC119" i="1"/>
  <c r="BD119" i="1"/>
  <c r="BE119" i="1"/>
  <c r="BF119" i="1"/>
  <c r="BG119" i="1"/>
  <c r="BH119" i="1"/>
  <c r="BI119" i="1"/>
  <c r="BJ119" i="1"/>
  <c r="BK119" i="1"/>
  <c r="BL119" i="1"/>
  <c r="BA120" i="1"/>
  <c r="BB120" i="1"/>
  <c r="BC120" i="1"/>
  <c r="BD120" i="1"/>
  <c r="BE120" i="1"/>
  <c r="BF120" i="1"/>
  <c r="BG120" i="1"/>
  <c r="BH120" i="1"/>
  <c r="BI120" i="1"/>
  <c r="BJ120" i="1"/>
  <c r="BK120" i="1"/>
  <c r="BL120" i="1"/>
  <c r="BA121" i="1"/>
  <c r="BB121" i="1"/>
  <c r="BC121" i="1"/>
  <c r="BD121" i="1"/>
  <c r="BE121" i="1"/>
  <c r="BF121" i="1"/>
  <c r="BG121" i="1"/>
  <c r="BH121" i="1"/>
  <c r="BI121" i="1"/>
  <c r="BJ121" i="1"/>
  <c r="BK121" i="1"/>
  <c r="BL121" i="1"/>
  <c r="BA122" i="1"/>
  <c r="BB122" i="1"/>
  <c r="BC122" i="1"/>
  <c r="BD122" i="1"/>
  <c r="BE122" i="1"/>
  <c r="BF122" i="1"/>
  <c r="BG122" i="1"/>
  <c r="BH122" i="1"/>
  <c r="BI122" i="1"/>
  <c r="BJ122" i="1"/>
  <c r="BK122" i="1"/>
  <c r="BL122" i="1"/>
  <c r="BA123" i="1"/>
  <c r="BB123" i="1"/>
  <c r="BC123" i="1"/>
  <c r="BD123" i="1"/>
  <c r="BE123" i="1"/>
  <c r="BF123" i="1"/>
  <c r="BG123" i="1"/>
  <c r="BH123" i="1"/>
  <c r="BI123" i="1"/>
  <c r="BJ123" i="1"/>
  <c r="BK123" i="1"/>
  <c r="BL123" i="1"/>
  <c r="BA124" i="1"/>
  <c r="BB124" i="1"/>
  <c r="BC124" i="1"/>
  <c r="BD124" i="1"/>
  <c r="BE124" i="1"/>
  <c r="BF124" i="1"/>
  <c r="BG124" i="1"/>
  <c r="BH124" i="1"/>
  <c r="BI124" i="1"/>
  <c r="BJ124" i="1"/>
  <c r="BK124" i="1"/>
  <c r="BL124" i="1"/>
  <c r="BA125" i="1"/>
  <c r="BB125" i="1"/>
  <c r="BC125" i="1"/>
  <c r="BD125" i="1"/>
  <c r="BE125" i="1"/>
  <c r="BF125" i="1"/>
  <c r="BG125" i="1"/>
  <c r="BH125" i="1"/>
  <c r="BI125" i="1"/>
  <c r="BJ125" i="1"/>
  <c r="BK125" i="1"/>
  <c r="BL125" i="1"/>
  <c r="BA126" i="1"/>
  <c r="BB126" i="1"/>
  <c r="BC126" i="1"/>
  <c r="BD126" i="1"/>
  <c r="BE126" i="1"/>
  <c r="BF126" i="1"/>
  <c r="BG126" i="1"/>
  <c r="BH126" i="1"/>
  <c r="BI126" i="1"/>
  <c r="BJ126" i="1"/>
  <c r="BK126" i="1"/>
  <c r="BL126" i="1"/>
  <c r="BA127" i="1"/>
  <c r="BB127" i="1"/>
  <c r="BC127" i="1"/>
  <c r="BD127" i="1"/>
  <c r="BE127" i="1"/>
  <c r="BF127" i="1"/>
  <c r="BG127" i="1"/>
  <c r="BH127" i="1"/>
  <c r="BI127" i="1"/>
  <c r="BJ127" i="1"/>
  <c r="BK127" i="1"/>
  <c r="BL127" i="1"/>
  <c r="BA128" i="1"/>
  <c r="BB128" i="1"/>
  <c r="BC128" i="1"/>
  <c r="BD128" i="1"/>
  <c r="BE128" i="1"/>
  <c r="BF128" i="1"/>
  <c r="BG128" i="1"/>
  <c r="BH128" i="1"/>
  <c r="BI128" i="1"/>
  <c r="BJ128" i="1"/>
  <c r="BK128" i="1"/>
  <c r="BL128" i="1"/>
  <c r="BA129" i="1"/>
  <c r="BB129" i="1"/>
  <c r="BC129" i="1"/>
  <c r="BD129" i="1"/>
  <c r="BE129" i="1"/>
  <c r="BF129" i="1"/>
  <c r="BG129" i="1"/>
  <c r="BH129" i="1"/>
  <c r="BI129" i="1"/>
  <c r="BJ129" i="1"/>
  <c r="BK129" i="1"/>
  <c r="BL129" i="1"/>
  <c r="BA130" i="1"/>
  <c r="BB130" i="1"/>
  <c r="BC130" i="1"/>
  <c r="BD130" i="1"/>
  <c r="BE130" i="1"/>
  <c r="BF130" i="1"/>
  <c r="BG130" i="1"/>
  <c r="BH130" i="1"/>
  <c r="BI130" i="1"/>
  <c r="BJ130" i="1"/>
  <c r="BK130" i="1"/>
  <c r="BL130" i="1"/>
  <c r="BA131" i="1"/>
  <c r="BB131" i="1"/>
  <c r="BC131" i="1"/>
  <c r="BD131" i="1"/>
  <c r="BE131" i="1"/>
  <c r="BF131" i="1"/>
  <c r="BG131" i="1"/>
  <c r="BH131" i="1"/>
  <c r="BI131" i="1"/>
  <c r="BJ131" i="1"/>
  <c r="BK131" i="1"/>
  <c r="BL131" i="1"/>
  <c r="CV12" i="4" l="1"/>
  <c r="CU12" i="4"/>
  <c r="CT12" i="4"/>
  <c r="CS12" i="4"/>
  <c r="CR12" i="4"/>
  <c r="CQ12" i="4"/>
  <c r="CP12" i="4"/>
  <c r="CO12" i="4"/>
  <c r="CN12" i="4"/>
  <c r="CM12" i="4"/>
  <c r="CL12" i="4"/>
  <c r="CK12" i="4"/>
  <c r="BL12" i="4"/>
  <c r="BK12" i="4"/>
  <c r="BJ12" i="4"/>
  <c r="BI12" i="4"/>
  <c r="BH12" i="4"/>
  <c r="BG12" i="4"/>
  <c r="BF12" i="4"/>
  <c r="BE12" i="4"/>
  <c r="BD12" i="4"/>
  <c r="BC12" i="4"/>
  <c r="BB12" i="4"/>
  <c r="BA12" i="4"/>
  <c r="AZ12" i="4"/>
  <c r="AY12" i="4"/>
  <c r="AX12" i="4"/>
  <c r="AW12" i="4"/>
  <c r="AV12" i="4"/>
  <c r="AU12" i="4"/>
  <c r="AT12" i="4"/>
  <c r="AS12" i="4"/>
  <c r="AR12" i="4"/>
  <c r="AQ12" i="4"/>
  <c r="AP12" i="4"/>
  <c r="AO12" i="4"/>
  <c r="AN12" i="4"/>
  <c r="AM12" i="4"/>
  <c r="AL12" i="4"/>
  <c r="AK12" i="4"/>
  <c r="AJ12" i="4"/>
  <c r="AI12" i="4"/>
  <c r="AH12" i="4"/>
  <c r="AG12" i="4"/>
  <c r="AF12" i="4"/>
  <c r="AE12" i="4"/>
  <c r="AD12" i="4"/>
  <c r="AC12" i="4"/>
  <c r="P12" i="4"/>
  <c r="O12" i="4"/>
  <c r="N12" i="4"/>
  <c r="M12" i="4"/>
  <c r="L12" i="4"/>
  <c r="K12" i="4"/>
  <c r="J12" i="4"/>
  <c r="I12" i="4"/>
  <c r="H12" i="4"/>
  <c r="G12" i="4"/>
  <c r="F12" i="4"/>
  <c r="E12" i="4"/>
  <c r="C12" i="4"/>
  <c r="CV11" i="4"/>
  <c r="DH11" i="4" s="1"/>
  <c r="DT11" i="4" s="1"/>
  <c r="CU11" i="4"/>
  <c r="DG11" i="4" s="1"/>
  <c r="DS11" i="4" s="1"/>
  <c r="CT11" i="4"/>
  <c r="DF11" i="4" s="1"/>
  <c r="DR11" i="4" s="1"/>
  <c r="CS11" i="4"/>
  <c r="DE11" i="4" s="1"/>
  <c r="DQ11" i="4" s="1"/>
  <c r="CR11" i="4"/>
  <c r="DD11" i="4" s="1"/>
  <c r="DP11" i="4" s="1"/>
  <c r="CQ11" i="4"/>
  <c r="DC11" i="4" s="1"/>
  <c r="DO11" i="4" s="1"/>
  <c r="CP11" i="4"/>
  <c r="DB11" i="4" s="1"/>
  <c r="DN11" i="4" s="1"/>
  <c r="CO11" i="4"/>
  <c r="DA11" i="4" s="1"/>
  <c r="DM11" i="4" s="1"/>
  <c r="CN11" i="4"/>
  <c r="CZ11" i="4" s="1"/>
  <c r="DL11" i="4" s="1"/>
  <c r="CM11" i="4"/>
  <c r="CY11" i="4" s="1"/>
  <c r="DK11" i="4" s="1"/>
  <c r="CL11" i="4"/>
  <c r="CX11" i="4" s="1"/>
  <c r="DJ11" i="4" s="1"/>
  <c r="CK11" i="4"/>
  <c r="CW11" i="4" s="1"/>
  <c r="DI11" i="4" s="1"/>
  <c r="CJ11" i="4"/>
  <c r="CI11" i="4"/>
  <c r="CH11" i="4"/>
  <c r="CG11" i="4"/>
  <c r="CF11" i="4"/>
  <c r="CE11" i="4"/>
  <c r="CD11" i="4"/>
  <c r="CC11" i="4"/>
  <c r="CB11" i="4"/>
  <c r="CA11" i="4"/>
  <c r="BZ11" i="4"/>
  <c r="BY11" i="4"/>
  <c r="D11" i="4"/>
  <c r="CV10" i="4"/>
  <c r="DH10" i="4" s="1"/>
  <c r="DT10" i="4" s="1"/>
  <c r="CU10" i="4"/>
  <c r="DG10" i="4" s="1"/>
  <c r="DS10" i="4" s="1"/>
  <c r="CT10" i="4"/>
  <c r="DF10" i="4" s="1"/>
  <c r="DR10" i="4" s="1"/>
  <c r="CS10" i="4"/>
  <c r="DE10" i="4" s="1"/>
  <c r="DQ10" i="4" s="1"/>
  <c r="CR10" i="4"/>
  <c r="DD10" i="4" s="1"/>
  <c r="DP10" i="4" s="1"/>
  <c r="CQ10" i="4"/>
  <c r="DC10" i="4" s="1"/>
  <c r="DO10" i="4" s="1"/>
  <c r="CP10" i="4"/>
  <c r="DB10" i="4" s="1"/>
  <c r="DN10" i="4" s="1"/>
  <c r="CO10" i="4"/>
  <c r="DA10" i="4" s="1"/>
  <c r="DM10" i="4" s="1"/>
  <c r="CN10" i="4"/>
  <c r="CZ10" i="4" s="1"/>
  <c r="DL10" i="4" s="1"/>
  <c r="CM10" i="4"/>
  <c r="CY10" i="4" s="1"/>
  <c r="DK10" i="4" s="1"/>
  <c r="CL10" i="4"/>
  <c r="CX10" i="4" s="1"/>
  <c r="DJ10" i="4" s="1"/>
  <c r="CK10" i="4"/>
  <c r="CW10" i="4" s="1"/>
  <c r="DI10" i="4" s="1"/>
  <c r="CJ10" i="4"/>
  <c r="CI10" i="4"/>
  <c r="CH10" i="4"/>
  <c r="CG10" i="4"/>
  <c r="CF10" i="4"/>
  <c r="CE10" i="4"/>
  <c r="CD10" i="4"/>
  <c r="CC10" i="4"/>
  <c r="CB10" i="4"/>
  <c r="CA10" i="4"/>
  <c r="BZ10" i="4"/>
  <c r="BY10" i="4"/>
  <c r="D10" i="4"/>
  <c r="CV8" i="4"/>
  <c r="DH8" i="4" s="1"/>
  <c r="DT8" i="4" s="1"/>
  <c r="CU8" i="4"/>
  <c r="DG8" i="4" s="1"/>
  <c r="DS8" i="4" s="1"/>
  <c r="CT8" i="4"/>
  <c r="DF8" i="4" s="1"/>
  <c r="DR8" i="4" s="1"/>
  <c r="CS8" i="4"/>
  <c r="DE8" i="4" s="1"/>
  <c r="DQ8" i="4" s="1"/>
  <c r="CR8" i="4"/>
  <c r="DD8" i="4" s="1"/>
  <c r="DP8" i="4" s="1"/>
  <c r="CQ8" i="4"/>
  <c r="DC8" i="4" s="1"/>
  <c r="DO8" i="4" s="1"/>
  <c r="CP8" i="4"/>
  <c r="DB8" i="4" s="1"/>
  <c r="DN8" i="4" s="1"/>
  <c r="CO8" i="4"/>
  <c r="DA8" i="4" s="1"/>
  <c r="DM8" i="4" s="1"/>
  <c r="CN8" i="4"/>
  <c r="CZ8" i="4" s="1"/>
  <c r="DL8" i="4" s="1"/>
  <c r="CM8" i="4"/>
  <c r="CY8" i="4" s="1"/>
  <c r="DK8" i="4" s="1"/>
  <c r="CL8" i="4"/>
  <c r="CX8" i="4" s="1"/>
  <c r="DJ8" i="4" s="1"/>
  <c r="CK8" i="4"/>
  <c r="CW8" i="4" s="1"/>
  <c r="DI8" i="4" s="1"/>
  <c r="CJ8" i="4"/>
  <c r="CI8" i="4"/>
  <c r="CH8" i="4"/>
  <c r="CG8" i="4"/>
  <c r="CF8" i="4"/>
  <c r="CE8" i="4"/>
  <c r="CD8" i="4"/>
  <c r="CC8" i="4"/>
  <c r="CB8" i="4"/>
  <c r="CA8" i="4"/>
  <c r="BZ8" i="4"/>
  <c r="BY8" i="4"/>
  <c r="D8" i="4"/>
  <c r="CV7" i="4"/>
  <c r="DH7" i="4" s="1"/>
  <c r="DT7" i="4" s="1"/>
  <c r="CU7" i="4"/>
  <c r="DG7" i="4" s="1"/>
  <c r="DS7" i="4" s="1"/>
  <c r="CT7" i="4"/>
  <c r="DF7" i="4" s="1"/>
  <c r="DR7" i="4" s="1"/>
  <c r="CS7" i="4"/>
  <c r="DE7" i="4" s="1"/>
  <c r="DQ7" i="4" s="1"/>
  <c r="CR7" i="4"/>
  <c r="DD7" i="4" s="1"/>
  <c r="DP7" i="4" s="1"/>
  <c r="CQ7" i="4"/>
  <c r="DC7" i="4" s="1"/>
  <c r="DO7" i="4" s="1"/>
  <c r="CP7" i="4"/>
  <c r="DB7" i="4" s="1"/>
  <c r="DN7" i="4" s="1"/>
  <c r="CO7" i="4"/>
  <c r="DA7" i="4" s="1"/>
  <c r="DM7" i="4" s="1"/>
  <c r="CN7" i="4"/>
  <c r="CZ7" i="4" s="1"/>
  <c r="DL7" i="4" s="1"/>
  <c r="CM7" i="4"/>
  <c r="CY7" i="4" s="1"/>
  <c r="DK7" i="4" s="1"/>
  <c r="CL7" i="4"/>
  <c r="CX7" i="4" s="1"/>
  <c r="DJ7" i="4" s="1"/>
  <c r="CK7" i="4"/>
  <c r="CW7" i="4" s="1"/>
  <c r="DI7" i="4" s="1"/>
  <c r="CJ7" i="4"/>
  <c r="CI7" i="4"/>
  <c r="CH7" i="4"/>
  <c r="CG7" i="4"/>
  <c r="CF7" i="4"/>
  <c r="CE7" i="4"/>
  <c r="CD7" i="4"/>
  <c r="CC7" i="4"/>
  <c r="CB7" i="4"/>
  <c r="CA7" i="4"/>
  <c r="BZ7" i="4"/>
  <c r="BY7" i="4"/>
  <c r="D7" i="4"/>
  <c r="CV6" i="4"/>
  <c r="DH6" i="4" s="1"/>
  <c r="DT6" i="4" s="1"/>
  <c r="CU6" i="4"/>
  <c r="DG6" i="4" s="1"/>
  <c r="DS6" i="4" s="1"/>
  <c r="CT6" i="4"/>
  <c r="DF6" i="4" s="1"/>
  <c r="DR6" i="4" s="1"/>
  <c r="CS6" i="4"/>
  <c r="DE6" i="4" s="1"/>
  <c r="DQ6" i="4" s="1"/>
  <c r="CR6" i="4"/>
  <c r="DD6" i="4" s="1"/>
  <c r="DP6" i="4" s="1"/>
  <c r="CQ6" i="4"/>
  <c r="DC6" i="4" s="1"/>
  <c r="DO6" i="4" s="1"/>
  <c r="CP6" i="4"/>
  <c r="DB6" i="4" s="1"/>
  <c r="DN6" i="4" s="1"/>
  <c r="CO6" i="4"/>
  <c r="DA6" i="4" s="1"/>
  <c r="DM6" i="4" s="1"/>
  <c r="CN6" i="4"/>
  <c r="CZ6" i="4" s="1"/>
  <c r="DL6" i="4" s="1"/>
  <c r="CM6" i="4"/>
  <c r="CY6" i="4" s="1"/>
  <c r="DK6" i="4" s="1"/>
  <c r="CL6" i="4"/>
  <c r="CX6" i="4" s="1"/>
  <c r="DJ6" i="4" s="1"/>
  <c r="CK6" i="4"/>
  <c r="CW6" i="4" s="1"/>
  <c r="DI6" i="4" s="1"/>
  <c r="CJ6" i="4"/>
  <c r="CI6" i="4"/>
  <c r="CH6" i="4"/>
  <c r="CG6" i="4"/>
  <c r="CF6" i="4"/>
  <c r="CE6" i="4"/>
  <c r="CD6" i="4"/>
  <c r="CC6" i="4"/>
  <c r="CB6" i="4"/>
  <c r="CA6" i="4"/>
  <c r="BZ6" i="4"/>
  <c r="BY6" i="4"/>
  <c r="D6" i="4"/>
  <c r="CV5" i="4"/>
  <c r="DH5" i="4" s="1"/>
  <c r="CU5" i="4"/>
  <c r="DG5" i="4" s="1"/>
  <c r="CT5" i="4"/>
  <c r="DF5" i="4" s="1"/>
  <c r="CS5" i="4"/>
  <c r="DE5" i="4" s="1"/>
  <c r="CR5" i="4"/>
  <c r="DD5" i="4" s="1"/>
  <c r="CQ5" i="4"/>
  <c r="DC5" i="4" s="1"/>
  <c r="DO5" i="4" s="1"/>
  <c r="CP5" i="4"/>
  <c r="DB5" i="4" s="1"/>
  <c r="DN5" i="4" s="1"/>
  <c r="CO5" i="4"/>
  <c r="DA5" i="4" s="1"/>
  <c r="DM5" i="4" s="1"/>
  <c r="CN5" i="4"/>
  <c r="CZ5" i="4" s="1"/>
  <c r="CM5" i="4"/>
  <c r="CY5" i="4" s="1"/>
  <c r="CL5" i="4"/>
  <c r="CX5" i="4" s="1"/>
  <c r="CK5" i="4"/>
  <c r="CW5" i="4" s="1"/>
  <c r="CJ5" i="4"/>
  <c r="CI5" i="4"/>
  <c r="CH5" i="4"/>
  <c r="CG5" i="4"/>
  <c r="CF5" i="4"/>
  <c r="CE5" i="4"/>
  <c r="CD5" i="4"/>
  <c r="CC5" i="4"/>
  <c r="CB5" i="4"/>
  <c r="CA5" i="4"/>
  <c r="BZ5" i="4"/>
  <c r="BY5" i="4"/>
  <c r="D5" i="4"/>
  <c r="DY5" i="4" l="1"/>
  <c r="DX6" i="4"/>
  <c r="EF6" i="4"/>
  <c r="DW7" i="4"/>
  <c r="DX7" i="4"/>
  <c r="EJ7" i="4" s="1"/>
  <c r="DY6" i="4"/>
  <c r="EK6" i="4" s="1"/>
  <c r="DW8" i="4"/>
  <c r="EI8" i="4" s="1"/>
  <c r="DV10" i="4"/>
  <c r="EH10" i="4" s="1"/>
  <c r="EE8" i="4"/>
  <c r="EQ8" i="4" s="1"/>
  <c r="EF7" i="4"/>
  <c r="ER7" i="4" s="1"/>
  <c r="EE7" i="4"/>
  <c r="EQ7" i="4" s="1"/>
  <c r="DV8" i="4"/>
  <c r="EH8" i="4" s="1"/>
  <c r="DZ6" i="4"/>
  <c r="EL6" i="4" s="1"/>
  <c r="DW10" i="4"/>
  <c r="EI10" i="4" s="1"/>
  <c r="DZ5" i="4"/>
  <c r="DX8" i="4"/>
  <c r="EJ8" i="4" s="1"/>
  <c r="DY7" i="4"/>
  <c r="EK7" i="4" s="1"/>
  <c r="EF8" i="4"/>
  <c r="ER8" i="4" s="1"/>
  <c r="DZ11" i="4"/>
  <c r="EL11" i="4" s="1"/>
  <c r="DW6" i="4"/>
  <c r="EI6" i="4" s="1"/>
  <c r="EE6" i="4"/>
  <c r="EQ6" i="4" s="1"/>
  <c r="DV7" i="4"/>
  <c r="EH7" i="4" s="1"/>
  <c r="ED7" i="4"/>
  <c r="EP7" i="4" s="1"/>
  <c r="DU8" i="4"/>
  <c r="EG8" i="4" s="1"/>
  <c r="EC8" i="4"/>
  <c r="EO8" i="4" s="1"/>
  <c r="EB10" i="4"/>
  <c r="EN10" i="4" s="1"/>
  <c r="EA11" i="4"/>
  <c r="EM11" i="4" s="1"/>
  <c r="ED8" i="4"/>
  <c r="EP8" i="4" s="1"/>
  <c r="DU10" i="4"/>
  <c r="EG10" i="4" s="1"/>
  <c r="EC10" i="4"/>
  <c r="EO10" i="4" s="1"/>
  <c r="EB11" i="4"/>
  <c r="EN11" i="4" s="1"/>
  <c r="EA6" i="4"/>
  <c r="EM6" i="4" s="1"/>
  <c r="DZ7" i="4"/>
  <c r="EL7" i="4" s="1"/>
  <c r="DY8" i="4"/>
  <c r="EK8" i="4" s="1"/>
  <c r="DX10" i="4"/>
  <c r="EJ10" i="4" s="1"/>
  <c r="EF10" i="4"/>
  <c r="ER10" i="4" s="1"/>
  <c r="DW11" i="4"/>
  <c r="EI11" i="4" s="1"/>
  <c r="EE11" i="4"/>
  <c r="EQ11" i="4" s="1"/>
  <c r="EB6" i="4"/>
  <c r="EN6" i="4" s="1"/>
  <c r="EA7" i="4"/>
  <c r="EM7" i="4" s="1"/>
  <c r="DZ8" i="4"/>
  <c r="EL8" i="4" s="1"/>
  <c r="DY10" i="4"/>
  <c r="EK10" i="4" s="1"/>
  <c r="DX11" i="4"/>
  <c r="EJ11" i="4" s="1"/>
  <c r="EF11" i="4"/>
  <c r="ER11" i="4" s="1"/>
  <c r="DU6" i="4"/>
  <c r="EG6" i="4" s="1"/>
  <c r="EC6" i="4"/>
  <c r="EO6" i="4" s="1"/>
  <c r="EB7" i="4"/>
  <c r="EN7" i="4" s="1"/>
  <c r="EA8" i="4"/>
  <c r="EM8" i="4" s="1"/>
  <c r="DZ10" i="4"/>
  <c r="EL10" i="4" s="1"/>
  <c r="DY11" i="4"/>
  <c r="EK11" i="4" s="1"/>
  <c r="DV6" i="4"/>
  <c r="EH6" i="4" s="1"/>
  <c r="ED6" i="4"/>
  <c r="EP6" i="4" s="1"/>
  <c r="DU7" i="4"/>
  <c r="EG7" i="4" s="1"/>
  <c r="EC7" i="4"/>
  <c r="EO7" i="4" s="1"/>
  <c r="EB8" i="4"/>
  <c r="EN8" i="4" s="1"/>
  <c r="EA10" i="4"/>
  <c r="EM10" i="4" s="1"/>
  <c r="ED10" i="4"/>
  <c r="EP10" i="4" s="1"/>
  <c r="DU11" i="4"/>
  <c r="EG11" i="4" s="1"/>
  <c r="EC11" i="4"/>
  <c r="EO11" i="4" s="1"/>
  <c r="EA5" i="4"/>
  <c r="EE10" i="4"/>
  <c r="EQ10" i="4" s="1"/>
  <c r="DV11" i="4"/>
  <c r="EH11" i="4" s="1"/>
  <c r="ED11" i="4"/>
  <c r="EP11" i="4" s="1"/>
  <c r="CF12" i="4"/>
  <c r="D12" i="4"/>
  <c r="EJ6" i="4"/>
  <c r="ER6" i="4"/>
  <c r="EI7" i="4"/>
  <c r="CC12" i="4"/>
  <c r="CD12" i="4"/>
  <c r="CE12" i="4"/>
  <c r="BY12" i="4"/>
  <c r="CG12" i="4"/>
  <c r="BZ12" i="4"/>
  <c r="CA12" i="4"/>
  <c r="CI12" i="4"/>
  <c r="CH12" i="4"/>
  <c r="CB12" i="4"/>
  <c r="CJ12" i="4"/>
  <c r="DD12" i="4"/>
  <c r="DO12" i="4"/>
  <c r="DI5" i="4"/>
  <c r="CW12" i="4"/>
  <c r="DQ5" i="4"/>
  <c r="EC5" i="4" s="1"/>
  <c r="DE12" i="4"/>
  <c r="DT5" i="4"/>
  <c r="EF5" i="4" s="1"/>
  <c r="DH12" i="4"/>
  <c r="DJ5" i="4"/>
  <c r="DV5" i="4" s="1"/>
  <c r="CX12" i="4"/>
  <c r="DR5" i="4"/>
  <c r="ED5" i="4" s="1"/>
  <c r="DF12" i="4"/>
  <c r="DP5" i="4"/>
  <c r="EB5" i="4" s="1"/>
  <c r="DM12" i="4"/>
  <c r="DN12" i="4"/>
  <c r="DS5" i="4"/>
  <c r="EE5" i="4" s="1"/>
  <c r="DG12" i="4"/>
  <c r="DK5" i="4"/>
  <c r="DW5" i="4" s="1"/>
  <c r="CY12" i="4"/>
  <c r="DL5" i="4"/>
  <c r="DX5" i="4" s="1"/>
  <c r="CZ12" i="4"/>
  <c r="DA12" i="4"/>
  <c r="DB12" i="4"/>
  <c r="DC12" i="4"/>
  <c r="EK5" i="4" l="1"/>
  <c r="EK12" i="4" s="1"/>
  <c r="DY12" i="4"/>
  <c r="DP12" i="4"/>
  <c r="DQ12" i="4"/>
  <c r="DK12" i="4"/>
  <c r="DR12" i="4"/>
  <c r="DT12" i="4"/>
  <c r="DU5" i="4"/>
  <c r="DI12" i="4"/>
  <c r="DS12" i="4"/>
  <c r="EM5" i="4"/>
  <c r="EM12" i="4" s="1"/>
  <c r="EA12" i="4"/>
  <c r="DL12" i="4"/>
  <c r="EL5" i="4"/>
  <c r="EL12" i="4" s="1"/>
  <c r="DZ12" i="4"/>
  <c r="DJ12" i="4"/>
  <c r="CJ18" i="4"/>
  <c r="CI18" i="4"/>
  <c r="CH18" i="4"/>
  <c r="CG18" i="4"/>
  <c r="CF18" i="4"/>
  <c r="CE18" i="4"/>
  <c r="CD18" i="4"/>
  <c r="CC18" i="4"/>
  <c r="CB18" i="4"/>
  <c r="CA18" i="4"/>
  <c r="BZ18" i="4"/>
  <c r="BY18" i="4"/>
  <c r="CJ17" i="4"/>
  <c r="CI17" i="4"/>
  <c r="CH17" i="4"/>
  <c r="CG17" i="4"/>
  <c r="CF17" i="4"/>
  <c r="CE17" i="4"/>
  <c r="CD17" i="4"/>
  <c r="CC17" i="4"/>
  <c r="CB17" i="4"/>
  <c r="CA17" i="4"/>
  <c r="BZ17" i="4"/>
  <c r="BY17" i="4"/>
  <c r="CJ16" i="4"/>
  <c r="CI16" i="4"/>
  <c r="CH16" i="4"/>
  <c r="CG16" i="4"/>
  <c r="CF16" i="4"/>
  <c r="CE16" i="4"/>
  <c r="CD16" i="4"/>
  <c r="CC16" i="4"/>
  <c r="CB16" i="4"/>
  <c r="CA16" i="4"/>
  <c r="BZ16" i="4"/>
  <c r="BY16" i="4"/>
  <c r="CJ15" i="4"/>
  <c r="CI15" i="4"/>
  <c r="CH15" i="4"/>
  <c r="CG15" i="4"/>
  <c r="CF15" i="4"/>
  <c r="CE15" i="4"/>
  <c r="CD15" i="4"/>
  <c r="CC15" i="4"/>
  <c r="CB15" i="4"/>
  <c r="CA15" i="4"/>
  <c r="BZ15" i="4"/>
  <c r="CV19" i="4"/>
  <c r="CU19" i="4"/>
  <c r="CT19" i="4"/>
  <c r="CS19" i="4"/>
  <c r="CR19" i="4"/>
  <c r="CQ19" i="4"/>
  <c r="CP19" i="4"/>
  <c r="CO19" i="4"/>
  <c r="CN19" i="4"/>
  <c r="CM19" i="4"/>
  <c r="CL19" i="4"/>
  <c r="CK19" i="4"/>
  <c r="CV18" i="4"/>
  <c r="DH18" i="4" s="1"/>
  <c r="DT18" i="4" s="1"/>
  <c r="CU18" i="4"/>
  <c r="DG18" i="4" s="1"/>
  <c r="DS18" i="4" s="1"/>
  <c r="CT18" i="4"/>
  <c r="DF18" i="4" s="1"/>
  <c r="DR18" i="4" s="1"/>
  <c r="CS18" i="4"/>
  <c r="DE18" i="4" s="1"/>
  <c r="DQ18" i="4" s="1"/>
  <c r="CR18" i="4"/>
  <c r="DD18" i="4" s="1"/>
  <c r="DP18" i="4" s="1"/>
  <c r="CQ18" i="4"/>
  <c r="DC18" i="4" s="1"/>
  <c r="DO18" i="4" s="1"/>
  <c r="CP18" i="4"/>
  <c r="DB18" i="4" s="1"/>
  <c r="DN18" i="4" s="1"/>
  <c r="CO18" i="4"/>
  <c r="DA18" i="4" s="1"/>
  <c r="DM18" i="4" s="1"/>
  <c r="CN18" i="4"/>
  <c r="CZ18" i="4" s="1"/>
  <c r="DL18" i="4" s="1"/>
  <c r="CM18" i="4"/>
  <c r="CY18" i="4" s="1"/>
  <c r="DK18" i="4" s="1"/>
  <c r="CL18" i="4"/>
  <c r="CX18" i="4" s="1"/>
  <c r="DJ18" i="4" s="1"/>
  <c r="CK18" i="4"/>
  <c r="CW18" i="4" s="1"/>
  <c r="DI18" i="4" s="1"/>
  <c r="CV17" i="4"/>
  <c r="DH17" i="4" s="1"/>
  <c r="DT17" i="4" s="1"/>
  <c r="CU17" i="4"/>
  <c r="DG17" i="4" s="1"/>
  <c r="DS17" i="4" s="1"/>
  <c r="CT17" i="4"/>
  <c r="DF17" i="4" s="1"/>
  <c r="DR17" i="4" s="1"/>
  <c r="CS17" i="4"/>
  <c r="DE17" i="4" s="1"/>
  <c r="DQ17" i="4" s="1"/>
  <c r="CR17" i="4"/>
  <c r="DD17" i="4" s="1"/>
  <c r="DP17" i="4" s="1"/>
  <c r="CQ17" i="4"/>
  <c r="DC17" i="4" s="1"/>
  <c r="DO17" i="4" s="1"/>
  <c r="CP17" i="4"/>
  <c r="DB17" i="4" s="1"/>
  <c r="DN17" i="4" s="1"/>
  <c r="CO17" i="4"/>
  <c r="DA17" i="4" s="1"/>
  <c r="DM17" i="4" s="1"/>
  <c r="CN17" i="4"/>
  <c r="CZ17" i="4" s="1"/>
  <c r="DL17" i="4" s="1"/>
  <c r="CM17" i="4"/>
  <c r="CY17" i="4" s="1"/>
  <c r="DK17" i="4" s="1"/>
  <c r="CL17" i="4"/>
  <c r="CX17" i="4" s="1"/>
  <c r="DJ17" i="4" s="1"/>
  <c r="CK17" i="4"/>
  <c r="CW17" i="4" s="1"/>
  <c r="DI17" i="4" s="1"/>
  <c r="CV16" i="4"/>
  <c r="DH16" i="4" s="1"/>
  <c r="DT16" i="4" s="1"/>
  <c r="CU16" i="4"/>
  <c r="DG16" i="4" s="1"/>
  <c r="DS16" i="4" s="1"/>
  <c r="CT16" i="4"/>
  <c r="DF16" i="4" s="1"/>
  <c r="DR16" i="4" s="1"/>
  <c r="CS16" i="4"/>
  <c r="DE16" i="4" s="1"/>
  <c r="DQ16" i="4" s="1"/>
  <c r="CR16" i="4"/>
  <c r="DD16" i="4" s="1"/>
  <c r="DP16" i="4" s="1"/>
  <c r="CQ16" i="4"/>
  <c r="DC16" i="4" s="1"/>
  <c r="DO16" i="4" s="1"/>
  <c r="CP16" i="4"/>
  <c r="DB16" i="4" s="1"/>
  <c r="DN16" i="4" s="1"/>
  <c r="CO16" i="4"/>
  <c r="DA16" i="4" s="1"/>
  <c r="DM16" i="4" s="1"/>
  <c r="CN16" i="4"/>
  <c r="CZ16" i="4" s="1"/>
  <c r="DL16" i="4" s="1"/>
  <c r="CM16" i="4"/>
  <c r="CY16" i="4" s="1"/>
  <c r="DK16" i="4" s="1"/>
  <c r="CL16" i="4"/>
  <c r="CX16" i="4" s="1"/>
  <c r="DJ16" i="4" s="1"/>
  <c r="CK16" i="4"/>
  <c r="CV15" i="4"/>
  <c r="CU15" i="4"/>
  <c r="CT15" i="4"/>
  <c r="CS15" i="4"/>
  <c r="CR15" i="4"/>
  <c r="CQ15" i="4"/>
  <c r="CP15" i="4"/>
  <c r="CO15" i="4"/>
  <c r="CN15" i="4"/>
  <c r="CM15" i="4"/>
  <c r="CL15" i="4"/>
  <c r="AZ19" i="4"/>
  <c r="AY19" i="4"/>
  <c r="AX19" i="4"/>
  <c r="AW19" i="4"/>
  <c r="AV19" i="4"/>
  <c r="AU19" i="4"/>
  <c r="AT19" i="4"/>
  <c r="AS19" i="4"/>
  <c r="AR19" i="4"/>
  <c r="AQ19" i="4"/>
  <c r="AP19" i="4"/>
  <c r="AO19" i="4"/>
  <c r="DV16" i="4" l="1"/>
  <c r="EH16" i="4" s="1"/>
  <c r="DX16" i="4"/>
  <c r="EJ16" i="4" s="1"/>
  <c r="EF16" i="4"/>
  <c r="ER16" i="4" s="1"/>
  <c r="EB17" i="4"/>
  <c r="EN17" i="4" s="1"/>
  <c r="DX18" i="4"/>
  <c r="EJ18" i="4" s="1"/>
  <c r="EF18" i="4"/>
  <c r="ER18" i="4" s="1"/>
  <c r="DZ17" i="4"/>
  <c r="EL17" i="4" s="1"/>
  <c r="ED18" i="4"/>
  <c r="EP18" i="4" s="1"/>
  <c r="ED16" i="4"/>
  <c r="EP16" i="4" s="1"/>
  <c r="DV18" i="4"/>
  <c r="EH18" i="4" s="1"/>
  <c r="EB16" i="4"/>
  <c r="EN16" i="4" s="1"/>
  <c r="DX17" i="4"/>
  <c r="EJ17" i="4" s="1"/>
  <c r="EF17" i="4"/>
  <c r="ER17" i="4" s="1"/>
  <c r="EB18" i="4"/>
  <c r="EN18" i="4" s="1"/>
  <c r="DY16" i="4"/>
  <c r="EK16" i="4" s="1"/>
  <c r="DU17" i="4"/>
  <c r="EG17" i="4" s="1"/>
  <c r="EC17" i="4"/>
  <c r="EO17" i="4" s="1"/>
  <c r="DY18" i="4"/>
  <c r="EK18" i="4" s="1"/>
  <c r="DZ16" i="4"/>
  <c r="EL16" i="4" s="1"/>
  <c r="DV17" i="4"/>
  <c r="EH17" i="4" s="1"/>
  <c r="ED17" i="4"/>
  <c r="EP17" i="4" s="1"/>
  <c r="DZ18" i="4"/>
  <c r="EL18" i="4" s="1"/>
  <c r="EC16" i="4"/>
  <c r="EO16" i="4" s="1"/>
  <c r="DY17" i="4"/>
  <c r="EK17" i="4" s="1"/>
  <c r="DU18" i="4"/>
  <c r="EG18" i="4" s="1"/>
  <c r="EC18" i="4"/>
  <c r="EO18" i="4" s="1"/>
  <c r="DW16" i="4"/>
  <c r="EI16" i="4" s="1"/>
  <c r="EE16" i="4"/>
  <c r="EQ16" i="4" s="1"/>
  <c r="EA17" i="4"/>
  <c r="EM17" i="4" s="1"/>
  <c r="DW18" i="4"/>
  <c r="EI18" i="4" s="1"/>
  <c r="EE18" i="4"/>
  <c r="EQ18" i="4" s="1"/>
  <c r="EA16" i="4"/>
  <c r="EM16" i="4" s="1"/>
  <c r="DW17" i="4"/>
  <c r="EI17" i="4" s="1"/>
  <c r="EE17" i="4"/>
  <c r="EQ17" i="4" s="1"/>
  <c r="EA18" i="4"/>
  <c r="EM18" i="4" s="1"/>
  <c r="DW12" i="4"/>
  <c r="EI5" i="4"/>
  <c r="EI12" i="4" s="1"/>
  <c r="DU12" i="4"/>
  <c r="EG5" i="4"/>
  <c r="EG12" i="4" s="1"/>
  <c r="EO5" i="4"/>
  <c r="EO12" i="4" s="1"/>
  <c r="EC12" i="4"/>
  <c r="EJ5" i="4"/>
  <c r="EJ12" i="4" s="1"/>
  <c r="DX12" i="4"/>
  <c r="ER5" i="4"/>
  <c r="ER12" i="4" s="1"/>
  <c r="EF12" i="4"/>
  <c r="EQ5" i="4"/>
  <c r="EQ12" i="4" s="1"/>
  <c r="EE12" i="4"/>
  <c r="EB12" i="4"/>
  <c r="EN5" i="4"/>
  <c r="EN12" i="4" s="1"/>
  <c r="EH5" i="4"/>
  <c r="EH12" i="4" s="1"/>
  <c r="DV12" i="4"/>
  <c r="ED12" i="4"/>
  <c r="EP5" i="4"/>
  <c r="EP12" i="4" s="1"/>
  <c r="CQ13" i="4"/>
  <c r="D17" i="4"/>
  <c r="E183" i="2" l="1"/>
  <c r="E182" i="2"/>
  <c r="E181" i="2" l="1"/>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CK15" i="4" l="1"/>
  <c r="CV14" i="4"/>
  <c r="CU14" i="4"/>
  <c r="CT14" i="4"/>
  <c r="CS14" i="4"/>
  <c r="CR14" i="4"/>
  <c r="CQ14" i="4"/>
  <c r="CP14" i="4"/>
  <c r="CO14" i="4"/>
  <c r="CN14" i="4"/>
  <c r="CM14" i="4"/>
  <c r="CL14" i="4"/>
  <c r="CK14" i="4"/>
  <c r="CW16" i="4" l="1"/>
  <c r="DI16" i="4" s="1"/>
  <c r="DU16" i="4" s="1"/>
  <c r="DH15" i="4"/>
  <c r="DT15" i="4" s="1"/>
  <c r="EF15" i="4" s="1"/>
  <c r="DG15" i="4"/>
  <c r="DS15" i="4" s="1"/>
  <c r="EE15" i="4" s="1"/>
  <c r="DF15" i="4"/>
  <c r="DR15" i="4" s="1"/>
  <c r="ED15" i="4" s="1"/>
  <c r="DE15" i="4"/>
  <c r="DQ15" i="4" s="1"/>
  <c r="EC15" i="4" s="1"/>
  <c r="DD15" i="4"/>
  <c r="DP15" i="4" s="1"/>
  <c r="EB15" i="4" s="1"/>
  <c r="DC15" i="4"/>
  <c r="DO15" i="4" s="1"/>
  <c r="EA15" i="4" s="1"/>
  <c r="DB15" i="4"/>
  <c r="DN15" i="4" s="1"/>
  <c r="DZ15" i="4" s="1"/>
  <c r="DA15" i="4"/>
  <c r="DM15" i="4" s="1"/>
  <c r="DY15" i="4" s="1"/>
  <c r="CZ15" i="4"/>
  <c r="DL15" i="4" s="1"/>
  <c r="DX15" i="4" s="1"/>
  <c r="CY15" i="4"/>
  <c r="DK15" i="4" s="1"/>
  <c r="DW15" i="4" s="1"/>
  <c r="CX15" i="4"/>
  <c r="DJ15" i="4" s="1"/>
  <c r="DV15" i="4" s="1"/>
  <c r="CW15" i="4"/>
  <c r="DI15" i="4" s="1"/>
  <c r="DH14" i="4"/>
  <c r="DT14" i="4" s="1"/>
  <c r="DG14" i="4"/>
  <c r="DS14" i="4" s="1"/>
  <c r="DF14" i="4"/>
  <c r="DR14" i="4" s="1"/>
  <c r="DE14" i="4"/>
  <c r="DQ14" i="4" s="1"/>
  <c r="DD14" i="4"/>
  <c r="DP14" i="4" s="1"/>
  <c r="DC14" i="4"/>
  <c r="DO14" i="4" s="1"/>
  <c r="DB14" i="4"/>
  <c r="DN14" i="4" s="1"/>
  <c r="DA14" i="4"/>
  <c r="DM14" i="4" s="1"/>
  <c r="CZ14" i="4"/>
  <c r="DL14" i="4" s="1"/>
  <c r="CY14" i="4"/>
  <c r="DK14" i="4" s="1"/>
  <c r="CX14" i="4"/>
  <c r="DJ14" i="4" s="1"/>
  <c r="CW14" i="4"/>
  <c r="DI14" i="4" s="1"/>
  <c r="BY15" i="4"/>
  <c r="CJ14" i="4"/>
  <c r="CI14" i="4"/>
  <c r="CH14" i="4"/>
  <c r="CG14" i="4"/>
  <c r="CF14" i="4"/>
  <c r="CE14" i="4"/>
  <c r="CD14" i="4"/>
  <c r="CC14" i="4"/>
  <c r="CB14" i="4"/>
  <c r="CA14" i="4"/>
  <c r="BZ14" i="4"/>
  <c r="BY14" i="4"/>
  <c r="D14" i="4"/>
  <c r="D15" i="4"/>
  <c r="D16" i="4"/>
  <c r="DX14" i="4" l="1"/>
  <c r="EJ14" i="4" s="1"/>
  <c r="EF14" i="4"/>
  <c r="ER14" i="4" s="1"/>
  <c r="EB14" i="4"/>
  <c r="EN14" i="4" s="1"/>
  <c r="DU14" i="4"/>
  <c r="EG14" i="4" s="1"/>
  <c r="EC14" i="4"/>
  <c r="EO14" i="4" s="1"/>
  <c r="DV14" i="4"/>
  <c r="EH14" i="4" s="1"/>
  <c r="ED14" i="4"/>
  <c r="EP14" i="4" s="1"/>
  <c r="DW14" i="4"/>
  <c r="EI14" i="4" s="1"/>
  <c r="EE14" i="4"/>
  <c r="EQ14" i="4" s="1"/>
  <c r="DZ14" i="4"/>
  <c r="EL14" i="4" s="1"/>
  <c r="DY14" i="4"/>
  <c r="EK14" i="4" s="1"/>
  <c r="DU15" i="4"/>
  <c r="EG15" i="4" s="1"/>
  <c r="EA14" i="4"/>
  <c r="EM14" i="4" s="1"/>
  <c r="EG16" i="4"/>
  <c r="EL15" i="4"/>
  <c r="EM15" i="4"/>
  <c r="EK15" i="4"/>
  <c r="EN15" i="4"/>
  <c r="EO15" i="4"/>
  <c r="EH15" i="4"/>
  <c r="EP15" i="4"/>
  <c r="EI15" i="4"/>
  <c r="EQ15" i="4"/>
  <c r="EJ15" i="4"/>
  <c r="ER15" i="4"/>
  <c r="BA19" i="1"/>
  <c r="BB19" i="1"/>
  <c r="BC19" i="1"/>
  <c r="BD19" i="1"/>
  <c r="BE19" i="1"/>
  <c r="BF19" i="1"/>
  <c r="BG19" i="1"/>
  <c r="BH19" i="1"/>
  <c r="BI19" i="1"/>
  <c r="BJ19" i="1"/>
  <c r="BK19" i="1"/>
  <c r="BL19" i="1"/>
  <c r="BL19" i="4"/>
  <c r="BK19" i="4"/>
  <c r="BJ19" i="4"/>
  <c r="BI19" i="4"/>
  <c r="BH19" i="4"/>
  <c r="BG19" i="4"/>
  <c r="BE19" i="4"/>
  <c r="BD19" i="4"/>
  <c r="BC19" i="4"/>
  <c r="BB19" i="4"/>
  <c r="BA19" i="4"/>
  <c r="BF19" i="4"/>
  <c r="BA15" i="1" l="1"/>
  <c r="BB15" i="1"/>
  <c r="BC15" i="1"/>
  <c r="BD15" i="1"/>
  <c r="BE15" i="1"/>
  <c r="BF15" i="1"/>
  <c r="BG15" i="1"/>
  <c r="BH15" i="1"/>
  <c r="BI15" i="1"/>
  <c r="BJ15" i="1"/>
  <c r="BK15" i="1"/>
  <c r="BL15" i="1"/>
  <c r="AN19" i="4"/>
  <c r="AM19" i="4"/>
  <c r="AL19" i="4"/>
  <c r="AK19" i="4"/>
  <c r="AJ19" i="4"/>
  <c r="AI19" i="4"/>
  <c r="AG19" i="4"/>
  <c r="AF19" i="4"/>
  <c r="AE19" i="4"/>
  <c r="AD19" i="4"/>
  <c r="AC19" i="4"/>
  <c r="AH19" i="4"/>
  <c r="CH13" i="4"/>
  <c r="CG13" i="4"/>
  <c r="CG19" i="4" s="1"/>
  <c r="BY13" i="4"/>
  <c r="BY19" i="4" s="1"/>
  <c r="CD13" i="4"/>
  <c r="P19" i="4"/>
  <c r="O19" i="4"/>
  <c r="N19" i="4"/>
  <c r="M19" i="4"/>
  <c r="L19" i="4"/>
  <c r="K19" i="4"/>
  <c r="J19" i="4"/>
  <c r="I19" i="4"/>
  <c r="H19" i="4"/>
  <c r="G19" i="4"/>
  <c r="F19" i="4"/>
  <c r="E19" i="4"/>
  <c r="CJ13" i="4"/>
  <c r="CJ19" i="4" s="1"/>
  <c r="CI13" i="4"/>
  <c r="CF13" i="4"/>
  <c r="CF19" i="4" s="1"/>
  <c r="CE13" i="4"/>
  <c r="CE19" i="4" s="1"/>
  <c r="CC13" i="4"/>
  <c r="CB13" i="4"/>
  <c r="CA13" i="4"/>
  <c r="CA19" i="4" s="1"/>
  <c r="BZ13" i="4"/>
  <c r="BZ19" i="4" s="1"/>
  <c r="CV13" i="4"/>
  <c r="CU13" i="4"/>
  <c r="CT13" i="4"/>
  <c r="CS13" i="4"/>
  <c r="CR13" i="4"/>
  <c r="CP13" i="4"/>
  <c r="CO13" i="4"/>
  <c r="CN13" i="4"/>
  <c r="CM13" i="4"/>
  <c r="CL13" i="4"/>
  <c r="CK13" i="4"/>
  <c r="D18" i="4"/>
  <c r="D13" i="4"/>
  <c r="C19" i="4"/>
  <c r="CE146" i="8" l="1"/>
  <c r="CI144" i="8"/>
  <c r="CE143" i="8"/>
  <c r="CF145" i="8"/>
  <c r="CD135" i="8"/>
  <c r="CG141" i="8"/>
  <c r="CC130" i="8"/>
  <c r="CI125" i="8"/>
  <c r="CD121" i="8"/>
  <c r="CA126" i="8"/>
  <c r="CJ121" i="8"/>
  <c r="CH121" i="8"/>
  <c r="CI126" i="8"/>
  <c r="CA122" i="8"/>
  <c r="CC121" i="8"/>
  <c r="CG117" i="8"/>
  <c r="CC123" i="8"/>
  <c r="CD114" i="8"/>
  <c r="CB108" i="8"/>
  <c r="BY113" i="8"/>
  <c r="CG108" i="8"/>
  <c r="CB123" i="8"/>
  <c r="CH106" i="8"/>
  <c r="CH102" i="8"/>
  <c r="CF98" i="8"/>
  <c r="CC110" i="8"/>
  <c r="BZ125" i="8"/>
  <c r="CE91" i="8"/>
  <c r="CG94" i="8"/>
  <c r="CF97" i="8"/>
  <c r="CE97" i="8"/>
  <c r="CD90" i="8"/>
  <c r="CG88" i="8"/>
  <c r="CH78" i="8"/>
  <c r="BY86" i="8"/>
  <c r="CG83" i="8"/>
  <c r="BZ82" i="8"/>
  <c r="CD86" i="8"/>
  <c r="BY88" i="8"/>
  <c r="CI94" i="8"/>
  <c r="CJ73" i="8"/>
  <c r="CI77" i="8"/>
  <c r="CF77" i="8"/>
  <c r="BY79" i="8"/>
  <c r="CB77" i="8"/>
  <c r="CA77" i="8"/>
  <c r="CH57" i="8"/>
  <c r="CG61" i="8"/>
  <c r="CE65" i="8"/>
  <c r="CG75" i="8"/>
  <c r="CE71" i="8"/>
  <c r="CI69" i="8"/>
  <c r="BZ45" i="8"/>
  <c r="BY49" i="8"/>
  <c r="CB55" i="8"/>
  <c r="CH53" i="8"/>
  <c r="CG57" i="8"/>
  <c r="CB61" i="8"/>
  <c r="CE42" i="8"/>
  <c r="CI22" i="8"/>
  <c r="CF36" i="8"/>
  <c r="CG43" i="8"/>
  <c r="CC32" i="8"/>
  <c r="CJ38" i="8"/>
  <c r="CC43" i="8"/>
  <c r="CC40" i="8"/>
  <c r="CC53" i="8"/>
  <c r="BY32" i="8"/>
  <c r="BZ9" i="8"/>
  <c r="BZ22" i="8"/>
  <c r="BY9" i="8"/>
  <c r="CC26" i="8"/>
  <c r="BY6" i="8"/>
  <c r="BY18" i="8"/>
  <c r="BY14" i="8"/>
  <c r="CA21" i="8"/>
  <c r="BY36" i="8"/>
  <c r="CA5" i="8"/>
  <c r="CD8" i="8"/>
  <c r="CI29" i="8"/>
  <c r="CH25" i="8"/>
  <c r="CE21" i="8"/>
  <c r="BZ27" i="8"/>
  <c r="CE39" i="8"/>
  <c r="CH46" i="8"/>
  <c r="CG48" i="8"/>
  <c r="CD61" i="8"/>
  <c r="CD64" i="8"/>
  <c r="CE75" i="8"/>
  <c r="CB97" i="8"/>
  <c r="CA107" i="8"/>
  <c r="BY112" i="8"/>
  <c r="CA117" i="8"/>
  <c r="BZ128" i="8"/>
  <c r="CI142" i="8"/>
  <c r="CB139" i="8"/>
  <c r="CA29" i="8"/>
  <c r="BY11" i="8"/>
  <c r="BY16" i="8"/>
  <c r="CD43" i="8"/>
  <c r="CF44" i="8"/>
  <c r="CE58" i="8"/>
  <c r="BZ51" i="8"/>
  <c r="BZ63" i="8"/>
  <c r="CH72" i="8"/>
  <c r="CE82" i="8"/>
  <c r="CG99" i="8"/>
  <c r="CJ105" i="8"/>
  <c r="BZ109" i="8"/>
  <c r="BZ118" i="8"/>
  <c r="BZ126" i="8"/>
  <c r="CF138" i="8"/>
  <c r="CA146" i="8"/>
  <c r="CE40" i="8"/>
  <c r="CI33" i="8"/>
  <c r="CI25" i="8"/>
  <c r="CE29" i="8"/>
  <c r="CB47" i="8"/>
  <c r="CG36" i="8"/>
  <c r="CH76" i="8"/>
  <c r="BY56" i="8"/>
  <c r="CC69" i="8"/>
  <c r="CI96" i="8"/>
  <c r="CB84" i="8"/>
  <c r="CC91" i="8"/>
  <c r="CD101" i="8"/>
  <c r="CF112" i="8"/>
  <c r="CC127" i="8"/>
  <c r="CI133" i="8"/>
  <c r="CE142" i="8"/>
  <c r="CC146" i="8"/>
  <c r="CD21" i="8"/>
  <c r="CJ23" i="8"/>
  <c r="BZ43" i="8"/>
  <c r="CD31" i="8"/>
  <c r="CI52" i="8"/>
  <c r="CA48" i="8"/>
  <c r="BY71" i="8"/>
  <c r="CG65" i="8"/>
  <c r="CC77" i="8"/>
  <c r="CF87" i="8"/>
  <c r="BY101" i="8"/>
  <c r="CD109" i="8"/>
  <c r="CI115" i="8"/>
  <c r="CJ127" i="8"/>
  <c r="BY140" i="8"/>
  <c r="CB5" i="8"/>
  <c r="CC33" i="8"/>
  <c r="CE7" i="8"/>
  <c r="CJ18" i="8"/>
  <c r="CE53" i="8"/>
  <c r="CA44" i="8"/>
  <c r="CI59" i="8"/>
  <c r="CD53" i="8"/>
  <c r="CH70" i="8"/>
  <c r="CB70" i="8"/>
  <c r="CH87" i="8"/>
  <c r="CJ90" i="8"/>
  <c r="CA108" i="8"/>
  <c r="CJ124" i="8"/>
  <c r="CE126" i="8"/>
  <c r="CD142" i="8"/>
  <c r="CA143" i="8"/>
  <c r="CI11" i="8"/>
  <c r="CE22" i="8"/>
  <c r="CH24" i="8"/>
  <c r="CB32" i="8"/>
  <c r="CB54" i="8"/>
  <c r="BY62" i="8"/>
  <c r="CB56" i="8"/>
  <c r="CI70" i="8"/>
  <c r="CF80" i="8"/>
  <c r="CC89" i="8"/>
  <c r="CC101" i="8"/>
  <c r="BY111" i="8"/>
  <c r="CH124" i="8"/>
  <c r="CH134" i="8"/>
  <c r="CF135" i="8"/>
  <c r="CA139" i="8"/>
  <c r="BZ19" i="8"/>
  <c r="CC21" i="8"/>
  <c r="CC6" i="8"/>
  <c r="CG34" i="8"/>
  <c r="CC47" i="8"/>
  <c r="CJ42" i="8"/>
  <c r="CI76" i="8"/>
  <c r="CD65" i="8"/>
  <c r="CJ79" i="8"/>
  <c r="CI105" i="8"/>
  <c r="BZ95" i="8"/>
  <c r="CD111" i="8"/>
  <c r="CC122" i="8"/>
  <c r="CC129" i="8"/>
  <c r="CC137" i="8"/>
  <c r="BY29" i="8"/>
  <c r="CD17" i="8"/>
  <c r="BZ23" i="8"/>
  <c r="CF32" i="8"/>
  <c r="CI24" i="8"/>
  <c r="CF41" i="8"/>
  <c r="CE54" i="8"/>
  <c r="CC56" i="8"/>
  <c r="CD63" i="8"/>
  <c r="CG73" i="8"/>
  <c r="CH85" i="8"/>
  <c r="CI104" i="8"/>
  <c r="CB114" i="8"/>
  <c r="CH125" i="8"/>
  <c r="CB94" i="8"/>
  <c r="CI127" i="8"/>
  <c r="BZ6" i="8"/>
  <c r="CI28" i="8"/>
  <c r="CI63" i="8"/>
  <c r="CA93" i="8"/>
  <c r="CE130" i="8"/>
  <c r="CD127" i="8"/>
  <c r="CI43" i="8"/>
  <c r="CH55" i="8"/>
  <c r="CC99" i="8"/>
  <c r="CH141" i="8"/>
  <c r="CH71" i="8"/>
  <c r="CC128" i="8"/>
  <c r="CB145" i="8"/>
  <c r="CJ145" i="8"/>
  <c r="CC143" i="8"/>
  <c r="BY137" i="8"/>
  <c r="CA140" i="8"/>
  <c r="CC139" i="8"/>
  <c r="CH129" i="8"/>
  <c r="BY125" i="8"/>
  <c r="CH119" i="8"/>
  <c r="CC125" i="8"/>
  <c r="CF119" i="8"/>
  <c r="CD119" i="8"/>
  <c r="CG121" i="8"/>
  <c r="CF121" i="8"/>
  <c r="BY119" i="8"/>
  <c r="CJ115" i="8"/>
  <c r="CI122" i="8"/>
  <c r="CC113" i="8"/>
  <c r="CF106" i="8"/>
  <c r="CH108" i="8"/>
  <c r="BY108" i="8"/>
  <c r="CG113" i="8"/>
  <c r="CD103" i="8"/>
  <c r="BZ100" i="8"/>
  <c r="CF94" i="8"/>
  <c r="CD108" i="8"/>
  <c r="CA112" i="8"/>
  <c r="BZ90" i="8"/>
  <c r="CB93" i="8"/>
  <c r="CC94" i="8"/>
  <c r="CA94" i="8"/>
  <c r="CD105" i="8"/>
  <c r="CJ87" i="8"/>
  <c r="BZ78" i="8"/>
  <c r="CD85" i="8"/>
  <c r="CA82" i="8"/>
  <c r="CF100" i="8"/>
  <c r="CG84" i="8"/>
  <c r="CB87" i="8"/>
  <c r="CB91" i="8"/>
  <c r="CA72" i="8"/>
  <c r="CB75" i="8"/>
  <c r="CA75" i="8"/>
  <c r="CI78" i="8"/>
  <c r="BY74" i="8"/>
  <c r="CI74" i="8"/>
  <c r="BZ57" i="8"/>
  <c r="BY61" i="8"/>
  <c r="CA64" i="8"/>
  <c r="CC68" i="8"/>
  <c r="BY70" i="8"/>
  <c r="CH64" i="8"/>
  <c r="CH41" i="8"/>
  <c r="CC55" i="8"/>
  <c r="CJ53" i="8"/>
  <c r="CB51" i="8"/>
  <c r="CD56" i="8"/>
  <c r="CB57" i="8"/>
  <c r="BY39" i="8"/>
  <c r="CA22" i="8"/>
  <c r="CD32" i="8"/>
  <c r="BY42" i="8"/>
  <c r="CG30" i="8"/>
  <c r="BZ37" i="8"/>
  <c r="CC41" i="8"/>
  <c r="CG38" i="8"/>
  <c r="CI51" i="8"/>
  <c r="BY28" i="8"/>
  <c r="CJ8" i="8"/>
  <c r="CI21" i="8"/>
  <c r="CI8" i="8"/>
  <c r="BY22" i="8"/>
  <c r="CG45" i="8"/>
  <c r="CF17" i="8"/>
  <c r="CG11" i="8"/>
  <c r="CE17" i="8"/>
  <c r="CG10" i="8"/>
  <c r="CJ36" i="8"/>
  <c r="CG32" i="8"/>
  <c r="CF30" i="8"/>
  <c r="CB12" i="8"/>
  <c r="CE10" i="8"/>
  <c r="CJ30" i="8"/>
  <c r="CJ24" i="8"/>
  <c r="BZ50" i="8"/>
  <c r="CA52" i="8"/>
  <c r="BZ71" i="8"/>
  <c r="CB69" i="8"/>
  <c r="CA80" i="8"/>
  <c r="CA99" i="8"/>
  <c r="CH109" i="8"/>
  <c r="CC120" i="8"/>
  <c r="BY129" i="8"/>
  <c r="CA115" i="8"/>
  <c r="CI136" i="8"/>
  <c r="CI146" i="8"/>
  <c r="CF29" i="8"/>
  <c r="CH17" i="8"/>
  <c r="CF23" i="8"/>
  <c r="CH32" i="8"/>
  <c r="CJ35" i="8"/>
  <c r="CD46" i="8"/>
  <c r="CH59" i="8"/>
  <c r="CC65" i="8"/>
  <c r="CC75" i="8"/>
  <c r="CG91" i="8"/>
  <c r="CE95" i="8"/>
  <c r="CC107" i="8"/>
  <c r="CJ112" i="8"/>
  <c r="CI117" i="8"/>
  <c r="CB129" i="8"/>
  <c r="BY139" i="8"/>
  <c r="BZ143" i="8"/>
  <c r="CH10" i="8"/>
  <c r="CJ10" i="8"/>
  <c r="CE6" i="8"/>
  <c r="BZ31" i="8"/>
  <c r="CF47" i="8"/>
  <c r="CJ41" i="8"/>
  <c r="CD76" i="8"/>
  <c r="CG60" i="8"/>
  <c r="CD73" i="8"/>
  <c r="CG96" i="8"/>
  <c r="CC85" i="8"/>
  <c r="BY99" i="8"/>
  <c r="CA103" i="8"/>
  <c r="BZ116" i="8"/>
  <c r="CI114" i="8"/>
  <c r="CD126" i="8"/>
  <c r="CG142" i="8"/>
  <c r="CF10" i="8"/>
  <c r="CB16" i="8"/>
  <c r="CE5" i="8"/>
  <c r="CG31" i="8"/>
  <c r="CH28" i="8"/>
  <c r="CC36" i="8"/>
  <c r="CD54" i="8"/>
  <c r="CA65" i="8"/>
  <c r="CG56" i="8"/>
  <c r="CF66" i="8"/>
  <c r="CC79" i="8"/>
  <c r="CB88" i="8"/>
  <c r="CB101" i="8"/>
  <c r="CE109" i="8"/>
  <c r="CE117" i="8"/>
  <c r="CA128" i="8"/>
  <c r="CE139" i="8"/>
  <c r="CF7" i="8"/>
  <c r="CJ6" i="8"/>
  <c r="CE18" i="8"/>
  <c r="CD38" i="8"/>
  <c r="CG40" i="8"/>
  <c r="CB45" i="8"/>
  <c r="CH48" i="8"/>
  <c r="CA63" i="8"/>
  <c r="BZ81" i="8"/>
  <c r="CE73" i="8"/>
  <c r="CE85" i="8"/>
  <c r="BZ105" i="8"/>
  <c r="CE111" i="8"/>
  <c r="BY114" i="8"/>
  <c r="CA119" i="8"/>
  <c r="BZ142" i="8"/>
  <c r="CE144" i="8"/>
  <c r="CD16" i="8"/>
  <c r="CJ25" i="8"/>
  <c r="CD34" i="8"/>
  <c r="CB31" i="8"/>
  <c r="CG39" i="8"/>
  <c r="BY58" i="8"/>
  <c r="CG80" i="8"/>
  <c r="CG63" i="8"/>
  <c r="BZ73" i="8"/>
  <c r="CJ74" i="8"/>
  <c r="CF92" i="8"/>
  <c r="BZ103" i="8"/>
  <c r="CG110" i="8"/>
  <c r="CF118" i="8"/>
  <c r="CA134" i="8"/>
  <c r="CB142" i="8"/>
  <c r="CJ144" i="8"/>
  <c r="CB29" i="8"/>
  <c r="CA16" i="8"/>
  <c r="BY13" i="8"/>
  <c r="CB34" i="8"/>
  <c r="BY47" i="8"/>
  <c r="CJ48" i="8"/>
  <c r="CE76" i="8"/>
  <c r="CB64" i="8"/>
  <c r="BZ89" i="8"/>
  <c r="CI110" i="8"/>
  <c r="CE115" i="8"/>
  <c r="CF140" i="8"/>
  <c r="CF21" i="8"/>
  <c r="BY44" i="8"/>
  <c r="CB60" i="8"/>
  <c r="BY105" i="8"/>
  <c r="CH142" i="8"/>
  <c r="CB137" i="8"/>
  <c r="CJ37" i="8"/>
  <c r="CD87" i="8"/>
  <c r="CA127" i="8"/>
  <c r="CD95" i="8"/>
  <c r="CA144" i="8"/>
  <c r="CH144" i="8"/>
  <c r="CG146" i="8"/>
  <c r="CJ135" i="8"/>
  <c r="BZ140" i="8"/>
  <c r="CG137" i="8"/>
  <c r="CE127" i="8"/>
  <c r="CA135" i="8"/>
  <c r="BZ119" i="8"/>
  <c r="CF123" i="8"/>
  <c r="CC117" i="8"/>
  <c r="CB117" i="8"/>
  <c r="CC119" i="8"/>
  <c r="CB119" i="8"/>
  <c r="CH117" i="8"/>
  <c r="BY115" i="8"/>
  <c r="BZ121" i="8"/>
  <c r="CG111" i="8"/>
  <c r="CJ104" i="8"/>
  <c r="BZ108" i="8"/>
  <c r="BY121" i="8"/>
  <c r="CA105" i="8"/>
  <c r="CJ102" i="8"/>
  <c r="CB109" i="8"/>
  <c r="CH111" i="8"/>
  <c r="BY106" i="8"/>
  <c r="BY104" i="8"/>
  <c r="CD117" i="8"/>
  <c r="BZ101" i="8"/>
  <c r="CE92" i="8"/>
  <c r="CD92" i="8"/>
  <c r="BY98" i="8"/>
  <c r="BY87" i="8"/>
  <c r="CC108" i="8"/>
  <c r="BZ84" i="8"/>
  <c r="CG95" i="8"/>
  <c r="CE93" i="8"/>
  <c r="CE83" i="8"/>
  <c r="CC86" i="8"/>
  <c r="CB86" i="8"/>
  <c r="CI68" i="8"/>
  <c r="CD74" i="8"/>
  <c r="CC74" i="8"/>
  <c r="CA74" i="8"/>
  <c r="CH88" i="8"/>
  <c r="CF69" i="8"/>
  <c r="CD55" i="8"/>
  <c r="CI60" i="8"/>
  <c r="CF61" i="8"/>
  <c r="CG66" i="8"/>
  <c r="BY68" i="8"/>
  <c r="CG55" i="8"/>
  <c r="BZ41" i="8"/>
  <c r="BY53" i="8"/>
  <c r="CC51" i="8"/>
  <c r="CD49" i="8"/>
  <c r="CG53" i="8"/>
  <c r="CA56" i="8"/>
  <c r="CB38" i="8"/>
  <c r="BY57" i="8"/>
  <c r="CH30" i="8"/>
  <c r="CI41" i="8"/>
  <c r="BY30" i="8"/>
  <c r="CF26" i="8"/>
  <c r="CI38" i="8"/>
  <c r="CI37" i="8"/>
  <c r="BY50" i="8"/>
  <c r="CC22" i="8"/>
  <c r="CB8" i="8"/>
  <c r="CA18" i="8"/>
  <c r="CA8" i="8"/>
  <c r="BZ18" i="8"/>
  <c r="CE44" i="8"/>
  <c r="CD14" i="8"/>
  <c r="CG6" i="8"/>
  <c r="CC14" i="8"/>
  <c r="CI9" i="8"/>
  <c r="CE35" i="8"/>
  <c r="CH6" i="8"/>
  <c r="CC23" i="8"/>
  <c r="BZ16" i="8"/>
  <c r="CA43" i="8"/>
  <c r="BY35" i="8"/>
  <c r="CH51" i="8"/>
  <c r="CB48" i="8"/>
  <c r="CA55" i="8"/>
  <c r="CD81" i="8"/>
  <c r="CJ78" i="8"/>
  <c r="CH93" i="8"/>
  <c r="CE104" i="8"/>
  <c r="CC118" i="8"/>
  <c r="CJ129" i="8"/>
  <c r="CA123" i="8"/>
  <c r="BZ141" i="8"/>
  <c r="CH145" i="8"/>
  <c r="CI36" i="8"/>
  <c r="CH21" i="8"/>
  <c r="CG27" i="8"/>
  <c r="CI44" i="8"/>
  <c r="CA35" i="8"/>
  <c r="CE46" i="8"/>
  <c r="CJ71" i="8"/>
  <c r="CH69" i="8"/>
  <c r="CD80" i="8"/>
  <c r="CI100" i="8"/>
  <c r="CG89" i="8"/>
  <c r="CH107" i="8"/>
  <c r="CG120" i="8"/>
  <c r="BZ129" i="8"/>
  <c r="CF125" i="8"/>
  <c r="CC136" i="8"/>
  <c r="BZ146" i="8"/>
  <c r="CE14" i="8"/>
  <c r="CA11" i="8"/>
  <c r="BY12" i="8"/>
  <c r="CH38" i="8"/>
  <c r="CE30" i="8"/>
  <c r="CA58" i="8"/>
  <c r="CI57" i="8"/>
  <c r="CC67" i="8"/>
  <c r="BZ77" i="8"/>
  <c r="CG85" i="8"/>
  <c r="CB95" i="8"/>
  <c r="CH99" i="8"/>
  <c r="CA110" i="8"/>
  <c r="CJ110" i="8"/>
  <c r="CB122" i="8"/>
  <c r="CE125" i="8"/>
  <c r="CG136" i="8"/>
  <c r="CA34" i="8"/>
  <c r="CA33" i="8"/>
  <c r="CE25" i="8"/>
  <c r="CI34" i="8"/>
  <c r="CG35" i="8"/>
  <c r="CF40" i="8"/>
  <c r="CC58" i="8"/>
  <c r="CC52" i="8"/>
  <c r="CF67" i="8"/>
  <c r="CF75" i="8"/>
  <c r="CB66" i="8"/>
  <c r="CA92" i="8"/>
  <c r="CC103" i="8"/>
  <c r="CF109" i="8"/>
  <c r="CA124" i="8"/>
  <c r="CE138" i="8"/>
  <c r="BY143" i="8"/>
  <c r="CE12" i="8"/>
  <c r="CE28" i="8"/>
  <c r="CJ43" i="8"/>
  <c r="CF42" i="8"/>
  <c r="CJ54" i="8"/>
  <c r="CI48" i="8"/>
  <c r="CI71" i="8"/>
  <c r="CI66" i="8"/>
  <c r="CH75" i="8"/>
  <c r="CE86" i="8"/>
  <c r="CJ107" i="8"/>
  <c r="CF111" i="8"/>
  <c r="CG122" i="8"/>
  <c r="CJ125" i="8"/>
  <c r="CJ136" i="8"/>
  <c r="CG16" i="8"/>
  <c r="BZ20" i="8"/>
  <c r="CA25" i="8"/>
  <c r="CF11" i="8"/>
  <c r="BZ36" i="8"/>
  <c r="BY40" i="8"/>
  <c r="CC46" i="8"/>
  <c r="CB62" i="8"/>
  <c r="CB65" i="8"/>
  <c r="BY77" i="8"/>
  <c r="CF86" i="8"/>
  <c r="BZ97" i="8"/>
  <c r="CC105" i="8"/>
  <c r="BZ111" i="8"/>
  <c r="CD124" i="8"/>
  <c r="CE134" i="8"/>
  <c r="CF136" i="8"/>
  <c r="CJ146" i="8"/>
  <c r="CG29" i="8"/>
  <c r="BZ33" i="8"/>
  <c r="CF19" i="8"/>
  <c r="CA24" i="8"/>
  <c r="CG44" i="8"/>
  <c r="CE51" i="8"/>
  <c r="CJ68" i="8"/>
  <c r="CI85" i="8"/>
  <c r="CI95" i="8"/>
  <c r="CA121" i="8"/>
  <c r="CJ9" i="8"/>
  <c r="CJ33" i="8"/>
  <c r="BY48" i="8"/>
  <c r="CI107" i="8"/>
  <c r="CC112" i="8"/>
  <c r="CD146" i="8"/>
  <c r="CI145" i="8"/>
  <c r="CC140" i="8"/>
  <c r="CH136" i="8"/>
  <c r="CC132" i="8"/>
  <c r="CB136" i="8"/>
  <c r="CH137" i="8"/>
  <c r="BY130" i="8"/>
  <c r="BZ136" i="8"/>
  <c r="CD132" i="8"/>
  <c r="CF115" i="8"/>
  <c r="CD115" i="8"/>
  <c r="BZ117" i="8"/>
  <c r="CJ117" i="8"/>
  <c r="BZ115" i="8"/>
  <c r="CF114" i="8"/>
  <c r="CJ119" i="8"/>
  <c r="CI109" i="8"/>
  <c r="CB104" i="8"/>
  <c r="CD106" i="8"/>
  <c r="CG119" i="8"/>
  <c r="CE103" i="8"/>
  <c r="BY102" i="8"/>
  <c r="CC106" i="8"/>
  <c r="BZ106" i="8"/>
  <c r="CE105" i="8"/>
  <c r="CB102" i="8"/>
  <c r="CF107" i="8"/>
  <c r="CG98" i="8"/>
  <c r="CG90" i="8"/>
  <c r="CJ91" i="8"/>
  <c r="BY94" i="8"/>
  <c r="BZ86" i="8"/>
  <c r="BZ92" i="8"/>
  <c r="CH83" i="8"/>
  <c r="CH90" i="8"/>
  <c r="CF91" i="8"/>
  <c r="CI82" i="8"/>
  <c r="CJ85" i="8"/>
  <c r="CG82" i="8"/>
  <c r="CA68" i="8"/>
  <c r="CI73" i="8"/>
  <c r="CF73" i="8"/>
  <c r="BZ83" i="8"/>
  <c r="BZ87" i="8"/>
  <c r="CE67" i="8"/>
  <c r="CA69" i="8"/>
  <c r="CA60" i="8"/>
  <c r="CH60" i="8"/>
  <c r="BZ64" i="8"/>
  <c r="CC66" i="8"/>
  <c r="CB53" i="8"/>
  <c r="CF55" i="8"/>
  <c r="CD51" i="8"/>
  <c r="CD60" i="8"/>
  <c r="CD45" i="8"/>
  <c r="CJ52" i="8"/>
  <c r="CF53" i="8"/>
  <c r="CD37" i="8"/>
  <c r="CH52" i="8"/>
  <c r="BZ30" i="8"/>
  <c r="CI40" i="8"/>
  <c r="CC28" i="8"/>
  <c r="CF22" i="8"/>
  <c r="BY37" i="8"/>
  <c r="CD30" i="8"/>
  <c r="CA49" i="8"/>
  <c r="CJ21" i="8"/>
  <c r="CH5" i="8"/>
  <c r="CJ17" i="8"/>
  <c r="CG5" i="8"/>
  <c r="CF14" i="8"/>
  <c r="CF38" i="8"/>
  <c r="CG8" i="8"/>
  <c r="CI5" i="8"/>
  <c r="CJ13" i="8"/>
  <c r="CA40" i="8"/>
  <c r="CC24" i="8"/>
  <c r="CA9" i="8"/>
  <c r="CC5" i="8"/>
  <c r="CA7" i="8"/>
  <c r="CE24" i="8"/>
  <c r="CJ27" i="8"/>
  <c r="CD42" i="8"/>
  <c r="BY54" i="8"/>
  <c r="CC76" i="8"/>
  <c r="CG67" i="8"/>
  <c r="CF72" i="8"/>
  <c r="CA83" i="8"/>
  <c r="BY97" i="8"/>
  <c r="CI123" i="8"/>
  <c r="CE118" i="8"/>
  <c r="CB131" i="8"/>
  <c r="BZ131" i="8"/>
  <c r="CJ141" i="8"/>
  <c r="CH143" i="8"/>
  <c r="BZ10" i="8"/>
  <c r="BY33" i="8"/>
  <c r="BZ34" i="8"/>
  <c r="CJ47" i="8"/>
  <c r="CB41" i="8"/>
  <c r="CI54" i="8"/>
  <c r="CD71" i="8"/>
  <c r="CJ69" i="8"/>
  <c r="CD83" i="8"/>
  <c r="CA89" i="8"/>
  <c r="CI101" i="8"/>
  <c r="CC109" i="8"/>
  <c r="BZ120" i="8"/>
  <c r="CA131" i="8"/>
  <c r="BY133" i="8"/>
  <c r="BY141" i="8"/>
  <c r="CE145" i="8"/>
  <c r="CA20" i="8"/>
  <c r="CC25" i="8"/>
  <c r="CH43" i="8"/>
  <c r="BZ40" i="8"/>
  <c r="CB50" i="8"/>
  <c r="CA61" i="8"/>
  <c r="CH62" i="8"/>
  <c r="BZ79" i="8"/>
  <c r="CE74" i="8"/>
  <c r="CI92" i="8"/>
  <c r="CC95" i="8"/>
  <c r="BZ107" i="8"/>
  <c r="CB112" i="8"/>
  <c r="CB124" i="8"/>
  <c r="CF126" i="8"/>
  <c r="CD141" i="8"/>
  <c r="CB19" i="8"/>
  <c r="CF33" i="8"/>
  <c r="CD6" i="8"/>
  <c r="CE33" i="8"/>
  <c r="CA36" i="8"/>
  <c r="CC42" i="8"/>
  <c r="CB46" i="8"/>
  <c r="CJ76" i="8"/>
  <c r="CB73" i="8"/>
  <c r="CH66" i="8"/>
  <c r="BY69" i="8"/>
  <c r="CJ95" i="8"/>
  <c r="CH105" i="8"/>
  <c r="CG116" i="8"/>
  <c r="CE128" i="8"/>
  <c r="CB138" i="8"/>
  <c r="CF144" i="8"/>
  <c r="CH20" i="8"/>
  <c r="BY25" i="8"/>
  <c r="BZ24" i="8"/>
  <c r="BZ44" i="8"/>
  <c r="CF58" i="8"/>
  <c r="CG52" i="8"/>
  <c r="CE72" i="8"/>
  <c r="CA70" i="8"/>
  <c r="CJ80" i="8"/>
  <c r="CF93" i="8"/>
  <c r="CG107" i="8"/>
  <c r="CD110" i="8"/>
  <c r="CE119" i="8"/>
  <c r="CB127" i="8"/>
  <c r="CB141" i="8"/>
  <c r="CI12" i="8"/>
  <c r="BY7" i="8"/>
  <c r="CD23" i="8"/>
  <c r="CF46" i="8"/>
  <c r="CB39" i="8"/>
  <c r="CG47" i="8"/>
  <c r="CE61" i="8"/>
  <c r="CF60" i="8"/>
  <c r="CB68" i="8"/>
  <c r="CE80" i="8"/>
  <c r="CF96" i="8"/>
  <c r="CI93" i="8"/>
  <c r="CE101" i="8"/>
  <c r="CH110" i="8"/>
  <c r="CH114" i="8"/>
  <c r="CC126" i="8"/>
  <c r="BZ132" i="8"/>
  <c r="CD143" i="8"/>
  <c r="CB9" i="8"/>
  <c r="BZ7" i="8"/>
  <c r="CJ7" i="8"/>
  <c r="CF50" i="8"/>
  <c r="CA28" i="8"/>
  <c r="CB37" i="8"/>
  <c r="BY63" i="8"/>
  <c r="CD68" i="8"/>
  <c r="CD75" i="8"/>
  <c r="CC92" i="8"/>
  <c r="CG103" i="8"/>
  <c r="BY109" i="8"/>
  <c r="CJ128" i="8"/>
  <c r="CF128" i="8"/>
  <c r="CF146" i="8"/>
  <c r="CC12" i="8"/>
  <c r="CD33" i="8"/>
  <c r="CB27" i="8"/>
  <c r="CB24" i="8"/>
  <c r="CE77" i="8"/>
  <c r="CA120" i="8"/>
  <c r="CA145" i="8"/>
  <c r="CG144" i="8"/>
  <c r="CJ139" i="8"/>
  <c r="CF143" i="8"/>
  <c r="CB130" i="8"/>
  <c r="CB135" i="8"/>
  <c r="CC135" i="8"/>
  <c r="CA136" i="8"/>
  <c r="CG132" i="8"/>
  <c r="CG130" i="8"/>
  <c r="CE131" i="8"/>
  <c r="CJ114" i="8"/>
  <c r="CC115" i="8"/>
  <c r="BY117" i="8"/>
  <c r="CG114" i="8"/>
  <c r="CE141" i="8"/>
  <c r="CF117" i="8"/>
  <c r="CA109" i="8"/>
  <c r="CH122" i="8"/>
  <c r="CH104" i="8"/>
  <c r="CI113" i="8"/>
  <c r="BZ102" i="8"/>
  <c r="CB100" i="8"/>
  <c r="CG104" i="8"/>
  <c r="CF104" i="8"/>
  <c r="CD104" i="8"/>
  <c r="CD100" i="8"/>
  <c r="CH103" i="8"/>
  <c r="CI97" i="8"/>
  <c r="CH86" i="8"/>
  <c r="BY91" i="8"/>
  <c r="CC90" i="8"/>
  <c r="CC84" i="8"/>
  <c r="CF89" i="8"/>
  <c r="CB82" i="8"/>
  <c r="CB89" i="8"/>
  <c r="CA90" i="8"/>
  <c r="BY82" i="8"/>
  <c r="CF84" i="8"/>
  <c r="CD82" i="8"/>
  <c r="CF85" i="8"/>
  <c r="BZ72" i="8"/>
  <c r="CI72" i="8"/>
  <c r="CG78" i="8"/>
  <c r="CI79" i="8"/>
  <c r="CG64" i="8"/>
  <c r="CH68" i="8"/>
  <c r="CA73" i="8"/>
  <c r="BZ60" i="8"/>
  <c r="CG70" i="8"/>
  <c r="CC61" i="8"/>
  <c r="CG51" i="8"/>
  <c r="BZ53" i="8"/>
  <c r="CA78" i="8"/>
  <c r="CF59" i="8"/>
  <c r="CD41" i="8"/>
  <c r="CA51" i="8"/>
  <c r="CJ51" i="8"/>
  <c r="CI30" i="8"/>
  <c r="BY45" i="8"/>
  <c r="CD28" i="8"/>
  <c r="CH39" i="8"/>
  <c r="CG26" i="8"/>
  <c r="CF18" i="8"/>
  <c r="CG46" i="8"/>
  <c r="CD26" i="8"/>
  <c r="BY46" i="8"/>
  <c r="CC18" i="8"/>
  <c r="BZ5" i="8"/>
  <c r="CG14" i="8"/>
  <c r="BY5" i="8"/>
  <c r="CG28" i="8"/>
  <c r="CA31" i="8"/>
  <c r="BY8" i="8"/>
  <c r="BY41" i="8"/>
  <c r="BZ13" i="8"/>
  <c r="CD24" i="8"/>
  <c r="CH22" i="8"/>
  <c r="CC8" i="8"/>
  <c r="BZ39" i="8"/>
  <c r="CD13" i="8"/>
  <c r="CH34" i="8"/>
  <c r="BZ32" i="8"/>
  <c r="CJ44" i="8"/>
  <c r="CD58" i="8"/>
  <c r="CA53" i="8"/>
  <c r="CG69" i="8"/>
  <c r="BY73" i="8"/>
  <c r="CB96" i="8"/>
  <c r="CB99" i="8"/>
  <c r="CC111" i="8"/>
  <c r="CC124" i="8"/>
  <c r="CJ134" i="8"/>
  <c r="CF133" i="8"/>
  <c r="CF141" i="8"/>
  <c r="CB143" i="8"/>
  <c r="CH13" i="8"/>
  <c r="CB10" i="8"/>
  <c r="CJ34" i="8"/>
  <c r="CI35" i="8"/>
  <c r="CH50" i="8"/>
  <c r="CJ56" i="8"/>
  <c r="BY60" i="8"/>
  <c r="CI75" i="8"/>
  <c r="CC96" i="8"/>
  <c r="CE94" i="8"/>
  <c r="CB98" i="8"/>
  <c r="CJ111" i="8"/>
  <c r="CF124" i="8"/>
  <c r="CJ133" i="8"/>
  <c r="CF127" i="8"/>
  <c r="CJ137" i="8"/>
  <c r="CH8" i="8"/>
  <c r="CA6" i="8"/>
  <c r="CD25" i="8"/>
  <c r="CE19" i="8"/>
  <c r="CC44" i="8"/>
  <c r="BZ42" i="8"/>
  <c r="CE45" i="8"/>
  <c r="CI65" i="8"/>
  <c r="BZ66" i="8"/>
  <c r="CD69" i="8"/>
  <c r="CB85" i="8"/>
  <c r="CB92" i="8"/>
  <c r="CE90" i="8"/>
  <c r="CF101" i="8"/>
  <c r="BY120" i="8"/>
  <c r="CE123" i="8"/>
  <c r="CI134" i="8"/>
  <c r="CF137" i="8"/>
  <c r="CH29" i="8"/>
  <c r="CB6" i="8"/>
  <c r="CH12" i="8"/>
  <c r="CB18" i="8"/>
  <c r="CD47" i="8"/>
  <c r="CH44" i="8"/>
  <c r="CJ50" i="8"/>
  <c r="CI61" i="8"/>
  <c r="BZ62" i="8"/>
  <c r="BZ70" i="8"/>
  <c r="BZ80" i="8"/>
  <c r="BZ93" i="8"/>
  <c r="CA116" i="8"/>
  <c r="CE116" i="8"/>
  <c r="CE129" i="8"/>
  <c r="CA142" i="8"/>
  <c r="CB144" i="8"/>
  <c r="CG20" i="8"/>
  <c r="CB23" i="8"/>
  <c r="CD20" i="8"/>
  <c r="CH36" i="8"/>
  <c r="CF27" i="8"/>
  <c r="CG58" i="8"/>
  <c r="CB76" i="8"/>
  <c r="BY75" i="8"/>
  <c r="CH73" i="8"/>
  <c r="CB74" i="8"/>
  <c r="CH97" i="8"/>
  <c r="CA102" i="8"/>
  <c r="CH112" i="8"/>
  <c r="CH127" i="8"/>
  <c r="CI138" i="8"/>
  <c r="BZ135" i="8"/>
  <c r="CH19" i="8"/>
  <c r="BY17" i="8"/>
  <c r="CG13" i="8"/>
  <c r="CB26" i="8"/>
  <c r="CA47" i="8"/>
  <c r="CE31" i="8"/>
  <c r="CH54" i="8"/>
  <c r="BY65" i="8"/>
  <c r="CF70" i="8"/>
  <c r="CJ70" i="8"/>
  <c r="BY96" i="8"/>
  <c r="CH91" i="8"/>
  <c r="CB107" i="8"/>
  <c r="BY110" i="8"/>
  <c r="CI118" i="8"/>
  <c r="CB128" i="8"/>
  <c r="CA132" i="8"/>
  <c r="BY146" i="8"/>
  <c r="CE16" i="8"/>
  <c r="CH11" i="8"/>
  <c r="CD10" i="8"/>
  <c r="CB22" i="8"/>
  <c r="CB36" i="8"/>
  <c r="CJ49" i="8"/>
  <c r="BZ55" i="8"/>
  <c r="CI81" i="8"/>
  <c r="CF99" i="8"/>
  <c r="CC97" i="8"/>
  <c r="CG105" i="8"/>
  <c r="CH120" i="8"/>
  <c r="CA129" i="8"/>
  <c r="CC142" i="8"/>
  <c r="CB146" i="8"/>
  <c r="CB20" i="8"/>
  <c r="CH7" i="8"/>
  <c r="CI23" i="8"/>
  <c r="CD36" i="8"/>
  <c r="CB40" i="8"/>
  <c r="CE48" i="8"/>
  <c r="CF52" i="8"/>
  <c r="CA59" i="8"/>
  <c r="CC72" i="8"/>
  <c r="CF74" i="8"/>
  <c r="CE88" i="8"/>
  <c r="CF95" i="8"/>
  <c r="CD112" i="8"/>
  <c r="BY118" i="8"/>
  <c r="CJ131" i="8"/>
  <c r="CD131" i="8"/>
  <c r="CE135" i="8"/>
  <c r="CD136" i="8"/>
  <c r="BZ12" i="8"/>
  <c r="CD40" i="8"/>
  <c r="CE52" i="8"/>
  <c r="BY81" i="8"/>
  <c r="CI89" i="8"/>
  <c r="CE112" i="8"/>
  <c r="CF131" i="8"/>
  <c r="CD139" i="8"/>
  <c r="BZ46" i="8"/>
  <c r="CA141" i="8"/>
  <c r="BZ144" i="8"/>
  <c r="CG145" i="8"/>
  <c r="CI137" i="8"/>
  <c r="CI139" i="8"/>
  <c r="CB132" i="8"/>
  <c r="CJ132" i="8"/>
  <c r="BZ130" i="8"/>
  <c r="CG125" i="8"/>
  <c r="CJ130" i="8"/>
  <c r="CB125" i="8"/>
  <c r="CG128" i="8"/>
  <c r="CA114" i="8"/>
  <c r="BY127" i="8"/>
  <c r="CB115" i="8"/>
  <c r="CD125" i="8"/>
  <c r="CH133" i="8"/>
  <c r="CH115" i="8"/>
  <c r="CG115" i="8"/>
  <c r="CA118" i="8"/>
  <c r="BZ104" i="8"/>
  <c r="CF108" i="8"/>
  <c r="CC100" i="8"/>
  <c r="CJ109" i="8"/>
  <c r="CG102" i="8"/>
  <c r="CF102" i="8"/>
  <c r="CI103" i="8"/>
  <c r="CH94" i="8"/>
  <c r="CJ101" i="8"/>
  <c r="CD94" i="8"/>
  <c r="CC104" i="8"/>
  <c r="CF90" i="8"/>
  <c r="CD96" i="8"/>
  <c r="CI83" i="8"/>
  <c r="CF88" i="8"/>
  <c r="CI90" i="8"/>
  <c r="CG86" i="8"/>
  <c r="BY89" i="8"/>
  <c r="CD78" i="8"/>
  <c r="CB83" i="8"/>
  <c r="CG79" i="8"/>
  <c r="CD84" i="8"/>
  <c r="CD70" i="8"/>
  <c r="BY72" i="8"/>
  <c r="BZ74" i="8"/>
  <c r="BY78" i="8"/>
  <c r="CH61" i="8"/>
  <c r="CB67" i="8"/>
  <c r="CD72" i="8"/>
  <c r="CJ59" i="8"/>
  <c r="BZ68" i="8"/>
  <c r="CG59" i="8"/>
  <c r="CH49" i="8"/>
  <c r="CD52" i="8"/>
  <c r="BY66" i="8"/>
  <c r="CJ57" i="8"/>
  <c r="CI64" i="8"/>
  <c r="CI50" i="8"/>
  <c r="BY51" i="8"/>
  <c r="CA30" i="8"/>
  <c r="CA42" i="8"/>
  <c r="CH26" i="8"/>
  <c r="BY38" i="8"/>
  <c r="BZ54" i="8"/>
  <c r="CJ67" i="8"/>
  <c r="CI45" i="8"/>
  <c r="CD22" i="8"/>
  <c r="CC45" i="8"/>
  <c r="CH14" i="8"/>
  <c r="CG50" i="8"/>
  <c r="CC13" i="8"/>
  <c r="CI31" i="8"/>
  <c r="CG22" i="8"/>
  <c r="CA27" i="8"/>
  <c r="BY24" i="8"/>
  <c r="CC39" i="8"/>
  <c r="CD9" i="8"/>
  <c r="CI18" i="8"/>
  <c r="CH18" i="8"/>
  <c r="CF9" i="8"/>
  <c r="CF16" i="8"/>
  <c r="BY19" i="8"/>
  <c r="CF34" i="8"/>
  <c r="CA39" i="8"/>
  <c r="CF31" i="8"/>
  <c r="CJ60" i="8"/>
  <c r="CC60" i="8"/>
  <c r="CH63" i="8"/>
  <c r="CJ75" i="8"/>
  <c r="CH96" i="8"/>
  <c r="CE99" i="8"/>
  <c r="CA104" i="8"/>
  <c r="CC114" i="8"/>
  <c r="CG134" i="8"/>
  <c r="BY138" i="8"/>
  <c r="CF139" i="8"/>
  <c r="CJ11" i="8"/>
  <c r="CI19" i="8"/>
  <c r="BZ25" i="8"/>
  <c r="CJ14" i="8"/>
  <c r="CH40" i="8"/>
  <c r="CC54" i="8"/>
  <c r="CF76" i="8"/>
  <c r="CB63" i="8"/>
  <c r="CE64" i="8"/>
  <c r="CC88" i="8"/>
  <c r="CJ103" i="8"/>
  <c r="CE120" i="8"/>
  <c r="CJ116" i="8"/>
  <c r="BZ114" i="8"/>
  <c r="BZ133" i="8"/>
  <c r="CE133" i="8"/>
  <c r="CA137" i="8"/>
  <c r="CF6" i="8"/>
  <c r="BZ17" i="8"/>
  <c r="CG23" i="8"/>
  <c r="CE34" i="8"/>
  <c r="BZ28" i="8"/>
  <c r="CE27" i="8"/>
  <c r="CF54" i="8"/>
  <c r="CC62" i="8"/>
  <c r="CC80" i="8"/>
  <c r="CC81" i="8"/>
  <c r="CC87" i="8"/>
  <c r="CJ89" i="8"/>
  <c r="CJ98" i="8"/>
  <c r="CE100" i="8"/>
  <c r="CJ120" i="8"/>
  <c r="CF129" i="8"/>
  <c r="CI128" i="8"/>
  <c r="CI140" i="8"/>
  <c r="CI6" i="8"/>
  <c r="CC11" i="8"/>
  <c r="CI17" i="8"/>
  <c r="CF24" i="8"/>
  <c r="CH35" i="8"/>
  <c r="CA54" i="8"/>
  <c r="CE49" i="8"/>
  <c r="CF68" i="8"/>
  <c r="CF63" i="8"/>
  <c r="CH81" i="8"/>
  <c r="CA96" i="8"/>
  <c r="CD93" i="8"/>
  <c r="CH113" i="8"/>
  <c r="CD120" i="8"/>
  <c r="BY131" i="8"/>
  <c r="CD130" i="8"/>
  <c r="CA23" i="8"/>
  <c r="CC9" i="8"/>
  <c r="CE9" i="8"/>
  <c r="CC34" i="8"/>
  <c r="CJ39" i="8"/>
  <c r="CF35" i="8"/>
  <c r="CJ46" i="8"/>
  <c r="CG76" i="8"/>
  <c r="CF62" i="8"/>
  <c r="CG77" i="8"/>
  <c r="CC83" i="8"/>
  <c r="CD99" i="8"/>
  <c r="BY116" i="8"/>
  <c r="CF120" i="8"/>
  <c r="CC131" i="8"/>
  <c r="BZ138" i="8"/>
  <c r="CB140" i="8"/>
  <c r="CJ29" i="8"/>
  <c r="BY21" i="8"/>
  <c r="CB7" i="8"/>
  <c r="CF28" i="8"/>
  <c r="CC31" i="8"/>
  <c r="CD44" i="8"/>
  <c r="BY52" i="8"/>
  <c r="CA71" i="8"/>
  <c r="CA87" i="8"/>
  <c r="CE69" i="8"/>
  <c r="CE78" i="8"/>
  <c r="CA95" i="8"/>
  <c r="BY107" i="8"/>
  <c r="CD116" i="8"/>
  <c r="BY122" i="8"/>
  <c r="CD128" i="8"/>
  <c r="CC141" i="8"/>
  <c r="BZ145" i="8"/>
  <c r="CJ20" i="8"/>
  <c r="CB25" i="8"/>
  <c r="CB13" i="8"/>
  <c r="CJ26" i="8"/>
  <c r="CJ28" i="8"/>
  <c r="CJ58" i="8"/>
  <c r="CD57" i="8"/>
  <c r="CH84" i="8"/>
  <c r="CA85" i="8"/>
  <c r="BY95" i="8"/>
  <c r="CD107" i="8"/>
  <c r="CG118" i="8"/>
  <c r="BZ134" i="8"/>
  <c r="CD145" i="8"/>
  <c r="CF20" i="8"/>
  <c r="BZ11" i="8"/>
  <c r="CI39" i="8"/>
  <c r="CG54" i="8"/>
  <c r="CD62" i="8"/>
  <c r="CI80" i="8"/>
  <c r="CJ94" i="8"/>
  <c r="BY124" i="8"/>
  <c r="CG138" i="8"/>
  <c r="CD88" i="8"/>
  <c r="BY145" i="8"/>
  <c r="CD144" i="8"/>
  <c r="CD137" i="8"/>
  <c r="CG135" i="8"/>
  <c r="CA130" i="8"/>
  <c r="CH130" i="8"/>
  <c r="CD129" i="8"/>
  <c r="CH123" i="8"/>
  <c r="CF132" i="8"/>
  <c r="BY123" i="8"/>
  <c r="CJ126" i="8"/>
  <c r="CF130" i="8"/>
  <c r="CB126" i="8"/>
  <c r="CG123" i="8"/>
  <c r="CD123" i="8"/>
  <c r="CI129" i="8"/>
  <c r="CE114" i="8"/>
  <c r="CB113" i="8"/>
  <c r="CA113" i="8"/>
  <c r="CJ113" i="8"/>
  <c r="CJ106" i="8"/>
  <c r="CI98" i="8"/>
  <c r="CG106" i="8"/>
  <c r="CJ100" i="8"/>
  <c r="CH100" i="8"/>
  <c r="CD102" i="8"/>
  <c r="CJ92" i="8"/>
  <c r="CH98" i="8"/>
  <c r="CG92" i="8"/>
  <c r="CC102" i="8"/>
  <c r="BZ98" i="8"/>
  <c r="CH92" i="8"/>
  <c r="BY83" i="8"/>
  <c r="CI87" i="8"/>
  <c r="CE89" i="8"/>
  <c r="CF83" i="8"/>
  <c r="BZ88" i="8"/>
  <c r="CD91" i="8"/>
  <c r="CH82" i="8"/>
  <c r="CJ77" i="8"/>
  <c r="CJ81" i="8"/>
  <c r="CG81" i="8"/>
  <c r="CC70" i="8"/>
  <c r="CA86" i="8"/>
  <c r="CH74" i="8"/>
  <c r="BZ61" i="8"/>
  <c r="CF65" i="8"/>
  <c r="CG68" i="8"/>
  <c r="CB59" i="8"/>
  <c r="CD66" i="8"/>
  <c r="BY59" i="8"/>
  <c r="BZ49" i="8"/>
  <c r="CF51" i="8"/>
  <c r="CJ63" i="8"/>
  <c r="CH56" i="8"/>
  <c r="CJ61" i="8"/>
  <c r="CA50" i="8"/>
  <c r="CA62" i="8"/>
  <c r="CI26" i="8"/>
  <c r="CA38" i="8"/>
  <c r="BZ26" i="8"/>
  <c r="CA37" i="8"/>
  <c r="CE43" i="8"/>
  <c r="CC48" i="8"/>
  <c r="BY43" i="8"/>
  <c r="CD18" i="8"/>
  <c r="CG37" i="8"/>
  <c r="CE13" i="8"/>
  <c r="CI49" i="8"/>
  <c r="CE11" i="8"/>
  <c r="CC30" i="8"/>
  <c r="CI14" i="8"/>
  <c r="BY26" i="8"/>
  <c r="CG18" i="8"/>
  <c r="CH37" i="8"/>
  <c r="CF8" i="8"/>
  <c r="CA14" i="8"/>
  <c r="CB17" i="8"/>
  <c r="CI13" i="8"/>
  <c r="CB33" i="8"/>
  <c r="BZ8" i="8"/>
  <c r="CE20" i="8"/>
  <c r="BZ47" i="8"/>
  <c r="BY27" i="8"/>
  <c r="CF48" i="8"/>
  <c r="CE56" i="8"/>
  <c r="BZ65" i="8"/>
  <c r="CD79" i="8"/>
  <c r="BZ85" i="8"/>
  <c r="CG93" i="8"/>
  <c r="CF110" i="8"/>
  <c r="CI119" i="8"/>
  <c r="BY134" i="8"/>
  <c r="CD140" i="8"/>
  <c r="BZ137" i="8"/>
  <c r="CI20" i="8"/>
  <c r="CI7" i="8"/>
  <c r="CH27" i="8"/>
  <c r="CH42" i="8"/>
  <c r="CI58" i="8"/>
  <c r="CI53" i="8"/>
  <c r="BY67" i="8"/>
  <c r="CH77" i="8"/>
  <c r="CJ84" i="8"/>
  <c r="CA91" i="8"/>
  <c r="CA101" i="8"/>
  <c r="CF116" i="8"/>
  <c r="CJ122" i="8"/>
  <c r="CB134" i="8"/>
  <c r="CH128" i="8"/>
  <c r="CJ143" i="8"/>
  <c r="CJ19" i="8"/>
  <c r="BZ21" i="8"/>
  <c r="CB11" i="8"/>
  <c r="BY34" i="8"/>
  <c r="CF39" i="8"/>
  <c r="CB35" i="8"/>
  <c r="CD50" i="8"/>
  <c r="CB71" i="8"/>
  <c r="CF81" i="8"/>
  <c r="CH80" i="8"/>
  <c r="CJ88" i="8"/>
  <c r="CD97" i="8"/>
  <c r="CG101" i="8"/>
  <c r="CA106" i="8"/>
  <c r="CD118" i="8"/>
  <c r="CG131" i="8"/>
  <c r="BY128" i="8"/>
  <c r="BZ139" i="8"/>
  <c r="CD12" i="8"/>
  <c r="CG25" i="8"/>
  <c r="CE26" i="8"/>
  <c r="CH31" i="8"/>
  <c r="CE47" i="8"/>
  <c r="CF37" i="8"/>
  <c r="CH58" i="8"/>
  <c r="CE60" i="8"/>
  <c r="CE63" i="8"/>
  <c r="CA66" i="8"/>
  <c r="BZ96" i="8"/>
  <c r="BZ99" i="8"/>
  <c r="CI106" i="8"/>
  <c r="CJ118" i="8"/>
  <c r="CC134" i="8"/>
  <c r="CI141" i="8"/>
  <c r="CD19" i="8"/>
  <c r="CG17" i="8"/>
  <c r="CG12" i="8"/>
  <c r="CC16" i="8"/>
  <c r="CI47" i="8"/>
  <c r="CF64" i="8"/>
  <c r="BZ52" i="8"/>
  <c r="CE55" i="8"/>
  <c r="CJ65" i="8"/>
  <c r="CF79" i="8"/>
  <c r="CE96" i="8"/>
  <c r="CJ99" i="8"/>
  <c r="CI116" i="8"/>
  <c r="CI120" i="8"/>
  <c r="CD133" i="8"/>
  <c r="CE132" i="8"/>
  <c r="CG143" i="8"/>
  <c r="CD29" i="8"/>
  <c r="CI16" i="8"/>
  <c r="CA19" i="8"/>
  <c r="CB43" i="8"/>
  <c r="CI67" i="8"/>
  <c r="CJ45" i="8"/>
  <c r="BZ76" i="8"/>
  <c r="CF71" i="8"/>
  <c r="CE81" i="8"/>
  <c r="BZ75" i="8"/>
  <c r="CI88" i="8"/>
  <c r="CH95" i="8"/>
  <c r="CH101" i="8"/>
  <c r="BZ112" i="8"/>
  <c r="BZ113" i="8"/>
  <c r="CA138" i="8"/>
  <c r="CH135" i="8"/>
  <c r="CF5" i="8"/>
  <c r="CG7" i="8"/>
  <c r="CF25" i="8"/>
  <c r="CE32" i="8"/>
  <c r="CE38" i="8"/>
  <c r="CJ32" i="8"/>
  <c r="CC50" i="8"/>
  <c r="CC71" i="8"/>
  <c r="CJ72" i="8"/>
  <c r="CG87" i="8"/>
  <c r="BZ91" i="8"/>
  <c r="CE102" i="8"/>
  <c r="CG124" i="8"/>
  <c r="BZ127" i="8"/>
  <c r="CH132" i="8"/>
  <c r="CD7" i="8"/>
  <c r="CI10" i="8"/>
  <c r="CH16" i="8"/>
  <c r="CJ22" i="8"/>
  <c r="CD39" i="8"/>
  <c r="CB42" i="8"/>
  <c r="CB58" i="8"/>
  <c r="CA76" i="8"/>
  <c r="CD67" i="8"/>
  <c r="CE68" i="8"/>
  <c r="CB78" i="8"/>
  <c r="CG97" i="8"/>
  <c r="CB105" i="8"/>
  <c r="CH116" i="8"/>
  <c r="CE113" i="8"/>
  <c r="CB133" i="8"/>
  <c r="CJ138" i="8"/>
  <c r="CI143" i="8"/>
  <c r="CG109" i="8"/>
  <c r="CE137" i="8"/>
  <c r="CA81" i="8"/>
  <c r="CC10" i="8"/>
  <c r="CE41" i="8"/>
  <c r="CD77" i="8"/>
  <c r="CG112" i="8"/>
  <c r="CC116" i="8"/>
  <c r="CA32" i="8"/>
  <c r="CB79" i="8"/>
  <c r="CG129" i="8"/>
  <c r="CE50" i="8"/>
  <c r="CI131" i="8"/>
  <c r="BY144" i="8"/>
  <c r="CC144" i="8"/>
  <c r="BY135" i="8"/>
  <c r="CG139" i="8"/>
  <c r="BY142" i="8"/>
  <c r="CI135" i="8"/>
  <c r="CG126" i="8"/>
  <c r="BZ123" i="8"/>
  <c r="CI130" i="8"/>
  <c r="CF122" i="8"/>
  <c r="CE122" i="8"/>
  <c r="CG127" i="8"/>
  <c r="CJ123" i="8"/>
  <c r="BZ122" i="8"/>
  <c r="CB121" i="8"/>
  <c r="CA125" i="8"/>
  <c r="BY132" i="8"/>
  <c r="CJ108" i="8"/>
  <c r="CE124" i="8"/>
  <c r="CA111" i="8"/>
  <c r="CB106" i="8"/>
  <c r="CA98" i="8"/>
  <c r="CB103" i="8"/>
  <c r="BY100" i="8"/>
  <c r="CD113" i="8"/>
  <c r="CG100" i="8"/>
  <c r="BY92" i="8"/>
  <c r="CJ97" i="8"/>
  <c r="CD98" i="8"/>
  <c r="CC98" i="8"/>
  <c r="BZ94" i="8"/>
  <c r="CH89" i="8"/>
  <c r="CC82" i="8"/>
  <c r="CJ86" i="8"/>
  <c r="CI86" i="8"/>
  <c r="CJ82" i="8"/>
  <c r="CE87" i="8"/>
  <c r="BY90" i="8"/>
  <c r="CA97" i="8"/>
  <c r="CG74" i="8"/>
  <c r="CE79" i="8"/>
  <c r="CA79" i="8"/>
  <c r="CJ83" i="8"/>
  <c r="CC78" i="8"/>
  <c r="BY80" i="8"/>
  <c r="CD59" i="8"/>
  <c r="CC64" i="8"/>
  <c r="CA67" i="8"/>
  <c r="CF57" i="8"/>
  <c r="BY64" i="8"/>
  <c r="CC57" i="8"/>
  <c r="CH45" i="8"/>
  <c r="CG49" i="8"/>
  <c r="CI56" i="8"/>
  <c r="BY55" i="8"/>
  <c r="CC59" i="8"/>
  <c r="CC49" i="8"/>
  <c r="CA45" i="8"/>
  <c r="CA26" i="8"/>
  <c r="CC37" i="8"/>
  <c r="BZ56" i="8"/>
  <c r="CE36" i="8"/>
  <c r="CG41" i="8"/>
  <c r="CI46" i="8"/>
  <c r="CA41" i="8"/>
  <c r="CJ55" i="8"/>
  <c r="CI42" i="8"/>
  <c r="CH9" i="8"/>
  <c r="CA46" i="8"/>
  <c r="CG9" i="8"/>
  <c r="CI27" i="8"/>
  <c r="CF13" i="8"/>
  <c r="CB21" i="8"/>
  <c r="CA17" i="8"/>
  <c r="CG24" i="8"/>
  <c r="CD5" i="8"/>
  <c r="BY10" i="8"/>
  <c r="BZ14" i="8"/>
  <c r="CF12" i="8"/>
  <c r="CG33" i="8"/>
  <c r="CD11" i="8"/>
  <c r="CB14" i="8"/>
  <c r="CI32" i="8"/>
  <c r="CC35" i="8"/>
  <c r="CE57" i="8"/>
  <c r="BZ59" i="8"/>
  <c r="BZ69" i="8"/>
  <c r="CF78" i="8"/>
  <c r="BY84" i="8"/>
  <c r="CE107" i="8"/>
  <c r="CB110" i="8"/>
  <c r="CD122" i="8"/>
  <c r="CH126" i="8"/>
  <c r="CF142" i="8"/>
  <c r="CG140" i="8"/>
  <c r="CG19" i="8"/>
  <c r="CE8" i="8"/>
  <c r="BY20" i="8"/>
  <c r="CD35" i="8"/>
  <c r="CB44" i="8"/>
  <c r="CE62" i="8"/>
  <c r="CA57" i="8"/>
  <c r="CJ62" i="8"/>
  <c r="CH79" i="8"/>
  <c r="CI91" i="8"/>
  <c r="BY93" i="8"/>
  <c r="CF105" i="8"/>
  <c r="BZ110" i="8"/>
  <c r="BZ124" i="8"/>
  <c r="CE136" i="8"/>
  <c r="CD138" i="8"/>
  <c r="CH139" i="8"/>
  <c r="CC29" i="8"/>
  <c r="CJ16" i="8"/>
  <c r="CE23" i="8"/>
  <c r="CF45" i="8"/>
  <c r="CB52" i="8"/>
  <c r="CC63" i="8"/>
  <c r="CG71" i="8"/>
  <c r="CB81" i="8"/>
  <c r="CE84" i="8"/>
  <c r="CI111" i="8"/>
  <c r="CI112" i="8"/>
  <c r="CI108" i="8"/>
  <c r="CB111" i="8"/>
  <c r="BY126" i="8"/>
  <c r="CA133" i="8"/>
  <c r="CH138" i="8"/>
  <c r="CH140" i="8"/>
  <c r="CC17" i="8"/>
  <c r="BY23" i="8"/>
  <c r="CJ12" i="8"/>
  <c r="BZ38" i="8"/>
  <c r="CD27" i="8"/>
  <c r="CD48" i="8"/>
  <c r="BZ48" i="8"/>
  <c r="CF56" i="8"/>
  <c r="CI62" i="8"/>
  <c r="CG72" i="8"/>
  <c r="BY85" i="8"/>
  <c r="CB90" i="8"/>
  <c r="CE110" i="8"/>
  <c r="CE121" i="8"/>
  <c r="CF134" i="8"/>
  <c r="CJ140" i="8"/>
  <c r="BZ29" i="8"/>
  <c r="CG21" i="8"/>
  <c r="CA13" i="8"/>
  <c r="CG42" i="8"/>
  <c r="CC27" i="8"/>
  <c r="BY31" i="8"/>
  <c r="CE37" i="8"/>
  <c r="CE70" i="8"/>
  <c r="CE66" i="8"/>
  <c r="CJ66" i="8"/>
  <c r="CI84" i="8"/>
  <c r="CC93" i="8"/>
  <c r="CA100" i="8"/>
  <c r="CB118" i="8"/>
  <c r="CG133" i="8"/>
  <c r="CJ142" i="8"/>
  <c r="CH146" i="8"/>
  <c r="CJ5" i="8"/>
  <c r="CH33" i="8"/>
  <c r="CC7" i="8"/>
  <c r="CF43" i="8"/>
  <c r="CB28" i="8"/>
  <c r="CB49" i="8"/>
  <c r="CE59" i="8"/>
  <c r="CH67" i="8"/>
  <c r="CF82" i="8"/>
  <c r="CB80" i="8"/>
  <c r="CA84" i="8"/>
  <c r="CD89" i="8"/>
  <c r="CI102" i="8"/>
  <c r="CB120" i="8"/>
  <c r="CH131" i="8"/>
  <c r="CC138" i="8"/>
  <c r="CE140" i="8"/>
  <c r="CA12" i="8"/>
  <c r="CA10" i="8"/>
  <c r="CH23" i="8"/>
  <c r="CJ31" i="8"/>
  <c r="CJ40" i="8"/>
  <c r="CI55" i="8"/>
  <c r="BZ67" i="8"/>
  <c r="CC73" i="8"/>
  <c r="CA88" i="8"/>
  <c r="CI99" i="8"/>
  <c r="CE108" i="8"/>
  <c r="CF113" i="8"/>
  <c r="CD134" i="8"/>
  <c r="BY136" i="8"/>
  <c r="CC19" i="8"/>
  <c r="BZ35" i="8"/>
  <c r="CB30" i="8"/>
  <c r="CH47" i="8"/>
  <c r="CF49" i="8"/>
  <c r="BZ58" i="8"/>
  <c r="BY76" i="8"/>
  <c r="CG62" i="8"/>
  <c r="CB72" i="8"/>
  <c r="CJ96" i="8"/>
  <c r="CE98" i="8"/>
  <c r="CE106" i="8"/>
  <c r="CB116" i="8"/>
  <c r="CH118" i="8"/>
  <c r="CC133" i="8"/>
  <c r="CI132" i="8"/>
  <c r="CC145" i="8"/>
  <c r="BY103" i="8"/>
  <c r="CC38" i="8"/>
  <c r="CJ93" i="8"/>
  <c r="CI121" i="8"/>
  <c r="CF103" i="8"/>
  <c r="CC20" i="8"/>
  <c r="CH65" i="8"/>
  <c r="CI124" i="8"/>
  <c r="CJ64" i="8"/>
  <c r="BY146" i="6"/>
  <c r="CB144" i="6"/>
  <c r="CI140" i="6"/>
  <c r="CE140" i="6"/>
  <c r="CG138" i="6"/>
  <c r="CH130" i="6"/>
  <c r="BY132" i="6"/>
  <c r="CJ133" i="6"/>
  <c r="CF135" i="6"/>
  <c r="CE142" i="6"/>
  <c r="BY133" i="6"/>
  <c r="CD129" i="6"/>
  <c r="BZ125" i="6"/>
  <c r="CB129" i="6"/>
  <c r="CA123" i="6"/>
  <c r="CA112" i="6"/>
  <c r="CD125" i="6"/>
  <c r="CI116" i="6"/>
  <c r="CG130" i="6"/>
  <c r="CC119" i="6"/>
  <c r="CG113" i="6"/>
  <c r="CC115" i="6"/>
  <c r="BZ114" i="6"/>
  <c r="CH109" i="6"/>
  <c r="CB102" i="6"/>
  <c r="CA95" i="6"/>
  <c r="BY95" i="6"/>
  <c r="CC93" i="6"/>
  <c r="CA86" i="6"/>
  <c r="CJ90" i="6"/>
  <c r="CC74" i="6"/>
  <c r="BY84" i="6"/>
  <c r="CB96" i="6"/>
  <c r="CJ82" i="6"/>
  <c r="CA78" i="6"/>
  <c r="CH74" i="6"/>
  <c r="CJ78" i="6"/>
  <c r="CI73" i="6"/>
  <c r="CG71" i="6"/>
  <c r="CH67" i="6"/>
  <c r="CB65" i="6"/>
  <c r="CF67" i="6"/>
  <c r="CA68" i="6"/>
  <c r="CC67" i="6"/>
  <c r="BZ63" i="6"/>
  <c r="CI49" i="6"/>
  <c r="BZ49" i="6"/>
  <c r="CD60" i="6"/>
  <c r="CC56" i="6"/>
  <c r="CA56" i="6"/>
  <c r="CG54" i="6"/>
  <c r="CB39" i="6"/>
  <c r="CB49" i="6"/>
  <c r="CC45" i="6"/>
  <c r="CH41" i="6"/>
  <c r="CF51" i="6"/>
  <c r="CJ37" i="6"/>
  <c r="CA38" i="6"/>
  <c r="CF30" i="6"/>
  <c r="BY22" i="6"/>
  <c r="BY11" i="6"/>
  <c r="BZ33" i="6"/>
  <c r="BZ21" i="6"/>
  <c r="CF7" i="6"/>
  <c r="BY25" i="6"/>
  <c r="CI25" i="6"/>
  <c r="CH54" i="6"/>
  <c r="CI18" i="6"/>
  <c r="CI33" i="6"/>
  <c r="CB11" i="6"/>
  <c r="CI34" i="6"/>
  <c r="CF24" i="6"/>
  <c r="CF12" i="6"/>
  <c r="CF18" i="6"/>
  <c r="CJ6" i="6"/>
  <c r="CJ10" i="6"/>
  <c r="CH29" i="6"/>
  <c r="BZ19" i="6"/>
  <c r="CC5" i="6"/>
  <c r="CH22" i="6"/>
  <c r="CF27" i="6"/>
  <c r="CJ36" i="6"/>
  <c r="CE35" i="6"/>
  <c r="CH51" i="6"/>
  <c r="BY75" i="6"/>
  <c r="CA69" i="6"/>
  <c r="CJ91" i="6"/>
  <c r="CF88" i="6"/>
  <c r="CG90" i="6"/>
  <c r="CE108" i="6"/>
  <c r="CE112" i="6"/>
  <c r="CD126" i="6"/>
  <c r="CE125" i="6"/>
  <c r="CA130" i="6"/>
  <c r="CF118" i="6"/>
  <c r="BZ57" i="6"/>
  <c r="CJ107" i="6"/>
  <c r="CJ16" i="6"/>
  <c r="BZ31" i="6"/>
  <c r="CC47" i="6"/>
  <c r="CH43" i="6"/>
  <c r="CE25" i="6"/>
  <c r="BY53" i="6"/>
  <c r="CF54" i="6"/>
  <c r="CH81" i="6"/>
  <c r="CG76" i="6"/>
  <c r="CH84" i="6"/>
  <c r="CJ104" i="6"/>
  <c r="CF94" i="6"/>
  <c r="CH105" i="6"/>
  <c r="CH118" i="6"/>
  <c r="CJ117" i="6"/>
  <c r="CF126" i="6"/>
  <c r="CE130" i="6"/>
  <c r="CE145" i="6"/>
  <c r="BZ68" i="6"/>
  <c r="BZ89" i="6"/>
  <c r="CE134" i="6"/>
  <c r="CD24" i="6"/>
  <c r="CI63" i="6"/>
  <c r="CF29" i="6"/>
  <c r="CC12" i="6"/>
  <c r="CD36" i="6"/>
  <c r="BY44" i="6"/>
  <c r="CG40" i="6"/>
  <c r="CA53" i="6"/>
  <c r="CI71" i="6"/>
  <c r="CJ75" i="6"/>
  <c r="CF99" i="6"/>
  <c r="CE80" i="6"/>
  <c r="CA104" i="6"/>
  <c r="CI103" i="6"/>
  <c r="CC113" i="6"/>
  <c r="CJ136" i="6"/>
  <c r="CD137" i="6"/>
  <c r="CJ139" i="6"/>
  <c r="CF145" i="6"/>
  <c r="CB54" i="6"/>
  <c r="CH111" i="6"/>
  <c r="CD9" i="6"/>
  <c r="CG28" i="6"/>
  <c r="CA75" i="6"/>
  <c r="CG115" i="6"/>
  <c r="CA142" i="6"/>
  <c r="CF9" i="6"/>
  <c r="CB44" i="6"/>
  <c r="CE51" i="6"/>
  <c r="CD20" i="6"/>
  <c r="CJ29" i="6"/>
  <c r="CG41" i="6"/>
  <c r="CF53" i="6"/>
  <c r="CE81" i="6"/>
  <c r="CG77" i="6"/>
  <c r="BY86" i="6"/>
  <c r="CG97" i="6"/>
  <c r="CA96" i="6"/>
  <c r="CG110" i="6"/>
  <c r="BY118" i="6"/>
  <c r="CB136" i="6"/>
  <c r="CI130" i="6"/>
  <c r="BZ30" i="6"/>
  <c r="CJ67" i="6"/>
  <c r="CJ134" i="6"/>
  <c r="BZ20" i="6"/>
  <c r="CJ99" i="6"/>
  <c r="CC124" i="6"/>
  <c r="CC59" i="6"/>
  <c r="CC26" i="6"/>
  <c r="CE19" i="6"/>
  <c r="CB55" i="6"/>
  <c r="BY39" i="6"/>
  <c r="CD45" i="6"/>
  <c r="CJ61" i="6"/>
  <c r="CA84" i="6"/>
  <c r="CC82" i="6"/>
  <c r="BY97" i="6"/>
  <c r="CI100" i="6"/>
  <c r="BZ108" i="6"/>
  <c r="CJ115" i="6"/>
  <c r="CF123" i="6"/>
  <c r="CC129" i="6"/>
  <c r="CD139" i="6"/>
  <c r="CI31" i="6"/>
  <c r="CB79" i="6"/>
  <c r="CE144" i="6"/>
  <c r="BY66" i="6"/>
  <c r="CH92" i="6"/>
  <c r="CJ142" i="6"/>
  <c r="CD13" i="6"/>
  <c r="CB23" i="6"/>
  <c r="CD54" i="6"/>
  <c r="CE141" i="6"/>
  <c r="BY61" i="6"/>
  <c r="CG6" i="6"/>
  <c r="CC31" i="6"/>
  <c r="CB14" i="6"/>
  <c r="CI47" i="6"/>
  <c r="CA40" i="6"/>
  <c r="CD53" i="6"/>
  <c r="CI51" i="6"/>
  <c r="CI81" i="6"/>
  <c r="BZ76" i="6"/>
  <c r="CJ86" i="6"/>
  <c r="CA103" i="6"/>
  <c r="CJ110" i="6"/>
  <c r="CD114" i="6"/>
  <c r="BY120" i="6"/>
  <c r="CF129" i="6"/>
  <c r="CJ119" i="6"/>
  <c r="CD40" i="6"/>
  <c r="CG109" i="6"/>
  <c r="BY134" i="6"/>
  <c r="CA115" i="6"/>
  <c r="CD103" i="6"/>
  <c r="CC78" i="6"/>
  <c r="CB74" i="6"/>
  <c r="CJ69" i="6"/>
  <c r="BY60" i="6"/>
  <c r="CC38" i="6"/>
  <c r="CJ22" i="6"/>
  <c r="CG35" i="6"/>
  <c r="CD21" i="6"/>
  <c r="CB42" i="6"/>
  <c r="CA94" i="6"/>
  <c r="CI97" i="6"/>
  <c r="BY32" i="6"/>
  <c r="CD74" i="6"/>
  <c r="CD118" i="6"/>
  <c r="CC133" i="6"/>
  <c r="CA37" i="6"/>
  <c r="CH104" i="6"/>
  <c r="CA146" i="6"/>
  <c r="CJ111" i="6"/>
  <c r="CC48" i="6"/>
  <c r="CB100" i="6"/>
  <c r="CA128" i="6"/>
  <c r="CE22" i="6"/>
  <c r="CC85" i="6"/>
  <c r="CB116" i="6"/>
  <c r="BY77" i="6"/>
  <c r="BY17" i="6"/>
  <c r="CG68" i="6"/>
  <c r="BZ126" i="6"/>
  <c r="CI145" i="6"/>
  <c r="CB140" i="6"/>
  <c r="CG144" i="6"/>
  <c r="BY139" i="6"/>
  <c r="CI143" i="6"/>
  <c r="BZ130" i="6"/>
  <c r="CC138" i="6"/>
  <c r="CD130" i="6"/>
  <c r="CI133" i="6"/>
  <c r="CC139" i="6"/>
  <c r="CD132" i="6"/>
  <c r="CJ128" i="6"/>
  <c r="CI126" i="6"/>
  <c r="CH128" i="6"/>
  <c r="CC125" i="6"/>
  <c r="CE122" i="6"/>
  <c r="CI124" i="6"/>
  <c r="CF124" i="6"/>
  <c r="CA126" i="6"/>
  <c r="CB117" i="6"/>
  <c r="CD112" i="6"/>
  <c r="CC112" i="6"/>
  <c r="CI106" i="6"/>
  <c r="CE103" i="6"/>
  <c r="CF98" i="6"/>
  <c r="CA91" i="6"/>
  <c r="BY91" i="6"/>
  <c r="BY104" i="6"/>
  <c r="CF84" i="6"/>
  <c r="CC87" i="6"/>
  <c r="CH103" i="6"/>
  <c r="CC83" i="6"/>
  <c r="CF92" i="6"/>
  <c r="CF80" i="6"/>
  <c r="CJ77" i="6"/>
  <c r="CH87" i="6"/>
  <c r="CD77" i="6"/>
  <c r="CI83" i="6"/>
  <c r="CC69" i="6"/>
  <c r="CC65" i="6"/>
  <c r="CE64" i="6"/>
  <c r="BZ65" i="6"/>
  <c r="CD67" i="6"/>
  <c r="CJ65" i="6"/>
  <c r="CG62" i="6"/>
  <c r="CA49" i="6"/>
  <c r="CF46" i="6"/>
  <c r="CD56" i="6"/>
  <c r="CB52" i="6"/>
  <c r="CA52" i="6"/>
  <c r="CJ53" i="6"/>
  <c r="CH38" i="6"/>
  <c r="BZ46" i="6"/>
  <c r="CA42" i="6"/>
  <c r="CI39" i="6"/>
  <c r="CA45" i="6"/>
  <c r="BZ37" i="6"/>
  <c r="CA50" i="6"/>
  <c r="CC29" i="6"/>
  <c r="CA21" i="6"/>
  <c r="CI10" i="6"/>
  <c r="CB30" i="6"/>
  <c r="CG19" i="6"/>
  <c r="CH6" i="6"/>
  <c r="BY21" i="6"/>
  <c r="CG22" i="6"/>
  <c r="CE39" i="6"/>
  <c r="CC11" i="6"/>
  <c r="CJ32" i="6"/>
  <c r="CJ7" i="6"/>
  <c r="CC33" i="6"/>
  <c r="CA22" i="6"/>
  <c r="CI30" i="6"/>
  <c r="BY12" i="6"/>
  <c r="CB22" i="6"/>
  <c r="CH11" i="6"/>
  <c r="BY27" i="6"/>
  <c r="BZ11" i="6"/>
  <c r="CE8" i="6"/>
  <c r="CJ24" i="6"/>
  <c r="CE31" i="6"/>
  <c r="CE36" i="6"/>
  <c r="CH44" i="6"/>
  <c r="CB66" i="6"/>
  <c r="BZ60" i="6"/>
  <c r="CE76" i="6"/>
  <c r="CH99" i="6"/>
  <c r="BZ86" i="6"/>
  <c r="CG93" i="6"/>
  <c r="CB95" i="6"/>
  <c r="CI114" i="6"/>
  <c r="CH120" i="6"/>
  <c r="BY129" i="6"/>
  <c r="CB135" i="6"/>
  <c r="CJ116" i="6"/>
  <c r="CC61" i="6"/>
  <c r="CJ109" i="6"/>
  <c r="CI59" i="6"/>
  <c r="BZ40" i="6"/>
  <c r="CF10" i="6"/>
  <c r="CE47" i="6"/>
  <c r="CG43" i="6"/>
  <c r="CI41" i="6"/>
  <c r="CH66" i="6"/>
  <c r="CE54" i="6"/>
  <c r="CF65" i="6"/>
  <c r="CB94" i="6"/>
  <c r="CC89" i="6"/>
  <c r="CF104" i="6"/>
  <c r="CE91" i="6"/>
  <c r="BY110" i="6"/>
  <c r="CD115" i="6"/>
  <c r="BZ116" i="6"/>
  <c r="CG124" i="6"/>
  <c r="CG133" i="6"/>
  <c r="BY10" i="6"/>
  <c r="CH85" i="6"/>
  <c r="CF77" i="6"/>
  <c r="CG135" i="6"/>
  <c r="BZ36" i="6"/>
  <c r="CG99" i="6"/>
  <c r="CF21" i="6"/>
  <c r="CF19" i="6"/>
  <c r="CB16" i="6"/>
  <c r="CE55" i="6"/>
  <c r="CE33" i="6"/>
  <c r="CA41" i="6"/>
  <c r="CJ51" i="6"/>
  <c r="CC68" i="6"/>
  <c r="CG73" i="6"/>
  <c r="CC80" i="6"/>
  <c r="CD89" i="6"/>
  <c r="CI92" i="6"/>
  <c r="BZ98" i="6"/>
  <c r="BZ117" i="6"/>
  <c r="CA136" i="6"/>
  <c r="CJ137" i="6"/>
  <c r="CE132" i="6"/>
  <c r="CE58" i="6"/>
  <c r="CC76" i="6"/>
  <c r="CE116" i="6"/>
  <c r="CE7" i="6"/>
  <c r="CG36" i="6"/>
  <c r="BY99" i="6"/>
  <c r="CC114" i="6"/>
  <c r="BZ144" i="6"/>
  <c r="CJ5" i="6"/>
  <c r="CH14" i="6"/>
  <c r="CC8" i="6"/>
  <c r="CG24" i="6"/>
  <c r="BZ34" i="6"/>
  <c r="BZ58" i="6"/>
  <c r="CJ72" i="6"/>
  <c r="CF68" i="6"/>
  <c r="CB75" i="6"/>
  <c r="CH89" i="6"/>
  <c r="CB97" i="6"/>
  <c r="CE98" i="6"/>
  <c r="CD109" i="6"/>
  <c r="BY113" i="6"/>
  <c r="CD124" i="6"/>
  <c r="CJ140" i="6"/>
  <c r="CF69" i="6"/>
  <c r="CB81" i="6"/>
  <c r="CB146" i="6"/>
  <c r="BZ54" i="6"/>
  <c r="CJ92" i="6"/>
  <c r="CH141" i="6"/>
  <c r="CC9" i="6"/>
  <c r="CE10" i="6"/>
  <c r="CI26" i="6"/>
  <c r="BY43" i="6"/>
  <c r="CE40" i="6"/>
  <c r="CB50" i="6"/>
  <c r="CC64" i="6"/>
  <c r="CI67" i="6"/>
  <c r="CJ95" i="6"/>
  <c r="CC104" i="6"/>
  <c r="CF90" i="6"/>
  <c r="CG103" i="6"/>
  <c r="BZ115" i="6"/>
  <c r="CC126" i="6"/>
  <c r="CJ135" i="6"/>
  <c r="BY135" i="6"/>
  <c r="CD16" i="6"/>
  <c r="CF73" i="6"/>
  <c r="BY59" i="6"/>
  <c r="CB68" i="6"/>
  <c r="CC101" i="6"/>
  <c r="CG59" i="6"/>
  <c r="CD6" i="6"/>
  <c r="CI27" i="6"/>
  <c r="CH57" i="6"/>
  <c r="CJ143" i="6"/>
  <c r="CA51" i="6"/>
  <c r="CE59" i="6"/>
  <c r="BZ8" i="6"/>
  <c r="CI23" i="6"/>
  <c r="CC20" i="6"/>
  <c r="CG61" i="6"/>
  <c r="CC58" i="6"/>
  <c r="CJ62" i="6"/>
  <c r="BY81" i="6"/>
  <c r="CH88" i="6"/>
  <c r="CE84" i="6"/>
  <c r="BZ100" i="6"/>
  <c r="CC110" i="6"/>
  <c r="CG120" i="6"/>
  <c r="BY122" i="6"/>
  <c r="CH139" i="6"/>
  <c r="CG121" i="6"/>
  <c r="CD34" i="6"/>
  <c r="CA137" i="6"/>
  <c r="CD143" i="6"/>
  <c r="CI132" i="6"/>
  <c r="CI139" i="6"/>
  <c r="CJ126" i="6"/>
  <c r="CI117" i="6"/>
  <c r="CH110" i="6"/>
  <c r="CD91" i="6"/>
  <c r="CA80" i="6"/>
  <c r="BY69" i="6"/>
  <c r="CH49" i="6"/>
  <c r="BY46" i="6"/>
  <c r="CD30" i="6"/>
  <c r="CI134" i="6"/>
  <c r="CC100" i="6"/>
  <c r="CC72" i="6"/>
  <c r="CE50" i="6"/>
  <c r="CJ76" i="6"/>
  <c r="CA127" i="6"/>
  <c r="CG47" i="6"/>
  <c r="CI93" i="6"/>
  <c r="BZ56" i="6"/>
  <c r="CC14" i="6"/>
  <c r="CA93" i="6"/>
  <c r="CE131" i="6"/>
  <c r="CB46" i="6"/>
  <c r="CD37" i="6"/>
  <c r="CG48" i="6"/>
  <c r="CE107" i="6"/>
  <c r="CB87" i="6"/>
  <c r="CF144" i="6"/>
  <c r="CA145" i="6"/>
  <c r="BZ143" i="6"/>
  <c r="CA138" i="6"/>
  <c r="CH143" i="6"/>
  <c r="CF142" i="6"/>
  <c r="CI135" i="6"/>
  <c r="CJ129" i="6"/>
  <c r="CJ132" i="6"/>
  <c r="CH138" i="6"/>
  <c r="BY130" i="6"/>
  <c r="BY128" i="6"/>
  <c r="BY125" i="6"/>
  <c r="CD127" i="6"/>
  <c r="CI123" i="6"/>
  <c r="BY116" i="6"/>
  <c r="CJ123" i="6"/>
  <c r="CH123" i="6"/>
  <c r="CG123" i="6"/>
  <c r="CA117" i="6"/>
  <c r="CC118" i="6"/>
  <c r="CA110" i="6"/>
  <c r="CG107" i="6"/>
  <c r="CC102" i="6"/>
  <c r="CC95" i="6"/>
  <c r="CD87" i="6"/>
  <c r="CI95" i="6"/>
  <c r="CI98" i="6"/>
  <c r="CG98" i="6"/>
  <c r="CG83" i="6"/>
  <c r="CD95" i="6"/>
  <c r="BY105" i="6"/>
  <c r="CI87" i="6"/>
  <c r="CD79" i="6"/>
  <c r="CI74" i="6"/>
  <c r="BZ82" i="6"/>
  <c r="BZ75" i="6"/>
  <c r="CI80" i="6"/>
  <c r="CD65" i="6"/>
  <c r="CF64" i="6"/>
  <c r="CH63" i="6"/>
  <c r="CG63" i="6"/>
  <c r="CE79" i="6"/>
  <c r="CD63" i="6"/>
  <c r="CG60" i="6"/>
  <c r="CF62" i="6"/>
  <c r="CH45" i="6"/>
  <c r="CC52" i="6"/>
  <c r="CD50" i="6"/>
  <c r="CC50" i="6"/>
  <c r="BZ50" i="6"/>
  <c r="CG33" i="6"/>
  <c r="CI45" i="6"/>
  <c r="CF38" i="6"/>
  <c r="CD38" i="6"/>
  <c r="CC44" i="6"/>
  <c r="CG52" i="6"/>
  <c r="CG46" i="6"/>
  <c r="CE28" i="6"/>
  <c r="CE20" i="6"/>
  <c r="CA10" i="6"/>
  <c r="CA29" i="6"/>
  <c r="CB18" i="6"/>
  <c r="BZ6" i="6"/>
  <c r="CJ49" i="6"/>
  <c r="CI21" i="6"/>
  <c r="CF37" i="6"/>
  <c r="CC7" i="6"/>
  <c r="CJ30" i="6"/>
  <c r="CB7" i="6"/>
  <c r="CC32" i="6"/>
  <c r="CC21" i="6"/>
  <c r="CI28" i="6"/>
  <c r="CA7" i="6"/>
  <c r="CG8" i="6"/>
  <c r="CB6" i="6"/>
  <c r="CI24" i="6"/>
  <c r="CE13" i="6"/>
  <c r="CI13" i="6"/>
  <c r="BZ26" i="6"/>
  <c r="CG32" i="6"/>
  <c r="CD55" i="6"/>
  <c r="BY48" i="6"/>
  <c r="CE52" i="6"/>
  <c r="BY72" i="6"/>
  <c r="CA79" i="6"/>
  <c r="CA99" i="6"/>
  <c r="CE92" i="6"/>
  <c r="BY94" i="6"/>
  <c r="CF107" i="6"/>
  <c r="CB114" i="6"/>
  <c r="CI122" i="6"/>
  <c r="CG137" i="6"/>
  <c r="CF143" i="6"/>
  <c r="BZ124" i="6"/>
  <c r="CG72" i="6"/>
  <c r="BZ110" i="6"/>
  <c r="BY9" i="6"/>
  <c r="CI19" i="6"/>
  <c r="CD12" i="6"/>
  <c r="CG49" i="6"/>
  <c r="CG45" i="6"/>
  <c r="CE45" i="6"/>
  <c r="CI61" i="6"/>
  <c r="CI69" i="6"/>
  <c r="CE99" i="6"/>
  <c r="CG88" i="6"/>
  <c r="CI101" i="6"/>
  <c r="CF95" i="6"/>
  <c r="CE102" i="6"/>
  <c r="CE115" i="6"/>
  <c r="CD121" i="6"/>
  <c r="CI131" i="6"/>
  <c r="CA134" i="6"/>
  <c r="CH32" i="6"/>
  <c r="CG85" i="6"/>
  <c r="CD84" i="6"/>
  <c r="CA143" i="6"/>
  <c r="BY55" i="6"/>
  <c r="CG104" i="6"/>
  <c r="CI9" i="6"/>
  <c r="CD22" i="6"/>
  <c r="CA18" i="6"/>
  <c r="BZ43" i="6"/>
  <c r="CB37" i="6"/>
  <c r="CG58" i="6"/>
  <c r="CC51" i="6"/>
  <c r="CF81" i="6"/>
  <c r="CB73" i="6"/>
  <c r="CG86" i="6"/>
  <c r="CH96" i="6"/>
  <c r="CD90" i="6"/>
  <c r="CF110" i="6"/>
  <c r="CG118" i="6"/>
  <c r="CG136" i="6"/>
  <c r="BZ141" i="6"/>
  <c r="BZ139" i="6"/>
  <c r="CE43" i="6"/>
  <c r="CI88" i="6"/>
  <c r="CB115" i="6"/>
  <c r="CI5" i="6"/>
  <c r="CF35" i="6"/>
  <c r="CF97" i="6"/>
  <c r="CE118" i="6"/>
  <c r="CJ17" i="6"/>
  <c r="CH13" i="6"/>
  <c r="BY16" i="6"/>
  <c r="CD18" i="6"/>
  <c r="CH28" i="6"/>
  <c r="CE41" i="6"/>
  <c r="CD70" i="6"/>
  <c r="CD72" i="6"/>
  <c r="CI65" i="6"/>
  <c r="CE78" i="6"/>
  <c r="CB90" i="6"/>
  <c r="CE101" i="6"/>
  <c r="CG105" i="6"/>
  <c r="CB109" i="6"/>
  <c r="CD122" i="6"/>
  <c r="CC131" i="6"/>
  <c r="CB139" i="6"/>
  <c r="CC34" i="6"/>
  <c r="CE86" i="6"/>
  <c r="CD146" i="6"/>
  <c r="CH64" i="6"/>
  <c r="CH100" i="6"/>
  <c r="CC23" i="6"/>
  <c r="CB5" i="6"/>
  <c r="BZ14" i="6"/>
  <c r="CJ41" i="6"/>
  <c r="CB21" i="6"/>
  <c r="CH48" i="6"/>
  <c r="BZ66" i="6"/>
  <c r="CD62" i="6"/>
  <c r="CF71" i="6"/>
  <c r="CC92" i="6"/>
  <c r="CI104" i="6"/>
  <c r="BZ97" i="6"/>
  <c r="CH107" i="6"/>
  <c r="CH114" i="6"/>
  <c r="CH121" i="6"/>
  <c r="CB137" i="6"/>
  <c r="CH135" i="6"/>
  <c r="CA35" i="6"/>
  <c r="CD97" i="6"/>
  <c r="BZ9" i="6"/>
  <c r="CB61" i="6"/>
  <c r="BZ90" i="6"/>
  <c r="CF59" i="6"/>
  <c r="BZ12" i="6"/>
  <c r="CD27" i="6"/>
  <c r="BZ61" i="6"/>
  <c r="CE17" i="6"/>
  <c r="CA72" i="6"/>
  <c r="CG10" i="6"/>
  <c r="CB19" i="6"/>
  <c r="CD23" i="6"/>
  <c r="BY28" i="6"/>
  <c r="CA44" i="6"/>
  <c r="CF70" i="6"/>
  <c r="CB57" i="6"/>
  <c r="CI79" i="6"/>
  <c r="CB99" i="6"/>
  <c r="BZ92" i="6"/>
  <c r="CF100" i="6"/>
  <c r="CB111" i="6"/>
  <c r="CI118" i="6"/>
  <c r="BZ120" i="6"/>
  <c r="CC143" i="6"/>
  <c r="CB125" i="6"/>
  <c r="BZ41" i="6"/>
  <c r="CH145" i="6"/>
  <c r="CJ58" i="6"/>
  <c r="CJ144" i="6"/>
  <c r="CC128" i="6"/>
  <c r="CF125" i="6"/>
  <c r="CC116" i="6"/>
  <c r="CE110" i="6"/>
  <c r="CI78" i="6"/>
  <c r="CE68" i="6"/>
  <c r="BY50" i="6"/>
  <c r="CI53" i="6"/>
  <c r="CB32" i="6"/>
  <c r="BZ29" i="6"/>
  <c r="BZ38" i="6"/>
  <c r="CD25" i="6"/>
  <c r="CG9" i="6"/>
  <c r="CE63" i="6"/>
  <c r="CJ121" i="6"/>
  <c r="BZ53" i="6"/>
  <c r="CA111" i="6"/>
  <c r="CD8" i="6"/>
  <c r="CA66" i="6"/>
  <c r="BY98" i="6"/>
  <c r="BZ104" i="6"/>
  <c r="CE26" i="6"/>
  <c r="CA62" i="6"/>
  <c r="CI121" i="6"/>
  <c r="BZ136" i="6"/>
  <c r="CH61" i="6"/>
  <c r="CF139" i="6"/>
  <c r="CJ8" i="6"/>
  <c r="CA14" i="6"/>
  <c r="CB84" i="6"/>
  <c r="CI44" i="6"/>
  <c r="CG145" i="6"/>
  <c r="CA144" i="6"/>
  <c r="CC142" i="6"/>
  <c r="CC140" i="6"/>
  <c r="CA139" i="6"/>
  <c r="BZ134" i="6"/>
  <c r="CH134" i="6"/>
  <c r="BZ129" i="6"/>
  <c r="CC130" i="6"/>
  <c r="CD135" i="6"/>
  <c r="CB128" i="6"/>
  <c r="CC127" i="6"/>
  <c r="CG134" i="6"/>
  <c r="CG125" i="6"/>
  <c r="BY123" i="6"/>
  <c r="BY112" i="6"/>
  <c r="CB122" i="6"/>
  <c r="CA121" i="6"/>
  <c r="CA120" i="6"/>
  <c r="CD116" i="6"/>
  <c r="CA113" i="6"/>
  <c r="CA109" i="6"/>
  <c r="CD106" i="6"/>
  <c r="BY102" i="6"/>
  <c r="CC91" i="6"/>
  <c r="CD83" i="6"/>
  <c r="CI91" i="6"/>
  <c r="CG95" i="6"/>
  <c r="CC97" i="6"/>
  <c r="CD78" i="6"/>
  <c r="BY93" i="6"/>
  <c r="CI94" i="6"/>
  <c r="CC86" i="6"/>
  <c r="CB78" i="6"/>
  <c r="CB92" i="6"/>
  <c r="BY78" i="6"/>
  <c r="CF74" i="6"/>
  <c r="CG78" i="6"/>
  <c r="BY63" i="6"/>
  <c r="CB62" i="6"/>
  <c r="CC60" i="6"/>
  <c r="CJ60" i="6"/>
  <c r="CF78" i="6"/>
  <c r="CG75" i="6"/>
  <c r="CG56" i="6"/>
  <c r="CF60" i="6"/>
  <c r="BZ45" i="6"/>
  <c r="CI68" i="6"/>
  <c r="CF49" i="6"/>
  <c r="CC46" i="6"/>
  <c r="CC49" i="6"/>
  <c r="BY33" i="6"/>
  <c r="CC42" i="6"/>
  <c r="CI62" i="6"/>
  <c r="CJ34" i="6"/>
  <c r="CI42" i="6"/>
  <c r="BY51" i="6"/>
  <c r="CB41" i="6"/>
  <c r="CH27" i="6"/>
  <c r="CH19" i="6"/>
  <c r="CG7" i="6"/>
  <c r="CG27" i="6"/>
  <c r="CC16" i="6"/>
  <c r="CF63" i="6"/>
  <c r="CF42" i="6"/>
  <c r="CD19" i="6"/>
  <c r="CI35" i="6"/>
  <c r="CE48" i="6"/>
  <c r="CI29" i="6"/>
  <c r="CH50" i="6"/>
  <c r="CG30" i="6"/>
  <c r="CF20" i="6"/>
  <c r="CG12" i="6"/>
  <c r="CH40" i="6"/>
  <c r="CH33" i="6"/>
  <c r="CA11" i="6"/>
  <c r="CI20" i="6"/>
  <c r="CD17" i="6"/>
  <c r="CJ14" i="6"/>
  <c r="BY31" i="6"/>
  <c r="CA47" i="6"/>
  <c r="BZ55" i="6"/>
  <c r="CD57" i="6"/>
  <c r="CA57" i="6"/>
  <c r="CD64" i="6"/>
  <c r="CF85" i="6"/>
  <c r="BY80" i="6"/>
  <c r="CC96" i="6"/>
  <c r="CE94" i="6"/>
  <c r="CA98" i="6"/>
  <c r="CF121" i="6"/>
  <c r="CI120" i="6"/>
  <c r="CE137" i="6"/>
  <c r="CE138" i="6"/>
  <c r="CH137" i="6"/>
  <c r="CE62" i="6"/>
  <c r="CI111" i="6"/>
  <c r="CH5" i="6"/>
  <c r="CJ20" i="6"/>
  <c r="CA16" i="6"/>
  <c r="BY20" i="6"/>
  <c r="CJ33" i="6"/>
  <c r="CI48" i="6"/>
  <c r="CB51" i="6"/>
  <c r="BZ72" i="6"/>
  <c r="CC79" i="6"/>
  <c r="BZ99" i="6"/>
  <c r="CD92" i="6"/>
  <c r="BY90" i="6"/>
  <c r="CA105" i="6"/>
  <c r="CA102" i="6"/>
  <c r="CA114" i="6"/>
  <c r="CB112" i="6"/>
  <c r="BY137" i="6"/>
  <c r="CE135" i="6"/>
  <c r="CH20" i="6"/>
  <c r="CI75" i="6"/>
  <c r="CF91" i="6"/>
  <c r="BZ59" i="6"/>
  <c r="BY35" i="6"/>
  <c r="CA92" i="6"/>
  <c r="BZ5" i="6"/>
  <c r="CJ35" i="6"/>
  <c r="CI32" i="6"/>
  <c r="CJ63" i="6"/>
  <c r="CC37" i="6"/>
  <c r="CB70" i="6"/>
  <c r="CC57" i="6"/>
  <c r="CA65" i="6"/>
  <c r="CB63" i="6"/>
  <c r="CE87" i="6"/>
  <c r="CB101" i="6"/>
  <c r="CE90" i="6"/>
  <c r="CD113" i="6"/>
  <c r="CH116" i="6"/>
  <c r="CD136" i="6"/>
  <c r="CI125" i="6"/>
  <c r="BY140" i="6"/>
  <c r="CJ21" i="6"/>
  <c r="CI99" i="6"/>
  <c r="CJ118" i="6"/>
  <c r="CE11" i="6"/>
  <c r="CC70" i="6"/>
  <c r="CA100" i="6"/>
  <c r="BZ113" i="6"/>
  <c r="CE30" i="6"/>
  <c r="CC27" i="6"/>
  <c r="CD31" i="6"/>
  <c r="CA32" i="6"/>
  <c r="CH36" i="6"/>
  <c r="CG37" i="6"/>
  <c r="CA70" i="6"/>
  <c r="CH52" i="6"/>
  <c r="BY71" i="6"/>
  <c r="CA67" i="6"/>
  <c r="CI86" i="6"/>
  <c r="CB83" i="6"/>
  <c r="CI102" i="6"/>
  <c r="CD111" i="6"/>
  <c r="CF120" i="6"/>
  <c r="CI127" i="6"/>
  <c r="BZ135" i="6"/>
  <c r="CJ50" i="6"/>
  <c r="CH90" i="6"/>
  <c r="CI17" i="6"/>
  <c r="CD68" i="6"/>
  <c r="CB91" i="6"/>
  <c r="CB17" i="6"/>
  <c r="CG5" i="6"/>
  <c r="CB8" i="6"/>
  <c r="CJ47" i="6"/>
  <c r="CH34" i="6"/>
  <c r="BY41" i="6"/>
  <c r="CE49" i="6"/>
  <c r="CH68" i="6"/>
  <c r="CA76" i="6"/>
  <c r="CE96" i="6"/>
  <c r="CE104" i="6"/>
  <c r="CE95" i="6"/>
  <c r="BY107" i="6"/>
  <c r="CF117" i="6"/>
  <c r="BY119" i="6"/>
  <c r="CF141" i="6"/>
  <c r="CG142" i="6"/>
  <c r="BZ48" i="6"/>
  <c r="CH93" i="6"/>
  <c r="CH76" i="6"/>
  <c r="CC108" i="6"/>
  <c r="CA59" i="6"/>
  <c r="CI16" i="6"/>
  <c r="CB47" i="6"/>
  <c r="CC88" i="6"/>
  <c r="CA31" i="6"/>
  <c r="CH56" i="6"/>
  <c r="CJ9" i="6"/>
  <c r="CA19" i="6"/>
  <c r="CA28" i="6"/>
  <c r="CI36" i="6"/>
  <c r="CC30" i="6"/>
  <c r="CI70" i="6"/>
  <c r="CA54" i="6"/>
  <c r="CC71" i="6"/>
  <c r="CC99" i="6"/>
  <c r="CD93" i="6"/>
  <c r="BZ103" i="6"/>
  <c r="CC111" i="6"/>
  <c r="CJ113" i="6"/>
  <c r="CH131" i="6"/>
  <c r="CD142" i="6"/>
  <c r="CB43" i="6"/>
  <c r="CJ48" i="6"/>
  <c r="CB143" i="6"/>
  <c r="CC120" i="6"/>
  <c r="BY143" i="6"/>
  <c r="CG112" i="6"/>
  <c r="CB98" i="6"/>
  <c r="CH86" i="6"/>
  <c r="CJ74" i="6"/>
  <c r="CH65" i="6"/>
  <c r="CC63" i="6"/>
  <c r="CF39" i="6"/>
  <c r="BZ10" i="6"/>
  <c r="CJ11" i="6"/>
  <c r="CF8" i="6"/>
  <c r="CH72" i="6"/>
  <c r="CJ108" i="6"/>
  <c r="CJ103" i="6"/>
  <c r="CD44" i="6"/>
  <c r="CH97" i="6"/>
  <c r="CA125" i="6"/>
  <c r="BZ85" i="6"/>
  <c r="CF48" i="6"/>
  <c r="CJ98" i="6"/>
  <c r="BY57" i="6"/>
  <c r="CA9" i="6"/>
  <c r="CD61" i="6"/>
  <c r="CG119" i="6"/>
  <c r="CD47" i="6"/>
  <c r="CC36" i="6"/>
  <c r="CH94" i="6"/>
  <c r="CE74" i="6"/>
  <c r="CJ13" i="6"/>
  <c r="CB67" i="6"/>
  <c r="CE123" i="6"/>
  <c r="CC144" i="6"/>
  <c r="BZ145" i="6"/>
  <c r="CF140" i="6"/>
  <c r="CJ138" i="6"/>
  <c r="CC135" i="6"/>
  <c r="CE133" i="6"/>
  <c r="BZ133" i="6"/>
  <c r="CF128" i="6"/>
  <c r="CI129" i="6"/>
  <c r="CB133" i="6"/>
  <c r="CA132" i="6"/>
  <c r="CF134" i="6"/>
  <c r="CD123" i="6"/>
  <c r="CB123" i="6"/>
  <c r="CA119" i="6"/>
  <c r="CC122" i="6"/>
  <c r="CC121" i="6"/>
  <c r="CB120" i="6"/>
  <c r="CF119" i="6"/>
  <c r="CI113" i="6"/>
  <c r="CC106" i="6"/>
  <c r="CA106" i="6"/>
  <c r="CJ102" i="6"/>
  <c r="CB118" i="6"/>
  <c r="CI109" i="6"/>
  <c r="BZ109" i="6"/>
  <c r="CA90" i="6"/>
  <c r="CJ94" i="6"/>
  <c r="CH91" i="6"/>
  <c r="CI90" i="6"/>
  <c r="BY89" i="6"/>
  <c r="BY87" i="6"/>
  <c r="CI84" i="6"/>
  <c r="BZ77" i="6"/>
  <c r="CG84" i="6"/>
  <c r="CH77" i="6"/>
  <c r="CH79" i="6"/>
  <c r="CB77" i="6"/>
  <c r="BZ74" i="6"/>
  <c r="BY74" i="6"/>
  <c r="BY83" i="6"/>
  <c r="CB60" i="6"/>
  <c r="CD76" i="6"/>
  <c r="CH69" i="6"/>
  <c r="CG53" i="6"/>
  <c r="CF56" i="6"/>
  <c r="CH71" i="6"/>
  <c r="BY67" i="6"/>
  <c r="CD46" i="6"/>
  <c r="BY56" i="6"/>
  <c r="CD48" i="6"/>
  <c r="CG29" i="6"/>
  <c r="CG38" i="6"/>
  <c r="CI56" i="6"/>
  <c r="CB34" i="6"/>
  <c r="BY42" i="6"/>
  <c r="CI50" i="6"/>
  <c r="BY38" i="6"/>
  <c r="BY26" i="6"/>
  <c r="CC18" i="6"/>
  <c r="BY7" i="6"/>
  <c r="CJ26" i="6"/>
  <c r="CE14" i="6"/>
  <c r="CG42" i="6"/>
  <c r="CH37" i="6"/>
  <c r="CJ18" i="6"/>
  <c r="CH25" i="6"/>
  <c r="BZ44" i="6"/>
  <c r="CG25" i="6"/>
  <c r="CH46" i="6"/>
  <c r="CD29" i="6"/>
  <c r="BY19" i="6"/>
  <c r="CB10" i="6"/>
  <c r="CI38" i="6"/>
  <c r="CE32" i="6"/>
  <c r="BY23" i="6"/>
  <c r="CC10" i="6"/>
  <c r="CD59" i="6"/>
  <c r="CH31" i="6"/>
  <c r="CA8" i="6"/>
  <c r="CF47" i="6"/>
  <c r="CD43" i="6"/>
  <c r="CE37" i="6"/>
  <c r="CH53" i="6"/>
  <c r="BY68" i="6"/>
  <c r="BY85" i="6"/>
  <c r="CF89" i="6"/>
  <c r="CH101" i="6"/>
  <c r="CI105" i="6"/>
  <c r="CB110" i="6"/>
  <c r="CF113" i="6"/>
  <c r="CC136" i="6"/>
  <c r="CJ141" i="6"/>
  <c r="CE143" i="6"/>
  <c r="CF132" i="6"/>
  <c r="CF79" i="6"/>
  <c r="CF109" i="6"/>
  <c r="CA13" i="6"/>
  <c r="BZ22" i="6"/>
  <c r="CA24" i="6"/>
  <c r="BZ24" i="6"/>
  <c r="CH35" i="6"/>
  <c r="CB58" i="6"/>
  <c r="CE60" i="6"/>
  <c r="CF72" i="6"/>
  <c r="CF76" i="6"/>
  <c r="CJ80" i="6"/>
  <c r="CJ101" i="6"/>
  <c r="CD94" i="6"/>
  <c r="CA108" i="6"/>
  <c r="CE109" i="6"/>
  <c r="CB126" i="6"/>
  <c r="CJ124" i="6"/>
  <c r="CB141" i="6"/>
  <c r="CE139" i="6"/>
  <c r="CH55" i="6"/>
  <c r="CA63" i="6"/>
  <c r="CJ105" i="6"/>
  <c r="CJ19" i="6"/>
  <c r="CB40" i="6"/>
  <c r="CC117" i="6"/>
  <c r="CC13" i="6"/>
  <c r="CF6" i="6"/>
  <c r="CH47" i="6"/>
  <c r="CB29" i="6"/>
  <c r="CA39" i="6"/>
  <c r="CH70" i="6"/>
  <c r="CA61" i="6"/>
  <c r="CG79" i="6"/>
  <c r="BZ79" i="6"/>
  <c r="BY82" i="6"/>
  <c r="CG101" i="6"/>
  <c r="BY100" i="6"/>
  <c r="CH106" i="6"/>
  <c r="CJ112" i="6"/>
  <c r="BY124" i="6"/>
  <c r="CH129" i="6"/>
  <c r="CA140" i="6"/>
  <c r="CB38" i="6"/>
  <c r="CF86" i="6"/>
  <c r="CH124" i="6"/>
  <c r="CB13" i="6"/>
  <c r="CD81" i="6"/>
  <c r="CC98" i="6"/>
  <c r="CF131" i="6"/>
  <c r="CJ59" i="6"/>
  <c r="CB31" i="6"/>
  <c r="CB12" i="6"/>
  <c r="CF32" i="6"/>
  <c r="CJ55" i="6"/>
  <c r="CA64" i="6"/>
  <c r="CJ54" i="6"/>
  <c r="CH62" i="6"/>
  <c r="BY79" i="6"/>
  <c r="BY73" i="6"/>
  <c r="CC84" i="6"/>
  <c r="CC94" i="6"/>
  <c r="CC103" i="6"/>
  <c r="BY106" i="6"/>
  <c r="CG122" i="6"/>
  <c r="CA129" i="6"/>
  <c r="CH140" i="6"/>
  <c r="CG66" i="6"/>
  <c r="BZ94" i="6"/>
  <c r="CE6" i="6"/>
  <c r="CJ81" i="6"/>
  <c r="CE106" i="6"/>
  <c r="CG17" i="6"/>
  <c r="CB28" i="6"/>
  <c r="CJ12" i="6"/>
  <c r="BY37" i="6"/>
  <c r="CJ44" i="6"/>
  <c r="CE56" i="6"/>
  <c r="CG81" i="6"/>
  <c r="CH80" i="6"/>
  <c r="CF101" i="6"/>
  <c r="CJ83" i="6"/>
  <c r="CC109" i="6"/>
  <c r="CD98" i="6"/>
  <c r="CF122" i="6"/>
  <c r="CH136" i="6"/>
  <c r="CI141" i="6"/>
  <c r="BZ140" i="6"/>
  <c r="BY70" i="6"/>
  <c r="CE119" i="6"/>
  <c r="CH12" i="6"/>
  <c r="CE77" i="6"/>
  <c r="BZ112" i="6"/>
  <c r="CH9" i="6"/>
  <c r="CC22" i="6"/>
  <c r="CC28" i="6"/>
  <c r="CD104" i="6"/>
  <c r="CA12" i="6"/>
  <c r="CA97" i="6"/>
  <c r="CA5" i="6"/>
  <c r="CH26" i="6"/>
  <c r="CF55" i="6"/>
  <c r="CD35" i="6"/>
  <c r="CJ46" i="6"/>
  <c r="CF61" i="6"/>
  <c r="CE85" i="6"/>
  <c r="CI89" i="6"/>
  <c r="CB104" i="6"/>
  <c r="CF103" i="6"/>
  <c r="CE114" i="6"/>
  <c r="CH112" i="6"/>
  <c r="CA131" i="6"/>
  <c r="CJ145" i="6"/>
  <c r="CI43" i="6"/>
  <c r="CD41" i="6"/>
  <c r="CD140" i="6"/>
  <c r="CG129" i="6"/>
  <c r="BY138" i="6"/>
  <c r="CD69" i="6"/>
  <c r="CD42" i="6"/>
  <c r="CF34" i="6"/>
  <c r="CC19" i="6"/>
  <c r="CB26" i="6"/>
  <c r="CA36" i="6"/>
  <c r="CH115" i="6"/>
  <c r="CH17" i="6"/>
  <c r="CG64" i="6"/>
  <c r="BZ146" i="6"/>
  <c r="CF36" i="6"/>
  <c r="BZ121" i="6"/>
  <c r="CF133" i="6"/>
  <c r="CJ85" i="6"/>
  <c r="CG55" i="6"/>
  <c r="CE29" i="6"/>
  <c r="CG106" i="6"/>
  <c r="CG139" i="6"/>
  <c r="CB25" i="6"/>
  <c r="BY103" i="6"/>
  <c r="CG143" i="6"/>
  <c r="BY144" i="6"/>
  <c r="CB138" i="6"/>
  <c r="BZ138" i="6"/>
  <c r="CC132" i="6"/>
  <c r="CI144" i="6"/>
  <c r="CH132" i="6"/>
  <c r="CH127" i="6"/>
  <c r="CD128" i="6"/>
  <c r="CG132" i="6"/>
  <c r="CE129" i="6"/>
  <c r="CF130" i="6"/>
  <c r="CJ127" i="6"/>
  <c r="BZ128" i="6"/>
  <c r="BZ119" i="6"/>
  <c r="CE121" i="6"/>
  <c r="CE120" i="6"/>
  <c r="CH119" i="6"/>
  <c r="CF116" i="6"/>
  <c r="CI112" i="6"/>
  <c r="CI115" i="6"/>
  <c r="CG114" i="6"/>
  <c r="CG102" i="6"/>
  <c r="BZ111" i="6"/>
  <c r="BY108" i="6"/>
  <c r="BZ95" i="6"/>
  <c r="CE97" i="6"/>
  <c r="CG91" i="6"/>
  <c r="CF87" i="6"/>
  <c r="CA87" i="6"/>
  <c r="CB88" i="6"/>
  <c r="CA83" i="6"/>
  <c r="BZ83" i="6"/>
  <c r="CG100" i="6"/>
  <c r="CE82" i="6"/>
  <c r="CG74" i="6"/>
  <c r="CH78" i="6"/>
  <c r="CA74" i="6"/>
  <c r="CA71" i="6"/>
  <c r="CJ73" i="6"/>
  <c r="CA77" i="6"/>
  <c r="CG80" i="6"/>
  <c r="CH75" i="6"/>
  <c r="CJ68" i="6"/>
  <c r="CF52" i="6"/>
  <c r="CD52" i="6"/>
  <c r="CG69" i="6"/>
  <c r="CG65" i="6"/>
  <c r="CF45" i="6"/>
  <c r="CJ52" i="6"/>
  <c r="CA46" i="6"/>
  <c r="BY29" i="6"/>
  <c r="CE66" i="6"/>
  <c r="CG51" i="6"/>
  <c r="CD33" i="6"/>
  <c r="CF41" i="6"/>
  <c r="CI46" i="6"/>
  <c r="CG34" i="6"/>
  <c r="CA25" i="6"/>
  <c r="CE16" i="6"/>
  <c r="CI6" i="6"/>
  <c r="BZ25" i="6"/>
  <c r="CF11" i="6"/>
  <c r="CA34" i="6"/>
  <c r="BY34" i="6"/>
  <c r="BY18" i="6"/>
  <c r="CF22" i="6"/>
  <c r="CJ40" i="6"/>
  <c r="CG21" i="6"/>
  <c r="CC41" i="6"/>
  <c r="CF28" i="6"/>
  <c r="CE18" i="6"/>
  <c r="CH7" i="6"/>
  <c r="CG16" i="6"/>
  <c r="CI11" i="6"/>
  <c r="CA17" i="6"/>
  <c r="BY8" i="6"/>
  <c r="CE12" i="6"/>
  <c r="CE38" i="6"/>
  <c r="CD14" i="6"/>
  <c r="CG20" i="6"/>
  <c r="CJ25" i="6"/>
  <c r="CF58" i="6"/>
  <c r="CE53" i="6"/>
  <c r="CA81" i="6"/>
  <c r="CF75" i="6"/>
  <c r="CA89" i="6"/>
  <c r="BY101" i="6"/>
  <c r="CE105" i="6"/>
  <c r="CI110" i="6"/>
  <c r="CA118" i="6"/>
  <c r="CI136" i="6"/>
  <c r="CA141" i="6"/>
  <c r="CC145" i="6"/>
  <c r="CI40" i="6"/>
  <c r="BZ101" i="6"/>
  <c r="CH122" i="6"/>
  <c r="CF13" i="6"/>
  <c r="CD26" i="6"/>
  <c r="CE23" i="6"/>
  <c r="CD28" i="6"/>
  <c r="CF40" i="6"/>
  <c r="CJ70" i="6"/>
  <c r="BY45" i="6"/>
  <c r="CH60" i="6"/>
  <c r="CD75" i="6"/>
  <c r="CD86" i="6"/>
  <c r="CA101" i="6"/>
  <c r="BY96" i="6"/>
  <c r="CB107" i="6"/>
  <c r="CG111" i="6"/>
  <c r="CH117" i="6"/>
  <c r="CB121" i="6"/>
  <c r="CC141" i="6"/>
  <c r="CF138" i="6"/>
  <c r="CI58" i="6"/>
  <c r="CE75" i="6"/>
  <c r="BZ107" i="6"/>
  <c r="BZ23" i="6"/>
  <c r="CE21" i="6"/>
  <c r="CF127" i="6"/>
  <c r="CB24" i="6"/>
  <c r="CH16" i="6"/>
  <c r="BY47" i="6"/>
  <c r="BZ35" i="6"/>
  <c r="CE46" i="6"/>
  <c r="CD49" i="6"/>
  <c r="BZ52" i="6"/>
  <c r="CJ71" i="6"/>
  <c r="BY76" i="6"/>
  <c r="CB82" i="6"/>
  <c r="CG96" i="6"/>
  <c r="CC105" i="6"/>
  <c r="BY111" i="6"/>
  <c r="BY126" i="6"/>
  <c r="BY131" i="6"/>
  <c r="CD133" i="6"/>
  <c r="CH142" i="6"/>
  <c r="CJ57" i="6"/>
  <c r="CG89" i="6"/>
  <c r="CE124" i="6"/>
  <c r="CG13" i="6"/>
  <c r="CE67" i="6"/>
  <c r="CB105" i="6"/>
  <c r="CH126" i="6"/>
  <c r="CH59" i="6"/>
  <c r="CF31" i="6"/>
  <c r="BZ16" i="6"/>
  <c r="CJ39" i="6"/>
  <c r="CI55" i="6"/>
  <c r="CE44" i="6"/>
  <c r="CF66" i="6"/>
  <c r="CJ56" i="6"/>
  <c r="CB71" i="6"/>
  <c r="CI76" i="6"/>
  <c r="BZ96" i="6"/>
  <c r="BY92" i="6"/>
  <c r="CD105" i="6"/>
  <c r="CD117" i="6"/>
  <c r="CD120" i="6"/>
  <c r="CI137" i="6"/>
  <c r="BZ142" i="6"/>
  <c r="CE57" i="6"/>
  <c r="CH102" i="6"/>
  <c r="CH18" i="6"/>
  <c r="BZ81" i="6"/>
  <c r="CJ125" i="6"/>
  <c r="BZ17" i="6"/>
  <c r="BZ13" i="6"/>
  <c r="CJ23" i="6"/>
  <c r="BY24" i="6"/>
  <c r="CC40" i="6"/>
  <c r="CD58" i="6"/>
  <c r="CB53" i="6"/>
  <c r="CC81" i="6"/>
  <c r="CJ89" i="6"/>
  <c r="CD101" i="6"/>
  <c r="CE93" i="6"/>
  <c r="BZ105" i="6"/>
  <c r="CD102" i="6"/>
  <c r="BZ118" i="6"/>
  <c r="CF136" i="6"/>
  <c r="CF146" i="6"/>
  <c r="BY142" i="6"/>
  <c r="BZ62" i="6"/>
  <c r="CE126" i="6"/>
  <c r="BY6" i="6"/>
  <c r="BZ93" i="6"/>
  <c r="BZ137" i="6"/>
  <c r="BY5" i="6"/>
  <c r="BZ27" i="6"/>
  <c r="CE42" i="6"/>
  <c r="CE113" i="6"/>
  <c r="CA27" i="6"/>
  <c r="CF137" i="6"/>
  <c r="CF5" i="6"/>
  <c r="CJ28" i="6"/>
  <c r="BZ18" i="6"/>
  <c r="CA43" i="6"/>
  <c r="BZ39" i="6"/>
  <c r="BZ51" i="6"/>
  <c r="BZ64" i="6"/>
  <c r="CC75" i="6"/>
  <c r="CE89" i="6"/>
  <c r="CJ87" i="6"/>
  <c r="CB103" i="6"/>
  <c r="BZ106" i="6"/>
  <c r="CJ96" i="6"/>
  <c r="CH30" i="6"/>
  <c r="CB132" i="6"/>
  <c r="BY127" i="6"/>
  <c r="CC123" i="6"/>
  <c r="CG117" i="6"/>
  <c r="CJ106" i="6"/>
  <c r="CG87" i="6"/>
  <c r="CI77" i="6"/>
  <c r="CB72" i="6"/>
  <c r="CA60" i="6"/>
  <c r="CI52" i="6"/>
  <c r="CG11" i="6"/>
  <c r="CD7" i="6"/>
  <c r="CG14" i="6"/>
  <c r="BY14" i="6"/>
  <c r="CA82" i="6"/>
  <c r="CI54" i="6"/>
  <c r="CJ42" i="6"/>
  <c r="CH98" i="6"/>
  <c r="CB89" i="6"/>
  <c r="CJ27" i="6"/>
  <c r="BY88" i="6"/>
  <c r="CH133" i="6"/>
  <c r="CB85" i="6"/>
  <c r="CF43" i="6"/>
  <c r="CA107" i="6"/>
  <c r="CE83" i="6"/>
  <c r="BZ70" i="6"/>
  <c r="CI108" i="6"/>
  <c r="BY136" i="6"/>
  <c r="CA122" i="6"/>
  <c r="CI66" i="6"/>
  <c r="CF115" i="6"/>
  <c r="CB142" i="6"/>
  <c r="BY145" i="6"/>
  <c r="CG146" i="6"/>
  <c r="CI138" i="6"/>
  <c r="CA135" i="6"/>
  <c r="CD138" i="6"/>
  <c r="CG140" i="6"/>
  <c r="BZ127" i="6"/>
  <c r="CG127" i="6"/>
  <c r="CB130" i="6"/>
  <c r="BZ132" i="6"/>
  <c r="CG128" i="6"/>
  <c r="CH125" i="6"/>
  <c r="CB127" i="6"/>
  <c r="BY117" i="6"/>
  <c r="CJ120" i="6"/>
  <c r="CI119" i="6"/>
  <c r="CG116" i="6"/>
  <c r="CF112" i="6"/>
  <c r="BZ123" i="6"/>
  <c r="CB113" i="6"/>
  <c r="BY109" i="6"/>
  <c r="CF111" i="6"/>
  <c r="CG108" i="6"/>
  <c r="CF106" i="6"/>
  <c r="BZ91" i="6"/>
  <c r="CF96" i="6"/>
  <c r="CF102" i="6"/>
  <c r="CH83" i="6"/>
  <c r="CF83" i="6"/>
  <c r="BZ87" i="6"/>
  <c r="CI82" i="6"/>
  <c r="CH82" i="6"/>
  <c r="CF82" i="6"/>
  <c r="BZ78" i="6"/>
  <c r="CA73" i="6"/>
  <c r="CC77" i="6"/>
  <c r="CD85" i="6"/>
  <c r="CB69" i="6"/>
  <c r="BZ69" i="6"/>
  <c r="CE73" i="6"/>
  <c r="CD73" i="6"/>
  <c r="BZ73" i="6"/>
  <c r="BZ67" i="6"/>
  <c r="CG50" i="6"/>
  <c r="CF50" i="6"/>
  <c r="CJ64" i="6"/>
  <c r="CB64" i="6"/>
  <c r="BY65" i="6"/>
  <c r="BY52" i="6"/>
  <c r="CJ45" i="6"/>
  <c r="CI57" i="6"/>
  <c r="CG57" i="6"/>
  <c r="CB45" i="6"/>
  <c r="CI60" i="6"/>
  <c r="CG39" i="6"/>
  <c r="CH42" i="6"/>
  <c r="CA33" i="6"/>
  <c r="CE24" i="6"/>
  <c r="CF14" i="6"/>
  <c r="CA6" i="6"/>
  <c r="CG23" i="6"/>
  <c r="CH10" i="6"/>
  <c r="CA30" i="6"/>
  <c r="BY30" i="6"/>
  <c r="CD11" i="6"/>
  <c r="CH21" i="6"/>
  <c r="CD39" i="6"/>
  <c r="CG18" i="6"/>
  <c r="BY40" i="6"/>
  <c r="CA26" i="6"/>
  <c r="CF16" i="6"/>
  <c r="CD5" i="6"/>
  <c r="CC6" i="6"/>
  <c r="CI14" i="6"/>
  <c r="CI7" i="6"/>
  <c r="CB9" i="6"/>
  <c r="CH8" i="6"/>
  <c r="CF26" i="6"/>
  <c r="CH24" i="6"/>
  <c r="CB33" i="6"/>
  <c r="CH58" i="6"/>
  <c r="CF57" i="6"/>
  <c r="CI64" i="6"/>
  <c r="BZ88" i="6"/>
  <c r="CB80" i="6"/>
  <c r="CJ93" i="6"/>
  <c r="CF108" i="6"/>
  <c r="CD110" i="6"/>
  <c r="CD119" i="6"/>
  <c r="BZ131" i="6"/>
  <c r="CA133" i="6"/>
  <c r="CE146" i="6"/>
  <c r="CH39" i="6"/>
  <c r="CF105" i="6"/>
  <c r="CE9" i="6"/>
  <c r="CB20" i="6"/>
  <c r="CF33" i="6"/>
  <c r="CG31" i="6"/>
  <c r="BY36" i="6"/>
  <c r="CG44" i="6"/>
  <c r="CE70" i="6"/>
  <c r="CE61" i="6"/>
  <c r="CB76" i="6"/>
  <c r="CE65" i="6"/>
  <c r="CG82" i="6"/>
  <c r="CB93" i="6"/>
  <c r="CJ100" i="6"/>
  <c r="CD107" i="6"/>
  <c r="CE111" i="6"/>
  <c r="CE117" i="6"/>
  <c r="CG126" i="6"/>
  <c r="BY141" i="6"/>
  <c r="CH144" i="6"/>
  <c r="BY58" i="6"/>
  <c r="BZ80" i="6"/>
  <c r="CE127" i="6"/>
  <c r="CE27" i="6"/>
  <c r="CJ38" i="6"/>
  <c r="CE5" i="6"/>
  <c r="CJ31" i="6"/>
  <c r="CF23" i="6"/>
  <c r="CC24" i="6"/>
  <c r="CB35" i="6"/>
  <c r="CA48" i="6"/>
  <c r="CC66" i="6"/>
  <c r="CB56" i="6"/>
  <c r="CI85" i="6"/>
  <c r="CD88" i="6"/>
  <c r="BZ84" i="6"/>
  <c r="CJ97" i="6"/>
  <c r="CB108" i="6"/>
  <c r="CJ114" i="6"/>
  <c r="CA124" i="6"/>
  <c r="CJ131" i="6"/>
  <c r="CD134" i="6"/>
  <c r="CH146" i="6"/>
  <c r="CJ66" i="6"/>
  <c r="CD96" i="6"/>
  <c r="CB131" i="6"/>
  <c r="BZ71" i="6"/>
  <c r="CH108" i="6"/>
  <c r="CI128" i="6"/>
  <c r="CF25" i="6"/>
  <c r="CD10" i="6"/>
  <c r="CA20" i="6"/>
  <c r="BZ47" i="6"/>
  <c r="CC43" i="6"/>
  <c r="CC39" i="6"/>
  <c r="BY54" i="6"/>
  <c r="CE72" i="6"/>
  <c r="CA85" i="6"/>
  <c r="CJ88" i="6"/>
  <c r="CG92" i="6"/>
  <c r="CD100" i="6"/>
  <c r="CI107" i="6"/>
  <c r="CF114" i="6"/>
  <c r="BY121" i="6"/>
  <c r="CC137" i="6"/>
  <c r="CI146" i="6"/>
  <c r="CI72" i="6"/>
  <c r="CH113" i="6"/>
  <c r="BZ32" i="6"/>
  <c r="CC73" i="6"/>
  <c r="CJ122" i="6"/>
  <c r="CC55" i="6"/>
  <c r="CE34" i="6"/>
  <c r="CC54" i="6"/>
  <c r="BZ28" i="6"/>
  <c r="CF44" i="6"/>
  <c r="CG70" i="6"/>
  <c r="CD51" i="6"/>
  <c r="CJ79" i="6"/>
  <c r="CD82" i="6"/>
  <c r="CF93" i="6"/>
  <c r="CC90" i="6"/>
  <c r="CD108" i="6"/>
  <c r="BZ102" i="6"/>
  <c r="CB119" i="6"/>
  <c r="CG131" i="6"/>
  <c r="CC134" i="6"/>
  <c r="CD144" i="6"/>
  <c r="CH73" i="6"/>
  <c r="CE136" i="6"/>
  <c r="CA58" i="6"/>
  <c r="CJ84" i="6"/>
  <c r="CB134" i="6"/>
  <c r="CB36" i="6"/>
  <c r="CI37" i="6"/>
  <c r="BY49" i="6"/>
  <c r="CB124" i="6"/>
  <c r="CA55" i="6"/>
  <c r="CF17" i="6"/>
  <c r="BY13" i="6"/>
  <c r="CI12" i="6"/>
  <c r="CI22" i="6"/>
  <c r="CJ43" i="6"/>
  <c r="CB48" i="6"/>
  <c r="CD66" i="6"/>
  <c r="CC62" i="6"/>
  <c r="CE69" i="6"/>
  <c r="CD80" i="6"/>
  <c r="CI96" i="6"/>
  <c r="CC107" i="6"/>
  <c r="BY115" i="6"/>
  <c r="BZ122" i="6"/>
  <c r="CD141" i="6"/>
  <c r="CE100" i="6"/>
  <c r="CC35" i="6"/>
  <c r="CD71" i="6"/>
  <c r="CB145" i="6"/>
  <c r="CD145" i="6"/>
  <c r="CJ130" i="6"/>
  <c r="CA116" i="6"/>
  <c r="CB106" i="6"/>
  <c r="CH95" i="6"/>
  <c r="CB86" i="6"/>
  <c r="CG67" i="6"/>
  <c r="BY62" i="6"/>
  <c r="BZ42" i="6"/>
  <c r="CH23" i="6"/>
  <c r="CG26" i="6"/>
  <c r="CC25" i="6"/>
  <c r="BZ7" i="6"/>
  <c r="CA23" i="6"/>
  <c r="CA88" i="6"/>
  <c r="CD131" i="6"/>
  <c r="CI8" i="6"/>
  <c r="CE71" i="6"/>
  <c r="CE128" i="6"/>
  <c r="CC17" i="6"/>
  <c r="BY64" i="6"/>
  <c r="BY114" i="6"/>
  <c r="CI142" i="6"/>
  <c r="CB27" i="6"/>
  <c r="CD99" i="6"/>
  <c r="CG141" i="6"/>
  <c r="CB59" i="6"/>
  <c r="CE88" i="6"/>
  <c r="CC146" i="6"/>
  <c r="CC53" i="6"/>
  <c r="CD32" i="6"/>
  <c r="CG94" i="6"/>
  <c r="CJ146" i="6"/>
  <c r="CD19" i="4"/>
  <c r="CI19" i="4"/>
  <c r="CH19" i="4"/>
  <c r="CB19" i="4"/>
  <c r="CC19" i="4"/>
  <c r="D19" i="4"/>
  <c r="DE13" i="4"/>
  <c r="CW13" i="4"/>
  <c r="DD13" i="4"/>
  <c r="DC13" i="4"/>
  <c r="DB13" i="4"/>
  <c r="DA13" i="4"/>
  <c r="DH13" i="4"/>
  <c r="CY13" i="4"/>
  <c r="DG13" i="4"/>
  <c r="CX13" i="4"/>
  <c r="CZ13" i="4"/>
  <c r="DF13" i="4"/>
  <c r="DR13" i="4" l="1"/>
  <c r="ED13" i="4" s="1"/>
  <c r="DF19" i="4"/>
  <c r="DO13" i="4"/>
  <c r="EA13" i="4" s="1"/>
  <c r="DC19" i="4"/>
  <c r="DL13" i="4"/>
  <c r="DX13" i="4" s="1"/>
  <c r="CZ19" i="4"/>
  <c r="DP13" i="4"/>
  <c r="EB13" i="4" s="1"/>
  <c r="DD19" i="4"/>
  <c r="DJ13" i="4"/>
  <c r="DV13" i="4" s="1"/>
  <c r="CX19" i="4"/>
  <c r="DI13" i="4"/>
  <c r="DU13" i="4" s="1"/>
  <c r="CW19" i="4"/>
  <c r="DQ13" i="4"/>
  <c r="EC13" i="4" s="1"/>
  <c r="DE19" i="4"/>
  <c r="DK13" i="4"/>
  <c r="DW13" i="4" s="1"/>
  <c r="CY19" i="4"/>
  <c r="DT13" i="4"/>
  <c r="EF13" i="4" s="1"/>
  <c r="DH19" i="4"/>
  <c r="DS13" i="4"/>
  <c r="EE13" i="4" s="1"/>
  <c r="DG19" i="4"/>
  <c r="DM13" i="4"/>
  <c r="DY13" i="4" s="1"/>
  <c r="DA19" i="4"/>
  <c r="DN13" i="4"/>
  <c r="DZ13" i="4" s="1"/>
  <c r="DB19" i="4"/>
  <c r="AY3" i="1"/>
  <c r="AA3" i="1"/>
  <c r="O3" i="1"/>
  <c r="EO13" i="4" l="1"/>
  <c r="EJ13" i="4"/>
  <c r="DS19" i="4"/>
  <c r="EQ13" i="4"/>
  <c r="ER13" i="4"/>
  <c r="EH13" i="4"/>
  <c r="EP13" i="4"/>
  <c r="EL13" i="4"/>
  <c r="EI13" i="4"/>
  <c r="EN13" i="4"/>
  <c r="EK13" i="4"/>
  <c r="EM13" i="4"/>
  <c r="EG13" i="4"/>
  <c r="DT19" i="4"/>
  <c r="DR19" i="4"/>
  <c r="DI19" i="4"/>
  <c r="DM19" i="4"/>
  <c r="DQ19" i="4"/>
  <c r="DP19" i="4"/>
  <c r="DL19" i="4"/>
  <c r="DN19" i="4"/>
  <c r="DK19" i="4"/>
  <c r="DO19" i="4"/>
  <c r="DJ19" i="4"/>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46" i="1"/>
  <c r="BB146" i="1"/>
  <c r="BC146" i="1"/>
  <c r="BD146" i="1"/>
  <c r="BE146" i="1"/>
  <c r="BF146" i="1"/>
  <c r="BG146" i="1"/>
  <c r="BH146" i="1"/>
  <c r="BI146" i="1"/>
  <c r="BJ146" i="1"/>
  <c r="BK146" i="1"/>
  <c r="BL146" i="1"/>
  <c r="DZ19" i="4" l="1"/>
  <c r="EL19" i="4"/>
  <c r="CD15" i="8" s="1"/>
  <c r="ED19" i="4"/>
  <c r="EP19" i="4"/>
  <c r="CH15" i="8" s="1"/>
  <c r="DV19" i="4"/>
  <c r="EH19" i="4"/>
  <c r="BZ15" i="8" s="1"/>
  <c r="DU19" i="4"/>
  <c r="EG19" i="4"/>
  <c r="BY15" i="8" s="1"/>
  <c r="EF19" i="4"/>
  <c r="ER19" i="4"/>
  <c r="CJ15" i="8" s="1"/>
  <c r="EA19" i="4"/>
  <c r="EM19" i="4"/>
  <c r="CE15" i="8" s="1"/>
  <c r="EE19" i="4"/>
  <c r="EQ19" i="4"/>
  <c r="CI15" i="8" s="1"/>
  <c r="DY19" i="4"/>
  <c r="EK19" i="4"/>
  <c r="CC15" i="8" s="1"/>
  <c r="EB19" i="4"/>
  <c r="EN19" i="4"/>
  <c r="CF15" i="8" s="1"/>
  <c r="DX19" i="4"/>
  <c r="EJ19" i="4"/>
  <c r="CB15" i="8" s="1"/>
  <c r="DW19" i="4"/>
  <c r="EI19" i="4"/>
  <c r="CA15" i="8" s="1"/>
  <c r="EC19" i="4"/>
  <c r="EO19" i="4"/>
  <c r="CG15" i="8" s="1"/>
  <c r="CI3" i="8" l="1"/>
  <c r="CV3" i="8" s="1"/>
  <c r="CG15" i="6"/>
  <c r="CC15" i="6"/>
  <c r="BY15" i="6"/>
  <c r="BZ15" i="6"/>
  <c r="CA15" i="6"/>
  <c r="CI15" i="6"/>
  <c r="CH15" i="6"/>
  <c r="CD15" i="6"/>
  <c r="CB15" i="6"/>
  <c r="CE15" i="6"/>
  <c r="CF15" i="6"/>
  <c r="CJ15" i="6"/>
  <c r="C175" i="2"/>
  <c r="D175" i="2" s="1"/>
  <c r="F175" i="2" s="1"/>
  <c r="C174" i="2"/>
  <c r="D174" i="2" s="1"/>
  <c r="F174" i="2" s="1"/>
  <c r="C173" i="2"/>
  <c r="D173" i="2" s="1"/>
  <c r="F173" i="2" s="1"/>
  <c r="C172" i="2"/>
  <c r="D172" i="2" s="1"/>
  <c r="F172" i="2" s="1"/>
  <c r="C171" i="2"/>
  <c r="D171" i="2" s="1"/>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BL5" i="1"/>
  <c r="BK5" i="1"/>
  <c r="BJ5" i="1"/>
  <c r="BI5" i="1"/>
  <c r="BH5" i="1"/>
  <c r="BG5" i="1"/>
  <c r="BF5" i="1"/>
  <c r="BE5" i="1"/>
  <c r="BD5" i="1"/>
  <c r="BC5" i="1"/>
  <c r="BB5" i="1"/>
  <c r="BA5" i="1"/>
  <c r="CV146" i="8" l="1"/>
  <c r="DH146" i="8" s="1"/>
  <c r="P146" i="9" s="1"/>
  <c r="CN146" i="8"/>
  <c r="CZ146" i="8" s="1"/>
  <c r="H146" i="9" s="1"/>
  <c r="CP145" i="8"/>
  <c r="DB145" i="8" s="1"/>
  <c r="J145" i="9" s="1"/>
  <c r="CR144" i="8"/>
  <c r="DD144" i="8" s="1"/>
  <c r="L144" i="9" s="1"/>
  <c r="CT143" i="8"/>
  <c r="DF143" i="8" s="1"/>
  <c r="N143" i="9" s="1"/>
  <c r="CL143" i="8"/>
  <c r="CX143" i="8" s="1"/>
  <c r="F143" i="9" s="1"/>
  <c r="CV142" i="8"/>
  <c r="DH142" i="8" s="1"/>
  <c r="P142" i="9" s="1"/>
  <c r="CN142" i="8"/>
  <c r="CZ142" i="8" s="1"/>
  <c r="H142" i="9" s="1"/>
  <c r="CP141" i="8"/>
  <c r="DB141" i="8" s="1"/>
  <c r="J141" i="9" s="1"/>
  <c r="CR140" i="8"/>
  <c r="DD140" i="8" s="1"/>
  <c r="L140" i="9" s="1"/>
  <c r="CT139" i="8"/>
  <c r="DF139" i="8" s="1"/>
  <c r="N139" i="9" s="1"/>
  <c r="CL139" i="8"/>
  <c r="CX139" i="8" s="1"/>
  <c r="F139" i="9" s="1"/>
  <c r="CS146" i="8"/>
  <c r="DE146" i="8" s="1"/>
  <c r="M146" i="9" s="1"/>
  <c r="CK146" i="8"/>
  <c r="CW146" i="8" s="1"/>
  <c r="E146" i="9" s="1"/>
  <c r="CU145" i="8"/>
  <c r="DG145" i="8" s="1"/>
  <c r="O145" i="9" s="1"/>
  <c r="CM145" i="8"/>
  <c r="CY145" i="8" s="1"/>
  <c r="G145" i="9" s="1"/>
  <c r="CR146" i="8"/>
  <c r="DD146" i="8" s="1"/>
  <c r="L146" i="9" s="1"/>
  <c r="CT145" i="8"/>
  <c r="DF145" i="8" s="1"/>
  <c r="N145" i="9" s="1"/>
  <c r="CL145" i="8"/>
  <c r="CX145" i="8" s="1"/>
  <c r="F145" i="9" s="1"/>
  <c r="CV144" i="8"/>
  <c r="DH144" i="8" s="1"/>
  <c r="P144" i="9" s="1"/>
  <c r="CN144" i="8"/>
  <c r="CZ144" i="8" s="1"/>
  <c r="H144" i="9" s="1"/>
  <c r="CP143" i="8"/>
  <c r="DB143" i="8" s="1"/>
  <c r="J143" i="9" s="1"/>
  <c r="CR142" i="8"/>
  <c r="DD142" i="8" s="1"/>
  <c r="L142" i="9" s="1"/>
  <c r="CT141" i="8"/>
  <c r="DF141" i="8" s="1"/>
  <c r="N141" i="9" s="1"/>
  <c r="CL141" i="8"/>
  <c r="CX141" i="8" s="1"/>
  <c r="F141" i="9" s="1"/>
  <c r="CV140" i="8"/>
  <c r="DH140" i="8" s="1"/>
  <c r="P140" i="9" s="1"/>
  <c r="CN140" i="8"/>
  <c r="CZ140" i="8" s="1"/>
  <c r="H140" i="9" s="1"/>
  <c r="CP139" i="8"/>
  <c r="DB139" i="8" s="1"/>
  <c r="J139" i="9" s="1"/>
  <c r="CQ146" i="8"/>
  <c r="DC146" i="8" s="1"/>
  <c r="K146" i="9" s="1"/>
  <c r="CS145" i="8"/>
  <c r="DE145" i="8" s="1"/>
  <c r="M145" i="9" s="1"/>
  <c r="CK145" i="8"/>
  <c r="CW145" i="8" s="1"/>
  <c r="E145" i="9" s="1"/>
  <c r="CU144" i="8"/>
  <c r="DG144" i="8" s="1"/>
  <c r="O144" i="9" s="1"/>
  <c r="CM144" i="8"/>
  <c r="CY144" i="8" s="1"/>
  <c r="G144" i="9" s="1"/>
  <c r="CU146" i="8"/>
  <c r="DG146" i="8" s="1"/>
  <c r="O146" i="9" s="1"/>
  <c r="CR145" i="8"/>
  <c r="DD145" i="8" s="1"/>
  <c r="L145" i="9" s="1"/>
  <c r="CO144" i="8"/>
  <c r="DA144" i="8" s="1"/>
  <c r="I144" i="9" s="1"/>
  <c r="CT146" i="8"/>
  <c r="DF146" i="8" s="1"/>
  <c r="N146" i="9" s="1"/>
  <c r="CQ145" i="8"/>
  <c r="DC145" i="8" s="1"/>
  <c r="K145" i="9" s="1"/>
  <c r="CL144" i="8"/>
  <c r="CX144" i="8" s="1"/>
  <c r="F144" i="9" s="1"/>
  <c r="CP146" i="8"/>
  <c r="DB146" i="8" s="1"/>
  <c r="J146" i="9" s="1"/>
  <c r="CO145" i="8"/>
  <c r="DA145" i="8" s="1"/>
  <c r="I145" i="9" s="1"/>
  <c r="CK144" i="8"/>
  <c r="CW144" i="8" s="1"/>
  <c r="E144" i="9" s="1"/>
  <c r="CM143" i="8"/>
  <c r="CY143" i="8" s="1"/>
  <c r="G143" i="9" s="1"/>
  <c r="CS142" i="8"/>
  <c r="DE142" i="8" s="1"/>
  <c r="M142" i="9" s="1"/>
  <c r="CN141" i="8"/>
  <c r="CZ141" i="8" s="1"/>
  <c r="H141" i="9" s="1"/>
  <c r="CT140" i="8"/>
  <c r="DF140" i="8" s="1"/>
  <c r="N140" i="9" s="1"/>
  <c r="CO139" i="8"/>
  <c r="DA139" i="8" s="1"/>
  <c r="I139" i="9" s="1"/>
  <c r="CT138" i="8"/>
  <c r="DF138" i="8" s="1"/>
  <c r="N138" i="9" s="1"/>
  <c r="CL138" i="8"/>
  <c r="CX138" i="8" s="1"/>
  <c r="F138" i="9" s="1"/>
  <c r="CV137" i="8"/>
  <c r="DH137" i="8" s="1"/>
  <c r="P137" i="9" s="1"/>
  <c r="CN137" i="8"/>
  <c r="CZ137" i="8" s="1"/>
  <c r="H137" i="9" s="1"/>
  <c r="CO146" i="8"/>
  <c r="DA146" i="8" s="1"/>
  <c r="I146" i="9" s="1"/>
  <c r="CN145" i="8"/>
  <c r="CZ145" i="8" s="1"/>
  <c r="H145" i="9" s="1"/>
  <c r="CV143" i="8"/>
  <c r="DH143" i="8" s="1"/>
  <c r="P143" i="9" s="1"/>
  <c r="CK143" i="8"/>
  <c r="CW143" i="8" s="1"/>
  <c r="E143" i="9" s="1"/>
  <c r="CM146" i="8"/>
  <c r="CY146" i="8" s="1"/>
  <c r="G146" i="9" s="1"/>
  <c r="CT144" i="8"/>
  <c r="DF144" i="8" s="1"/>
  <c r="N144" i="9" s="1"/>
  <c r="CU143" i="8"/>
  <c r="DG143" i="8" s="1"/>
  <c r="O143" i="9" s="1"/>
  <c r="CP142" i="8"/>
  <c r="DB142" i="8" s="1"/>
  <c r="J142" i="9" s="1"/>
  <c r="CV141" i="8"/>
  <c r="DH141" i="8" s="1"/>
  <c r="P141" i="9" s="1"/>
  <c r="CK141" i="8"/>
  <c r="CW141" i="8" s="1"/>
  <c r="E141" i="9" s="1"/>
  <c r="CL146" i="8"/>
  <c r="CX146" i="8" s="1"/>
  <c r="F146" i="9" s="1"/>
  <c r="CS144" i="8"/>
  <c r="DE144" i="8" s="1"/>
  <c r="M144" i="9" s="1"/>
  <c r="CS143" i="8"/>
  <c r="DE143" i="8" s="1"/>
  <c r="M143" i="9" s="1"/>
  <c r="CO142" i="8"/>
  <c r="DA142" i="8" s="1"/>
  <c r="I142" i="9" s="1"/>
  <c r="CU141" i="8"/>
  <c r="DG141" i="8" s="1"/>
  <c r="O141" i="9" s="1"/>
  <c r="CP140" i="8"/>
  <c r="DB140" i="8" s="1"/>
  <c r="J140" i="9" s="1"/>
  <c r="CV139" i="8"/>
  <c r="DH139" i="8" s="1"/>
  <c r="P139" i="9" s="1"/>
  <c r="CK139" i="8"/>
  <c r="CW139" i="8" s="1"/>
  <c r="E139" i="9" s="1"/>
  <c r="CQ138" i="8"/>
  <c r="DC138" i="8" s="1"/>
  <c r="K138" i="9" s="1"/>
  <c r="CS137" i="8"/>
  <c r="DE137" i="8" s="1"/>
  <c r="M137" i="9" s="1"/>
  <c r="CK137" i="8"/>
  <c r="CW137" i="8" s="1"/>
  <c r="E137" i="9" s="1"/>
  <c r="CQ144" i="8"/>
  <c r="DC144" i="8" s="1"/>
  <c r="K144" i="9" s="1"/>
  <c r="CR143" i="8"/>
  <c r="DD143" i="8" s="1"/>
  <c r="L143" i="9" s="1"/>
  <c r="CM142" i="8"/>
  <c r="CY142" i="8" s="1"/>
  <c r="G142" i="9" s="1"/>
  <c r="CS141" i="8"/>
  <c r="DE141" i="8" s="1"/>
  <c r="M141" i="9" s="1"/>
  <c r="CQ139" i="8"/>
  <c r="DC139" i="8" s="1"/>
  <c r="K139" i="9" s="1"/>
  <c r="CR138" i="8"/>
  <c r="DD138" i="8" s="1"/>
  <c r="L138" i="9" s="1"/>
  <c r="CM137" i="8"/>
  <c r="CY137" i="8" s="1"/>
  <c r="G137" i="9" s="1"/>
  <c r="CT136" i="8"/>
  <c r="DF136" i="8" s="1"/>
  <c r="N136" i="9" s="1"/>
  <c r="CL136" i="8"/>
  <c r="CX136" i="8" s="1"/>
  <c r="F136" i="9" s="1"/>
  <c r="CV135" i="8"/>
  <c r="DH135" i="8" s="1"/>
  <c r="P135" i="9" s="1"/>
  <c r="CN135" i="8"/>
  <c r="CZ135" i="8" s="1"/>
  <c r="H135" i="9" s="1"/>
  <c r="CP134" i="8"/>
  <c r="DB134" i="8" s="1"/>
  <c r="J134" i="9" s="1"/>
  <c r="CR141" i="8"/>
  <c r="DD141" i="8" s="1"/>
  <c r="L141" i="9" s="1"/>
  <c r="CU140" i="8"/>
  <c r="DG140" i="8" s="1"/>
  <c r="O140" i="9" s="1"/>
  <c r="CN139" i="8"/>
  <c r="CZ139" i="8" s="1"/>
  <c r="H139" i="9" s="1"/>
  <c r="CP138" i="8"/>
  <c r="DB138" i="8" s="1"/>
  <c r="J138" i="9" s="1"/>
  <c r="CL137" i="8"/>
  <c r="CX137" i="8" s="1"/>
  <c r="F137" i="9" s="1"/>
  <c r="CS136" i="8"/>
  <c r="DE136" i="8" s="1"/>
  <c r="M136" i="9" s="1"/>
  <c r="CK136" i="8"/>
  <c r="CW136" i="8" s="1"/>
  <c r="E136" i="9" s="1"/>
  <c r="CU135" i="8"/>
  <c r="DG135" i="8" s="1"/>
  <c r="O135" i="9" s="1"/>
  <c r="CM135" i="8"/>
  <c r="CY135" i="8" s="1"/>
  <c r="G135" i="9" s="1"/>
  <c r="CQ141" i="8"/>
  <c r="DC141" i="8" s="1"/>
  <c r="K141" i="9" s="1"/>
  <c r="CS140" i="8"/>
  <c r="DE140" i="8" s="1"/>
  <c r="M140" i="9" s="1"/>
  <c r="CM139" i="8"/>
  <c r="CY139" i="8" s="1"/>
  <c r="G139" i="9" s="1"/>
  <c r="CO138" i="8"/>
  <c r="DA138" i="8" s="1"/>
  <c r="I138" i="9" s="1"/>
  <c r="CU137" i="8"/>
  <c r="DG137" i="8" s="1"/>
  <c r="O137" i="9" s="1"/>
  <c r="CR136" i="8"/>
  <c r="DD136" i="8" s="1"/>
  <c r="L136" i="9" s="1"/>
  <c r="CU142" i="8"/>
  <c r="DG142" i="8" s="1"/>
  <c r="O142" i="9" s="1"/>
  <c r="CO141" i="8"/>
  <c r="DA141" i="8" s="1"/>
  <c r="I141" i="9" s="1"/>
  <c r="CQ140" i="8"/>
  <c r="DC140" i="8" s="1"/>
  <c r="K140" i="9" s="1"/>
  <c r="CN138" i="8"/>
  <c r="CZ138" i="8" s="1"/>
  <c r="H138" i="9" s="1"/>
  <c r="CT137" i="8"/>
  <c r="DF137" i="8" s="1"/>
  <c r="N137" i="9" s="1"/>
  <c r="CV145" i="8"/>
  <c r="DH145" i="8" s="1"/>
  <c r="P145" i="9" s="1"/>
  <c r="CN143" i="8"/>
  <c r="CZ143" i="8" s="1"/>
  <c r="H143" i="9" s="1"/>
  <c r="CL142" i="8"/>
  <c r="CX142" i="8" s="1"/>
  <c r="F142" i="9" s="1"/>
  <c r="CL140" i="8"/>
  <c r="CX140" i="8" s="1"/>
  <c r="F140" i="9" s="1"/>
  <c r="CS139" i="8"/>
  <c r="DE139" i="8" s="1"/>
  <c r="M139" i="9" s="1"/>
  <c r="CU138" i="8"/>
  <c r="DG138" i="8" s="1"/>
  <c r="O138" i="9" s="1"/>
  <c r="CP137" i="8"/>
  <c r="DB137" i="8" s="1"/>
  <c r="J137" i="9" s="1"/>
  <c r="CV136" i="8"/>
  <c r="DH136" i="8" s="1"/>
  <c r="P136" i="9" s="1"/>
  <c r="CN136" i="8"/>
  <c r="CZ136" i="8" s="1"/>
  <c r="H136" i="9" s="1"/>
  <c r="CP135" i="8"/>
  <c r="DB135" i="8" s="1"/>
  <c r="J135" i="9" s="1"/>
  <c r="CR134" i="8"/>
  <c r="DD134" i="8" s="1"/>
  <c r="L134" i="9" s="1"/>
  <c r="CT133" i="8"/>
  <c r="DF133" i="8" s="1"/>
  <c r="N133" i="9" s="1"/>
  <c r="CL133" i="8"/>
  <c r="CX133" i="8" s="1"/>
  <c r="F133" i="9" s="1"/>
  <c r="CP144" i="8"/>
  <c r="DB144" i="8" s="1"/>
  <c r="J144" i="9" s="1"/>
  <c r="CK138" i="8"/>
  <c r="CW138" i="8" s="1"/>
  <c r="E138" i="9" s="1"/>
  <c r="CM136" i="8"/>
  <c r="CY136" i="8" s="1"/>
  <c r="G136" i="9" s="1"/>
  <c r="CK135" i="8"/>
  <c r="CW135" i="8" s="1"/>
  <c r="E135" i="9" s="1"/>
  <c r="CM134" i="8"/>
  <c r="CY134" i="8" s="1"/>
  <c r="G134" i="9" s="1"/>
  <c r="CU133" i="8"/>
  <c r="DG133" i="8" s="1"/>
  <c r="O133" i="9" s="1"/>
  <c r="CK133" i="8"/>
  <c r="CW133" i="8" s="1"/>
  <c r="E133" i="9" s="1"/>
  <c r="CQ132" i="8"/>
  <c r="DC132" i="8" s="1"/>
  <c r="K132" i="9" s="1"/>
  <c r="CS131" i="8"/>
  <c r="DE131" i="8" s="1"/>
  <c r="M131" i="9" s="1"/>
  <c r="CK131" i="8"/>
  <c r="CW131" i="8" s="1"/>
  <c r="E131" i="9" s="1"/>
  <c r="CU130" i="8"/>
  <c r="DG130" i="8" s="1"/>
  <c r="O130" i="9" s="1"/>
  <c r="CM130" i="8"/>
  <c r="CY130" i="8" s="1"/>
  <c r="G130" i="9" s="1"/>
  <c r="CO129" i="8"/>
  <c r="DA129" i="8" s="1"/>
  <c r="I129" i="9" s="1"/>
  <c r="CQ128" i="8"/>
  <c r="DC128" i="8" s="1"/>
  <c r="K128" i="9" s="1"/>
  <c r="CQ143" i="8"/>
  <c r="DC143" i="8" s="1"/>
  <c r="K143" i="9" s="1"/>
  <c r="CU139" i="8"/>
  <c r="DG139" i="8" s="1"/>
  <c r="O139" i="9" s="1"/>
  <c r="CV134" i="8"/>
  <c r="DH134" i="8" s="1"/>
  <c r="P134" i="9" s="1"/>
  <c r="CL134" i="8"/>
  <c r="CX134" i="8" s="1"/>
  <c r="F134" i="9" s="1"/>
  <c r="CS133" i="8"/>
  <c r="DE133" i="8" s="1"/>
  <c r="M133" i="9" s="1"/>
  <c r="CP132" i="8"/>
  <c r="DB132" i="8" s="1"/>
  <c r="J132" i="9" s="1"/>
  <c r="CR131" i="8"/>
  <c r="DD131" i="8" s="1"/>
  <c r="L131" i="9" s="1"/>
  <c r="CT130" i="8"/>
  <c r="DF130" i="8" s="1"/>
  <c r="N130" i="9" s="1"/>
  <c r="CL130" i="8"/>
  <c r="CX130" i="8" s="1"/>
  <c r="F130" i="9" s="1"/>
  <c r="CV129" i="8"/>
  <c r="DH129" i="8" s="1"/>
  <c r="P129" i="9" s="1"/>
  <c r="CN129" i="8"/>
  <c r="CZ129" i="8" s="1"/>
  <c r="H129" i="9" s="1"/>
  <c r="CO143" i="8"/>
  <c r="DA143" i="8" s="1"/>
  <c r="I143" i="9" s="1"/>
  <c r="CT142" i="8"/>
  <c r="DF142" i="8" s="1"/>
  <c r="N142" i="9" s="1"/>
  <c r="CO140" i="8"/>
  <c r="DA140" i="8" s="1"/>
  <c r="I140" i="9" s="1"/>
  <c r="CR139" i="8"/>
  <c r="DD139" i="8" s="1"/>
  <c r="L139" i="9" s="1"/>
  <c r="CQ142" i="8"/>
  <c r="DC142" i="8" s="1"/>
  <c r="K142" i="9" s="1"/>
  <c r="CM140" i="8"/>
  <c r="CY140" i="8" s="1"/>
  <c r="G140" i="9" s="1"/>
  <c r="CR137" i="8"/>
  <c r="DD137" i="8" s="1"/>
  <c r="L137" i="9" s="1"/>
  <c r="CS135" i="8"/>
  <c r="DE135" i="8" s="1"/>
  <c r="M135" i="9" s="1"/>
  <c r="CK142" i="8"/>
  <c r="CW142" i="8" s="1"/>
  <c r="E142" i="9" s="1"/>
  <c r="CM141" i="8"/>
  <c r="CY141" i="8" s="1"/>
  <c r="G141" i="9" s="1"/>
  <c r="CK140" i="8"/>
  <c r="CW140" i="8" s="1"/>
  <c r="E140" i="9" s="1"/>
  <c r="CQ137" i="8"/>
  <c r="DC137" i="8" s="1"/>
  <c r="K137" i="9" s="1"/>
  <c r="CU136" i="8"/>
  <c r="DG136" i="8" s="1"/>
  <c r="O136" i="9" s="1"/>
  <c r="CR135" i="8"/>
  <c r="DD135" i="8" s="1"/>
  <c r="L135" i="9" s="1"/>
  <c r="CS134" i="8"/>
  <c r="DE134" i="8" s="1"/>
  <c r="M134" i="9" s="1"/>
  <c r="CP133" i="8"/>
  <c r="DB133" i="8" s="1"/>
  <c r="J133" i="9" s="1"/>
  <c r="CU132" i="8"/>
  <c r="DG132" i="8" s="1"/>
  <c r="O132" i="9" s="1"/>
  <c r="CM132" i="8"/>
  <c r="CY132" i="8" s="1"/>
  <c r="G132" i="9" s="1"/>
  <c r="CO131" i="8"/>
  <c r="DA131" i="8" s="1"/>
  <c r="I131" i="9" s="1"/>
  <c r="CO135" i="8"/>
  <c r="DA135" i="8" s="1"/>
  <c r="I135" i="9" s="1"/>
  <c r="CQ133" i="8"/>
  <c r="DC133" i="8" s="1"/>
  <c r="K133" i="9" s="1"/>
  <c r="CO132" i="8"/>
  <c r="DA132" i="8" s="1"/>
  <c r="I132" i="9" s="1"/>
  <c r="CU131" i="8"/>
  <c r="DG131" i="8" s="1"/>
  <c r="O131" i="9" s="1"/>
  <c r="CN130" i="8"/>
  <c r="CZ130" i="8" s="1"/>
  <c r="H130" i="9" s="1"/>
  <c r="CU129" i="8"/>
  <c r="DG129" i="8" s="1"/>
  <c r="O129" i="9" s="1"/>
  <c r="CK129" i="8"/>
  <c r="CW129" i="8" s="1"/>
  <c r="E129" i="9" s="1"/>
  <c r="CV128" i="8"/>
  <c r="DH128" i="8" s="1"/>
  <c r="P128" i="9" s="1"/>
  <c r="CM128" i="8"/>
  <c r="CY128" i="8" s="1"/>
  <c r="G128" i="9" s="1"/>
  <c r="CR127" i="8"/>
  <c r="DD127" i="8" s="1"/>
  <c r="L127" i="9" s="1"/>
  <c r="CT126" i="8"/>
  <c r="DF126" i="8" s="1"/>
  <c r="N126" i="9" s="1"/>
  <c r="CL126" i="8"/>
  <c r="CX126" i="8" s="1"/>
  <c r="F126" i="9" s="1"/>
  <c r="CV125" i="8"/>
  <c r="DH125" i="8" s="1"/>
  <c r="P125" i="9" s="1"/>
  <c r="CN125" i="8"/>
  <c r="CZ125" i="8" s="1"/>
  <c r="H125" i="9" s="1"/>
  <c r="CQ136" i="8"/>
  <c r="DC136" i="8" s="1"/>
  <c r="K136" i="9" s="1"/>
  <c r="CL135" i="8"/>
  <c r="CX135" i="8" s="1"/>
  <c r="F135" i="9" s="1"/>
  <c r="CU134" i="8"/>
  <c r="DG134" i="8" s="1"/>
  <c r="O134" i="9" s="1"/>
  <c r="CO133" i="8"/>
  <c r="DA133" i="8" s="1"/>
  <c r="I133" i="9" s="1"/>
  <c r="CN132" i="8"/>
  <c r="CZ132" i="8" s="1"/>
  <c r="H132" i="9" s="1"/>
  <c r="CT131" i="8"/>
  <c r="DF131" i="8" s="1"/>
  <c r="N131" i="9" s="1"/>
  <c r="CK130" i="8"/>
  <c r="CW130" i="8" s="1"/>
  <c r="E130" i="9" s="1"/>
  <c r="CT129" i="8"/>
  <c r="DF129" i="8" s="1"/>
  <c r="N129" i="9" s="1"/>
  <c r="CU128" i="8"/>
  <c r="DG128" i="8" s="1"/>
  <c r="O128" i="9" s="1"/>
  <c r="CL128" i="8"/>
  <c r="CX128" i="8" s="1"/>
  <c r="F128" i="9" s="1"/>
  <c r="CQ127" i="8"/>
  <c r="DC127" i="8" s="1"/>
  <c r="K127" i="9" s="1"/>
  <c r="CS126" i="8"/>
  <c r="DE126" i="8" s="1"/>
  <c r="M126" i="9" s="1"/>
  <c r="CK126" i="8"/>
  <c r="CW126" i="8" s="1"/>
  <c r="E126" i="9" s="1"/>
  <c r="CU125" i="8"/>
  <c r="DG125" i="8" s="1"/>
  <c r="O125" i="9" s="1"/>
  <c r="CM125" i="8"/>
  <c r="CY125" i="8" s="1"/>
  <c r="G125" i="9" s="1"/>
  <c r="CM138" i="8"/>
  <c r="CY138" i="8" s="1"/>
  <c r="G138" i="9" s="1"/>
  <c r="CO134" i="8"/>
  <c r="DA134" i="8" s="1"/>
  <c r="I134" i="9" s="1"/>
  <c r="CV132" i="8"/>
  <c r="DH132" i="8" s="1"/>
  <c r="P132" i="9" s="1"/>
  <c r="CN131" i="8"/>
  <c r="CZ131" i="8" s="1"/>
  <c r="H131" i="9" s="1"/>
  <c r="CR130" i="8"/>
  <c r="DD130" i="8" s="1"/>
  <c r="L130" i="9" s="1"/>
  <c r="CQ129" i="8"/>
  <c r="DC129" i="8" s="1"/>
  <c r="K129" i="9" s="1"/>
  <c r="CR128" i="8"/>
  <c r="DD128" i="8" s="1"/>
  <c r="L128" i="9" s="1"/>
  <c r="CV127" i="8"/>
  <c r="DH127" i="8" s="1"/>
  <c r="P127" i="9" s="1"/>
  <c r="CN127" i="8"/>
  <c r="CZ127" i="8" s="1"/>
  <c r="H127" i="9" s="1"/>
  <c r="CP126" i="8"/>
  <c r="DB126" i="8" s="1"/>
  <c r="J126" i="9" s="1"/>
  <c r="CR125" i="8"/>
  <c r="DD125" i="8" s="1"/>
  <c r="L125" i="9" s="1"/>
  <c r="CO137" i="8"/>
  <c r="DA137" i="8" s="1"/>
  <c r="I137" i="9" s="1"/>
  <c r="CN134" i="8"/>
  <c r="CZ134" i="8" s="1"/>
  <c r="H134" i="9" s="1"/>
  <c r="CS132" i="8"/>
  <c r="DE132" i="8" s="1"/>
  <c r="M132" i="9" s="1"/>
  <c r="CS130" i="8"/>
  <c r="DE130" i="8" s="1"/>
  <c r="M130" i="9" s="1"/>
  <c r="CT128" i="8"/>
  <c r="DF128" i="8" s="1"/>
  <c r="N128" i="9" s="1"/>
  <c r="CS127" i="8"/>
  <c r="DE127" i="8" s="1"/>
  <c r="M127" i="9" s="1"/>
  <c r="CP136" i="8"/>
  <c r="DB136" i="8" s="1"/>
  <c r="J136" i="9" s="1"/>
  <c r="CK134" i="8"/>
  <c r="CW134" i="8" s="1"/>
  <c r="E134" i="9" s="1"/>
  <c r="CR132" i="8"/>
  <c r="DD132" i="8" s="1"/>
  <c r="L132" i="9" s="1"/>
  <c r="CV131" i="8"/>
  <c r="DH131" i="8" s="1"/>
  <c r="P131" i="9" s="1"/>
  <c r="CQ130" i="8"/>
  <c r="DC130" i="8" s="1"/>
  <c r="K130" i="9" s="1"/>
  <c r="CS128" i="8"/>
  <c r="DE128" i="8" s="1"/>
  <c r="M128" i="9" s="1"/>
  <c r="CP127" i="8"/>
  <c r="DB127" i="8" s="1"/>
  <c r="J127" i="9" s="1"/>
  <c r="CU126" i="8"/>
  <c r="DG126" i="8" s="1"/>
  <c r="O126" i="9" s="1"/>
  <c r="CO136" i="8"/>
  <c r="DA136" i="8" s="1"/>
  <c r="I136" i="9" s="1"/>
  <c r="CL132" i="8"/>
  <c r="CX132" i="8" s="1"/>
  <c r="F132" i="9" s="1"/>
  <c r="CQ131" i="8"/>
  <c r="DC131" i="8" s="1"/>
  <c r="K131" i="9" s="1"/>
  <c r="CP130" i="8"/>
  <c r="DB130" i="8" s="1"/>
  <c r="J130" i="9" s="1"/>
  <c r="CS129" i="8"/>
  <c r="DE129" i="8" s="1"/>
  <c r="M129" i="9" s="1"/>
  <c r="CP128" i="8"/>
  <c r="DB128" i="8" s="1"/>
  <c r="J128" i="9" s="1"/>
  <c r="CO127" i="8"/>
  <c r="DA127" i="8" s="1"/>
  <c r="I127" i="9" s="1"/>
  <c r="CR126" i="8"/>
  <c r="DD126" i="8" s="1"/>
  <c r="L126" i="9" s="1"/>
  <c r="CT125" i="8"/>
  <c r="DF125" i="8" s="1"/>
  <c r="N125" i="9" s="1"/>
  <c r="CO124" i="8"/>
  <c r="DA124" i="8" s="1"/>
  <c r="I124" i="9" s="1"/>
  <c r="CQ123" i="8"/>
  <c r="DC123" i="8" s="1"/>
  <c r="K123" i="9" s="1"/>
  <c r="CS122" i="8"/>
  <c r="DE122" i="8" s="1"/>
  <c r="M122" i="9" s="1"/>
  <c r="CK122" i="8"/>
  <c r="CW122" i="8" s="1"/>
  <c r="E122" i="9" s="1"/>
  <c r="CU121" i="8"/>
  <c r="DG121" i="8" s="1"/>
  <c r="O121" i="9" s="1"/>
  <c r="CM121" i="8"/>
  <c r="CY121" i="8" s="1"/>
  <c r="G121" i="9" s="1"/>
  <c r="CO120" i="8"/>
  <c r="DA120" i="8" s="1"/>
  <c r="I120" i="9" s="1"/>
  <c r="CQ119" i="8"/>
  <c r="DC119" i="8" s="1"/>
  <c r="K119" i="9" s="1"/>
  <c r="CS118" i="8"/>
  <c r="DE118" i="8" s="1"/>
  <c r="M118" i="9" s="1"/>
  <c r="CK118" i="8"/>
  <c r="CW118" i="8" s="1"/>
  <c r="E118" i="9" s="1"/>
  <c r="CU117" i="8"/>
  <c r="DG117" i="8" s="1"/>
  <c r="O117" i="9" s="1"/>
  <c r="CM117" i="8"/>
  <c r="CY117" i="8" s="1"/>
  <c r="G117" i="9" s="1"/>
  <c r="CO116" i="8"/>
  <c r="DA116" i="8" s="1"/>
  <c r="I116" i="9" s="1"/>
  <c r="CQ115" i="8"/>
  <c r="DC115" i="8" s="1"/>
  <c r="K115" i="9" s="1"/>
  <c r="CS114" i="8"/>
  <c r="DE114" i="8" s="1"/>
  <c r="M114" i="9" s="1"/>
  <c r="CK114" i="8"/>
  <c r="CW114" i="8" s="1"/>
  <c r="E114" i="9" s="1"/>
  <c r="CV133" i="8"/>
  <c r="DH133" i="8" s="1"/>
  <c r="P133" i="9" s="1"/>
  <c r="CK132" i="8"/>
  <c r="CW132" i="8" s="1"/>
  <c r="E132" i="9" s="1"/>
  <c r="CP131" i="8"/>
  <c r="DB131" i="8" s="1"/>
  <c r="J131" i="9" s="1"/>
  <c r="CO130" i="8"/>
  <c r="DA130" i="8" s="1"/>
  <c r="I130" i="9" s="1"/>
  <c r="CR129" i="8"/>
  <c r="DD129" i="8" s="1"/>
  <c r="L129" i="9" s="1"/>
  <c r="CO128" i="8"/>
  <c r="DA128" i="8" s="1"/>
  <c r="I128" i="9" s="1"/>
  <c r="CM127" i="8"/>
  <c r="CY127" i="8" s="1"/>
  <c r="G127" i="9" s="1"/>
  <c r="CQ126" i="8"/>
  <c r="DC126" i="8" s="1"/>
  <c r="K126" i="9" s="1"/>
  <c r="CS125" i="8"/>
  <c r="DE125" i="8" s="1"/>
  <c r="M125" i="9" s="1"/>
  <c r="CV124" i="8"/>
  <c r="DH124" i="8" s="1"/>
  <c r="P124" i="9" s="1"/>
  <c r="CN124" i="8"/>
  <c r="CZ124" i="8" s="1"/>
  <c r="H124" i="9" s="1"/>
  <c r="CP123" i="8"/>
  <c r="DB123" i="8" s="1"/>
  <c r="J123" i="9" s="1"/>
  <c r="CR122" i="8"/>
  <c r="DD122" i="8" s="1"/>
  <c r="L122" i="9" s="1"/>
  <c r="CT121" i="8"/>
  <c r="DF121" i="8" s="1"/>
  <c r="N121" i="9" s="1"/>
  <c r="CL121" i="8"/>
  <c r="CX121" i="8" s="1"/>
  <c r="F121" i="9" s="1"/>
  <c r="CV120" i="8"/>
  <c r="DH120" i="8" s="1"/>
  <c r="P120" i="9" s="1"/>
  <c r="CN120" i="8"/>
  <c r="CZ120" i="8" s="1"/>
  <c r="H120" i="9" s="1"/>
  <c r="CP119" i="8"/>
  <c r="DB119" i="8" s="1"/>
  <c r="J119" i="9" s="1"/>
  <c r="CR118" i="8"/>
  <c r="DD118" i="8" s="1"/>
  <c r="L118" i="9" s="1"/>
  <c r="CV138" i="8"/>
  <c r="DH138" i="8" s="1"/>
  <c r="P138" i="9" s="1"/>
  <c r="CR133" i="8"/>
  <c r="DD133" i="8" s="1"/>
  <c r="L133" i="9" s="1"/>
  <c r="CM131" i="8"/>
  <c r="CY131" i="8" s="1"/>
  <c r="G131" i="9" s="1"/>
  <c r="CP129" i="8"/>
  <c r="DB129" i="8" s="1"/>
  <c r="J129" i="9" s="1"/>
  <c r="CS138" i="8"/>
  <c r="DE138" i="8" s="1"/>
  <c r="M138" i="9" s="1"/>
  <c r="CN133" i="8"/>
  <c r="CZ133" i="8" s="1"/>
  <c r="H133" i="9" s="1"/>
  <c r="CL131" i="8"/>
  <c r="CX131" i="8" s="1"/>
  <c r="F131" i="9" s="1"/>
  <c r="CM129" i="8"/>
  <c r="CY129" i="8" s="1"/>
  <c r="G129" i="9" s="1"/>
  <c r="CK128" i="8"/>
  <c r="CW128" i="8" s="1"/>
  <c r="E128" i="9" s="1"/>
  <c r="CK127" i="8"/>
  <c r="CW127" i="8" s="1"/>
  <c r="E127" i="9" s="1"/>
  <c r="CN126" i="8"/>
  <c r="CZ126" i="8" s="1"/>
  <c r="H126" i="9" s="1"/>
  <c r="CP125" i="8"/>
  <c r="DB125" i="8" s="1"/>
  <c r="J125" i="9" s="1"/>
  <c r="CT124" i="8"/>
  <c r="DF124" i="8" s="1"/>
  <c r="N124" i="9" s="1"/>
  <c r="CL124" i="8"/>
  <c r="CX124" i="8" s="1"/>
  <c r="F124" i="9" s="1"/>
  <c r="CV123" i="8"/>
  <c r="DH123" i="8" s="1"/>
  <c r="P123" i="9" s="1"/>
  <c r="CN123" i="8"/>
  <c r="CZ123" i="8" s="1"/>
  <c r="H123" i="9" s="1"/>
  <c r="CT135" i="8"/>
  <c r="DF135" i="8" s="1"/>
  <c r="N135" i="9" s="1"/>
  <c r="CT134" i="8"/>
  <c r="DF134" i="8" s="1"/>
  <c r="N134" i="9" s="1"/>
  <c r="CM133" i="8"/>
  <c r="CY133" i="8" s="1"/>
  <c r="G133" i="9" s="1"/>
  <c r="CL129" i="8"/>
  <c r="CX129" i="8" s="1"/>
  <c r="F129" i="9" s="1"/>
  <c r="CU127" i="8"/>
  <c r="DG127" i="8" s="1"/>
  <c r="O127" i="9" s="1"/>
  <c r="CM126" i="8"/>
  <c r="CY126" i="8" s="1"/>
  <c r="G126" i="9" s="1"/>
  <c r="CO125" i="8"/>
  <c r="DA125" i="8" s="1"/>
  <c r="I125" i="9" s="1"/>
  <c r="CS124" i="8"/>
  <c r="DE124" i="8" s="1"/>
  <c r="M124" i="9" s="1"/>
  <c r="CK124" i="8"/>
  <c r="CW124" i="8" s="1"/>
  <c r="E124" i="9" s="1"/>
  <c r="CU123" i="8"/>
  <c r="DG123" i="8" s="1"/>
  <c r="O123" i="9" s="1"/>
  <c r="CM123" i="8"/>
  <c r="CY123" i="8" s="1"/>
  <c r="G123" i="9" s="1"/>
  <c r="CO122" i="8"/>
  <c r="DA122" i="8" s="1"/>
  <c r="I122" i="9" s="1"/>
  <c r="CQ121" i="8"/>
  <c r="DC121" i="8" s="1"/>
  <c r="K121" i="9" s="1"/>
  <c r="CS120" i="8"/>
  <c r="DE120" i="8" s="1"/>
  <c r="M120" i="9" s="1"/>
  <c r="CK120" i="8"/>
  <c r="CW120" i="8" s="1"/>
  <c r="E120" i="9" s="1"/>
  <c r="CU119" i="8"/>
  <c r="DG119" i="8" s="1"/>
  <c r="O119" i="9" s="1"/>
  <c r="CM119" i="8"/>
  <c r="CY119" i="8" s="1"/>
  <c r="G119" i="9" s="1"/>
  <c r="CO118" i="8"/>
  <c r="DA118" i="8" s="1"/>
  <c r="I118" i="9" s="1"/>
  <c r="CQ117" i="8"/>
  <c r="DC117" i="8" s="1"/>
  <c r="K117" i="9" s="1"/>
  <c r="CS116" i="8"/>
  <c r="DE116" i="8" s="1"/>
  <c r="M116" i="9" s="1"/>
  <c r="CK116" i="8"/>
  <c r="CW116" i="8" s="1"/>
  <c r="E116" i="9" s="1"/>
  <c r="CU115" i="8"/>
  <c r="DG115" i="8" s="1"/>
  <c r="O115" i="9" s="1"/>
  <c r="CM115" i="8"/>
  <c r="CY115" i="8" s="1"/>
  <c r="G115" i="9" s="1"/>
  <c r="CN128" i="8"/>
  <c r="CZ128" i="8" s="1"/>
  <c r="H128" i="9" s="1"/>
  <c r="CT127" i="8"/>
  <c r="DF127" i="8" s="1"/>
  <c r="N127" i="9" s="1"/>
  <c r="CO126" i="8"/>
  <c r="DA126" i="8" s="1"/>
  <c r="I126" i="9" s="1"/>
  <c r="CR124" i="8"/>
  <c r="DD124" i="8" s="1"/>
  <c r="L124" i="9" s="1"/>
  <c r="CO123" i="8"/>
  <c r="DA123" i="8" s="1"/>
  <c r="I123" i="9" s="1"/>
  <c r="CT122" i="8"/>
  <c r="DF122" i="8" s="1"/>
  <c r="N122" i="9" s="1"/>
  <c r="CQ120" i="8"/>
  <c r="DC120" i="8" s="1"/>
  <c r="K120" i="9" s="1"/>
  <c r="CS119" i="8"/>
  <c r="DE119" i="8" s="1"/>
  <c r="M119" i="9" s="1"/>
  <c r="CM118" i="8"/>
  <c r="CY118" i="8" s="1"/>
  <c r="G118" i="9" s="1"/>
  <c r="CN117" i="8"/>
  <c r="CZ117" i="8" s="1"/>
  <c r="H117" i="9" s="1"/>
  <c r="CU116" i="8"/>
  <c r="DG116" i="8" s="1"/>
  <c r="O116" i="9" s="1"/>
  <c r="CP115" i="8"/>
  <c r="DB115" i="8" s="1"/>
  <c r="J115" i="9" s="1"/>
  <c r="CU114" i="8"/>
  <c r="DG114" i="8" s="1"/>
  <c r="O114" i="9" s="1"/>
  <c r="CL114" i="8"/>
  <c r="CX114" i="8" s="1"/>
  <c r="F114" i="9" s="1"/>
  <c r="CP113" i="8"/>
  <c r="DB113" i="8" s="1"/>
  <c r="J113" i="9" s="1"/>
  <c r="CR112" i="8"/>
  <c r="DD112" i="8" s="1"/>
  <c r="L112" i="9" s="1"/>
  <c r="CT111" i="8"/>
  <c r="DF111" i="8" s="1"/>
  <c r="N111" i="9" s="1"/>
  <c r="CL111" i="8"/>
  <c r="CX111" i="8" s="1"/>
  <c r="F111" i="9" s="1"/>
  <c r="CV110" i="8"/>
  <c r="DH110" i="8" s="1"/>
  <c r="P110" i="9" s="1"/>
  <c r="CN110" i="8"/>
  <c r="CZ110" i="8" s="1"/>
  <c r="H110" i="9" s="1"/>
  <c r="CV130" i="8"/>
  <c r="DH130" i="8" s="1"/>
  <c r="P130" i="9" s="1"/>
  <c r="CL127" i="8"/>
  <c r="CX127" i="8" s="1"/>
  <c r="F127" i="9" s="1"/>
  <c r="CQ124" i="8"/>
  <c r="DC124" i="8" s="1"/>
  <c r="K124" i="9" s="1"/>
  <c r="CL123" i="8"/>
  <c r="CX123" i="8" s="1"/>
  <c r="F123" i="9" s="1"/>
  <c r="CQ122" i="8"/>
  <c r="DC122" i="8" s="1"/>
  <c r="K122" i="9" s="1"/>
  <c r="CV121" i="8"/>
  <c r="DH121" i="8" s="1"/>
  <c r="P121" i="9" s="1"/>
  <c r="CP120" i="8"/>
  <c r="DB120" i="8" s="1"/>
  <c r="J120" i="9" s="1"/>
  <c r="CR119" i="8"/>
  <c r="DD119" i="8" s="1"/>
  <c r="L119" i="9" s="1"/>
  <c r="CL118" i="8"/>
  <c r="CX118" i="8" s="1"/>
  <c r="F118" i="9" s="1"/>
  <c r="CL117" i="8"/>
  <c r="CX117" i="8" s="1"/>
  <c r="F117" i="9" s="1"/>
  <c r="CT116" i="8"/>
  <c r="DF116" i="8" s="1"/>
  <c r="N116" i="9" s="1"/>
  <c r="CO115" i="8"/>
  <c r="DA115" i="8" s="1"/>
  <c r="I115" i="9" s="1"/>
  <c r="CT114" i="8"/>
  <c r="DF114" i="8" s="1"/>
  <c r="N114" i="9" s="1"/>
  <c r="CQ125" i="8"/>
  <c r="DC125" i="8" s="1"/>
  <c r="K125" i="9" s="1"/>
  <c r="CP124" i="8"/>
  <c r="DB124" i="8" s="1"/>
  <c r="J124" i="9" s="1"/>
  <c r="CK123" i="8"/>
  <c r="CW123" i="8" s="1"/>
  <c r="E123" i="9" s="1"/>
  <c r="CP122" i="8"/>
  <c r="DB122" i="8" s="1"/>
  <c r="J122" i="9" s="1"/>
  <c r="CS121" i="8"/>
  <c r="DE121" i="8" s="1"/>
  <c r="M121" i="9" s="1"/>
  <c r="CM120" i="8"/>
  <c r="CY120" i="8" s="1"/>
  <c r="G120" i="9" s="1"/>
  <c r="CO119" i="8"/>
  <c r="DA119" i="8" s="1"/>
  <c r="I119" i="9" s="1"/>
  <c r="CV118" i="8"/>
  <c r="DH118" i="8" s="1"/>
  <c r="P118" i="9" s="1"/>
  <c r="CV117" i="8"/>
  <c r="DH117" i="8" s="1"/>
  <c r="P117" i="9" s="1"/>
  <c r="CK117" i="8"/>
  <c r="CW117" i="8" s="1"/>
  <c r="E117" i="9" s="1"/>
  <c r="CR116" i="8"/>
  <c r="DD116" i="8" s="1"/>
  <c r="L116" i="9" s="1"/>
  <c r="CN115" i="8"/>
  <c r="CZ115" i="8" s="1"/>
  <c r="H115" i="9" s="1"/>
  <c r="CR114" i="8"/>
  <c r="DD114" i="8" s="1"/>
  <c r="L114" i="9" s="1"/>
  <c r="CV113" i="8"/>
  <c r="DH113" i="8" s="1"/>
  <c r="P113" i="9" s="1"/>
  <c r="CN113" i="8"/>
  <c r="CZ113" i="8" s="1"/>
  <c r="H113" i="9" s="1"/>
  <c r="CP112" i="8"/>
  <c r="DB112" i="8" s="1"/>
  <c r="J112" i="9" s="1"/>
  <c r="CR111" i="8"/>
  <c r="DD111" i="8" s="1"/>
  <c r="L111" i="9" s="1"/>
  <c r="CT110" i="8"/>
  <c r="DF110" i="8" s="1"/>
  <c r="N110" i="9" s="1"/>
  <c r="CL110" i="8"/>
  <c r="CX110" i="8" s="1"/>
  <c r="F110" i="9" s="1"/>
  <c r="CL125" i="8"/>
  <c r="CX125" i="8" s="1"/>
  <c r="F125" i="9" s="1"/>
  <c r="CM124" i="8"/>
  <c r="CY124" i="8" s="1"/>
  <c r="G124" i="9" s="1"/>
  <c r="CN122" i="8"/>
  <c r="CZ122" i="8" s="1"/>
  <c r="H122" i="9" s="1"/>
  <c r="CR121" i="8"/>
  <c r="DD121" i="8" s="1"/>
  <c r="L121" i="9" s="1"/>
  <c r="CL120" i="8"/>
  <c r="CX120" i="8" s="1"/>
  <c r="F120" i="9" s="1"/>
  <c r="CN119" i="8"/>
  <c r="CZ119" i="8" s="1"/>
  <c r="H119" i="9" s="1"/>
  <c r="CU118" i="8"/>
  <c r="DG118" i="8" s="1"/>
  <c r="O118" i="9" s="1"/>
  <c r="CT117" i="8"/>
  <c r="DF117" i="8" s="1"/>
  <c r="N117" i="9" s="1"/>
  <c r="CQ116" i="8"/>
  <c r="DC116" i="8" s="1"/>
  <c r="K116" i="9" s="1"/>
  <c r="CL115" i="8"/>
  <c r="CX115" i="8" s="1"/>
  <c r="F115" i="9" s="1"/>
  <c r="CQ114" i="8"/>
  <c r="DC114" i="8" s="1"/>
  <c r="K114" i="9" s="1"/>
  <c r="CU113" i="8"/>
  <c r="DG113" i="8" s="1"/>
  <c r="O113" i="9" s="1"/>
  <c r="CM113" i="8"/>
  <c r="CY113" i="8" s="1"/>
  <c r="G113" i="9" s="1"/>
  <c r="CK125" i="8"/>
  <c r="CW125" i="8" s="1"/>
  <c r="E125" i="9" s="1"/>
  <c r="CM122" i="8"/>
  <c r="CY122" i="8" s="1"/>
  <c r="G122" i="9" s="1"/>
  <c r="CP121" i="8"/>
  <c r="DB121" i="8" s="1"/>
  <c r="J121" i="9" s="1"/>
  <c r="CL119" i="8"/>
  <c r="CX119" i="8" s="1"/>
  <c r="F119" i="9" s="1"/>
  <c r="CT118" i="8"/>
  <c r="DF118" i="8" s="1"/>
  <c r="N118" i="9" s="1"/>
  <c r="CS117" i="8"/>
  <c r="DE117" i="8" s="1"/>
  <c r="M117" i="9" s="1"/>
  <c r="CP116" i="8"/>
  <c r="DB116" i="8" s="1"/>
  <c r="J116" i="9" s="1"/>
  <c r="CV115" i="8"/>
  <c r="DH115" i="8" s="1"/>
  <c r="P115" i="9" s="1"/>
  <c r="CK115" i="8"/>
  <c r="CW115" i="8" s="1"/>
  <c r="E115" i="9" s="1"/>
  <c r="CP114" i="8"/>
  <c r="DB114" i="8" s="1"/>
  <c r="J114" i="9" s="1"/>
  <c r="CQ134" i="8"/>
  <c r="DC134" i="8" s="1"/>
  <c r="K134" i="9" s="1"/>
  <c r="CT123" i="8"/>
  <c r="DF123" i="8" s="1"/>
  <c r="N123" i="9" s="1"/>
  <c r="CL122" i="8"/>
  <c r="CX122" i="8" s="1"/>
  <c r="F122" i="9" s="1"/>
  <c r="CO121" i="8"/>
  <c r="DA121" i="8" s="1"/>
  <c r="I121" i="9" s="1"/>
  <c r="CU120" i="8"/>
  <c r="DG120" i="8" s="1"/>
  <c r="O120" i="9" s="1"/>
  <c r="CK119" i="8"/>
  <c r="CW119" i="8" s="1"/>
  <c r="E119" i="9" s="1"/>
  <c r="CQ118" i="8"/>
  <c r="DC118" i="8" s="1"/>
  <c r="K118" i="9" s="1"/>
  <c r="CR117" i="8"/>
  <c r="DD117" i="8" s="1"/>
  <c r="L117" i="9" s="1"/>
  <c r="CN116" i="8"/>
  <c r="CZ116" i="8" s="1"/>
  <c r="H116" i="9" s="1"/>
  <c r="CT115" i="8"/>
  <c r="DF115" i="8" s="1"/>
  <c r="N115" i="9" s="1"/>
  <c r="CO114" i="8"/>
  <c r="DA114" i="8" s="1"/>
  <c r="I114" i="9" s="1"/>
  <c r="CQ135" i="8"/>
  <c r="DC135" i="8" s="1"/>
  <c r="K135" i="9" s="1"/>
  <c r="CT132" i="8"/>
  <c r="DF132" i="8" s="1"/>
  <c r="N132" i="9" s="1"/>
  <c r="CS123" i="8"/>
  <c r="DE123" i="8" s="1"/>
  <c r="M123" i="9" s="1"/>
  <c r="CV122" i="8"/>
  <c r="DH122" i="8" s="1"/>
  <c r="P122" i="9" s="1"/>
  <c r="CN121" i="8"/>
  <c r="CZ121" i="8" s="1"/>
  <c r="H121" i="9" s="1"/>
  <c r="CT120" i="8"/>
  <c r="DF120" i="8" s="1"/>
  <c r="N120" i="9" s="1"/>
  <c r="CV119" i="8"/>
  <c r="DH119" i="8" s="1"/>
  <c r="P119" i="9" s="1"/>
  <c r="CP118" i="8"/>
  <c r="DB118" i="8" s="1"/>
  <c r="J118" i="9" s="1"/>
  <c r="CP117" i="8"/>
  <c r="DB117" i="8" s="1"/>
  <c r="J117" i="9" s="1"/>
  <c r="CM116" i="8"/>
  <c r="CY116" i="8" s="1"/>
  <c r="G116" i="9" s="1"/>
  <c r="CS115" i="8"/>
  <c r="DE115" i="8" s="1"/>
  <c r="M115" i="9" s="1"/>
  <c r="CN114" i="8"/>
  <c r="CZ114" i="8" s="1"/>
  <c r="H114" i="9" s="1"/>
  <c r="CR115" i="8"/>
  <c r="DD115" i="8" s="1"/>
  <c r="L115" i="9" s="1"/>
  <c r="CQ113" i="8"/>
  <c r="DC113" i="8" s="1"/>
  <c r="K113" i="9" s="1"/>
  <c r="CU112" i="8"/>
  <c r="DG112" i="8" s="1"/>
  <c r="O112" i="9" s="1"/>
  <c r="CK112" i="8"/>
  <c r="CW112" i="8" s="1"/>
  <c r="E112" i="9" s="1"/>
  <c r="CQ111" i="8"/>
  <c r="DC111" i="8" s="1"/>
  <c r="K111" i="9" s="1"/>
  <c r="CM110" i="8"/>
  <c r="CY110" i="8" s="1"/>
  <c r="G110" i="9" s="1"/>
  <c r="CQ109" i="8"/>
  <c r="DC109" i="8" s="1"/>
  <c r="K109" i="9" s="1"/>
  <c r="CU122" i="8"/>
  <c r="DG122" i="8" s="1"/>
  <c r="O122" i="9" s="1"/>
  <c r="CR120" i="8"/>
  <c r="DD120" i="8" s="1"/>
  <c r="L120" i="9" s="1"/>
  <c r="CN118" i="8"/>
  <c r="CZ118" i="8" s="1"/>
  <c r="H118" i="9" s="1"/>
  <c r="CO113" i="8"/>
  <c r="DA113" i="8" s="1"/>
  <c r="I113" i="9" s="1"/>
  <c r="CT112" i="8"/>
  <c r="DF112" i="8" s="1"/>
  <c r="N112" i="9" s="1"/>
  <c r="CP111" i="8"/>
  <c r="DB111" i="8" s="1"/>
  <c r="J111" i="9" s="1"/>
  <c r="CK110" i="8"/>
  <c r="CW110" i="8" s="1"/>
  <c r="E110" i="9" s="1"/>
  <c r="CP109" i="8"/>
  <c r="DB109" i="8" s="1"/>
  <c r="J109" i="9" s="1"/>
  <c r="CR108" i="8"/>
  <c r="DD108" i="8" s="1"/>
  <c r="L108" i="9" s="1"/>
  <c r="CT107" i="8"/>
  <c r="DF107" i="8" s="1"/>
  <c r="N107" i="9" s="1"/>
  <c r="CL107" i="8"/>
  <c r="CX107" i="8" s="1"/>
  <c r="F107" i="9" s="1"/>
  <c r="CV106" i="8"/>
  <c r="DH106" i="8" s="1"/>
  <c r="P106" i="9" s="1"/>
  <c r="CN106" i="8"/>
  <c r="CZ106" i="8" s="1"/>
  <c r="H106" i="9" s="1"/>
  <c r="CP105" i="8"/>
  <c r="DB105" i="8" s="1"/>
  <c r="J105" i="9" s="1"/>
  <c r="CR104" i="8"/>
  <c r="DD104" i="8" s="1"/>
  <c r="L104" i="9" s="1"/>
  <c r="CV126" i="8"/>
  <c r="DH126" i="8" s="1"/>
  <c r="P126" i="9" s="1"/>
  <c r="CU124" i="8"/>
  <c r="DG124" i="8" s="1"/>
  <c r="O124" i="9" s="1"/>
  <c r="CL113" i="8"/>
  <c r="CX113" i="8" s="1"/>
  <c r="F113" i="9" s="1"/>
  <c r="CS112" i="8"/>
  <c r="DE112" i="8" s="1"/>
  <c r="M112" i="9" s="1"/>
  <c r="CO111" i="8"/>
  <c r="DA111" i="8" s="1"/>
  <c r="I111" i="9" s="1"/>
  <c r="CU110" i="8"/>
  <c r="DG110" i="8" s="1"/>
  <c r="O110" i="9" s="1"/>
  <c r="CO109" i="8"/>
  <c r="DA109" i="8" s="1"/>
  <c r="I109" i="9" s="1"/>
  <c r="CQ108" i="8"/>
  <c r="DC108" i="8" s="1"/>
  <c r="K108" i="9" s="1"/>
  <c r="CS107" i="8"/>
  <c r="DE107" i="8" s="1"/>
  <c r="M107" i="9" s="1"/>
  <c r="CK107" i="8"/>
  <c r="CW107" i="8" s="1"/>
  <c r="E107" i="9" s="1"/>
  <c r="CU106" i="8"/>
  <c r="DG106" i="8" s="1"/>
  <c r="O106" i="9" s="1"/>
  <c r="CM106" i="8"/>
  <c r="CY106" i="8" s="1"/>
  <c r="G106" i="9" s="1"/>
  <c r="CO105" i="8"/>
  <c r="DA105" i="8" s="1"/>
  <c r="I105" i="9" s="1"/>
  <c r="CQ104" i="8"/>
  <c r="DC104" i="8" s="1"/>
  <c r="K104" i="9" s="1"/>
  <c r="CS103" i="8"/>
  <c r="DE103" i="8" s="1"/>
  <c r="M103" i="9" s="1"/>
  <c r="CK103" i="8"/>
  <c r="CW103" i="8" s="1"/>
  <c r="E103" i="9" s="1"/>
  <c r="CU102" i="8"/>
  <c r="DG102" i="8" s="1"/>
  <c r="O102" i="9" s="1"/>
  <c r="CM102" i="8"/>
  <c r="CY102" i="8" s="1"/>
  <c r="G102" i="9" s="1"/>
  <c r="CO101" i="8"/>
  <c r="DA101" i="8" s="1"/>
  <c r="I101" i="9" s="1"/>
  <c r="CQ100" i="8"/>
  <c r="DC100" i="8" s="1"/>
  <c r="K100" i="9" s="1"/>
  <c r="CV116" i="8"/>
  <c r="DH116" i="8" s="1"/>
  <c r="P116" i="9" s="1"/>
  <c r="CK113" i="8"/>
  <c r="CW113" i="8" s="1"/>
  <c r="E113" i="9" s="1"/>
  <c r="CQ112" i="8"/>
  <c r="DC112" i="8" s="1"/>
  <c r="K112" i="9" s="1"/>
  <c r="CN111" i="8"/>
  <c r="CZ111" i="8" s="1"/>
  <c r="H111" i="9" s="1"/>
  <c r="CS110" i="8"/>
  <c r="DE110" i="8" s="1"/>
  <c r="M110" i="9" s="1"/>
  <c r="CV109" i="8"/>
  <c r="DH109" i="8" s="1"/>
  <c r="P109" i="9" s="1"/>
  <c r="CN109" i="8"/>
  <c r="CZ109" i="8" s="1"/>
  <c r="H109" i="9" s="1"/>
  <c r="CP108" i="8"/>
  <c r="DB108" i="8" s="1"/>
  <c r="J108" i="9" s="1"/>
  <c r="CR107" i="8"/>
  <c r="DD107" i="8" s="1"/>
  <c r="L107" i="9" s="1"/>
  <c r="CT106" i="8"/>
  <c r="DF106" i="8" s="1"/>
  <c r="N106" i="9" s="1"/>
  <c r="CL106" i="8"/>
  <c r="CX106" i="8" s="1"/>
  <c r="F106" i="9" s="1"/>
  <c r="CV105" i="8"/>
  <c r="DH105" i="8" s="1"/>
  <c r="P105" i="9" s="1"/>
  <c r="CN105" i="8"/>
  <c r="CZ105" i="8" s="1"/>
  <c r="H105" i="9" s="1"/>
  <c r="CP104" i="8"/>
  <c r="DB104" i="8" s="1"/>
  <c r="J104" i="9" s="1"/>
  <c r="CK121" i="8"/>
  <c r="CW121" i="8" s="1"/>
  <c r="E121" i="9" s="1"/>
  <c r="CT119" i="8"/>
  <c r="DF119" i="8" s="1"/>
  <c r="N119" i="9" s="1"/>
  <c r="CL116" i="8"/>
  <c r="CX116" i="8" s="1"/>
  <c r="F116" i="9" s="1"/>
  <c r="CO112" i="8"/>
  <c r="DA112" i="8" s="1"/>
  <c r="I112" i="9" s="1"/>
  <c r="CM111" i="8"/>
  <c r="CY111" i="8" s="1"/>
  <c r="G111" i="9" s="1"/>
  <c r="CR110" i="8"/>
  <c r="DD110" i="8" s="1"/>
  <c r="L110" i="9" s="1"/>
  <c r="CU109" i="8"/>
  <c r="DG109" i="8" s="1"/>
  <c r="O109" i="9" s="1"/>
  <c r="CM109" i="8"/>
  <c r="CY109" i="8" s="1"/>
  <c r="G109" i="9" s="1"/>
  <c r="CO108" i="8"/>
  <c r="DA108" i="8" s="1"/>
  <c r="I108" i="9" s="1"/>
  <c r="CQ107" i="8"/>
  <c r="DC107" i="8" s="1"/>
  <c r="K107" i="9" s="1"/>
  <c r="CR123" i="8"/>
  <c r="DD123" i="8" s="1"/>
  <c r="L123" i="9" s="1"/>
  <c r="CT113" i="8"/>
  <c r="DF113" i="8" s="1"/>
  <c r="N113" i="9" s="1"/>
  <c r="CN112" i="8"/>
  <c r="CZ112" i="8" s="1"/>
  <c r="H112" i="9" s="1"/>
  <c r="CV111" i="8"/>
  <c r="DH111" i="8" s="1"/>
  <c r="P111" i="9" s="1"/>
  <c r="CK111" i="8"/>
  <c r="CW111" i="8" s="1"/>
  <c r="E111" i="9" s="1"/>
  <c r="CQ110" i="8"/>
  <c r="DC110" i="8" s="1"/>
  <c r="K110" i="9" s="1"/>
  <c r="CT109" i="8"/>
  <c r="DF109" i="8" s="1"/>
  <c r="N109" i="9" s="1"/>
  <c r="CL109" i="8"/>
  <c r="CX109" i="8" s="1"/>
  <c r="F109" i="9" s="1"/>
  <c r="CV108" i="8"/>
  <c r="DH108" i="8" s="1"/>
  <c r="P108" i="9" s="1"/>
  <c r="CN108" i="8"/>
  <c r="CZ108" i="8" s="1"/>
  <c r="H108" i="9" s="1"/>
  <c r="CP107" i="8"/>
  <c r="DB107" i="8" s="1"/>
  <c r="J107" i="9" s="1"/>
  <c r="CR106" i="8"/>
  <c r="DD106" i="8" s="1"/>
  <c r="L106" i="9" s="1"/>
  <c r="CT105" i="8"/>
  <c r="DF105" i="8" s="1"/>
  <c r="N105" i="9" s="1"/>
  <c r="CL105" i="8"/>
  <c r="CX105" i="8" s="1"/>
  <c r="F105" i="9" s="1"/>
  <c r="CO117" i="8"/>
  <c r="DA117" i="8" s="1"/>
  <c r="I117" i="9" s="1"/>
  <c r="CV114" i="8"/>
  <c r="DH114" i="8" s="1"/>
  <c r="P114" i="9" s="1"/>
  <c r="CS113" i="8"/>
  <c r="DE113" i="8" s="1"/>
  <c r="M113" i="9" s="1"/>
  <c r="CM112" i="8"/>
  <c r="CY112" i="8" s="1"/>
  <c r="G112" i="9" s="1"/>
  <c r="CU111" i="8"/>
  <c r="DG111" i="8" s="1"/>
  <c r="O111" i="9" s="1"/>
  <c r="CP110" i="8"/>
  <c r="DB110" i="8" s="1"/>
  <c r="J110" i="9" s="1"/>
  <c r="CS109" i="8"/>
  <c r="DE109" i="8" s="1"/>
  <c r="M109" i="9" s="1"/>
  <c r="CK109" i="8"/>
  <c r="CW109" i="8" s="1"/>
  <c r="E109" i="9" s="1"/>
  <c r="CU108" i="8"/>
  <c r="DG108" i="8" s="1"/>
  <c r="O108" i="9" s="1"/>
  <c r="CM108" i="8"/>
  <c r="CY108" i="8" s="1"/>
  <c r="G108" i="9" s="1"/>
  <c r="CO107" i="8"/>
  <c r="DA107" i="8" s="1"/>
  <c r="I107" i="9" s="1"/>
  <c r="CQ106" i="8"/>
  <c r="DC106" i="8" s="1"/>
  <c r="K106" i="9" s="1"/>
  <c r="CS105" i="8"/>
  <c r="DE105" i="8" s="1"/>
  <c r="M105" i="9" s="1"/>
  <c r="CK105" i="8"/>
  <c r="CW105" i="8" s="1"/>
  <c r="E105" i="9" s="1"/>
  <c r="CU104" i="8"/>
  <c r="DG104" i="8" s="1"/>
  <c r="O104" i="9" s="1"/>
  <c r="CM104" i="8"/>
  <c r="CY104" i="8" s="1"/>
  <c r="G104" i="9" s="1"/>
  <c r="CO103" i="8"/>
  <c r="DA103" i="8" s="1"/>
  <c r="I103" i="9" s="1"/>
  <c r="CQ102" i="8"/>
  <c r="DC102" i="8" s="1"/>
  <c r="K102" i="9" s="1"/>
  <c r="CS101" i="8"/>
  <c r="DE101" i="8" s="1"/>
  <c r="M101" i="9" s="1"/>
  <c r="CK101" i="8"/>
  <c r="CW101" i="8" s="1"/>
  <c r="E101" i="9" s="1"/>
  <c r="CU100" i="8"/>
  <c r="DG100" i="8" s="1"/>
  <c r="O100" i="9" s="1"/>
  <c r="CM100" i="8"/>
  <c r="CY100" i="8" s="1"/>
  <c r="G100" i="9" s="1"/>
  <c r="CK106" i="8"/>
  <c r="CW106" i="8" s="1"/>
  <c r="E106" i="9" s="1"/>
  <c r="CR105" i="8"/>
  <c r="DD105" i="8" s="1"/>
  <c r="L105" i="9" s="1"/>
  <c r="CN104" i="8"/>
  <c r="CZ104" i="8" s="1"/>
  <c r="H104" i="9" s="1"/>
  <c r="CP103" i="8"/>
  <c r="DB103" i="8" s="1"/>
  <c r="J103" i="9" s="1"/>
  <c r="CV102" i="8"/>
  <c r="DH102" i="8" s="1"/>
  <c r="P102" i="9" s="1"/>
  <c r="CK102" i="8"/>
  <c r="CW102" i="8" s="1"/>
  <c r="E102" i="9" s="1"/>
  <c r="CR101" i="8"/>
  <c r="DD101" i="8" s="1"/>
  <c r="L101" i="9" s="1"/>
  <c r="CN100" i="8"/>
  <c r="CZ100" i="8" s="1"/>
  <c r="H100" i="9" s="1"/>
  <c r="CO99" i="8"/>
  <c r="DA99" i="8" s="1"/>
  <c r="I99" i="9" s="1"/>
  <c r="CQ98" i="8"/>
  <c r="DC98" i="8" s="1"/>
  <c r="K98" i="9" s="1"/>
  <c r="CR109" i="8"/>
  <c r="DD109" i="8" s="1"/>
  <c r="L109" i="9" s="1"/>
  <c r="CT108" i="8"/>
  <c r="DF108" i="8" s="1"/>
  <c r="N108" i="9" s="1"/>
  <c r="CQ105" i="8"/>
  <c r="DC105" i="8" s="1"/>
  <c r="K105" i="9" s="1"/>
  <c r="CL104" i="8"/>
  <c r="CX104" i="8" s="1"/>
  <c r="F104" i="9" s="1"/>
  <c r="CN103" i="8"/>
  <c r="CZ103" i="8" s="1"/>
  <c r="H103" i="9" s="1"/>
  <c r="CT102" i="8"/>
  <c r="DF102" i="8" s="1"/>
  <c r="N102" i="9" s="1"/>
  <c r="CQ101" i="8"/>
  <c r="DC101" i="8" s="1"/>
  <c r="K101" i="9" s="1"/>
  <c r="CL100" i="8"/>
  <c r="CX100" i="8" s="1"/>
  <c r="F100" i="9" s="1"/>
  <c r="CS108" i="8"/>
  <c r="DE108" i="8" s="1"/>
  <c r="M108" i="9" s="1"/>
  <c r="CV107" i="8"/>
  <c r="DH107" i="8" s="1"/>
  <c r="P107" i="9" s="1"/>
  <c r="CM105" i="8"/>
  <c r="CY105" i="8" s="1"/>
  <c r="G105" i="9" s="1"/>
  <c r="CK104" i="8"/>
  <c r="CW104" i="8" s="1"/>
  <c r="E104" i="9" s="1"/>
  <c r="CM103" i="8"/>
  <c r="CY103" i="8" s="1"/>
  <c r="G103" i="9" s="1"/>
  <c r="CS102" i="8"/>
  <c r="DE102" i="8" s="1"/>
  <c r="M102" i="9" s="1"/>
  <c r="CP101" i="8"/>
  <c r="DB101" i="8" s="1"/>
  <c r="J101" i="9" s="1"/>
  <c r="CV100" i="8"/>
  <c r="DH100" i="8" s="1"/>
  <c r="P100" i="9" s="1"/>
  <c r="CK100" i="8"/>
  <c r="CW100" i="8" s="1"/>
  <c r="E100" i="9" s="1"/>
  <c r="CS111" i="8"/>
  <c r="DE111" i="8" s="1"/>
  <c r="M111" i="9" s="1"/>
  <c r="CL108" i="8"/>
  <c r="CX108" i="8" s="1"/>
  <c r="F108" i="9" s="1"/>
  <c r="CU107" i="8"/>
  <c r="DG107" i="8" s="1"/>
  <c r="O107" i="9" s="1"/>
  <c r="CV103" i="8"/>
  <c r="DH103" i="8" s="1"/>
  <c r="P103" i="9" s="1"/>
  <c r="CL103" i="8"/>
  <c r="CX103" i="8" s="1"/>
  <c r="F103" i="9" s="1"/>
  <c r="CR102" i="8"/>
  <c r="DD102" i="8" s="1"/>
  <c r="L102" i="9" s="1"/>
  <c r="CN101" i="8"/>
  <c r="CZ101" i="8" s="1"/>
  <c r="H101" i="9" s="1"/>
  <c r="CT100" i="8"/>
  <c r="DF100" i="8" s="1"/>
  <c r="N100" i="9" s="1"/>
  <c r="CT99" i="8"/>
  <c r="DF99" i="8" s="1"/>
  <c r="N99" i="9" s="1"/>
  <c r="CL99" i="8"/>
  <c r="CX99" i="8" s="1"/>
  <c r="F99" i="9" s="1"/>
  <c r="CV98" i="8"/>
  <c r="DH98" i="8" s="1"/>
  <c r="P98" i="9" s="1"/>
  <c r="CN98" i="8"/>
  <c r="CZ98" i="8" s="1"/>
  <c r="H98" i="9" s="1"/>
  <c r="CP97" i="8"/>
  <c r="DB97" i="8" s="1"/>
  <c r="J97" i="9" s="1"/>
  <c r="CR96" i="8"/>
  <c r="DD96" i="8" s="1"/>
  <c r="L96" i="9" s="1"/>
  <c r="CT95" i="8"/>
  <c r="DF95" i="8" s="1"/>
  <c r="N95" i="9" s="1"/>
  <c r="CL95" i="8"/>
  <c r="CX95" i="8" s="1"/>
  <c r="F95" i="9" s="1"/>
  <c r="CV94" i="8"/>
  <c r="DH94" i="8" s="1"/>
  <c r="P94" i="9" s="1"/>
  <c r="CN94" i="8"/>
  <c r="CZ94" i="8" s="1"/>
  <c r="H94" i="9" s="1"/>
  <c r="CM114" i="8"/>
  <c r="CY114" i="8" s="1"/>
  <c r="G114" i="9" s="1"/>
  <c r="CR113" i="8"/>
  <c r="DD113" i="8" s="1"/>
  <c r="L113" i="9" s="1"/>
  <c r="CO110" i="8"/>
  <c r="DA110" i="8" s="1"/>
  <c r="I110" i="9" s="1"/>
  <c r="CK108" i="8"/>
  <c r="CW108" i="8" s="1"/>
  <c r="E108" i="9" s="1"/>
  <c r="CN107" i="8"/>
  <c r="CZ107" i="8" s="1"/>
  <c r="H107" i="9" s="1"/>
  <c r="CV104" i="8"/>
  <c r="DH104" i="8" s="1"/>
  <c r="P104" i="9" s="1"/>
  <c r="CU103" i="8"/>
  <c r="DG103" i="8" s="1"/>
  <c r="O103" i="9" s="1"/>
  <c r="CP102" i="8"/>
  <c r="DB102" i="8" s="1"/>
  <c r="J102" i="9" s="1"/>
  <c r="CM101" i="8"/>
  <c r="CY101" i="8" s="1"/>
  <c r="G101" i="9" s="1"/>
  <c r="CS100" i="8"/>
  <c r="DE100" i="8" s="1"/>
  <c r="M100" i="9" s="1"/>
  <c r="CS99" i="8"/>
  <c r="DE99" i="8" s="1"/>
  <c r="M99" i="9" s="1"/>
  <c r="CK99" i="8"/>
  <c r="CW99" i="8" s="1"/>
  <c r="E99" i="9" s="1"/>
  <c r="CU98" i="8"/>
  <c r="DG98" i="8" s="1"/>
  <c r="O98" i="9" s="1"/>
  <c r="CM98" i="8"/>
  <c r="CY98" i="8" s="1"/>
  <c r="G98" i="9" s="1"/>
  <c r="CO97" i="8"/>
  <c r="DA97" i="8" s="1"/>
  <c r="I97" i="9" s="1"/>
  <c r="CQ96" i="8"/>
  <c r="DC96" i="8" s="1"/>
  <c r="K96" i="9" s="1"/>
  <c r="CS95" i="8"/>
  <c r="DE95" i="8" s="1"/>
  <c r="M95" i="9" s="1"/>
  <c r="CK95" i="8"/>
  <c r="CW95" i="8" s="1"/>
  <c r="E95" i="9" s="1"/>
  <c r="CU94" i="8"/>
  <c r="DG94" i="8" s="1"/>
  <c r="O94" i="9" s="1"/>
  <c r="CM94" i="8"/>
  <c r="CY94" i="8" s="1"/>
  <c r="G94" i="9" s="1"/>
  <c r="CO93" i="8"/>
  <c r="DA93" i="8" s="1"/>
  <c r="I93" i="9" s="1"/>
  <c r="CQ92" i="8"/>
  <c r="DC92" i="8" s="1"/>
  <c r="K92" i="9" s="1"/>
  <c r="CS91" i="8"/>
  <c r="DE91" i="8" s="1"/>
  <c r="M91" i="9" s="1"/>
  <c r="CK91" i="8"/>
  <c r="CW91" i="8" s="1"/>
  <c r="E91" i="9" s="1"/>
  <c r="CU90" i="8"/>
  <c r="DG90" i="8" s="1"/>
  <c r="O90" i="9" s="1"/>
  <c r="CM90" i="8"/>
  <c r="CY90" i="8" s="1"/>
  <c r="G90" i="9" s="1"/>
  <c r="CV112" i="8"/>
  <c r="DH112" i="8" s="1"/>
  <c r="P112" i="9" s="1"/>
  <c r="CM107" i="8"/>
  <c r="CY107" i="8" s="1"/>
  <c r="G107" i="9" s="1"/>
  <c r="CS106" i="8"/>
  <c r="DE106" i="8" s="1"/>
  <c r="M106" i="9" s="1"/>
  <c r="CT104" i="8"/>
  <c r="DF104" i="8" s="1"/>
  <c r="N104" i="9" s="1"/>
  <c r="CT103" i="8"/>
  <c r="DF103" i="8" s="1"/>
  <c r="N103" i="9" s="1"/>
  <c r="CO102" i="8"/>
  <c r="DA102" i="8" s="1"/>
  <c r="I102" i="9" s="1"/>
  <c r="CV101" i="8"/>
  <c r="DH101" i="8" s="1"/>
  <c r="P101" i="9" s="1"/>
  <c r="CL101" i="8"/>
  <c r="CX101" i="8" s="1"/>
  <c r="F101" i="9" s="1"/>
  <c r="CR100" i="8"/>
  <c r="DD100" i="8" s="1"/>
  <c r="L100" i="9" s="1"/>
  <c r="CO106" i="8"/>
  <c r="DA106" i="8" s="1"/>
  <c r="I106" i="9" s="1"/>
  <c r="CU105" i="8"/>
  <c r="DG105" i="8" s="1"/>
  <c r="O105" i="9" s="1"/>
  <c r="CO104" i="8"/>
  <c r="DA104" i="8" s="1"/>
  <c r="I104" i="9" s="1"/>
  <c r="CQ103" i="8"/>
  <c r="DC103" i="8" s="1"/>
  <c r="K103" i="9" s="1"/>
  <c r="CL102" i="8"/>
  <c r="CX102" i="8" s="1"/>
  <c r="F102" i="9" s="1"/>
  <c r="CT101" i="8"/>
  <c r="DF101" i="8" s="1"/>
  <c r="N101" i="9" s="1"/>
  <c r="CO100" i="8"/>
  <c r="DA100" i="8" s="1"/>
  <c r="I100" i="9" s="1"/>
  <c r="CP99" i="8"/>
  <c r="DB99" i="8" s="1"/>
  <c r="J99" i="9" s="1"/>
  <c r="CR98" i="8"/>
  <c r="DD98" i="8" s="1"/>
  <c r="L98" i="9" s="1"/>
  <c r="CT97" i="8"/>
  <c r="DF97" i="8" s="1"/>
  <c r="N97" i="9" s="1"/>
  <c r="CL97" i="8"/>
  <c r="CX97" i="8" s="1"/>
  <c r="F97" i="9" s="1"/>
  <c r="CV96" i="8"/>
  <c r="DH96" i="8" s="1"/>
  <c r="P96" i="9" s="1"/>
  <c r="CN96" i="8"/>
  <c r="CZ96" i="8" s="1"/>
  <c r="H96" i="9" s="1"/>
  <c r="CP95" i="8"/>
  <c r="DB95" i="8" s="1"/>
  <c r="J95" i="9" s="1"/>
  <c r="CR94" i="8"/>
  <c r="DD94" i="8" s="1"/>
  <c r="L94" i="9" s="1"/>
  <c r="CT93" i="8"/>
  <c r="DF93" i="8" s="1"/>
  <c r="N93" i="9" s="1"/>
  <c r="CL93" i="8"/>
  <c r="CX93" i="8" s="1"/>
  <c r="F93" i="9" s="1"/>
  <c r="CV92" i="8"/>
  <c r="DH92" i="8" s="1"/>
  <c r="P92" i="9" s="1"/>
  <c r="CN92" i="8"/>
  <c r="CZ92" i="8" s="1"/>
  <c r="H92" i="9" s="1"/>
  <c r="CP91" i="8"/>
  <c r="DB91" i="8" s="1"/>
  <c r="J91" i="9" s="1"/>
  <c r="CR90" i="8"/>
  <c r="DD90" i="8" s="1"/>
  <c r="L90" i="9" s="1"/>
  <c r="CT89" i="8"/>
  <c r="DF89" i="8" s="1"/>
  <c r="N89" i="9" s="1"/>
  <c r="CL89" i="8"/>
  <c r="CX89" i="8" s="1"/>
  <c r="F89" i="9" s="1"/>
  <c r="CR103" i="8"/>
  <c r="DD103" i="8" s="1"/>
  <c r="L103" i="9" s="1"/>
  <c r="CU101" i="8"/>
  <c r="DG101" i="8" s="1"/>
  <c r="O101" i="9" s="1"/>
  <c r="CM99" i="8"/>
  <c r="CY99" i="8" s="1"/>
  <c r="G99" i="9" s="1"/>
  <c r="CK98" i="8"/>
  <c r="CW98" i="8" s="1"/>
  <c r="E98" i="9" s="1"/>
  <c r="CK97" i="8"/>
  <c r="CW97" i="8" s="1"/>
  <c r="E97" i="9" s="1"/>
  <c r="CO96" i="8"/>
  <c r="DA96" i="8" s="1"/>
  <c r="I96" i="9" s="1"/>
  <c r="CR95" i="8"/>
  <c r="DD95" i="8" s="1"/>
  <c r="L95" i="9" s="1"/>
  <c r="CT94" i="8"/>
  <c r="DF94" i="8" s="1"/>
  <c r="N94" i="9" s="1"/>
  <c r="CN93" i="8"/>
  <c r="CZ93" i="8" s="1"/>
  <c r="H93" i="9" s="1"/>
  <c r="CT92" i="8"/>
  <c r="DF92" i="8" s="1"/>
  <c r="N92" i="9" s="1"/>
  <c r="CO91" i="8"/>
  <c r="DA91" i="8" s="1"/>
  <c r="I91" i="9" s="1"/>
  <c r="CV90" i="8"/>
  <c r="DH90" i="8" s="1"/>
  <c r="P90" i="9" s="1"/>
  <c r="CK90" i="8"/>
  <c r="CW90" i="8" s="1"/>
  <c r="E90" i="9" s="1"/>
  <c r="CP89" i="8"/>
  <c r="DB89" i="8" s="1"/>
  <c r="J89" i="9" s="1"/>
  <c r="CV97" i="8"/>
  <c r="DH97" i="8" s="1"/>
  <c r="P97" i="9" s="1"/>
  <c r="CM96" i="8"/>
  <c r="CY96" i="8" s="1"/>
  <c r="G96" i="9" s="1"/>
  <c r="CQ95" i="8"/>
  <c r="DC95" i="8" s="1"/>
  <c r="K95" i="9" s="1"/>
  <c r="CS94" i="8"/>
  <c r="DE94" i="8" s="1"/>
  <c r="M94" i="9" s="1"/>
  <c r="CM93" i="8"/>
  <c r="CY93" i="8" s="1"/>
  <c r="G93" i="9" s="1"/>
  <c r="CU97" i="8"/>
  <c r="DG97" i="8" s="1"/>
  <c r="O97" i="9" s="1"/>
  <c r="CL96" i="8"/>
  <c r="CX96" i="8" s="1"/>
  <c r="F96" i="9" s="1"/>
  <c r="CO95" i="8"/>
  <c r="DA95" i="8" s="1"/>
  <c r="I95" i="9" s="1"/>
  <c r="CQ94" i="8"/>
  <c r="DC94" i="8" s="1"/>
  <c r="K94" i="9" s="1"/>
  <c r="CV93" i="8"/>
  <c r="DH93" i="8" s="1"/>
  <c r="P93" i="9" s="1"/>
  <c r="CK93" i="8"/>
  <c r="CW93" i="8" s="1"/>
  <c r="E93" i="9" s="1"/>
  <c r="CR92" i="8"/>
  <c r="DD92" i="8" s="1"/>
  <c r="L92" i="9" s="1"/>
  <c r="CP106" i="8"/>
  <c r="DB106" i="8" s="1"/>
  <c r="J106" i="9" s="1"/>
  <c r="CS104" i="8"/>
  <c r="DE104" i="8" s="1"/>
  <c r="M104" i="9" s="1"/>
  <c r="CN102" i="8"/>
  <c r="CZ102" i="8" s="1"/>
  <c r="H102" i="9" s="1"/>
  <c r="CV99" i="8"/>
  <c r="DH99" i="8" s="1"/>
  <c r="P99" i="9" s="1"/>
  <c r="CT98" i="8"/>
  <c r="DF98" i="8" s="1"/>
  <c r="N98" i="9" s="1"/>
  <c r="CS97" i="8"/>
  <c r="DE97" i="8" s="1"/>
  <c r="M97" i="9" s="1"/>
  <c r="CK96" i="8"/>
  <c r="CW96" i="8" s="1"/>
  <c r="E96" i="9" s="1"/>
  <c r="CN95" i="8"/>
  <c r="CZ95" i="8" s="1"/>
  <c r="H95" i="9" s="1"/>
  <c r="CP94" i="8"/>
  <c r="DB94" i="8" s="1"/>
  <c r="J94" i="9" s="1"/>
  <c r="CU93" i="8"/>
  <c r="DG93" i="8" s="1"/>
  <c r="O93" i="9" s="1"/>
  <c r="CP92" i="8"/>
  <c r="DB92" i="8" s="1"/>
  <c r="J92" i="9" s="1"/>
  <c r="CV91" i="8"/>
  <c r="DH91" i="8" s="1"/>
  <c r="P91" i="9" s="1"/>
  <c r="CL91" i="8"/>
  <c r="CX91" i="8" s="1"/>
  <c r="F91" i="9" s="1"/>
  <c r="CQ90" i="8"/>
  <c r="DC90" i="8" s="1"/>
  <c r="K90" i="9" s="1"/>
  <c r="CV89" i="8"/>
  <c r="DH89" i="8" s="1"/>
  <c r="P89" i="9" s="1"/>
  <c r="CM89" i="8"/>
  <c r="CY89" i="8" s="1"/>
  <c r="G89" i="9" s="1"/>
  <c r="CT88" i="8"/>
  <c r="DF88" i="8" s="1"/>
  <c r="N88" i="9" s="1"/>
  <c r="CL88" i="8"/>
  <c r="CX88" i="8" s="1"/>
  <c r="F88" i="9" s="1"/>
  <c r="CV87" i="8"/>
  <c r="DH87" i="8" s="1"/>
  <c r="P87" i="9" s="1"/>
  <c r="CN87" i="8"/>
  <c r="CZ87" i="8" s="1"/>
  <c r="H87" i="9" s="1"/>
  <c r="CP86" i="8"/>
  <c r="DB86" i="8" s="1"/>
  <c r="CU99" i="8"/>
  <c r="DG99" i="8" s="1"/>
  <c r="O99" i="9" s="1"/>
  <c r="CS98" i="8"/>
  <c r="DE98" i="8" s="1"/>
  <c r="M98" i="9" s="1"/>
  <c r="CR97" i="8"/>
  <c r="DD97" i="8" s="1"/>
  <c r="L97" i="9" s="1"/>
  <c r="CU96" i="8"/>
  <c r="DG96" i="8" s="1"/>
  <c r="O96" i="9" s="1"/>
  <c r="CM95" i="8"/>
  <c r="CY95" i="8" s="1"/>
  <c r="G95" i="9" s="1"/>
  <c r="CO94" i="8"/>
  <c r="DA94" i="8" s="1"/>
  <c r="I94" i="9" s="1"/>
  <c r="CS93" i="8"/>
  <c r="DE93" i="8" s="1"/>
  <c r="M93" i="9" s="1"/>
  <c r="CO92" i="8"/>
  <c r="DA92" i="8" s="1"/>
  <c r="I92" i="9" s="1"/>
  <c r="CU91" i="8"/>
  <c r="DG91" i="8" s="1"/>
  <c r="O91" i="9" s="1"/>
  <c r="CP90" i="8"/>
  <c r="DB90" i="8" s="1"/>
  <c r="J90" i="9" s="1"/>
  <c r="CR99" i="8"/>
  <c r="DD99" i="8" s="1"/>
  <c r="L99" i="9" s="1"/>
  <c r="CP98" i="8"/>
  <c r="DB98" i="8" s="1"/>
  <c r="J98" i="9" s="1"/>
  <c r="CQ97" i="8"/>
  <c r="DC97" i="8" s="1"/>
  <c r="K97" i="9" s="1"/>
  <c r="CT96" i="8"/>
  <c r="DF96" i="8" s="1"/>
  <c r="N96" i="9" s="1"/>
  <c r="CL94" i="8"/>
  <c r="CX94" i="8" s="1"/>
  <c r="F94" i="9" s="1"/>
  <c r="CR93" i="8"/>
  <c r="DD93" i="8" s="1"/>
  <c r="L93" i="9" s="1"/>
  <c r="CM92" i="8"/>
  <c r="CY92" i="8" s="1"/>
  <c r="G92" i="9" s="1"/>
  <c r="CT91" i="8"/>
  <c r="DF91" i="8" s="1"/>
  <c r="N91" i="9" s="1"/>
  <c r="CO90" i="8"/>
  <c r="DA90" i="8" s="1"/>
  <c r="I90" i="9" s="1"/>
  <c r="CS89" i="8"/>
  <c r="DE89" i="8" s="1"/>
  <c r="M89" i="9" s="1"/>
  <c r="CR88" i="8"/>
  <c r="DD88" i="8" s="1"/>
  <c r="L88" i="9" s="1"/>
  <c r="CT87" i="8"/>
  <c r="DF87" i="8" s="1"/>
  <c r="N87" i="9" s="1"/>
  <c r="CL87" i="8"/>
  <c r="CX87" i="8" s="1"/>
  <c r="F87" i="9" s="1"/>
  <c r="CV86" i="8"/>
  <c r="DH86" i="8" s="1"/>
  <c r="CN86" i="8"/>
  <c r="CZ86" i="8" s="1"/>
  <c r="CP85" i="8"/>
  <c r="DB85" i="8" s="1"/>
  <c r="J85" i="9" s="1"/>
  <c r="CR84" i="8"/>
  <c r="DD84" i="8" s="1"/>
  <c r="L84" i="9" s="1"/>
  <c r="CT83" i="8"/>
  <c r="DF83" i="8" s="1"/>
  <c r="N83" i="9" s="1"/>
  <c r="CL83" i="8"/>
  <c r="CX83" i="8" s="1"/>
  <c r="F83" i="9" s="1"/>
  <c r="CV82" i="8"/>
  <c r="DH82" i="8" s="1"/>
  <c r="P82" i="9" s="1"/>
  <c r="CN82" i="8"/>
  <c r="CZ82" i="8" s="1"/>
  <c r="H82" i="9" s="1"/>
  <c r="CP81" i="8"/>
  <c r="DB81" i="8" s="1"/>
  <c r="J81" i="9" s="1"/>
  <c r="CL112" i="8"/>
  <c r="CX112" i="8" s="1"/>
  <c r="F112" i="9" s="1"/>
  <c r="CP100" i="8"/>
  <c r="DB100" i="8" s="1"/>
  <c r="J100" i="9" s="1"/>
  <c r="CQ99" i="8"/>
  <c r="DC99" i="8" s="1"/>
  <c r="K99" i="9" s="1"/>
  <c r="CO98" i="8"/>
  <c r="DA98" i="8" s="1"/>
  <c r="I98" i="9" s="1"/>
  <c r="CN97" i="8"/>
  <c r="CZ97" i="8" s="1"/>
  <c r="H97" i="9" s="1"/>
  <c r="CS96" i="8"/>
  <c r="DE96" i="8" s="1"/>
  <c r="M96" i="9" s="1"/>
  <c r="CV95" i="8"/>
  <c r="DH95" i="8" s="1"/>
  <c r="P95" i="9" s="1"/>
  <c r="CK94" i="8"/>
  <c r="CW94" i="8" s="1"/>
  <c r="E94" i="9" s="1"/>
  <c r="CQ93" i="8"/>
  <c r="DC93" i="8" s="1"/>
  <c r="K93" i="9" s="1"/>
  <c r="CL92" i="8"/>
  <c r="CX92" i="8" s="1"/>
  <c r="F92" i="9" s="1"/>
  <c r="CR91" i="8"/>
  <c r="DD91" i="8" s="1"/>
  <c r="L91" i="9" s="1"/>
  <c r="CN90" i="8"/>
  <c r="CZ90" i="8" s="1"/>
  <c r="H90" i="9" s="1"/>
  <c r="CR89" i="8"/>
  <c r="DD89" i="8" s="1"/>
  <c r="L89" i="9" s="1"/>
  <c r="CQ88" i="8"/>
  <c r="DC88" i="8" s="1"/>
  <c r="K88" i="9" s="1"/>
  <c r="CS87" i="8"/>
  <c r="DE87" i="8" s="1"/>
  <c r="M87" i="9" s="1"/>
  <c r="CK87" i="8"/>
  <c r="CW87" i="8" s="1"/>
  <c r="E87" i="9" s="1"/>
  <c r="CU86" i="8"/>
  <c r="DG86" i="8" s="1"/>
  <c r="CM86" i="8"/>
  <c r="CY86" i="8" s="1"/>
  <c r="CO85" i="8"/>
  <c r="DA85" i="8" s="1"/>
  <c r="I85" i="9" s="1"/>
  <c r="CQ84" i="8"/>
  <c r="DC84" i="8" s="1"/>
  <c r="K84" i="9" s="1"/>
  <c r="CS83" i="8"/>
  <c r="DE83" i="8" s="1"/>
  <c r="M83" i="9" s="1"/>
  <c r="CK83" i="8"/>
  <c r="CW83" i="8" s="1"/>
  <c r="E83" i="9" s="1"/>
  <c r="CU82" i="8"/>
  <c r="DG82" i="8" s="1"/>
  <c r="O82" i="9" s="1"/>
  <c r="CM82" i="8"/>
  <c r="CY82" i="8" s="1"/>
  <c r="G82" i="9" s="1"/>
  <c r="CS90" i="8"/>
  <c r="DE90" i="8" s="1"/>
  <c r="M90" i="9" s="1"/>
  <c r="CU88" i="8"/>
  <c r="DG88" i="8" s="1"/>
  <c r="O88" i="9" s="1"/>
  <c r="CK86" i="8"/>
  <c r="CW86" i="8" s="1"/>
  <c r="CQ85" i="8"/>
  <c r="DC85" i="8" s="1"/>
  <c r="K85" i="9" s="1"/>
  <c r="CM84" i="8"/>
  <c r="CY84" i="8" s="1"/>
  <c r="G84" i="9" s="1"/>
  <c r="CU83" i="8"/>
  <c r="DG83" i="8" s="1"/>
  <c r="O83" i="9" s="1"/>
  <c r="CO82" i="8"/>
  <c r="DA82" i="8" s="1"/>
  <c r="I82" i="9" s="1"/>
  <c r="CR81" i="8"/>
  <c r="DD81" i="8" s="1"/>
  <c r="L81" i="9" s="1"/>
  <c r="CT80" i="8"/>
  <c r="DF80" i="8" s="1"/>
  <c r="N80" i="9" s="1"/>
  <c r="CL80" i="8"/>
  <c r="CX80" i="8" s="1"/>
  <c r="F80" i="9" s="1"/>
  <c r="CV79" i="8"/>
  <c r="DH79" i="8" s="1"/>
  <c r="P79" i="9" s="1"/>
  <c r="CN79" i="8"/>
  <c r="CZ79" i="8" s="1"/>
  <c r="H79" i="9" s="1"/>
  <c r="CP78" i="8"/>
  <c r="DB78" i="8" s="1"/>
  <c r="J78" i="9" s="1"/>
  <c r="CL98" i="8"/>
  <c r="CX98" i="8" s="1"/>
  <c r="F98" i="9" s="1"/>
  <c r="CQ91" i="8"/>
  <c r="DC91" i="8" s="1"/>
  <c r="K91" i="9" s="1"/>
  <c r="CL90" i="8"/>
  <c r="CX90" i="8" s="1"/>
  <c r="F90" i="9" s="1"/>
  <c r="CS88" i="8"/>
  <c r="DE88" i="8" s="1"/>
  <c r="M88" i="9" s="1"/>
  <c r="CN85" i="8"/>
  <c r="CZ85" i="8" s="1"/>
  <c r="H85" i="9" s="1"/>
  <c r="CV84" i="8"/>
  <c r="DH84" i="8" s="1"/>
  <c r="P84" i="9" s="1"/>
  <c r="CL84" i="8"/>
  <c r="CX84" i="8" s="1"/>
  <c r="F84" i="9" s="1"/>
  <c r="CR83" i="8"/>
  <c r="DD83" i="8" s="1"/>
  <c r="L83" i="9" s="1"/>
  <c r="CL82" i="8"/>
  <c r="CX82" i="8" s="1"/>
  <c r="F82" i="9" s="1"/>
  <c r="CU95" i="8"/>
  <c r="DG95" i="8" s="1"/>
  <c r="O95" i="9" s="1"/>
  <c r="CN91" i="8"/>
  <c r="CZ91" i="8" s="1"/>
  <c r="H91" i="9" s="1"/>
  <c r="CP88" i="8"/>
  <c r="DB88" i="8" s="1"/>
  <c r="J88" i="9" s="1"/>
  <c r="CU87" i="8"/>
  <c r="DG87" i="8" s="1"/>
  <c r="O87" i="9" s="1"/>
  <c r="CT86" i="8"/>
  <c r="DF86" i="8" s="1"/>
  <c r="CM85" i="8"/>
  <c r="CY85" i="8" s="1"/>
  <c r="G85" i="9" s="1"/>
  <c r="CU84" i="8"/>
  <c r="DG84" i="8" s="1"/>
  <c r="O84" i="9" s="1"/>
  <c r="CK84" i="8"/>
  <c r="CW84" i="8" s="1"/>
  <c r="E84" i="9" s="1"/>
  <c r="CQ83" i="8"/>
  <c r="DC83" i="8" s="1"/>
  <c r="K83" i="9" s="1"/>
  <c r="CK82" i="8"/>
  <c r="CW82" i="8" s="1"/>
  <c r="E82" i="9" s="1"/>
  <c r="CO81" i="8"/>
  <c r="DA81" i="8" s="1"/>
  <c r="I81" i="9" s="1"/>
  <c r="CR80" i="8"/>
  <c r="DD80" i="8" s="1"/>
  <c r="L80" i="9" s="1"/>
  <c r="CT79" i="8"/>
  <c r="DF79" i="8" s="1"/>
  <c r="N79" i="9" s="1"/>
  <c r="CL79" i="8"/>
  <c r="CX79" i="8" s="1"/>
  <c r="F79" i="9" s="1"/>
  <c r="CV78" i="8"/>
  <c r="DH78" i="8" s="1"/>
  <c r="P78" i="9" s="1"/>
  <c r="CN78" i="8"/>
  <c r="CZ78" i="8" s="1"/>
  <c r="H78" i="9" s="1"/>
  <c r="CP77" i="8"/>
  <c r="DB77" i="8" s="1"/>
  <c r="J77" i="9" s="1"/>
  <c r="CR76" i="8"/>
  <c r="DD76" i="8" s="1"/>
  <c r="L76" i="9" s="1"/>
  <c r="CT75" i="8"/>
  <c r="DF75" i="8" s="1"/>
  <c r="N75" i="9" s="1"/>
  <c r="CL75" i="8"/>
  <c r="CX75" i="8" s="1"/>
  <c r="F75" i="9" s="1"/>
  <c r="CV74" i="8"/>
  <c r="DH74" i="8" s="1"/>
  <c r="P74" i="9" s="1"/>
  <c r="CN74" i="8"/>
  <c r="CZ74" i="8" s="1"/>
  <c r="H74" i="9" s="1"/>
  <c r="CP73" i="8"/>
  <c r="DB73" i="8" s="1"/>
  <c r="J73" i="9" s="1"/>
  <c r="CR72" i="8"/>
  <c r="DD72" i="8" s="1"/>
  <c r="L72" i="9" s="1"/>
  <c r="CP93" i="8"/>
  <c r="DB93" i="8" s="1"/>
  <c r="J93" i="9" s="1"/>
  <c r="CM91" i="8"/>
  <c r="CY91" i="8" s="1"/>
  <c r="G91" i="9" s="1"/>
  <c r="CU89" i="8"/>
  <c r="DG89" i="8" s="1"/>
  <c r="O89" i="9" s="1"/>
  <c r="CO88" i="8"/>
  <c r="DA88" i="8" s="1"/>
  <c r="I88" i="9" s="1"/>
  <c r="CR87" i="8"/>
  <c r="DD87" i="8" s="1"/>
  <c r="L87" i="9" s="1"/>
  <c r="CS86" i="8"/>
  <c r="DE86" i="8" s="1"/>
  <c r="CV85" i="8"/>
  <c r="DH85" i="8" s="1"/>
  <c r="P85" i="9" s="1"/>
  <c r="CL85" i="8"/>
  <c r="CX85" i="8" s="1"/>
  <c r="F85" i="9" s="1"/>
  <c r="CT84" i="8"/>
  <c r="DF84" i="8" s="1"/>
  <c r="N84" i="9" s="1"/>
  <c r="CP83" i="8"/>
  <c r="DB83" i="8" s="1"/>
  <c r="J83" i="9" s="1"/>
  <c r="CT82" i="8"/>
  <c r="DF82" i="8" s="1"/>
  <c r="N82" i="9" s="1"/>
  <c r="CN81" i="8"/>
  <c r="CZ81" i="8" s="1"/>
  <c r="H81" i="9" s="1"/>
  <c r="CQ80" i="8"/>
  <c r="DC80" i="8" s="1"/>
  <c r="K80" i="9" s="1"/>
  <c r="CS79" i="8"/>
  <c r="DE79" i="8" s="1"/>
  <c r="M79" i="9" s="1"/>
  <c r="CK79" i="8"/>
  <c r="CW79" i="8" s="1"/>
  <c r="E79" i="9" s="1"/>
  <c r="CU78" i="8"/>
  <c r="DG78" i="8" s="1"/>
  <c r="O78" i="9" s="1"/>
  <c r="CM78" i="8"/>
  <c r="CY78" i="8" s="1"/>
  <c r="G78" i="9" s="1"/>
  <c r="CO77" i="8"/>
  <c r="DA77" i="8" s="1"/>
  <c r="I77" i="9" s="1"/>
  <c r="CQ76" i="8"/>
  <c r="DC76" i="8" s="1"/>
  <c r="K76" i="9" s="1"/>
  <c r="CS75" i="8"/>
  <c r="DE75" i="8" s="1"/>
  <c r="M75" i="9" s="1"/>
  <c r="CK75" i="8"/>
  <c r="CW75" i="8" s="1"/>
  <c r="E75" i="9" s="1"/>
  <c r="CU74" i="8"/>
  <c r="DG74" i="8" s="1"/>
  <c r="O74" i="9" s="1"/>
  <c r="CM74" i="8"/>
  <c r="CY74" i="8" s="1"/>
  <c r="G74" i="9" s="1"/>
  <c r="CO73" i="8"/>
  <c r="DA73" i="8" s="1"/>
  <c r="I73" i="9" s="1"/>
  <c r="CQ89" i="8"/>
  <c r="DC89" i="8" s="1"/>
  <c r="K89" i="9" s="1"/>
  <c r="CN88" i="8"/>
  <c r="CZ88" i="8" s="1"/>
  <c r="H88" i="9" s="1"/>
  <c r="CQ87" i="8"/>
  <c r="DC87" i="8" s="1"/>
  <c r="K87" i="9" s="1"/>
  <c r="CR86" i="8"/>
  <c r="DD86" i="8" s="1"/>
  <c r="CU85" i="8"/>
  <c r="DG85" i="8" s="1"/>
  <c r="O85" i="9" s="1"/>
  <c r="CK85" i="8"/>
  <c r="CW85" i="8" s="1"/>
  <c r="E85" i="9" s="1"/>
  <c r="CS84" i="8"/>
  <c r="DE84" i="8" s="1"/>
  <c r="M84" i="9" s="1"/>
  <c r="CO83" i="8"/>
  <c r="DA83" i="8" s="1"/>
  <c r="I83" i="9" s="1"/>
  <c r="CS82" i="8"/>
  <c r="DE82" i="8" s="1"/>
  <c r="M82" i="9" s="1"/>
  <c r="CV81" i="8"/>
  <c r="DH81" i="8" s="1"/>
  <c r="P81" i="9" s="1"/>
  <c r="CM81" i="8"/>
  <c r="CY81" i="8" s="1"/>
  <c r="G81" i="9" s="1"/>
  <c r="CP80" i="8"/>
  <c r="DB80" i="8" s="1"/>
  <c r="J80" i="9" s="1"/>
  <c r="CR79" i="8"/>
  <c r="DD79" i="8" s="1"/>
  <c r="L79" i="9" s="1"/>
  <c r="CT78" i="8"/>
  <c r="DF78" i="8" s="1"/>
  <c r="N78" i="9" s="1"/>
  <c r="CL78" i="8"/>
  <c r="CX78" i="8" s="1"/>
  <c r="F78" i="9" s="1"/>
  <c r="CM97" i="8"/>
  <c r="CY97" i="8" s="1"/>
  <c r="G97" i="9" s="1"/>
  <c r="CU92" i="8"/>
  <c r="DG92" i="8" s="1"/>
  <c r="O92" i="9" s="1"/>
  <c r="CO89" i="8"/>
  <c r="DA89" i="8" s="1"/>
  <c r="I89" i="9" s="1"/>
  <c r="CM88" i="8"/>
  <c r="CY88" i="8" s="1"/>
  <c r="G88" i="9" s="1"/>
  <c r="CP87" i="8"/>
  <c r="DB87" i="8" s="1"/>
  <c r="J87" i="9" s="1"/>
  <c r="CQ86" i="8"/>
  <c r="DC86" i="8" s="1"/>
  <c r="CT85" i="8"/>
  <c r="DF85" i="8" s="1"/>
  <c r="N85" i="9" s="1"/>
  <c r="CP84" i="8"/>
  <c r="DB84" i="8" s="1"/>
  <c r="J84" i="9" s="1"/>
  <c r="CN83" i="8"/>
  <c r="CZ83" i="8" s="1"/>
  <c r="H83" i="9" s="1"/>
  <c r="CR82" i="8"/>
  <c r="DD82" i="8" s="1"/>
  <c r="L82" i="9" s="1"/>
  <c r="CS92" i="8"/>
  <c r="DE92" i="8" s="1"/>
  <c r="M92" i="9" s="1"/>
  <c r="CN89" i="8"/>
  <c r="CZ89" i="8" s="1"/>
  <c r="H89" i="9" s="1"/>
  <c r="CK88" i="8"/>
  <c r="CW88" i="8" s="1"/>
  <c r="E88" i="9" s="1"/>
  <c r="CO87" i="8"/>
  <c r="DA87" i="8" s="1"/>
  <c r="I87" i="9" s="1"/>
  <c r="CO86" i="8"/>
  <c r="DA86" i="8" s="1"/>
  <c r="CS85" i="8"/>
  <c r="DE85" i="8" s="1"/>
  <c r="M85" i="9" s="1"/>
  <c r="CO84" i="8"/>
  <c r="DA84" i="8" s="1"/>
  <c r="I84" i="9" s="1"/>
  <c r="CM83" i="8"/>
  <c r="CY83" i="8" s="1"/>
  <c r="G83" i="9" s="1"/>
  <c r="CQ82" i="8"/>
  <c r="DC82" i="8" s="1"/>
  <c r="K82" i="9" s="1"/>
  <c r="CT81" i="8"/>
  <c r="DF81" i="8" s="1"/>
  <c r="N81" i="9" s="1"/>
  <c r="CK81" i="8"/>
  <c r="CW81" i="8" s="1"/>
  <c r="E81" i="9" s="1"/>
  <c r="CV80" i="8"/>
  <c r="DH80" i="8" s="1"/>
  <c r="P80" i="9" s="1"/>
  <c r="CN80" i="8"/>
  <c r="CZ80" i="8" s="1"/>
  <c r="H80" i="9" s="1"/>
  <c r="CP79" i="8"/>
  <c r="DB79" i="8" s="1"/>
  <c r="J79" i="9" s="1"/>
  <c r="CR78" i="8"/>
  <c r="DD78" i="8" s="1"/>
  <c r="L78" i="9" s="1"/>
  <c r="CT77" i="8"/>
  <c r="DF77" i="8" s="1"/>
  <c r="N77" i="9" s="1"/>
  <c r="CL77" i="8"/>
  <c r="CX77" i="8" s="1"/>
  <c r="F77" i="9" s="1"/>
  <c r="CV76" i="8"/>
  <c r="DH76" i="8" s="1"/>
  <c r="P76" i="9" s="1"/>
  <c r="CN76" i="8"/>
  <c r="CZ76" i="8" s="1"/>
  <c r="H76" i="9" s="1"/>
  <c r="CP75" i="8"/>
  <c r="DB75" i="8" s="1"/>
  <c r="J75" i="9" s="1"/>
  <c r="CR74" i="8"/>
  <c r="DD74" i="8" s="1"/>
  <c r="L74" i="9" s="1"/>
  <c r="CT73" i="8"/>
  <c r="DF73" i="8" s="1"/>
  <c r="N73" i="9" s="1"/>
  <c r="CL73" i="8"/>
  <c r="CX73" i="8" s="1"/>
  <c r="F73" i="9" s="1"/>
  <c r="CV72" i="8"/>
  <c r="DH72" i="8" s="1"/>
  <c r="P72" i="9" s="1"/>
  <c r="CN72" i="8"/>
  <c r="CZ72" i="8" s="1"/>
  <c r="H72" i="9" s="1"/>
  <c r="CK92" i="8"/>
  <c r="CW92" i="8" s="1"/>
  <c r="E92" i="9" s="1"/>
  <c r="CR85" i="8"/>
  <c r="DD85" i="8" s="1"/>
  <c r="L85" i="9" s="1"/>
  <c r="CN84" i="8"/>
  <c r="CZ84" i="8" s="1"/>
  <c r="H84" i="9" s="1"/>
  <c r="CL81" i="8"/>
  <c r="CX81" i="8" s="1"/>
  <c r="F81" i="9" s="1"/>
  <c r="CO80" i="8"/>
  <c r="DA80" i="8" s="1"/>
  <c r="I80" i="9" s="1"/>
  <c r="CQ78" i="8"/>
  <c r="DC78" i="8" s="1"/>
  <c r="K78" i="9" s="1"/>
  <c r="CV77" i="8"/>
  <c r="DH77" i="8" s="1"/>
  <c r="P77" i="9" s="1"/>
  <c r="CM76" i="8"/>
  <c r="CY76" i="8" s="1"/>
  <c r="G76" i="9" s="1"/>
  <c r="CQ75" i="8"/>
  <c r="DC75" i="8" s="1"/>
  <c r="K75" i="9" s="1"/>
  <c r="CS74" i="8"/>
  <c r="DE74" i="8" s="1"/>
  <c r="M74" i="9" s="1"/>
  <c r="CV73" i="8"/>
  <c r="DH73" i="8" s="1"/>
  <c r="P73" i="9" s="1"/>
  <c r="CL72" i="8"/>
  <c r="CX72" i="8" s="1"/>
  <c r="F72" i="9" s="1"/>
  <c r="CS71" i="8"/>
  <c r="DE71" i="8" s="1"/>
  <c r="M71" i="9" s="1"/>
  <c r="CK71" i="8"/>
  <c r="CW71" i="8" s="1"/>
  <c r="E71" i="9" s="1"/>
  <c r="CU70" i="8"/>
  <c r="DG70" i="8" s="1"/>
  <c r="O70" i="9" s="1"/>
  <c r="CM70" i="8"/>
  <c r="CY70" i="8" s="1"/>
  <c r="G70" i="9" s="1"/>
  <c r="CO69" i="8"/>
  <c r="DA69" i="8" s="1"/>
  <c r="I69" i="9" s="1"/>
  <c r="CQ68" i="8"/>
  <c r="DC68" i="8" s="1"/>
  <c r="K68" i="9" s="1"/>
  <c r="CS67" i="8"/>
  <c r="DE67" i="8" s="1"/>
  <c r="M67" i="9" s="1"/>
  <c r="CK67" i="8"/>
  <c r="CW67" i="8" s="1"/>
  <c r="E67" i="9" s="1"/>
  <c r="CU66" i="8"/>
  <c r="DG66" i="8" s="1"/>
  <c r="O66" i="9" s="1"/>
  <c r="CM66" i="8"/>
  <c r="CY66" i="8" s="1"/>
  <c r="G66" i="9" s="1"/>
  <c r="CP96" i="8"/>
  <c r="DB96" i="8" s="1"/>
  <c r="J96" i="9" s="1"/>
  <c r="CM80" i="8"/>
  <c r="CY80" i="8" s="1"/>
  <c r="G80" i="9" s="1"/>
  <c r="CO78" i="8"/>
  <c r="DA78" i="8" s="1"/>
  <c r="I78" i="9" s="1"/>
  <c r="CU77" i="8"/>
  <c r="DG77" i="8" s="1"/>
  <c r="O77" i="9" s="1"/>
  <c r="CL76" i="8"/>
  <c r="CX76" i="8" s="1"/>
  <c r="F76" i="9" s="1"/>
  <c r="CO75" i="8"/>
  <c r="DA75" i="8" s="1"/>
  <c r="I75" i="9" s="1"/>
  <c r="CQ74" i="8"/>
  <c r="DC74" i="8" s="1"/>
  <c r="K74" i="9" s="1"/>
  <c r="CU73" i="8"/>
  <c r="DG73" i="8" s="1"/>
  <c r="O73" i="9" s="1"/>
  <c r="CU72" i="8"/>
  <c r="DG72" i="8" s="1"/>
  <c r="O72" i="9" s="1"/>
  <c r="CK72" i="8"/>
  <c r="CW72" i="8" s="1"/>
  <c r="E72" i="9" s="1"/>
  <c r="CR71" i="8"/>
  <c r="DD71" i="8" s="1"/>
  <c r="L71" i="9" s="1"/>
  <c r="CT70" i="8"/>
  <c r="DF70" i="8" s="1"/>
  <c r="N70" i="9" s="1"/>
  <c r="CL70" i="8"/>
  <c r="CX70" i="8" s="1"/>
  <c r="F70" i="9" s="1"/>
  <c r="CV83" i="8"/>
  <c r="DH83" i="8" s="1"/>
  <c r="P83" i="9" s="1"/>
  <c r="CK80" i="8"/>
  <c r="CW80" i="8" s="1"/>
  <c r="E80" i="9" s="1"/>
  <c r="CK78" i="8"/>
  <c r="CW78" i="8" s="1"/>
  <c r="E78" i="9" s="1"/>
  <c r="CS77" i="8"/>
  <c r="DE77" i="8" s="1"/>
  <c r="M77" i="9" s="1"/>
  <c r="CK76" i="8"/>
  <c r="CW76" i="8" s="1"/>
  <c r="E76" i="9" s="1"/>
  <c r="CN75" i="8"/>
  <c r="CZ75" i="8" s="1"/>
  <c r="H75" i="9" s="1"/>
  <c r="CP74" i="8"/>
  <c r="DB74" i="8" s="1"/>
  <c r="J74" i="9" s="1"/>
  <c r="CS73" i="8"/>
  <c r="DE73" i="8" s="1"/>
  <c r="M73" i="9" s="1"/>
  <c r="CT72" i="8"/>
  <c r="DF72" i="8" s="1"/>
  <c r="N72" i="9" s="1"/>
  <c r="CQ71" i="8"/>
  <c r="DC71" i="8" s="1"/>
  <c r="K71" i="9" s="1"/>
  <c r="CS70" i="8"/>
  <c r="DE70" i="8" s="1"/>
  <c r="M70" i="9" s="1"/>
  <c r="CK70" i="8"/>
  <c r="CW70" i="8" s="1"/>
  <c r="E70" i="9" s="1"/>
  <c r="CU69" i="8"/>
  <c r="DG69" i="8" s="1"/>
  <c r="O69" i="9" s="1"/>
  <c r="CM69" i="8"/>
  <c r="CY69" i="8" s="1"/>
  <c r="G69" i="9" s="1"/>
  <c r="CT90" i="8"/>
  <c r="DF90" i="8" s="1"/>
  <c r="N90" i="9" s="1"/>
  <c r="CU79" i="8"/>
  <c r="DG79" i="8" s="1"/>
  <c r="O79" i="9" s="1"/>
  <c r="CR77" i="8"/>
  <c r="DD77" i="8" s="1"/>
  <c r="L77" i="9" s="1"/>
  <c r="CU76" i="8"/>
  <c r="DG76" i="8" s="1"/>
  <c r="O76" i="9" s="1"/>
  <c r="CM75" i="8"/>
  <c r="CY75" i="8" s="1"/>
  <c r="G75" i="9" s="1"/>
  <c r="CO74" i="8"/>
  <c r="DA74" i="8" s="1"/>
  <c r="I74" i="9" s="1"/>
  <c r="CR73" i="8"/>
  <c r="DD73" i="8" s="1"/>
  <c r="L73" i="9" s="1"/>
  <c r="CS72" i="8"/>
  <c r="DE72" i="8" s="1"/>
  <c r="M72" i="9" s="1"/>
  <c r="CP71" i="8"/>
  <c r="DB71" i="8" s="1"/>
  <c r="J71" i="9" s="1"/>
  <c r="CR70" i="8"/>
  <c r="DD70" i="8" s="1"/>
  <c r="L70" i="9" s="1"/>
  <c r="CT69" i="8"/>
  <c r="DF69" i="8" s="1"/>
  <c r="N69" i="9" s="1"/>
  <c r="CL69" i="8"/>
  <c r="CX69" i="8" s="1"/>
  <c r="F69" i="9" s="1"/>
  <c r="CV68" i="8"/>
  <c r="DH68" i="8" s="1"/>
  <c r="P68" i="9" s="1"/>
  <c r="CN68" i="8"/>
  <c r="CZ68" i="8" s="1"/>
  <c r="H68" i="9" s="1"/>
  <c r="CP67" i="8"/>
  <c r="DB67" i="8" s="1"/>
  <c r="J67" i="9" s="1"/>
  <c r="CR66" i="8"/>
  <c r="DD66" i="8" s="1"/>
  <c r="L66" i="9" s="1"/>
  <c r="CT65" i="8"/>
  <c r="DF65" i="8" s="1"/>
  <c r="N65" i="9" s="1"/>
  <c r="CL65" i="8"/>
  <c r="CX65" i="8" s="1"/>
  <c r="F65" i="9" s="1"/>
  <c r="CV64" i="8"/>
  <c r="DH64" i="8" s="1"/>
  <c r="P64" i="9" s="1"/>
  <c r="CN64" i="8"/>
  <c r="CZ64" i="8" s="1"/>
  <c r="H64" i="9" s="1"/>
  <c r="CP63" i="8"/>
  <c r="DB63" i="8" s="1"/>
  <c r="J63" i="9" s="1"/>
  <c r="CR62" i="8"/>
  <c r="DD62" i="8" s="1"/>
  <c r="L62" i="9" s="1"/>
  <c r="CL86" i="8"/>
  <c r="CX86" i="8" s="1"/>
  <c r="CQ79" i="8"/>
  <c r="DC79" i="8" s="1"/>
  <c r="K79" i="9" s="1"/>
  <c r="CQ77" i="8"/>
  <c r="DC77" i="8" s="1"/>
  <c r="K77" i="9" s="1"/>
  <c r="CT76" i="8"/>
  <c r="DF76" i="8" s="1"/>
  <c r="N76" i="9" s="1"/>
  <c r="CL74" i="8"/>
  <c r="CX74" i="8" s="1"/>
  <c r="F74" i="9" s="1"/>
  <c r="CQ73" i="8"/>
  <c r="DC73" i="8" s="1"/>
  <c r="K73" i="9" s="1"/>
  <c r="CQ72" i="8"/>
  <c r="DC72" i="8" s="1"/>
  <c r="K72" i="9" s="1"/>
  <c r="CO71" i="8"/>
  <c r="DA71" i="8" s="1"/>
  <c r="I71" i="9" s="1"/>
  <c r="CQ70" i="8"/>
  <c r="DC70" i="8" s="1"/>
  <c r="K70" i="9" s="1"/>
  <c r="CS69" i="8"/>
  <c r="DE69" i="8" s="1"/>
  <c r="M69" i="9" s="1"/>
  <c r="CK69" i="8"/>
  <c r="CW69" i="8" s="1"/>
  <c r="E69" i="9" s="1"/>
  <c r="CU68" i="8"/>
  <c r="DG68" i="8" s="1"/>
  <c r="O68" i="9" s="1"/>
  <c r="CM68" i="8"/>
  <c r="CY68" i="8" s="1"/>
  <c r="G68" i="9" s="1"/>
  <c r="CO67" i="8"/>
  <c r="DA67" i="8" s="1"/>
  <c r="I67" i="9" s="1"/>
  <c r="CQ66" i="8"/>
  <c r="DC66" i="8" s="1"/>
  <c r="K66" i="9" s="1"/>
  <c r="CS65" i="8"/>
  <c r="DE65" i="8" s="1"/>
  <c r="M65" i="9" s="1"/>
  <c r="CK65" i="8"/>
  <c r="CW65" i="8" s="1"/>
  <c r="E65" i="9" s="1"/>
  <c r="CU64" i="8"/>
  <c r="DG64" i="8" s="1"/>
  <c r="O64" i="9" s="1"/>
  <c r="CM64" i="8"/>
  <c r="CY64" i="8" s="1"/>
  <c r="G64" i="9" s="1"/>
  <c r="CU81" i="8"/>
  <c r="DG81" i="8" s="1"/>
  <c r="O81" i="9" s="1"/>
  <c r="CO79" i="8"/>
  <c r="DA79" i="8" s="1"/>
  <c r="I79" i="9" s="1"/>
  <c r="CN77" i="8"/>
  <c r="CZ77" i="8" s="1"/>
  <c r="H77" i="9" s="1"/>
  <c r="CS76" i="8"/>
  <c r="DE76" i="8" s="1"/>
  <c r="M76" i="9" s="1"/>
  <c r="CV75" i="8"/>
  <c r="DH75" i="8" s="1"/>
  <c r="P75" i="9" s="1"/>
  <c r="CK74" i="8"/>
  <c r="CW74" i="8" s="1"/>
  <c r="E74" i="9" s="1"/>
  <c r="CN73" i="8"/>
  <c r="CZ73" i="8" s="1"/>
  <c r="H73" i="9" s="1"/>
  <c r="CP72" i="8"/>
  <c r="DB72" i="8" s="1"/>
  <c r="J72" i="9" s="1"/>
  <c r="CV71" i="8"/>
  <c r="DH71" i="8" s="1"/>
  <c r="P71" i="9" s="1"/>
  <c r="CN71" i="8"/>
  <c r="CZ71" i="8" s="1"/>
  <c r="H71" i="9" s="1"/>
  <c r="CP70" i="8"/>
  <c r="DB70" i="8" s="1"/>
  <c r="J70" i="9" s="1"/>
  <c r="CR69" i="8"/>
  <c r="DD69" i="8" s="1"/>
  <c r="L69" i="9" s="1"/>
  <c r="CT68" i="8"/>
  <c r="DF68" i="8" s="1"/>
  <c r="N68" i="9" s="1"/>
  <c r="CL68" i="8"/>
  <c r="CX68" i="8" s="1"/>
  <c r="F68" i="9" s="1"/>
  <c r="CV67" i="8"/>
  <c r="DH67" i="8" s="1"/>
  <c r="P67" i="9" s="1"/>
  <c r="CN67" i="8"/>
  <c r="CZ67" i="8" s="1"/>
  <c r="H67" i="9" s="1"/>
  <c r="CP66" i="8"/>
  <c r="DB66" i="8" s="1"/>
  <c r="J66" i="9" s="1"/>
  <c r="CR65" i="8"/>
  <c r="DD65" i="8" s="1"/>
  <c r="L65" i="9" s="1"/>
  <c r="CT64" i="8"/>
  <c r="DF64" i="8" s="1"/>
  <c r="N64" i="9" s="1"/>
  <c r="CL64" i="8"/>
  <c r="CX64" i="8" s="1"/>
  <c r="F64" i="9" s="1"/>
  <c r="CV63" i="8"/>
  <c r="DH63" i="8" s="1"/>
  <c r="P63" i="9" s="1"/>
  <c r="CN63" i="8"/>
  <c r="CZ63" i="8" s="1"/>
  <c r="H63" i="9" s="1"/>
  <c r="CP62" i="8"/>
  <c r="DB62" i="8" s="1"/>
  <c r="J62" i="9" s="1"/>
  <c r="CP82" i="8"/>
  <c r="DB82" i="8" s="1"/>
  <c r="J82" i="9" s="1"/>
  <c r="CQ81" i="8"/>
  <c r="DC81" i="8" s="1"/>
  <c r="K81" i="9" s="1"/>
  <c r="CS80" i="8"/>
  <c r="DE80" i="8" s="1"/>
  <c r="M80" i="9" s="1"/>
  <c r="CS78" i="8"/>
  <c r="DE78" i="8" s="1"/>
  <c r="M78" i="9" s="1"/>
  <c r="CK77" i="8"/>
  <c r="CW77" i="8" s="1"/>
  <c r="E77" i="9" s="1"/>
  <c r="CO76" i="8"/>
  <c r="DA76" i="8" s="1"/>
  <c r="I76" i="9" s="1"/>
  <c r="CR75" i="8"/>
  <c r="DD75" i="8" s="1"/>
  <c r="L75" i="9" s="1"/>
  <c r="CT74" i="8"/>
  <c r="DF74" i="8" s="1"/>
  <c r="N74" i="9" s="1"/>
  <c r="CK73" i="8"/>
  <c r="CW73" i="8" s="1"/>
  <c r="E73" i="9" s="1"/>
  <c r="CM72" i="8"/>
  <c r="CY72" i="8" s="1"/>
  <c r="G72" i="9" s="1"/>
  <c r="CT71" i="8"/>
  <c r="DF71" i="8" s="1"/>
  <c r="N71" i="9" s="1"/>
  <c r="CL71" i="8"/>
  <c r="CX71" i="8" s="1"/>
  <c r="F71" i="9" s="1"/>
  <c r="CV70" i="8"/>
  <c r="DH70" i="8" s="1"/>
  <c r="P70" i="9" s="1"/>
  <c r="CN70" i="8"/>
  <c r="CZ70" i="8" s="1"/>
  <c r="H70" i="9" s="1"/>
  <c r="CP69" i="8"/>
  <c r="DB69" i="8" s="1"/>
  <c r="J69" i="9" s="1"/>
  <c r="CR68" i="8"/>
  <c r="DD68" i="8" s="1"/>
  <c r="L68" i="9" s="1"/>
  <c r="CT67" i="8"/>
  <c r="DF67" i="8" s="1"/>
  <c r="N67" i="9" s="1"/>
  <c r="CL67" i="8"/>
  <c r="CX67" i="8" s="1"/>
  <c r="F67" i="9" s="1"/>
  <c r="CV66" i="8"/>
  <c r="DH66" i="8" s="1"/>
  <c r="P66" i="9" s="1"/>
  <c r="CN66" i="8"/>
  <c r="CZ66" i="8" s="1"/>
  <c r="H66" i="9" s="1"/>
  <c r="CP65" i="8"/>
  <c r="DB65" i="8" s="1"/>
  <c r="J65" i="9" s="1"/>
  <c r="CR64" i="8"/>
  <c r="DD64" i="8" s="1"/>
  <c r="L64" i="9" s="1"/>
  <c r="CT63" i="8"/>
  <c r="DF63" i="8" s="1"/>
  <c r="N63" i="9" s="1"/>
  <c r="CL63" i="8"/>
  <c r="CX63" i="8" s="1"/>
  <c r="F63" i="9" s="1"/>
  <c r="CV62" i="8"/>
  <c r="DH62" i="8" s="1"/>
  <c r="P62" i="9" s="1"/>
  <c r="CN62" i="8"/>
  <c r="CZ62" i="8" s="1"/>
  <c r="H62" i="9" s="1"/>
  <c r="CV88" i="8"/>
  <c r="DH88" i="8" s="1"/>
  <c r="P88" i="9" s="1"/>
  <c r="CK68" i="8"/>
  <c r="CW68" i="8" s="1"/>
  <c r="E68" i="9" s="1"/>
  <c r="CO66" i="8"/>
  <c r="DA66" i="8" s="1"/>
  <c r="I66" i="9" s="1"/>
  <c r="CS63" i="8"/>
  <c r="DE63" i="8" s="1"/>
  <c r="M63" i="9" s="1"/>
  <c r="CU62" i="8"/>
  <c r="DG62" i="8" s="1"/>
  <c r="O62" i="9" s="1"/>
  <c r="CP61" i="8"/>
  <c r="DB61" i="8" s="1"/>
  <c r="J61" i="9" s="1"/>
  <c r="CR60" i="8"/>
  <c r="DD60" i="8" s="1"/>
  <c r="L60" i="9" s="1"/>
  <c r="CT59" i="8"/>
  <c r="DF59" i="8" s="1"/>
  <c r="N59" i="9" s="1"/>
  <c r="CL59" i="8"/>
  <c r="CX59" i="8" s="1"/>
  <c r="F59" i="9" s="1"/>
  <c r="CV58" i="8"/>
  <c r="DH58" i="8" s="1"/>
  <c r="P58" i="9" s="1"/>
  <c r="CN58" i="8"/>
  <c r="CZ58" i="8" s="1"/>
  <c r="H58" i="9" s="1"/>
  <c r="CP57" i="8"/>
  <c r="DB57" i="8" s="1"/>
  <c r="J57" i="9" s="1"/>
  <c r="CR56" i="8"/>
  <c r="DD56" i="8" s="1"/>
  <c r="L56" i="9" s="1"/>
  <c r="CT55" i="8"/>
  <c r="DF55" i="8" s="1"/>
  <c r="N55" i="9" s="1"/>
  <c r="CL55" i="8"/>
  <c r="CX55" i="8" s="1"/>
  <c r="F55" i="9" s="1"/>
  <c r="CM73" i="8"/>
  <c r="CY73" i="8" s="1"/>
  <c r="G73" i="9" s="1"/>
  <c r="CO72" i="8"/>
  <c r="DA72" i="8" s="1"/>
  <c r="I72" i="9" s="1"/>
  <c r="CL66" i="8"/>
  <c r="CX66" i="8" s="1"/>
  <c r="F66" i="9" s="1"/>
  <c r="CV65" i="8"/>
  <c r="DH65" i="8" s="1"/>
  <c r="P65" i="9" s="1"/>
  <c r="CS64" i="8"/>
  <c r="DE64" i="8" s="1"/>
  <c r="M64" i="9" s="1"/>
  <c r="CR63" i="8"/>
  <c r="DD63" i="8" s="1"/>
  <c r="L63" i="9" s="1"/>
  <c r="CT62" i="8"/>
  <c r="DF62" i="8" s="1"/>
  <c r="N62" i="9" s="1"/>
  <c r="CO61" i="8"/>
  <c r="DA61" i="8" s="1"/>
  <c r="I61" i="9" s="1"/>
  <c r="CQ60" i="8"/>
  <c r="DC60" i="8" s="1"/>
  <c r="K60" i="9" s="1"/>
  <c r="CM79" i="8"/>
  <c r="CY79" i="8" s="1"/>
  <c r="G79" i="9" s="1"/>
  <c r="CU75" i="8"/>
  <c r="DG75" i="8" s="1"/>
  <c r="O75" i="9" s="1"/>
  <c r="CU67" i="8"/>
  <c r="DG67" i="8" s="1"/>
  <c r="O67" i="9" s="1"/>
  <c r="CK66" i="8"/>
  <c r="CW66" i="8" s="1"/>
  <c r="E66" i="9" s="1"/>
  <c r="CU65" i="8"/>
  <c r="DG65" i="8" s="1"/>
  <c r="O65" i="9" s="1"/>
  <c r="CQ64" i="8"/>
  <c r="DC64" i="8" s="1"/>
  <c r="K64" i="9" s="1"/>
  <c r="CQ63" i="8"/>
  <c r="DC63" i="8" s="1"/>
  <c r="K63" i="9" s="1"/>
  <c r="CS62" i="8"/>
  <c r="DE62" i="8" s="1"/>
  <c r="M62" i="9" s="1"/>
  <c r="CV61" i="8"/>
  <c r="DH61" i="8" s="1"/>
  <c r="P61" i="9" s="1"/>
  <c r="CN61" i="8"/>
  <c r="CZ61" i="8" s="1"/>
  <c r="H61" i="9" s="1"/>
  <c r="CP60" i="8"/>
  <c r="DB60" i="8" s="1"/>
  <c r="J60" i="9" s="1"/>
  <c r="CR59" i="8"/>
  <c r="DD59" i="8" s="1"/>
  <c r="L59" i="9" s="1"/>
  <c r="CT58" i="8"/>
  <c r="DF58" i="8" s="1"/>
  <c r="N58" i="9" s="1"/>
  <c r="CL58" i="8"/>
  <c r="CX58" i="8" s="1"/>
  <c r="F58" i="9" s="1"/>
  <c r="CV57" i="8"/>
  <c r="DH57" i="8" s="1"/>
  <c r="P57" i="9" s="1"/>
  <c r="CN57" i="8"/>
  <c r="CZ57" i="8" s="1"/>
  <c r="H57" i="9" s="1"/>
  <c r="CK89" i="8"/>
  <c r="CW89" i="8" s="1"/>
  <c r="E89" i="9" s="1"/>
  <c r="CM87" i="8"/>
  <c r="CY87" i="8" s="1"/>
  <c r="G87" i="9" s="1"/>
  <c r="CU71" i="8"/>
  <c r="DG71" i="8" s="1"/>
  <c r="O71" i="9" s="1"/>
  <c r="CO70" i="8"/>
  <c r="DA70" i="8" s="1"/>
  <c r="I70" i="9" s="1"/>
  <c r="CR67" i="8"/>
  <c r="DD67" i="8" s="1"/>
  <c r="L67" i="9" s="1"/>
  <c r="CQ65" i="8"/>
  <c r="DC65" i="8" s="1"/>
  <c r="K65" i="9" s="1"/>
  <c r="CP64" i="8"/>
  <c r="DB64" i="8" s="1"/>
  <c r="J64" i="9" s="1"/>
  <c r="CO63" i="8"/>
  <c r="DA63" i="8" s="1"/>
  <c r="I63" i="9" s="1"/>
  <c r="CQ62" i="8"/>
  <c r="DC62" i="8" s="1"/>
  <c r="K62" i="9" s="1"/>
  <c r="CU61" i="8"/>
  <c r="DG61" i="8" s="1"/>
  <c r="O61" i="9" s="1"/>
  <c r="CM61" i="8"/>
  <c r="CY61" i="8" s="1"/>
  <c r="G61" i="9" s="1"/>
  <c r="CO60" i="8"/>
  <c r="DA60" i="8" s="1"/>
  <c r="I60" i="9" s="1"/>
  <c r="CQ59" i="8"/>
  <c r="DC59" i="8" s="1"/>
  <c r="K59" i="9" s="1"/>
  <c r="CS58" i="8"/>
  <c r="DE58" i="8" s="1"/>
  <c r="M58" i="9" s="1"/>
  <c r="CK58" i="8"/>
  <c r="CW58" i="8" s="1"/>
  <c r="E58" i="9" s="1"/>
  <c r="CU57" i="8"/>
  <c r="DG57" i="8" s="1"/>
  <c r="O57" i="9" s="1"/>
  <c r="CM57" i="8"/>
  <c r="CY57" i="8" s="1"/>
  <c r="G57" i="9" s="1"/>
  <c r="CO56" i="8"/>
  <c r="DA56" i="8" s="1"/>
  <c r="I56" i="9" s="1"/>
  <c r="CQ55" i="8"/>
  <c r="DC55" i="8" s="1"/>
  <c r="K55" i="9" s="1"/>
  <c r="CS54" i="8"/>
  <c r="DE54" i="8" s="1"/>
  <c r="M54" i="9" s="1"/>
  <c r="CK54" i="8"/>
  <c r="CW54" i="8" s="1"/>
  <c r="E54" i="9" s="1"/>
  <c r="CU53" i="8"/>
  <c r="DG53" i="8" s="1"/>
  <c r="O53" i="9" s="1"/>
  <c r="CM53" i="8"/>
  <c r="CY53" i="8" s="1"/>
  <c r="G53" i="9" s="1"/>
  <c r="CO52" i="8"/>
  <c r="DA52" i="8" s="1"/>
  <c r="I52" i="9" s="1"/>
  <c r="CM71" i="8"/>
  <c r="CY71" i="8" s="1"/>
  <c r="G71" i="9" s="1"/>
  <c r="CV69" i="8"/>
  <c r="DH69" i="8" s="1"/>
  <c r="P69" i="9" s="1"/>
  <c r="CQ67" i="8"/>
  <c r="DC67" i="8" s="1"/>
  <c r="K67" i="9" s="1"/>
  <c r="CO65" i="8"/>
  <c r="DA65" i="8" s="1"/>
  <c r="I65" i="9" s="1"/>
  <c r="CO64" i="8"/>
  <c r="DA64" i="8" s="1"/>
  <c r="I64" i="9" s="1"/>
  <c r="CM63" i="8"/>
  <c r="CY63" i="8" s="1"/>
  <c r="G63" i="9" s="1"/>
  <c r="CO62" i="8"/>
  <c r="DA62" i="8" s="1"/>
  <c r="I62" i="9" s="1"/>
  <c r="CT61" i="8"/>
  <c r="DF61" i="8" s="1"/>
  <c r="N61" i="9" s="1"/>
  <c r="CL61" i="8"/>
  <c r="CX61" i="8" s="1"/>
  <c r="F61" i="9" s="1"/>
  <c r="CV60" i="8"/>
  <c r="DH60" i="8" s="1"/>
  <c r="P60" i="9" s="1"/>
  <c r="CN60" i="8"/>
  <c r="CZ60" i="8" s="1"/>
  <c r="H60" i="9" s="1"/>
  <c r="CP59" i="8"/>
  <c r="DB59" i="8" s="1"/>
  <c r="J59" i="9" s="1"/>
  <c r="CR58" i="8"/>
  <c r="DD58" i="8" s="1"/>
  <c r="L58" i="9" s="1"/>
  <c r="CT57" i="8"/>
  <c r="DF57" i="8" s="1"/>
  <c r="N57" i="9" s="1"/>
  <c r="CL57" i="8"/>
  <c r="CX57" i="8" s="1"/>
  <c r="F57" i="9" s="1"/>
  <c r="CV56" i="8"/>
  <c r="DH56" i="8" s="1"/>
  <c r="P56" i="9" s="1"/>
  <c r="CN56" i="8"/>
  <c r="CZ56" i="8" s="1"/>
  <c r="H56" i="9" s="1"/>
  <c r="CP55" i="8"/>
  <c r="DB55" i="8" s="1"/>
  <c r="J55" i="9" s="1"/>
  <c r="CR54" i="8"/>
  <c r="DD54" i="8" s="1"/>
  <c r="L54" i="9" s="1"/>
  <c r="CT53" i="8"/>
  <c r="DF53" i="8" s="1"/>
  <c r="N53" i="9" s="1"/>
  <c r="CL53" i="8"/>
  <c r="CX53" i="8" s="1"/>
  <c r="F53" i="9" s="1"/>
  <c r="CV52" i="8"/>
  <c r="DH52" i="8" s="1"/>
  <c r="P52" i="9" s="1"/>
  <c r="CN52" i="8"/>
  <c r="CZ52" i="8" s="1"/>
  <c r="H52" i="9" s="1"/>
  <c r="CP51" i="8"/>
  <c r="DB51" i="8" s="1"/>
  <c r="J51" i="9" s="1"/>
  <c r="CQ69" i="8"/>
  <c r="DC69" i="8" s="1"/>
  <c r="K69" i="9" s="1"/>
  <c r="CS68" i="8"/>
  <c r="DE68" i="8" s="1"/>
  <c r="M68" i="9" s="1"/>
  <c r="CM67" i="8"/>
  <c r="CY67" i="8" s="1"/>
  <c r="G67" i="9" s="1"/>
  <c r="CN65" i="8"/>
  <c r="CZ65" i="8" s="1"/>
  <c r="H65" i="9" s="1"/>
  <c r="CK64" i="8"/>
  <c r="CW64" i="8" s="1"/>
  <c r="E64" i="9" s="1"/>
  <c r="CK63" i="8"/>
  <c r="CW63" i="8" s="1"/>
  <c r="E63" i="9" s="1"/>
  <c r="CM62" i="8"/>
  <c r="CY62" i="8" s="1"/>
  <c r="G62" i="9" s="1"/>
  <c r="CS61" i="8"/>
  <c r="DE61" i="8" s="1"/>
  <c r="M61" i="9" s="1"/>
  <c r="CK61" i="8"/>
  <c r="CW61" i="8" s="1"/>
  <c r="E61" i="9" s="1"/>
  <c r="CU60" i="8"/>
  <c r="DG60" i="8" s="1"/>
  <c r="O60" i="9" s="1"/>
  <c r="CM60" i="8"/>
  <c r="CY60" i="8" s="1"/>
  <c r="G60" i="9" s="1"/>
  <c r="CO59" i="8"/>
  <c r="DA59" i="8" s="1"/>
  <c r="I59" i="9" s="1"/>
  <c r="CQ58" i="8"/>
  <c r="DC58" i="8" s="1"/>
  <c r="K58" i="9" s="1"/>
  <c r="CS57" i="8"/>
  <c r="DE57" i="8" s="1"/>
  <c r="M57" i="9" s="1"/>
  <c r="CK57" i="8"/>
  <c r="CW57" i="8" s="1"/>
  <c r="E57" i="9" s="1"/>
  <c r="CU56" i="8"/>
  <c r="DG56" i="8" s="1"/>
  <c r="O56" i="9" s="1"/>
  <c r="CM56" i="8"/>
  <c r="CY56" i="8" s="1"/>
  <c r="G56" i="9" s="1"/>
  <c r="CU80" i="8"/>
  <c r="DG80" i="8" s="1"/>
  <c r="O80" i="9" s="1"/>
  <c r="CM77" i="8"/>
  <c r="CY77" i="8" s="1"/>
  <c r="G77" i="9" s="1"/>
  <c r="CP76" i="8"/>
  <c r="DB76" i="8" s="1"/>
  <c r="J76" i="9" s="1"/>
  <c r="CO68" i="8"/>
  <c r="DA68" i="8" s="1"/>
  <c r="I68" i="9" s="1"/>
  <c r="CS66" i="8"/>
  <c r="DE66" i="8" s="1"/>
  <c r="M66" i="9" s="1"/>
  <c r="CU63" i="8"/>
  <c r="DG63" i="8" s="1"/>
  <c r="O63" i="9" s="1"/>
  <c r="CK62" i="8"/>
  <c r="CW62" i="8" s="1"/>
  <c r="E62" i="9" s="1"/>
  <c r="CQ61" i="8"/>
  <c r="DC61" i="8" s="1"/>
  <c r="K61" i="9" s="1"/>
  <c r="CS60" i="8"/>
  <c r="DE60" i="8" s="1"/>
  <c r="M60" i="9" s="1"/>
  <c r="CK60" i="8"/>
  <c r="CW60" i="8" s="1"/>
  <c r="E60" i="9" s="1"/>
  <c r="CU59" i="8"/>
  <c r="DG59" i="8" s="1"/>
  <c r="O59" i="9" s="1"/>
  <c r="CM59" i="8"/>
  <c r="CY59" i="8" s="1"/>
  <c r="G59" i="9" s="1"/>
  <c r="CO58" i="8"/>
  <c r="DA58" i="8" s="1"/>
  <c r="I58" i="9" s="1"/>
  <c r="CQ57" i="8"/>
  <c r="DC57" i="8" s="1"/>
  <c r="K57" i="9" s="1"/>
  <c r="CS56" i="8"/>
  <c r="DE56" i="8" s="1"/>
  <c r="M56" i="9" s="1"/>
  <c r="CK56" i="8"/>
  <c r="CW56" i="8" s="1"/>
  <c r="E56" i="9" s="1"/>
  <c r="CU55" i="8"/>
  <c r="DG55" i="8" s="1"/>
  <c r="O55" i="9" s="1"/>
  <c r="CM55" i="8"/>
  <c r="CY55" i="8" s="1"/>
  <c r="G55" i="9" s="1"/>
  <c r="CO54" i="8"/>
  <c r="DA54" i="8" s="1"/>
  <c r="I54" i="9" s="1"/>
  <c r="CQ53" i="8"/>
  <c r="DC53" i="8" s="1"/>
  <c r="K53" i="9" s="1"/>
  <c r="CS52" i="8"/>
  <c r="DE52" i="8" s="1"/>
  <c r="M52" i="9" s="1"/>
  <c r="CK52" i="8"/>
  <c r="CW52" i="8" s="1"/>
  <c r="E52" i="9" s="1"/>
  <c r="CU51" i="8"/>
  <c r="DG51" i="8" s="1"/>
  <c r="O51" i="9" s="1"/>
  <c r="CM51" i="8"/>
  <c r="CY51" i="8" s="1"/>
  <c r="G51" i="9" s="1"/>
  <c r="CV59" i="8"/>
  <c r="DH59" i="8" s="1"/>
  <c r="P59" i="9" s="1"/>
  <c r="CU58" i="8"/>
  <c r="DG58" i="8" s="1"/>
  <c r="O58" i="9" s="1"/>
  <c r="CQ56" i="8"/>
  <c r="DC56" i="8" s="1"/>
  <c r="K56" i="9" s="1"/>
  <c r="CL54" i="8"/>
  <c r="CX54" i="8" s="1"/>
  <c r="F54" i="9" s="1"/>
  <c r="CO53" i="8"/>
  <c r="DA53" i="8" s="1"/>
  <c r="I53" i="9" s="1"/>
  <c r="CR52" i="8"/>
  <c r="DD52" i="8" s="1"/>
  <c r="L52" i="9" s="1"/>
  <c r="CR51" i="8"/>
  <c r="DD51" i="8" s="1"/>
  <c r="L51" i="9" s="1"/>
  <c r="CV50" i="8"/>
  <c r="DH50" i="8" s="1"/>
  <c r="P50" i="9" s="1"/>
  <c r="CN50" i="8"/>
  <c r="CZ50" i="8" s="1"/>
  <c r="H50" i="9" s="1"/>
  <c r="CP49" i="8"/>
  <c r="DB49" i="8" s="1"/>
  <c r="J49" i="9" s="1"/>
  <c r="CR48" i="8"/>
  <c r="DD48" i="8" s="1"/>
  <c r="L48" i="9" s="1"/>
  <c r="CT47" i="8"/>
  <c r="DF47" i="8" s="1"/>
  <c r="N47" i="9" s="1"/>
  <c r="CL47" i="8"/>
  <c r="CX47" i="8" s="1"/>
  <c r="F47" i="9" s="1"/>
  <c r="CV46" i="8"/>
  <c r="DH46" i="8" s="1"/>
  <c r="P46" i="9" s="1"/>
  <c r="CN46" i="8"/>
  <c r="CZ46" i="8" s="1"/>
  <c r="H46" i="9" s="1"/>
  <c r="CP45" i="8"/>
  <c r="DB45" i="8" s="1"/>
  <c r="J45" i="9" s="1"/>
  <c r="CR44" i="8"/>
  <c r="DD44" i="8" s="1"/>
  <c r="L44" i="9" s="1"/>
  <c r="CT43" i="8"/>
  <c r="DF43" i="8" s="1"/>
  <c r="N43" i="9" s="1"/>
  <c r="CL43" i="8"/>
  <c r="CX43" i="8" s="1"/>
  <c r="F43" i="9" s="1"/>
  <c r="CV42" i="8"/>
  <c r="DH42" i="8" s="1"/>
  <c r="P42" i="9" s="1"/>
  <c r="CN42" i="8"/>
  <c r="CZ42" i="8" s="1"/>
  <c r="H42" i="9" s="1"/>
  <c r="CP41" i="8"/>
  <c r="DB41" i="8" s="1"/>
  <c r="J41" i="9" s="1"/>
  <c r="CR40" i="8"/>
  <c r="DD40" i="8" s="1"/>
  <c r="L40" i="9" s="1"/>
  <c r="CT39" i="8"/>
  <c r="DF39" i="8" s="1"/>
  <c r="N39" i="9" s="1"/>
  <c r="CL39" i="8"/>
  <c r="CX39" i="8" s="1"/>
  <c r="F39" i="9" s="1"/>
  <c r="CM65" i="8"/>
  <c r="CY65" i="8" s="1"/>
  <c r="G65" i="9" s="1"/>
  <c r="CS59" i="8"/>
  <c r="DE59" i="8" s="1"/>
  <c r="M59" i="9" s="1"/>
  <c r="CP58" i="8"/>
  <c r="DB58" i="8" s="1"/>
  <c r="J58" i="9" s="1"/>
  <c r="CP56" i="8"/>
  <c r="DB56" i="8" s="1"/>
  <c r="J56" i="9" s="1"/>
  <c r="CV55" i="8"/>
  <c r="DH55" i="8" s="1"/>
  <c r="P55" i="9" s="1"/>
  <c r="CV54" i="8"/>
  <c r="DH54" i="8" s="1"/>
  <c r="P54" i="9" s="1"/>
  <c r="CN53" i="8"/>
  <c r="CZ53" i="8" s="1"/>
  <c r="H53" i="9" s="1"/>
  <c r="CQ52" i="8"/>
  <c r="DC52" i="8" s="1"/>
  <c r="K52" i="9" s="1"/>
  <c r="CQ51" i="8"/>
  <c r="DC51" i="8" s="1"/>
  <c r="K51" i="9" s="1"/>
  <c r="CU50" i="8"/>
  <c r="DG50" i="8" s="1"/>
  <c r="O50" i="9" s="1"/>
  <c r="CM50" i="8"/>
  <c r="CY50" i="8" s="1"/>
  <c r="G50" i="9" s="1"/>
  <c r="CO49" i="8"/>
  <c r="DA49" i="8" s="1"/>
  <c r="I49" i="9" s="1"/>
  <c r="CQ48" i="8"/>
  <c r="DC48" i="8" s="1"/>
  <c r="K48" i="9" s="1"/>
  <c r="CS47" i="8"/>
  <c r="DE47" i="8" s="1"/>
  <c r="M47" i="9" s="1"/>
  <c r="CK47" i="8"/>
  <c r="CW47" i="8" s="1"/>
  <c r="E47" i="9" s="1"/>
  <c r="CU46" i="8"/>
  <c r="DG46" i="8" s="1"/>
  <c r="O46" i="9" s="1"/>
  <c r="CM46" i="8"/>
  <c r="CY46" i="8" s="1"/>
  <c r="G46" i="9" s="1"/>
  <c r="CP68" i="8"/>
  <c r="DB68" i="8" s="1"/>
  <c r="J68" i="9" s="1"/>
  <c r="CT66" i="8"/>
  <c r="DF66" i="8" s="1"/>
  <c r="N66" i="9" s="1"/>
  <c r="CT60" i="8"/>
  <c r="DF60" i="8" s="1"/>
  <c r="N60" i="9" s="1"/>
  <c r="CN59" i="8"/>
  <c r="CZ59" i="8" s="1"/>
  <c r="H59" i="9" s="1"/>
  <c r="CM58" i="8"/>
  <c r="CY58" i="8" s="1"/>
  <c r="G58" i="9" s="1"/>
  <c r="CR57" i="8"/>
  <c r="DD57" i="8" s="1"/>
  <c r="L57" i="9" s="1"/>
  <c r="CL56" i="8"/>
  <c r="CX56" i="8" s="1"/>
  <c r="F56" i="9" s="1"/>
  <c r="CS55" i="8"/>
  <c r="DE55" i="8" s="1"/>
  <c r="M55" i="9" s="1"/>
  <c r="CU54" i="8"/>
  <c r="DG54" i="8" s="1"/>
  <c r="O54" i="9" s="1"/>
  <c r="CK53" i="8"/>
  <c r="CW53" i="8" s="1"/>
  <c r="E53" i="9" s="1"/>
  <c r="CP52" i="8"/>
  <c r="DB52" i="8" s="1"/>
  <c r="J52" i="9" s="1"/>
  <c r="CO51" i="8"/>
  <c r="DA51" i="8" s="1"/>
  <c r="I51" i="9" s="1"/>
  <c r="CT50" i="8"/>
  <c r="DF50" i="8" s="1"/>
  <c r="N50" i="9" s="1"/>
  <c r="CL50" i="8"/>
  <c r="CX50" i="8" s="1"/>
  <c r="F50" i="9" s="1"/>
  <c r="CV49" i="8"/>
  <c r="DH49" i="8" s="1"/>
  <c r="P49" i="9" s="1"/>
  <c r="CN49" i="8"/>
  <c r="CZ49" i="8" s="1"/>
  <c r="H49" i="9" s="1"/>
  <c r="CP48" i="8"/>
  <c r="DB48" i="8" s="1"/>
  <c r="J48" i="9" s="1"/>
  <c r="CR47" i="8"/>
  <c r="DD47" i="8" s="1"/>
  <c r="L47" i="9" s="1"/>
  <c r="CT46" i="8"/>
  <c r="DF46" i="8" s="1"/>
  <c r="N46" i="9" s="1"/>
  <c r="CL46" i="8"/>
  <c r="CX46" i="8" s="1"/>
  <c r="F46" i="9" s="1"/>
  <c r="CV45" i="8"/>
  <c r="DH45" i="8" s="1"/>
  <c r="P45" i="9" s="1"/>
  <c r="CN45" i="8"/>
  <c r="CZ45" i="8" s="1"/>
  <c r="H45" i="9" s="1"/>
  <c r="CP44" i="8"/>
  <c r="DB44" i="8" s="1"/>
  <c r="J44" i="9" s="1"/>
  <c r="CR43" i="8"/>
  <c r="DD43" i="8" s="1"/>
  <c r="L43" i="9" s="1"/>
  <c r="CT42" i="8"/>
  <c r="DF42" i="8" s="1"/>
  <c r="N42" i="9" s="1"/>
  <c r="CL42" i="8"/>
  <c r="CX42" i="8" s="1"/>
  <c r="F42" i="9" s="1"/>
  <c r="CV41" i="8"/>
  <c r="DH41" i="8" s="1"/>
  <c r="P41" i="9" s="1"/>
  <c r="CN41" i="8"/>
  <c r="CZ41" i="8" s="1"/>
  <c r="H41" i="9" s="1"/>
  <c r="CP40" i="8"/>
  <c r="DB40" i="8" s="1"/>
  <c r="J40" i="9" s="1"/>
  <c r="CR39" i="8"/>
  <c r="DD39" i="8" s="1"/>
  <c r="L39" i="9" s="1"/>
  <c r="CT38" i="8"/>
  <c r="DF38" i="8" s="1"/>
  <c r="N38" i="9" s="1"/>
  <c r="CL38" i="8"/>
  <c r="CX38" i="8" s="1"/>
  <c r="F38" i="9" s="1"/>
  <c r="CV37" i="8"/>
  <c r="DH37" i="8" s="1"/>
  <c r="P37" i="9" s="1"/>
  <c r="CN37" i="8"/>
  <c r="CZ37" i="8" s="1"/>
  <c r="H37" i="9" s="1"/>
  <c r="CP36" i="8"/>
  <c r="DB36" i="8" s="1"/>
  <c r="J36" i="9" s="1"/>
  <c r="CR35" i="8"/>
  <c r="DD35" i="8" s="1"/>
  <c r="L35" i="9" s="1"/>
  <c r="CT34" i="8"/>
  <c r="DF34" i="8" s="1"/>
  <c r="N34" i="9" s="1"/>
  <c r="CL34" i="8"/>
  <c r="CX34" i="8" s="1"/>
  <c r="F34" i="9" s="1"/>
  <c r="CL60" i="8"/>
  <c r="CX60" i="8" s="1"/>
  <c r="F60" i="9" s="1"/>
  <c r="CK59" i="8"/>
  <c r="CW59" i="8" s="1"/>
  <c r="E59" i="9" s="1"/>
  <c r="CO57" i="8"/>
  <c r="DA57" i="8" s="1"/>
  <c r="I57" i="9" s="1"/>
  <c r="CR55" i="8"/>
  <c r="DD55" i="8" s="1"/>
  <c r="L55" i="9" s="1"/>
  <c r="CT54" i="8"/>
  <c r="DF54" i="8" s="1"/>
  <c r="N54" i="9" s="1"/>
  <c r="CM52" i="8"/>
  <c r="CY52" i="8" s="1"/>
  <c r="G52" i="9" s="1"/>
  <c r="CN51" i="8"/>
  <c r="CZ51" i="8" s="1"/>
  <c r="H51" i="9" s="1"/>
  <c r="CS50" i="8"/>
  <c r="DE50" i="8" s="1"/>
  <c r="M50" i="9" s="1"/>
  <c r="CK50" i="8"/>
  <c r="CW50" i="8" s="1"/>
  <c r="E50" i="9" s="1"/>
  <c r="CU49" i="8"/>
  <c r="DG49" i="8" s="1"/>
  <c r="O49" i="9" s="1"/>
  <c r="CM49" i="8"/>
  <c r="CY49" i="8" s="1"/>
  <c r="G49" i="9" s="1"/>
  <c r="CO48" i="8"/>
  <c r="DA48" i="8" s="1"/>
  <c r="I48" i="9" s="1"/>
  <c r="CQ47" i="8"/>
  <c r="DC47" i="8" s="1"/>
  <c r="K47" i="9" s="1"/>
  <c r="CS46" i="8"/>
  <c r="DE46" i="8" s="1"/>
  <c r="M46" i="9" s="1"/>
  <c r="CK46" i="8"/>
  <c r="CW46" i="8" s="1"/>
  <c r="E46" i="9" s="1"/>
  <c r="CU45" i="8"/>
  <c r="DG45" i="8" s="1"/>
  <c r="O45" i="9" s="1"/>
  <c r="CM45" i="8"/>
  <c r="CY45" i="8" s="1"/>
  <c r="G45" i="9" s="1"/>
  <c r="CO44" i="8"/>
  <c r="DA44" i="8" s="1"/>
  <c r="I44" i="9" s="1"/>
  <c r="CQ43" i="8"/>
  <c r="DC43" i="8" s="1"/>
  <c r="K43" i="9" s="1"/>
  <c r="CS42" i="8"/>
  <c r="DE42" i="8" s="1"/>
  <c r="M42" i="9" s="1"/>
  <c r="CK42" i="8"/>
  <c r="CW42" i="8" s="1"/>
  <c r="E42" i="9" s="1"/>
  <c r="CU41" i="8"/>
  <c r="DG41" i="8" s="1"/>
  <c r="O41" i="9" s="1"/>
  <c r="CM41" i="8"/>
  <c r="CY41" i="8" s="1"/>
  <c r="G41" i="9" s="1"/>
  <c r="CO40" i="8"/>
  <c r="DA40" i="8" s="1"/>
  <c r="I40" i="9" s="1"/>
  <c r="CQ39" i="8"/>
  <c r="DC39" i="8" s="1"/>
  <c r="K39" i="9" s="1"/>
  <c r="CS38" i="8"/>
  <c r="DE38" i="8" s="1"/>
  <c r="M38" i="9" s="1"/>
  <c r="CK38" i="8"/>
  <c r="CW38" i="8" s="1"/>
  <c r="E38" i="9" s="1"/>
  <c r="CU37" i="8"/>
  <c r="DG37" i="8" s="1"/>
  <c r="O37" i="9" s="1"/>
  <c r="CM37" i="8"/>
  <c r="CY37" i="8" s="1"/>
  <c r="G37" i="9" s="1"/>
  <c r="CS81" i="8"/>
  <c r="DE81" i="8" s="1"/>
  <c r="M81" i="9" s="1"/>
  <c r="CR61" i="8"/>
  <c r="DD61" i="8" s="1"/>
  <c r="L61" i="9" s="1"/>
  <c r="CO55" i="8"/>
  <c r="DA55" i="8" s="1"/>
  <c r="I55" i="9" s="1"/>
  <c r="CQ54" i="8"/>
  <c r="DC54" i="8" s="1"/>
  <c r="K54" i="9" s="1"/>
  <c r="CV53" i="8"/>
  <c r="DH53" i="8" s="1"/>
  <c r="P53" i="9" s="1"/>
  <c r="CL52" i="8"/>
  <c r="CX52" i="8" s="1"/>
  <c r="F52" i="9" s="1"/>
  <c r="CL51" i="8"/>
  <c r="CX51" i="8" s="1"/>
  <c r="F51" i="9" s="1"/>
  <c r="CR50" i="8"/>
  <c r="DD50" i="8" s="1"/>
  <c r="L50" i="9" s="1"/>
  <c r="CT49" i="8"/>
  <c r="DF49" i="8" s="1"/>
  <c r="N49" i="9" s="1"/>
  <c r="CL49" i="8"/>
  <c r="CX49" i="8" s="1"/>
  <c r="F49" i="9" s="1"/>
  <c r="CV48" i="8"/>
  <c r="DH48" i="8" s="1"/>
  <c r="P48" i="9" s="1"/>
  <c r="CN48" i="8"/>
  <c r="CZ48" i="8" s="1"/>
  <c r="H48" i="9" s="1"/>
  <c r="CP47" i="8"/>
  <c r="DB47" i="8" s="1"/>
  <c r="J47" i="9" s="1"/>
  <c r="CR46" i="8"/>
  <c r="DD46" i="8" s="1"/>
  <c r="L46" i="9" s="1"/>
  <c r="CT45" i="8"/>
  <c r="DF45" i="8" s="1"/>
  <c r="N45" i="9" s="1"/>
  <c r="CL45" i="8"/>
  <c r="CX45" i="8" s="1"/>
  <c r="F45" i="9" s="1"/>
  <c r="CV44" i="8"/>
  <c r="DH44" i="8" s="1"/>
  <c r="P44" i="9" s="1"/>
  <c r="CN44" i="8"/>
  <c r="CZ44" i="8" s="1"/>
  <c r="H44" i="9" s="1"/>
  <c r="CP43" i="8"/>
  <c r="DB43" i="8" s="1"/>
  <c r="J43" i="9" s="1"/>
  <c r="CR42" i="8"/>
  <c r="DD42" i="8" s="1"/>
  <c r="L42" i="9" s="1"/>
  <c r="CT41" i="8"/>
  <c r="DF41" i="8" s="1"/>
  <c r="N41" i="9" s="1"/>
  <c r="CL41" i="8"/>
  <c r="CX41" i="8" s="1"/>
  <c r="F41" i="9" s="1"/>
  <c r="CN55" i="8"/>
  <c r="CZ55" i="8" s="1"/>
  <c r="H55" i="9" s="1"/>
  <c r="CP54" i="8"/>
  <c r="DB54" i="8" s="1"/>
  <c r="J54" i="9" s="1"/>
  <c r="CS53" i="8"/>
  <c r="DE53" i="8" s="1"/>
  <c r="M53" i="9" s="1"/>
  <c r="CV51" i="8"/>
  <c r="DH51" i="8" s="1"/>
  <c r="P51" i="9" s="1"/>
  <c r="CK51" i="8"/>
  <c r="CW51" i="8" s="1"/>
  <c r="E51" i="9" s="1"/>
  <c r="CQ50" i="8"/>
  <c r="DC50" i="8" s="1"/>
  <c r="K50" i="9" s="1"/>
  <c r="CS49" i="8"/>
  <c r="DE49" i="8" s="1"/>
  <c r="M49" i="9" s="1"/>
  <c r="CK49" i="8"/>
  <c r="CW49" i="8" s="1"/>
  <c r="E49" i="9" s="1"/>
  <c r="CU48" i="8"/>
  <c r="DG48" i="8" s="1"/>
  <c r="O48" i="9" s="1"/>
  <c r="CM48" i="8"/>
  <c r="CY48" i="8" s="1"/>
  <c r="G48" i="9" s="1"/>
  <c r="CN99" i="8"/>
  <c r="CZ99" i="8" s="1"/>
  <c r="H99" i="9" s="1"/>
  <c r="CN69" i="8"/>
  <c r="CZ69" i="8" s="1"/>
  <c r="H69" i="9" s="1"/>
  <c r="CL62" i="8"/>
  <c r="CX62" i="8" s="1"/>
  <c r="F62" i="9" s="1"/>
  <c r="CK55" i="8"/>
  <c r="CW55" i="8" s="1"/>
  <c r="E55" i="9" s="1"/>
  <c r="CN54" i="8"/>
  <c r="CZ54" i="8" s="1"/>
  <c r="H54" i="9" s="1"/>
  <c r="CR53" i="8"/>
  <c r="DD53" i="8" s="1"/>
  <c r="L53" i="9" s="1"/>
  <c r="CU52" i="8"/>
  <c r="DG52" i="8" s="1"/>
  <c r="O52" i="9" s="1"/>
  <c r="CT51" i="8"/>
  <c r="DF51" i="8" s="1"/>
  <c r="N51" i="9" s="1"/>
  <c r="CP50" i="8"/>
  <c r="DB50" i="8" s="1"/>
  <c r="J50" i="9" s="1"/>
  <c r="CR49" i="8"/>
  <c r="DD49" i="8" s="1"/>
  <c r="L49" i="9" s="1"/>
  <c r="CT48" i="8"/>
  <c r="DF48" i="8" s="1"/>
  <c r="N48" i="9" s="1"/>
  <c r="CL48" i="8"/>
  <c r="CX48" i="8" s="1"/>
  <c r="F48" i="9" s="1"/>
  <c r="CV47" i="8"/>
  <c r="DH47" i="8" s="1"/>
  <c r="P47" i="9" s="1"/>
  <c r="CN47" i="8"/>
  <c r="CZ47" i="8" s="1"/>
  <c r="H47" i="9" s="1"/>
  <c r="CP46" i="8"/>
  <c r="DB46" i="8" s="1"/>
  <c r="J46" i="9" s="1"/>
  <c r="CR45" i="8"/>
  <c r="DD45" i="8" s="1"/>
  <c r="L45" i="9" s="1"/>
  <c r="CT44" i="8"/>
  <c r="DF44" i="8" s="1"/>
  <c r="N44" i="9" s="1"/>
  <c r="CL44" i="8"/>
  <c r="CX44" i="8" s="1"/>
  <c r="F44" i="9" s="1"/>
  <c r="CV43" i="8"/>
  <c r="DH43" i="8" s="1"/>
  <c r="P43" i="9" s="1"/>
  <c r="CN43" i="8"/>
  <c r="CZ43" i="8" s="1"/>
  <c r="H43" i="9" s="1"/>
  <c r="CP42" i="8"/>
  <c r="DB42" i="8" s="1"/>
  <c r="J42" i="9" s="1"/>
  <c r="CR41" i="8"/>
  <c r="DD41" i="8" s="1"/>
  <c r="L41" i="9" s="1"/>
  <c r="CT40" i="8"/>
  <c r="DF40" i="8" s="1"/>
  <c r="N40" i="9" s="1"/>
  <c r="CL40" i="8"/>
  <c r="CX40" i="8" s="1"/>
  <c r="F40" i="9" s="1"/>
  <c r="CV39" i="8"/>
  <c r="DH39" i="8" s="1"/>
  <c r="P39" i="9" s="1"/>
  <c r="CN39" i="8"/>
  <c r="CZ39" i="8" s="1"/>
  <c r="H39" i="9" s="1"/>
  <c r="CP38" i="8"/>
  <c r="DB38" i="8" s="1"/>
  <c r="J38" i="9" s="1"/>
  <c r="CR37" i="8"/>
  <c r="DD37" i="8" s="1"/>
  <c r="L37" i="9" s="1"/>
  <c r="CT36" i="8"/>
  <c r="DF36" i="8" s="1"/>
  <c r="N36" i="9" s="1"/>
  <c r="CL36" i="8"/>
  <c r="CX36" i="8" s="1"/>
  <c r="F36" i="9" s="1"/>
  <c r="CV35" i="8"/>
  <c r="DH35" i="8" s="1"/>
  <c r="P35" i="9" s="1"/>
  <c r="CN35" i="8"/>
  <c r="CZ35" i="8" s="1"/>
  <c r="H35" i="9" s="1"/>
  <c r="CP34" i="8"/>
  <c r="DB34" i="8" s="1"/>
  <c r="J34" i="9" s="1"/>
  <c r="CT52" i="8"/>
  <c r="DF52" i="8" s="1"/>
  <c r="N52" i="9" s="1"/>
  <c r="CU47" i="8"/>
  <c r="DG47" i="8" s="1"/>
  <c r="O47" i="9" s="1"/>
  <c r="CU44" i="8"/>
  <c r="DG44" i="8" s="1"/>
  <c r="O44" i="9" s="1"/>
  <c r="CM43" i="8"/>
  <c r="CY43" i="8" s="1"/>
  <c r="G43" i="9" s="1"/>
  <c r="CO41" i="8"/>
  <c r="DA41" i="8" s="1"/>
  <c r="I41" i="9" s="1"/>
  <c r="CM40" i="8"/>
  <c r="CY40" i="8" s="1"/>
  <c r="G40" i="9" s="1"/>
  <c r="CM39" i="8"/>
  <c r="CY39" i="8" s="1"/>
  <c r="G39" i="9" s="1"/>
  <c r="CO38" i="8"/>
  <c r="DA38" i="8" s="1"/>
  <c r="I38" i="9" s="1"/>
  <c r="CQ37" i="8"/>
  <c r="DC37" i="8" s="1"/>
  <c r="K37" i="9" s="1"/>
  <c r="CR36" i="8"/>
  <c r="DD36" i="8" s="1"/>
  <c r="L36" i="9" s="1"/>
  <c r="CM35" i="8"/>
  <c r="CY35" i="8" s="1"/>
  <c r="G35" i="9" s="1"/>
  <c r="CS34" i="8"/>
  <c r="DE34" i="8" s="1"/>
  <c r="M34" i="9" s="1"/>
  <c r="CS33" i="8"/>
  <c r="DE33" i="8" s="1"/>
  <c r="M33" i="9" s="1"/>
  <c r="CK33" i="8"/>
  <c r="CW33" i="8" s="1"/>
  <c r="E33" i="9" s="1"/>
  <c r="CU32" i="8"/>
  <c r="DG32" i="8" s="1"/>
  <c r="O32" i="9" s="1"/>
  <c r="CM32" i="8"/>
  <c r="CY32" i="8" s="1"/>
  <c r="G32" i="9" s="1"/>
  <c r="CO31" i="8"/>
  <c r="DA31" i="8" s="1"/>
  <c r="I31" i="9" s="1"/>
  <c r="CQ30" i="8"/>
  <c r="DC30" i="8" s="1"/>
  <c r="K30" i="9" s="1"/>
  <c r="CS29" i="8"/>
  <c r="DE29" i="8" s="1"/>
  <c r="M29" i="9" s="1"/>
  <c r="CK29" i="8"/>
  <c r="CW29" i="8" s="1"/>
  <c r="E29" i="9" s="1"/>
  <c r="CU28" i="8"/>
  <c r="DG28" i="8" s="1"/>
  <c r="O28" i="9" s="1"/>
  <c r="CM28" i="8"/>
  <c r="CY28" i="8" s="1"/>
  <c r="G28" i="9" s="1"/>
  <c r="CO27" i="8"/>
  <c r="DA27" i="8" s="1"/>
  <c r="I27" i="9" s="1"/>
  <c r="CQ26" i="8"/>
  <c r="DC26" i="8" s="1"/>
  <c r="K26" i="9" s="1"/>
  <c r="CS25" i="8"/>
  <c r="DE25" i="8" s="1"/>
  <c r="M25" i="9" s="1"/>
  <c r="CK25" i="8"/>
  <c r="CW25" i="8" s="1"/>
  <c r="E25" i="9" s="1"/>
  <c r="CU24" i="8"/>
  <c r="DG24" i="8" s="1"/>
  <c r="O24" i="9" s="1"/>
  <c r="CM24" i="8"/>
  <c r="CY24" i="8" s="1"/>
  <c r="G24" i="9" s="1"/>
  <c r="CO23" i="8"/>
  <c r="DA23" i="8" s="1"/>
  <c r="I23" i="9" s="1"/>
  <c r="CQ22" i="8"/>
  <c r="DC22" i="8" s="1"/>
  <c r="K22" i="9" s="1"/>
  <c r="CS21" i="8"/>
  <c r="DE21" i="8" s="1"/>
  <c r="M21" i="9" s="1"/>
  <c r="CK21" i="8"/>
  <c r="CW21" i="8" s="1"/>
  <c r="E21" i="9" s="1"/>
  <c r="CT56" i="8"/>
  <c r="DF56" i="8" s="1"/>
  <c r="N56" i="9" s="1"/>
  <c r="CO47" i="8"/>
  <c r="DA47" i="8" s="1"/>
  <c r="I47" i="9" s="1"/>
  <c r="CS45" i="8"/>
  <c r="DE45" i="8" s="1"/>
  <c r="M45" i="9" s="1"/>
  <c r="CS44" i="8"/>
  <c r="DE44" i="8" s="1"/>
  <c r="M44" i="9" s="1"/>
  <c r="CK43" i="8"/>
  <c r="CW43" i="8" s="1"/>
  <c r="E43" i="9" s="1"/>
  <c r="CK41" i="8"/>
  <c r="CW41" i="8" s="1"/>
  <c r="E41" i="9" s="1"/>
  <c r="CK40" i="8"/>
  <c r="CW40" i="8" s="1"/>
  <c r="E40" i="9" s="1"/>
  <c r="CK39" i="8"/>
  <c r="CW39" i="8" s="1"/>
  <c r="E39" i="9" s="1"/>
  <c r="CN38" i="8"/>
  <c r="CZ38" i="8" s="1"/>
  <c r="H38" i="9" s="1"/>
  <c r="CP37" i="8"/>
  <c r="DB37" i="8" s="1"/>
  <c r="J37" i="9" s="1"/>
  <c r="CQ36" i="8"/>
  <c r="DC36" i="8" s="1"/>
  <c r="K36" i="9" s="1"/>
  <c r="CL35" i="8"/>
  <c r="CX35" i="8" s="1"/>
  <c r="F35" i="9" s="1"/>
  <c r="CR34" i="8"/>
  <c r="DD34" i="8" s="1"/>
  <c r="L34" i="9" s="1"/>
  <c r="CR33" i="8"/>
  <c r="DD33" i="8" s="1"/>
  <c r="L33" i="9" s="1"/>
  <c r="CT32" i="8"/>
  <c r="DF32" i="8" s="1"/>
  <c r="N32" i="9" s="1"/>
  <c r="CL32" i="8"/>
  <c r="CX32" i="8" s="1"/>
  <c r="F32" i="9" s="1"/>
  <c r="CV31" i="8"/>
  <c r="DH31" i="8" s="1"/>
  <c r="P31" i="9" s="1"/>
  <c r="CN31" i="8"/>
  <c r="CZ31" i="8" s="1"/>
  <c r="H31" i="9" s="1"/>
  <c r="CP30" i="8"/>
  <c r="DB30" i="8" s="1"/>
  <c r="J30" i="9" s="1"/>
  <c r="CR29" i="8"/>
  <c r="DD29" i="8" s="1"/>
  <c r="L29" i="9" s="1"/>
  <c r="CT28" i="8"/>
  <c r="DF28" i="8" s="1"/>
  <c r="N28" i="9" s="1"/>
  <c r="CL28" i="8"/>
  <c r="CX28" i="8" s="1"/>
  <c r="F28" i="9" s="1"/>
  <c r="CV27" i="8"/>
  <c r="DH27" i="8" s="1"/>
  <c r="P27" i="9" s="1"/>
  <c r="CN27" i="8"/>
  <c r="CZ27" i="8" s="1"/>
  <c r="H27" i="9" s="1"/>
  <c r="CP26" i="8"/>
  <c r="DB26" i="8" s="1"/>
  <c r="J26" i="9" s="1"/>
  <c r="CR25" i="8"/>
  <c r="DD25" i="8" s="1"/>
  <c r="L25" i="9" s="1"/>
  <c r="CT24" i="8"/>
  <c r="DF24" i="8" s="1"/>
  <c r="N24" i="9" s="1"/>
  <c r="CL24" i="8"/>
  <c r="CX24" i="8" s="1"/>
  <c r="F24" i="9" s="1"/>
  <c r="CM54" i="8"/>
  <c r="CY54" i="8" s="1"/>
  <c r="G54" i="9" s="1"/>
  <c r="CS48" i="8"/>
  <c r="DE48" i="8" s="1"/>
  <c r="M48" i="9" s="1"/>
  <c r="CM47" i="8"/>
  <c r="CY47" i="8" s="1"/>
  <c r="G47" i="9" s="1"/>
  <c r="CQ46" i="8"/>
  <c r="DC46" i="8" s="1"/>
  <c r="K46" i="9" s="1"/>
  <c r="CQ45" i="8"/>
  <c r="DC45" i="8" s="1"/>
  <c r="K45" i="9" s="1"/>
  <c r="CQ44" i="8"/>
  <c r="DC44" i="8" s="1"/>
  <c r="K44" i="9" s="1"/>
  <c r="CU42" i="8"/>
  <c r="DG42" i="8" s="1"/>
  <c r="O42" i="9" s="1"/>
  <c r="CM38" i="8"/>
  <c r="CY38" i="8" s="1"/>
  <c r="G38" i="9" s="1"/>
  <c r="CO37" i="8"/>
  <c r="DA37" i="8" s="1"/>
  <c r="I37" i="9" s="1"/>
  <c r="CO36" i="8"/>
  <c r="DA36" i="8" s="1"/>
  <c r="I36" i="9" s="1"/>
  <c r="CU35" i="8"/>
  <c r="DG35" i="8" s="1"/>
  <c r="O35" i="9" s="1"/>
  <c r="CK35" i="8"/>
  <c r="CW35" i="8" s="1"/>
  <c r="E35" i="9" s="1"/>
  <c r="CQ34" i="8"/>
  <c r="DC34" i="8" s="1"/>
  <c r="K34" i="9" s="1"/>
  <c r="CQ33" i="8"/>
  <c r="DC33" i="8" s="1"/>
  <c r="K33" i="9" s="1"/>
  <c r="CS32" i="8"/>
  <c r="DE32" i="8" s="1"/>
  <c r="M32" i="9" s="1"/>
  <c r="CK32" i="8"/>
  <c r="CW32" i="8" s="1"/>
  <c r="E32" i="9" s="1"/>
  <c r="CU31" i="8"/>
  <c r="DG31" i="8" s="1"/>
  <c r="O31" i="9" s="1"/>
  <c r="CM31" i="8"/>
  <c r="CY31" i="8" s="1"/>
  <c r="G31" i="9" s="1"/>
  <c r="CO30" i="8"/>
  <c r="DA30" i="8" s="1"/>
  <c r="I30" i="9" s="1"/>
  <c r="CQ29" i="8"/>
  <c r="DC29" i="8" s="1"/>
  <c r="K29" i="9" s="1"/>
  <c r="CS28" i="8"/>
  <c r="DE28" i="8" s="1"/>
  <c r="M28" i="9" s="1"/>
  <c r="CK28" i="8"/>
  <c r="CW28" i="8" s="1"/>
  <c r="E28" i="9" s="1"/>
  <c r="CU27" i="8"/>
  <c r="DG27" i="8" s="1"/>
  <c r="O27" i="9" s="1"/>
  <c r="CM27" i="8"/>
  <c r="CY27" i="8" s="1"/>
  <c r="G27" i="9" s="1"/>
  <c r="CO26" i="8"/>
  <c r="DA26" i="8" s="1"/>
  <c r="I26" i="9" s="1"/>
  <c r="CK48" i="8"/>
  <c r="CW48" i="8" s="1"/>
  <c r="E48" i="9" s="1"/>
  <c r="CO46" i="8"/>
  <c r="DA46" i="8" s="1"/>
  <c r="I46" i="9" s="1"/>
  <c r="CO45" i="8"/>
  <c r="DA45" i="8" s="1"/>
  <c r="I45" i="9" s="1"/>
  <c r="CM44" i="8"/>
  <c r="CY44" i="8" s="1"/>
  <c r="G44" i="9" s="1"/>
  <c r="CQ42" i="8"/>
  <c r="DC42" i="8" s="1"/>
  <c r="K42" i="9" s="1"/>
  <c r="CV40" i="8"/>
  <c r="DH40" i="8" s="1"/>
  <c r="P40" i="9" s="1"/>
  <c r="CL37" i="8"/>
  <c r="CX37" i="8" s="1"/>
  <c r="F37" i="9" s="1"/>
  <c r="CN36" i="8"/>
  <c r="CZ36" i="8" s="1"/>
  <c r="H36" i="9" s="1"/>
  <c r="CT35" i="8"/>
  <c r="DF35" i="8" s="1"/>
  <c r="N35" i="9" s="1"/>
  <c r="CO34" i="8"/>
  <c r="DA34" i="8" s="1"/>
  <c r="I34" i="9" s="1"/>
  <c r="CP33" i="8"/>
  <c r="DB33" i="8" s="1"/>
  <c r="J33" i="9" s="1"/>
  <c r="CR32" i="8"/>
  <c r="DD32" i="8" s="1"/>
  <c r="L32" i="9" s="1"/>
  <c r="CT31" i="8"/>
  <c r="DF31" i="8" s="1"/>
  <c r="N31" i="9" s="1"/>
  <c r="CL31" i="8"/>
  <c r="CX31" i="8" s="1"/>
  <c r="F31" i="9" s="1"/>
  <c r="CV30" i="8"/>
  <c r="DH30" i="8" s="1"/>
  <c r="P30" i="9" s="1"/>
  <c r="CN30" i="8"/>
  <c r="CZ30" i="8" s="1"/>
  <c r="H30" i="9" s="1"/>
  <c r="CP29" i="8"/>
  <c r="DB29" i="8" s="1"/>
  <c r="J29" i="9" s="1"/>
  <c r="CR28" i="8"/>
  <c r="DD28" i="8" s="1"/>
  <c r="L28" i="9" s="1"/>
  <c r="CT27" i="8"/>
  <c r="DF27" i="8" s="1"/>
  <c r="N27" i="9" s="1"/>
  <c r="CL27" i="8"/>
  <c r="CX27" i="8" s="1"/>
  <c r="F27" i="9" s="1"/>
  <c r="CV26" i="8"/>
  <c r="DH26" i="8" s="1"/>
  <c r="P26" i="9" s="1"/>
  <c r="CN26" i="8"/>
  <c r="CZ26" i="8" s="1"/>
  <c r="H26" i="9" s="1"/>
  <c r="CP25" i="8"/>
  <c r="DB25" i="8" s="1"/>
  <c r="J25" i="9" s="1"/>
  <c r="CR24" i="8"/>
  <c r="DD24" i="8" s="1"/>
  <c r="L24" i="9" s="1"/>
  <c r="CT23" i="8"/>
  <c r="DF23" i="8" s="1"/>
  <c r="N23" i="9" s="1"/>
  <c r="CL23" i="8"/>
  <c r="CX23" i="8" s="1"/>
  <c r="F23" i="9" s="1"/>
  <c r="CV22" i="8"/>
  <c r="DH22" i="8" s="1"/>
  <c r="P22" i="9" s="1"/>
  <c r="CN22" i="8"/>
  <c r="CZ22" i="8" s="1"/>
  <c r="H22" i="9" s="1"/>
  <c r="CP21" i="8"/>
  <c r="DB21" i="8" s="1"/>
  <c r="J21" i="9" s="1"/>
  <c r="CR20" i="8"/>
  <c r="DD20" i="8" s="1"/>
  <c r="L20" i="9" s="1"/>
  <c r="CT19" i="8"/>
  <c r="DF19" i="8" s="1"/>
  <c r="N19" i="9" s="1"/>
  <c r="CL19" i="8"/>
  <c r="CX19" i="8" s="1"/>
  <c r="F19" i="9" s="1"/>
  <c r="CV18" i="8"/>
  <c r="DH18" i="8" s="1"/>
  <c r="P18" i="9" s="1"/>
  <c r="CN18" i="8"/>
  <c r="CZ18" i="8" s="1"/>
  <c r="H18" i="9" s="1"/>
  <c r="CP17" i="8"/>
  <c r="DB17" i="8" s="1"/>
  <c r="J17" i="9" s="1"/>
  <c r="CR16" i="8"/>
  <c r="DD16" i="8" s="1"/>
  <c r="L16" i="9" s="1"/>
  <c r="CT15" i="8"/>
  <c r="DF15" i="8" s="1"/>
  <c r="N15" i="9" s="1"/>
  <c r="CL15" i="8"/>
  <c r="CX15" i="8" s="1"/>
  <c r="F15" i="9" s="1"/>
  <c r="CV14" i="8"/>
  <c r="DH14" i="8" s="1"/>
  <c r="P14" i="9" s="1"/>
  <c r="CN14" i="8"/>
  <c r="CZ14" i="8" s="1"/>
  <c r="H14" i="9" s="1"/>
  <c r="CK45" i="8"/>
  <c r="CW45" i="8" s="1"/>
  <c r="E45" i="9" s="1"/>
  <c r="CK44" i="8"/>
  <c r="CW44" i="8" s="1"/>
  <c r="E44" i="9" s="1"/>
  <c r="CO42" i="8"/>
  <c r="DA42" i="8" s="1"/>
  <c r="I42" i="9" s="1"/>
  <c r="CU40" i="8"/>
  <c r="DG40" i="8" s="1"/>
  <c r="O40" i="9" s="1"/>
  <c r="CU39" i="8"/>
  <c r="DG39" i="8" s="1"/>
  <c r="O39" i="9" s="1"/>
  <c r="CV38" i="8"/>
  <c r="DH38" i="8" s="1"/>
  <c r="P38" i="9" s="1"/>
  <c r="CK37" i="8"/>
  <c r="CW37" i="8" s="1"/>
  <c r="E37" i="9" s="1"/>
  <c r="CM36" i="8"/>
  <c r="CY36" i="8" s="1"/>
  <c r="G36" i="9" s="1"/>
  <c r="CS35" i="8"/>
  <c r="DE35" i="8" s="1"/>
  <c r="M35" i="9" s="1"/>
  <c r="CN34" i="8"/>
  <c r="CZ34" i="8" s="1"/>
  <c r="H34" i="9" s="1"/>
  <c r="CO33" i="8"/>
  <c r="DA33" i="8" s="1"/>
  <c r="I33" i="9" s="1"/>
  <c r="CQ32" i="8"/>
  <c r="DC32" i="8" s="1"/>
  <c r="K32" i="9" s="1"/>
  <c r="CS31" i="8"/>
  <c r="DE31" i="8" s="1"/>
  <c r="M31" i="9" s="1"/>
  <c r="CK31" i="8"/>
  <c r="CW31" i="8" s="1"/>
  <c r="E31" i="9" s="1"/>
  <c r="CU30" i="8"/>
  <c r="DG30" i="8" s="1"/>
  <c r="O30" i="9" s="1"/>
  <c r="CM30" i="8"/>
  <c r="CY30" i="8" s="1"/>
  <c r="G30" i="9" s="1"/>
  <c r="CO29" i="8"/>
  <c r="DA29" i="8" s="1"/>
  <c r="I29" i="9" s="1"/>
  <c r="CQ28" i="8"/>
  <c r="DC28" i="8" s="1"/>
  <c r="K28" i="9" s="1"/>
  <c r="CS27" i="8"/>
  <c r="DE27" i="8" s="1"/>
  <c r="M27" i="9" s="1"/>
  <c r="CK27" i="8"/>
  <c r="CW27" i="8" s="1"/>
  <c r="E27" i="9" s="1"/>
  <c r="CU26" i="8"/>
  <c r="DG26" i="8" s="1"/>
  <c r="O26" i="9" s="1"/>
  <c r="CM26" i="8"/>
  <c r="CY26" i="8" s="1"/>
  <c r="G26" i="9" s="1"/>
  <c r="CO25" i="8"/>
  <c r="DA25" i="8" s="1"/>
  <c r="I25" i="9" s="1"/>
  <c r="CQ24" i="8"/>
  <c r="DC24" i="8" s="1"/>
  <c r="K24" i="9" s="1"/>
  <c r="CS23" i="8"/>
  <c r="DE23" i="8" s="1"/>
  <c r="M23" i="9" s="1"/>
  <c r="CK23" i="8"/>
  <c r="CW23" i="8" s="1"/>
  <c r="E23" i="9" s="1"/>
  <c r="CU22" i="8"/>
  <c r="DG22" i="8" s="1"/>
  <c r="O22" i="9" s="1"/>
  <c r="CM22" i="8"/>
  <c r="CY22" i="8" s="1"/>
  <c r="G22" i="9" s="1"/>
  <c r="CO21" i="8"/>
  <c r="DA21" i="8" s="1"/>
  <c r="I21" i="9" s="1"/>
  <c r="CQ20" i="8"/>
  <c r="DC20" i="8" s="1"/>
  <c r="K20" i="9" s="1"/>
  <c r="CS19" i="8"/>
  <c r="DE19" i="8" s="1"/>
  <c r="M19" i="9" s="1"/>
  <c r="CK19" i="8"/>
  <c r="CW19" i="8" s="1"/>
  <c r="E19" i="9" s="1"/>
  <c r="CU18" i="8"/>
  <c r="DG18" i="8" s="1"/>
  <c r="O18" i="9" s="1"/>
  <c r="CM18" i="8"/>
  <c r="CY18" i="8" s="1"/>
  <c r="G18" i="9" s="1"/>
  <c r="CO17" i="8"/>
  <c r="DA17" i="8" s="1"/>
  <c r="I17" i="9" s="1"/>
  <c r="CQ16" i="8"/>
  <c r="DC16" i="8" s="1"/>
  <c r="K16" i="9" s="1"/>
  <c r="CS15" i="8"/>
  <c r="DE15" i="8" s="1"/>
  <c r="M15" i="9" s="1"/>
  <c r="CK15" i="8"/>
  <c r="CW15" i="8" s="1"/>
  <c r="E15" i="9" s="1"/>
  <c r="CU14" i="8"/>
  <c r="DG14" i="8" s="1"/>
  <c r="O14" i="9" s="1"/>
  <c r="CM14" i="8"/>
  <c r="CY14" i="8" s="1"/>
  <c r="G14" i="9" s="1"/>
  <c r="CO13" i="8"/>
  <c r="DA13" i="8" s="1"/>
  <c r="I13" i="9" s="1"/>
  <c r="CQ12" i="8"/>
  <c r="DC12" i="8" s="1"/>
  <c r="K12" i="9" s="1"/>
  <c r="CS11" i="8"/>
  <c r="DE11" i="8" s="1"/>
  <c r="M11" i="9" s="1"/>
  <c r="CK11" i="8"/>
  <c r="CW11" i="8" s="1"/>
  <c r="E11" i="9" s="1"/>
  <c r="CO50" i="8"/>
  <c r="DA50" i="8" s="1"/>
  <c r="I50" i="9" s="1"/>
  <c r="CQ49" i="8"/>
  <c r="DC49" i="8" s="1"/>
  <c r="K49" i="9" s="1"/>
  <c r="CU43" i="8"/>
  <c r="DG43" i="8" s="1"/>
  <c r="O43" i="9" s="1"/>
  <c r="CM42" i="8"/>
  <c r="CY42" i="8" s="1"/>
  <c r="G42" i="9" s="1"/>
  <c r="CS40" i="8"/>
  <c r="DE40" i="8" s="1"/>
  <c r="M40" i="9" s="1"/>
  <c r="CS39" i="8"/>
  <c r="DE39" i="8" s="1"/>
  <c r="M39" i="9" s="1"/>
  <c r="CU38" i="8"/>
  <c r="DG38" i="8" s="1"/>
  <c r="O38" i="9" s="1"/>
  <c r="CV36" i="8"/>
  <c r="DH36" i="8" s="1"/>
  <c r="P36" i="9" s="1"/>
  <c r="CK36" i="8"/>
  <c r="CW36" i="8" s="1"/>
  <c r="E36" i="9" s="1"/>
  <c r="CQ35" i="8"/>
  <c r="DC35" i="8" s="1"/>
  <c r="K35" i="9" s="1"/>
  <c r="CM34" i="8"/>
  <c r="CY34" i="8" s="1"/>
  <c r="G34" i="9" s="1"/>
  <c r="CV33" i="8"/>
  <c r="DH33" i="8" s="1"/>
  <c r="P33" i="9" s="1"/>
  <c r="CN33" i="8"/>
  <c r="CZ33" i="8" s="1"/>
  <c r="H33" i="9" s="1"/>
  <c r="CP32" i="8"/>
  <c r="DB32" i="8" s="1"/>
  <c r="J32" i="9" s="1"/>
  <c r="CR31" i="8"/>
  <c r="DD31" i="8" s="1"/>
  <c r="L31" i="9" s="1"/>
  <c r="CT30" i="8"/>
  <c r="DF30" i="8" s="1"/>
  <c r="N30" i="9" s="1"/>
  <c r="CL30" i="8"/>
  <c r="CX30" i="8" s="1"/>
  <c r="F30" i="9" s="1"/>
  <c r="CV29" i="8"/>
  <c r="DH29" i="8" s="1"/>
  <c r="P29" i="9" s="1"/>
  <c r="CN29" i="8"/>
  <c r="CZ29" i="8" s="1"/>
  <c r="H29" i="9" s="1"/>
  <c r="CP28" i="8"/>
  <c r="DB28" i="8" s="1"/>
  <c r="J28" i="9" s="1"/>
  <c r="CR27" i="8"/>
  <c r="DD27" i="8" s="1"/>
  <c r="L27" i="9" s="1"/>
  <c r="CT26" i="8"/>
  <c r="DF26" i="8" s="1"/>
  <c r="N26" i="9" s="1"/>
  <c r="CL26" i="8"/>
  <c r="CX26" i="8" s="1"/>
  <c r="F26" i="9" s="1"/>
  <c r="CV25" i="8"/>
  <c r="DH25" i="8" s="1"/>
  <c r="P25" i="9" s="1"/>
  <c r="CN25" i="8"/>
  <c r="CZ25" i="8" s="1"/>
  <c r="H25" i="9" s="1"/>
  <c r="CP24" i="8"/>
  <c r="DB24" i="8" s="1"/>
  <c r="J24" i="9" s="1"/>
  <c r="CR23" i="8"/>
  <c r="DD23" i="8" s="1"/>
  <c r="L23" i="9" s="1"/>
  <c r="CT22" i="8"/>
  <c r="DF22" i="8" s="1"/>
  <c r="N22" i="9" s="1"/>
  <c r="CL22" i="8"/>
  <c r="CX22" i="8" s="1"/>
  <c r="F22" i="9" s="1"/>
  <c r="CV21" i="8"/>
  <c r="DH21" i="8" s="1"/>
  <c r="P21" i="9" s="1"/>
  <c r="CN21" i="8"/>
  <c r="CZ21" i="8" s="1"/>
  <c r="H21" i="9" s="1"/>
  <c r="CP20" i="8"/>
  <c r="DB20" i="8" s="1"/>
  <c r="J20" i="9" s="1"/>
  <c r="CR19" i="8"/>
  <c r="DD19" i="8" s="1"/>
  <c r="L19" i="9" s="1"/>
  <c r="CT18" i="8"/>
  <c r="DF18" i="8" s="1"/>
  <c r="N18" i="9" s="1"/>
  <c r="CL18" i="8"/>
  <c r="CX18" i="8" s="1"/>
  <c r="F18" i="9" s="1"/>
  <c r="CO43" i="8"/>
  <c r="DA43" i="8" s="1"/>
  <c r="I43" i="9" s="1"/>
  <c r="CQ41" i="8"/>
  <c r="DC41" i="8" s="1"/>
  <c r="K41" i="9" s="1"/>
  <c r="CN40" i="8"/>
  <c r="CZ40" i="8" s="1"/>
  <c r="H40" i="9" s="1"/>
  <c r="CO39" i="8"/>
  <c r="DA39" i="8" s="1"/>
  <c r="I39" i="9" s="1"/>
  <c r="CQ38" i="8"/>
  <c r="DC38" i="8" s="1"/>
  <c r="K38" i="9" s="1"/>
  <c r="CS37" i="8"/>
  <c r="DE37" i="8" s="1"/>
  <c r="M37" i="9" s="1"/>
  <c r="CS36" i="8"/>
  <c r="DE36" i="8" s="1"/>
  <c r="M36" i="9" s="1"/>
  <c r="CO35" i="8"/>
  <c r="DA35" i="8" s="1"/>
  <c r="I35" i="9" s="1"/>
  <c r="CU34" i="8"/>
  <c r="DG34" i="8" s="1"/>
  <c r="O34" i="9" s="1"/>
  <c r="CT33" i="8"/>
  <c r="DF33" i="8" s="1"/>
  <c r="N33" i="9" s="1"/>
  <c r="CL33" i="8"/>
  <c r="CX33" i="8" s="1"/>
  <c r="F33" i="9" s="1"/>
  <c r="CV32" i="8"/>
  <c r="DH32" i="8" s="1"/>
  <c r="P32" i="9" s="1"/>
  <c r="CN32" i="8"/>
  <c r="CZ32" i="8" s="1"/>
  <c r="H32" i="9" s="1"/>
  <c r="CP31" i="8"/>
  <c r="DB31" i="8" s="1"/>
  <c r="J31" i="9" s="1"/>
  <c r="CR30" i="8"/>
  <c r="DD30" i="8" s="1"/>
  <c r="L30" i="9" s="1"/>
  <c r="CT29" i="8"/>
  <c r="DF29" i="8" s="1"/>
  <c r="N29" i="9" s="1"/>
  <c r="CL29" i="8"/>
  <c r="CX29" i="8" s="1"/>
  <c r="F29" i="9" s="1"/>
  <c r="CV28" i="8"/>
  <c r="DH28" i="8" s="1"/>
  <c r="P28" i="9" s="1"/>
  <c r="CN28" i="8"/>
  <c r="CZ28" i="8" s="1"/>
  <c r="H28" i="9" s="1"/>
  <c r="CP27" i="8"/>
  <c r="DB27" i="8" s="1"/>
  <c r="J27" i="9" s="1"/>
  <c r="CR26" i="8"/>
  <c r="DD26" i="8" s="1"/>
  <c r="L26" i="9" s="1"/>
  <c r="CT25" i="8"/>
  <c r="DF25" i="8" s="1"/>
  <c r="N25" i="9" s="1"/>
  <c r="CL25" i="8"/>
  <c r="CX25" i="8" s="1"/>
  <c r="F25" i="9" s="1"/>
  <c r="CV24" i="8"/>
  <c r="DH24" i="8" s="1"/>
  <c r="P24" i="9" s="1"/>
  <c r="CN24" i="8"/>
  <c r="CZ24" i="8" s="1"/>
  <c r="H24" i="9" s="1"/>
  <c r="CP23" i="8"/>
  <c r="DB23" i="8" s="1"/>
  <c r="J23" i="9" s="1"/>
  <c r="CR22" i="8"/>
  <c r="DD22" i="8" s="1"/>
  <c r="L22" i="9" s="1"/>
  <c r="CT21" i="8"/>
  <c r="DF21" i="8" s="1"/>
  <c r="N21" i="9" s="1"/>
  <c r="CL21" i="8"/>
  <c r="CX21" i="8" s="1"/>
  <c r="F21" i="9" s="1"/>
  <c r="CV20" i="8"/>
  <c r="DH20" i="8" s="1"/>
  <c r="P20" i="9" s="1"/>
  <c r="CN20" i="8"/>
  <c r="CZ20" i="8" s="1"/>
  <c r="H20" i="9" s="1"/>
  <c r="CP19" i="8"/>
  <c r="DB19" i="8" s="1"/>
  <c r="J19" i="9" s="1"/>
  <c r="CR18" i="8"/>
  <c r="DD18" i="8" s="1"/>
  <c r="L18" i="9" s="1"/>
  <c r="CT17" i="8"/>
  <c r="DF17" i="8" s="1"/>
  <c r="N17" i="9" s="1"/>
  <c r="CL17" i="8"/>
  <c r="CX17" i="8" s="1"/>
  <c r="F17" i="9" s="1"/>
  <c r="CV16" i="8"/>
  <c r="DH16" i="8" s="1"/>
  <c r="P16" i="9" s="1"/>
  <c r="CN16" i="8"/>
  <c r="CZ16" i="8" s="1"/>
  <c r="H16" i="9" s="1"/>
  <c r="CP15" i="8"/>
  <c r="DB15" i="8" s="1"/>
  <c r="J15" i="9" s="1"/>
  <c r="CR14" i="8"/>
  <c r="DD14" i="8" s="1"/>
  <c r="L14" i="9" s="1"/>
  <c r="CT13" i="8"/>
  <c r="DF13" i="8" s="1"/>
  <c r="N13" i="9" s="1"/>
  <c r="CL13" i="8"/>
  <c r="CX13" i="8" s="1"/>
  <c r="F13" i="9" s="1"/>
  <c r="CV12" i="8"/>
  <c r="DH12" i="8" s="1"/>
  <c r="P12" i="9" s="1"/>
  <c r="CN12" i="8"/>
  <c r="CZ12" i="8" s="1"/>
  <c r="H12" i="9" s="1"/>
  <c r="CP11" i="8"/>
  <c r="DB11" i="8" s="1"/>
  <c r="J11" i="9" s="1"/>
  <c r="CS30" i="8"/>
  <c r="DE30" i="8" s="1"/>
  <c r="M30" i="9" s="1"/>
  <c r="CS26" i="8"/>
  <c r="DE26" i="8" s="1"/>
  <c r="M26" i="9" s="1"/>
  <c r="CQ25" i="8"/>
  <c r="DC25" i="8" s="1"/>
  <c r="K25" i="9" s="1"/>
  <c r="CM23" i="8"/>
  <c r="CY23" i="8" s="1"/>
  <c r="G23" i="9" s="1"/>
  <c r="CU20" i="8"/>
  <c r="DG20" i="8" s="1"/>
  <c r="O20" i="9" s="1"/>
  <c r="CV19" i="8"/>
  <c r="DH19" i="8" s="1"/>
  <c r="P19" i="9" s="1"/>
  <c r="CS18" i="8"/>
  <c r="DE18" i="8" s="1"/>
  <c r="M18" i="9" s="1"/>
  <c r="CK17" i="8"/>
  <c r="CW17" i="8" s="1"/>
  <c r="E17" i="9" s="1"/>
  <c r="CO16" i="8"/>
  <c r="DA16" i="8" s="1"/>
  <c r="I16" i="9" s="1"/>
  <c r="CR15" i="8"/>
  <c r="DD15" i="8" s="1"/>
  <c r="L15" i="9" s="1"/>
  <c r="CT14" i="8"/>
  <c r="DF14" i="8" s="1"/>
  <c r="N14" i="9" s="1"/>
  <c r="CP13" i="8"/>
  <c r="DB13" i="8" s="1"/>
  <c r="J13" i="9" s="1"/>
  <c r="CU12" i="8"/>
  <c r="DG12" i="8" s="1"/>
  <c r="O12" i="9" s="1"/>
  <c r="CK12" i="8"/>
  <c r="CW12" i="8" s="1"/>
  <c r="E12" i="9" s="1"/>
  <c r="CQ11" i="8"/>
  <c r="DC11" i="8" s="1"/>
  <c r="K11" i="9" s="1"/>
  <c r="CV10" i="8"/>
  <c r="DH10" i="8" s="1"/>
  <c r="P10" i="9" s="1"/>
  <c r="CN10" i="8"/>
  <c r="CZ10" i="8" s="1"/>
  <c r="H10" i="9" s="1"/>
  <c r="CP9" i="8"/>
  <c r="DB9" i="8" s="1"/>
  <c r="J9" i="9" s="1"/>
  <c r="CR8" i="8"/>
  <c r="DD8" i="8" s="1"/>
  <c r="L8" i="9" s="1"/>
  <c r="CT7" i="8"/>
  <c r="DF7" i="8" s="1"/>
  <c r="N7" i="9" s="1"/>
  <c r="CL7" i="8"/>
  <c r="CX7" i="8" s="1"/>
  <c r="F7" i="9" s="1"/>
  <c r="CV6" i="8"/>
  <c r="DH6" i="8" s="1"/>
  <c r="P6" i="9" s="1"/>
  <c r="CN6" i="8"/>
  <c r="CZ6" i="8" s="1"/>
  <c r="H6" i="9" s="1"/>
  <c r="CP5" i="8"/>
  <c r="DB5" i="8" s="1"/>
  <c r="J5" i="9" s="1"/>
  <c r="CS51" i="8"/>
  <c r="DE51" i="8" s="1"/>
  <c r="M51" i="9" s="1"/>
  <c r="CV34" i="8"/>
  <c r="DH34" i="8" s="1"/>
  <c r="P34" i="9" s="1"/>
  <c r="CQ31" i="8"/>
  <c r="DC31" i="8" s="1"/>
  <c r="K31" i="9" s="1"/>
  <c r="CK30" i="8"/>
  <c r="CW30" i="8" s="1"/>
  <c r="E30" i="9" s="1"/>
  <c r="CQ27" i="8"/>
  <c r="DC27" i="8" s="1"/>
  <c r="K27" i="9" s="1"/>
  <c r="CK26" i="8"/>
  <c r="CW26" i="8" s="1"/>
  <c r="E26" i="9" s="1"/>
  <c r="CM25" i="8"/>
  <c r="CY25" i="8" s="1"/>
  <c r="G25" i="9" s="1"/>
  <c r="CS24" i="8"/>
  <c r="DE24" i="8" s="1"/>
  <c r="M24" i="9" s="1"/>
  <c r="CT20" i="8"/>
  <c r="DF20" i="8" s="1"/>
  <c r="N20" i="9" s="1"/>
  <c r="CU19" i="8"/>
  <c r="DG19" i="8" s="1"/>
  <c r="O19" i="9" s="1"/>
  <c r="CQ18" i="8"/>
  <c r="DC18" i="8" s="1"/>
  <c r="K18" i="9" s="1"/>
  <c r="CV17" i="8"/>
  <c r="DH17" i="8" s="1"/>
  <c r="P17" i="9" s="1"/>
  <c r="CM16" i="8"/>
  <c r="CY16" i="8" s="1"/>
  <c r="G16" i="9" s="1"/>
  <c r="CQ15" i="8"/>
  <c r="DC15" i="8" s="1"/>
  <c r="K15" i="9" s="1"/>
  <c r="CS14" i="8"/>
  <c r="DE14" i="8" s="1"/>
  <c r="M14" i="9" s="1"/>
  <c r="CN13" i="8"/>
  <c r="CZ13" i="8" s="1"/>
  <c r="H13" i="9" s="1"/>
  <c r="CT12" i="8"/>
  <c r="DF12" i="8" s="1"/>
  <c r="N12" i="9" s="1"/>
  <c r="CO11" i="8"/>
  <c r="DA11" i="8" s="1"/>
  <c r="I11" i="9" s="1"/>
  <c r="CU10" i="8"/>
  <c r="DG10" i="8" s="1"/>
  <c r="O10" i="9" s="1"/>
  <c r="CM10" i="8"/>
  <c r="CY10" i="8" s="1"/>
  <c r="G10" i="9" s="1"/>
  <c r="CO9" i="8"/>
  <c r="DA9" i="8" s="1"/>
  <c r="I9" i="9" s="1"/>
  <c r="CQ8" i="8"/>
  <c r="DC8" i="8" s="1"/>
  <c r="K8" i="9" s="1"/>
  <c r="CS7" i="8"/>
  <c r="DE7" i="8" s="1"/>
  <c r="M7" i="9" s="1"/>
  <c r="CK7" i="8"/>
  <c r="CW7" i="8" s="1"/>
  <c r="E7" i="9" s="1"/>
  <c r="CU6" i="8"/>
  <c r="DG6" i="8" s="1"/>
  <c r="O6" i="9" s="1"/>
  <c r="CM6" i="8"/>
  <c r="CY6" i="8" s="1"/>
  <c r="G6" i="9" s="1"/>
  <c r="CO5" i="8"/>
  <c r="DA5" i="8" s="1"/>
  <c r="I5" i="9" s="1"/>
  <c r="CP53" i="8"/>
  <c r="DB53" i="8" s="1"/>
  <c r="J53" i="9" s="1"/>
  <c r="CR38" i="8"/>
  <c r="DD38" i="8" s="1"/>
  <c r="L38" i="9" s="1"/>
  <c r="CK34" i="8"/>
  <c r="CW34" i="8" s="1"/>
  <c r="E34" i="9" s="1"/>
  <c r="CO24" i="8"/>
  <c r="DA24" i="8" s="1"/>
  <c r="I24" i="9" s="1"/>
  <c r="CS22" i="8"/>
  <c r="DE22" i="8" s="1"/>
  <c r="M22" i="9" s="1"/>
  <c r="CS20" i="8"/>
  <c r="DE20" i="8" s="1"/>
  <c r="M20" i="9" s="1"/>
  <c r="CQ19" i="8"/>
  <c r="DC19" i="8" s="1"/>
  <c r="K19" i="9" s="1"/>
  <c r="CP18" i="8"/>
  <c r="DB18" i="8" s="1"/>
  <c r="J18" i="9" s="1"/>
  <c r="CU17" i="8"/>
  <c r="DG17" i="8" s="1"/>
  <c r="O17" i="9" s="1"/>
  <c r="CL16" i="8"/>
  <c r="CX16" i="8" s="1"/>
  <c r="F16" i="9" s="1"/>
  <c r="CO15" i="8"/>
  <c r="DA15" i="8" s="1"/>
  <c r="I15" i="9" s="1"/>
  <c r="CQ14" i="8"/>
  <c r="DC14" i="8" s="1"/>
  <c r="K14" i="9" s="1"/>
  <c r="CM13" i="8"/>
  <c r="CY13" i="8" s="1"/>
  <c r="G13" i="9" s="1"/>
  <c r="CS12" i="8"/>
  <c r="DE12" i="8" s="1"/>
  <c r="M12" i="9" s="1"/>
  <c r="CN11" i="8"/>
  <c r="CZ11" i="8" s="1"/>
  <c r="H11" i="9" s="1"/>
  <c r="CT10" i="8"/>
  <c r="DF10" i="8" s="1"/>
  <c r="N10" i="9" s="1"/>
  <c r="CL10" i="8"/>
  <c r="CX10" i="8" s="1"/>
  <c r="F10" i="9" s="1"/>
  <c r="CV9" i="8"/>
  <c r="DH9" i="8" s="1"/>
  <c r="P9" i="9" s="1"/>
  <c r="CN9" i="8"/>
  <c r="CZ9" i="8" s="1"/>
  <c r="H9" i="9" s="1"/>
  <c r="CP8" i="8"/>
  <c r="DB8" i="8" s="1"/>
  <c r="J8" i="9" s="1"/>
  <c r="CR7" i="8"/>
  <c r="DD7" i="8" s="1"/>
  <c r="L7" i="9" s="1"/>
  <c r="CT6" i="8"/>
  <c r="DF6" i="8" s="1"/>
  <c r="N6" i="9" s="1"/>
  <c r="CL6" i="8"/>
  <c r="CX6" i="8" s="1"/>
  <c r="F6" i="9" s="1"/>
  <c r="CV5" i="8"/>
  <c r="DH5" i="8" s="1"/>
  <c r="P5" i="9" s="1"/>
  <c r="CN5" i="8"/>
  <c r="CZ5" i="8" s="1"/>
  <c r="H5" i="9" s="1"/>
  <c r="CM29" i="8"/>
  <c r="CY29" i="8" s="1"/>
  <c r="G29" i="9" s="1"/>
  <c r="CM17" i="8"/>
  <c r="CY17" i="8" s="1"/>
  <c r="G17" i="9" s="1"/>
  <c r="CR11" i="8"/>
  <c r="DD11" i="8" s="1"/>
  <c r="L11" i="9" s="1"/>
  <c r="CQ5" i="8"/>
  <c r="DC5" i="8" s="1"/>
  <c r="K5" i="9" s="1"/>
  <c r="CS41" i="8"/>
  <c r="DE41" i="8" s="1"/>
  <c r="M41" i="9" s="1"/>
  <c r="CP39" i="8"/>
  <c r="DB39" i="8" s="1"/>
  <c r="J39" i="9" s="1"/>
  <c r="CT37" i="8"/>
  <c r="DF37" i="8" s="1"/>
  <c r="N37" i="9" s="1"/>
  <c r="CK24" i="8"/>
  <c r="CW24" i="8" s="1"/>
  <c r="E24" i="9" s="1"/>
  <c r="CP22" i="8"/>
  <c r="DB22" i="8" s="1"/>
  <c r="J22" i="9" s="1"/>
  <c r="CO20" i="8"/>
  <c r="DA20" i="8" s="1"/>
  <c r="I20" i="9" s="1"/>
  <c r="CO19" i="8"/>
  <c r="DA19" i="8" s="1"/>
  <c r="I19" i="9" s="1"/>
  <c r="CO18" i="8"/>
  <c r="DA18" i="8" s="1"/>
  <c r="I18" i="9" s="1"/>
  <c r="CS17" i="8"/>
  <c r="DE17" i="8" s="1"/>
  <c r="M17" i="9" s="1"/>
  <c r="CK16" i="8"/>
  <c r="CW16" i="8" s="1"/>
  <c r="E16" i="9" s="1"/>
  <c r="CN15" i="8"/>
  <c r="CZ15" i="8" s="1"/>
  <c r="H15" i="9" s="1"/>
  <c r="CP14" i="8"/>
  <c r="DB14" i="8" s="1"/>
  <c r="J14" i="9" s="1"/>
  <c r="CV13" i="8"/>
  <c r="DH13" i="8" s="1"/>
  <c r="P13" i="9" s="1"/>
  <c r="CK13" i="8"/>
  <c r="CW13" i="8" s="1"/>
  <c r="E13" i="9" s="1"/>
  <c r="CR12" i="8"/>
  <c r="DD12" i="8" s="1"/>
  <c r="L12" i="9" s="1"/>
  <c r="CM11" i="8"/>
  <c r="CY11" i="8" s="1"/>
  <c r="G11" i="9" s="1"/>
  <c r="CS10" i="8"/>
  <c r="DE10" i="8" s="1"/>
  <c r="M10" i="9" s="1"/>
  <c r="CK10" i="8"/>
  <c r="CW10" i="8" s="1"/>
  <c r="E10" i="9" s="1"/>
  <c r="CU9" i="8"/>
  <c r="DG9" i="8" s="1"/>
  <c r="O9" i="9" s="1"/>
  <c r="CM9" i="8"/>
  <c r="CY9" i="8" s="1"/>
  <c r="G9" i="9" s="1"/>
  <c r="CO8" i="8"/>
  <c r="DA8" i="8" s="1"/>
  <c r="I8" i="9" s="1"/>
  <c r="CQ7" i="8"/>
  <c r="DC7" i="8" s="1"/>
  <c r="K7" i="9" s="1"/>
  <c r="CS6" i="8"/>
  <c r="DE6" i="8" s="1"/>
  <c r="M6" i="9" s="1"/>
  <c r="CK6" i="8"/>
  <c r="CW6" i="8" s="1"/>
  <c r="E6" i="9" s="1"/>
  <c r="CU5" i="8"/>
  <c r="DG5" i="8" s="1"/>
  <c r="O5" i="9" s="1"/>
  <c r="CM5" i="8"/>
  <c r="CY5" i="8" s="1"/>
  <c r="G5" i="9" s="1"/>
  <c r="CP16" i="8"/>
  <c r="DB16" i="8" s="1"/>
  <c r="J16" i="9" s="1"/>
  <c r="CU15" i="8"/>
  <c r="DG15" i="8" s="1"/>
  <c r="O15" i="9" s="1"/>
  <c r="CQ13" i="8"/>
  <c r="DC13" i="8" s="1"/>
  <c r="K13" i="9" s="1"/>
  <c r="CL12" i="8"/>
  <c r="CX12" i="8" s="1"/>
  <c r="F12" i="9" s="1"/>
  <c r="CO10" i="8"/>
  <c r="DA10" i="8" s="1"/>
  <c r="I10" i="9" s="1"/>
  <c r="CS43" i="8"/>
  <c r="DE43" i="8" s="1"/>
  <c r="M43" i="9" s="1"/>
  <c r="CQ40" i="8"/>
  <c r="DC40" i="8" s="1"/>
  <c r="K40" i="9" s="1"/>
  <c r="CV23" i="8"/>
  <c r="DH23" i="8" s="1"/>
  <c r="P23" i="9" s="1"/>
  <c r="CO22" i="8"/>
  <c r="DA22" i="8" s="1"/>
  <c r="I22" i="9" s="1"/>
  <c r="CU21" i="8"/>
  <c r="DG21" i="8" s="1"/>
  <c r="O21" i="9" s="1"/>
  <c r="CM20" i="8"/>
  <c r="CY20" i="8" s="1"/>
  <c r="G20" i="9" s="1"/>
  <c r="CN19" i="8"/>
  <c r="CZ19" i="8" s="1"/>
  <c r="H19" i="9" s="1"/>
  <c r="CK18" i="8"/>
  <c r="CW18" i="8" s="1"/>
  <c r="E18" i="9" s="1"/>
  <c r="CR17" i="8"/>
  <c r="DD17" i="8" s="1"/>
  <c r="L17" i="9" s="1"/>
  <c r="CU16" i="8"/>
  <c r="DG16" i="8" s="1"/>
  <c r="O16" i="9" s="1"/>
  <c r="CM15" i="8"/>
  <c r="CY15" i="8" s="1"/>
  <c r="G15" i="9" s="1"/>
  <c r="CO14" i="8"/>
  <c r="DA14" i="8" s="1"/>
  <c r="I14" i="9" s="1"/>
  <c r="CU13" i="8"/>
  <c r="DG13" i="8" s="1"/>
  <c r="O13" i="9" s="1"/>
  <c r="CP12" i="8"/>
  <c r="DB12" i="8" s="1"/>
  <c r="J12" i="9" s="1"/>
  <c r="CV11" i="8"/>
  <c r="DH11" i="8" s="1"/>
  <c r="P11" i="9" s="1"/>
  <c r="CL11" i="8"/>
  <c r="CX11" i="8" s="1"/>
  <c r="F11" i="9" s="1"/>
  <c r="CR10" i="8"/>
  <c r="DD10" i="8" s="1"/>
  <c r="L10" i="9" s="1"/>
  <c r="CT9" i="8"/>
  <c r="DF9" i="8" s="1"/>
  <c r="N9" i="9" s="1"/>
  <c r="CL9" i="8"/>
  <c r="CX9" i="8" s="1"/>
  <c r="F9" i="9" s="1"/>
  <c r="CV8" i="8"/>
  <c r="DH8" i="8" s="1"/>
  <c r="P8" i="9" s="1"/>
  <c r="CN8" i="8"/>
  <c r="CZ8" i="8" s="1"/>
  <c r="H8" i="9" s="1"/>
  <c r="CP7" i="8"/>
  <c r="DB7" i="8" s="1"/>
  <c r="J7" i="9" s="1"/>
  <c r="CR6" i="8"/>
  <c r="DD6" i="8" s="1"/>
  <c r="L6" i="9" s="1"/>
  <c r="CT5" i="8"/>
  <c r="DF5" i="8" s="1"/>
  <c r="N5" i="9" s="1"/>
  <c r="CL5" i="8"/>
  <c r="CX5" i="8" s="1"/>
  <c r="F5" i="9" s="1"/>
  <c r="CK8" i="8"/>
  <c r="CW8" i="8" s="1"/>
  <c r="E8" i="9" s="1"/>
  <c r="CU7" i="8"/>
  <c r="DG7" i="8" s="1"/>
  <c r="O7" i="9" s="1"/>
  <c r="CM7" i="8"/>
  <c r="CY7" i="8" s="1"/>
  <c r="G7" i="9" s="1"/>
  <c r="CO6" i="8"/>
  <c r="DA6" i="8" s="1"/>
  <c r="I6" i="9" s="1"/>
  <c r="CU36" i="8"/>
  <c r="DG36" i="8" s="1"/>
  <c r="O36" i="9" s="1"/>
  <c r="CP35" i="8"/>
  <c r="DB35" i="8" s="1"/>
  <c r="J35" i="9" s="1"/>
  <c r="CU23" i="8"/>
  <c r="DG23" i="8" s="1"/>
  <c r="O23" i="9" s="1"/>
  <c r="CK22" i="8"/>
  <c r="CW22" i="8" s="1"/>
  <c r="E22" i="9" s="1"/>
  <c r="CR21" i="8"/>
  <c r="DD21" i="8" s="1"/>
  <c r="L21" i="9" s="1"/>
  <c r="CL20" i="8"/>
  <c r="CX20" i="8" s="1"/>
  <c r="F20" i="9" s="1"/>
  <c r="CM19" i="8"/>
  <c r="CY19" i="8" s="1"/>
  <c r="G19" i="9" s="1"/>
  <c r="CQ17" i="8"/>
  <c r="DC17" i="8" s="1"/>
  <c r="K17" i="9" s="1"/>
  <c r="CT16" i="8"/>
  <c r="DF16" i="8" s="1"/>
  <c r="N16" i="9" s="1"/>
  <c r="CL14" i="8"/>
  <c r="CX14" i="8" s="1"/>
  <c r="F14" i="9" s="1"/>
  <c r="CS13" i="8"/>
  <c r="DE13" i="8" s="1"/>
  <c r="M13" i="9" s="1"/>
  <c r="CO12" i="8"/>
  <c r="DA12" i="8" s="1"/>
  <c r="I12" i="9" s="1"/>
  <c r="CU11" i="8"/>
  <c r="DG11" i="8" s="1"/>
  <c r="O11" i="9" s="1"/>
  <c r="CQ10" i="8"/>
  <c r="DC10" i="8" s="1"/>
  <c r="K10" i="9" s="1"/>
  <c r="CS9" i="8"/>
  <c r="DE9" i="8" s="1"/>
  <c r="M9" i="9" s="1"/>
  <c r="CK9" i="8"/>
  <c r="CW9" i="8" s="1"/>
  <c r="E9" i="9" s="1"/>
  <c r="CU8" i="8"/>
  <c r="DG8" i="8" s="1"/>
  <c r="O8" i="9" s="1"/>
  <c r="CM8" i="8"/>
  <c r="CY8" i="8" s="1"/>
  <c r="G8" i="9" s="1"/>
  <c r="CO7" i="8"/>
  <c r="DA7" i="8" s="1"/>
  <c r="I7" i="9" s="1"/>
  <c r="CQ6" i="8"/>
  <c r="DC6" i="8" s="1"/>
  <c r="K6" i="9" s="1"/>
  <c r="CS5" i="8"/>
  <c r="DE5" i="8" s="1"/>
  <c r="M5" i="9" s="1"/>
  <c r="CK5" i="8"/>
  <c r="CW5" i="8" s="1"/>
  <c r="E5" i="9" s="1"/>
  <c r="CU25" i="8"/>
  <c r="DG25" i="8" s="1"/>
  <c r="O25" i="9" s="1"/>
  <c r="CN23" i="8"/>
  <c r="CZ23" i="8" s="1"/>
  <c r="H23" i="9" s="1"/>
  <c r="CM21" i="8"/>
  <c r="CY21" i="8" s="1"/>
  <c r="G21" i="9" s="1"/>
  <c r="CQ9" i="8"/>
  <c r="DC9" i="8" s="1"/>
  <c r="K9" i="9" s="1"/>
  <c r="CS8" i="8"/>
  <c r="DE8" i="8" s="1"/>
  <c r="M8" i="9" s="1"/>
  <c r="CU33" i="8"/>
  <c r="DG33" i="8" s="1"/>
  <c r="O33" i="9" s="1"/>
  <c r="CO32" i="8"/>
  <c r="DA32" i="8" s="1"/>
  <c r="I32" i="9" s="1"/>
  <c r="CU29" i="8"/>
  <c r="DG29" i="8" s="1"/>
  <c r="O29" i="9" s="1"/>
  <c r="CO28" i="8"/>
  <c r="DA28" i="8" s="1"/>
  <c r="I28" i="9" s="1"/>
  <c r="CQ23" i="8"/>
  <c r="DC23" i="8" s="1"/>
  <c r="K23" i="9" s="1"/>
  <c r="CQ21" i="8"/>
  <c r="DC21" i="8" s="1"/>
  <c r="K21" i="9" s="1"/>
  <c r="CK20" i="8"/>
  <c r="CW20" i="8" s="1"/>
  <c r="E20" i="9" s="1"/>
  <c r="CN17" i="8"/>
  <c r="CZ17" i="8" s="1"/>
  <c r="H17" i="9" s="1"/>
  <c r="CS16" i="8"/>
  <c r="DE16" i="8" s="1"/>
  <c r="M16" i="9" s="1"/>
  <c r="CV15" i="8"/>
  <c r="DH15" i="8" s="1"/>
  <c r="P15" i="9" s="1"/>
  <c r="CK14" i="8"/>
  <c r="CW14" i="8" s="1"/>
  <c r="E14" i="9" s="1"/>
  <c r="CR13" i="8"/>
  <c r="DD13" i="8" s="1"/>
  <c r="L13" i="9" s="1"/>
  <c r="CM12" i="8"/>
  <c r="CY12" i="8" s="1"/>
  <c r="G12" i="9" s="1"/>
  <c r="CT11" i="8"/>
  <c r="DF11" i="8" s="1"/>
  <c r="N11" i="9" s="1"/>
  <c r="CP10" i="8"/>
  <c r="DB10" i="8" s="1"/>
  <c r="J10" i="9" s="1"/>
  <c r="CR9" i="8"/>
  <c r="DD9" i="8" s="1"/>
  <c r="L9" i="9" s="1"/>
  <c r="CT8" i="8"/>
  <c r="DF8" i="8" s="1"/>
  <c r="N8" i="9" s="1"/>
  <c r="CL8" i="8"/>
  <c r="CX8" i="8" s="1"/>
  <c r="F8" i="9" s="1"/>
  <c r="CV7" i="8"/>
  <c r="DH7" i="8" s="1"/>
  <c r="P7" i="9" s="1"/>
  <c r="CN7" i="8"/>
  <c r="CZ7" i="8" s="1"/>
  <c r="H7" i="9" s="1"/>
  <c r="CP6" i="8"/>
  <c r="DB6" i="8" s="1"/>
  <c r="J6" i="9" s="1"/>
  <c r="CR5" i="8"/>
  <c r="DD5" i="8" s="1"/>
  <c r="L5" i="9" s="1"/>
  <c r="CM33" i="8"/>
  <c r="CY33" i="8" s="1"/>
  <c r="G33" i="9" s="1"/>
  <c r="CI3" i="6"/>
  <c r="CV3" i="6" s="1"/>
  <c r="CV133" i="6" s="1"/>
  <c r="DH133" i="6" s="1"/>
  <c r="BK2" i="1"/>
  <c r="C176" i="2"/>
  <c r="D176" i="2" s="1"/>
  <c r="F176" i="2" s="1"/>
  <c r="P133" i="7" l="1"/>
  <c r="BL133" i="7" s="1"/>
  <c r="DK33" i="8"/>
  <c r="S33" i="9" s="1"/>
  <c r="DW33" i="8"/>
  <c r="AE33" i="9" s="1"/>
  <c r="DZ10" i="8"/>
  <c r="AH10" i="9" s="1"/>
  <c r="DN10" i="8"/>
  <c r="V10" i="9" s="1"/>
  <c r="DI20" i="8"/>
  <c r="Q20" i="9" s="1"/>
  <c r="DU20" i="8"/>
  <c r="AC20" i="9" s="1"/>
  <c r="EA9" i="8"/>
  <c r="AI9" i="9" s="1"/>
  <c r="DO9" i="8"/>
  <c r="W9" i="9" s="1"/>
  <c r="DW8" i="8"/>
  <c r="AE8" i="9" s="1"/>
  <c r="DK8" i="8"/>
  <c r="S8" i="9" s="1"/>
  <c r="DJ14" i="8"/>
  <c r="R14" i="9" s="1"/>
  <c r="DV14" i="8"/>
  <c r="AD14" i="9" s="1"/>
  <c r="DZ35" i="8"/>
  <c r="AH35" i="9" s="1"/>
  <c r="DN35" i="8"/>
  <c r="V35" i="9" s="1"/>
  <c r="EB6" i="8"/>
  <c r="AJ6" i="9" s="1"/>
  <c r="DP6" i="8"/>
  <c r="X6" i="9" s="1"/>
  <c r="EF11" i="8"/>
  <c r="AN11" i="9" s="1"/>
  <c r="DT11" i="8"/>
  <c r="AB11" i="9" s="1"/>
  <c r="DX19" i="8"/>
  <c r="AF19" i="9" s="1"/>
  <c r="DL19" i="8"/>
  <c r="T19" i="9" s="1"/>
  <c r="DV12" i="8"/>
  <c r="AD12" i="9" s="1"/>
  <c r="DJ12" i="8"/>
  <c r="R12" i="9" s="1"/>
  <c r="DO7" i="8"/>
  <c r="W7" i="9" s="1"/>
  <c r="EA7" i="8"/>
  <c r="AI7" i="9" s="1"/>
  <c r="DU13" i="8"/>
  <c r="AC13" i="9" s="1"/>
  <c r="DI13" i="8"/>
  <c r="Q13" i="9" s="1"/>
  <c r="DM20" i="8"/>
  <c r="U20" i="9" s="1"/>
  <c r="DY20" i="8"/>
  <c r="AG20" i="9" s="1"/>
  <c r="DK17" i="8"/>
  <c r="S17" i="9" s="1"/>
  <c r="DW17" i="8"/>
  <c r="AE17" i="9" s="1"/>
  <c r="DL9" i="8"/>
  <c r="T9" i="9" s="1"/>
  <c r="DX9" i="8"/>
  <c r="AF9" i="9" s="1"/>
  <c r="DY15" i="8"/>
  <c r="AG15" i="9" s="1"/>
  <c r="DM15" i="8"/>
  <c r="U15" i="9" s="1"/>
  <c r="DU34" i="8"/>
  <c r="AC34" i="9" s="1"/>
  <c r="DI34" i="8"/>
  <c r="Q34" i="9" s="1"/>
  <c r="DO8" i="8"/>
  <c r="W8" i="9" s="1"/>
  <c r="EA8" i="8"/>
  <c r="AI8" i="9" s="1"/>
  <c r="DO15" i="8"/>
  <c r="W15" i="9" s="1"/>
  <c r="EA15" i="8"/>
  <c r="AI15" i="9" s="1"/>
  <c r="DU26" i="8"/>
  <c r="AC26" i="9" s="1"/>
  <c r="DI26" i="8"/>
  <c r="Q26" i="9" s="1"/>
  <c r="DT6" i="8"/>
  <c r="AB6" i="9" s="1"/>
  <c r="EF6" i="8"/>
  <c r="AN6" i="9" s="1"/>
  <c r="DU12" i="8"/>
  <c r="AC12" i="9" s="1"/>
  <c r="DI12" i="8"/>
  <c r="Q12" i="9" s="1"/>
  <c r="EF19" i="8"/>
  <c r="AN19" i="9" s="1"/>
  <c r="DT19" i="8"/>
  <c r="AB19" i="9" s="1"/>
  <c r="DT12" i="8"/>
  <c r="AB12" i="9" s="1"/>
  <c r="EF12" i="8"/>
  <c r="AN12" i="9" s="1"/>
  <c r="ED17" i="8"/>
  <c r="AL17" i="9" s="1"/>
  <c r="DR17" i="8"/>
  <c r="Z17" i="9" s="1"/>
  <c r="DZ23" i="8"/>
  <c r="AH23" i="9" s="1"/>
  <c r="DN23" i="8"/>
  <c r="V23" i="9" s="1"/>
  <c r="EF28" i="8"/>
  <c r="AN28" i="9" s="1"/>
  <c r="DT28" i="8"/>
  <c r="AB28" i="9" s="1"/>
  <c r="ED33" i="8"/>
  <c r="AL33" i="9" s="1"/>
  <c r="DR33" i="8"/>
  <c r="Z33" i="9" s="1"/>
  <c r="EA41" i="8"/>
  <c r="AI41" i="9" s="1"/>
  <c r="DO41" i="8"/>
  <c r="W41" i="9" s="1"/>
  <c r="DJ22" i="8"/>
  <c r="R22" i="9" s="1"/>
  <c r="DV22" i="8"/>
  <c r="AD22" i="9" s="1"/>
  <c r="EB27" i="8"/>
  <c r="AJ27" i="9" s="1"/>
  <c r="DP27" i="8"/>
  <c r="X27" i="9" s="1"/>
  <c r="DL33" i="8"/>
  <c r="T33" i="9" s="1"/>
  <c r="DX33" i="8"/>
  <c r="AF33" i="9" s="1"/>
  <c r="EC40" i="8"/>
  <c r="AK40" i="9" s="1"/>
  <c r="DQ40" i="8"/>
  <c r="Y40" i="9" s="1"/>
  <c r="DM13" i="8"/>
  <c r="U13" i="9" s="1"/>
  <c r="DY13" i="8"/>
  <c r="AG13" i="9" s="1"/>
  <c r="DS18" i="8"/>
  <c r="AA18" i="9" s="1"/>
  <c r="EE18" i="8"/>
  <c r="AM18" i="9" s="1"/>
  <c r="EC23" i="8"/>
  <c r="AK23" i="9" s="1"/>
  <c r="DQ23" i="8"/>
  <c r="Y23" i="9" s="1"/>
  <c r="DY29" i="8"/>
  <c r="AG29" i="9" s="1"/>
  <c r="DM29" i="8"/>
  <c r="U29" i="9" s="1"/>
  <c r="EC35" i="8"/>
  <c r="AK35" i="9" s="1"/>
  <c r="DQ35" i="8"/>
  <c r="Y35" i="9" s="1"/>
  <c r="DI45" i="8"/>
  <c r="Q45" i="9" s="1"/>
  <c r="DU45" i="8"/>
  <c r="AC45" i="9" s="1"/>
  <c r="DT18" i="8"/>
  <c r="AB18" i="9" s="1"/>
  <c r="EF18" i="8"/>
  <c r="AN18" i="9" s="1"/>
  <c r="DR23" i="8"/>
  <c r="Z23" i="9" s="1"/>
  <c r="ED23" i="8"/>
  <c r="AL23" i="9" s="1"/>
  <c r="DN29" i="8"/>
  <c r="V29" i="9" s="1"/>
  <c r="DZ29" i="8"/>
  <c r="AH29" i="9" s="1"/>
  <c r="ED35" i="8"/>
  <c r="AL35" i="9" s="1"/>
  <c r="DR35" i="8"/>
  <c r="Z35" i="9" s="1"/>
  <c r="DU48" i="8"/>
  <c r="AC48" i="9" s="1"/>
  <c r="DI48" i="8"/>
  <c r="Q48" i="9" s="1"/>
  <c r="DK31" i="8"/>
  <c r="S31" i="9" s="1"/>
  <c r="DW31" i="8"/>
  <c r="AE31" i="9" s="1"/>
  <c r="DM36" i="8"/>
  <c r="U36" i="9" s="1"/>
  <c r="DY36" i="8"/>
  <c r="AG36" i="9" s="1"/>
  <c r="EC48" i="8"/>
  <c r="AK48" i="9" s="1"/>
  <c r="DQ48" i="8"/>
  <c r="Y48" i="9" s="1"/>
  <c r="DJ28" i="8"/>
  <c r="R28" i="9" s="1"/>
  <c r="DV28" i="8"/>
  <c r="AD28" i="9" s="1"/>
  <c r="EB33" i="8"/>
  <c r="AJ33" i="9" s="1"/>
  <c r="DP33" i="8"/>
  <c r="X33" i="9" s="1"/>
  <c r="DI41" i="8"/>
  <c r="Q41" i="9" s="1"/>
  <c r="DU41" i="8"/>
  <c r="AC41" i="9" s="1"/>
  <c r="DO22" i="8"/>
  <c r="W22" i="9" s="1"/>
  <c r="EA22" i="8"/>
  <c r="AI22" i="9" s="1"/>
  <c r="DK28" i="8"/>
  <c r="S28" i="9" s="1"/>
  <c r="DW28" i="8"/>
  <c r="AE28" i="9" s="1"/>
  <c r="DU33" i="8"/>
  <c r="AC33" i="9" s="1"/>
  <c r="DI33" i="8"/>
  <c r="Q33" i="9" s="1"/>
  <c r="DK40" i="8"/>
  <c r="S40" i="9" s="1"/>
  <c r="DW40" i="8"/>
  <c r="AE40" i="9" s="1"/>
  <c r="EF35" i="8"/>
  <c r="AN35" i="9" s="1"/>
  <c r="DT35" i="8"/>
  <c r="AB35" i="9" s="1"/>
  <c r="ED40" i="8"/>
  <c r="AL40" i="9" s="1"/>
  <c r="DR40" i="8"/>
  <c r="Z40" i="9" s="1"/>
  <c r="DZ46" i="8"/>
  <c r="AH46" i="9" s="1"/>
  <c r="DN46" i="8"/>
  <c r="V46" i="9" s="1"/>
  <c r="EE52" i="8"/>
  <c r="AM52" i="9" s="1"/>
  <c r="DS52" i="8"/>
  <c r="AA52" i="9" s="1"/>
  <c r="EE48" i="8"/>
  <c r="AM48" i="9" s="1"/>
  <c r="DS48" i="8"/>
  <c r="AA48" i="9" s="1"/>
  <c r="DL55" i="8"/>
  <c r="T55" i="9" s="1"/>
  <c r="DX55" i="8"/>
  <c r="AF55" i="9" s="1"/>
  <c r="ED45" i="8"/>
  <c r="AL45" i="9" s="1"/>
  <c r="DR45" i="8"/>
  <c r="Z45" i="9" s="1"/>
  <c r="DV51" i="8"/>
  <c r="AD51" i="9" s="1"/>
  <c r="DJ51" i="8"/>
  <c r="R51" i="9" s="1"/>
  <c r="DS37" i="8"/>
  <c r="AA37" i="9" s="1"/>
  <c r="EE37" i="8"/>
  <c r="AM37" i="9" s="1"/>
  <c r="DQ42" i="8"/>
  <c r="Y42" i="9" s="1"/>
  <c r="EC42" i="8"/>
  <c r="AK42" i="9" s="1"/>
  <c r="DM48" i="8"/>
  <c r="U48" i="9" s="1"/>
  <c r="DY48" i="8"/>
  <c r="AG48" i="9" s="1"/>
  <c r="EB55" i="8"/>
  <c r="AJ55" i="9" s="1"/>
  <c r="DP55" i="8"/>
  <c r="X55" i="9" s="1"/>
  <c r="DL37" i="8"/>
  <c r="T37" i="9" s="1"/>
  <c r="DX37" i="8"/>
  <c r="AF37" i="9" s="1"/>
  <c r="DJ42" i="8"/>
  <c r="R42" i="9" s="1"/>
  <c r="DV42" i="8"/>
  <c r="AD42" i="9" s="1"/>
  <c r="DP47" i="8"/>
  <c r="X47" i="9" s="1"/>
  <c r="EB47" i="8"/>
  <c r="AJ47" i="9" s="1"/>
  <c r="DI53" i="8"/>
  <c r="Q53" i="9" s="1"/>
  <c r="DU53" i="8"/>
  <c r="AC53" i="9" s="1"/>
  <c r="ED66" i="8"/>
  <c r="AL66" i="9" s="1"/>
  <c r="DR66" i="8"/>
  <c r="Z66" i="9" s="1"/>
  <c r="DW50" i="8"/>
  <c r="AE50" i="9" s="1"/>
  <c r="DK50" i="8"/>
  <c r="S50" i="9" s="1"/>
  <c r="DZ58" i="8"/>
  <c r="AH58" i="9" s="1"/>
  <c r="DN58" i="8"/>
  <c r="V58" i="9" s="1"/>
  <c r="DT42" i="8"/>
  <c r="AB42" i="9" s="1"/>
  <c r="EF42" i="8"/>
  <c r="AN42" i="9" s="1"/>
  <c r="DR47" i="8"/>
  <c r="Z47" i="9" s="1"/>
  <c r="ED47" i="8"/>
  <c r="AL47" i="9" s="1"/>
  <c r="DV54" i="8"/>
  <c r="AD54" i="9" s="1"/>
  <c r="DJ54" i="8"/>
  <c r="R54" i="9" s="1"/>
  <c r="EA53" i="8"/>
  <c r="AI53" i="9" s="1"/>
  <c r="DO53" i="8"/>
  <c r="W53" i="9" s="1"/>
  <c r="DW59" i="8"/>
  <c r="AE59" i="9" s="1"/>
  <c r="DK59" i="8"/>
  <c r="S59" i="9" s="1"/>
  <c r="DY68" i="8"/>
  <c r="AG68" i="9" s="1"/>
  <c r="DM68" i="8"/>
  <c r="U68" i="9" s="1"/>
  <c r="DO58" i="8"/>
  <c r="W58" i="9" s="1"/>
  <c r="EA58" i="8"/>
  <c r="AI58" i="9" s="1"/>
  <c r="DI64" i="8"/>
  <c r="Q64" i="9" s="1"/>
  <c r="DU64" i="8"/>
  <c r="AC64" i="9" s="1"/>
  <c r="DJ53" i="8"/>
  <c r="R53" i="9" s="1"/>
  <c r="DV53" i="8"/>
  <c r="AD53" i="9" s="1"/>
  <c r="EB58" i="8"/>
  <c r="AJ58" i="9" s="1"/>
  <c r="DP58" i="8"/>
  <c r="X58" i="9" s="1"/>
  <c r="DM64" i="8"/>
  <c r="U64" i="9" s="1"/>
  <c r="DY64" i="8"/>
  <c r="AG64" i="9" s="1"/>
  <c r="DI54" i="8"/>
  <c r="Q54" i="9" s="1"/>
  <c r="DU54" i="8"/>
  <c r="AC54" i="9" s="1"/>
  <c r="DO59" i="8"/>
  <c r="W59" i="9" s="1"/>
  <c r="EA59" i="8"/>
  <c r="AI59" i="9" s="1"/>
  <c r="EB67" i="8"/>
  <c r="AJ67" i="9" s="1"/>
  <c r="DP67" i="8"/>
  <c r="X67" i="9" s="1"/>
  <c r="DR58" i="8"/>
  <c r="Z58" i="9" s="1"/>
  <c r="ED58" i="8"/>
  <c r="AL58" i="9" s="1"/>
  <c r="EE65" i="8"/>
  <c r="AM65" i="9" s="1"/>
  <c r="DS65" i="8"/>
  <c r="AA65" i="9" s="1"/>
  <c r="EB63" i="8"/>
  <c r="AJ63" i="9" s="1"/>
  <c r="DP63" i="8"/>
  <c r="X63" i="9" s="1"/>
  <c r="DP56" i="8"/>
  <c r="X56" i="9" s="1"/>
  <c r="EB56" i="8"/>
  <c r="AJ56" i="9" s="1"/>
  <c r="DS62" i="8"/>
  <c r="AA62" i="9" s="1"/>
  <c r="EE62" i="8"/>
  <c r="AM62" i="9" s="1"/>
  <c r="ED63" i="8"/>
  <c r="AL63" i="9" s="1"/>
  <c r="DR63" i="8"/>
  <c r="Z63" i="9" s="1"/>
  <c r="DZ69" i="8"/>
  <c r="AH69" i="9" s="1"/>
  <c r="DN69" i="8"/>
  <c r="V69" i="9" s="1"/>
  <c r="DP75" i="8"/>
  <c r="X75" i="9" s="1"/>
  <c r="EB75" i="8"/>
  <c r="AJ75" i="9" s="1"/>
  <c r="DL63" i="8"/>
  <c r="T63" i="9" s="1"/>
  <c r="DX63" i="8"/>
  <c r="AF63" i="9" s="1"/>
  <c r="DJ68" i="8"/>
  <c r="R68" i="9" s="1"/>
  <c r="DV68" i="8"/>
  <c r="AD68" i="9" s="1"/>
  <c r="DU74" i="8"/>
  <c r="AC74" i="9" s="1"/>
  <c r="DI74" i="8"/>
  <c r="Q74" i="9" s="1"/>
  <c r="DI65" i="8"/>
  <c r="Q65" i="9" s="1"/>
  <c r="DU65" i="8"/>
  <c r="AC65" i="9" s="1"/>
  <c r="EA70" i="8"/>
  <c r="AI70" i="9" s="1"/>
  <c r="DO70" i="8"/>
  <c r="W70" i="9" s="1"/>
  <c r="DV86" i="8"/>
  <c r="DJ86" i="8"/>
  <c r="DN67" i="8"/>
  <c r="V67" i="9" s="1"/>
  <c r="DZ67" i="8"/>
  <c r="AH67" i="9" s="1"/>
  <c r="EB73" i="8"/>
  <c r="AJ73" i="9" s="1"/>
  <c r="DP73" i="8"/>
  <c r="X73" i="9" s="1"/>
  <c r="DS69" i="8"/>
  <c r="AA69" i="9" s="1"/>
  <c r="EE69" i="8"/>
  <c r="AM69" i="9" s="1"/>
  <c r="DU76" i="8"/>
  <c r="AC76" i="9" s="1"/>
  <c r="DI76" i="8"/>
  <c r="Q76" i="9" s="1"/>
  <c r="DI72" i="8"/>
  <c r="Q72" i="9" s="1"/>
  <c r="DU72" i="8"/>
  <c r="AC72" i="9" s="1"/>
  <c r="DW80" i="8"/>
  <c r="AE80" i="9" s="1"/>
  <c r="DK80" i="8"/>
  <c r="S80" i="9" s="1"/>
  <c r="DK70" i="8"/>
  <c r="S70" i="9" s="1"/>
  <c r="DW70" i="8"/>
  <c r="AE70" i="9" s="1"/>
  <c r="DW76" i="8"/>
  <c r="AE76" i="9" s="1"/>
  <c r="DK76" i="8"/>
  <c r="S76" i="9" s="1"/>
  <c r="DX72" i="8"/>
  <c r="AF72" i="9" s="1"/>
  <c r="DL72" i="8"/>
  <c r="T72" i="9" s="1"/>
  <c r="DV77" i="8"/>
  <c r="AD77" i="9" s="1"/>
  <c r="DJ77" i="8"/>
  <c r="R77" i="9" s="1"/>
  <c r="EA82" i="8"/>
  <c r="AI82" i="9" s="1"/>
  <c r="DO82" i="8"/>
  <c r="W82" i="9" s="1"/>
  <c r="EC92" i="8"/>
  <c r="AK92" i="9" s="1"/>
  <c r="DQ92" i="8"/>
  <c r="Y92" i="9" s="1"/>
  <c r="DM89" i="8"/>
  <c r="U89" i="9" s="1"/>
  <c r="DY89" i="8"/>
  <c r="AG89" i="9" s="1"/>
  <c r="EF81" i="8"/>
  <c r="AN81" i="9" s="1"/>
  <c r="DT81" i="8"/>
  <c r="AB81" i="9" s="1"/>
  <c r="DX88" i="8"/>
  <c r="AF88" i="9" s="1"/>
  <c r="DL88" i="8"/>
  <c r="T88" i="9" s="1"/>
  <c r="DM77" i="8"/>
  <c r="U77" i="9" s="1"/>
  <c r="DY77" i="8"/>
  <c r="AG77" i="9" s="1"/>
  <c r="DZ83" i="8"/>
  <c r="AH83" i="9" s="1"/>
  <c r="DN83" i="8"/>
  <c r="V83" i="9" s="1"/>
  <c r="DK91" i="8"/>
  <c r="S91" i="9" s="1"/>
  <c r="DW91" i="8"/>
  <c r="AE91" i="9" s="1"/>
  <c r="DP76" i="8"/>
  <c r="X76" i="9" s="1"/>
  <c r="EB76" i="8"/>
  <c r="AJ76" i="9" s="1"/>
  <c r="DU82" i="8"/>
  <c r="AC82" i="9" s="1"/>
  <c r="DI82" i="8"/>
  <c r="Q82" i="9" s="1"/>
  <c r="DX91" i="8"/>
  <c r="AF91" i="9" s="1"/>
  <c r="DL91" i="8"/>
  <c r="T91" i="9" s="1"/>
  <c r="DV90" i="8"/>
  <c r="AD90" i="9" s="1"/>
  <c r="DJ90" i="8"/>
  <c r="R90" i="9" s="1"/>
  <c r="EB81" i="8"/>
  <c r="AJ81" i="9" s="1"/>
  <c r="DP81" i="8"/>
  <c r="X81" i="9" s="1"/>
  <c r="DK82" i="8"/>
  <c r="S82" i="9" s="1"/>
  <c r="DW82" i="8"/>
  <c r="AE82" i="9" s="1"/>
  <c r="DI87" i="8"/>
  <c r="Q87" i="9" s="1"/>
  <c r="DU87" i="8"/>
  <c r="AC87" i="9" s="1"/>
  <c r="DU94" i="8"/>
  <c r="AC94" i="9" s="1"/>
  <c r="DI94" i="8"/>
  <c r="Q94" i="9" s="1"/>
  <c r="DN81" i="8"/>
  <c r="V81" i="9" s="1"/>
  <c r="DZ81" i="8"/>
  <c r="AH81" i="9" s="1"/>
  <c r="DT86" i="8"/>
  <c r="EF86" i="8"/>
  <c r="EB93" i="8"/>
  <c r="AJ93" i="9" s="1"/>
  <c r="DP93" i="8"/>
  <c r="X93" i="9" s="1"/>
  <c r="DM92" i="8"/>
  <c r="U92" i="9" s="1"/>
  <c r="DY92" i="8"/>
  <c r="AG92" i="9" s="1"/>
  <c r="DN86" i="8"/>
  <c r="DZ86" i="8"/>
  <c r="DV91" i="8"/>
  <c r="AD91" i="9" s="1"/>
  <c r="DJ91" i="8"/>
  <c r="R91" i="9" s="1"/>
  <c r="ED98" i="8"/>
  <c r="AL98" i="9" s="1"/>
  <c r="DR98" i="8"/>
  <c r="Z98" i="9" s="1"/>
  <c r="EA94" i="8"/>
  <c r="AI94" i="9" s="1"/>
  <c r="DO94" i="8"/>
  <c r="W94" i="9" s="1"/>
  <c r="DT97" i="8"/>
  <c r="AB97" i="9" s="1"/>
  <c r="EF97" i="8"/>
  <c r="AN97" i="9" s="1"/>
  <c r="DP95" i="8"/>
  <c r="X95" i="9" s="1"/>
  <c r="EB95" i="8"/>
  <c r="AJ95" i="9" s="1"/>
  <c r="DR89" i="8"/>
  <c r="Z89" i="9" s="1"/>
  <c r="ED89" i="8"/>
  <c r="AL89" i="9" s="1"/>
  <c r="DZ95" i="8"/>
  <c r="AH95" i="9" s="1"/>
  <c r="DN95" i="8"/>
  <c r="V95" i="9" s="1"/>
  <c r="ED101" i="8"/>
  <c r="AL101" i="9" s="1"/>
  <c r="DR101" i="8"/>
  <c r="Z101" i="9" s="1"/>
  <c r="EF101" i="8"/>
  <c r="AN101" i="9" s="1"/>
  <c r="DT101" i="8"/>
  <c r="AB101" i="9" s="1"/>
  <c r="DS90" i="8"/>
  <c r="AA90" i="9" s="1"/>
  <c r="EE90" i="8"/>
  <c r="AM90" i="9" s="1"/>
  <c r="DQ95" i="8"/>
  <c r="Y95" i="9" s="1"/>
  <c r="EC95" i="8"/>
  <c r="AK95" i="9" s="1"/>
  <c r="DW101" i="8"/>
  <c r="AE101" i="9" s="1"/>
  <c r="DK101" i="8"/>
  <c r="S101" i="9" s="1"/>
  <c r="DK114" i="8"/>
  <c r="S114" i="9" s="1"/>
  <c r="DW114" i="8"/>
  <c r="AE114" i="9" s="1"/>
  <c r="DT98" i="8"/>
  <c r="AB98" i="9" s="1"/>
  <c r="EF98" i="8"/>
  <c r="AN98" i="9" s="1"/>
  <c r="EE107" i="8"/>
  <c r="AM107" i="9" s="1"/>
  <c r="DS107" i="8"/>
  <c r="AA107" i="9" s="1"/>
  <c r="DU104" i="8"/>
  <c r="AC104" i="9" s="1"/>
  <c r="DI104" i="8"/>
  <c r="Q104" i="9" s="1"/>
  <c r="DV104" i="8"/>
  <c r="AD104" i="9" s="1"/>
  <c r="DJ104" i="8"/>
  <c r="R104" i="9" s="1"/>
  <c r="DU102" i="8"/>
  <c r="AC102" i="9" s="1"/>
  <c r="DI102" i="8"/>
  <c r="Q102" i="9" s="1"/>
  <c r="DU101" i="8"/>
  <c r="AC101" i="9" s="1"/>
  <c r="DI101" i="8"/>
  <c r="Q101" i="9" s="1"/>
  <c r="EA106" i="8"/>
  <c r="AI106" i="9" s="1"/>
  <c r="DO106" i="8"/>
  <c r="W106" i="9" s="1"/>
  <c r="DK112" i="8"/>
  <c r="S112" i="9" s="1"/>
  <c r="DW112" i="8"/>
  <c r="AE112" i="9" s="1"/>
  <c r="DX108" i="8"/>
  <c r="AF108" i="9" s="1"/>
  <c r="DL108" i="8"/>
  <c r="T108" i="9" s="1"/>
  <c r="ED113" i="8"/>
  <c r="AL113" i="9" s="1"/>
  <c r="DR113" i="8"/>
  <c r="Z113" i="9" s="1"/>
  <c r="DM112" i="8"/>
  <c r="U112" i="9" s="1"/>
  <c r="DY112" i="8"/>
  <c r="AG112" i="9" s="1"/>
  <c r="DR106" i="8"/>
  <c r="Z106" i="9" s="1"/>
  <c r="ED106" i="8"/>
  <c r="AL106" i="9" s="1"/>
  <c r="DU113" i="8"/>
  <c r="AC113" i="9" s="1"/>
  <c r="DI113" i="8"/>
  <c r="Q113" i="9" s="1"/>
  <c r="DO104" i="8"/>
  <c r="W104" i="9" s="1"/>
  <c r="EA104" i="8"/>
  <c r="AI104" i="9" s="1"/>
  <c r="DS110" i="8"/>
  <c r="AA110" i="9" s="1"/>
  <c r="EE110" i="8"/>
  <c r="AM110" i="9" s="1"/>
  <c r="DL106" i="8"/>
  <c r="T106" i="9" s="1"/>
  <c r="DX106" i="8"/>
  <c r="AF106" i="9" s="1"/>
  <c r="ED112" i="8"/>
  <c r="AL112" i="9" s="1"/>
  <c r="DR112" i="8"/>
  <c r="Z112" i="9" s="1"/>
  <c r="DU112" i="8"/>
  <c r="AC112" i="9" s="1"/>
  <c r="DI112" i="8"/>
  <c r="Q112" i="9" s="1"/>
  <c r="DZ118" i="8"/>
  <c r="AH118" i="9" s="1"/>
  <c r="DN118" i="8"/>
  <c r="V118" i="9" s="1"/>
  <c r="DY114" i="8"/>
  <c r="AG114" i="9" s="1"/>
  <c r="DM114" i="8"/>
  <c r="U114" i="9" s="1"/>
  <c r="DV122" i="8"/>
  <c r="AD122" i="9" s="1"/>
  <c r="DJ122" i="8"/>
  <c r="R122" i="9" s="1"/>
  <c r="ED118" i="8"/>
  <c r="AL118" i="9" s="1"/>
  <c r="DR118" i="8"/>
  <c r="Z118" i="9" s="1"/>
  <c r="DV115" i="8"/>
  <c r="AD115" i="9" s="1"/>
  <c r="DJ115" i="8"/>
  <c r="R115" i="9" s="1"/>
  <c r="DW124" i="8"/>
  <c r="AE124" i="9" s="1"/>
  <c r="DK124" i="8"/>
  <c r="S124" i="9" s="1"/>
  <c r="EB114" i="8"/>
  <c r="AJ114" i="9" s="1"/>
  <c r="DP114" i="8"/>
  <c r="X114" i="9" s="1"/>
  <c r="DQ121" i="8"/>
  <c r="Y121" i="9" s="1"/>
  <c r="EC121" i="8"/>
  <c r="AK121" i="9" s="1"/>
  <c r="DV117" i="8"/>
  <c r="AD117" i="9" s="1"/>
  <c r="DJ117" i="8"/>
  <c r="R117" i="9" s="1"/>
  <c r="DV127" i="8"/>
  <c r="AD127" i="9" s="1"/>
  <c r="DJ127" i="8"/>
  <c r="R127" i="9" s="1"/>
  <c r="DV114" i="8"/>
  <c r="AD114" i="9" s="1"/>
  <c r="DJ114" i="8"/>
  <c r="R114" i="9" s="1"/>
  <c r="ED122" i="8"/>
  <c r="AL122" i="9" s="1"/>
  <c r="DR122" i="8"/>
  <c r="Z122" i="9" s="1"/>
  <c r="DU116" i="8"/>
  <c r="AC116" i="9" s="1"/>
  <c r="DI116" i="8"/>
  <c r="Q116" i="9" s="1"/>
  <c r="EA121" i="8"/>
  <c r="AI121" i="9" s="1"/>
  <c r="DO121" i="8"/>
  <c r="W121" i="9" s="1"/>
  <c r="EE127" i="8"/>
  <c r="AM127" i="9" s="1"/>
  <c r="DS127" i="8"/>
  <c r="AA127" i="9" s="1"/>
  <c r="DR124" i="8"/>
  <c r="Z124" i="9" s="1"/>
  <c r="ED124" i="8"/>
  <c r="AL124" i="9" s="1"/>
  <c r="EC138" i="8"/>
  <c r="AK138" i="9" s="1"/>
  <c r="DQ138" i="8"/>
  <c r="Y138" i="9" s="1"/>
  <c r="DT120" i="8"/>
  <c r="AB120" i="9" s="1"/>
  <c r="EF120" i="8"/>
  <c r="AN120" i="9" s="1"/>
  <c r="EA126" i="8"/>
  <c r="AI126" i="9" s="1"/>
  <c r="DO126" i="8"/>
  <c r="W126" i="9" s="1"/>
  <c r="DI114" i="8"/>
  <c r="Q114" i="9" s="1"/>
  <c r="DU114" i="8"/>
  <c r="AC114" i="9" s="1"/>
  <c r="DO119" i="8"/>
  <c r="W119" i="9" s="1"/>
  <c r="EA119" i="8"/>
  <c r="AI119" i="9" s="1"/>
  <c r="DR125" i="8"/>
  <c r="Z125" i="9" s="1"/>
  <c r="ED125" i="8"/>
  <c r="AL125" i="9" s="1"/>
  <c r="DM136" i="8"/>
  <c r="U136" i="9" s="1"/>
  <c r="DY136" i="8"/>
  <c r="AG136" i="9" s="1"/>
  <c r="DN136" i="8"/>
  <c r="V136" i="9" s="1"/>
  <c r="DZ136" i="8"/>
  <c r="AH136" i="9" s="1"/>
  <c r="DZ126" i="8"/>
  <c r="AH126" i="9" s="1"/>
  <c r="DN126" i="8"/>
  <c r="V126" i="9" s="1"/>
  <c r="DY134" i="8"/>
  <c r="AG134" i="9" s="1"/>
  <c r="DM134" i="8"/>
  <c r="U134" i="9" s="1"/>
  <c r="EE128" i="8"/>
  <c r="AM128" i="9" s="1"/>
  <c r="DS128" i="8"/>
  <c r="AA128" i="9" s="1"/>
  <c r="EA136" i="8"/>
  <c r="AI136" i="9" s="1"/>
  <c r="DO136" i="8"/>
  <c r="W136" i="9" s="1"/>
  <c r="DU129" i="8"/>
  <c r="AC129" i="9" s="1"/>
  <c r="DI129" i="8"/>
  <c r="Q129" i="9" s="1"/>
  <c r="DW132" i="8"/>
  <c r="AE132" i="9" s="1"/>
  <c r="DK132" i="8"/>
  <c r="S132" i="9" s="1"/>
  <c r="DK141" i="8"/>
  <c r="S141" i="9" s="1"/>
  <c r="DW141" i="8"/>
  <c r="AE141" i="9" s="1"/>
  <c r="ED142" i="8"/>
  <c r="AL142" i="9" s="1"/>
  <c r="DR142" i="8"/>
  <c r="Z142" i="9" s="1"/>
  <c r="DQ133" i="8"/>
  <c r="Y133" i="9" s="1"/>
  <c r="EC133" i="8"/>
  <c r="AK133" i="9" s="1"/>
  <c r="DS130" i="8"/>
  <c r="AA130" i="9" s="1"/>
  <c r="EE130" i="8"/>
  <c r="AM130" i="9" s="1"/>
  <c r="DK136" i="8"/>
  <c r="S136" i="9" s="1"/>
  <c r="DW136" i="8"/>
  <c r="AE136" i="9" s="1"/>
  <c r="DT136" i="8"/>
  <c r="AB136" i="9" s="1"/>
  <c r="EF136" i="8"/>
  <c r="AN136" i="9" s="1"/>
  <c r="ED137" i="8"/>
  <c r="AL137" i="9" s="1"/>
  <c r="DR137" i="8"/>
  <c r="Z137" i="9" s="1"/>
  <c r="DK139" i="8"/>
  <c r="S139" i="9" s="1"/>
  <c r="DW139" i="8"/>
  <c r="AE139" i="9" s="1"/>
  <c r="DZ138" i="8"/>
  <c r="AH138" i="9" s="1"/>
  <c r="DN138" i="8"/>
  <c r="V138" i="9" s="1"/>
  <c r="ED136" i="8"/>
  <c r="AL136" i="9" s="1"/>
  <c r="DR136" i="8"/>
  <c r="Z136" i="9" s="1"/>
  <c r="DI137" i="8"/>
  <c r="Q137" i="9" s="1"/>
  <c r="DU137" i="8"/>
  <c r="AC137" i="9" s="1"/>
  <c r="EC143" i="8"/>
  <c r="AK143" i="9" s="1"/>
  <c r="DQ143" i="8"/>
  <c r="Y143" i="9" s="1"/>
  <c r="DW146" i="8"/>
  <c r="AE146" i="9" s="1"/>
  <c r="DK146" i="8"/>
  <c r="S146" i="9" s="1"/>
  <c r="DR138" i="8"/>
  <c r="Z138" i="9" s="1"/>
  <c r="ED138" i="8"/>
  <c r="AL138" i="9" s="1"/>
  <c r="DZ146" i="8"/>
  <c r="AH146" i="9" s="1"/>
  <c r="DN146" i="8"/>
  <c r="V146" i="9" s="1"/>
  <c r="DS144" i="8"/>
  <c r="AA144" i="9" s="1"/>
  <c r="EE144" i="8"/>
  <c r="AM144" i="9" s="1"/>
  <c r="ED141" i="8"/>
  <c r="AL141" i="9" s="1"/>
  <c r="DR141" i="8"/>
  <c r="Z141" i="9" s="1"/>
  <c r="DK145" i="8"/>
  <c r="S145" i="9" s="1"/>
  <c r="DW145" i="8"/>
  <c r="AE145" i="9" s="1"/>
  <c r="DL142" i="8"/>
  <c r="T142" i="9" s="1"/>
  <c r="DX142" i="8"/>
  <c r="AF142" i="9" s="1"/>
  <c r="ED8" i="8"/>
  <c r="AL8" i="9" s="1"/>
  <c r="DR8" i="8"/>
  <c r="Z8" i="9" s="1"/>
  <c r="EB5" i="8"/>
  <c r="AJ5" i="9" s="1"/>
  <c r="DP5" i="8"/>
  <c r="X5" i="9" s="1"/>
  <c r="EA21" i="8"/>
  <c r="AI21" i="9" s="1"/>
  <c r="DO21" i="8"/>
  <c r="W21" i="9" s="1"/>
  <c r="DW21" i="8"/>
  <c r="AE21" i="9" s="1"/>
  <c r="DK21" i="8"/>
  <c r="S21" i="9" s="1"/>
  <c r="EE8" i="8"/>
  <c r="AM8" i="9" s="1"/>
  <c r="DS8" i="8"/>
  <c r="AA8" i="9" s="1"/>
  <c r="ED16" i="8"/>
  <c r="AL16" i="9" s="1"/>
  <c r="DR16" i="8"/>
  <c r="Z16" i="9" s="1"/>
  <c r="EE36" i="8"/>
  <c r="AM36" i="9" s="1"/>
  <c r="DS36" i="8"/>
  <c r="AA36" i="9" s="1"/>
  <c r="DZ7" i="8"/>
  <c r="AH7" i="9" s="1"/>
  <c r="DN7" i="8"/>
  <c r="V7" i="9" s="1"/>
  <c r="DZ12" i="8"/>
  <c r="AH12" i="9" s="1"/>
  <c r="DN12" i="8"/>
  <c r="V12" i="9" s="1"/>
  <c r="DK20" i="8"/>
  <c r="S20" i="9" s="1"/>
  <c r="DW20" i="8"/>
  <c r="AE20" i="9" s="1"/>
  <c r="EA13" i="8"/>
  <c r="AI13" i="9" s="1"/>
  <c r="DO13" i="8"/>
  <c r="W13" i="9" s="1"/>
  <c r="DM8" i="8"/>
  <c r="U8" i="9" s="1"/>
  <c r="DY8" i="8"/>
  <c r="AG8" i="9" s="1"/>
  <c r="EF13" i="8"/>
  <c r="AN13" i="9" s="1"/>
  <c r="DT13" i="8"/>
  <c r="AB13" i="9" s="1"/>
  <c r="DZ22" i="8"/>
  <c r="AH22" i="9" s="1"/>
  <c r="DN22" i="8"/>
  <c r="V22" i="9" s="1"/>
  <c r="DW29" i="8"/>
  <c r="AE29" i="9" s="1"/>
  <c r="DK29" i="8"/>
  <c r="S29" i="9" s="1"/>
  <c r="DT9" i="8"/>
  <c r="AB9" i="9" s="1"/>
  <c r="EF9" i="8"/>
  <c r="AN9" i="9" s="1"/>
  <c r="DV16" i="8"/>
  <c r="AD16" i="9" s="1"/>
  <c r="DJ16" i="8"/>
  <c r="R16" i="9" s="1"/>
  <c r="EB38" i="8"/>
  <c r="AJ38" i="9" s="1"/>
  <c r="DP38" i="8"/>
  <c r="X38" i="9" s="1"/>
  <c r="DM9" i="8"/>
  <c r="U9" i="9" s="1"/>
  <c r="DY9" i="8"/>
  <c r="AG9" i="9" s="1"/>
  <c r="DW16" i="8"/>
  <c r="AE16" i="9" s="1"/>
  <c r="DK16" i="8"/>
  <c r="S16" i="9" s="1"/>
  <c r="EA27" i="8"/>
  <c r="AI27" i="9" s="1"/>
  <c r="DO27" i="8"/>
  <c r="W27" i="9" s="1"/>
  <c r="DJ7" i="8"/>
  <c r="R7" i="9" s="1"/>
  <c r="DV7" i="8"/>
  <c r="AD7" i="9" s="1"/>
  <c r="EE12" i="8"/>
  <c r="AM12" i="9" s="1"/>
  <c r="DS12" i="8"/>
  <c r="AA12" i="9" s="1"/>
  <c r="DS20" i="8"/>
  <c r="AA20" i="9" s="1"/>
  <c r="EE20" i="8"/>
  <c r="AM20" i="9" s="1"/>
  <c r="DJ13" i="8"/>
  <c r="R13" i="9" s="1"/>
  <c r="DV13" i="8"/>
  <c r="AD13" i="9" s="1"/>
  <c r="EB18" i="8"/>
  <c r="AJ18" i="9" s="1"/>
  <c r="DP18" i="8"/>
  <c r="X18" i="9" s="1"/>
  <c r="DX24" i="8"/>
  <c r="AF24" i="9" s="1"/>
  <c r="DL24" i="8"/>
  <c r="T24" i="9" s="1"/>
  <c r="DV29" i="8"/>
  <c r="AD29" i="9" s="1"/>
  <c r="DJ29" i="8"/>
  <c r="R29" i="9" s="1"/>
  <c r="EE34" i="8"/>
  <c r="AM34" i="9" s="1"/>
  <c r="DS34" i="8"/>
  <c r="AA34" i="9" s="1"/>
  <c r="DY43" i="8"/>
  <c r="AG43" i="9" s="1"/>
  <c r="DM43" i="8"/>
  <c r="U43" i="9" s="1"/>
  <c r="DR22" i="8"/>
  <c r="Z22" i="9" s="1"/>
  <c r="ED22" i="8"/>
  <c r="AL22" i="9" s="1"/>
  <c r="DZ28" i="8"/>
  <c r="AH28" i="9" s="1"/>
  <c r="DN28" i="8"/>
  <c r="V28" i="9" s="1"/>
  <c r="DT33" i="8"/>
  <c r="AB33" i="9" s="1"/>
  <c r="EF33" i="8"/>
  <c r="AN33" i="9" s="1"/>
  <c r="DK42" i="8"/>
  <c r="S42" i="9" s="1"/>
  <c r="DW42" i="8"/>
  <c r="AE42" i="9" s="1"/>
  <c r="DK14" i="8"/>
  <c r="S14" i="9" s="1"/>
  <c r="DW14" i="8"/>
  <c r="AE14" i="9" s="1"/>
  <c r="DI19" i="8"/>
  <c r="Q19" i="9" s="1"/>
  <c r="DU19" i="8"/>
  <c r="AC19" i="9" s="1"/>
  <c r="EA24" i="8"/>
  <c r="AI24" i="9" s="1"/>
  <c r="DO24" i="8"/>
  <c r="W24" i="9" s="1"/>
  <c r="DW30" i="8"/>
  <c r="AE30" i="9" s="1"/>
  <c r="DK30" i="8"/>
  <c r="S30" i="9" s="1"/>
  <c r="DW36" i="8"/>
  <c r="AE36" i="9" s="1"/>
  <c r="DK36" i="8"/>
  <c r="S36" i="9" s="1"/>
  <c r="DL14" i="8"/>
  <c r="T14" i="9" s="1"/>
  <c r="DX14" i="8"/>
  <c r="AF14" i="9" s="1"/>
  <c r="DJ19" i="8"/>
  <c r="R19" i="9" s="1"/>
  <c r="DV19" i="8"/>
  <c r="AD19" i="9" s="1"/>
  <c r="DP24" i="8"/>
  <c r="X24" i="9" s="1"/>
  <c r="EB24" i="8"/>
  <c r="AJ24" i="9" s="1"/>
  <c r="DL30" i="8"/>
  <c r="T30" i="9" s="1"/>
  <c r="DX30" i="8"/>
  <c r="AF30" i="9" s="1"/>
  <c r="DX36" i="8"/>
  <c r="AF36" i="9" s="1"/>
  <c r="DL36" i="8"/>
  <c r="T36" i="9" s="1"/>
  <c r="DM26" i="8"/>
  <c r="U26" i="9" s="1"/>
  <c r="DY26" i="8"/>
  <c r="AG26" i="9" s="1"/>
  <c r="DS31" i="8"/>
  <c r="AA31" i="9" s="1"/>
  <c r="EE31" i="8"/>
  <c r="AM31" i="9" s="1"/>
  <c r="DY37" i="8"/>
  <c r="AG37" i="9" s="1"/>
  <c r="DM37" i="8"/>
  <c r="U37" i="9" s="1"/>
  <c r="DW54" i="8"/>
  <c r="AE54" i="9" s="1"/>
  <c r="DK54" i="8"/>
  <c r="S54" i="9" s="1"/>
  <c r="DR28" i="8"/>
  <c r="Z28" i="9" s="1"/>
  <c r="ED28" i="8"/>
  <c r="AL28" i="9" s="1"/>
  <c r="DP34" i="8"/>
  <c r="X34" i="9" s="1"/>
  <c r="EB34" i="8"/>
  <c r="AJ34" i="9" s="1"/>
  <c r="DI43" i="8"/>
  <c r="Q43" i="9" s="1"/>
  <c r="DU43" i="8"/>
  <c r="AC43" i="9" s="1"/>
  <c r="DM23" i="8"/>
  <c r="U23" i="9" s="1"/>
  <c r="DY23" i="8"/>
  <c r="AG23" i="9" s="1"/>
  <c r="DS28" i="8"/>
  <c r="AA28" i="9" s="1"/>
  <c r="EE28" i="8"/>
  <c r="AM28" i="9" s="1"/>
  <c r="EC33" i="8"/>
  <c r="AK33" i="9" s="1"/>
  <c r="DQ33" i="8"/>
  <c r="Y33" i="9" s="1"/>
  <c r="DY41" i="8"/>
  <c r="AG41" i="9" s="1"/>
  <c r="DM41" i="8"/>
  <c r="U41" i="9" s="1"/>
  <c r="DV36" i="8"/>
  <c r="AD36" i="9" s="1"/>
  <c r="DJ36" i="8"/>
  <c r="R36" i="9" s="1"/>
  <c r="EB41" i="8"/>
  <c r="AJ41" i="9" s="1"/>
  <c r="DP41" i="8"/>
  <c r="X41" i="9" s="1"/>
  <c r="DX47" i="8"/>
  <c r="AF47" i="9" s="1"/>
  <c r="DL47" i="8"/>
  <c r="T47" i="9" s="1"/>
  <c r="EB53" i="8"/>
  <c r="AJ53" i="9" s="1"/>
  <c r="DP53" i="8"/>
  <c r="X53" i="9" s="1"/>
  <c r="DU49" i="8"/>
  <c r="AC49" i="9" s="1"/>
  <c r="DI49" i="8"/>
  <c r="Q49" i="9" s="1"/>
  <c r="DV41" i="8"/>
  <c r="AD41" i="9" s="1"/>
  <c r="DJ41" i="8"/>
  <c r="R41" i="9" s="1"/>
  <c r="EB46" i="8"/>
  <c r="AJ46" i="9" s="1"/>
  <c r="DP46" i="8"/>
  <c r="X46" i="9" s="1"/>
  <c r="DJ52" i="8"/>
  <c r="R52" i="9" s="1"/>
  <c r="DV52" i="8"/>
  <c r="AD52" i="9" s="1"/>
  <c r="DI38" i="8"/>
  <c r="Q38" i="9" s="1"/>
  <c r="DU38" i="8"/>
  <c r="AC38" i="9" s="1"/>
  <c r="DO43" i="8"/>
  <c r="W43" i="9" s="1"/>
  <c r="EA43" i="8"/>
  <c r="AI43" i="9" s="1"/>
  <c r="DK49" i="8"/>
  <c r="S49" i="9" s="1"/>
  <c r="DW49" i="8"/>
  <c r="AE49" i="9" s="1"/>
  <c r="DY57" i="8"/>
  <c r="AG57" i="9" s="1"/>
  <c r="DM57" i="8"/>
  <c r="U57" i="9" s="1"/>
  <c r="DT37" i="8"/>
  <c r="AB37" i="9" s="1"/>
  <c r="EF37" i="8"/>
  <c r="AN37" i="9" s="1"/>
  <c r="DR42" i="8"/>
  <c r="Z42" i="9" s="1"/>
  <c r="ED42" i="8"/>
  <c r="AL42" i="9" s="1"/>
  <c r="DN48" i="8"/>
  <c r="V48" i="9" s="1"/>
  <c r="DZ48" i="8"/>
  <c r="AH48" i="9" s="1"/>
  <c r="EE54" i="8"/>
  <c r="AM54" i="9" s="1"/>
  <c r="DS54" i="8"/>
  <c r="AA54" i="9" s="1"/>
  <c r="DZ68" i="8"/>
  <c r="AH68" i="9" s="1"/>
  <c r="DN68" i="8"/>
  <c r="V68" i="9" s="1"/>
  <c r="EE50" i="8"/>
  <c r="AM50" i="9" s="1"/>
  <c r="DS50" i="8"/>
  <c r="AA50" i="9" s="1"/>
  <c r="EC59" i="8"/>
  <c r="AK59" i="9" s="1"/>
  <c r="DQ59" i="8"/>
  <c r="Y59" i="9" s="1"/>
  <c r="DJ43" i="8"/>
  <c r="R43" i="9" s="1"/>
  <c r="DV43" i="8"/>
  <c r="AD43" i="9" s="1"/>
  <c r="DP48" i="8"/>
  <c r="X48" i="9" s="1"/>
  <c r="EB48" i="8"/>
  <c r="AJ48" i="9" s="1"/>
  <c r="EA56" i="8"/>
  <c r="AI56" i="9" s="1"/>
  <c r="DO56" i="8"/>
  <c r="W56" i="9" s="1"/>
  <c r="DY54" i="8"/>
  <c r="AG54" i="9" s="1"/>
  <c r="DM54" i="8"/>
  <c r="U54" i="9" s="1"/>
  <c r="EE59" i="8"/>
  <c r="AM59" i="9" s="1"/>
  <c r="DS59" i="8"/>
  <c r="AA59" i="9" s="1"/>
  <c r="DZ76" i="8"/>
  <c r="AH76" i="9" s="1"/>
  <c r="DN76" i="8"/>
  <c r="V76" i="9" s="1"/>
  <c r="DM59" i="8"/>
  <c r="U59" i="9" s="1"/>
  <c r="DY59" i="8"/>
  <c r="AG59" i="9" s="1"/>
  <c r="DX65" i="8"/>
  <c r="AF65" i="9" s="1"/>
  <c r="DL65" i="8"/>
  <c r="T65" i="9" s="1"/>
  <c r="DR53" i="8"/>
  <c r="Z53" i="9" s="1"/>
  <c r="ED53" i="8"/>
  <c r="AL53" i="9" s="1"/>
  <c r="DZ59" i="8"/>
  <c r="AH59" i="9" s="1"/>
  <c r="DN59" i="8"/>
  <c r="V59" i="9" s="1"/>
  <c r="DY65" i="8"/>
  <c r="AG65" i="9" s="1"/>
  <c r="DM65" i="8"/>
  <c r="U65" i="9" s="1"/>
  <c r="DQ54" i="8"/>
  <c r="Y54" i="9" s="1"/>
  <c r="EC54" i="8"/>
  <c r="AK54" i="9" s="1"/>
  <c r="DM60" i="8"/>
  <c r="U60" i="9" s="1"/>
  <c r="DY60" i="8"/>
  <c r="AG60" i="9" s="1"/>
  <c r="DY70" i="8"/>
  <c r="AG70" i="9" s="1"/>
  <c r="DM70" i="8"/>
  <c r="U70" i="9" s="1"/>
  <c r="DP59" i="8"/>
  <c r="X59" i="9" s="1"/>
  <c r="EB59" i="8"/>
  <c r="AJ59" i="9" s="1"/>
  <c r="DI66" i="8"/>
  <c r="Q66" i="9" s="1"/>
  <c r="DU66" i="8"/>
  <c r="AC66" i="9" s="1"/>
  <c r="EC64" i="8"/>
  <c r="AK64" i="9" s="1"/>
  <c r="DQ64" i="8"/>
  <c r="Y64" i="9" s="1"/>
  <c r="DN57" i="8"/>
  <c r="V57" i="9" s="1"/>
  <c r="DZ57" i="8"/>
  <c r="AH57" i="9" s="1"/>
  <c r="EC63" i="8"/>
  <c r="AK63" i="9" s="1"/>
  <c r="DQ63" i="8"/>
  <c r="Y63" i="9" s="1"/>
  <c r="EB64" i="8"/>
  <c r="AJ64" i="9" s="1"/>
  <c r="DP64" i="8"/>
  <c r="X64" i="9" s="1"/>
  <c r="DX70" i="8"/>
  <c r="AF70" i="9" s="1"/>
  <c r="DL70" i="8"/>
  <c r="T70" i="9" s="1"/>
  <c r="DM76" i="8"/>
  <c r="U76" i="9" s="1"/>
  <c r="DY76" i="8"/>
  <c r="AG76" i="9" s="1"/>
  <c r="DT63" i="8"/>
  <c r="AB63" i="9" s="1"/>
  <c r="EF63" i="8"/>
  <c r="AN63" i="9" s="1"/>
  <c r="DR68" i="8"/>
  <c r="Z68" i="9" s="1"/>
  <c r="ED68" i="8"/>
  <c r="AL68" i="9" s="1"/>
  <c r="DT75" i="8"/>
  <c r="AB75" i="9" s="1"/>
  <c r="EF75" i="8"/>
  <c r="AN75" i="9" s="1"/>
  <c r="DQ65" i="8"/>
  <c r="Y65" i="9" s="1"/>
  <c r="EC65" i="8"/>
  <c r="AK65" i="9" s="1"/>
  <c r="DY71" i="8"/>
  <c r="AG71" i="9" s="1"/>
  <c r="DM71" i="8"/>
  <c r="U71" i="9" s="1"/>
  <c r="DP62" i="8"/>
  <c r="X62" i="9" s="1"/>
  <c r="EB62" i="8"/>
  <c r="AJ62" i="9" s="1"/>
  <c r="DL68" i="8"/>
  <c r="T68" i="9" s="1"/>
  <c r="DX68" i="8"/>
  <c r="AF68" i="9" s="1"/>
  <c r="DY74" i="8"/>
  <c r="AG74" i="9" s="1"/>
  <c r="DM74" i="8"/>
  <c r="U74" i="9" s="1"/>
  <c r="DI70" i="8"/>
  <c r="Q70" i="9" s="1"/>
  <c r="DU70" i="8"/>
  <c r="AC70" i="9" s="1"/>
  <c r="EC77" i="8"/>
  <c r="AK77" i="9" s="1"/>
  <c r="DQ77" i="8"/>
  <c r="Y77" i="9" s="1"/>
  <c r="DS72" i="8"/>
  <c r="AA72" i="9" s="1"/>
  <c r="EE72" i="8"/>
  <c r="AM72" i="9" s="1"/>
  <c r="DN96" i="8"/>
  <c r="V96" i="9" s="1"/>
  <c r="DZ96" i="8"/>
  <c r="AH96" i="9" s="1"/>
  <c r="DS70" i="8"/>
  <c r="AA70" i="9" s="1"/>
  <c r="EE70" i="8"/>
  <c r="AM70" i="9" s="1"/>
  <c r="EF77" i="8"/>
  <c r="AN77" i="9" s="1"/>
  <c r="DT77" i="8"/>
  <c r="AB77" i="9" s="1"/>
  <c r="EF72" i="8"/>
  <c r="AN72" i="9" s="1"/>
  <c r="DT72" i="8"/>
  <c r="AB72" i="9" s="1"/>
  <c r="ED77" i="8"/>
  <c r="AL77" i="9" s="1"/>
  <c r="DR77" i="8"/>
  <c r="Z77" i="9" s="1"/>
  <c r="DW83" i="8"/>
  <c r="AE83" i="9" s="1"/>
  <c r="DK83" i="8"/>
  <c r="S83" i="9" s="1"/>
  <c r="EB82" i="8"/>
  <c r="AJ82" i="9" s="1"/>
  <c r="DP82" i="8"/>
  <c r="X82" i="9" s="1"/>
  <c r="EE92" i="8"/>
  <c r="AM92" i="9" s="1"/>
  <c r="DS92" i="8"/>
  <c r="AA92" i="9" s="1"/>
  <c r="EC82" i="8"/>
  <c r="AK82" i="9" s="1"/>
  <c r="DQ82" i="8"/>
  <c r="Y82" i="9" s="1"/>
  <c r="EA89" i="8"/>
  <c r="AI89" i="9" s="1"/>
  <c r="DO89" i="8"/>
  <c r="W89" i="9" s="1"/>
  <c r="DK78" i="8"/>
  <c r="S78" i="9" s="1"/>
  <c r="DW78" i="8"/>
  <c r="AE78" i="9" s="1"/>
  <c r="DR84" i="8"/>
  <c r="Z84" i="9" s="1"/>
  <c r="ED84" i="8"/>
  <c r="AL84" i="9" s="1"/>
  <c r="DZ93" i="8"/>
  <c r="AH93" i="9" s="1"/>
  <c r="DN93" i="8"/>
  <c r="V93" i="9" s="1"/>
  <c r="DN77" i="8"/>
  <c r="V77" i="9" s="1"/>
  <c r="DZ77" i="8"/>
  <c r="AH77" i="9" s="1"/>
  <c r="EA83" i="8"/>
  <c r="AI83" i="9" s="1"/>
  <c r="DO83" i="8"/>
  <c r="W83" i="9" s="1"/>
  <c r="EE95" i="8"/>
  <c r="AM95" i="9" s="1"/>
  <c r="DS95" i="8"/>
  <c r="AA95" i="9" s="1"/>
  <c r="EA91" i="8"/>
  <c r="AI91" i="9" s="1"/>
  <c r="DO91" i="8"/>
  <c r="W91" i="9" s="1"/>
  <c r="DY82" i="8"/>
  <c r="AG82" i="9" s="1"/>
  <c r="DM82" i="8"/>
  <c r="U82" i="9" s="1"/>
  <c r="DS82" i="8"/>
  <c r="AA82" i="9" s="1"/>
  <c r="EE82" i="8"/>
  <c r="AM82" i="9" s="1"/>
  <c r="DQ87" i="8"/>
  <c r="Y87" i="9" s="1"/>
  <c r="EC87" i="8"/>
  <c r="AK87" i="9" s="1"/>
  <c r="DT95" i="8"/>
  <c r="AB95" i="9" s="1"/>
  <c r="EF95" i="8"/>
  <c r="AN95" i="9" s="1"/>
  <c r="DL82" i="8"/>
  <c r="T82" i="9" s="1"/>
  <c r="DX82" i="8"/>
  <c r="AF82" i="9" s="1"/>
  <c r="DJ87" i="8"/>
  <c r="R87" i="9" s="1"/>
  <c r="DV87" i="8"/>
  <c r="AD87" i="9" s="1"/>
  <c r="DJ94" i="8"/>
  <c r="R94" i="9" s="1"/>
  <c r="DV94" i="8"/>
  <c r="AD94" i="9" s="1"/>
  <c r="EC93" i="8"/>
  <c r="AK93" i="9" s="1"/>
  <c r="DQ93" i="8"/>
  <c r="Y93" i="9" s="1"/>
  <c r="DL87" i="8"/>
  <c r="T87" i="9" s="1"/>
  <c r="DX87" i="8"/>
  <c r="AF87" i="9" s="1"/>
  <c r="EF91" i="8"/>
  <c r="AN91" i="9" s="1"/>
  <c r="DT91" i="8"/>
  <c r="AB91" i="9" s="1"/>
  <c r="EF99" i="8"/>
  <c r="AN99" i="9" s="1"/>
  <c r="DT99" i="8"/>
  <c r="AB99" i="9" s="1"/>
  <c r="DY95" i="8"/>
  <c r="AG95" i="9" s="1"/>
  <c r="DM95" i="8"/>
  <c r="U95" i="9" s="1"/>
  <c r="DZ89" i="8"/>
  <c r="AH89" i="9" s="1"/>
  <c r="DN89" i="8"/>
  <c r="V89" i="9" s="1"/>
  <c r="DM96" i="8"/>
  <c r="U96" i="9" s="1"/>
  <c r="DY96" i="8"/>
  <c r="AG96" i="9" s="1"/>
  <c r="DP90" i="8"/>
  <c r="X90" i="9" s="1"/>
  <c r="EB90" i="8"/>
  <c r="AJ90" i="9" s="1"/>
  <c r="DX96" i="8"/>
  <c r="AF96" i="9" s="1"/>
  <c r="DL96" i="8"/>
  <c r="T96" i="9" s="1"/>
  <c r="DV102" i="8"/>
  <c r="AD102" i="9" s="1"/>
  <c r="DJ102" i="8"/>
  <c r="R102" i="9" s="1"/>
  <c r="DY102" i="8"/>
  <c r="AG102" i="9" s="1"/>
  <c r="DM102" i="8"/>
  <c r="U102" i="9" s="1"/>
  <c r="DI91" i="8"/>
  <c r="Q91" i="9" s="1"/>
  <c r="DU91" i="8"/>
  <c r="AC91" i="9" s="1"/>
  <c r="DO96" i="8"/>
  <c r="W96" i="9" s="1"/>
  <c r="EA96" i="8"/>
  <c r="AI96" i="9" s="1"/>
  <c r="DZ102" i="8"/>
  <c r="AH102" i="9" s="1"/>
  <c r="DN102" i="8"/>
  <c r="V102" i="9" s="1"/>
  <c r="DL94" i="8"/>
  <c r="T94" i="9" s="1"/>
  <c r="DX94" i="8"/>
  <c r="AF94" i="9" s="1"/>
  <c r="DJ99" i="8"/>
  <c r="R99" i="9" s="1"/>
  <c r="DV99" i="8"/>
  <c r="AD99" i="9" s="1"/>
  <c r="DV108" i="8"/>
  <c r="AD108" i="9" s="1"/>
  <c r="DJ108" i="8"/>
  <c r="R108" i="9" s="1"/>
  <c r="DK105" i="8"/>
  <c r="S105" i="9" s="1"/>
  <c r="DW105" i="8"/>
  <c r="AE105" i="9" s="1"/>
  <c r="DO105" i="8"/>
  <c r="W105" i="9" s="1"/>
  <c r="EA105" i="8"/>
  <c r="AI105" i="9" s="1"/>
  <c r="EF102" i="8"/>
  <c r="AN102" i="9" s="1"/>
  <c r="DT102" i="8"/>
  <c r="AB102" i="9" s="1"/>
  <c r="EC101" i="8"/>
  <c r="AK101" i="9" s="1"/>
  <c r="DQ101" i="8"/>
  <c r="Y101" i="9" s="1"/>
  <c r="DY107" i="8"/>
  <c r="AG107" i="9" s="1"/>
  <c r="DM107" i="8"/>
  <c r="U107" i="9" s="1"/>
  <c r="EC113" i="8"/>
  <c r="AK113" i="9" s="1"/>
  <c r="DQ113" i="8"/>
  <c r="Y113" i="9" s="1"/>
  <c r="EF108" i="8"/>
  <c r="AN108" i="9" s="1"/>
  <c r="DT108" i="8"/>
  <c r="AB108" i="9" s="1"/>
  <c r="EB123" i="8"/>
  <c r="AJ123" i="9" s="1"/>
  <c r="DP123" i="8"/>
  <c r="X123" i="9" s="1"/>
  <c r="DV116" i="8"/>
  <c r="AD116" i="9" s="1"/>
  <c r="DJ116" i="8"/>
  <c r="R116" i="9" s="1"/>
  <c r="DP107" i="8"/>
  <c r="X107" i="9" s="1"/>
  <c r="EB107" i="8"/>
  <c r="AJ107" i="9" s="1"/>
  <c r="EF116" i="8"/>
  <c r="AN116" i="9" s="1"/>
  <c r="DT116" i="8"/>
  <c r="AB116" i="9" s="1"/>
  <c r="DM105" i="8"/>
  <c r="U105" i="9" s="1"/>
  <c r="DY105" i="8"/>
  <c r="AG105" i="9" s="1"/>
  <c r="DM111" i="8"/>
  <c r="U111" i="9" s="1"/>
  <c r="DY111" i="8"/>
  <c r="AG111" i="9" s="1"/>
  <c r="DT106" i="8"/>
  <c r="AB106" i="9" s="1"/>
  <c r="EF106" i="8"/>
  <c r="AN106" i="9" s="1"/>
  <c r="DM113" i="8"/>
  <c r="U113" i="9" s="1"/>
  <c r="DY113" i="8"/>
  <c r="AG113" i="9" s="1"/>
  <c r="DS112" i="8"/>
  <c r="AA112" i="9" s="1"/>
  <c r="EE112" i="8"/>
  <c r="AM112" i="9" s="1"/>
  <c r="EF119" i="8"/>
  <c r="AN119" i="9" s="1"/>
  <c r="DT119" i="8"/>
  <c r="AB119" i="9" s="1"/>
  <c r="ED115" i="8"/>
  <c r="AL115" i="9" s="1"/>
  <c r="DR115" i="8"/>
  <c r="Z115" i="9" s="1"/>
  <c r="ED123" i="8"/>
  <c r="AL123" i="9" s="1"/>
  <c r="DR123" i="8"/>
  <c r="Z123" i="9" s="1"/>
  <c r="DV119" i="8"/>
  <c r="AD119" i="9" s="1"/>
  <c r="DJ119" i="8"/>
  <c r="R119" i="9" s="1"/>
  <c r="EA116" i="8"/>
  <c r="AI116" i="9" s="1"/>
  <c r="DO116" i="8"/>
  <c r="W116" i="9" s="1"/>
  <c r="DV125" i="8"/>
  <c r="AD125" i="9" s="1"/>
  <c r="DJ125" i="8"/>
  <c r="R125" i="9" s="1"/>
  <c r="DL115" i="8"/>
  <c r="T115" i="9" s="1"/>
  <c r="DX115" i="8"/>
  <c r="AF115" i="9" s="1"/>
  <c r="DN122" i="8"/>
  <c r="V122" i="9" s="1"/>
  <c r="DZ122" i="8"/>
  <c r="AH122" i="9" s="1"/>
  <c r="DV118" i="8"/>
  <c r="AD118" i="9" s="1"/>
  <c r="DJ118" i="8"/>
  <c r="R118" i="9" s="1"/>
  <c r="EF130" i="8"/>
  <c r="AN130" i="9" s="1"/>
  <c r="DT130" i="8"/>
  <c r="AB130" i="9" s="1"/>
  <c r="EE114" i="8"/>
  <c r="AM114" i="9" s="1"/>
  <c r="DS114" i="8"/>
  <c r="AA114" i="9" s="1"/>
  <c r="DM123" i="8"/>
  <c r="U123" i="9" s="1"/>
  <c r="DY123" i="8"/>
  <c r="AG123" i="9" s="1"/>
  <c r="EC116" i="8"/>
  <c r="AK116" i="9" s="1"/>
  <c r="DQ116" i="8"/>
  <c r="Y116" i="9" s="1"/>
  <c r="DY122" i="8"/>
  <c r="AG122" i="9" s="1"/>
  <c r="DM122" i="8"/>
  <c r="U122" i="9" s="1"/>
  <c r="DJ129" i="8"/>
  <c r="R129" i="9" s="1"/>
  <c r="DV129" i="8"/>
  <c r="AD129" i="9" s="1"/>
  <c r="DZ125" i="8"/>
  <c r="AH125" i="9" s="1"/>
  <c r="DN125" i="8"/>
  <c r="V125" i="9" s="1"/>
  <c r="DZ129" i="8"/>
  <c r="AH129" i="9" s="1"/>
  <c r="DN129" i="8"/>
  <c r="V129" i="9" s="1"/>
  <c r="DJ121" i="8"/>
  <c r="R121" i="9" s="1"/>
  <c r="DV121" i="8"/>
  <c r="AD121" i="9" s="1"/>
  <c r="DW127" i="8"/>
  <c r="AE127" i="9" s="1"/>
  <c r="DK127" i="8"/>
  <c r="S127" i="9" s="1"/>
  <c r="DQ114" i="8"/>
  <c r="Y114" i="9" s="1"/>
  <c r="EC114" i="8"/>
  <c r="AK114" i="9" s="1"/>
  <c r="DM120" i="8"/>
  <c r="U120" i="9" s="1"/>
  <c r="DY120" i="8"/>
  <c r="AG120" i="9" s="1"/>
  <c r="DP126" i="8"/>
  <c r="X126" i="9" s="1"/>
  <c r="EB126" i="8"/>
  <c r="AJ126" i="9" s="1"/>
  <c r="EE126" i="8"/>
  <c r="AM126" i="9" s="1"/>
  <c r="DS126" i="8"/>
  <c r="AA126" i="9" s="1"/>
  <c r="EC127" i="8"/>
  <c r="AK127" i="9" s="1"/>
  <c r="DQ127" i="8"/>
  <c r="Y127" i="9" s="1"/>
  <c r="DX127" i="8"/>
  <c r="AF127" i="9" s="1"/>
  <c r="DL127" i="8"/>
  <c r="T127" i="9" s="1"/>
  <c r="DW138" i="8"/>
  <c r="AE138" i="9" s="1"/>
  <c r="DK138" i="8"/>
  <c r="S138" i="9" s="1"/>
  <c r="ED129" i="8"/>
  <c r="AL129" i="9" s="1"/>
  <c r="DR129" i="8"/>
  <c r="Z129" i="9" s="1"/>
  <c r="DL125" i="8"/>
  <c r="T125" i="9" s="1"/>
  <c r="DX125" i="8"/>
  <c r="AF125" i="9" s="1"/>
  <c r="EE129" i="8"/>
  <c r="AM129" i="9" s="1"/>
  <c r="DS129" i="8"/>
  <c r="AA129" i="9" s="1"/>
  <c r="EE132" i="8"/>
  <c r="AM132" i="9" s="1"/>
  <c r="DS132" i="8"/>
  <c r="AA132" i="9" s="1"/>
  <c r="DU142" i="8"/>
  <c r="AC142" i="9" s="1"/>
  <c r="DI142" i="8"/>
  <c r="Q142" i="9" s="1"/>
  <c r="DY143" i="8"/>
  <c r="AG143" i="9" s="1"/>
  <c r="DM143" i="8"/>
  <c r="U143" i="9" s="1"/>
  <c r="DV134" i="8"/>
  <c r="AD134" i="9" s="1"/>
  <c r="DJ134" i="8"/>
  <c r="R134" i="9" s="1"/>
  <c r="DI131" i="8"/>
  <c r="Q131" i="9" s="1"/>
  <c r="DU131" i="8"/>
  <c r="AC131" i="9" s="1"/>
  <c r="DU138" i="8"/>
  <c r="AC138" i="9" s="1"/>
  <c r="DI138" i="8"/>
  <c r="Q138" i="9" s="1"/>
  <c r="DZ137" i="8"/>
  <c r="AH137" i="9" s="1"/>
  <c r="DN137" i="8"/>
  <c r="V137" i="9" s="1"/>
  <c r="DX138" i="8"/>
  <c r="AF138" i="9" s="1"/>
  <c r="DL138" i="8"/>
  <c r="T138" i="9" s="1"/>
  <c r="EC140" i="8"/>
  <c r="AK140" i="9" s="1"/>
  <c r="DQ140" i="8"/>
  <c r="Y140" i="9" s="1"/>
  <c r="DX139" i="8"/>
  <c r="AF139" i="9" s="1"/>
  <c r="DL139" i="8"/>
  <c r="T139" i="9" s="1"/>
  <c r="DK137" i="8"/>
  <c r="S137" i="9" s="1"/>
  <c r="DW137" i="8"/>
  <c r="AE137" i="9" s="1"/>
  <c r="DQ137" i="8"/>
  <c r="Y137" i="9" s="1"/>
  <c r="EC137" i="8"/>
  <c r="AK137" i="9" s="1"/>
  <c r="DQ144" i="8"/>
  <c r="Y144" i="9" s="1"/>
  <c r="EC144" i="8"/>
  <c r="AK144" i="9" s="1"/>
  <c r="DI143" i="8"/>
  <c r="Q143" i="9" s="1"/>
  <c r="DU143" i="8"/>
  <c r="AC143" i="9" s="1"/>
  <c r="DM139" i="8"/>
  <c r="U139" i="9" s="1"/>
  <c r="DY139" i="8"/>
  <c r="AG139" i="9" s="1"/>
  <c r="DJ144" i="8"/>
  <c r="R144" i="9" s="1"/>
  <c r="DV144" i="8"/>
  <c r="AD144" i="9" s="1"/>
  <c r="DI145" i="8"/>
  <c r="Q145" i="9" s="1"/>
  <c r="DU145" i="8"/>
  <c r="AC145" i="9" s="1"/>
  <c r="EB142" i="8"/>
  <c r="AJ142" i="9" s="1"/>
  <c r="DP142" i="8"/>
  <c r="X142" i="9" s="1"/>
  <c r="DS145" i="8"/>
  <c r="AA145" i="9" s="1"/>
  <c r="EE145" i="8"/>
  <c r="AM145" i="9" s="1"/>
  <c r="DT142" i="8"/>
  <c r="AB142" i="9" s="1"/>
  <c r="EF142" i="8"/>
  <c r="AN142" i="9" s="1"/>
  <c r="ED11" i="8"/>
  <c r="AL11" i="9" s="1"/>
  <c r="DR11" i="8"/>
  <c r="Z11" i="9" s="1"/>
  <c r="DZ6" i="8"/>
  <c r="AH6" i="9" s="1"/>
  <c r="DN6" i="8"/>
  <c r="V6" i="9" s="1"/>
  <c r="DW12" i="8"/>
  <c r="AE12" i="9" s="1"/>
  <c r="DK12" i="8"/>
  <c r="S12" i="9" s="1"/>
  <c r="EA23" i="8"/>
  <c r="AI23" i="9" s="1"/>
  <c r="DO23" i="8"/>
  <c r="W23" i="9" s="1"/>
  <c r="DX23" i="8"/>
  <c r="AF23" i="9" s="1"/>
  <c r="DL23" i="8"/>
  <c r="T23" i="9" s="1"/>
  <c r="DU9" i="8"/>
  <c r="AC9" i="9" s="1"/>
  <c r="DI9" i="8"/>
  <c r="Q9" i="9" s="1"/>
  <c r="EA17" i="8"/>
  <c r="AI17" i="9" s="1"/>
  <c r="DO17" i="8"/>
  <c r="W17" i="9" s="1"/>
  <c r="DY6" i="8"/>
  <c r="AG6" i="9" s="1"/>
  <c r="DM6" i="8"/>
  <c r="U6" i="9" s="1"/>
  <c r="DX8" i="8"/>
  <c r="AF8" i="9" s="1"/>
  <c r="DL8" i="8"/>
  <c r="T8" i="9" s="1"/>
  <c r="EE13" i="8"/>
  <c r="AM13" i="9" s="1"/>
  <c r="DS13" i="8"/>
  <c r="AA13" i="9" s="1"/>
  <c r="DS21" i="8"/>
  <c r="AA21" i="9" s="1"/>
  <c r="EE21" i="8"/>
  <c r="AM21" i="9" s="1"/>
  <c r="EE15" i="8"/>
  <c r="AM15" i="9" s="1"/>
  <c r="DS15" i="8"/>
  <c r="AA15" i="9" s="1"/>
  <c r="DK9" i="8"/>
  <c r="S9" i="9" s="1"/>
  <c r="DW9" i="8"/>
  <c r="AE9" i="9" s="1"/>
  <c r="DZ14" i="8"/>
  <c r="AH14" i="9" s="1"/>
  <c r="DN14" i="8"/>
  <c r="V14" i="9" s="1"/>
  <c r="DU24" i="8"/>
  <c r="AC24" i="9" s="1"/>
  <c r="DI24" i="8"/>
  <c r="Q24" i="9" s="1"/>
  <c r="DL5" i="8"/>
  <c r="T5" i="9" s="1"/>
  <c r="DX5" i="8"/>
  <c r="AF5" i="9" s="1"/>
  <c r="DJ10" i="8"/>
  <c r="R10" i="9" s="1"/>
  <c r="DV10" i="8"/>
  <c r="AD10" i="9" s="1"/>
  <c r="DS17" i="8"/>
  <c r="AA17" i="9" s="1"/>
  <c r="EE17" i="8"/>
  <c r="AM17" i="9" s="1"/>
  <c r="DZ53" i="8"/>
  <c r="AH53" i="9" s="1"/>
  <c r="DN53" i="8"/>
  <c r="V53" i="9" s="1"/>
  <c r="DK10" i="8"/>
  <c r="S10" i="9" s="1"/>
  <c r="DW10" i="8"/>
  <c r="AE10" i="9" s="1"/>
  <c r="DT17" i="8"/>
  <c r="AB17" i="9" s="1"/>
  <c r="EF17" i="8"/>
  <c r="AN17" i="9" s="1"/>
  <c r="DU30" i="8"/>
  <c r="AC30" i="9" s="1"/>
  <c r="DI30" i="8"/>
  <c r="Q30" i="9" s="1"/>
  <c r="DR7" i="8"/>
  <c r="Z7" i="9" s="1"/>
  <c r="ED7" i="8"/>
  <c r="AL7" i="9" s="1"/>
  <c r="DZ13" i="8"/>
  <c r="AH13" i="9" s="1"/>
  <c r="DN13" i="8"/>
  <c r="V13" i="9" s="1"/>
  <c r="DW23" i="8"/>
  <c r="AE23" i="9" s="1"/>
  <c r="DK23" i="8"/>
  <c r="S23" i="9" s="1"/>
  <c r="DR13" i="8"/>
  <c r="Z13" i="9" s="1"/>
  <c r="ED13" i="8"/>
  <c r="AL13" i="9" s="1"/>
  <c r="DZ19" i="8"/>
  <c r="AH19" i="9" s="1"/>
  <c r="DN19" i="8"/>
  <c r="V19" i="9" s="1"/>
  <c r="EF24" i="8"/>
  <c r="AN24" i="9" s="1"/>
  <c r="DT24" i="8"/>
  <c r="AB24" i="9" s="1"/>
  <c r="ED29" i="8"/>
  <c r="AL29" i="9" s="1"/>
  <c r="DR29" i="8"/>
  <c r="Z29" i="9" s="1"/>
  <c r="DY35" i="8"/>
  <c r="AG35" i="9" s="1"/>
  <c r="DM35" i="8"/>
  <c r="U35" i="9" s="1"/>
  <c r="DJ18" i="8"/>
  <c r="R18" i="9" s="1"/>
  <c r="DV18" i="8"/>
  <c r="AD18" i="9" s="1"/>
  <c r="DP23" i="8"/>
  <c r="X23" i="9" s="1"/>
  <c r="EB23" i="8"/>
  <c r="AJ23" i="9" s="1"/>
  <c r="DX29" i="8"/>
  <c r="AF29" i="9" s="1"/>
  <c r="DL29" i="8"/>
  <c r="T29" i="9" s="1"/>
  <c r="DW34" i="8"/>
  <c r="AE34" i="9" s="1"/>
  <c r="DK34" i="8"/>
  <c r="S34" i="9" s="1"/>
  <c r="EE43" i="8"/>
  <c r="AM43" i="9" s="1"/>
  <c r="DS43" i="8"/>
  <c r="AA43" i="9" s="1"/>
  <c r="DS14" i="8"/>
  <c r="AA14" i="9" s="1"/>
  <c r="EE14" i="8"/>
  <c r="AM14" i="9" s="1"/>
  <c r="DQ19" i="8"/>
  <c r="Y19" i="9" s="1"/>
  <c r="EC19" i="8"/>
  <c r="AK19" i="9" s="1"/>
  <c r="DY25" i="8"/>
  <c r="AG25" i="9" s="1"/>
  <c r="DM25" i="8"/>
  <c r="U25" i="9" s="1"/>
  <c r="EE30" i="8"/>
  <c r="AM30" i="9" s="1"/>
  <c r="DS30" i="8"/>
  <c r="AA30" i="9" s="1"/>
  <c r="DI37" i="8"/>
  <c r="Q37" i="9" s="1"/>
  <c r="DU37" i="8"/>
  <c r="AC37" i="9" s="1"/>
  <c r="DT14" i="8"/>
  <c r="AB14" i="9" s="1"/>
  <c r="EF14" i="8"/>
  <c r="AN14" i="9" s="1"/>
  <c r="DR19" i="8"/>
  <c r="Z19" i="9" s="1"/>
  <c r="ED19" i="8"/>
  <c r="AL19" i="9" s="1"/>
  <c r="DN25" i="8"/>
  <c r="V25" i="9" s="1"/>
  <c r="DZ25" i="8"/>
  <c r="AH25" i="9" s="1"/>
  <c r="DT30" i="8"/>
  <c r="AB30" i="9" s="1"/>
  <c r="EF30" i="8"/>
  <c r="AN30" i="9" s="1"/>
  <c r="DJ37" i="8"/>
  <c r="R37" i="9" s="1"/>
  <c r="DV37" i="8"/>
  <c r="AD37" i="9" s="1"/>
  <c r="DK27" i="8"/>
  <c r="S27" i="9" s="1"/>
  <c r="DW27" i="8"/>
  <c r="AE27" i="9" s="1"/>
  <c r="DI32" i="8"/>
  <c r="Q32" i="9" s="1"/>
  <c r="DU32" i="8"/>
  <c r="AC32" i="9" s="1"/>
  <c r="DW38" i="8"/>
  <c r="AE38" i="9" s="1"/>
  <c r="DK38" i="8"/>
  <c r="S38" i="9" s="1"/>
  <c r="DJ24" i="8"/>
  <c r="R24" i="9" s="1"/>
  <c r="DV24" i="8"/>
  <c r="AD24" i="9" s="1"/>
  <c r="DP29" i="8"/>
  <c r="X29" i="9" s="1"/>
  <c r="EB29" i="8"/>
  <c r="AJ29" i="9" s="1"/>
  <c r="DJ35" i="8"/>
  <c r="R35" i="9" s="1"/>
  <c r="DV35" i="8"/>
  <c r="AD35" i="9" s="1"/>
  <c r="EC44" i="8"/>
  <c r="AK44" i="9" s="1"/>
  <c r="DQ44" i="8"/>
  <c r="Y44" i="9" s="1"/>
  <c r="DK24" i="8"/>
  <c r="S24" i="9" s="1"/>
  <c r="DW24" i="8"/>
  <c r="AE24" i="9" s="1"/>
  <c r="DI29" i="8"/>
  <c r="Q29" i="9" s="1"/>
  <c r="DU29" i="8"/>
  <c r="AC29" i="9" s="1"/>
  <c r="EC34" i="8"/>
  <c r="AK34" i="9" s="1"/>
  <c r="DQ34" i="8"/>
  <c r="Y34" i="9" s="1"/>
  <c r="DW43" i="8"/>
  <c r="AE43" i="9" s="1"/>
  <c r="DK43" i="8"/>
  <c r="S43" i="9" s="1"/>
  <c r="ED36" i="8"/>
  <c r="AL36" i="9" s="1"/>
  <c r="DR36" i="8"/>
  <c r="Z36" i="9" s="1"/>
  <c r="DZ42" i="8"/>
  <c r="AH42" i="9" s="1"/>
  <c r="DN42" i="8"/>
  <c r="V42" i="9" s="1"/>
  <c r="EF47" i="8"/>
  <c r="AN47" i="9" s="1"/>
  <c r="DT47" i="8"/>
  <c r="AB47" i="9" s="1"/>
  <c r="DX54" i="8"/>
  <c r="AF54" i="9" s="1"/>
  <c r="DL54" i="8"/>
  <c r="T54" i="9" s="1"/>
  <c r="EC49" i="8"/>
  <c r="AK49" i="9" s="1"/>
  <c r="DQ49" i="8"/>
  <c r="Y49" i="9" s="1"/>
  <c r="ED41" i="8"/>
  <c r="AL41" i="9" s="1"/>
  <c r="DR41" i="8"/>
  <c r="Z41" i="9" s="1"/>
  <c r="DZ47" i="8"/>
  <c r="AH47" i="9" s="1"/>
  <c r="DN47" i="8"/>
  <c r="V47" i="9" s="1"/>
  <c r="EF53" i="8"/>
  <c r="AN53" i="9" s="1"/>
  <c r="DT53" i="8"/>
  <c r="AB53" i="9" s="1"/>
  <c r="DQ38" i="8"/>
  <c r="Y38" i="9" s="1"/>
  <c r="EC38" i="8"/>
  <c r="AK38" i="9" s="1"/>
  <c r="DM44" i="8"/>
  <c r="U44" i="9" s="1"/>
  <c r="DY44" i="8"/>
  <c r="AG44" i="9" s="1"/>
  <c r="DS49" i="8"/>
  <c r="AA49" i="9" s="1"/>
  <c r="EE49" i="8"/>
  <c r="AM49" i="9" s="1"/>
  <c r="DU59" i="8"/>
  <c r="AC59" i="9" s="1"/>
  <c r="DI59" i="8"/>
  <c r="Q59" i="9" s="1"/>
  <c r="DJ38" i="8"/>
  <c r="R38" i="9" s="1"/>
  <c r="DV38" i="8"/>
  <c r="AD38" i="9" s="1"/>
  <c r="DP43" i="8"/>
  <c r="X43" i="9" s="1"/>
  <c r="EB43" i="8"/>
  <c r="AJ43" i="9" s="1"/>
  <c r="DL49" i="8"/>
  <c r="T49" i="9" s="1"/>
  <c r="DX49" i="8"/>
  <c r="AF49" i="9" s="1"/>
  <c r="EC55" i="8"/>
  <c r="AK55" i="9" s="1"/>
  <c r="DQ55" i="8"/>
  <c r="Y55" i="9" s="1"/>
  <c r="DK46" i="8"/>
  <c r="S46" i="9" s="1"/>
  <c r="DW46" i="8"/>
  <c r="AE46" i="9" s="1"/>
  <c r="EA51" i="8"/>
  <c r="AI51" i="9" s="1"/>
  <c r="DO51" i="8"/>
  <c r="W51" i="9" s="1"/>
  <c r="DK65" i="8"/>
  <c r="S65" i="9" s="1"/>
  <c r="DW65" i="8"/>
  <c r="AE65" i="9" s="1"/>
  <c r="DR43" i="8"/>
  <c r="Z43" i="9" s="1"/>
  <c r="ED43" i="8"/>
  <c r="AL43" i="9" s="1"/>
  <c r="DN49" i="8"/>
  <c r="V49" i="9" s="1"/>
  <c r="DZ49" i="8"/>
  <c r="AH49" i="9" s="1"/>
  <c r="EE58" i="8"/>
  <c r="AM58" i="9" s="1"/>
  <c r="DS58" i="8"/>
  <c r="AA58" i="9" s="1"/>
  <c r="DW55" i="8"/>
  <c r="AE55" i="9" s="1"/>
  <c r="DK55" i="8"/>
  <c r="S55" i="9" s="1"/>
  <c r="DU60" i="8"/>
  <c r="AC60" i="9" s="1"/>
  <c r="DI60" i="8"/>
  <c r="Q60" i="9" s="1"/>
  <c r="DW77" i="8"/>
  <c r="AE77" i="9" s="1"/>
  <c r="DK77" i="8"/>
  <c r="S77" i="9" s="1"/>
  <c r="DW60" i="8"/>
  <c r="AE60" i="9" s="1"/>
  <c r="DK60" i="8"/>
  <c r="S60" i="9" s="1"/>
  <c r="DW67" i="8"/>
  <c r="AE67" i="9" s="1"/>
  <c r="DK67" i="8"/>
  <c r="S67" i="9" s="1"/>
  <c r="DP54" i="8"/>
  <c r="X54" i="9" s="1"/>
  <c r="EB54" i="8"/>
  <c r="AJ54" i="9" s="1"/>
  <c r="DX60" i="8"/>
  <c r="AF60" i="9" s="1"/>
  <c r="DL60" i="8"/>
  <c r="T60" i="9" s="1"/>
  <c r="DO67" i="8"/>
  <c r="W67" i="9" s="1"/>
  <c r="EA67" i="8"/>
  <c r="AI67" i="9" s="1"/>
  <c r="DO55" i="8"/>
  <c r="W55" i="9" s="1"/>
  <c r="EA55" i="8"/>
  <c r="AI55" i="9" s="1"/>
  <c r="DK61" i="8"/>
  <c r="S61" i="9" s="1"/>
  <c r="DW61" i="8"/>
  <c r="AE61" i="9" s="1"/>
  <c r="EE71" i="8"/>
  <c r="AM71" i="9" s="1"/>
  <c r="DS71" i="8"/>
  <c r="AA71" i="9" s="1"/>
  <c r="DN60" i="8"/>
  <c r="V60" i="9" s="1"/>
  <c r="DZ60" i="8"/>
  <c r="AH60" i="9" s="1"/>
  <c r="DS67" i="8"/>
  <c r="AA67" i="9" s="1"/>
  <c r="EE67" i="8"/>
  <c r="AM67" i="9" s="1"/>
  <c r="EF65" i="8"/>
  <c r="AN65" i="9" s="1"/>
  <c r="DT65" i="8"/>
  <c r="AB65" i="9" s="1"/>
  <c r="DL58" i="8"/>
  <c r="T58" i="9" s="1"/>
  <c r="DX58" i="8"/>
  <c r="AF58" i="9" s="1"/>
  <c r="DY66" i="8"/>
  <c r="AG66" i="9" s="1"/>
  <c r="DM66" i="8"/>
  <c r="U66" i="9" s="1"/>
  <c r="DZ65" i="8"/>
  <c r="AH65" i="9" s="1"/>
  <c r="DN65" i="8"/>
  <c r="V65" i="9" s="1"/>
  <c r="EF70" i="8"/>
  <c r="AN70" i="9" s="1"/>
  <c r="DT70" i="8"/>
  <c r="AB70" i="9" s="1"/>
  <c r="DU77" i="8"/>
  <c r="AC77" i="9" s="1"/>
  <c r="DI77" i="8"/>
  <c r="Q77" i="9" s="1"/>
  <c r="DJ64" i="8"/>
  <c r="R64" i="9" s="1"/>
  <c r="DV64" i="8"/>
  <c r="AD64" i="9" s="1"/>
  <c r="DP69" i="8"/>
  <c r="X69" i="9" s="1"/>
  <c r="EB69" i="8"/>
  <c r="AJ69" i="9" s="1"/>
  <c r="EC76" i="8"/>
  <c r="AK76" i="9" s="1"/>
  <c r="DQ76" i="8"/>
  <c r="Y76" i="9" s="1"/>
  <c r="EA66" i="8"/>
  <c r="AI66" i="9" s="1"/>
  <c r="DO66" i="8"/>
  <c r="W66" i="9" s="1"/>
  <c r="EA72" i="8"/>
  <c r="AI72" i="9" s="1"/>
  <c r="DO72" i="8"/>
  <c r="W72" i="9" s="1"/>
  <c r="DN63" i="8"/>
  <c r="V63" i="9" s="1"/>
  <c r="DZ63" i="8"/>
  <c r="AH63" i="9" s="1"/>
  <c r="DT68" i="8"/>
  <c r="AB68" i="9" s="1"/>
  <c r="EF68" i="8"/>
  <c r="AN68" i="9" s="1"/>
  <c r="DW75" i="8"/>
  <c r="AE75" i="9" s="1"/>
  <c r="DK75" i="8"/>
  <c r="S75" i="9" s="1"/>
  <c r="DQ70" i="8"/>
  <c r="Y70" i="9" s="1"/>
  <c r="EC70" i="8"/>
  <c r="AK70" i="9" s="1"/>
  <c r="DI78" i="8"/>
  <c r="Q78" i="9" s="1"/>
  <c r="DU78" i="8"/>
  <c r="AC78" i="9" s="1"/>
  <c r="DS73" i="8"/>
  <c r="AA73" i="9" s="1"/>
  <c r="EE73" i="8"/>
  <c r="AM73" i="9" s="1"/>
  <c r="DK66" i="8"/>
  <c r="S66" i="9" s="1"/>
  <c r="DW66" i="8"/>
  <c r="AE66" i="9" s="1"/>
  <c r="DI71" i="8"/>
  <c r="Q71" i="9" s="1"/>
  <c r="DU71" i="8"/>
  <c r="AC71" i="9" s="1"/>
  <c r="EA78" i="8"/>
  <c r="AI78" i="9" s="1"/>
  <c r="DO78" i="8"/>
  <c r="W78" i="9" s="1"/>
  <c r="DV73" i="8"/>
  <c r="AD73" i="9" s="1"/>
  <c r="DJ73" i="8"/>
  <c r="R73" i="9" s="1"/>
  <c r="EB78" i="8"/>
  <c r="AJ78" i="9" s="1"/>
  <c r="DP78" i="8"/>
  <c r="X78" i="9" s="1"/>
  <c r="DY84" i="8"/>
  <c r="AG84" i="9" s="1"/>
  <c r="DM84" i="8"/>
  <c r="U84" i="9" s="1"/>
  <c r="DX83" i="8"/>
  <c r="AF83" i="9" s="1"/>
  <c r="DL83" i="8"/>
  <c r="T83" i="9" s="1"/>
  <c r="DK97" i="8"/>
  <c r="S97" i="9" s="1"/>
  <c r="DW97" i="8"/>
  <c r="AE97" i="9" s="1"/>
  <c r="DY83" i="8"/>
  <c r="AG83" i="9" s="1"/>
  <c r="DM83" i="8"/>
  <c r="U83" i="9" s="1"/>
  <c r="DM73" i="8"/>
  <c r="U73" i="9" s="1"/>
  <c r="DY73" i="8"/>
  <c r="AG73" i="9" s="1"/>
  <c r="DS78" i="8"/>
  <c r="AA78" i="9" s="1"/>
  <c r="EE78" i="8"/>
  <c r="AM78" i="9" s="1"/>
  <c r="DV85" i="8"/>
  <c r="AD85" i="9" s="1"/>
  <c r="DJ85" i="8"/>
  <c r="R85" i="9" s="1"/>
  <c r="DP72" i="8"/>
  <c r="X72" i="9" s="1"/>
  <c r="EB72" i="8"/>
  <c r="AJ72" i="9" s="1"/>
  <c r="DL78" i="8"/>
  <c r="T78" i="9" s="1"/>
  <c r="DX78" i="8"/>
  <c r="AF78" i="9" s="1"/>
  <c r="DI84" i="8"/>
  <c r="Q84" i="9" s="1"/>
  <c r="DU84" i="8"/>
  <c r="AC84" i="9" s="1"/>
  <c r="DV82" i="8"/>
  <c r="AD82" i="9" s="1"/>
  <c r="DJ82" i="8"/>
  <c r="R82" i="9" s="1"/>
  <c r="DJ98" i="8"/>
  <c r="R98" i="9" s="1"/>
  <c r="DV98" i="8"/>
  <c r="AD98" i="9" s="1"/>
  <c r="EE83" i="8"/>
  <c r="AM83" i="9" s="1"/>
  <c r="DS83" i="8"/>
  <c r="AA83" i="9" s="1"/>
  <c r="DI83" i="8"/>
  <c r="Q83" i="9" s="1"/>
  <c r="DU83" i="8"/>
  <c r="AC83" i="9" s="1"/>
  <c r="DO88" i="8"/>
  <c r="W88" i="9" s="1"/>
  <c r="EA88" i="8"/>
  <c r="AI88" i="9" s="1"/>
  <c r="EC96" i="8"/>
  <c r="AK96" i="9" s="1"/>
  <c r="DQ96" i="8"/>
  <c r="Y96" i="9" s="1"/>
  <c r="DT82" i="8"/>
  <c r="AB82" i="9" s="1"/>
  <c r="EF82" i="8"/>
  <c r="AN82" i="9" s="1"/>
  <c r="DR87" i="8"/>
  <c r="Z87" i="9" s="1"/>
  <c r="ED87" i="8"/>
  <c r="AL87" i="9" s="1"/>
  <c r="ED96" i="8"/>
  <c r="AL96" i="9" s="1"/>
  <c r="DR96" i="8"/>
  <c r="Z96" i="9" s="1"/>
  <c r="DY94" i="8"/>
  <c r="AG94" i="9" s="1"/>
  <c r="DM94" i="8"/>
  <c r="U94" i="9" s="1"/>
  <c r="DT87" i="8"/>
  <c r="AB87" i="9" s="1"/>
  <c r="EF87" i="8"/>
  <c r="AN87" i="9" s="1"/>
  <c r="DZ92" i="8"/>
  <c r="AH92" i="9" s="1"/>
  <c r="DN92" i="8"/>
  <c r="V92" i="9" s="1"/>
  <c r="DX102" i="8"/>
  <c r="AF102" i="9" s="1"/>
  <c r="DL102" i="8"/>
  <c r="T102" i="9" s="1"/>
  <c r="DV96" i="8"/>
  <c r="AD96" i="9" s="1"/>
  <c r="DJ96" i="8"/>
  <c r="R96" i="9" s="1"/>
  <c r="DU90" i="8"/>
  <c r="AC90" i="9" s="1"/>
  <c r="DI90" i="8"/>
  <c r="Q90" i="9" s="1"/>
  <c r="DU97" i="8"/>
  <c r="AC97" i="9" s="1"/>
  <c r="DI97" i="8"/>
  <c r="Q97" i="9" s="1"/>
  <c r="DN91" i="8"/>
  <c r="V91" i="9" s="1"/>
  <c r="DZ91" i="8"/>
  <c r="AH91" i="9" s="1"/>
  <c r="EF96" i="8"/>
  <c r="AN96" i="9" s="1"/>
  <c r="DT96" i="8"/>
  <c r="AB96" i="9" s="1"/>
  <c r="EA103" i="8"/>
  <c r="AI103" i="9" s="1"/>
  <c r="DO103" i="8"/>
  <c r="W103" i="9" s="1"/>
  <c r="ED103" i="8"/>
  <c r="AL103" i="9" s="1"/>
  <c r="DR103" i="8"/>
  <c r="Z103" i="9" s="1"/>
  <c r="DQ91" i="8"/>
  <c r="Y91" i="9" s="1"/>
  <c r="EC91" i="8"/>
  <c r="AK91" i="9" s="1"/>
  <c r="DY97" i="8"/>
  <c r="AG97" i="9" s="1"/>
  <c r="DM97" i="8"/>
  <c r="U97" i="9" s="1"/>
  <c r="EE103" i="8"/>
  <c r="AM103" i="9" s="1"/>
  <c r="DS103" i="8"/>
  <c r="AA103" i="9" s="1"/>
  <c r="DT94" i="8"/>
  <c r="AB94" i="9" s="1"/>
  <c r="EF94" i="8"/>
  <c r="AN94" i="9" s="1"/>
  <c r="DR99" i="8"/>
  <c r="Z99" i="9" s="1"/>
  <c r="ED99" i="8"/>
  <c r="AL99" i="9" s="1"/>
  <c r="EC111" i="8"/>
  <c r="AK111" i="9" s="1"/>
  <c r="DQ111" i="8"/>
  <c r="Y111" i="9" s="1"/>
  <c r="EF107" i="8"/>
  <c r="AN107" i="9" s="1"/>
  <c r="DT107" i="8"/>
  <c r="AB107" i="9" s="1"/>
  <c r="ED108" i="8"/>
  <c r="AL108" i="9" s="1"/>
  <c r="DR108" i="8"/>
  <c r="Z108" i="9" s="1"/>
  <c r="DZ103" i="8"/>
  <c r="AH103" i="9" s="1"/>
  <c r="DN103" i="8"/>
  <c r="V103" i="9" s="1"/>
  <c r="EA102" i="8"/>
  <c r="AI102" i="9" s="1"/>
  <c r="DO102" i="8"/>
  <c r="W102" i="9" s="1"/>
  <c r="DW108" i="8"/>
  <c r="AE108" i="9" s="1"/>
  <c r="DK108" i="8"/>
  <c r="S108" i="9" s="1"/>
  <c r="DT114" i="8"/>
  <c r="AB114" i="9" s="1"/>
  <c r="EF114" i="8"/>
  <c r="AN114" i="9" s="1"/>
  <c r="DV109" i="8"/>
  <c r="AD109" i="9" s="1"/>
  <c r="DJ109" i="8"/>
  <c r="R109" i="9" s="1"/>
  <c r="DO107" i="8"/>
  <c r="W107" i="9" s="1"/>
  <c r="EA107" i="8"/>
  <c r="AI107" i="9" s="1"/>
  <c r="ED119" i="8"/>
  <c r="AL119" i="9" s="1"/>
  <c r="DR119" i="8"/>
  <c r="Z119" i="9" s="1"/>
  <c r="DN108" i="8"/>
  <c r="V108" i="9" s="1"/>
  <c r="DZ108" i="8"/>
  <c r="AH108" i="9" s="1"/>
  <c r="DO100" i="8"/>
  <c r="W100" i="9" s="1"/>
  <c r="EA100" i="8"/>
  <c r="AI100" i="9" s="1"/>
  <c r="DK106" i="8"/>
  <c r="S106" i="9" s="1"/>
  <c r="DW106" i="8"/>
  <c r="AE106" i="9" s="1"/>
  <c r="EC112" i="8"/>
  <c r="AK112" i="9" s="1"/>
  <c r="DQ112" i="8"/>
  <c r="Y112" i="9" s="1"/>
  <c r="DJ107" i="8"/>
  <c r="R107" i="9" s="1"/>
  <c r="DV107" i="8"/>
  <c r="AD107" i="9" s="1"/>
  <c r="DX118" i="8"/>
  <c r="AF118" i="9" s="1"/>
  <c r="DL118" i="8"/>
  <c r="T118" i="9" s="1"/>
  <c r="EA113" i="8"/>
  <c r="AI113" i="9" s="1"/>
  <c r="DO113" i="8"/>
  <c r="W113" i="9" s="1"/>
  <c r="ED120" i="8"/>
  <c r="AL120" i="9" s="1"/>
  <c r="DR120" i="8"/>
  <c r="Z120" i="9" s="1"/>
  <c r="DX116" i="8"/>
  <c r="AF116" i="9" s="1"/>
  <c r="DL116" i="8"/>
  <c r="T116" i="9" s="1"/>
  <c r="DO134" i="8"/>
  <c r="W134" i="9" s="1"/>
  <c r="EA134" i="8"/>
  <c r="AI134" i="9" s="1"/>
  <c r="DZ121" i="8"/>
  <c r="AH121" i="9" s="1"/>
  <c r="DN121" i="8"/>
  <c r="V121" i="9" s="1"/>
  <c r="ED117" i="8"/>
  <c r="AL117" i="9" s="1"/>
  <c r="DR117" i="8"/>
  <c r="Z117" i="9" s="1"/>
  <c r="DJ110" i="8"/>
  <c r="R110" i="9" s="1"/>
  <c r="DV110" i="8"/>
  <c r="AD110" i="9" s="1"/>
  <c r="DP116" i="8"/>
  <c r="X116" i="9" s="1"/>
  <c r="EB116" i="8"/>
  <c r="AJ116" i="9" s="1"/>
  <c r="DU123" i="8"/>
  <c r="AC123" i="9" s="1"/>
  <c r="DI123" i="8"/>
  <c r="Q123" i="9" s="1"/>
  <c r="EB119" i="8"/>
  <c r="AJ119" i="9" s="1"/>
  <c r="DP119" i="8"/>
  <c r="X119" i="9" s="1"/>
  <c r="DL110" i="8"/>
  <c r="T110" i="9" s="1"/>
  <c r="DX110" i="8"/>
  <c r="AF110" i="9" s="1"/>
  <c r="DZ115" i="8"/>
  <c r="AH115" i="9" s="1"/>
  <c r="DN115" i="8"/>
  <c r="V115" i="9" s="1"/>
  <c r="EB124" i="8"/>
  <c r="AJ124" i="9" s="1"/>
  <c r="DP124" i="8"/>
  <c r="X124" i="9" s="1"/>
  <c r="EA117" i="8"/>
  <c r="AI117" i="9" s="1"/>
  <c r="DO117" i="8"/>
  <c r="W117" i="9" s="1"/>
  <c r="DW123" i="8"/>
  <c r="AE123" i="9" s="1"/>
  <c r="DK123" i="8"/>
  <c r="S123" i="9" s="1"/>
  <c r="DK133" i="8"/>
  <c r="S133" i="9" s="1"/>
  <c r="DW133" i="8"/>
  <c r="AE133" i="9" s="1"/>
  <c r="DX126" i="8"/>
  <c r="AF126" i="9" s="1"/>
  <c r="DL126" i="8"/>
  <c r="T126" i="9" s="1"/>
  <c r="DK131" i="8"/>
  <c r="S131" i="9" s="1"/>
  <c r="DW131" i="8"/>
  <c r="AE131" i="9" s="1"/>
  <c r="DR121" i="8"/>
  <c r="Z121" i="9" s="1"/>
  <c r="ED121" i="8"/>
  <c r="AL121" i="9" s="1"/>
  <c r="DM128" i="8"/>
  <c r="U128" i="9" s="1"/>
  <c r="DY128" i="8"/>
  <c r="AG128" i="9" s="1"/>
  <c r="DO115" i="8"/>
  <c r="W115" i="9" s="1"/>
  <c r="EA115" i="8"/>
  <c r="AI115" i="9" s="1"/>
  <c r="DK121" i="8"/>
  <c r="S121" i="9" s="1"/>
  <c r="DW121" i="8"/>
  <c r="AE121" i="9" s="1"/>
  <c r="DM127" i="8"/>
  <c r="U127" i="9" s="1"/>
  <c r="DY127" i="8"/>
  <c r="AG127" i="9" s="1"/>
  <c r="DN127" i="8"/>
  <c r="V127" i="9" s="1"/>
  <c r="DZ127" i="8"/>
  <c r="AH127" i="9" s="1"/>
  <c r="ED128" i="8"/>
  <c r="AL128" i="9" s="1"/>
  <c r="DR128" i="8"/>
  <c r="Z128" i="9" s="1"/>
  <c r="EF127" i="8"/>
  <c r="AN127" i="9" s="1"/>
  <c r="DT127" i="8"/>
  <c r="AB127" i="9" s="1"/>
  <c r="DK125" i="8"/>
  <c r="S125" i="9" s="1"/>
  <c r="DW125" i="8"/>
  <c r="AE125" i="9" s="1"/>
  <c r="DI130" i="8"/>
  <c r="Q130" i="9" s="1"/>
  <c r="DU130" i="8"/>
  <c r="AC130" i="9" s="1"/>
  <c r="DT125" i="8"/>
  <c r="AB125" i="9" s="1"/>
  <c r="EF125" i="8"/>
  <c r="AN125" i="9" s="1"/>
  <c r="DX130" i="8"/>
  <c r="AF130" i="9" s="1"/>
  <c r="DL130" i="8"/>
  <c r="T130" i="9" s="1"/>
  <c r="DZ133" i="8"/>
  <c r="AH133" i="9" s="1"/>
  <c r="DN133" i="8"/>
  <c r="V133" i="9" s="1"/>
  <c r="DQ135" i="8"/>
  <c r="Y135" i="9" s="1"/>
  <c r="EC135" i="8"/>
  <c r="AK135" i="9" s="1"/>
  <c r="DL129" i="8"/>
  <c r="T129" i="9" s="1"/>
  <c r="DX129" i="8"/>
  <c r="AF129" i="9" s="1"/>
  <c r="EF134" i="8"/>
  <c r="AN134" i="9" s="1"/>
  <c r="DT134" i="8"/>
  <c r="AB134" i="9" s="1"/>
  <c r="DQ131" i="8"/>
  <c r="Y131" i="9" s="1"/>
  <c r="EC131" i="8"/>
  <c r="AK131" i="9" s="1"/>
  <c r="DZ144" i="8"/>
  <c r="AH144" i="9" s="1"/>
  <c r="DN144" i="8"/>
  <c r="V144" i="9" s="1"/>
  <c r="EE138" i="8"/>
  <c r="AM138" i="9" s="1"/>
  <c r="DS138" i="8"/>
  <c r="AA138" i="9" s="1"/>
  <c r="DO140" i="8"/>
  <c r="W140" i="9" s="1"/>
  <c r="EA140" i="8"/>
  <c r="AI140" i="9" s="1"/>
  <c r="EA141" i="8"/>
  <c r="AI141" i="9" s="1"/>
  <c r="DO141" i="8"/>
  <c r="W141" i="9" s="1"/>
  <c r="DS140" i="8"/>
  <c r="AA140" i="9" s="1"/>
  <c r="EE140" i="8"/>
  <c r="AM140" i="9" s="1"/>
  <c r="DP138" i="8"/>
  <c r="X138" i="9" s="1"/>
  <c r="EB138" i="8"/>
  <c r="AJ138" i="9" s="1"/>
  <c r="DO138" i="8"/>
  <c r="W138" i="9" s="1"/>
  <c r="EA138" i="8"/>
  <c r="AI138" i="9" s="1"/>
  <c r="DJ146" i="8"/>
  <c r="R146" i="9" s="1"/>
  <c r="DV146" i="8"/>
  <c r="AD146" i="9" s="1"/>
  <c r="EF143" i="8"/>
  <c r="AN143" i="9" s="1"/>
  <c r="DT143" i="8"/>
  <c r="AB143" i="9" s="1"/>
  <c r="ED140" i="8"/>
  <c r="AL140" i="9" s="1"/>
  <c r="DR140" i="8"/>
  <c r="Z140" i="9" s="1"/>
  <c r="EA145" i="8"/>
  <c r="AI145" i="9" s="1"/>
  <c r="DO145" i="8"/>
  <c r="W145" i="9" s="1"/>
  <c r="DQ145" i="8"/>
  <c r="Y145" i="9" s="1"/>
  <c r="EC145" i="8"/>
  <c r="AK145" i="9" s="1"/>
  <c r="DZ143" i="8"/>
  <c r="AH143" i="9" s="1"/>
  <c r="DN143" i="8"/>
  <c r="V143" i="9" s="1"/>
  <c r="DI146" i="8"/>
  <c r="Q146" i="9" s="1"/>
  <c r="DU146" i="8"/>
  <c r="AC146" i="9" s="1"/>
  <c r="DJ143" i="8"/>
  <c r="R143" i="9" s="1"/>
  <c r="DV143" i="8"/>
  <c r="AD143" i="9" s="1"/>
  <c r="DX7" i="8"/>
  <c r="AF7" i="9" s="1"/>
  <c r="DL7" i="8"/>
  <c r="T7" i="9" s="1"/>
  <c r="EB13" i="8"/>
  <c r="AJ13" i="9" s="1"/>
  <c r="DP13" i="8"/>
  <c r="X13" i="9" s="1"/>
  <c r="DY28" i="8"/>
  <c r="AG28" i="9" s="1"/>
  <c r="DM28" i="8"/>
  <c r="U28" i="9" s="1"/>
  <c r="DS25" i="8"/>
  <c r="AA25" i="9" s="1"/>
  <c r="EE25" i="8"/>
  <c r="AM25" i="9" s="1"/>
  <c r="EC9" i="8"/>
  <c r="AK9" i="9" s="1"/>
  <c r="DQ9" i="8"/>
  <c r="Y9" i="9" s="1"/>
  <c r="DK19" i="8"/>
  <c r="S19" i="9" s="1"/>
  <c r="DW19" i="8"/>
  <c r="AE19" i="9" s="1"/>
  <c r="DW7" i="8"/>
  <c r="AE7" i="9" s="1"/>
  <c r="DK7" i="8"/>
  <c r="S7" i="9" s="1"/>
  <c r="EF8" i="8"/>
  <c r="AN8" i="9" s="1"/>
  <c r="DT8" i="8"/>
  <c r="AB8" i="9" s="1"/>
  <c r="DY14" i="8"/>
  <c r="AG14" i="9" s="1"/>
  <c r="DM14" i="8"/>
  <c r="U14" i="9" s="1"/>
  <c r="DM22" i="8"/>
  <c r="U22" i="9" s="1"/>
  <c r="DY22" i="8"/>
  <c r="AG22" i="9" s="1"/>
  <c r="DN16" i="8"/>
  <c r="V16" i="9" s="1"/>
  <c r="DZ16" i="8"/>
  <c r="AH16" i="9" s="1"/>
  <c r="DS9" i="8"/>
  <c r="AA9" i="9" s="1"/>
  <c r="EE9" i="8"/>
  <c r="AM9" i="9" s="1"/>
  <c r="DX15" i="8"/>
  <c r="AF15" i="9" s="1"/>
  <c r="DL15" i="8"/>
  <c r="T15" i="9" s="1"/>
  <c r="ED37" i="8"/>
  <c r="AL37" i="9" s="1"/>
  <c r="DR37" i="8"/>
  <c r="Z37" i="9" s="1"/>
  <c r="DT5" i="8"/>
  <c r="AB5" i="9" s="1"/>
  <c r="EF5" i="8"/>
  <c r="AN5" i="9" s="1"/>
  <c r="DR10" i="8"/>
  <c r="Z10" i="9" s="1"/>
  <c r="ED10" i="8"/>
  <c r="AL10" i="9" s="1"/>
  <c r="DZ18" i="8"/>
  <c r="AH18" i="9" s="1"/>
  <c r="DN18" i="8"/>
  <c r="V18" i="9" s="1"/>
  <c r="DM5" i="8"/>
  <c r="U5" i="9" s="1"/>
  <c r="DY5" i="8"/>
  <c r="AG5" i="9" s="1"/>
  <c r="DS10" i="8"/>
  <c r="AA10" i="9" s="1"/>
  <c r="EE10" i="8"/>
  <c r="AM10" i="9" s="1"/>
  <c r="EA18" i="8"/>
  <c r="AI18" i="9" s="1"/>
  <c r="DO18" i="8"/>
  <c r="W18" i="9" s="1"/>
  <c r="EA31" i="8"/>
  <c r="AI31" i="9" s="1"/>
  <c r="DO31" i="8"/>
  <c r="W31" i="9" s="1"/>
  <c r="DP8" i="8"/>
  <c r="X8" i="9" s="1"/>
  <c r="EB8" i="8"/>
  <c r="AJ8" i="9" s="1"/>
  <c r="DR14" i="8"/>
  <c r="Z14" i="9" s="1"/>
  <c r="ED14" i="8"/>
  <c r="AL14" i="9" s="1"/>
  <c r="DO25" i="8"/>
  <c r="W25" i="9" s="1"/>
  <c r="EA25" i="8"/>
  <c r="AI25" i="9" s="1"/>
  <c r="EB14" i="8"/>
  <c r="AJ14" i="9" s="1"/>
  <c r="DP14" i="8"/>
  <c r="X14" i="9" s="1"/>
  <c r="DX20" i="8"/>
  <c r="AF20" i="9" s="1"/>
  <c r="DL20" i="8"/>
  <c r="T20" i="9" s="1"/>
  <c r="DV25" i="8"/>
  <c r="AD25" i="9" s="1"/>
  <c r="DJ25" i="8"/>
  <c r="R25" i="9" s="1"/>
  <c r="EB30" i="8"/>
  <c r="AJ30" i="9" s="1"/>
  <c r="DP30" i="8"/>
  <c r="X30" i="9" s="1"/>
  <c r="EC36" i="8"/>
  <c r="AK36" i="9" s="1"/>
  <c r="DQ36" i="8"/>
  <c r="Y36" i="9" s="1"/>
  <c r="DR18" i="8"/>
  <c r="Z18" i="9" s="1"/>
  <c r="ED18" i="8"/>
  <c r="AL18" i="9" s="1"/>
  <c r="DZ24" i="8"/>
  <c r="AH24" i="9" s="1"/>
  <c r="DN24" i="8"/>
  <c r="V24" i="9" s="1"/>
  <c r="EF29" i="8"/>
  <c r="AN29" i="9" s="1"/>
  <c r="DT29" i="8"/>
  <c r="AB29" i="9" s="1"/>
  <c r="EA35" i="8"/>
  <c r="AI35" i="9" s="1"/>
  <c r="DO35" i="8"/>
  <c r="W35" i="9" s="1"/>
  <c r="EA49" i="8"/>
  <c r="AI49" i="9" s="1"/>
  <c r="DO49" i="8"/>
  <c r="W49" i="9" s="1"/>
  <c r="DI15" i="8"/>
  <c r="Q15" i="9" s="1"/>
  <c r="DU15" i="8"/>
  <c r="AC15" i="9" s="1"/>
  <c r="EA20" i="8"/>
  <c r="AI20" i="9" s="1"/>
  <c r="DO20" i="8"/>
  <c r="W20" i="9" s="1"/>
  <c r="DW26" i="8"/>
  <c r="AE26" i="9" s="1"/>
  <c r="DK26" i="8"/>
  <c r="S26" i="9" s="1"/>
  <c r="DU31" i="8"/>
  <c r="AC31" i="9" s="1"/>
  <c r="DI31" i="8"/>
  <c r="Q31" i="9" s="1"/>
  <c r="EF38" i="8"/>
  <c r="AN38" i="9" s="1"/>
  <c r="DT38" i="8"/>
  <c r="AB38" i="9" s="1"/>
  <c r="DJ15" i="8"/>
  <c r="R15" i="9" s="1"/>
  <c r="DV15" i="8"/>
  <c r="AD15" i="9" s="1"/>
  <c r="DP20" i="8"/>
  <c r="X20" i="9" s="1"/>
  <c r="EB20" i="8"/>
  <c r="AJ20" i="9" s="1"/>
  <c r="DL26" i="8"/>
  <c r="T26" i="9" s="1"/>
  <c r="DX26" i="8"/>
  <c r="AF26" i="9" s="1"/>
  <c r="DJ31" i="8"/>
  <c r="R31" i="9" s="1"/>
  <c r="DV31" i="8"/>
  <c r="AD31" i="9" s="1"/>
  <c r="EF40" i="8"/>
  <c r="AN40" i="9" s="1"/>
  <c r="DT40" i="8"/>
  <c r="AB40" i="9" s="1"/>
  <c r="DS27" i="8"/>
  <c r="AA27" i="9" s="1"/>
  <c r="EE27" i="8"/>
  <c r="AM27" i="9" s="1"/>
  <c r="DQ32" i="8"/>
  <c r="Y32" i="9" s="1"/>
  <c r="EC32" i="8"/>
  <c r="AK32" i="9" s="1"/>
  <c r="DS42" i="8"/>
  <c r="AA42" i="9" s="1"/>
  <c r="EE42" i="8"/>
  <c r="AM42" i="9" s="1"/>
  <c r="DR24" i="8"/>
  <c r="Z24" i="9" s="1"/>
  <c r="ED24" i="8"/>
  <c r="AL24" i="9" s="1"/>
  <c r="DN30" i="8"/>
  <c r="V30" i="9" s="1"/>
  <c r="DZ30" i="8"/>
  <c r="AH30" i="9" s="1"/>
  <c r="DO36" i="8"/>
  <c r="W36" i="9" s="1"/>
  <c r="EA36" i="8"/>
  <c r="AI36" i="9" s="1"/>
  <c r="DQ45" i="8"/>
  <c r="Y45" i="9" s="1"/>
  <c r="EC45" i="8"/>
  <c r="AK45" i="9" s="1"/>
  <c r="DS24" i="8"/>
  <c r="AA24" i="9" s="1"/>
  <c r="EE24" i="8"/>
  <c r="AM24" i="9" s="1"/>
  <c r="DQ29" i="8"/>
  <c r="Y29" i="9" s="1"/>
  <c r="EC29" i="8"/>
  <c r="AK29" i="9" s="1"/>
  <c r="DW35" i="8"/>
  <c r="AE35" i="9" s="1"/>
  <c r="DK35" i="8"/>
  <c r="S35" i="9" s="1"/>
  <c r="EE44" i="8"/>
  <c r="AM44" i="9" s="1"/>
  <c r="DS44" i="8"/>
  <c r="AA44" i="9" s="1"/>
  <c r="EB37" i="8"/>
  <c r="AJ37" i="9" s="1"/>
  <c r="DP37" i="8"/>
  <c r="X37" i="9" s="1"/>
  <c r="DX43" i="8"/>
  <c r="AF43" i="9" s="1"/>
  <c r="DL43" i="8"/>
  <c r="T43" i="9" s="1"/>
  <c r="DV48" i="8"/>
  <c r="AD48" i="9" s="1"/>
  <c r="DJ48" i="8"/>
  <c r="R48" i="9" s="1"/>
  <c r="DI55" i="8"/>
  <c r="Q55" i="9" s="1"/>
  <c r="DU55" i="8"/>
  <c r="AC55" i="9" s="1"/>
  <c r="EA50" i="8"/>
  <c r="AI50" i="9" s="1"/>
  <c r="DO50" i="8"/>
  <c r="W50" i="9" s="1"/>
  <c r="EB42" i="8"/>
  <c r="AJ42" i="9" s="1"/>
  <c r="DP42" i="8"/>
  <c r="X42" i="9" s="1"/>
  <c r="DX48" i="8"/>
  <c r="AF48" i="9" s="1"/>
  <c r="DL48" i="8"/>
  <c r="T48" i="9" s="1"/>
  <c r="DO54" i="8"/>
  <c r="W54" i="9" s="1"/>
  <c r="EA54" i="8"/>
  <c r="AI54" i="9" s="1"/>
  <c r="DO39" i="8"/>
  <c r="W39" i="9" s="1"/>
  <c r="EA39" i="8"/>
  <c r="AI39" i="9" s="1"/>
  <c r="DK45" i="8"/>
  <c r="S45" i="9" s="1"/>
  <c r="DW45" i="8"/>
  <c r="AE45" i="9" s="1"/>
  <c r="DU50" i="8"/>
  <c r="AC50" i="9" s="1"/>
  <c r="DI50" i="8"/>
  <c r="Q50" i="9" s="1"/>
  <c r="DV60" i="8"/>
  <c r="AD60" i="9" s="1"/>
  <c r="DJ60" i="8"/>
  <c r="R60" i="9" s="1"/>
  <c r="DR38" i="8"/>
  <c r="Z38" i="9" s="1"/>
  <c r="ED38" i="8"/>
  <c r="AL38" i="9" s="1"/>
  <c r="DN44" i="8"/>
  <c r="V44" i="9" s="1"/>
  <c r="DZ44" i="8"/>
  <c r="AH44" i="9" s="1"/>
  <c r="DT49" i="8"/>
  <c r="AB49" i="9" s="1"/>
  <c r="EF49" i="8"/>
  <c r="AN49" i="9" s="1"/>
  <c r="DJ56" i="8"/>
  <c r="R56" i="9" s="1"/>
  <c r="DV56" i="8"/>
  <c r="AD56" i="9" s="1"/>
  <c r="DS46" i="8"/>
  <c r="AA46" i="9" s="1"/>
  <c r="EE46" i="8"/>
  <c r="AM46" i="9" s="1"/>
  <c r="EA52" i="8"/>
  <c r="AI52" i="9" s="1"/>
  <c r="DO52" i="8"/>
  <c r="W52" i="9" s="1"/>
  <c r="DJ39" i="8"/>
  <c r="R39" i="9" s="1"/>
  <c r="DV39" i="8"/>
  <c r="AD39" i="9" s="1"/>
  <c r="DP44" i="8"/>
  <c r="X44" i="9" s="1"/>
  <c r="EB44" i="8"/>
  <c r="AJ44" i="9" s="1"/>
  <c r="DX50" i="8"/>
  <c r="AF50" i="9" s="1"/>
  <c r="DL50" i="8"/>
  <c r="T50" i="9" s="1"/>
  <c r="EF59" i="8"/>
  <c r="AN59" i="9" s="1"/>
  <c r="DT59" i="8"/>
  <c r="AB59" i="9" s="1"/>
  <c r="EE55" i="8"/>
  <c r="AM55" i="9" s="1"/>
  <c r="DS55" i="8"/>
  <c r="AA55" i="9" s="1"/>
  <c r="EC60" i="8"/>
  <c r="AK60" i="9" s="1"/>
  <c r="DQ60" i="8"/>
  <c r="Y60" i="9" s="1"/>
  <c r="DS80" i="8"/>
  <c r="AA80" i="9" s="1"/>
  <c r="EE80" i="8"/>
  <c r="AM80" i="9" s="1"/>
  <c r="EE60" i="8"/>
  <c r="AM60" i="9" s="1"/>
  <c r="DS60" i="8"/>
  <c r="AA60" i="9" s="1"/>
  <c r="EC68" i="8"/>
  <c r="AK68" i="9" s="1"/>
  <c r="DQ68" i="8"/>
  <c r="Y68" i="9" s="1"/>
  <c r="DZ55" i="8"/>
  <c r="AH55" i="9" s="1"/>
  <c r="DN55" i="8"/>
  <c r="V55" i="9" s="1"/>
  <c r="EF60" i="8"/>
  <c r="AN60" i="9" s="1"/>
  <c r="DT60" i="8"/>
  <c r="AB60" i="9" s="1"/>
  <c r="EF69" i="8"/>
  <c r="AN69" i="9" s="1"/>
  <c r="DT69" i="8"/>
  <c r="AB69" i="9" s="1"/>
  <c r="DM56" i="8"/>
  <c r="U56" i="9" s="1"/>
  <c r="DY56" i="8"/>
  <c r="AG56" i="9" s="1"/>
  <c r="DS61" i="8"/>
  <c r="AA61" i="9" s="1"/>
  <c r="EE61" i="8"/>
  <c r="AM61" i="9" s="1"/>
  <c r="DW87" i="8"/>
  <c r="AE87" i="9" s="1"/>
  <c r="DK87" i="8"/>
  <c r="S87" i="9" s="1"/>
  <c r="DL61" i="8"/>
  <c r="T61" i="9" s="1"/>
  <c r="DX61" i="8"/>
  <c r="AF61" i="9" s="1"/>
  <c r="EE75" i="8"/>
  <c r="AM75" i="9" s="1"/>
  <c r="DS75" i="8"/>
  <c r="AA75" i="9" s="1"/>
  <c r="DV66" i="8"/>
  <c r="AD66" i="9" s="1"/>
  <c r="DJ66" i="8"/>
  <c r="R66" i="9" s="1"/>
  <c r="DT58" i="8"/>
  <c r="AB58" i="9" s="1"/>
  <c r="EF58" i="8"/>
  <c r="AN58" i="9" s="1"/>
  <c r="DU68" i="8"/>
  <c r="AC68" i="9" s="1"/>
  <c r="DI68" i="8"/>
  <c r="Q68" i="9" s="1"/>
  <c r="DX66" i="8"/>
  <c r="AF66" i="9" s="1"/>
  <c r="DL66" i="8"/>
  <c r="T66" i="9" s="1"/>
  <c r="DV71" i="8"/>
  <c r="AD71" i="9" s="1"/>
  <c r="DJ71" i="8"/>
  <c r="R71" i="9" s="1"/>
  <c r="EC78" i="8"/>
  <c r="AK78" i="9" s="1"/>
  <c r="DQ78" i="8"/>
  <c r="Y78" i="9" s="1"/>
  <c r="DR64" i="8"/>
  <c r="Z64" i="9" s="1"/>
  <c r="ED64" i="8"/>
  <c r="AL64" i="9" s="1"/>
  <c r="DZ70" i="8"/>
  <c r="AH70" i="9" s="1"/>
  <c r="DN70" i="8"/>
  <c r="V70" i="9" s="1"/>
  <c r="DX77" i="8"/>
  <c r="AF77" i="9" s="1"/>
  <c r="DL77" i="8"/>
  <c r="T77" i="9" s="1"/>
  <c r="DY67" i="8"/>
  <c r="AG67" i="9" s="1"/>
  <c r="DM67" i="8"/>
  <c r="U67" i="9" s="1"/>
  <c r="EA73" i="8"/>
  <c r="AI73" i="9" s="1"/>
  <c r="DO73" i="8"/>
  <c r="W73" i="9" s="1"/>
  <c r="DL64" i="8"/>
  <c r="T64" i="9" s="1"/>
  <c r="DX64" i="8"/>
  <c r="AF64" i="9" s="1"/>
  <c r="DJ69" i="8"/>
  <c r="R69" i="9" s="1"/>
  <c r="DV69" i="8"/>
  <c r="AD69" i="9" s="1"/>
  <c r="EE76" i="8"/>
  <c r="AM76" i="9" s="1"/>
  <c r="DS76" i="8"/>
  <c r="AA76" i="9" s="1"/>
  <c r="DO71" i="8"/>
  <c r="W71" i="9" s="1"/>
  <c r="EA71" i="8"/>
  <c r="AI71" i="9" s="1"/>
  <c r="DU80" i="8"/>
  <c r="AC80" i="9" s="1"/>
  <c r="DI80" i="8"/>
  <c r="Q80" i="9" s="1"/>
  <c r="EA74" i="8"/>
  <c r="AI74" i="9" s="1"/>
  <c r="DO74" i="8"/>
  <c r="W74" i="9" s="1"/>
  <c r="DS66" i="8"/>
  <c r="AA66" i="9" s="1"/>
  <c r="EE66" i="8"/>
  <c r="AM66" i="9" s="1"/>
  <c r="DQ71" i="8"/>
  <c r="Y71" i="9" s="1"/>
  <c r="EC71" i="8"/>
  <c r="AK71" i="9" s="1"/>
  <c r="DY80" i="8"/>
  <c r="AG80" i="9" s="1"/>
  <c r="DM80" i="8"/>
  <c r="U80" i="9" s="1"/>
  <c r="ED73" i="8"/>
  <c r="AL73" i="9" s="1"/>
  <c r="DR73" i="8"/>
  <c r="Z73" i="9" s="1"/>
  <c r="DZ79" i="8"/>
  <c r="AH79" i="9" s="1"/>
  <c r="DN79" i="8"/>
  <c r="V79" i="9" s="1"/>
  <c r="EC85" i="8"/>
  <c r="AK85" i="9" s="1"/>
  <c r="DQ85" i="8"/>
  <c r="Y85" i="9" s="1"/>
  <c r="DZ84" i="8"/>
  <c r="AH84" i="9" s="1"/>
  <c r="DN84" i="8"/>
  <c r="V84" i="9" s="1"/>
  <c r="DV78" i="8"/>
  <c r="AD78" i="9" s="1"/>
  <c r="DJ78" i="8"/>
  <c r="R78" i="9" s="1"/>
  <c r="EC84" i="8"/>
  <c r="AK84" i="9" s="1"/>
  <c r="DQ84" i="8"/>
  <c r="Y84" i="9" s="1"/>
  <c r="DK74" i="8"/>
  <c r="S74" i="9" s="1"/>
  <c r="DW74" i="8"/>
  <c r="AE74" i="9" s="1"/>
  <c r="DI79" i="8"/>
  <c r="Q79" i="9" s="1"/>
  <c r="DU79" i="8"/>
  <c r="AC79" i="9" s="1"/>
  <c r="EF85" i="8"/>
  <c r="AN85" i="9" s="1"/>
  <c r="DT85" i="8"/>
  <c r="AB85" i="9" s="1"/>
  <c r="DN73" i="8"/>
  <c r="V73" i="9" s="1"/>
  <c r="DZ73" i="8"/>
  <c r="AH73" i="9" s="1"/>
  <c r="DT78" i="8"/>
  <c r="AB78" i="9" s="1"/>
  <c r="EF78" i="8"/>
  <c r="AN78" i="9" s="1"/>
  <c r="EE84" i="8"/>
  <c r="AM84" i="9" s="1"/>
  <c r="DS84" i="8"/>
  <c r="AA84" i="9" s="1"/>
  <c r="DP83" i="8"/>
  <c r="X83" i="9" s="1"/>
  <c r="EB83" i="8"/>
  <c r="AJ83" i="9" s="1"/>
  <c r="DN78" i="8"/>
  <c r="V78" i="9" s="1"/>
  <c r="DZ78" i="8"/>
  <c r="AH78" i="9" s="1"/>
  <c r="DW84" i="8"/>
  <c r="AE84" i="9" s="1"/>
  <c r="DK84" i="8"/>
  <c r="S84" i="9" s="1"/>
  <c r="DQ83" i="8"/>
  <c r="Y83" i="9" s="1"/>
  <c r="EC83" i="8"/>
  <c r="AK83" i="9" s="1"/>
  <c r="DP89" i="8"/>
  <c r="X89" i="9" s="1"/>
  <c r="EB89" i="8"/>
  <c r="AJ89" i="9" s="1"/>
  <c r="DX97" i="8"/>
  <c r="AF97" i="9" s="1"/>
  <c r="DL97" i="8"/>
  <c r="T97" i="9" s="1"/>
  <c r="DJ83" i="8"/>
  <c r="R83" i="9" s="1"/>
  <c r="DV83" i="8"/>
  <c r="AD83" i="9" s="1"/>
  <c r="DP88" i="8"/>
  <c r="X88" i="9" s="1"/>
  <c r="EB88" i="8"/>
  <c r="AJ88" i="9" s="1"/>
  <c r="DO97" i="8"/>
  <c r="W97" i="9" s="1"/>
  <c r="EA97" i="8"/>
  <c r="AI97" i="9" s="1"/>
  <c r="DW95" i="8"/>
  <c r="AE95" i="9" s="1"/>
  <c r="DK95" i="8"/>
  <c r="S95" i="9" s="1"/>
  <c r="DJ88" i="8"/>
  <c r="R88" i="9" s="1"/>
  <c r="DV88" i="8"/>
  <c r="AD88" i="9" s="1"/>
  <c r="EE93" i="8"/>
  <c r="AM93" i="9" s="1"/>
  <c r="DS93" i="8"/>
  <c r="AA93" i="9" s="1"/>
  <c r="DQ104" i="8"/>
  <c r="Y104" i="9" s="1"/>
  <c r="EC104" i="8"/>
  <c r="AK104" i="9" s="1"/>
  <c r="DS97" i="8"/>
  <c r="AA97" i="9" s="1"/>
  <c r="EE97" i="8"/>
  <c r="AM97" i="9" s="1"/>
  <c r="EF90" i="8"/>
  <c r="AN90" i="9" s="1"/>
  <c r="DT90" i="8"/>
  <c r="AB90" i="9" s="1"/>
  <c r="DI98" i="8"/>
  <c r="Q98" i="9" s="1"/>
  <c r="DU98" i="8"/>
  <c r="AC98" i="9" s="1"/>
  <c r="DL92" i="8"/>
  <c r="T92" i="9" s="1"/>
  <c r="DX92" i="8"/>
  <c r="AF92" i="9" s="1"/>
  <c r="DV97" i="8"/>
  <c r="AD97" i="9" s="1"/>
  <c r="DJ97" i="8"/>
  <c r="R97" i="9" s="1"/>
  <c r="DM104" i="8"/>
  <c r="U104" i="9" s="1"/>
  <c r="DY104" i="8"/>
  <c r="AG104" i="9" s="1"/>
  <c r="ED104" i="8"/>
  <c r="AL104" i="9" s="1"/>
  <c r="DR104" i="8"/>
  <c r="Z104" i="9" s="1"/>
  <c r="DO92" i="8"/>
  <c r="W92" i="9" s="1"/>
  <c r="EA92" i="8"/>
  <c r="AI92" i="9" s="1"/>
  <c r="DW98" i="8"/>
  <c r="AE98" i="9" s="1"/>
  <c r="DK98" i="8"/>
  <c r="S98" i="9" s="1"/>
  <c r="EF104" i="8"/>
  <c r="AN104" i="9" s="1"/>
  <c r="DT104" i="8"/>
  <c r="AB104" i="9" s="1"/>
  <c r="DJ95" i="8"/>
  <c r="R95" i="9" s="1"/>
  <c r="DV95" i="8"/>
  <c r="AD95" i="9" s="1"/>
  <c r="ED100" i="8"/>
  <c r="AL100" i="9" s="1"/>
  <c r="DR100" i="8"/>
  <c r="Z100" i="9" s="1"/>
  <c r="DI100" i="8"/>
  <c r="Q100" i="9" s="1"/>
  <c r="DU100" i="8"/>
  <c r="AC100" i="9" s="1"/>
  <c r="DQ108" i="8"/>
  <c r="Y108" i="9" s="1"/>
  <c r="EC108" i="8"/>
  <c r="AK108" i="9" s="1"/>
  <c r="EB109" i="8"/>
  <c r="AJ109" i="9" s="1"/>
  <c r="DP109" i="8"/>
  <c r="X109" i="9" s="1"/>
  <c r="DX104" i="8"/>
  <c r="AF104" i="9" s="1"/>
  <c r="DL104" i="8"/>
  <c r="T104" i="9" s="1"/>
  <c r="DY103" i="8"/>
  <c r="AG103" i="9" s="1"/>
  <c r="DM103" i="8"/>
  <c r="U103" i="9" s="1"/>
  <c r="EE108" i="8"/>
  <c r="AM108" i="9" s="1"/>
  <c r="DS108" i="8"/>
  <c r="AA108" i="9" s="1"/>
  <c r="DY117" i="8"/>
  <c r="AG117" i="9" s="1"/>
  <c r="DM117" i="8"/>
  <c r="U117" i="9" s="1"/>
  <c r="ED109" i="8"/>
  <c r="AL109" i="9" s="1"/>
  <c r="DR109" i="8"/>
  <c r="Z109" i="9" s="1"/>
  <c r="DY108" i="8"/>
  <c r="AG108" i="9" s="1"/>
  <c r="DM108" i="8"/>
  <c r="U108" i="9" s="1"/>
  <c r="DI121" i="8"/>
  <c r="Q121" i="9" s="1"/>
  <c r="DU121" i="8"/>
  <c r="AC121" i="9" s="1"/>
  <c r="DX109" i="8"/>
  <c r="AF109" i="9" s="1"/>
  <c r="DL109" i="8"/>
  <c r="T109" i="9" s="1"/>
  <c r="DM101" i="8"/>
  <c r="U101" i="9" s="1"/>
  <c r="DY101" i="8"/>
  <c r="AG101" i="9" s="1"/>
  <c r="DS106" i="8"/>
  <c r="AA106" i="9" s="1"/>
  <c r="EE106" i="8"/>
  <c r="AM106" i="9" s="1"/>
  <c r="DV113" i="8"/>
  <c r="AD113" i="9" s="1"/>
  <c r="DJ113" i="8"/>
  <c r="R113" i="9" s="1"/>
  <c r="DR107" i="8"/>
  <c r="Z107" i="9" s="1"/>
  <c r="ED107" i="8"/>
  <c r="AL107" i="9" s="1"/>
  <c r="EB120" i="8"/>
  <c r="AJ120" i="9" s="1"/>
  <c r="DP120" i="8"/>
  <c r="X120" i="9" s="1"/>
  <c r="EB115" i="8"/>
  <c r="AJ115" i="9" s="1"/>
  <c r="DP115" i="8"/>
  <c r="X115" i="9" s="1"/>
  <c r="DX121" i="8"/>
  <c r="AF121" i="9" s="1"/>
  <c r="DL121" i="8"/>
  <c r="T121" i="9" s="1"/>
  <c r="EB117" i="8"/>
  <c r="AJ117" i="9" s="1"/>
  <c r="DP117" i="8"/>
  <c r="X117" i="9" s="1"/>
  <c r="DZ114" i="8"/>
  <c r="AH114" i="9" s="1"/>
  <c r="DN114" i="8"/>
  <c r="V114" i="9" s="1"/>
  <c r="DW122" i="8"/>
  <c r="AE122" i="9" s="1"/>
  <c r="DK122" i="8"/>
  <c r="S122" i="9" s="1"/>
  <c r="EE118" i="8"/>
  <c r="AM118" i="9" s="1"/>
  <c r="DS118" i="8"/>
  <c r="AA118" i="9" s="1"/>
  <c r="DR110" i="8"/>
  <c r="Z110" i="9" s="1"/>
  <c r="ED110" i="8"/>
  <c r="AL110" i="9" s="1"/>
  <c r="DI117" i="8"/>
  <c r="Q117" i="9" s="1"/>
  <c r="DU117" i="8"/>
  <c r="AC117" i="9" s="1"/>
  <c r="DZ124" i="8"/>
  <c r="AH124" i="9" s="1"/>
  <c r="DN124" i="8"/>
  <c r="V124" i="9" s="1"/>
  <c r="DZ120" i="8"/>
  <c r="AH120" i="9" s="1"/>
  <c r="DN120" i="8"/>
  <c r="V120" i="9" s="1"/>
  <c r="DT110" i="8"/>
  <c r="AB110" i="9" s="1"/>
  <c r="EF110" i="8"/>
  <c r="AN110" i="9" s="1"/>
  <c r="EE116" i="8"/>
  <c r="AM116" i="9" s="1"/>
  <c r="DS116" i="8"/>
  <c r="AA116" i="9" s="1"/>
  <c r="DY126" i="8"/>
  <c r="AG126" i="9" s="1"/>
  <c r="DM126" i="8"/>
  <c r="U126" i="9" s="1"/>
  <c r="DY118" i="8"/>
  <c r="AG118" i="9" s="1"/>
  <c r="DM118" i="8"/>
  <c r="U118" i="9" s="1"/>
  <c r="EE123" i="8"/>
  <c r="AM123" i="9" s="1"/>
  <c r="DS123" i="8"/>
  <c r="AA123" i="9" s="1"/>
  <c r="ED134" i="8"/>
  <c r="AL134" i="9" s="1"/>
  <c r="DR134" i="8"/>
  <c r="Z134" i="9" s="1"/>
  <c r="DU127" i="8"/>
  <c r="AC127" i="9" s="1"/>
  <c r="DI127" i="8"/>
  <c r="Q127" i="9" s="1"/>
  <c r="DP133" i="8"/>
  <c r="X133" i="9" s="1"/>
  <c r="EB133" i="8"/>
  <c r="AJ133" i="9" s="1"/>
  <c r="DP122" i="8"/>
  <c r="X122" i="9" s="1"/>
  <c r="EB122" i="8"/>
  <c r="AJ122" i="9" s="1"/>
  <c r="EB129" i="8"/>
  <c r="AJ129" i="9" s="1"/>
  <c r="DP129" i="8"/>
  <c r="X129" i="9" s="1"/>
  <c r="DM116" i="8"/>
  <c r="U116" i="9" s="1"/>
  <c r="DY116" i="8"/>
  <c r="AG116" i="9" s="1"/>
  <c r="DS121" i="8"/>
  <c r="AA121" i="9" s="1"/>
  <c r="EE121" i="8"/>
  <c r="AM121" i="9" s="1"/>
  <c r="DN128" i="8"/>
  <c r="V128" i="9" s="1"/>
  <c r="DZ128" i="8"/>
  <c r="AH128" i="9" s="1"/>
  <c r="EC128" i="8"/>
  <c r="AK128" i="9" s="1"/>
  <c r="DQ128" i="8"/>
  <c r="Y128" i="9" s="1"/>
  <c r="DQ130" i="8"/>
  <c r="Y130" i="9" s="1"/>
  <c r="EC130" i="8"/>
  <c r="AK130" i="9" s="1"/>
  <c r="EB128" i="8"/>
  <c r="AJ128" i="9" s="1"/>
  <c r="DP128" i="8"/>
  <c r="X128" i="9" s="1"/>
  <c r="DS125" i="8"/>
  <c r="AA125" i="9" s="1"/>
  <c r="EE125" i="8"/>
  <c r="AM125" i="9" s="1"/>
  <c r="DR131" i="8"/>
  <c r="Z131" i="9" s="1"/>
  <c r="ED131" i="8"/>
  <c r="AL131" i="9" s="1"/>
  <c r="DJ126" i="8"/>
  <c r="R126" i="9" s="1"/>
  <c r="DV126" i="8"/>
  <c r="AD126" i="9" s="1"/>
  <c r="EE131" i="8"/>
  <c r="AM131" i="9" s="1"/>
  <c r="DS131" i="8"/>
  <c r="AA131" i="9" s="1"/>
  <c r="EC134" i="8"/>
  <c r="AK134" i="9" s="1"/>
  <c r="DQ134" i="8"/>
  <c r="Y134" i="9" s="1"/>
  <c r="EB137" i="8"/>
  <c r="AJ137" i="9" s="1"/>
  <c r="DP137" i="8"/>
  <c r="X137" i="9" s="1"/>
  <c r="DT129" i="8"/>
  <c r="AB129" i="9" s="1"/>
  <c r="EF129" i="8"/>
  <c r="AN129" i="9" s="1"/>
  <c r="DS139" i="8"/>
  <c r="AA139" i="9" s="1"/>
  <c r="EE139" i="8"/>
  <c r="AM139" i="9" s="1"/>
  <c r="DO132" i="8"/>
  <c r="W132" i="9" s="1"/>
  <c r="EA132" i="8"/>
  <c r="AI132" i="9" s="1"/>
  <c r="DJ133" i="8"/>
  <c r="R133" i="9" s="1"/>
  <c r="DV133" i="8"/>
  <c r="AD133" i="9" s="1"/>
  <c r="DQ139" i="8"/>
  <c r="Y139" i="9" s="1"/>
  <c r="EC139" i="8"/>
  <c r="AK139" i="9" s="1"/>
  <c r="DY141" i="8"/>
  <c r="AG141" i="9" s="1"/>
  <c r="DM141" i="8"/>
  <c r="U141" i="9" s="1"/>
  <c r="DK135" i="8"/>
  <c r="S135" i="9" s="1"/>
  <c r="DW135" i="8"/>
  <c r="AE135" i="9" s="1"/>
  <c r="EB141" i="8"/>
  <c r="AJ141" i="9" s="1"/>
  <c r="DP141" i="8"/>
  <c r="X141" i="9" s="1"/>
  <c r="DO139" i="8"/>
  <c r="W139" i="9" s="1"/>
  <c r="EA139" i="8"/>
  <c r="AI139" i="9" s="1"/>
  <c r="DU139" i="8"/>
  <c r="AC139" i="9" s="1"/>
  <c r="DI139" i="8"/>
  <c r="Q139" i="9" s="1"/>
  <c r="DI141" i="8"/>
  <c r="Q141" i="9" s="1"/>
  <c r="DU141" i="8"/>
  <c r="AC141" i="9" s="1"/>
  <c r="DX145" i="8"/>
  <c r="AF145" i="9" s="1"/>
  <c r="DL145" i="8"/>
  <c r="T145" i="9" s="1"/>
  <c r="DL141" i="8"/>
  <c r="T141" i="9" s="1"/>
  <c r="DX141" i="8"/>
  <c r="AF141" i="9" s="1"/>
  <c r="DR146" i="8"/>
  <c r="Z146" i="9" s="1"/>
  <c r="ED146" i="8"/>
  <c r="AL146" i="9" s="1"/>
  <c r="DO146" i="8"/>
  <c r="W146" i="9" s="1"/>
  <c r="EA146" i="8"/>
  <c r="AI146" i="9" s="1"/>
  <c r="DX144" i="8"/>
  <c r="AF144" i="9" s="1"/>
  <c r="DL144" i="8"/>
  <c r="T144" i="9" s="1"/>
  <c r="DQ146" i="8"/>
  <c r="Y146" i="9" s="1"/>
  <c r="EC146" i="8"/>
  <c r="AK146" i="9" s="1"/>
  <c r="DR143" i="8"/>
  <c r="Z143" i="9" s="1"/>
  <c r="ED143" i="8"/>
  <c r="AL143" i="9" s="1"/>
  <c r="EF7" i="8"/>
  <c r="AN7" i="9" s="1"/>
  <c r="DT7" i="8"/>
  <c r="AB7" i="9" s="1"/>
  <c r="DU14" i="8"/>
  <c r="AC14" i="9" s="1"/>
  <c r="DI14" i="8"/>
  <c r="Q14" i="9" s="1"/>
  <c r="EE29" i="8"/>
  <c r="AM29" i="9" s="1"/>
  <c r="DS29" i="8"/>
  <c r="AA29" i="9" s="1"/>
  <c r="DU5" i="8"/>
  <c r="AC5" i="9" s="1"/>
  <c r="DG3" i="8"/>
  <c r="DI5" i="8"/>
  <c r="Q5" i="9" s="1"/>
  <c r="EA10" i="8"/>
  <c r="AI10" i="9" s="1"/>
  <c r="DO10" i="8"/>
  <c r="W10" i="9" s="1"/>
  <c r="DV20" i="8"/>
  <c r="AD20" i="9" s="1"/>
  <c r="DJ20" i="8"/>
  <c r="R20" i="9" s="1"/>
  <c r="DS7" i="8"/>
  <c r="AA7" i="9" s="1"/>
  <c r="EE7" i="8"/>
  <c r="AM7" i="9" s="1"/>
  <c r="DV9" i="8"/>
  <c r="AD9" i="9" s="1"/>
  <c r="DJ9" i="8"/>
  <c r="R9" i="9" s="1"/>
  <c r="DW15" i="8"/>
  <c r="AE15" i="9" s="1"/>
  <c r="DK15" i="8"/>
  <c r="S15" i="9" s="1"/>
  <c r="EF23" i="8"/>
  <c r="AN23" i="9" s="1"/>
  <c r="DT23" i="8"/>
  <c r="AB23" i="9" s="1"/>
  <c r="DW5" i="8"/>
  <c r="AE5" i="9" s="1"/>
  <c r="DK5" i="8"/>
  <c r="S5" i="9" s="1"/>
  <c r="DI10" i="8"/>
  <c r="Q10" i="9" s="1"/>
  <c r="DU10" i="8"/>
  <c r="AC10" i="9" s="1"/>
  <c r="DU16" i="8"/>
  <c r="AC16" i="9" s="1"/>
  <c r="DI16" i="8"/>
  <c r="Q16" i="9" s="1"/>
  <c r="DZ39" i="8"/>
  <c r="AH39" i="9" s="1"/>
  <c r="DN39" i="8"/>
  <c r="V39" i="9" s="1"/>
  <c r="DJ6" i="8"/>
  <c r="R6" i="9" s="1"/>
  <c r="DV6" i="8"/>
  <c r="AD6" i="9" s="1"/>
  <c r="DL11" i="8"/>
  <c r="T11" i="9" s="1"/>
  <c r="DX11" i="8"/>
  <c r="AF11" i="9" s="1"/>
  <c r="EA19" i="8"/>
  <c r="AI19" i="9" s="1"/>
  <c r="DO19" i="8"/>
  <c r="W19" i="9" s="1"/>
  <c r="DK6" i="8"/>
  <c r="S6" i="9" s="1"/>
  <c r="DW6" i="8"/>
  <c r="AE6" i="9" s="1"/>
  <c r="DY11" i="8"/>
  <c r="AG11" i="9" s="1"/>
  <c r="DM11" i="8"/>
  <c r="U11" i="9" s="1"/>
  <c r="DS19" i="8"/>
  <c r="AA19" i="9" s="1"/>
  <c r="EE19" i="8"/>
  <c r="AM19" i="9" s="1"/>
  <c r="EF34" i="8"/>
  <c r="AN34" i="9" s="1"/>
  <c r="DT34" i="8"/>
  <c r="AB34" i="9" s="1"/>
  <c r="DN9" i="8"/>
  <c r="V9" i="9" s="1"/>
  <c r="DZ9" i="8"/>
  <c r="AH9" i="9" s="1"/>
  <c r="DP15" i="8"/>
  <c r="X15" i="9" s="1"/>
  <c r="EB15" i="8"/>
  <c r="AJ15" i="9" s="1"/>
  <c r="EC26" i="8"/>
  <c r="AK26" i="9" s="1"/>
  <c r="DQ26" i="8"/>
  <c r="Y26" i="9" s="1"/>
  <c r="DZ15" i="8"/>
  <c r="AH15" i="9" s="1"/>
  <c r="DN15" i="8"/>
  <c r="V15" i="9" s="1"/>
  <c r="EF20" i="8"/>
  <c r="AN20" i="9" s="1"/>
  <c r="DT20" i="8"/>
  <c r="AB20" i="9" s="1"/>
  <c r="ED25" i="8"/>
  <c r="AL25" i="9" s="1"/>
  <c r="DR25" i="8"/>
  <c r="Z25" i="9" s="1"/>
  <c r="DZ31" i="8"/>
  <c r="AH31" i="9" s="1"/>
  <c r="DN31" i="8"/>
  <c r="V31" i="9" s="1"/>
  <c r="DQ37" i="8"/>
  <c r="Y37" i="9" s="1"/>
  <c r="EC37" i="8"/>
  <c r="AK37" i="9" s="1"/>
  <c r="DP19" i="8"/>
  <c r="X19" i="9" s="1"/>
  <c r="EB19" i="8"/>
  <c r="AJ19" i="9" s="1"/>
  <c r="DX25" i="8"/>
  <c r="AF25" i="9" s="1"/>
  <c r="DL25" i="8"/>
  <c r="T25" i="9" s="1"/>
  <c r="DV30" i="8"/>
  <c r="AD30" i="9" s="1"/>
  <c r="DJ30" i="8"/>
  <c r="R30" i="9" s="1"/>
  <c r="DU36" i="8"/>
  <c r="AC36" i="9" s="1"/>
  <c r="DI36" i="8"/>
  <c r="Q36" i="9" s="1"/>
  <c r="DM50" i="8"/>
  <c r="U50" i="9" s="1"/>
  <c r="DY50" i="8"/>
  <c r="AG50" i="9" s="1"/>
  <c r="DQ15" i="8"/>
  <c r="Y15" i="9" s="1"/>
  <c r="EC15" i="8"/>
  <c r="AK15" i="9" s="1"/>
  <c r="DY21" i="8"/>
  <c r="AG21" i="9" s="1"/>
  <c r="DM21" i="8"/>
  <c r="U21" i="9" s="1"/>
  <c r="EE26" i="8"/>
  <c r="AM26" i="9" s="1"/>
  <c r="DS26" i="8"/>
  <c r="AA26" i="9" s="1"/>
  <c r="EC31" i="8"/>
  <c r="AK31" i="9" s="1"/>
  <c r="DQ31" i="8"/>
  <c r="Y31" i="9" s="1"/>
  <c r="EE39" i="8"/>
  <c r="AM39" i="9" s="1"/>
  <c r="DS39" i="8"/>
  <c r="AA39" i="9" s="1"/>
  <c r="DR15" i="8"/>
  <c r="Z15" i="9" s="1"/>
  <c r="ED15" i="8"/>
  <c r="AL15" i="9" s="1"/>
  <c r="DN21" i="8"/>
  <c r="V21" i="9" s="1"/>
  <c r="DZ21" i="8"/>
  <c r="AH21" i="9" s="1"/>
  <c r="DT26" i="8"/>
  <c r="AB26" i="9" s="1"/>
  <c r="EF26" i="8"/>
  <c r="AN26" i="9" s="1"/>
  <c r="DR31" i="8"/>
  <c r="Z31" i="9" s="1"/>
  <c r="ED31" i="8"/>
  <c r="AL31" i="9" s="1"/>
  <c r="DO42" i="8"/>
  <c r="W42" i="9" s="1"/>
  <c r="EA42" i="8"/>
  <c r="AI42" i="9" s="1"/>
  <c r="DI28" i="8"/>
  <c r="Q28" i="9" s="1"/>
  <c r="DU28" i="8"/>
  <c r="AC28" i="9" s="1"/>
  <c r="EA33" i="8"/>
  <c r="AI33" i="9" s="1"/>
  <c r="DO33" i="8"/>
  <c r="W33" i="9" s="1"/>
  <c r="DO44" i="8"/>
  <c r="W44" i="9" s="1"/>
  <c r="EA44" i="8"/>
  <c r="AI44" i="9" s="1"/>
  <c r="DP25" i="8"/>
  <c r="X25" i="9" s="1"/>
  <c r="EB25" i="8"/>
  <c r="AJ25" i="9" s="1"/>
  <c r="DL31" i="8"/>
  <c r="T31" i="9" s="1"/>
  <c r="DX31" i="8"/>
  <c r="AF31" i="9" s="1"/>
  <c r="DZ37" i="8"/>
  <c r="AH37" i="9" s="1"/>
  <c r="DN37" i="8"/>
  <c r="V37" i="9" s="1"/>
  <c r="DY47" i="8"/>
  <c r="AG47" i="9" s="1"/>
  <c r="DM47" i="8"/>
  <c r="U47" i="9" s="1"/>
  <c r="DI25" i="8"/>
  <c r="Q25" i="9" s="1"/>
  <c r="DU25" i="8"/>
  <c r="AC25" i="9" s="1"/>
  <c r="DO30" i="8"/>
  <c r="W30" i="9" s="1"/>
  <c r="EA30" i="8"/>
  <c r="AI30" i="9" s="1"/>
  <c r="EB36" i="8"/>
  <c r="AJ36" i="9" s="1"/>
  <c r="DP36" i="8"/>
  <c r="X36" i="9" s="1"/>
  <c r="EE47" i="8"/>
  <c r="AM47" i="9" s="1"/>
  <c r="DS47" i="8"/>
  <c r="AA47" i="9" s="1"/>
  <c r="DZ38" i="8"/>
  <c r="AH38" i="9" s="1"/>
  <c r="DN38" i="8"/>
  <c r="V38" i="9" s="1"/>
  <c r="EF43" i="8"/>
  <c r="AN43" i="9" s="1"/>
  <c r="DT43" i="8"/>
  <c r="AB43" i="9" s="1"/>
  <c r="ED48" i="8"/>
  <c r="AL48" i="9" s="1"/>
  <c r="DR48" i="8"/>
  <c r="Z48" i="9" s="1"/>
  <c r="DV62" i="8"/>
  <c r="AD62" i="9" s="1"/>
  <c r="DJ62" i="8"/>
  <c r="R62" i="9" s="1"/>
  <c r="DU51" i="8"/>
  <c r="AC51" i="9" s="1"/>
  <c r="DI51" i="8"/>
  <c r="Q51" i="9" s="1"/>
  <c r="DZ43" i="8"/>
  <c r="AH43" i="9" s="1"/>
  <c r="DN43" i="8"/>
  <c r="V43" i="9" s="1"/>
  <c r="EF48" i="8"/>
  <c r="AN48" i="9" s="1"/>
  <c r="DT48" i="8"/>
  <c r="AB48" i="9" s="1"/>
  <c r="DM55" i="8"/>
  <c r="U55" i="9" s="1"/>
  <c r="DY55" i="8"/>
  <c r="AG55" i="9" s="1"/>
  <c r="DM40" i="8"/>
  <c r="U40" i="9" s="1"/>
  <c r="DY40" i="8"/>
  <c r="AG40" i="9" s="1"/>
  <c r="DS45" i="8"/>
  <c r="AA45" i="9" s="1"/>
  <c r="EE45" i="8"/>
  <c r="AM45" i="9" s="1"/>
  <c r="EC50" i="8"/>
  <c r="AK50" i="9" s="1"/>
  <c r="DQ50" i="8"/>
  <c r="Y50" i="9" s="1"/>
  <c r="DJ34" i="8"/>
  <c r="R34" i="9" s="1"/>
  <c r="DV34" i="8"/>
  <c r="AD34" i="9" s="1"/>
  <c r="DP39" i="8"/>
  <c r="X39" i="9" s="1"/>
  <c r="EB39" i="8"/>
  <c r="AJ39" i="9" s="1"/>
  <c r="DL45" i="8"/>
  <c r="T45" i="9" s="1"/>
  <c r="DX45" i="8"/>
  <c r="AF45" i="9" s="1"/>
  <c r="DV50" i="8"/>
  <c r="AD50" i="9" s="1"/>
  <c r="DJ50" i="8"/>
  <c r="R50" i="9" s="1"/>
  <c r="EB57" i="8"/>
  <c r="AJ57" i="9" s="1"/>
  <c r="DP57" i="8"/>
  <c r="X57" i="9" s="1"/>
  <c r="DI47" i="8"/>
  <c r="Q47" i="9" s="1"/>
  <c r="DU47" i="8"/>
  <c r="AC47" i="9" s="1"/>
  <c r="DX53" i="8"/>
  <c r="AF53" i="9" s="1"/>
  <c r="DL53" i="8"/>
  <c r="T53" i="9" s="1"/>
  <c r="DR39" i="8"/>
  <c r="Z39" i="9" s="1"/>
  <c r="ED39" i="8"/>
  <c r="AL39" i="9" s="1"/>
  <c r="DN45" i="8"/>
  <c r="V45" i="9" s="1"/>
  <c r="DZ45" i="8"/>
  <c r="AH45" i="9" s="1"/>
  <c r="EF50" i="8"/>
  <c r="AN50" i="9" s="1"/>
  <c r="DT50" i="8"/>
  <c r="AB50" i="9" s="1"/>
  <c r="DK51" i="8"/>
  <c r="S51" i="9" s="1"/>
  <c r="DW51" i="8"/>
  <c r="AE51" i="9" s="1"/>
  <c r="DU56" i="8"/>
  <c r="AC56" i="9" s="1"/>
  <c r="DI56" i="8"/>
  <c r="Q56" i="9" s="1"/>
  <c r="EA61" i="8"/>
  <c r="AI61" i="9" s="1"/>
  <c r="DO61" i="8"/>
  <c r="W61" i="9" s="1"/>
  <c r="DK56" i="8"/>
  <c r="S56" i="9" s="1"/>
  <c r="DW56" i="8"/>
  <c r="AE56" i="9" s="1"/>
  <c r="DU61" i="8"/>
  <c r="AC61" i="9" s="1"/>
  <c r="DI61" i="8"/>
  <c r="Q61" i="9" s="1"/>
  <c r="EA69" i="8"/>
  <c r="AI69" i="9" s="1"/>
  <c r="DO69" i="8"/>
  <c r="W69" i="9" s="1"/>
  <c r="DX56" i="8"/>
  <c r="AF56" i="9" s="1"/>
  <c r="DL56" i="8"/>
  <c r="T56" i="9" s="1"/>
  <c r="DV61" i="8"/>
  <c r="AD61" i="9" s="1"/>
  <c r="DJ61" i="8"/>
  <c r="R61" i="9" s="1"/>
  <c r="DW71" i="8"/>
  <c r="AE71" i="9" s="1"/>
  <c r="DK71" i="8"/>
  <c r="S71" i="9" s="1"/>
  <c r="DK57" i="8"/>
  <c r="S57" i="9" s="1"/>
  <c r="DW57" i="8"/>
  <c r="AE57" i="9" s="1"/>
  <c r="EA62" i="8"/>
  <c r="AI62" i="9" s="1"/>
  <c r="DO62" i="8"/>
  <c r="W62" i="9" s="1"/>
  <c r="DU89" i="8"/>
  <c r="AC89" i="9" s="1"/>
  <c r="DI89" i="8"/>
  <c r="Q89" i="9" s="1"/>
  <c r="DT61" i="8"/>
  <c r="AB61" i="9" s="1"/>
  <c r="EF61" i="8"/>
  <c r="AN61" i="9" s="1"/>
  <c r="DW79" i="8"/>
  <c r="AE79" i="9" s="1"/>
  <c r="DK79" i="8"/>
  <c r="S79" i="9" s="1"/>
  <c r="DY72" i="8"/>
  <c r="AG72" i="9" s="1"/>
  <c r="DM72" i="8"/>
  <c r="U72" i="9" s="1"/>
  <c r="DJ59" i="8"/>
  <c r="R59" i="9" s="1"/>
  <c r="DV59" i="8"/>
  <c r="AD59" i="9" s="1"/>
  <c r="EF88" i="8"/>
  <c r="AN88" i="9" s="1"/>
  <c r="DT88" i="8"/>
  <c r="AB88" i="9" s="1"/>
  <c r="EF66" i="8"/>
  <c r="AN66" i="9" s="1"/>
  <c r="DT66" i="8"/>
  <c r="AB66" i="9" s="1"/>
  <c r="ED71" i="8"/>
  <c r="AL71" i="9" s="1"/>
  <c r="DR71" i="8"/>
  <c r="Z71" i="9" s="1"/>
  <c r="DQ80" i="8"/>
  <c r="Y80" i="9" s="1"/>
  <c r="EC80" i="8"/>
  <c r="AK80" i="9" s="1"/>
  <c r="DP65" i="8"/>
  <c r="X65" i="9" s="1"/>
  <c r="EB65" i="8"/>
  <c r="AJ65" i="9" s="1"/>
  <c r="DX71" i="8"/>
  <c r="AF71" i="9" s="1"/>
  <c r="DL71" i="8"/>
  <c r="T71" i="9" s="1"/>
  <c r="DY79" i="8"/>
  <c r="AG79" i="9" s="1"/>
  <c r="DM79" i="8"/>
  <c r="U79" i="9" s="1"/>
  <c r="DW68" i="8"/>
  <c r="AE68" i="9" s="1"/>
  <c r="DK68" i="8"/>
  <c r="S68" i="9" s="1"/>
  <c r="DJ74" i="8"/>
  <c r="R74" i="9" s="1"/>
  <c r="DV74" i="8"/>
  <c r="AD74" i="9" s="1"/>
  <c r="DT64" i="8"/>
  <c r="AB64" i="9" s="1"/>
  <c r="EF64" i="8"/>
  <c r="AN64" i="9" s="1"/>
  <c r="DR69" i="8"/>
  <c r="Z69" i="9" s="1"/>
  <c r="ED69" i="8"/>
  <c r="AL69" i="9" s="1"/>
  <c r="EB77" i="8"/>
  <c r="AJ77" i="9" s="1"/>
  <c r="DP77" i="8"/>
  <c r="X77" i="9" s="1"/>
  <c r="DR72" i="8"/>
  <c r="Z72" i="9" s="1"/>
  <c r="ED72" i="8"/>
  <c r="AL72" i="9" s="1"/>
  <c r="EF83" i="8"/>
  <c r="AN83" i="9" s="1"/>
  <c r="DT83" i="8"/>
  <c r="AB83" i="9" s="1"/>
  <c r="DY75" i="8"/>
  <c r="AG75" i="9" s="1"/>
  <c r="DM75" i="8"/>
  <c r="U75" i="9" s="1"/>
  <c r="DI67" i="8"/>
  <c r="Q67" i="9" s="1"/>
  <c r="DU67" i="8"/>
  <c r="AC67" i="9" s="1"/>
  <c r="DV72" i="8"/>
  <c r="AD72" i="9" s="1"/>
  <c r="DJ72" i="8"/>
  <c r="R72" i="9" s="1"/>
  <c r="DV81" i="8"/>
  <c r="AD81" i="9" s="1"/>
  <c r="DJ81" i="8"/>
  <c r="R81" i="9" s="1"/>
  <c r="EB74" i="8"/>
  <c r="AJ74" i="9" s="1"/>
  <c r="DP74" i="8"/>
  <c r="X74" i="9" s="1"/>
  <c r="DX80" i="8"/>
  <c r="AF80" i="9" s="1"/>
  <c r="DL80" i="8"/>
  <c r="T80" i="9" s="1"/>
  <c r="DY86" i="8"/>
  <c r="DM86" i="8"/>
  <c r="ED85" i="8"/>
  <c r="AL85" i="9" s="1"/>
  <c r="DR85" i="8"/>
  <c r="Z85" i="9" s="1"/>
  <c r="ED78" i="8"/>
  <c r="AL78" i="9" s="1"/>
  <c r="DR78" i="8"/>
  <c r="Z78" i="9" s="1"/>
  <c r="DU85" i="8"/>
  <c r="AC85" i="9" s="1"/>
  <c r="DI85" i="8"/>
  <c r="Q85" i="9" s="1"/>
  <c r="DS74" i="8"/>
  <c r="AA74" i="9" s="1"/>
  <c r="EE74" i="8"/>
  <c r="AM74" i="9" s="1"/>
  <c r="DQ79" i="8"/>
  <c r="Y79" i="9" s="1"/>
  <c r="EC79" i="8"/>
  <c r="AK79" i="9" s="1"/>
  <c r="DQ86" i="8"/>
  <c r="EC86" i="8"/>
  <c r="DL74" i="8"/>
  <c r="T74" i="9" s="1"/>
  <c r="DX74" i="8"/>
  <c r="AF74" i="9" s="1"/>
  <c r="DJ79" i="8"/>
  <c r="R79" i="9" s="1"/>
  <c r="DV79" i="8"/>
  <c r="AD79" i="9" s="1"/>
  <c r="DW85" i="8"/>
  <c r="AE85" i="9" s="1"/>
  <c r="DK85" i="8"/>
  <c r="S85" i="9" s="1"/>
  <c r="DV84" i="8"/>
  <c r="AD84" i="9" s="1"/>
  <c r="DJ84" i="8"/>
  <c r="R84" i="9" s="1"/>
  <c r="DL79" i="8"/>
  <c r="T79" i="9" s="1"/>
  <c r="DX79" i="8"/>
  <c r="AF79" i="9" s="1"/>
  <c r="EA85" i="8"/>
  <c r="AI85" i="9" s="1"/>
  <c r="DO85" i="8"/>
  <c r="W85" i="9" s="1"/>
  <c r="DO84" i="8"/>
  <c r="W84" i="9" s="1"/>
  <c r="EA84" i="8"/>
  <c r="AI84" i="9" s="1"/>
  <c r="DX90" i="8"/>
  <c r="AF90" i="9" s="1"/>
  <c r="DL90" i="8"/>
  <c r="T90" i="9" s="1"/>
  <c r="DM98" i="8"/>
  <c r="U98" i="9" s="1"/>
  <c r="DY98" i="8"/>
  <c r="AG98" i="9" s="1"/>
  <c r="DR83" i="8"/>
  <c r="Z83" i="9" s="1"/>
  <c r="ED83" i="8"/>
  <c r="AL83" i="9" s="1"/>
  <c r="DQ89" i="8"/>
  <c r="Y89" i="9" s="1"/>
  <c r="EC89" i="8"/>
  <c r="AK89" i="9" s="1"/>
  <c r="DN98" i="8"/>
  <c r="V98" i="9" s="1"/>
  <c r="DZ98" i="8"/>
  <c r="AH98" i="9" s="1"/>
  <c r="EE96" i="8"/>
  <c r="AM96" i="9" s="1"/>
  <c r="DS96" i="8"/>
  <c r="AA96" i="9" s="1"/>
  <c r="DR88" i="8"/>
  <c r="Z88" i="9" s="1"/>
  <c r="ED88" i="8"/>
  <c r="AL88" i="9" s="1"/>
  <c r="DZ94" i="8"/>
  <c r="AH94" i="9" s="1"/>
  <c r="DN94" i="8"/>
  <c r="V94" i="9" s="1"/>
  <c r="DZ106" i="8"/>
  <c r="AH106" i="9" s="1"/>
  <c r="DN106" i="8"/>
  <c r="V106" i="9" s="1"/>
  <c r="DW93" i="8"/>
  <c r="AE93" i="9" s="1"/>
  <c r="DK93" i="8"/>
  <c r="S93" i="9" s="1"/>
  <c r="DY91" i="8"/>
  <c r="AG91" i="9" s="1"/>
  <c r="DM91" i="8"/>
  <c r="U91" i="9" s="1"/>
  <c r="DK99" i="8"/>
  <c r="S99" i="9" s="1"/>
  <c r="DW99" i="8"/>
  <c r="AE99" i="9" s="1"/>
  <c r="DT92" i="8"/>
  <c r="AB92" i="9" s="1"/>
  <c r="EF92" i="8"/>
  <c r="AN92" i="9" s="1"/>
  <c r="ED97" i="8"/>
  <c r="AL97" i="9" s="1"/>
  <c r="DR97" i="8"/>
  <c r="Z97" i="9" s="1"/>
  <c r="EE105" i="8"/>
  <c r="AM105" i="9" s="1"/>
  <c r="DS105" i="8"/>
  <c r="AA105" i="9" s="1"/>
  <c r="EC106" i="8"/>
  <c r="AK106" i="9" s="1"/>
  <c r="DQ106" i="8"/>
  <c r="Y106" i="9" s="1"/>
  <c r="DM93" i="8"/>
  <c r="U93" i="9" s="1"/>
  <c r="DY93" i="8"/>
  <c r="AG93" i="9" s="1"/>
  <c r="EE98" i="8"/>
  <c r="AM98" i="9" s="1"/>
  <c r="DS98" i="8"/>
  <c r="AA98" i="9" s="1"/>
  <c r="DX107" i="8"/>
  <c r="AF107" i="9" s="1"/>
  <c r="DL107" i="8"/>
  <c r="T107" i="9" s="1"/>
  <c r="DR95" i="8"/>
  <c r="Z95" i="9" s="1"/>
  <c r="ED95" i="8"/>
  <c r="AL95" i="9" s="1"/>
  <c r="DX101" i="8"/>
  <c r="AF101" i="9" s="1"/>
  <c r="DL101" i="8"/>
  <c r="T101" i="9" s="1"/>
  <c r="DT100" i="8"/>
  <c r="AB100" i="9" s="1"/>
  <c r="EF100" i="8"/>
  <c r="AN100" i="9" s="1"/>
  <c r="DJ100" i="8"/>
  <c r="R100" i="9" s="1"/>
  <c r="DV100" i="8"/>
  <c r="AD100" i="9" s="1"/>
  <c r="DO98" i="8"/>
  <c r="W98" i="9" s="1"/>
  <c r="EA98" i="8"/>
  <c r="AI98" i="9" s="1"/>
  <c r="EB105" i="8"/>
  <c r="AJ105" i="9" s="1"/>
  <c r="DP105" i="8"/>
  <c r="X105" i="9" s="1"/>
  <c r="DW104" i="8"/>
  <c r="AE104" i="9" s="1"/>
  <c r="DK104" i="8"/>
  <c r="S104" i="9" s="1"/>
  <c r="DU109" i="8"/>
  <c r="AC109" i="9" s="1"/>
  <c r="DI109" i="8"/>
  <c r="Q109" i="9" s="1"/>
  <c r="DV105" i="8"/>
  <c r="AD105" i="9" s="1"/>
  <c r="DJ105" i="8"/>
  <c r="R105" i="9" s="1"/>
  <c r="EA110" i="8"/>
  <c r="AI110" i="9" s="1"/>
  <c r="DO110" i="8"/>
  <c r="W110" i="9" s="1"/>
  <c r="DW109" i="8"/>
  <c r="AE109" i="9" s="1"/>
  <c r="DK109" i="8"/>
  <c r="S109" i="9" s="1"/>
  <c r="DN104" i="8"/>
  <c r="V104" i="9" s="1"/>
  <c r="DZ104" i="8"/>
  <c r="AH104" i="9" s="1"/>
  <c r="EF109" i="8"/>
  <c r="AN109" i="9" s="1"/>
  <c r="DT109" i="8"/>
  <c r="AB109" i="9" s="1"/>
  <c r="DK102" i="8"/>
  <c r="S102" i="9" s="1"/>
  <c r="DW102" i="8"/>
  <c r="AE102" i="9" s="1"/>
  <c r="DI107" i="8"/>
  <c r="Q107" i="9" s="1"/>
  <c r="DU107" i="8"/>
  <c r="AC107" i="9" s="1"/>
  <c r="DS124" i="8"/>
  <c r="AA124" i="9" s="1"/>
  <c r="EE124" i="8"/>
  <c r="AM124" i="9" s="1"/>
  <c r="DP108" i="8"/>
  <c r="X108" i="9" s="1"/>
  <c r="EB108" i="8"/>
  <c r="AJ108" i="9" s="1"/>
  <c r="EE122" i="8"/>
  <c r="AM122" i="9" s="1"/>
  <c r="DS122" i="8"/>
  <c r="AA122" i="9" s="1"/>
  <c r="DL114" i="8"/>
  <c r="T114" i="9" s="1"/>
  <c r="DX114" i="8"/>
  <c r="AF114" i="9" s="1"/>
  <c r="EF122" i="8"/>
  <c r="AN122" i="9" s="1"/>
  <c r="DT122" i="8"/>
  <c r="AB122" i="9" s="1"/>
  <c r="DO118" i="8"/>
  <c r="W118" i="9" s="1"/>
  <c r="EA118" i="8"/>
  <c r="AI118" i="9" s="1"/>
  <c r="DU115" i="8"/>
  <c r="AC115" i="9" s="1"/>
  <c r="DI115" i="8"/>
  <c r="Q115" i="9" s="1"/>
  <c r="DI125" i="8"/>
  <c r="Q125" i="9" s="1"/>
  <c r="DU125" i="8"/>
  <c r="AC125" i="9" s="1"/>
  <c r="DL119" i="8"/>
  <c r="T119" i="9" s="1"/>
  <c r="DX119" i="8"/>
  <c r="AF119" i="9" s="1"/>
  <c r="DP111" i="8"/>
  <c r="X111" i="9" s="1"/>
  <c r="EB111" i="8"/>
  <c r="AJ111" i="9" s="1"/>
  <c r="DT117" i="8"/>
  <c r="AB117" i="9" s="1"/>
  <c r="EF117" i="8"/>
  <c r="AN117" i="9" s="1"/>
  <c r="EA125" i="8"/>
  <c r="AI125" i="9" s="1"/>
  <c r="DO125" i="8"/>
  <c r="W125" i="9" s="1"/>
  <c r="EF121" i="8"/>
  <c r="AN121" i="9" s="1"/>
  <c r="DT121" i="8"/>
  <c r="AB121" i="9" s="1"/>
  <c r="DJ111" i="8"/>
  <c r="R111" i="9" s="1"/>
  <c r="DV111" i="8"/>
  <c r="AD111" i="9" s="1"/>
  <c r="DX117" i="8"/>
  <c r="AF117" i="9" s="1"/>
  <c r="DL117" i="8"/>
  <c r="T117" i="9" s="1"/>
  <c r="ED127" i="8"/>
  <c r="AL127" i="9" s="1"/>
  <c r="DR127" i="8"/>
  <c r="Z127" i="9" s="1"/>
  <c r="DW119" i="8"/>
  <c r="AE119" i="9" s="1"/>
  <c r="DK119" i="8"/>
  <c r="S119" i="9" s="1"/>
  <c r="DU124" i="8"/>
  <c r="AC124" i="9" s="1"/>
  <c r="DI124" i="8"/>
  <c r="Q124" i="9" s="1"/>
  <c r="ED135" i="8"/>
  <c r="AL135" i="9" s="1"/>
  <c r="DR135" i="8"/>
  <c r="Z135" i="9" s="1"/>
  <c r="DI128" i="8"/>
  <c r="Q128" i="9" s="1"/>
  <c r="DU128" i="8"/>
  <c r="AC128" i="9" s="1"/>
  <c r="EF138" i="8"/>
  <c r="AN138" i="9" s="1"/>
  <c r="DT138" i="8"/>
  <c r="AB138" i="9" s="1"/>
  <c r="DN123" i="8"/>
  <c r="V123" i="9" s="1"/>
  <c r="DZ123" i="8"/>
  <c r="AH123" i="9" s="1"/>
  <c r="DM130" i="8"/>
  <c r="U130" i="9" s="1"/>
  <c r="DY130" i="8"/>
  <c r="AG130" i="9" s="1"/>
  <c r="DK117" i="8"/>
  <c r="S117" i="9" s="1"/>
  <c r="DW117" i="8"/>
  <c r="AE117" i="9" s="1"/>
  <c r="DI122" i="8"/>
  <c r="Q122" i="9" s="1"/>
  <c r="DU122" i="8"/>
  <c r="AC122" i="9" s="1"/>
  <c r="EC129" i="8"/>
  <c r="AK129" i="9" s="1"/>
  <c r="DQ129" i="8"/>
  <c r="Y129" i="9" s="1"/>
  <c r="EA130" i="8"/>
  <c r="AI130" i="9" s="1"/>
  <c r="DO130" i="8"/>
  <c r="W130" i="9" s="1"/>
  <c r="EC132" i="8"/>
  <c r="AK132" i="9" s="1"/>
  <c r="DQ132" i="8"/>
  <c r="Y132" i="9" s="1"/>
  <c r="EA129" i="8"/>
  <c r="AI129" i="9" s="1"/>
  <c r="DO129" i="8"/>
  <c r="W129" i="9" s="1"/>
  <c r="DI126" i="8"/>
  <c r="Q126" i="9" s="1"/>
  <c r="DU126" i="8"/>
  <c r="AC126" i="9" s="1"/>
  <c r="DL132" i="8"/>
  <c r="T132" i="9" s="1"/>
  <c r="DX132" i="8"/>
  <c r="AF132" i="9" s="1"/>
  <c r="DR126" i="8"/>
  <c r="Z126" i="9" s="1"/>
  <c r="ED126" i="8"/>
  <c r="AL126" i="9" s="1"/>
  <c r="DM132" i="8"/>
  <c r="U132" i="9" s="1"/>
  <c r="DY132" i="8"/>
  <c r="AG132" i="9" s="1"/>
  <c r="EB135" i="8"/>
  <c r="AJ135" i="9" s="1"/>
  <c r="DP135" i="8"/>
  <c r="X135" i="9" s="1"/>
  <c r="DK140" i="8"/>
  <c r="S140" i="9" s="1"/>
  <c r="DW140" i="8"/>
  <c r="AE140" i="9" s="1"/>
  <c r="DJ130" i="8"/>
  <c r="R130" i="9" s="1"/>
  <c r="DV130" i="8"/>
  <c r="AD130" i="9" s="1"/>
  <c r="EA143" i="8"/>
  <c r="AI143" i="9" s="1"/>
  <c r="DO143" i="8"/>
  <c r="W143" i="9" s="1"/>
  <c r="DU133" i="8"/>
  <c r="AC133" i="9" s="1"/>
  <c r="DI133" i="8"/>
  <c r="Q133" i="9" s="1"/>
  <c r="DR133" i="8"/>
  <c r="Z133" i="9" s="1"/>
  <c r="ED133" i="8"/>
  <c r="AL133" i="9" s="1"/>
  <c r="DV140" i="8"/>
  <c r="AD140" i="9" s="1"/>
  <c r="DJ140" i="8"/>
  <c r="R140" i="9" s="1"/>
  <c r="EE142" i="8"/>
  <c r="AM142" i="9" s="1"/>
  <c r="DS142" i="8"/>
  <c r="AA142" i="9" s="1"/>
  <c r="DS135" i="8"/>
  <c r="AA135" i="9" s="1"/>
  <c r="EE135" i="8"/>
  <c r="AM135" i="9" s="1"/>
  <c r="DN134" i="8"/>
  <c r="V134" i="9" s="1"/>
  <c r="DZ134" i="8"/>
  <c r="AH134" i="9" s="1"/>
  <c r="DQ141" i="8"/>
  <c r="Y141" i="9" s="1"/>
  <c r="EC141" i="8"/>
  <c r="AK141" i="9" s="1"/>
  <c r="EF139" i="8"/>
  <c r="AN139" i="9" s="1"/>
  <c r="DT139" i="8"/>
  <c r="AB139" i="9" s="1"/>
  <c r="DT141" i="8"/>
  <c r="AB141" i="9" s="1"/>
  <c r="EF141" i="8"/>
  <c r="AN141" i="9" s="1"/>
  <c r="DY146" i="8"/>
  <c r="AG146" i="9" s="1"/>
  <c r="DM146" i="8"/>
  <c r="U146" i="9" s="1"/>
  <c r="DQ142" i="8"/>
  <c r="Y142" i="9" s="1"/>
  <c r="EC142" i="8"/>
  <c r="AK142" i="9" s="1"/>
  <c r="DY144" i="8"/>
  <c r="AG144" i="9" s="1"/>
  <c r="DM144" i="8"/>
  <c r="U144" i="9" s="1"/>
  <c r="DZ139" i="8"/>
  <c r="AH139" i="9" s="1"/>
  <c r="DN139" i="8"/>
  <c r="V139" i="9" s="1"/>
  <c r="EF144" i="8"/>
  <c r="AN144" i="9" s="1"/>
  <c r="DT144" i="8"/>
  <c r="AB144" i="9" s="1"/>
  <c r="DJ139" i="8"/>
  <c r="R139" i="9" s="1"/>
  <c r="DV139" i="8"/>
  <c r="AD139" i="9" s="1"/>
  <c r="DP144" i="8"/>
  <c r="X144" i="9" s="1"/>
  <c r="EB144" i="8"/>
  <c r="AJ144" i="9" s="1"/>
  <c r="DV8" i="8"/>
  <c r="AD8" i="9" s="1"/>
  <c r="DJ8" i="8"/>
  <c r="R8" i="9" s="1"/>
  <c r="EF15" i="8"/>
  <c r="AN15" i="9" s="1"/>
  <c r="DT15" i="8"/>
  <c r="AB15" i="9" s="1"/>
  <c r="DY32" i="8"/>
  <c r="AG32" i="9" s="1"/>
  <c r="DM32" i="8"/>
  <c r="U32" i="9" s="1"/>
  <c r="EC5" i="8"/>
  <c r="AK5" i="9" s="1"/>
  <c r="DQ5" i="8"/>
  <c r="Y5" i="9" s="1"/>
  <c r="EE11" i="8"/>
  <c r="AM11" i="9" s="1"/>
  <c r="DS11" i="8"/>
  <c r="AA11" i="9" s="1"/>
  <c r="EB21" i="8"/>
  <c r="AJ21" i="9" s="1"/>
  <c r="DP21" i="8"/>
  <c r="X21" i="9" s="1"/>
  <c r="DU8" i="8"/>
  <c r="AC8" i="9" s="1"/>
  <c r="DI8" i="8"/>
  <c r="Q8" i="9" s="1"/>
  <c r="ED9" i="8"/>
  <c r="AL9" i="9" s="1"/>
  <c r="DR9" i="8"/>
  <c r="Z9" i="9" s="1"/>
  <c r="EE16" i="8"/>
  <c r="AM16" i="9" s="1"/>
  <c r="DS16" i="8"/>
  <c r="AA16" i="9" s="1"/>
  <c r="DO40" i="8"/>
  <c r="W40" i="9" s="1"/>
  <c r="EA40" i="8"/>
  <c r="AI40" i="9" s="1"/>
  <c r="DS5" i="8"/>
  <c r="AA5" i="9" s="1"/>
  <c r="EE5" i="8"/>
  <c r="AM5" i="9" s="1"/>
  <c r="EC10" i="8"/>
  <c r="AK10" i="9" s="1"/>
  <c r="DQ10" i="8"/>
  <c r="Y10" i="9" s="1"/>
  <c r="EC17" i="8"/>
  <c r="AK17" i="9" s="1"/>
  <c r="DQ17" i="8"/>
  <c r="Y17" i="9" s="1"/>
  <c r="EC41" i="8"/>
  <c r="AK41" i="9" s="1"/>
  <c r="DQ41" i="8"/>
  <c r="Y41" i="9" s="1"/>
  <c r="DR6" i="8"/>
  <c r="Z6" i="9" s="1"/>
  <c r="ED6" i="8"/>
  <c r="AL6" i="9" s="1"/>
  <c r="DQ12" i="8"/>
  <c r="Y12" i="9" s="1"/>
  <c r="EC12" i="8"/>
  <c r="AK12" i="9" s="1"/>
  <c r="DQ20" i="8"/>
  <c r="Y20" i="9" s="1"/>
  <c r="EC20" i="8"/>
  <c r="AK20" i="9" s="1"/>
  <c r="DS6" i="8"/>
  <c r="AA6" i="9" s="1"/>
  <c r="EE6" i="8"/>
  <c r="AM6" i="9" s="1"/>
  <c r="DR12" i="8"/>
  <c r="Z12" i="9" s="1"/>
  <c r="ED12" i="8"/>
  <c r="AL12" i="9" s="1"/>
  <c r="ED20" i="8"/>
  <c r="AL20" i="9" s="1"/>
  <c r="DR20" i="8"/>
  <c r="Z20" i="9" s="1"/>
  <c r="EC51" i="8"/>
  <c r="AK51" i="9" s="1"/>
  <c r="DQ51" i="8"/>
  <c r="Y51" i="9" s="1"/>
  <c r="DL10" i="8"/>
  <c r="T10" i="9" s="1"/>
  <c r="DX10" i="8"/>
  <c r="AF10" i="9" s="1"/>
  <c r="DM16" i="8"/>
  <c r="U16" i="9" s="1"/>
  <c r="DY16" i="8"/>
  <c r="AG16" i="9" s="1"/>
  <c r="EC30" i="8"/>
  <c r="AK30" i="9" s="1"/>
  <c r="DQ30" i="8"/>
  <c r="Y30" i="9" s="1"/>
  <c r="DX16" i="8"/>
  <c r="AF16" i="9" s="1"/>
  <c r="DL16" i="8"/>
  <c r="T16" i="9" s="1"/>
  <c r="DV21" i="8"/>
  <c r="AD21" i="9" s="1"/>
  <c r="DJ21" i="8"/>
  <c r="R21" i="9" s="1"/>
  <c r="EB26" i="8"/>
  <c r="AJ26" i="9" s="1"/>
  <c r="DP26" i="8"/>
  <c r="X26" i="9" s="1"/>
  <c r="DX32" i="8"/>
  <c r="AF32" i="9" s="1"/>
  <c r="DL32" i="8"/>
  <c r="T32" i="9" s="1"/>
  <c r="DO38" i="8"/>
  <c r="W38" i="9" s="1"/>
  <c r="EA38" i="8"/>
  <c r="AI38" i="9" s="1"/>
  <c r="DN20" i="8"/>
  <c r="V20" i="9" s="1"/>
  <c r="DZ20" i="8"/>
  <c r="AH20" i="9" s="1"/>
  <c r="EF25" i="8"/>
  <c r="AN25" i="9" s="1"/>
  <c r="DT25" i="8"/>
  <c r="AB25" i="9" s="1"/>
  <c r="ED30" i="8"/>
  <c r="AL30" i="9" s="1"/>
  <c r="DR30" i="8"/>
  <c r="Z30" i="9" s="1"/>
  <c r="EF36" i="8"/>
  <c r="AN36" i="9" s="1"/>
  <c r="DT36" i="8"/>
  <c r="AB36" i="9" s="1"/>
  <c r="DI11" i="8"/>
  <c r="Q11" i="9" s="1"/>
  <c r="DU11" i="8"/>
  <c r="AC11" i="9" s="1"/>
  <c r="DO16" i="8"/>
  <c r="W16" i="9" s="1"/>
  <c r="EA16" i="8"/>
  <c r="AI16" i="9" s="1"/>
  <c r="DW22" i="8"/>
  <c r="AE22" i="9" s="1"/>
  <c r="DK22" i="8"/>
  <c r="S22" i="9" s="1"/>
  <c r="DU27" i="8"/>
  <c r="AC27" i="9" s="1"/>
  <c r="DI27" i="8"/>
  <c r="Q27" i="9" s="1"/>
  <c r="EA32" i="8"/>
  <c r="AI32" i="9" s="1"/>
  <c r="DO32" i="8"/>
  <c r="W32" i="9" s="1"/>
  <c r="DS40" i="8"/>
  <c r="AA40" i="9" s="1"/>
  <c r="EE40" i="8"/>
  <c r="AM40" i="9" s="1"/>
  <c r="DP16" i="8"/>
  <c r="X16" i="9" s="1"/>
  <c r="EB16" i="8"/>
  <c r="AJ16" i="9" s="1"/>
  <c r="DL22" i="8"/>
  <c r="T22" i="9" s="1"/>
  <c r="DX22" i="8"/>
  <c r="AF22" i="9" s="1"/>
  <c r="DJ27" i="8"/>
  <c r="R27" i="9" s="1"/>
  <c r="DV27" i="8"/>
  <c r="AD27" i="9" s="1"/>
  <c r="DP32" i="8"/>
  <c r="X32" i="9" s="1"/>
  <c r="EB32" i="8"/>
  <c r="AJ32" i="9" s="1"/>
  <c r="DK44" i="8"/>
  <c r="S44" i="9" s="1"/>
  <c r="DW44" i="8"/>
  <c r="AE44" i="9" s="1"/>
  <c r="DQ28" i="8"/>
  <c r="Y28" i="9" s="1"/>
  <c r="EC28" i="8"/>
  <c r="AK28" i="9" s="1"/>
  <c r="DO34" i="8"/>
  <c r="W34" i="9" s="1"/>
  <c r="EA34" i="8"/>
  <c r="AI34" i="9" s="1"/>
  <c r="EA45" i="8"/>
  <c r="AI45" i="9" s="1"/>
  <c r="DO45" i="8"/>
  <c r="W45" i="9" s="1"/>
  <c r="DN26" i="8"/>
  <c r="V26" i="9" s="1"/>
  <c r="DZ26" i="8"/>
  <c r="AH26" i="9" s="1"/>
  <c r="DT31" i="8"/>
  <c r="AB31" i="9" s="1"/>
  <c r="EF31" i="8"/>
  <c r="AN31" i="9" s="1"/>
  <c r="DX38" i="8"/>
  <c r="AF38" i="9" s="1"/>
  <c r="DL38" i="8"/>
  <c r="T38" i="9" s="1"/>
  <c r="ED56" i="8"/>
  <c r="AL56" i="9" s="1"/>
  <c r="DR56" i="8"/>
  <c r="Z56" i="9" s="1"/>
  <c r="DQ25" i="8"/>
  <c r="Y25" i="9" s="1"/>
  <c r="EC25" i="8"/>
  <c r="AK25" i="9" s="1"/>
  <c r="DM31" i="8"/>
  <c r="U31" i="9" s="1"/>
  <c r="DY31" i="8"/>
  <c r="AG31" i="9" s="1"/>
  <c r="EA37" i="8"/>
  <c r="AI37" i="9" s="1"/>
  <c r="DO37" i="8"/>
  <c r="W37" i="9" s="1"/>
  <c r="DR52" i="8"/>
  <c r="Z52" i="9" s="1"/>
  <c r="ED52" i="8"/>
  <c r="AL52" i="9" s="1"/>
  <c r="DX39" i="8"/>
  <c r="AF39" i="9" s="1"/>
  <c r="DL39" i="8"/>
  <c r="T39" i="9" s="1"/>
  <c r="DV44" i="8"/>
  <c r="AD44" i="9" s="1"/>
  <c r="DJ44" i="8"/>
  <c r="R44" i="9" s="1"/>
  <c r="EB49" i="8"/>
  <c r="AJ49" i="9" s="1"/>
  <c r="DP49" i="8"/>
  <c r="X49" i="9" s="1"/>
  <c r="DX69" i="8"/>
  <c r="AF69" i="9" s="1"/>
  <c r="DL69" i="8"/>
  <c r="T69" i="9" s="1"/>
  <c r="EF51" i="8"/>
  <c r="AN51" i="9" s="1"/>
  <c r="DT51" i="8"/>
  <c r="AB51" i="9" s="1"/>
  <c r="DX44" i="8"/>
  <c r="AF44" i="9" s="1"/>
  <c r="DL44" i="8"/>
  <c r="T44" i="9" s="1"/>
  <c r="DV49" i="8"/>
  <c r="AD49" i="9" s="1"/>
  <c r="DJ49" i="8"/>
  <c r="R49" i="9" s="1"/>
  <c r="EB61" i="8"/>
  <c r="AJ61" i="9" s="1"/>
  <c r="DP61" i="8"/>
  <c r="X61" i="9" s="1"/>
  <c r="DK41" i="8"/>
  <c r="S41" i="9" s="1"/>
  <c r="DW41" i="8"/>
  <c r="AE41" i="9" s="1"/>
  <c r="DI46" i="8"/>
  <c r="Q46" i="9" s="1"/>
  <c r="DU46" i="8"/>
  <c r="AC46" i="9" s="1"/>
  <c r="DX51" i="8"/>
  <c r="AF51" i="9" s="1"/>
  <c r="DL51" i="8"/>
  <c r="T51" i="9" s="1"/>
  <c r="DR34" i="8"/>
  <c r="Z34" i="9" s="1"/>
  <c r="ED34" i="8"/>
  <c r="AL34" i="9" s="1"/>
  <c r="DN40" i="8"/>
  <c r="V40" i="9" s="1"/>
  <c r="DZ40" i="8"/>
  <c r="AH40" i="9" s="1"/>
  <c r="DT45" i="8"/>
  <c r="AB45" i="9" s="1"/>
  <c r="EF45" i="8"/>
  <c r="AN45" i="9" s="1"/>
  <c r="ED50" i="8"/>
  <c r="AL50" i="9" s="1"/>
  <c r="DR50" i="8"/>
  <c r="Z50" i="9" s="1"/>
  <c r="DW58" i="8"/>
  <c r="AE58" i="9" s="1"/>
  <c r="DK58" i="8"/>
  <c r="S58" i="9" s="1"/>
  <c r="DQ47" i="8"/>
  <c r="Y47" i="9" s="1"/>
  <c r="EC47" i="8"/>
  <c r="AK47" i="9" s="1"/>
  <c r="EF54" i="8"/>
  <c r="AN54" i="9" s="1"/>
  <c r="DT54" i="8"/>
  <c r="AB54" i="9" s="1"/>
  <c r="DP40" i="8"/>
  <c r="X40" i="9" s="1"/>
  <c r="EB40" i="8"/>
  <c r="AJ40" i="9" s="1"/>
  <c r="DL46" i="8"/>
  <c r="T46" i="9" s="1"/>
  <c r="DX46" i="8"/>
  <c r="AF46" i="9" s="1"/>
  <c r="EB51" i="8"/>
  <c r="AJ51" i="9" s="1"/>
  <c r="DP51" i="8"/>
  <c r="X51" i="9" s="1"/>
  <c r="DS51" i="8"/>
  <c r="AA51" i="9" s="1"/>
  <c r="EE51" i="8"/>
  <c r="AM51" i="9" s="1"/>
  <c r="EC56" i="8"/>
  <c r="AK56" i="9" s="1"/>
  <c r="DQ56" i="8"/>
  <c r="Y56" i="9" s="1"/>
  <c r="DU62" i="8"/>
  <c r="AC62" i="9" s="1"/>
  <c r="DI62" i="8"/>
  <c r="Q62" i="9" s="1"/>
  <c r="DS56" i="8"/>
  <c r="AA56" i="9" s="1"/>
  <c r="EE56" i="8"/>
  <c r="AM56" i="9" s="1"/>
  <c r="EC61" i="8"/>
  <c r="AK61" i="9" s="1"/>
  <c r="DQ61" i="8"/>
  <c r="Y61" i="9" s="1"/>
  <c r="DN51" i="8"/>
  <c r="V51" i="9" s="1"/>
  <c r="DZ51" i="8"/>
  <c r="AH51" i="9" s="1"/>
  <c r="EF56" i="8"/>
  <c r="AN56" i="9" s="1"/>
  <c r="DT56" i="8"/>
  <c r="AB56" i="9" s="1"/>
  <c r="ED61" i="8"/>
  <c r="AL61" i="9" s="1"/>
  <c r="DR61" i="8"/>
  <c r="Z61" i="9" s="1"/>
  <c r="DM52" i="8"/>
  <c r="U52" i="9" s="1"/>
  <c r="DY52" i="8"/>
  <c r="AG52" i="9" s="1"/>
  <c r="DS57" i="8"/>
  <c r="AA57" i="9" s="1"/>
  <c r="EE57" i="8"/>
  <c r="AM57" i="9" s="1"/>
  <c r="DM63" i="8"/>
  <c r="U63" i="9" s="1"/>
  <c r="DY63" i="8"/>
  <c r="AG63" i="9" s="1"/>
  <c r="DL57" i="8"/>
  <c r="T57" i="9" s="1"/>
  <c r="DX57" i="8"/>
  <c r="AF57" i="9" s="1"/>
  <c r="EC62" i="8"/>
  <c r="AK62" i="9" s="1"/>
  <c r="DQ62" i="8"/>
  <c r="Y62" i="9" s="1"/>
  <c r="DO60" i="8"/>
  <c r="W60" i="9" s="1"/>
  <c r="EA60" i="8"/>
  <c r="AI60" i="9" s="1"/>
  <c r="DW73" i="8"/>
  <c r="AE73" i="9" s="1"/>
  <c r="DK73" i="8"/>
  <c r="S73" i="9" s="1"/>
  <c r="DR59" i="8"/>
  <c r="Z59" i="9" s="1"/>
  <c r="ED59" i="8"/>
  <c r="AL59" i="9" s="1"/>
  <c r="DX62" i="8"/>
  <c r="AF62" i="9" s="1"/>
  <c r="DL62" i="8"/>
  <c r="T62" i="9" s="1"/>
  <c r="DV67" i="8"/>
  <c r="AD67" i="9" s="1"/>
  <c r="DJ67" i="8"/>
  <c r="R67" i="9" s="1"/>
  <c r="DW72" i="8"/>
  <c r="AE72" i="9" s="1"/>
  <c r="DK72" i="8"/>
  <c r="S72" i="9" s="1"/>
  <c r="DO81" i="8"/>
  <c r="W81" i="9" s="1"/>
  <c r="EA81" i="8"/>
  <c r="AI81" i="9" s="1"/>
  <c r="DN66" i="8"/>
  <c r="V66" i="9" s="1"/>
  <c r="DZ66" i="8"/>
  <c r="AH66" i="9" s="1"/>
  <c r="EF71" i="8"/>
  <c r="AN71" i="9" s="1"/>
  <c r="DT71" i="8"/>
  <c r="AB71" i="9" s="1"/>
  <c r="DS81" i="8"/>
  <c r="AA81" i="9" s="1"/>
  <c r="EE81" i="8"/>
  <c r="AM81" i="9" s="1"/>
  <c r="EE68" i="8"/>
  <c r="AM68" i="9" s="1"/>
  <c r="DS68" i="8"/>
  <c r="AA68" i="9" s="1"/>
  <c r="ED76" i="8"/>
  <c r="AL76" i="9" s="1"/>
  <c r="DR76" i="8"/>
  <c r="Z76" i="9" s="1"/>
  <c r="DJ65" i="8"/>
  <c r="R65" i="9" s="1"/>
  <c r="DV65" i="8"/>
  <c r="AD65" i="9" s="1"/>
  <c r="DP70" i="8"/>
  <c r="X70" i="9" s="1"/>
  <c r="EB70" i="8"/>
  <c r="AJ70" i="9" s="1"/>
  <c r="DS79" i="8"/>
  <c r="AA79" i="9" s="1"/>
  <c r="EE79" i="8"/>
  <c r="AM79" i="9" s="1"/>
  <c r="EC73" i="8"/>
  <c r="AK73" i="9" s="1"/>
  <c r="DQ73" i="8"/>
  <c r="Y73" i="9" s="1"/>
  <c r="DJ70" i="8"/>
  <c r="R70" i="9" s="1"/>
  <c r="DV70" i="8"/>
  <c r="AD70" i="9" s="1"/>
  <c r="DV76" i="8"/>
  <c r="AD76" i="9" s="1"/>
  <c r="DJ76" i="8"/>
  <c r="R76" i="9" s="1"/>
  <c r="DQ67" i="8"/>
  <c r="Y67" i="9" s="1"/>
  <c r="EC67" i="8"/>
  <c r="AK67" i="9" s="1"/>
  <c r="DT73" i="8"/>
  <c r="AB73" i="9" s="1"/>
  <c r="EF73" i="8"/>
  <c r="AN73" i="9" s="1"/>
  <c r="DX84" i="8"/>
  <c r="AF84" i="9" s="1"/>
  <c r="DL84" i="8"/>
  <c r="T84" i="9" s="1"/>
  <c r="DZ75" i="8"/>
  <c r="AH75" i="9" s="1"/>
  <c r="DN75" i="8"/>
  <c r="V75" i="9" s="1"/>
  <c r="EF80" i="8"/>
  <c r="AN80" i="9" s="1"/>
  <c r="DT80" i="8"/>
  <c r="AB80" i="9" s="1"/>
  <c r="DY87" i="8"/>
  <c r="AG87" i="9" s="1"/>
  <c r="DM87" i="8"/>
  <c r="U87" i="9" s="1"/>
  <c r="EA86" i="8"/>
  <c r="DO86" i="8"/>
  <c r="EB79" i="8"/>
  <c r="AJ79" i="9" s="1"/>
  <c r="DP79" i="8"/>
  <c r="X79" i="9" s="1"/>
  <c r="EE85" i="8"/>
  <c r="AM85" i="9" s="1"/>
  <c r="DS85" i="8"/>
  <c r="AA85" i="9" s="1"/>
  <c r="DI75" i="8"/>
  <c r="Q75" i="9" s="1"/>
  <c r="DU75" i="8"/>
  <c r="AC75" i="9" s="1"/>
  <c r="DO80" i="8"/>
  <c r="W80" i="9" s="1"/>
  <c r="EA80" i="8"/>
  <c r="AI80" i="9" s="1"/>
  <c r="EB87" i="8"/>
  <c r="AJ87" i="9" s="1"/>
  <c r="DP87" i="8"/>
  <c r="X87" i="9" s="1"/>
  <c r="DT74" i="8"/>
  <c r="AB74" i="9" s="1"/>
  <c r="EF74" i="8"/>
  <c r="AN74" i="9" s="1"/>
  <c r="DR79" i="8"/>
  <c r="Z79" i="9" s="1"/>
  <c r="ED79" i="8"/>
  <c r="AL79" i="9" s="1"/>
  <c r="ED86" i="8"/>
  <c r="DR86" i="8"/>
  <c r="EF84" i="8"/>
  <c r="AN84" i="9" s="1"/>
  <c r="DT84" i="8"/>
  <c r="AB84" i="9" s="1"/>
  <c r="DT79" i="8"/>
  <c r="AB79" i="9" s="1"/>
  <c r="EF79" i="8"/>
  <c r="AN79" i="9" s="1"/>
  <c r="DI86" i="8"/>
  <c r="DU86" i="8"/>
  <c r="DM85" i="8"/>
  <c r="U85" i="9" s="1"/>
  <c r="DY85" i="8"/>
  <c r="AG85" i="9" s="1"/>
  <c r="EB91" i="8"/>
  <c r="AJ91" i="9" s="1"/>
  <c r="DP91" i="8"/>
  <c r="X91" i="9" s="1"/>
  <c r="DO99" i="8"/>
  <c r="W99" i="9" s="1"/>
  <c r="EA99" i="8"/>
  <c r="AI99" i="9" s="1"/>
  <c r="DP84" i="8"/>
  <c r="X84" i="9" s="1"/>
  <c r="EB84" i="8"/>
  <c r="AJ84" i="9" s="1"/>
  <c r="DM90" i="8"/>
  <c r="U90" i="9" s="1"/>
  <c r="DY90" i="8"/>
  <c r="AG90" i="9" s="1"/>
  <c r="DP99" i="8"/>
  <c r="X99" i="9" s="1"/>
  <c r="EB99" i="8"/>
  <c r="AJ99" i="9" s="1"/>
  <c r="DP97" i="8"/>
  <c r="X97" i="9" s="1"/>
  <c r="EB97" i="8"/>
  <c r="AJ97" i="9" s="1"/>
  <c r="DW89" i="8"/>
  <c r="AE89" i="9" s="1"/>
  <c r="DK89" i="8"/>
  <c r="S89" i="9" s="1"/>
  <c r="DX95" i="8"/>
  <c r="AF95" i="9" s="1"/>
  <c r="DL95" i="8"/>
  <c r="T95" i="9" s="1"/>
  <c r="EB92" i="8"/>
  <c r="AJ92" i="9" s="1"/>
  <c r="DP92" i="8"/>
  <c r="X92" i="9" s="1"/>
  <c r="DQ94" i="8"/>
  <c r="Y94" i="9" s="1"/>
  <c r="EC94" i="8"/>
  <c r="AK94" i="9" s="1"/>
  <c r="ED92" i="8"/>
  <c r="AL92" i="9" s="1"/>
  <c r="DR92" i="8"/>
  <c r="Z92" i="9" s="1"/>
  <c r="EE101" i="8"/>
  <c r="AM101" i="9" s="1"/>
  <c r="DS101" i="8"/>
  <c r="AA101" i="9" s="1"/>
  <c r="DJ93" i="8"/>
  <c r="R93" i="9" s="1"/>
  <c r="DV93" i="8"/>
  <c r="AD93" i="9" s="1"/>
  <c r="EB98" i="8"/>
  <c r="AJ98" i="9" s="1"/>
  <c r="DP98" i="8"/>
  <c r="X98" i="9" s="1"/>
  <c r="DY106" i="8"/>
  <c r="AG106" i="9" s="1"/>
  <c r="DM106" i="8"/>
  <c r="U106" i="9" s="1"/>
  <c r="DW107" i="8"/>
  <c r="AE107" i="9" s="1"/>
  <c r="DK107" i="8"/>
  <c r="S107" i="9" s="1"/>
  <c r="DK94" i="8"/>
  <c r="S94" i="9" s="1"/>
  <c r="DW94" i="8"/>
  <c r="AE94" i="9" s="1"/>
  <c r="DU99" i="8"/>
  <c r="AC99" i="9" s="1"/>
  <c r="DI99" i="8"/>
  <c r="Q99" i="9" s="1"/>
  <c r="DI108" i="8"/>
  <c r="Q108" i="9" s="1"/>
  <c r="DU108" i="8"/>
  <c r="AC108" i="9" s="1"/>
  <c r="DP96" i="8"/>
  <c r="X96" i="9" s="1"/>
  <c r="EB96" i="8"/>
  <c r="AJ96" i="9" s="1"/>
  <c r="EB102" i="8"/>
  <c r="AJ102" i="9" s="1"/>
  <c r="DP102" i="8"/>
  <c r="X102" i="9" s="1"/>
  <c r="DN101" i="8"/>
  <c r="V101" i="9" s="1"/>
  <c r="DZ101" i="8"/>
  <c r="AH101" i="9" s="1"/>
  <c r="DO101" i="8"/>
  <c r="W101" i="9" s="1"/>
  <c r="EA101" i="8"/>
  <c r="AI101" i="9" s="1"/>
  <c r="DM99" i="8"/>
  <c r="U99" i="9" s="1"/>
  <c r="DY99" i="8"/>
  <c r="AG99" i="9" s="1"/>
  <c r="DU106" i="8"/>
  <c r="AC106" i="9" s="1"/>
  <c r="DI106" i="8"/>
  <c r="Q106" i="9" s="1"/>
  <c r="EE104" i="8"/>
  <c r="AM104" i="9" s="1"/>
  <c r="DS104" i="8"/>
  <c r="AA104" i="9" s="1"/>
  <c r="EC109" i="8"/>
  <c r="AK109" i="9" s="1"/>
  <c r="DQ109" i="8"/>
  <c r="Y109" i="9" s="1"/>
  <c r="ED105" i="8"/>
  <c r="AL105" i="9" s="1"/>
  <c r="DR105" i="8"/>
  <c r="Z105" i="9" s="1"/>
  <c r="DU111" i="8"/>
  <c r="AC111" i="9" s="1"/>
  <c r="DI111" i="8"/>
  <c r="Q111" i="9" s="1"/>
  <c r="EE109" i="8"/>
  <c r="AM109" i="9" s="1"/>
  <c r="DS109" i="8"/>
  <c r="AA109" i="9" s="1"/>
  <c r="DL105" i="8"/>
  <c r="T105" i="9" s="1"/>
  <c r="DX105" i="8"/>
  <c r="AF105" i="9" s="1"/>
  <c r="EC110" i="8"/>
  <c r="AK110" i="9" s="1"/>
  <c r="DQ110" i="8"/>
  <c r="Y110" i="9" s="1"/>
  <c r="DS102" i="8"/>
  <c r="AA102" i="9" s="1"/>
  <c r="EE102" i="8"/>
  <c r="AM102" i="9" s="1"/>
  <c r="DQ107" i="8"/>
  <c r="Y107" i="9" s="1"/>
  <c r="EC107" i="8"/>
  <c r="AK107" i="9" s="1"/>
  <c r="EF126" i="8"/>
  <c r="AN126" i="9" s="1"/>
  <c r="DT126" i="8"/>
  <c r="AB126" i="9" s="1"/>
  <c r="DN109" i="8"/>
  <c r="V109" i="9" s="1"/>
  <c r="DZ109" i="8"/>
  <c r="AH109" i="9" s="1"/>
  <c r="DO109" i="8"/>
  <c r="W109" i="9" s="1"/>
  <c r="EA109" i="8"/>
  <c r="AI109" i="9" s="1"/>
  <c r="EC115" i="8"/>
  <c r="AK115" i="9" s="1"/>
  <c r="DQ115" i="8"/>
  <c r="Y115" i="9" s="1"/>
  <c r="DQ123" i="8"/>
  <c r="Y123" i="9" s="1"/>
  <c r="EC123" i="8"/>
  <c r="AK123" i="9" s="1"/>
  <c r="DU119" i="8"/>
  <c r="AC119" i="9" s="1"/>
  <c r="DI119" i="8"/>
  <c r="Q119" i="9" s="1"/>
  <c r="EF115" i="8"/>
  <c r="AN115" i="9" s="1"/>
  <c r="DT115" i="8"/>
  <c r="AB115" i="9" s="1"/>
  <c r="DK113" i="8"/>
  <c r="S113" i="9" s="1"/>
  <c r="DW113" i="8"/>
  <c r="AE113" i="9" s="1"/>
  <c r="DJ120" i="8"/>
  <c r="R120" i="9" s="1"/>
  <c r="DV120" i="8"/>
  <c r="AD120" i="9" s="1"/>
  <c r="DN112" i="8"/>
  <c r="V112" i="9" s="1"/>
  <c r="DZ112" i="8"/>
  <c r="AH112" i="9" s="1"/>
  <c r="EF118" i="8"/>
  <c r="AN118" i="9" s="1"/>
  <c r="DT118" i="8"/>
  <c r="AB118" i="9" s="1"/>
  <c r="ED114" i="8"/>
  <c r="AL114" i="9" s="1"/>
  <c r="DR114" i="8"/>
  <c r="Z114" i="9" s="1"/>
  <c r="DO122" i="8"/>
  <c r="W122" i="9" s="1"/>
  <c r="EA122" i="8"/>
  <c r="AI122" i="9" s="1"/>
  <c r="DR111" i="8"/>
  <c r="Z111" i="9" s="1"/>
  <c r="ED111" i="8"/>
  <c r="AL111" i="9" s="1"/>
  <c r="DW118" i="8"/>
  <c r="AE118" i="9" s="1"/>
  <c r="DK118" i="8"/>
  <c r="S118" i="9" s="1"/>
  <c r="DX128" i="8"/>
  <c r="AF128" i="9" s="1"/>
  <c r="DL128" i="8"/>
  <c r="T128" i="9" s="1"/>
  <c r="EE119" i="8"/>
  <c r="AM119" i="9" s="1"/>
  <c r="DS119" i="8"/>
  <c r="AA119" i="9" s="1"/>
  <c r="EC124" i="8"/>
  <c r="AK124" i="9" s="1"/>
  <c r="DQ124" i="8"/>
  <c r="Y124" i="9" s="1"/>
  <c r="DL123" i="8"/>
  <c r="T123" i="9" s="1"/>
  <c r="DX123" i="8"/>
  <c r="AF123" i="9" s="1"/>
  <c r="DW129" i="8"/>
  <c r="AE129" i="9" s="1"/>
  <c r="DK129" i="8"/>
  <c r="S129" i="9" s="1"/>
  <c r="DP118" i="8"/>
  <c r="X118" i="9" s="1"/>
  <c r="EB118" i="8"/>
  <c r="AJ118" i="9" s="1"/>
  <c r="DL124" i="8"/>
  <c r="T124" i="9" s="1"/>
  <c r="DX124" i="8"/>
  <c r="AF124" i="9" s="1"/>
  <c r="DN131" i="8"/>
  <c r="V131" i="9" s="1"/>
  <c r="DZ131" i="8"/>
  <c r="AH131" i="9" s="1"/>
  <c r="DS117" i="8"/>
  <c r="AA117" i="9" s="1"/>
  <c r="EE117" i="8"/>
  <c r="AM117" i="9" s="1"/>
  <c r="DQ122" i="8"/>
  <c r="Y122" i="9" s="1"/>
  <c r="EC122" i="8"/>
  <c r="AK122" i="9" s="1"/>
  <c r="DZ130" i="8"/>
  <c r="AH130" i="9" s="1"/>
  <c r="DN130" i="8"/>
  <c r="V130" i="9" s="1"/>
  <c r="EF131" i="8"/>
  <c r="AN131" i="9" s="1"/>
  <c r="DT131" i="8"/>
  <c r="AB131" i="9" s="1"/>
  <c r="DX134" i="8"/>
  <c r="AF134" i="9" s="1"/>
  <c r="DL134" i="8"/>
  <c r="T134" i="9" s="1"/>
  <c r="EB130" i="8"/>
  <c r="AJ130" i="9" s="1"/>
  <c r="DP130" i="8"/>
  <c r="X130" i="9" s="1"/>
  <c r="DQ126" i="8"/>
  <c r="Y126" i="9" s="1"/>
  <c r="EC126" i="8"/>
  <c r="AK126" i="9" s="1"/>
  <c r="DY133" i="8"/>
  <c r="AG133" i="9" s="1"/>
  <c r="DM133" i="8"/>
  <c r="U133" i="9" s="1"/>
  <c r="DP127" i="8"/>
  <c r="X127" i="9" s="1"/>
  <c r="EB127" i="8"/>
  <c r="AJ127" i="9" s="1"/>
  <c r="EA133" i="8"/>
  <c r="AI133" i="9" s="1"/>
  <c r="DO133" i="8"/>
  <c r="W133" i="9" s="1"/>
  <c r="DS136" i="8"/>
  <c r="AA136" i="9" s="1"/>
  <c r="EE136" i="8"/>
  <c r="AM136" i="9" s="1"/>
  <c r="DO142" i="8"/>
  <c r="W142" i="9" s="1"/>
  <c r="EA142" i="8"/>
  <c r="AI142" i="9" s="1"/>
  <c r="DR130" i="8"/>
  <c r="Z130" i="9" s="1"/>
  <c r="ED130" i="8"/>
  <c r="AL130" i="9" s="1"/>
  <c r="DO128" i="8"/>
  <c r="W128" i="9" s="1"/>
  <c r="EA128" i="8"/>
  <c r="AI128" i="9" s="1"/>
  <c r="EE133" i="8"/>
  <c r="AM133" i="9" s="1"/>
  <c r="DS133" i="8"/>
  <c r="AA133" i="9" s="1"/>
  <c r="DP134" i="8"/>
  <c r="X134" i="9" s="1"/>
  <c r="EB134" i="8"/>
  <c r="AJ134" i="9" s="1"/>
  <c r="DV142" i="8"/>
  <c r="AD142" i="9" s="1"/>
  <c r="DJ142" i="8"/>
  <c r="R142" i="9" s="1"/>
  <c r="EB136" i="8"/>
  <c r="AJ136" i="9" s="1"/>
  <c r="DP136" i="8"/>
  <c r="X136" i="9" s="1"/>
  <c r="DI136" i="8"/>
  <c r="Q136" i="9" s="1"/>
  <c r="DU136" i="8"/>
  <c r="AC136" i="9" s="1"/>
  <c r="DL135" i="8"/>
  <c r="T135" i="9" s="1"/>
  <c r="DX135" i="8"/>
  <c r="AF135" i="9" s="1"/>
  <c r="DK142" i="8"/>
  <c r="S142" i="9" s="1"/>
  <c r="DW142" i="8"/>
  <c r="AE142" i="9" s="1"/>
  <c r="DZ140" i="8"/>
  <c r="AH140" i="9" s="1"/>
  <c r="DN140" i="8"/>
  <c r="V140" i="9" s="1"/>
  <c r="DN142" i="8"/>
  <c r="V142" i="9" s="1"/>
  <c r="DZ142" i="8"/>
  <c r="AH142" i="9" s="1"/>
  <c r="DL137" i="8"/>
  <c r="T137" i="9" s="1"/>
  <c r="DX137" i="8"/>
  <c r="AF137" i="9" s="1"/>
  <c r="DW143" i="8"/>
  <c r="AE143" i="9" s="1"/>
  <c r="DK143" i="8"/>
  <c r="S143" i="9" s="1"/>
  <c r="DP145" i="8"/>
  <c r="X145" i="9" s="1"/>
  <c r="EB145" i="8"/>
  <c r="AJ145" i="9" s="1"/>
  <c r="DX140" i="8"/>
  <c r="AF140" i="9" s="1"/>
  <c r="DL140" i="8"/>
  <c r="T140" i="9" s="1"/>
  <c r="DV145" i="8"/>
  <c r="AD145" i="9" s="1"/>
  <c r="DJ145" i="8"/>
  <c r="R145" i="9" s="1"/>
  <c r="DR139" i="8"/>
  <c r="Z139" i="9" s="1"/>
  <c r="ED139" i="8"/>
  <c r="AL139" i="9" s="1"/>
  <c r="DN145" i="8"/>
  <c r="V145" i="9" s="1"/>
  <c r="DZ145" i="8"/>
  <c r="AH145" i="9" s="1"/>
  <c r="DQ16" i="8"/>
  <c r="Y16" i="9" s="1"/>
  <c r="EC16" i="8"/>
  <c r="AK16" i="9" s="1"/>
  <c r="EE33" i="8"/>
  <c r="AM33" i="9" s="1"/>
  <c r="DS33" i="8"/>
  <c r="AA33" i="9" s="1"/>
  <c r="EA6" i="8"/>
  <c r="AI6" i="9" s="1"/>
  <c r="DO6" i="8"/>
  <c r="W6" i="9" s="1"/>
  <c r="DY12" i="8"/>
  <c r="AG12" i="9" s="1"/>
  <c r="DM12" i="8"/>
  <c r="U12" i="9" s="1"/>
  <c r="DU22" i="8"/>
  <c r="AC22" i="9" s="1"/>
  <c r="DI22" i="8"/>
  <c r="Q22" i="9" s="1"/>
  <c r="DV5" i="8"/>
  <c r="AD5" i="9" s="1"/>
  <c r="DJ5" i="8"/>
  <c r="R5" i="9" s="1"/>
  <c r="EB10" i="8"/>
  <c r="AJ10" i="9" s="1"/>
  <c r="DP10" i="8"/>
  <c r="X10" i="9" s="1"/>
  <c r="EB17" i="8"/>
  <c r="AJ17" i="9" s="1"/>
  <c r="DP17" i="8"/>
  <c r="X17" i="9" s="1"/>
  <c r="EC43" i="8"/>
  <c r="AK43" i="9" s="1"/>
  <c r="DQ43" i="8"/>
  <c r="Y43" i="9" s="1"/>
  <c r="DI6" i="8"/>
  <c r="Q6" i="9" s="1"/>
  <c r="DU6" i="8"/>
  <c r="AC6" i="9" s="1"/>
  <c r="DW11" i="8"/>
  <c r="AE11" i="9" s="1"/>
  <c r="DK11" i="8"/>
  <c r="S11" i="9" s="1"/>
  <c r="DY18" i="8"/>
  <c r="AG18" i="9" s="1"/>
  <c r="DM18" i="8"/>
  <c r="U18" i="9" s="1"/>
  <c r="EA5" i="8"/>
  <c r="AI5" i="9" s="1"/>
  <c r="DO5" i="8"/>
  <c r="W5" i="9" s="1"/>
  <c r="DP7" i="8"/>
  <c r="X7" i="9" s="1"/>
  <c r="EB7" i="8"/>
  <c r="AJ7" i="9" s="1"/>
  <c r="DK13" i="8"/>
  <c r="S13" i="9" s="1"/>
  <c r="DW13" i="8"/>
  <c r="AE13" i="9" s="1"/>
  <c r="DQ22" i="8"/>
  <c r="Y22" i="9" s="1"/>
  <c r="EC22" i="8"/>
  <c r="AK22" i="9" s="1"/>
  <c r="DI7" i="8"/>
  <c r="Q7" i="9" s="1"/>
  <c r="DU7" i="8"/>
  <c r="AC7" i="9" s="1"/>
  <c r="DL13" i="8"/>
  <c r="T13" i="9" s="1"/>
  <c r="DX13" i="8"/>
  <c r="AF13" i="9" s="1"/>
  <c r="EC24" i="8"/>
  <c r="AK24" i="9" s="1"/>
  <c r="DQ24" i="8"/>
  <c r="Y24" i="9" s="1"/>
  <c r="DN5" i="8"/>
  <c r="V5" i="9" s="1"/>
  <c r="DZ5" i="8"/>
  <c r="AH5" i="9" s="1"/>
  <c r="EF10" i="8"/>
  <c r="AN10" i="9" s="1"/>
  <c r="DT10" i="8"/>
  <c r="AB10" i="9" s="1"/>
  <c r="DU17" i="8"/>
  <c r="AC17" i="9" s="1"/>
  <c r="DI17" i="8"/>
  <c r="Q17" i="9" s="1"/>
  <c r="DN11" i="8"/>
  <c r="V11" i="9" s="1"/>
  <c r="DZ11" i="8"/>
  <c r="AH11" i="9" s="1"/>
  <c r="EF16" i="8"/>
  <c r="AN16" i="9" s="1"/>
  <c r="DT16" i="8"/>
  <c r="AB16" i="9" s="1"/>
  <c r="ED21" i="8"/>
  <c r="AL21" i="9" s="1"/>
  <c r="DR21" i="8"/>
  <c r="Z21" i="9" s="1"/>
  <c r="DZ27" i="8"/>
  <c r="AH27" i="9" s="1"/>
  <c r="DN27" i="8"/>
  <c r="V27" i="9" s="1"/>
  <c r="EF32" i="8"/>
  <c r="AN32" i="9" s="1"/>
  <c r="DT32" i="8"/>
  <c r="AB32" i="9" s="1"/>
  <c r="DM39" i="8"/>
  <c r="U39" i="9" s="1"/>
  <c r="DY39" i="8"/>
  <c r="AG39" i="9" s="1"/>
  <c r="DL21" i="8"/>
  <c r="T21" i="9" s="1"/>
  <c r="DX21" i="8"/>
  <c r="AF21" i="9" s="1"/>
  <c r="DV26" i="8"/>
  <c r="AD26" i="9" s="1"/>
  <c r="DJ26" i="8"/>
  <c r="R26" i="9" s="1"/>
  <c r="EB31" i="8"/>
  <c r="AJ31" i="9" s="1"/>
  <c r="DP31" i="8"/>
  <c r="X31" i="9" s="1"/>
  <c r="DS38" i="8"/>
  <c r="AA38" i="9" s="1"/>
  <c r="EE38" i="8"/>
  <c r="AM38" i="9" s="1"/>
  <c r="DQ11" i="8"/>
  <c r="Y11" i="9" s="1"/>
  <c r="EC11" i="8"/>
  <c r="AK11" i="9" s="1"/>
  <c r="DM17" i="8"/>
  <c r="U17" i="9" s="1"/>
  <c r="DY17" i="8"/>
  <c r="AG17" i="9" s="1"/>
  <c r="EE22" i="8"/>
  <c r="AM22" i="9" s="1"/>
  <c r="DS22" i="8"/>
  <c r="AA22" i="9" s="1"/>
  <c r="EC27" i="8"/>
  <c r="AK27" i="9" s="1"/>
  <c r="DQ27" i="8"/>
  <c r="Y27" i="9" s="1"/>
  <c r="DY33" i="8"/>
  <c r="AG33" i="9" s="1"/>
  <c r="DM33" i="8"/>
  <c r="U33" i="9" s="1"/>
  <c r="DY42" i="8"/>
  <c r="AG42" i="9" s="1"/>
  <c r="DM42" i="8"/>
  <c r="U42" i="9" s="1"/>
  <c r="DN17" i="8"/>
  <c r="V17" i="9" s="1"/>
  <c r="DZ17" i="8"/>
  <c r="AH17" i="9" s="1"/>
  <c r="DT22" i="8"/>
  <c r="AB22" i="9" s="1"/>
  <c r="EF22" i="8"/>
  <c r="AN22" i="9" s="1"/>
  <c r="DR27" i="8"/>
  <c r="Z27" i="9" s="1"/>
  <c r="ED27" i="8"/>
  <c r="AL27" i="9" s="1"/>
  <c r="DZ33" i="8"/>
  <c r="AH33" i="9" s="1"/>
  <c r="DN33" i="8"/>
  <c r="V33" i="9" s="1"/>
  <c r="DM45" i="8"/>
  <c r="U45" i="9" s="1"/>
  <c r="DY45" i="8"/>
  <c r="AG45" i="9" s="1"/>
  <c r="DO29" i="8"/>
  <c r="W29" i="9" s="1"/>
  <c r="EA29" i="8"/>
  <c r="AI29" i="9" s="1"/>
  <c r="DI35" i="8"/>
  <c r="Q35" i="9" s="1"/>
  <c r="DU35" i="8"/>
  <c r="AC35" i="9" s="1"/>
  <c r="EA46" i="8"/>
  <c r="AI46" i="9" s="1"/>
  <c r="DO46" i="8"/>
  <c r="W46" i="9" s="1"/>
  <c r="DL27" i="8"/>
  <c r="T27" i="9" s="1"/>
  <c r="DX27" i="8"/>
  <c r="AF27" i="9" s="1"/>
  <c r="DJ32" i="8"/>
  <c r="R32" i="9" s="1"/>
  <c r="DV32" i="8"/>
  <c r="AD32" i="9" s="1"/>
  <c r="DI39" i="8"/>
  <c r="Q39" i="9" s="1"/>
  <c r="DU39" i="8"/>
  <c r="AC39" i="9" s="1"/>
  <c r="DI21" i="8"/>
  <c r="Q21" i="9" s="1"/>
  <c r="DU21" i="8"/>
  <c r="AC21" i="9" s="1"/>
  <c r="DO26" i="8"/>
  <c r="W26" i="9" s="1"/>
  <c r="EA26" i="8"/>
  <c r="AI26" i="9" s="1"/>
  <c r="DK32" i="8"/>
  <c r="S32" i="9" s="1"/>
  <c r="DW32" i="8"/>
  <c r="AE32" i="9" s="1"/>
  <c r="DY38" i="8"/>
  <c r="AG38" i="9" s="1"/>
  <c r="DM38" i="8"/>
  <c r="U38" i="9" s="1"/>
  <c r="DZ34" i="8"/>
  <c r="AH34" i="9" s="1"/>
  <c r="DN34" i="8"/>
  <c r="V34" i="9" s="1"/>
  <c r="EF39" i="8"/>
  <c r="AN39" i="9" s="1"/>
  <c r="DT39" i="8"/>
  <c r="AB39" i="9" s="1"/>
  <c r="ED44" i="8"/>
  <c r="AL44" i="9" s="1"/>
  <c r="DR44" i="8"/>
  <c r="Z44" i="9" s="1"/>
  <c r="DN50" i="8"/>
  <c r="V50" i="9" s="1"/>
  <c r="DZ50" i="8"/>
  <c r="AH50" i="9" s="1"/>
  <c r="DL99" i="8"/>
  <c r="T99" i="9" s="1"/>
  <c r="DX99" i="8"/>
  <c r="AF99" i="9" s="1"/>
  <c r="DQ53" i="8"/>
  <c r="Y53" i="9" s="1"/>
  <c r="EC53" i="8"/>
  <c r="AK53" i="9" s="1"/>
  <c r="EF44" i="8"/>
  <c r="AN44" i="9" s="1"/>
  <c r="DT44" i="8"/>
  <c r="AB44" i="9" s="1"/>
  <c r="ED49" i="8"/>
  <c r="AL49" i="9" s="1"/>
  <c r="DR49" i="8"/>
  <c r="Z49" i="9" s="1"/>
  <c r="DQ81" i="8"/>
  <c r="Y81" i="9" s="1"/>
  <c r="EC81" i="8"/>
  <c r="AK81" i="9" s="1"/>
  <c r="DS41" i="8"/>
  <c r="AA41" i="9" s="1"/>
  <c r="EE41" i="8"/>
  <c r="AM41" i="9" s="1"/>
  <c r="DQ46" i="8"/>
  <c r="Y46" i="9" s="1"/>
  <c r="EC46" i="8"/>
  <c r="AK46" i="9" s="1"/>
  <c r="DK52" i="8"/>
  <c r="S52" i="9" s="1"/>
  <c r="DW52" i="8"/>
  <c r="AE52" i="9" s="1"/>
  <c r="DP35" i="8"/>
  <c r="X35" i="9" s="1"/>
  <c r="EB35" i="8"/>
  <c r="AJ35" i="9" s="1"/>
  <c r="DL41" i="8"/>
  <c r="T41" i="9" s="1"/>
  <c r="DX41" i="8"/>
  <c r="AF41" i="9" s="1"/>
  <c r="DJ46" i="8"/>
  <c r="R46" i="9" s="1"/>
  <c r="DV46" i="8"/>
  <c r="AD46" i="9" s="1"/>
  <c r="DM51" i="8"/>
  <c r="U51" i="9" s="1"/>
  <c r="DY51" i="8"/>
  <c r="AG51" i="9" s="1"/>
  <c r="DX59" i="8"/>
  <c r="AF59" i="9" s="1"/>
  <c r="DL59" i="8"/>
  <c r="T59" i="9" s="1"/>
  <c r="DO48" i="8"/>
  <c r="W48" i="9" s="1"/>
  <c r="EA48" i="8"/>
  <c r="AI48" i="9" s="1"/>
  <c r="DT55" i="8"/>
  <c r="AB55" i="9" s="1"/>
  <c r="EF55" i="8"/>
  <c r="AN55" i="9" s="1"/>
  <c r="DN41" i="8"/>
  <c r="V41" i="9" s="1"/>
  <c r="DZ41" i="8"/>
  <c r="AH41" i="9" s="1"/>
  <c r="DT46" i="8"/>
  <c r="AB46" i="9" s="1"/>
  <c r="EF46" i="8"/>
  <c r="AN46" i="9" s="1"/>
  <c r="EB52" i="8"/>
  <c r="AJ52" i="9" s="1"/>
  <c r="DP52" i="8"/>
  <c r="X52" i="9" s="1"/>
  <c r="DU52" i="8"/>
  <c r="AC52" i="9" s="1"/>
  <c r="DI52" i="8"/>
  <c r="Q52" i="9" s="1"/>
  <c r="EA57" i="8"/>
  <c r="AI57" i="9" s="1"/>
  <c r="DO57" i="8"/>
  <c r="W57" i="9" s="1"/>
  <c r="DS63" i="8"/>
  <c r="AA63" i="9" s="1"/>
  <c r="EE63" i="8"/>
  <c r="AM63" i="9" s="1"/>
  <c r="DI57" i="8"/>
  <c r="Q57" i="9" s="1"/>
  <c r="DU57" i="8"/>
  <c r="AC57" i="9" s="1"/>
  <c r="DW62" i="8"/>
  <c r="AE62" i="9" s="1"/>
  <c r="DK62" i="8"/>
  <c r="S62" i="9" s="1"/>
  <c r="DL52" i="8"/>
  <c r="T52" i="9" s="1"/>
  <c r="DX52" i="8"/>
  <c r="AF52" i="9" s="1"/>
  <c r="DV57" i="8"/>
  <c r="AD57" i="9" s="1"/>
  <c r="DJ57" i="8"/>
  <c r="R57" i="9" s="1"/>
  <c r="DM62" i="8"/>
  <c r="U62" i="9" s="1"/>
  <c r="DY62" i="8"/>
  <c r="AG62" i="9" s="1"/>
  <c r="DK53" i="8"/>
  <c r="S53" i="9" s="1"/>
  <c r="DW53" i="8"/>
  <c r="AE53" i="9" s="1"/>
  <c r="DI58" i="8"/>
  <c r="Q58" i="9" s="1"/>
  <c r="DU58" i="8"/>
  <c r="AC58" i="9" s="1"/>
  <c r="DZ64" i="8"/>
  <c r="AH64" i="9" s="1"/>
  <c r="DN64" i="8"/>
  <c r="V64" i="9" s="1"/>
  <c r="DT57" i="8"/>
  <c r="AB57" i="9" s="1"/>
  <c r="EF57" i="8"/>
  <c r="AN57" i="9" s="1"/>
  <c r="EA63" i="8"/>
  <c r="AI63" i="9" s="1"/>
  <c r="DO63" i="8"/>
  <c r="W63" i="9" s="1"/>
  <c r="DM61" i="8"/>
  <c r="U61" i="9" s="1"/>
  <c r="DY61" i="8"/>
  <c r="AG61" i="9" s="1"/>
  <c r="DJ55" i="8"/>
  <c r="R55" i="9" s="1"/>
  <c r="DV55" i="8"/>
  <c r="AD55" i="9" s="1"/>
  <c r="DP60" i="8"/>
  <c r="X60" i="9" s="1"/>
  <c r="EB60" i="8"/>
  <c r="AJ60" i="9" s="1"/>
  <c r="EF62" i="8"/>
  <c r="AN62" i="9" s="1"/>
  <c r="DT62" i="8"/>
  <c r="AB62" i="9" s="1"/>
  <c r="ED67" i="8"/>
  <c r="AL67" i="9" s="1"/>
  <c r="DR67" i="8"/>
  <c r="Z67" i="9" s="1"/>
  <c r="DU73" i="8"/>
  <c r="AC73" i="9" s="1"/>
  <c r="DI73" i="8"/>
  <c r="Q73" i="9" s="1"/>
  <c r="DZ82" i="8"/>
  <c r="AH82" i="9" s="1"/>
  <c r="DN82" i="8"/>
  <c r="V82" i="9" s="1"/>
  <c r="DL67" i="8"/>
  <c r="T67" i="9" s="1"/>
  <c r="DX67" i="8"/>
  <c r="AF67" i="9" s="1"/>
  <c r="DZ72" i="8"/>
  <c r="AH72" i="9" s="1"/>
  <c r="DN72" i="8"/>
  <c r="V72" i="9" s="1"/>
  <c r="DK64" i="8"/>
  <c r="S64" i="9" s="1"/>
  <c r="DW64" i="8"/>
  <c r="AE64" i="9" s="1"/>
  <c r="DU69" i="8"/>
  <c r="AC69" i="9" s="1"/>
  <c r="DI69" i="8"/>
  <c r="Q69" i="9" s="1"/>
  <c r="EA77" i="8"/>
  <c r="AI77" i="9" s="1"/>
  <c r="DO77" i="8"/>
  <c r="W77" i="9" s="1"/>
  <c r="DR65" i="8"/>
  <c r="Z65" i="9" s="1"/>
  <c r="ED65" i="8"/>
  <c r="AL65" i="9" s="1"/>
  <c r="DN71" i="8"/>
  <c r="V71" i="9" s="1"/>
  <c r="DZ71" i="8"/>
  <c r="AH71" i="9" s="1"/>
  <c r="ED90" i="8"/>
  <c r="AL90" i="9" s="1"/>
  <c r="DR90" i="8"/>
  <c r="Z90" i="9" s="1"/>
  <c r="DZ74" i="8"/>
  <c r="AH74" i="9" s="1"/>
  <c r="DN74" i="8"/>
  <c r="V74" i="9" s="1"/>
  <c r="DR70" i="8"/>
  <c r="Z70" i="9" s="1"/>
  <c r="ED70" i="8"/>
  <c r="AL70" i="9" s="1"/>
  <c r="DS77" i="8"/>
  <c r="AA77" i="9" s="1"/>
  <c r="EE77" i="8"/>
  <c r="AM77" i="9" s="1"/>
  <c r="DO68" i="8"/>
  <c r="W68" i="9" s="1"/>
  <c r="EA68" i="8"/>
  <c r="AI68" i="9" s="1"/>
  <c r="DQ74" i="8"/>
  <c r="Y74" i="9" s="1"/>
  <c r="EC74" i="8"/>
  <c r="AK74" i="9" s="1"/>
  <c r="EB85" i="8"/>
  <c r="AJ85" i="9" s="1"/>
  <c r="DP85" i="8"/>
  <c r="X85" i="9" s="1"/>
  <c r="DX76" i="8"/>
  <c r="AF76" i="9" s="1"/>
  <c r="DL76" i="8"/>
  <c r="T76" i="9" s="1"/>
  <c r="DU81" i="8"/>
  <c r="AC81" i="9" s="1"/>
  <c r="DI81" i="8"/>
  <c r="Q81" i="9" s="1"/>
  <c r="DU88" i="8"/>
  <c r="AC88" i="9" s="1"/>
  <c r="DI88" i="8"/>
  <c r="Q88" i="9" s="1"/>
  <c r="DZ87" i="8"/>
  <c r="AH87" i="9" s="1"/>
  <c r="DN87" i="8"/>
  <c r="V87" i="9" s="1"/>
  <c r="DZ80" i="8"/>
  <c r="AH80" i="9" s="1"/>
  <c r="DN80" i="8"/>
  <c r="V80" i="9" s="1"/>
  <c r="EB86" i="8"/>
  <c r="DP86" i="8"/>
  <c r="DQ75" i="8"/>
  <c r="Y75" i="9" s="1"/>
  <c r="EC75" i="8"/>
  <c r="AK75" i="9" s="1"/>
  <c r="DX81" i="8"/>
  <c r="AF81" i="9" s="1"/>
  <c r="DL81" i="8"/>
  <c r="T81" i="9" s="1"/>
  <c r="DM88" i="8"/>
  <c r="U88" i="9" s="1"/>
  <c r="DY88" i="8"/>
  <c r="AG88" i="9" s="1"/>
  <c r="DJ75" i="8"/>
  <c r="R75" i="9" s="1"/>
  <c r="DV75" i="8"/>
  <c r="AD75" i="9" s="1"/>
  <c r="DP80" i="8"/>
  <c r="X80" i="9" s="1"/>
  <c r="EB80" i="8"/>
  <c r="AJ80" i="9" s="1"/>
  <c r="EE87" i="8"/>
  <c r="AM87" i="9" s="1"/>
  <c r="DS87" i="8"/>
  <c r="AA87" i="9" s="1"/>
  <c r="DX85" i="8"/>
  <c r="AF85" i="9" s="1"/>
  <c r="DL85" i="8"/>
  <c r="T85" i="9" s="1"/>
  <c r="DJ80" i="8"/>
  <c r="R80" i="9" s="1"/>
  <c r="DV80" i="8"/>
  <c r="AD80" i="9" s="1"/>
  <c r="EE88" i="8"/>
  <c r="AM88" i="9" s="1"/>
  <c r="DS88" i="8"/>
  <c r="AA88" i="9" s="1"/>
  <c r="DK86" i="8"/>
  <c r="DW86" i="8"/>
  <c r="DV92" i="8"/>
  <c r="AD92" i="9" s="1"/>
  <c r="DJ92" i="8"/>
  <c r="R92" i="9" s="1"/>
  <c r="DZ100" i="8"/>
  <c r="AH100" i="9" s="1"/>
  <c r="DN100" i="8"/>
  <c r="V100" i="9" s="1"/>
  <c r="DN85" i="8"/>
  <c r="V85" i="9" s="1"/>
  <c r="DZ85" i="8"/>
  <c r="AH85" i="9" s="1"/>
  <c r="ED91" i="8"/>
  <c r="AL91" i="9" s="1"/>
  <c r="DR91" i="8"/>
  <c r="Z91" i="9" s="1"/>
  <c r="DN90" i="8"/>
  <c r="V90" i="9" s="1"/>
  <c r="DZ90" i="8"/>
  <c r="AH90" i="9" s="1"/>
  <c r="DQ98" i="8"/>
  <c r="Y98" i="9" s="1"/>
  <c r="EC98" i="8"/>
  <c r="AK98" i="9" s="1"/>
  <c r="EF89" i="8"/>
  <c r="AN89" i="9" s="1"/>
  <c r="DT89" i="8"/>
  <c r="AB89" i="9" s="1"/>
  <c r="DU96" i="8"/>
  <c r="AC96" i="9" s="1"/>
  <c r="DI96" i="8"/>
  <c r="Q96" i="9" s="1"/>
  <c r="DU93" i="8"/>
  <c r="AC93" i="9" s="1"/>
  <c r="DI93" i="8"/>
  <c r="Q93" i="9" s="1"/>
  <c r="DO95" i="8"/>
  <c r="W95" i="9" s="1"/>
  <c r="EA95" i="8"/>
  <c r="AI95" i="9" s="1"/>
  <c r="DX93" i="8"/>
  <c r="AF93" i="9" s="1"/>
  <c r="DL93" i="8"/>
  <c r="T93" i="9" s="1"/>
  <c r="EB103" i="8"/>
  <c r="AJ103" i="9" s="1"/>
  <c r="DP103" i="8"/>
  <c r="X103" i="9" s="1"/>
  <c r="DR93" i="8"/>
  <c r="Z93" i="9" s="1"/>
  <c r="ED93" i="8"/>
  <c r="AL93" i="9" s="1"/>
  <c r="DZ99" i="8"/>
  <c r="AH99" i="9" s="1"/>
  <c r="DN99" i="8"/>
  <c r="V99" i="9" s="1"/>
  <c r="EB100" i="8"/>
  <c r="AJ100" i="9" s="1"/>
  <c r="DP100" i="8"/>
  <c r="X100" i="9" s="1"/>
  <c r="EF112" i="8"/>
  <c r="AN112" i="9" s="1"/>
  <c r="DT112" i="8"/>
  <c r="AB112" i="9" s="1"/>
  <c r="DS94" i="8"/>
  <c r="AA94" i="9" s="1"/>
  <c r="EE94" i="8"/>
  <c r="AM94" i="9" s="1"/>
  <c r="EC99" i="8"/>
  <c r="AK99" i="9" s="1"/>
  <c r="DQ99" i="8"/>
  <c r="Y99" i="9" s="1"/>
  <c r="DY110" i="8"/>
  <c r="AG110" i="9" s="1"/>
  <c r="DM110" i="8"/>
  <c r="U110" i="9" s="1"/>
  <c r="DN97" i="8"/>
  <c r="V97" i="9" s="1"/>
  <c r="DZ97" i="8"/>
  <c r="AH97" i="9" s="1"/>
  <c r="DV103" i="8"/>
  <c r="AD103" i="9" s="1"/>
  <c r="DJ103" i="8"/>
  <c r="R103" i="9" s="1"/>
  <c r="DQ102" i="8"/>
  <c r="Y102" i="9" s="1"/>
  <c r="EC102" i="8"/>
  <c r="AK102" i="9" s="1"/>
  <c r="DR102" i="8"/>
  <c r="Z102" i="9" s="1"/>
  <c r="ED102" i="8"/>
  <c r="AL102" i="9" s="1"/>
  <c r="DX100" i="8"/>
  <c r="AF100" i="9" s="1"/>
  <c r="DL100" i="8"/>
  <c r="T100" i="9" s="1"/>
  <c r="DW100" i="8"/>
  <c r="AE100" i="9" s="1"/>
  <c r="DK100" i="8"/>
  <c r="S100" i="9" s="1"/>
  <c r="DU105" i="8"/>
  <c r="AC105" i="9" s="1"/>
  <c r="DI105" i="8"/>
  <c r="Q105" i="9" s="1"/>
  <c r="DZ110" i="8"/>
  <c r="AH110" i="9" s="1"/>
  <c r="DN110" i="8"/>
  <c r="V110" i="9" s="1"/>
  <c r="EB106" i="8"/>
  <c r="AJ106" i="9" s="1"/>
  <c r="DP106" i="8"/>
  <c r="X106" i="9" s="1"/>
  <c r="EF111" i="8"/>
  <c r="AN111" i="9" s="1"/>
  <c r="DT111" i="8"/>
  <c r="AB111" i="9" s="1"/>
  <c r="EB110" i="8"/>
  <c r="AJ110" i="9" s="1"/>
  <c r="DP110" i="8"/>
  <c r="X110" i="9" s="1"/>
  <c r="DT105" i="8"/>
  <c r="AB105" i="9" s="1"/>
  <c r="EF105" i="8"/>
  <c r="AN105" i="9" s="1"/>
  <c r="DX111" i="8"/>
  <c r="AF111" i="9" s="1"/>
  <c r="DL111" i="8"/>
  <c r="T111" i="9" s="1"/>
  <c r="DI103" i="8"/>
  <c r="Q103" i="9" s="1"/>
  <c r="DU103" i="8"/>
  <c r="AC103" i="9" s="1"/>
  <c r="DO108" i="8"/>
  <c r="W108" i="9" s="1"/>
  <c r="EA108" i="8"/>
  <c r="AI108" i="9" s="1"/>
  <c r="DP104" i="8"/>
  <c r="X104" i="9" s="1"/>
  <c r="EB104" i="8"/>
  <c r="AJ104" i="9" s="1"/>
  <c r="DU110" i="8"/>
  <c r="AC110" i="9" s="1"/>
  <c r="DI110" i="8"/>
  <c r="Q110" i="9" s="1"/>
  <c r="DW110" i="8"/>
  <c r="AE110" i="9" s="1"/>
  <c r="DK110" i="8"/>
  <c r="S110" i="9" s="1"/>
  <c r="DW116" i="8"/>
  <c r="AE116" i="9" s="1"/>
  <c r="DK116" i="8"/>
  <c r="S116" i="9" s="1"/>
  <c r="ED132" i="8"/>
  <c r="AL132" i="9" s="1"/>
  <c r="DR132" i="8"/>
  <c r="Z132" i="9" s="1"/>
  <c r="DS120" i="8"/>
  <c r="AA120" i="9" s="1"/>
  <c r="EE120" i="8"/>
  <c r="AM120" i="9" s="1"/>
  <c r="DZ116" i="8"/>
  <c r="AH116" i="9" s="1"/>
  <c r="DN116" i="8"/>
  <c r="V116" i="9" s="1"/>
  <c r="DS113" i="8"/>
  <c r="AA113" i="9" s="1"/>
  <c r="EE113" i="8"/>
  <c r="AM113" i="9" s="1"/>
  <c r="DP121" i="8"/>
  <c r="X121" i="9" s="1"/>
  <c r="EB121" i="8"/>
  <c r="AJ121" i="9" s="1"/>
  <c r="DL113" i="8"/>
  <c r="T113" i="9" s="1"/>
  <c r="DX113" i="8"/>
  <c r="AF113" i="9" s="1"/>
  <c r="DM119" i="8"/>
  <c r="U119" i="9" s="1"/>
  <c r="DY119" i="8"/>
  <c r="AG119" i="9" s="1"/>
  <c r="DY115" i="8"/>
  <c r="AG115" i="9" s="1"/>
  <c r="DM115" i="8"/>
  <c r="U115" i="9" s="1"/>
  <c r="DV123" i="8"/>
  <c r="AD123" i="9" s="1"/>
  <c r="DJ123" i="8"/>
  <c r="R123" i="9" s="1"/>
  <c r="DP112" i="8"/>
  <c r="X112" i="9" s="1"/>
  <c r="EB112" i="8"/>
  <c r="AJ112" i="9" s="1"/>
  <c r="EC119" i="8"/>
  <c r="AK119" i="9" s="1"/>
  <c r="DQ119" i="8"/>
  <c r="Y119" i="9" s="1"/>
  <c r="DW115" i="8"/>
  <c r="AE115" i="9" s="1"/>
  <c r="DK115" i="8"/>
  <c r="S115" i="9" s="1"/>
  <c r="DU120" i="8"/>
  <c r="AC120" i="9" s="1"/>
  <c r="DI120" i="8"/>
  <c r="Q120" i="9" s="1"/>
  <c r="DY125" i="8"/>
  <c r="AG125" i="9" s="1"/>
  <c r="DM125" i="8"/>
  <c r="U125" i="9" s="1"/>
  <c r="DT123" i="8"/>
  <c r="AB123" i="9" s="1"/>
  <c r="EF123" i="8"/>
  <c r="AN123" i="9" s="1"/>
  <c r="DJ131" i="8"/>
  <c r="R131" i="9" s="1"/>
  <c r="DV131" i="8"/>
  <c r="AD131" i="9" s="1"/>
  <c r="DN119" i="8"/>
  <c r="V119" i="9" s="1"/>
  <c r="DZ119" i="8"/>
  <c r="AH119" i="9" s="1"/>
  <c r="DT124" i="8"/>
  <c r="AB124" i="9" s="1"/>
  <c r="EF124" i="8"/>
  <c r="AN124" i="9" s="1"/>
  <c r="DU132" i="8"/>
  <c r="AC132" i="9" s="1"/>
  <c r="DI132" i="8"/>
  <c r="Q132" i="9" s="1"/>
  <c r="DI118" i="8"/>
  <c r="Q118" i="9" s="1"/>
  <c r="DU118" i="8"/>
  <c r="AC118" i="9" s="1"/>
  <c r="DO123" i="8"/>
  <c r="W123" i="9" s="1"/>
  <c r="EA123" i="8"/>
  <c r="AI123" i="9" s="1"/>
  <c r="EA131" i="8"/>
  <c r="AI131" i="9" s="1"/>
  <c r="DO131" i="8"/>
  <c r="W131" i="9" s="1"/>
  <c r="EB132" i="8"/>
  <c r="AJ132" i="9" s="1"/>
  <c r="DP132" i="8"/>
  <c r="X132" i="9" s="1"/>
  <c r="DY137" i="8"/>
  <c r="AG137" i="9" s="1"/>
  <c r="DM137" i="8"/>
  <c r="U137" i="9" s="1"/>
  <c r="DX131" i="8"/>
  <c r="AF131" i="9" s="1"/>
  <c r="DL131" i="8"/>
  <c r="T131" i="9" s="1"/>
  <c r="DO127" i="8"/>
  <c r="W127" i="9" s="1"/>
  <c r="EA127" i="8"/>
  <c r="AI127" i="9" s="1"/>
  <c r="DS134" i="8"/>
  <c r="AA134" i="9" s="1"/>
  <c r="EE134" i="8"/>
  <c r="AM134" i="9" s="1"/>
  <c r="DW128" i="8"/>
  <c r="AE128" i="9" s="1"/>
  <c r="DK128" i="8"/>
  <c r="S128" i="9" s="1"/>
  <c r="DM135" i="8"/>
  <c r="U135" i="9" s="1"/>
  <c r="DY135" i="8"/>
  <c r="AG135" i="9" s="1"/>
  <c r="EA137" i="8"/>
  <c r="AI137" i="9" s="1"/>
  <c r="DO137" i="8"/>
  <c r="W137" i="9" s="1"/>
  <c r="EB139" i="8"/>
  <c r="AJ139" i="9" s="1"/>
  <c r="DP139" i="8"/>
  <c r="X139" i="9" s="1"/>
  <c r="DP131" i="8"/>
  <c r="X131" i="9" s="1"/>
  <c r="EB131" i="8"/>
  <c r="AJ131" i="9" s="1"/>
  <c r="DM129" i="8"/>
  <c r="U129" i="9" s="1"/>
  <c r="DY129" i="8"/>
  <c r="AG129" i="9" s="1"/>
  <c r="DW134" i="8"/>
  <c r="AE134" i="9" s="1"/>
  <c r="DK134" i="8"/>
  <c r="S134" i="9" s="1"/>
  <c r="DN135" i="8"/>
  <c r="V135" i="9" s="1"/>
  <c r="DZ135" i="8"/>
  <c r="AH135" i="9" s="1"/>
  <c r="DX143" i="8"/>
  <c r="AF143" i="9" s="1"/>
  <c r="DL143" i="8"/>
  <c r="T143" i="9" s="1"/>
  <c r="DS137" i="8"/>
  <c r="AA137" i="9" s="1"/>
  <c r="EE137" i="8"/>
  <c r="AM137" i="9" s="1"/>
  <c r="EC136" i="8"/>
  <c r="AK136" i="9" s="1"/>
  <c r="DQ136" i="8"/>
  <c r="Y136" i="9" s="1"/>
  <c r="DT135" i="8"/>
  <c r="AB135" i="9" s="1"/>
  <c r="EF135" i="8"/>
  <c r="AN135" i="9" s="1"/>
  <c r="EB143" i="8"/>
  <c r="AJ143" i="9" s="1"/>
  <c r="DP143" i="8"/>
  <c r="X143" i="9" s="1"/>
  <c r="EE141" i="8"/>
  <c r="AM141" i="9" s="1"/>
  <c r="DS141" i="8"/>
  <c r="AA141" i="9" s="1"/>
  <c r="DS143" i="8"/>
  <c r="AA143" i="9" s="1"/>
  <c r="EE143" i="8"/>
  <c r="AM143" i="9" s="1"/>
  <c r="DT137" i="8"/>
  <c r="AB137" i="9" s="1"/>
  <c r="EF137" i="8"/>
  <c r="AN137" i="9" s="1"/>
  <c r="DI144" i="8"/>
  <c r="Q144" i="9" s="1"/>
  <c r="DU144" i="8"/>
  <c r="AC144" i="9" s="1"/>
  <c r="EE146" i="8"/>
  <c r="AM146" i="9" s="1"/>
  <c r="DS146" i="8"/>
  <c r="AA146" i="9" s="1"/>
  <c r="EF140" i="8"/>
  <c r="AN140" i="9" s="1"/>
  <c r="DT140" i="8"/>
  <c r="AB140" i="9" s="1"/>
  <c r="ED145" i="8"/>
  <c r="AL145" i="9" s="1"/>
  <c r="DR145" i="8"/>
  <c r="Z145" i="9" s="1"/>
  <c r="DP140" i="8"/>
  <c r="X140" i="9" s="1"/>
  <c r="EB140" i="8"/>
  <c r="AJ140" i="9" s="1"/>
  <c r="DL146" i="8"/>
  <c r="T146" i="9" s="1"/>
  <c r="DX146" i="8"/>
  <c r="AF146" i="9" s="1"/>
  <c r="EB9" i="8"/>
  <c r="AJ9" i="9" s="1"/>
  <c r="DP9" i="8"/>
  <c r="X9" i="9" s="1"/>
  <c r="DX17" i="8"/>
  <c r="AF17" i="9" s="1"/>
  <c r="DL17" i="8"/>
  <c r="T17" i="9" s="1"/>
  <c r="EC8" i="8"/>
  <c r="AK8" i="9" s="1"/>
  <c r="DQ8" i="8"/>
  <c r="Y8" i="9" s="1"/>
  <c r="DY7" i="8"/>
  <c r="AG7" i="9" s="1"/>
  <c r="DM7" i="8"/>
  <c r="U7" i="9" s="1"/>
  <c r="EC13" i="8"/>
  <c r="AK13" i="9" s="1"/>
  <c r="DQ13" i="8"/>
  <c r="Y13" i="9" s="1"/>
  <c r="DS23" i="8"/>
  <c r="AA23" i="9" s="1"/>
  <c r="EE23" i="8"/>
  <c r="AM23" i="9" s="1"/>
  <c r="ED5" i="8"/>
  <c r="AL5" i="9" s="1"/>
  <c r="DR5" i="8"/>
  <c r="Z5" i="9" s="1"/>
  <c r="DV11" i="8"/>
  <c r="AD11" i="9" s="1"/>
  <c r="DJ11" i="8"/>
  <c r="R11" i="9" s="1"/>
  <c r="DI18" i="8"/>
  <c r="Q18" i="9" s="1"/>
  <c r="DU18" i="8"/>
  <c r="AC18" i="9" s="1"/>
  <c r="DY10" i="8"/>
  <c r="AG10" i="9" s="1"/>
  <c r="DM10" i="8"/>
  <c r="U10" i="9" s="1"/>
  <c r="DQ6" i="8"/>
  <c r="Y6" i="9" s="1"/>
  <c r="EC6" i="8"/>
  <c r="AK6" i="9" s="1"/>
  <c r="EB12" i="8"/>
  <c r="AJ12" i="9" s="1"/>
  <c r="DP12" i="8"/>
  <c r="X12" i="9" s="1"/>
  <c r="DY19" i="8"/>
  <c r="AG19" i="9" s="1"/>
  <c r="DM19" i="8"/>
  <c r="U19" i="9" s="1"/>
  <c r="EB11" i="8"/>
  <c r="AJ11" i="9" s="1"/>
  <c r="DP11" i="8"/>
  <c r="X11" i="9" s="1"/>
  <c r="DN8" i="8"/>
  <c r="V8" i="9" s="1"/>
  <c r="DZ8" i="8"/>
  <c r="AH8" i="9" s="1"/>
  <c r="EA14" i="8"/>
  <c r="AI14" i="9" s="1"/>
  <c r="DO14" i="8"/>
  <c r="W14" i="9" s="1"/>
  <c r="DY24" i="8"/>
  <c r="AG24" i="9" s="1"/>
  <c r="DM24" i="8"/>
  <c r="U24" i="9" s="1"/>
  <c r="DQ7" i="8"/>
  <c r="Y7" i="9" s="1"/>
  <c r="EC7" i="8"/>
  <c r="AK7" i="9" s="1"/>
  <c r="DQ14" i="8"/>
  <c r="Y14" i="9" s="1"/>
  <c r="EC14" i="8"/>
  <c r="AK14" i="9" s="1"/>
  <c r="DW25" i="8"/>
  <c r="AE25" i="9" s="1"/>
  <c r="DK25" i="8"/>
  <c r="S25" i="9" s="1"/>
  <c r="DL6" i="8"/>
  <c r="T6" i="9" s="1"/>
  <c r="DX6" i="8"/>
  <c r="AF6" i="9" s="1"/>
  <c r="EA11" i="8"/>
  <c r="AI11" i="9" s="1"/>
  <c r="DO11" i="8"/>
  <c r="W11" i="9" s="1"/>
  <c r="DQ18" i="8"/>
  <c r="Y18" i="9" s="1"/>
  <c r="EC18" i="8"/>
  <c r="AK18" i="9" s="1"/>
  <c r="DL12" i="8"/>
  <c r="T12" i="9" s="1"/>
  <c r="DX12" i="8"/>
  <c r="AF12" i="9" s="1"/>
  <c r="DV17" i="8"/>
  <c r="AD17" i="9" s="1"/>
  <c r="DJ17" i="8"/>
  <c r="R17" i="9" s="1"/>
  <c r="EB22" i="8"/>
  <c r="AJ22" i="9" s="1"/>
  <c r="DP22" i="8"/>
  <c r="X22" i="9" s="1"/>
  <c r="DX28" i="8"/>
  <c r="AF28" i="9" s="1"/>
  <c r="DL28" i="8"/>
  <c r="T28" i="9" s="1"/>
  <c r="DJ33" i="8"/>
  <c r="R33" i="9" s="1"/>
  <c r="DV33" i="8"/>
  <c r="AD33" i="9" s="1"/>
  <c r="DX40" i="8"/>
  <c r="AF40" i="9" s="1"/>
  <c r="DL40" i="8"/>
  <c r="T40" i="9" s="1"/>
  <c r="DT21" i="8"/>
  <c r="AB21" i="9" s="1"/>
  <c r="EF21" i="8"/>
  <c r="AN21" i="9" s="1"/>
  <c r="ED26" i="8"/>
  <c r="AL26" i="9" s="1"/>
  <c r="DR26" i="8"/>
  <c r="Z26" i="9" s="1"/>
  <c r="DZ32" i="8"/>
  <c r="AH32" i="9" s="1"/>
  <c r="DN32" i="8"/>
  <c r="V32" i="9" s="1"/>
  <c r="DQ39" i="8"/>
  <c r="Y39" i="9" s="1"/>
  <c r="EC39" i="8"/>
  <c r="AK39" i="9" s="1"/>
  <c r="DO12" i="8"/>
  <c r="W12" i="9" s="1"/>
  <c r="EA12" i="8"/>
  <c r="AI12" i="9" s="1"/>
  <c r="DK18" i="8"/>
  <c r="S18" i="9" s="1"/>
  <c r="DW18" i="8"/>
  <c r="AE18" i="9" s="1"/>
  <c r="DU23" i="8"/>
  <c r="AC23" i="9" s="1"/>
  <c r="DI23" i="8"/>
  <c r="Q23" i="9" s="1"/>
  <c r="EA28" i="8"/>
  <c r="AI28" i="9" s="1"/>
  <c r="DO28" i="8"/>
  <c r="W28" i="9" s="1"/>
  <c r="DX34" i="8"/>
  <c r="AF34" i="9" s="1"/>
  <c r="DL34" i="8"/>
  <c r="T34" i="9" s="1"/>
  <c r="DU44" i="8"/>
  <c r="AC44" i="9" s="1"/>
  <c r="DI44" i="8"/>
  <c r="Q44" i="9" s="1"/>
  <c r="DL18" i="8"/>
  <c r="T18" i="9" s="1"/>
  <c r="DX18" i="8"/>
  <c r="AF18" i="9" s="1"/>
  <c r="DJ23" i="8"/>
  <c r="R23" i="9" s="1"/>
  <c r="DV23" i="8"/>
  <c r="AD23" i="9" s="1"/>
  <c r="DP28" i="8"/>
  <c r="X28" i="9" s="1"/>
  <c r="EB28" i="8"/>
  <c r="AJ28" i="9" s="1"/>
  <c r="DY34" i="8"/>
  <c r="AG34" i="9" s="1"/>
  <c r="DM34" i="8"/>
  <c r="U34" i="9" s="1"/>
  <c r="DY46" i="8"/>
  <c r="AG46" i="9" s="1"/>
  <c r="DM46" i="8"/>
  <c r="U46" i="9" s="1"/>
  <c r="DM30" i="8"/>
  <c r="U30" i="9" s="1"/>
  <c r="DY30" i="8"/>
  <c r="AG30" i="9" s="1"/>
  <c r="DS35" i="8"/>
  <c r="AA35" i="9" s="1"/>
  <c r="EE35" i="8"/>
  <c r="AM35" i="9" s="1"/>
  <c r="DW47" i="8"/>
  <c r="AE47" i="9" s="1"/>
  <c r="DK47" i="8"/>
  <c r="S47" i="9" s="1"/>
  <c r="DT27" i="8"/>
  <c r="AB27" i="9" s="1"/>
  <c r="EF27" i="8"/>
  <c r="AN27" i="9" s="1"/>
  <c r="DR32" i="8"/>
  <c r="Z32" i="9" s="1"/>
  <c r="ED32" i="8"/>
  <c r="AL32" i="9" s="1"/>
  <c r="DU40" i="8"/>
  <c r="AC40" i="9" s="1"/>
  <c r="DI40" i="8"/>
  <c r="Q40" i="9" s="1"/>
  <c r="DQ21" i="8"/>
  <c r="Y21" i="9" s="1"/>
  <c r="EC21" i="8"/>
  <c r="AK21" i="9" s="1"/>
  <c r="DM27" i="8"/>
  <c r="U27" i="9" s="1"/>
  <c r="DY27" i="8"/>
  <c r="AG27" i="9" s="1"/>
  <c r="DS32" i="8"/>
  <c r="AA32" i="9" s="1"/>
  <c r="EE32" i="8"/>
  <c r="AM32" i="9" s="1"/>
  <c r="DW39" i="8"/>
  <c r="AE39" i="9" s="1"/>
  <c r="DK39" i="8"/>
  <c r="S39" i="9" s="1"/>
  <c r="DX35" i="8"/>
  <c r="AF35" i="9" s="1"/>
  <c r="DL35" i="8"/>
  <c r="T35" i="9" s="1"/>
  <c r="DV40" i="8"/>
  <c r="AD40" i="9" s="1"/>
  <c r="DJ40" i="8"/>
  <c r="R40" i="9" s="1"/>
  <c r="EB45" i="8"/>
  <c r="AJ45" i="9" s="1"/>
  <c r="DP45" i="8"/>
  <c r="X45" i="9" s="1"/>
  <c r="ED51" i="8"/>
  <c r="AL51" i="9" s="1"/>
  <c r="DR51" i="8"/>
  <c r="Z51" i="9" s="1"/>
  <c r="DW48" i="8"/>
  <c r="AE48" i="9" s="1"/>
  <c r="DK48" i="8"/>
  <c r="S48" i="9" s="1"/>
  <c r="DN54" i="8"/>
  <c r="V54" i="9" s="1"/>
  <c r="DZ54" i="8"/>
  <c r="AH54" i="9" s="1"/>
  <c r="DV45" i="8"/>
  <c r="AD45" i="9" s="1"/>
  <c r="DJ45" i="8"/>
  <c r="R45" i="9" s="1"/>
  <c r="DP50" i="8"/>
  <c r="X50" i="9" s="1"/>
  <c r="EB50" i="8"/>
  <c r="AJ50" i="9" s="1"/>
  <c r="DK37" i="8"/>
  <c r="S37" i="9" s="1"/>
  <c r="DW37" i="8"/>
  <c r="AE37" i="9" s="1"/>
  <c r="DI42" i="8"/>
  <c r="Q42" i="9" s="1"/>
  <c r="DU42" i="8"/>
  <c r="AC42" i="9" s="1"/>
  <c r="DO47" i="8"/>
  <c r="W47" i="9" s="1"/>
  <c r="EA47" i="8"/>
  <c r="AI47" i="9" s="1"/>
  <c r="ED54" i="8"/>
  <c r="AL54" i="9" s="1"/>
  <c r="DR54" i="8"/>
  <c r="Z54" i="9" s="1"/>
  <c r="DN36" i="8"/>
  <c r="V36" i="9" s="1"/>
  <c r="DZ36" i="8"/>
  <c r="AH36" i="9" s="1"/>
  <c r="DT41" i="8"/>
  <c r="AB41" i="9" s="1"/>
  <c r="EF41" i="8"/>
  <c r="AN41" i="9" s="1"/>
  <c r="DR46" i="8"/>
  <c r="Z46" i="9" s="1"/>
  <c r="ED46" i="8"/>
  <c r="AL46" i="9" s="1"/>
  <c r="DZ52" i="8"/>
  <c r="AH52" i="9" s="1"/>
  <c r="DN52" i="8"/>
  <c r="V52" i="9" s="1"/>
  <c r="ED60" i="8"/>
  <c r="AL60" i="9" s="1"/>
  <c r="DR60" i="8"/>
  <c r="Z60" i="9" s="1"/>
  <c r="DM49" i="8"/>
  <c r="U49" i="9" s="1"/>
  <c r="DY49" i="8"/>
  <c r="AG49" i="9" s="1"/>
  <c r="DN56" i="8"/>
  <c r="V56" i="9" s="1"/>
  <c r="DZ56" i="8"/>
  <c r="AH56" i="9" s="1"/>
  <c r="DL42" i="8"/>
  <c r="T42" i="9" s="1"/>
  <c r="DX42" i="8"/>
  <c r="AF42" i="9" s="1"/>
  <c r="DJ47" i="8"/>
  <c r="R47" i="9" s="1"/>
  <c r="DV47" i="8"/>
  <c r="AD47" i="9" s="1"/>
  <c r="DY53" i="8"/>
  <c r="AG53" i="9" s="1"/>
  <c r="DM53" i="8"/>
  <c r="U53" i="9" s="1"/>
  <c r="EC52" i="8"/>
  <c r="AK52" i="9" s="1"/>
  <c r="DQ52" i="8"/>
  <c r="Y52" i="9" s="1"/>
  <c r="DY58" i="8"/>
  <c r="AG58" i="9" s="1"/>
  <c r="DM58" i="8"/>
  <c r="U58" i="9" s="1"/>
  <c r="EC66" i="8"/>
  <c r="AK66" i="9" s="1"/>
  <c r="DQ66" i="8"/>
  <c r="Y66" i="9" s="1"/>
  <c r="DQ57" i="8"/>
  <c r="Y57" i="9" s="1"/>
  <c r="EC57" i="8"/>
  <c r="AK57" i="9" s="1"/>
  <c r="DU63" i="8"/>
  <c r="AC63" i="9" s="1"/>
  <c r="DI63" i="8"/>
  <c r="Q63" i="9" s="1"/>
  <c r="DT52" i="8"/>
  <c r="AB52" i="9" s="1"/>
  <c r="EF52" i="8"/>
  <c r="AN52" i="9" s="1"/>
  <c r="ED57" i="8"/>
  <c r="AL57" i="9" s="1"/>
  <c r="DR57" i="8"/>
  <c r="Z57" i="9" s="1"/>
  <c r="DW63" i="8"/>
  <c r="AE63" i="9" s="1"/>
  <c r="DK63" i="8"/>
  <c r="S63" i="9" s="1"/>
  <c r="DS53" i="8"/>
  <c r="AA53" i="9" s="1"/>
  <c r="EE53" i="8"/>
  <c r="AM53" i="9" s="1"/>
  <c r="DQ58" i="8"/>
  <c r="Y58" i="9" s="1"/>
  <c r="EC58" i="8"/>
  <c r="AK58" i="9" s="1"/>
  <c r="EA65" i="8"/>
  <c r="AI65" i="9" s="1"/>
  <c r="DO65" i="8"/>
  <c r="W65" i="9" s="1"/>
  <c r="DJ58" i="8"/>
  <c r="R58" i="9" s="1"/>
  <c r="DV58" i="8"/>
  <c r="AD58" i="9" s="1"/>
  <c r="EA64" i="8"/>
  <c r="AI64" i="9" s="1"/>
  <c r="DO64" i="8"/>
  <c r="W64" i="9" s="1"/>
  <c r="ED62" i="8"/>
  <c r="AL62" i="9" s="1"/>
  <c r="DR62" i="8"/>
  <c r="Z62" i="9" s="1"/>
  <c r="DR55" i="8"/>
  <c r="Z55" i="9" s="1"/>
  <c r="ED55" i="8"/>
  <c r="AL55" i="9" s="1"/>
  <c r="DN61" i="8"/>
  <c r="V61" i="9" s="1"/>
  <c r="DZ61" i="8"/>
  <c r="AH61" i="9" s="1"/>
  <c r="DV63" i="8"/>
  <c r="AD63" i="9" s="1"/>
  <c r="DJ63" i="8"/>
  <c r="R63" i="9" s="1"/>
  <c r="EB68" i="8"/>
  <c r="AJ68" i="9" s="1"/>
  <c r="DP68" i="8"/>
  <c r="X68" i="9" s="1"/>
  <c r="DR74" i="8"/>
  <c r="Z74" i="9" s="1"/>
  <c r="ED74" i="8"/>
  <c r="AL74" i="9" s="1"/>
  <c r="DN62" i="8"/>
  <c r="V62" i="9" s="1"/>
  <c r="DZ62" i="8"/>
  <c r="AH62" i="9" s="1"/>
  <c r="DT67" i="8"/>
  <c r="AB67" i="9" s="1"/>
  <c r="EF67" i="8"/>
  <c r="AN67" i="9" s="1"/>
  <c r="DX73" i="8"/>
  <c r="AF73" i="9" s="1"/>
  <c r="DL73" i="8"/>
  <c r="T73" i="9" s="1"/>
  <c r="DS64" i="8"/>
  <c r="AA64" i="9" s="1"/>
  <c r="EE64" i="8"/>
  <c r="AM64" i="9" s="1"/>
  <c r="EC69" i="8"/>
  <c r="AK69" i="9" s="1"/>
  <c r="DQ69" i="8"/>
  <c r="Y69" i="9" s="1"/>
  <c r="DO79" i="8"/>
  <c r="W79" i="9" s="1"/>
  <c r="EA79" i="8"/>
  <c r="AI79" i="9" s="1"/>
  <c r="DP66" i="8"/>
  <c r="X66" i="9" s="1"/>
  <c r="EB66" i="8"/>
  <c r="AJ66" i="9" s="1"/>
  <c r="EC72" i="8"/>
  <c r="AK72" i="9" s="1"/>
  <c r="DQ72" i="8"/>
  <c r="Y72" i="9" s="1"/>
  <c r="DK69" i="8"/>
  <c r="S69" i="9" s="1"/>
  <c r="DW69" i="8"/>
  <c r="AE69" i="9" s="1"/>
  <c r="DX75" i="8"/>
  <c r="AF75" i="9" s="1"/>
  <c r="DL75" i="8"/>
  <c r="T75" i="9" s="1"/>
  <c r="DP71" i="8"/>
  <c r="X71" i="9" s="1"/>
  <c r="EB71" i="8"/>
  <c r="AJ71" i="9" s="1"/>
  <c r="DM78" i="8"/>
  <c r="U78" i="9" s="1"/>
  <c r="DY78" i="8"/>
  <c r="AG78" i="9" s="1"/>
  <c r="DM69" i="8"/>
  <c r="U69" i="9" s="1"/>
  <c r="DY69" i="8"/>
  <c r="AG69" i="9" s="1"/>
  <c r="DO75" i="8"/>
  <c r="W75" i="9" s="1"/>
  <c r="EA75" i="8"/>
  <c r="AI75" i="9" s="1"/>
  <c r="DU92" i="8"/>
  <c r="AC92" i="9" s="1"/>
  <c r="DI92" i="8"/>
  <c r="Q92" i="9" s="1"/>
  <c r="EF76" i="8"/>
  <c r="AN76" i="9" s="1"/>
  <c r="DT76" i="8"/>
  <c r="AB76" i="9" s="1"/>
  <c r="ED81" i="8"/>
  <c r="AL81" i="9" s="1"/>
  <c r="DR81" i="8"/>
  <c r="Z81" i="9" s="1"/>
  <c r="DL89" i="8"/>
  <c r="T89" i="9" s="1"/>
  <c r="DX89" i="8"/>
  <c r="AF89" i="9" s="1"/>
  <c r="DW88" i="8"/>
  <c r="AE88" i="9" s="1"/>
  <c r="DK88" i="8"/>
  <c r="S88" i="9" s="1"/>
  <c r="DK81" i="8"/>
  <c r="S81" i="9" s="1"/>
  <c r="DW81" i="8"/>
  <c r="AE81" i="9" s="1"/>
  <c r="DO87" i="8"/>
  <c r="W87" i="9" s="1"/>
  <c r="EA87" i="8"/>
  <c r="AI87" i="9" s="1"/>
  <c r="DO76" i="8"/>
  <c r="W76" i="9" s="1"/>
  <c r="EA76" i="8"/>
  <c r="AI76" i="9" s="1"/>
  <c r="ED82" i="8"/>
  <c r="AL82" i="9" s="1"/>
  <c r="DR82" i="8"/>
  <c r="Z82" i="9" s="1"/>
  <c r="DS89" i="8"/>
  <c r="AA89" i="9" s="1"/>
  <c r="EE89" i="8"/>
  <c r="AM89" i="9" s="1"/>
  <c r="DR75" i="8"/>
  <c r="Z75" i="9" s="1"/>
  <c r="ED75" i="8"/>
  <c r="AL75" i="9" s="1"/>
  <c r="DY81" i="8"/>
  <c r="AG81" i="9" s="1"/>
  <c r="DM81" i="8"/>
  <c r="U81" i="9" s="1"/>
  <c r="DZ88" i="8"/>
  <c r="AH88" i="9" s="1"/>
  <c r="DN88" i="8"/>
  <c r="V88" i="9" s="1"/>
  <c r="EC88" i="8"/>
  <c r="AK88" i="9" s="1"/>
  <c r="DQ88" i="8"/>
  <c r="Y88" i="9" s="1"/>
  <c r="ED80" i="8"/>
  <c r="AL80" i="9" s="1"/>
  <c r="DR80" i="8"/>
  <c r="Z80" i="9" s="1"/>
  <c r="DQ90" i="8"/>
  <c r="Y90" i="9" s="1"/>
  <c r="EC90" i="8"/>
  <c r="AK90" i="9" s="1"/>
  <c r="DS86" i="8"/>
  <c r="EE86" i="8"/>
  <c r="EA93" i="8"/>
  <c r="AI93" i="9" s="1"/>
  <c r="DO93" i="8"/>
  <c r="W93" i="9" s="1"/>
  <c r="DV112" i="8"/>
  <c r="AD112" i="9" s="1"/>
  <c r="DJ112" i="8"/>
  <c r="R112" i="9" s="1"/>
  <c r="DL86" i="8"/>
  <c r="DX86" i="8"/>
  <c r="DW92" i="8"/>
  <c r="AE92" i="9" s="1"/>
  <c r="DK92" i="8"/>
  <c r="S92" i="9" s="1"/>
  <c r="DS91" i="8"/>
  <c r="AA91" i="9" s="1"/>
  <c r="EE91" i="8"/>
  <c r="AM91" i="9" s="1"/>
  <c r="DS99" i="8"/>
  <c r="AA99" i="9" s="1"/>
  <c r="EE99" i="8"/>
  <c r="AM99" i="9" s="1"/>
  <c r="EA90" i="8"/>
  <c r="AI90" i="9" s="1"/>
  <c r="DO90" i="8"/>
  <c r="W90" i="9" s="1"/>
  <c r="EC97" i="8"/>
  <c r="AK97" i="9" s="1"/>
  <c r="DQ97" i="8"/>
  <c r="Y97" i="9" s="1"/>
  <c r="DT93" i="8"/>
  <c r="AB93" i="9" s="1"/>
  <c r="EF93" i="8"/>
  <c r="AN93" i="9" s="1"/>
  <c r="DW96" i="8"/>
  <c r="AE96" i="9" s="1"/>
  <c r="DK96" i="8"/>
  <c r="S96" i="9" s="1"/>
  <c r="DR94" i="8"/>
  <c r="Z94" i="9" s="1"/>
  <c r="ED94" i="8"/>
  <c r="AL94" i="9" s="1"/>
  <c r="DJ89" i="8"/>
  <c r="R89" i="9" s="1"/>
  <c r="DV89" i="8"/>
  <c r="AD89" i="9" s="1"/>
  <c r="EB94" i="8"/>
  <c r="AJ94" i="9" s="1"/>
  <c r="DP94" i="8"/>
  <c r="X94" i="9" s="1"/>
  <c r="DY100" i="8"/>
  <c r="AG100" i="9" s="1"/>
  <c r="DM100" i="8"/>
  <c r="U100" i="9" s="1"/>
  <c r="DV101" i="8"/>
  <c r="AD101" i="9" s="1"/>
  <c r="DJ101" i="8"/>
  <c r="R101" i="9" s="1"/>
  <c r="DK90" i="8"/>
  <c r="S90" i="9" s="1"/>
  <c r="DW90" i="8"/>
  <c r="AE90" i="9" s="1"/>
  <c r="DI95" i="8"/>
  <c r="Q95" i="9" s="1"/>
  <c r="DU95" i="8"/>
  <c r="AC95" i="9" s="1"/>
  <c r="EC100" i="8"/>
  <c r="AK100" i="9" s="1"/>
  <c r="DQ100" i="8"/>
  <c r="Y100" i="9" s="1"/>
  <c r="EB113" i="8"/>
  <c r="AJ113" i="9" s="1"/>
  <c r="DP113" i="8"/>
  <c r="X113" i="9" s="1"/>
  <c r="DL98" i="8"/>
  <c r="T98" i="9" s="1"/>
  <c r="DX98" i="8"/>
  <c r="AF98" i="9" s="1"/>
  <c r="EF103" i="8"/>
  <c r="AN103" i="9" s="1"/>
  <c r="DT103" i="8"/>
  <c r="AB103" i="9" s="1"/>
  <c r="DK103" i="8"/>
  <c r="S103" i="9" s="1"/>
  <c r="DW103" i="8"/>
  <c r="AE103" i="9" s="1"/>
  <c r="DL103" i="8"/>
  <c r="T103" i="9" s="1"/>
  <c r="DX103" i="8"/>
  <c r="AF103" i="9" s="1"/>
  <c r="EB101" i="8"/>
  <c r="AJ101" i="9" s="1"/>
  <c r="DP101" i="8"/>
  <c r="X101" i="9" s="1"/>
  <c r="EE100" i="8"/>
  <c r="AM100" i="9" s="1"/>
  <c r="DS100" i="8"/>
  <c r="AA100" i="9" s="1"/>
  <c r="EC105" i="8"/>
  <c r="AK105" i="9" s="1"/>
  <c r="DQ105" i="8"/>
  <c r="Y105" i="9" s="1"/>
  <c r="EE111" i="8"/>
  <c r="AM111" i="9" s="1"/>
  <c r="DS111" i="8"/>
  <c r="AA111" i="9" s="1"/>
  <c r="DZ107" i="8"/>
  <c r="AH107" i="9" s="1"/>
  <c r="DN107" i="8"/>
  <c r="V107" i="9" s="1"/>
  <c r="DX112" i="8"/>
  <c r="AF112" i="9" s="1"/>
  <c r="DL112" i="8"/>
  <c r="T112" i="9" s="1"/>
  <c r="DW111" i="8"/>
  <c r="AE111" i="9" s="1"/>
  <c r="DK111" i="8"/>
  <c r="S111" i="9" s="1"/>
  <c r="DJ106" i="8"/>
  <c r="R106" i="9" s="1"/>
  <c r="DV106" i="8"/>
  <c r="AD106" i="9" s="1"/>
  <c r="EA112" i="8"/>
  <c r="AI112" i="9" s="1"/>
  <c r="DO112" i="8"/>
  <c r="W112" i="9" s="1"/>
  <c r="DQ103" i="8"/>
  <c r="Y103" i="9" s="1"/>
  <c r="EC103" i="8"/>
  <c r="AK103" i="9" s="1"/>
  <c r="DM109" i="8"/>
  <c r="U109" i="9" s="1"/>
  <c r="DY109" i="8"/>
  <c r="AG109" i="9" s="1"/>
  <c r="DN105" i="8"/>
  <c r="V105" i="9" s="1"/>
  <c r="DZ105" i="8"/>
  <c r="AH105" i="9" s="1"/>
  <c r="DZ111" i="8"/>
  <c r="AH111" i="9" s="1"/>
  <c r="DN111" i="8"/>
  <c r="V111" i="9" s="1"/>
  <c r="EA111" i="8"/>
  <c r="AI111" i="9" s="1"/>
  <c r="DO111" i="8"/>
  <c r="W111" i="9" s="1"/>
  <c r="DZ117" i="8"/>
  <c r="AH117" i="9" s="1"/>
  <c r="DN117" i="8"/>
  <c r="V117" i="9" s="1"/>
  <c r="EA135" i="8"/>
  <c r="AI135" i="9" s="1"/>
  <c r="DO135" i="8"/>
  <c r="W135" i="9" s="1"/>
  <c r="DY121" i="8"/>
  <c r="AG121" i="9" s="1"/>
  <c r="DM121" i="8"/>
  <c r="U121" i="9" s="1"/>
  <c r="EC117" i="8"/>
  <c r="AK117" i="9" s="1"/>
  <c r="DQ117" i="8"/>
  <c r="Y117" i="9" s="1"/>
  <c r="EA114" i="8"/>
  <c r="AI114" i="9" s="1"/>
  <c r="DO114" i="8"/>
  <c r="W114" i="9" s="1"/>
  <c r="DX122" i="8"/>
  <c r="AF122" i="9" s="1"/>
  <c r="DL122" i="8"/>
  <c r="T122" i="9" s="1"/>
  <c r="DT113" i="8"/>
  <c r="AB113" i="9" s="1"/>
  <c r="EF113" i="8"/>
  <c r="AN113" i="9" s="1"/>
  <c r="DK120" i="8"/>
  <c r="S120" i="9" s="1"/>
  <c r="DW120" i="8"/>
  <c r="AE120" i="9" s="1"/>
  <c r="ED116" i="8"/>
  <c r="AL116" i="9" s="1"/>
  <c r="DR116" i="8"/>
  <c r="Z116" i="9" s="1"/>
  <c r="DO124" i="8"/>
  <c r="W124" i="9" s="1"/>
  <c r="EA124" i="8"/>
  <c r="AI124" i="9" s="1"/>
  <c r="DN113" i="8"/>
  <c r="V113" i="9" s="1"/>
  <c r="DZ113" i="8"/>
  <c r="AH113" i="9" s="1"/>
  <c r="EA120" i="8"/>
  <c r="AI120" i="9" s="1"/>
  <c r="DO120" i="8"/>
  <c r="W120" i="9" s="1"/>
  <c r="EE115" i="8"/>
  <c r="AM115" i="9" s="1"/>
  <c r="DS115" i="8"/>
  <c r="AA115" i="9" s="1"/>
  <c r="EC120" i="8"/>
  <c r="AK120" i="9" s="1"/>
  <c r="DQ120" i="8"/>
  <c r="Y120" i="9" s="1"/>
  <c r="DW126" i="8"/>
  <c r="AE126" i="9" s="1"/>
  <c r="DK126" i="8"/>
  <c r="S126" i="9" s="1"/>
  <c r="DJ124" i="8"/>
  <c r="R124" i="9" s="1"/>
  <c r="DV124" i="8"/>
  <c r="AD124" i="9" s="1"/>
  <c r="DX133" i="8"/>
  <c r="AF133" i="9" s="1"/>
  <c r="DL133" i="8"/>
  <c r="T133" i="9" s="1"/>
  <c r="DL120" i="8"/>
  <c r="T120" i="9" s="1"/>
  <c r="DX120" i="8"/>
  <c r="AF120" i="9" s="1"/>
  <c r="EC125" i="8"/>
  <c r="AK125" i="9" s="1"/>
  <c r="DQ125" i="8"/>
  <c r="Y125" i="9" s="1"/>
  <c r="EF133" i="8"/>
  <c r="AN133" i="9" s="1"/>
  <c r="DT133" i="8"/>
  <c r="AB133" i="9" s="1"/>
  <c r="DQ118" i="8"/>
  <c r="Y118" i="9" s="1"/>
  <c r="EC118" i="8"/>
  <c r="AK118" i="9" s="1"/>
  <c r="DM124" i="8"/>
  <c r="U124" i="9" s="1"/>
  <c r="DY124" i="8"/>
  <c r="AG124" i="9" s="1"/>
  <c r="DV132" i="8"/>
  <c r="AD132" i="9" s="1"/>
  <c r="DJ132" i="8"/>
  <c r="R132" i="9" s="1"/>
  <c r="DI134" i="8"/>
  <c r="Q134" i="9" s="1"/>
  <c r="DU134" i="8"/>
  <c r="AC134" i="9" s="1"/>
  <c r="EB125" i="8"/>
  <c r="AJ125" i="9" s="1"/>
  <c r="DP125" i="8"/>
  <c r="X125" i="9" s="1"/>
  <c r="EF132" i="8"/>
  <c r="AN132" i="9" s="1"/>
  <c r="DT132" i="8"/>
  <c r="AB132" i="9" s="1"/>
  <c r="DV128" i="8"/>
  <c r="AD128" i="9" s="1"/>
  <c r="DJ128" i="8"/>
  <c r="R128" i="9" s="1"/>
  <c r="DV135" i="8"/>
  <c r="AD135" i="9" s="1"/>
  <c r="DJ135" i="8"/>
  <c r="R135" i="9" s="1"/>
  <c r="DT128" i="8"/>
  <c r="AB128" i="9" s="1"/>
  <c r="EF128" i="8"/>
  <c r="AN128" i="9" s="1"/>
  <c r="DY131" i="8"/>
  <c r="AG131" i="9" s="1"/>
  <c r="DM131" i="8"/>
  <c r="U131" i="9" s="1"/>
  <c r="DI140" i="8"/>
  <c r="Q140" i="9" s="1"/>
  <c r="DU140" i="8"/>
  <c r="AC140" i="9" s="1"/>
  <c r="DY140" i="8"/>
  <c r="AG140" i="9" s="1"/>
  <c r="DM140" i="8"/>
  <c r="U140" i="9" s="1"/>
  <c r="DN132" i="8"/>
  <c r="V132" i="9" s="1"/>
  <c r="DZ132" i="8"/>
  <c r="AH132" i="9" s="1"/>
  <c r="DK130" i="8"/>
  <c r="S130" i="9" s="1"/>
  <c r="DW130" i="8"/>
  <c r="AE130" i="9" s="1"/>
  <c r="DI135" i="8"/>
  <c r="Q135" i="9" s="1"/>
  <c r="DU135" i="8"/>
  <c r="AC135" i="9" s="1"/>
  <c r="DL136" i="8"/>
  <c r="T136" i="9" s="1"/>
  <c r="DX136" i="8"/>
  <c r="AF136" i="9" s="1"/>
  <c r="DT145" i="8"/>
  <c r="AB145" i="9" s="1"/>
  <c r="EF145" i="8"/>
  <c r="AN145" i="9" s="1"/>
  <c r="DM138" i="8"/>
  <c r="U138" i="9" s="1"/>
  <c r="DY138" i="8"/>
  <c r="AG138" i="9" s="1"/>
  <c r="DV137" i="8"/>
  <c r="AD137" i="9" s="1"/>
  <c r="DJ137" i="8"/>
  <c r="R137" i="9" s="1"/>
  <c r="DV136" i="8"/>
  <c r="AD136" i="9" s="1"/>
  <c r="DJ136" i="8"/>
  <c r="R136" i="9" s="1"/>
  <c r="EA144" i="8"/>
  <c r="AI144" i="9" s="1"/>
  <c r="DO144" i="8"/>
  <c r="W144" i="9" s="1"/>
  <c r="DY142" i="8"/>
  <c r="AG142" i="9" s="1"/>
  <c r="DM142" i="8"/>
  <c r="U142" i="9" s="1"/>
  <c r="DR144" i="8"/>
  <c r="Z144" i="9" s="1"/>
  <c r="ED144" i="8"/>
  <c r="AL144" i="9" s="1"/>
  <c r="DJ138" i="8"/>
  <c r="R138" i="9" s="1"/>
  <c r="DV138" i="8"/>
  <c r="AD138" i="9" s="1"/>
  <c r="DY145" i="8"/>
  <c r="AG145" i="9" s="1"/>
  <c r="DM145" i="8"/>
  <c r="U145" i="9" s="1"/>
  <c r="DK144" i="8"/>
  <c r="S144" i="9" s="1"/>
  <c r="DW144" i="8"/>
  <c r="AE144" i="9" s="1"/>
  <c r="DV141" i="8"/>
  <c r="AD141" i="9" s="1"/>
  <c r="DJ141" i="8"/>
  <c r="R141" i="9" s="1"/>
  <c r="EB146" i="8"/>
  <c r="AJ146" i="9" s="1"/>
  <c r="DP146" i="8"/>
  <c r="X146" i="9" s="1"/>
  <c r="DN141" i="8"/>
  <c r="V141" i="9" s="1"/>
  <c r="DZ141" i="8"/>
  <c r="AH141" i="9" s="1"/>
  <c r="DT146" i="8"/>
  <c r="AB146" i="9" s="1"/>
  <c r="EF146" i="8"/>
  <c r="AN146" i="9" s="1"/>
  <c r="CK11" i="6"/>
  <c r="CW11" i="6" s="1"/>
  <c r="CU60" i="6"/>
  <c r="DG60" i="6" s="1"/>
  <c r="CO43" i="6"/>
  <c r="DA43" i="6" s="1"/>
  <c r="DM43" i="6" s="1"/>
  <c r="CQ21" i="6"/>
  <c r="DC21" i="6" s="1"/>
  <c r="CL15" i="6"/>
  <c r="CX15" i="6" s="1"/>
  <c r="CR7" i="6"/>
  <c r="DD7" i="6" s="1"/>
  <c r="CV24" i="6"/>
  <c r="DH24" i="6" s="1"/>
  <c r="CS11" i="6"/>
  <c r="DE11" i="6" s="1"/>
  <c r="CQ34" i="6"/>
  <c r="DC34" i="6" s="1"/>
  <c r="CQ15" i="6"/>
  <c r="DC15" i="6" s="1"/>
  <c r="CL44" i="6"/>
  <c r="CX44" i="6" s="1"/>
  <c r="DJ44" i="6" s="1"/>
  <c r="CK21" i="6"/>
  <c r="CW21" i="6" s="1"/>
  <c r="CU12" i="6"/>
  <c r="DG12" i="6" s="1"/>
  <c r="CT43" i="6"/>
  <c r="DF43" i="6" s="1"/>
  <c r="CT26" i="6"/>
  <c r="DF26" i="6" s="1"/>
  <c r="CU58" i="6"/>
  <c r="DG58" i="6" s="1"/>
  <c r="CN52" i="6"/>
  <c r="CZ52" i="6" s="1"/>
  <c r="CK64" i="6"/>
  <c r="CW64" i="6" s="1"/>
  <c r="DI64" i="6" s="1"/>
  <c r="CR14" i="6"/>
  <c r="DD14" i="6" s="1"/>
  <c r="DP14" i="6" s="1"/>
  <c r="CR12" i="6"/>
  <c r="DD12" i="6" s="1"/>
  <c r="CR46" i="6"/>
  <c r="DD46" i="6" s="1"/>
  <c r="CL5" i="6"/>
  <c r="CX5" i="6" s="1"/>
  <c r="CQ11" i="6"/>
  <c r="DC11" i="6" s="1"/>
  <c r="CU17" i="6"/>
  <c r="DG17" i="6" s="1"/>
  <c r="CP8" i="6"/>
  <c r="DB8" i="6" s="1"/>
  <c r="CV28" i="6"/>
  <c r="DH28" i="6" s="1"/>
  <c r="CK14" i="6"/>
  <c r="CW14" i="6" s="1"/>
  <c r="DI14" i="6" s="1"/>
  <c r="CT38" i="6"/>
  <c r="DF38" i="6" s="1"/>
  <c r="CU18" i="6"/>
  <c r="DG18" i="6" s="1"/>
  <c r="CO6" i="6"/>
  <c r="DA6" i="6" s="1"/>
  <c r="CV22" i="6"/>
  <c r="DH22" i="6" s="1"/>
  <c r="CM26" i="6"/>
  <c r="CY26" i="6" s="1"/>
  <c r="CN32" i="6"/>
  <c r="CZ32" i="6" s="1"/>
  <c r="DL32" i="6" s="1"/>
  <c r="CV29" i="6"/>
  <c r="DH29" i="6" s="1"/>
  <c r="CM49" i="6"/>
  <c r="CY49" i="6" s="1"/>
  <c r="CS56" i="6"/>
  <c r="DE56" i="6" s="1"/>
  <c r="CQ88" i="6"/>
  <c r="DC88" i="6" s="1"/>
  <c r="CS21" i="6"/>
  <c r="DE21" i="6" s="1"/>
  <c r="CK18" i="6"/>
  <c r="CW18" i="6" s="1"/>
  <c r="CP16" i="6"/>
  <c r="DB16" i="6" s="1"/>
  <c r="CT5" i="6"/>
  <c r="DF5" i="6" s="1"/>
  <c r="CM15" i="6"/>
  <c r="CY15" i="6" s="1"/>
  <c r="CP21" i="6"/>
  <c r="DB21" i="6" s="1"/>
  <c r="CL10" i="6"/>
  <c r="CX10" i="6" s="1"/>
  <c r="CU31" i="6"/>
  <c r="DG31" i="6" s="1"/>
  <c r="DS31" i="6" s="1"/>
  <c r="CO17" i="6"/>
  <c r="DA17" i="6" s="1"/>
  <c r="CQ45" i="6"/>
  <c r="DC45" i="6" s="1"/>
  <c r="CP19" i="6"/>
  <c r="DB19" i="6" s="1"/>
  <c r="CS8" i="6"/>
  <c r="DE8" i="6" s="1"/>
  <c r="CK25" i="6"/>
  <c r="CW25" i="6" s="1"/>
  <c r="CV30" i="6"/>
  <c r="DH30" i="6" s="1"/>
  <c r="DT30" i="6" s="1"/>
  <c r="CP46" i="6"/>
  <c r="DB46" i="6" s="1"/>
  <c r="CQ38" i="6"/>
  <c r="DC38" i="6" s="1"/>
  <c r="CQ51" i="6"/>
  <c r="DC51" i="6" s="1"/>
  <c r="CV60" i="6"/>
  <c r="DH60" i="6" s="1"/>
  <c r="CR86" i="6"/>
  <c r="DD86" i="6" s="1"/>
  <c r="CL9" i="6"/>
  <c r="CX9" i="6" s="1"/>
  <c r="CT40" i="6"/>
  <c r="DF40" i="6" s="1"/>
  <c r="CM50" i="6"/>
  <c r="CY50" i="6" s="1"/>
  <c r="DK50" i="6" s="1"/>
  <c r="CS14" i="6"/>
  <c r="DE14" i="6" s="1"/>
  <c r="CT31" i="6"/>
  <c r="DF31" i="6" s="1"/>
  <c r="CN22" i="6"/>
  <c r="CZ22" i="6" s="1"/>
  <c r="CN13" i="6"/>
  <c r="CZ13" i="6" s="1"/>
  <c r="CN41" i="6"/>
  <c r="CZ41" i="6" s="1"/>
  <c r="CS18" i="6"/>
  <c r="DE18" i="6" s="1"/>
  <c r="DQ18" i="6" s="1"/>
  <c r="CV6" i="6"/>
  <c r="DH6" i="6" s="1"/>
  <c r="CP23" i="6"/>
  <c r="DB23" i="6" s="1"/>
  <c r="CQ9" i="6"/>
  <c r="DC9" i="6" s="1"/>
  <c r="CN47" i="6"/>
  <c r="CZ47" i="6" s="1"/>
  <c r="CR17" i="6"/>
  <c r="DD17" i="6" s="1"/>
  <c r="CQ55" i="6"/>
  <c r="DC55" i="6" s="1"/>
  <c r="CQ32" i="6"/>
  <c r="DC32" i="6" s="1"/>
  <c r="CO63" i="6"/>
  <c r="DA63" i="6" s="1"/>
  <c r="CN53" i="6"/>
  <c r="CZ53" i="6" s="1"/>
  <c r="CM94" i="6"/>
  <c r="CY94" i="6" s="1"/>
  <c r="DK94" i="6" s="1"/>
  <c r="CN5" i="6"/>
  <c r="CZ5" i="6" s="1"/>
  <c r="CR58" i="6"/>
  <c r="DD58" i="6" s="1"/>
  <c r="CL19" i="6"/>
  <c r="CX19" i="6" s="1"/>
  <c r="CR6" i="6"/>
  <c r="DD6" i="6" s="1"/>
  <c r="CP25" i="6"/>
  <c r="DB25" i="6" s="1"/>
  <c r="CV13" i="6"/>
  <c r="DH13" i="6" s="1"/>
  <c r="CM6" i="6"/>
  <c r="CY6" i="6" s="1"/>
  <c r="CT21" i="6"/>
  <c r="DF21" i="6" s="1"/>
  <c r="DR21" i="6" s="1"/>
  <c r="CL7" i="6"/>
  <c r="CX7" i="6" s="1"/>
  <c r="CM28" i="6"/>
  <c r="CY28" i="6" s="1"/>
  <c r="CU11" i="6"/>
  <c r="DG11" i="6" s="1"/>
  <c r="CN7" i="6"/>
  <c r="CZ7" i="6" s="1"/>
  <c r="CL28" i="6"/>
  <c r="CX28" i="6" s="1"/>
  <c r="CK26" i="6"/>
  <c r="CW26" i="6" s="1"/>
  <c r="CK36" i="6"/>
  <c r="CW36" i="6" s="1"/>
  <c r="CM54" i="6"/>
  <c r="CY54" i="6" s="1"/>
  <c r="DK54" i="6" s="1"/>
  <c r="CR55" i="6"/>
  <c r="DD55" i="6" s="1"/>
  <c r="CT86" i="6"/>
  <c r="DF86" i="6" s="1"/>
  <c r="CO8" i="6"/>
  <c r="DA8" i="6" s="1"/>
  <c r="CT9" i="6"/>
  <c r="DF9" i="6" s="1"/>
  <c r="CT29" i="6"/>
  <c r="DF29" i="6" s="1"/>
  <c r="CS16" i="6"/>
  <c r="DE16" i="6" s="1"/>
  <c r="DQ16" i="6" s="1"/>
  <c r="CU6" i="6"/>
  <c r="DG6" i="6" s="1"/>
  <c r="CT25" i="6"/>
  <c r="DF25" i="6" s="1"/>
  <c r="DR25" i="6" s="1"/>
  <c r="CP9" i="6"/>
  <c r="DB9" i="6" s="1"/>
  <c r="DN9" i="6" s="1"/>
  <c r="CL29" i="6"/>
  <c r="CX29" i="6" s="1"/>
  <c r="CN14" i="6"/>
  <c r="CZ14" i="6" s="1"/>
  <c r="CT15" i="6"/>
  <c r="DF15" i="6" s="1"/>
  <c r="CN31" i="6"/>
  <c r="CZ31" i="6" s="1"/>
  <c r="CM37" i="6"/>
  <c r="CY37" i="6" s="1"/>
  <c r="CV51" i="6"/>
  <c r="DH51" i="6" s="1"/>
  <c r="CK58" i="6"/>
  <c r="CW58" i="6" s="1"/>
  <c r="DI58" i="6" s="1"/>
  <c r="CU79" i="6"/>
  <c r="DG79" i="6" s="1"/>
  <c r="CN100" i="6"/>
  <c r="CZ100" i="6" s="1"/>
  <c r="CU9" i="6"/>
  <c r="DG9" i="6" s="1"/>
  <c r="CK29" i="6"/>
  <c r="CW29" i="6" s="1"/>
  <c r="CN38" i="6"/>
  <c r="CZ38" i="6" s="1"/>
  <c r="CP7" i="6"/>
  <c r="DB7" i="6" s="1"/>
  <c r="CV8" i="6"/>
  <c r="DH8" i="6" s="1"/>
  <c r="CN12" i="6"/>
  <c r="CZ12" i="6" s="1"/>
  <c r="DL12" i="6" s="1"/>
  <c r="CO31" i="6"/>
  <c r="DA31" i="6" s="1"/>
  <c r="DM31" i="6" s="1"/>
  <c r="CV20" i="6"/>
  <c r="DH20" i="6" s="1"/>
  <c r="CQ8" i="6"/>
  <c r="DC8" i="6" s="1"/>
  <c r="CR26" i="6"/>
  <c r="DD26" i="6" s="1"/>
  <c r="CT11" i="6"/>
  <c r="DF11" i="6" s="1"/>
  <c r="CP33" i="6"/>
  <c r="DB33" i="6" s="1"/>
  <c r="CS15" i="6"/>
  <c r="DE15" i="6" s="1"/>
  <c r="CS33" i="6"/>
  <c r="DE33" i="6" s="1"/>
  <c r="DQ33" i="6" s="1"/>
  <c r="CU40" i="6"/>
  <c r="DG40" i="6" s="1"/>
  <c r="CS41" i="6"/>
  <c r="DE41" i="6" s="1"/>
  <c r="CN44" i="6"/>
  <c r="CZ44" i="6" s="1"/>
  <c r="CK39" i="6"/>
  <c r="CW39" i="6" s="1"/>
  <c r="CL55" i="6"/>
  <c r="CX55" i="6" s="1"/>
  <c r="CT101" i="6"/>
  <c r="DF101" i="6" s="1"/>
  <c r="DR101" i="6" s="1"/>
  <c r="CU24" i="6"/>
  <c r="DG24" i="6" s="1"/>
  <c r="CU20" i="6"/>
  <c r="DG20" i="6" s="1"/>
  <c r="DS20" i="6" s="1"/>
  <c r="CQ25" i="6"/>
  <c r="DC25" i="6" s="1"/>
  <c r="CP11" i="6"/>
  <c r="DB11" i="6" s="1"/>
  <c r="CR16" i="6"/>
  <c r="DD16" i="6" s="1"/>
  <c r="CM13" i="6"/>
  <c r="CY13" i="6" s="1"/>
  <c r="CQ16" i="6"/>
  <c r="DC16" i="6" s="1"/>
  <c r="CK23" i="6"/>
  <c r="CW23" i="6" s="1"/>
  <c r="CM36" i="6"/>
  <c r="CY36" i="6" s="1"/>
  <c r="CN9" i="6"/>
  <c r="CZ9" i="6" s="1"/>
  <c r="CU14" i="6"/>
  <c r="DG14" i="6" s="1"/>
  <c r="CQ22" i="6"/>
  <c r="DC22" i="6" s="1"/>
  <c r="CO34" i="6"/>
  <c r="DA34" i="6" s="1"/>
  <c r="CK7" i="6"/>
  <c r="CW7" i="6" s="1"/>
  <c r="CQ12" i="6"/>
  <c r="DC12" i="6" s="1"/>
  <c r="CO19" i="6"/>
  <c r="DA19" i="6" s="1"/>
  <c r="CO27" i="6"/>
  <c r="DA27" i="6" s="1"/>
  <c r="CS40" i="6"/>
  <c r="DE40" i="6" s="1"/>
  <c r="DQ40" i="6" s="1"/>
  <c r="CT7" i="6"/>
  <c r="DF7" i="6" s="1"/>
  <c r="CP13" i="6"/>
  <c r="DB13" i="6" s="1"/>
  <c r="CM20" i="6"/>
  <c r="CY20" i="6" s="1"/>
  <c r="CO30" i="6"/>
  <c r="DA30" i="6" s="1"/>
  <c r="CS54" i="6"/>
  <c r="DE54" i="6" s="1"/>
  <c r="CO10" i="6"/>
  <c r="DA10" i="6" s="1"/>
  <c r="CM16" i="6"/>
  <c r="CY16" i="6" s="1"/>
  <c r="DK16" i="6" s="1"/>
  <c r="CS23" i="6"/>
  <c r="DE23" i="6" s="1"/>
  <c r="DQ23" i="6" s="1"/>
  <c r="CR9" i="6"/>
  <c r="DD9" i="6" s="1"/>
  <c r="DP9" i="6" s="1"/>
  <c r="CO7" i="6"/>
  <c r="DA7" i="6" s="1"/>
  <c r="CT42" i="6"/>
  <c r="DF42" i="6" s="1"/>
  <c r="CR33" i="6"/>
  <c r="DD33" i="6" s="1"/>
  <c r="CV47" i="6"/>
  <c r="DH47" i="6" s="1"/>
  <c r="CM21" i="6"/>
  <c r="CY21" i="6" s="1"/>
  <c r="CQ46" i="6"/>
  <c r="DC46" i="6" s="1"/>
  <c r="CP32" i="6"/>
  <c r="DB32" i="6" s="1"/>
  <c r="DN32" i="6" s="1"/>
  <c r="CM39" i="6"/>
  <c r="CY39" i="6" s="1"/>
  <c r="CL49" i="6"/>
  <c r="CX49" i="6" s="1"/>
  <c r="CK54" i="6"/>
  <c r="CW54" i="6" s="1"/>
  <c r="CS63" i="6"/>
  <c r="DE63" i="6" s="1"/>
  <c r="CQ56" i="6"/>
  <c r="DC56" i="6" s="1"/>
  <c r="CK48" i="6"/>
  <c r="CW48" i="6" s="1"/>
  <c r="CL58" i="6"/>
  <c r="CX58" i="6" s="1"/>
  <c r="DJ58" i="6" s="1"/>
  <c r="CN58" i="6"/>
  <c r="CZ58" i="6" s="1"/>
  <c r="DL58" i="6" s="1"/>
  <c r="CP77" i="6"/>
  <c r="DB77" i="6" s="1"/>
  <c r="CQ75" i="6"/>
  <c r="DC75" i="6" s="1"/>
  <c r="CQ90" i="6"/>
  <c r="DC90" i="6" s="1"/>
  <c r="CM105" i="6"/>
  <c r="CY105" i="6" s="1"/>
  <c r="CS6" i="6"/>
  <c r="DE6" i="6" s="1"/>
  <c r="CL23" i="6"/>
  <c r="CX23" i="6" s="1"/>
  <c r="DJ23" i="6" s="1"/>
  <c r="CU5" i="6"/>
  <c r="DG5" i="6" s="1"/>
  <c r="CL17" i="6"/>
  <c r="CX17" i="6" s="1"/>
  <c r="DJ17" i="6" s="1"/>
  <c r="CL27" i="6"/>
  <c r="CX27" i="6" s="1"/>
  <c r="CQ18" i="6"/>
  <c r="DC18" i="6" s="1"/>
  <c r="CK17" i="6"/>
  <c r="CW17" i="6" s="1"/>
  <c r="CS24" i="6"/>
  <c r="DE24" i="6" s="1"/>
  <c r="CN43" i="6"/>
  <c r="CZ43" i="6" s="1"/>
  <c r="CV9" i="6"/>
  <c r="DH9" i="6" s="1"/>
  <c r="CO15" i="6"/>
  <c r="DA15" i="6" s="1"/>
  <c r="CM23" i="6"/>
  <c r="CY23" i="6" s="1"/>
  <c r="CK38" i="6"/>
  <c r="CW38" i="6" s="1"/>
  <c r="DI38" i="6" s="1"/>
  <c r="CS7" i="6"/>
  <c r="DE7" i="6" s="1"/>
  <c r="CO13" i="6"/>
  <c r="DA13" i="6" s="1"/>
  <c r="CK20" i="6"/>
  <c r="CW20" i="6" s="1"/>
  <c r="CK28" i="6"/>
  <c r="CW28" i="6" s="1"/>
  <c r="CK44" i="6"/>
  <c r="CW44" i="6" s="1"/>
  <c r="CR8" i="6"/>
  <c r="DD8" i="6" s="1"/>
  <c r="CM14" i="6"/>
  <c r="CY14" i="6" s="1"/>
  <c r="DK14" i="6" s="1"/>
  <c r="CU22" i="6"/>
  <c r="DG22" i="6" s="1"/>
  <c r="CM32" i="6"/>
  <c r="CY32" i="6" s="1"/>
  <c r="DK32" i="6" s="1"/>
  <c r="CQ5" i="6"/>
  <c r="DC5" i="6" s="1"/>
  <c r="CM11" i="6"/>
  <c r="CY11" i="6" s="1"/>
  <c r="CQ17" i="6"/>
  <c r="DC17" i="6" s="1"/>
  <c r="CN24" i="6"/>
  <c r="CZ24" i="6" s="1"/>
  <c r="CL12" i="6"/>
  <c r="CX12" i="6" s="1"/>
  <c r="CS9" i="6"/>
  <c r="DE9" i="6" s="1"/>
  <c r="DQ9" i="6" s="1"/>
  <c r="CN15" i="6"/>
  <c r="CZ15" i="6" s="1"/>
  <c r="CS37" i="6"/>
  <c r="DE37" i="6" s="1"/>
  <c r="CP55" i="6"/>
  <c r="DB55" i="6" s="1"/>
  <c r="CQ23" i="6"/>
  <c r="DC23" i="6" s="1"/>
  <c r="CP62" i="6"/>
  <c r="DB62" i="6" s="1"/>
  <c r="CV34" i="6"/>
  <c r="DH34" i="6" s="1"/>
  <c r="CP42" i="6"/>
  <c r="DB42" i="6" s="1"/>
  <c r="CT52" i="6"/>
  <c r="DF52" i="6" s="1"/>
  <c r="CS59" i="6"/>
  <c r="DE59" i="6" s="1"/>
  <c r="CQ36" i="6"/>
  <c r="DC36" i="6" s="1"/>
  <c r="CT60" i="6"/>
  <c r="DF60" i="6" s="1"/>
  <c r="CM51" i="6"/>
  <c r="CY51" i="6" s="1"/>
  <c r="CN61" i="6"/>
  <c r="CZ61" i="6" s="1"/>
  <c r="CR60" i="6"/>
  <c r="DD60" i="6" s="1"/>
  <c r="CM89" i="6"/>
  <c r="CY89" i="6" s="1"/>
  <c r="CL93" i="6"/>
  <c r="CX93" i="6" s="1"/>
  <c r="DJ93" i="6" s="1"/>
  <c r="CL87" i="6"/>
  <c r="CX87" i="6" s="1"/>
  <c r="CM108" i="6"/>
  <c r="CY108" i="6" s="1"/>
  <c r="CU68" i="6"/>
  <c r="DG68" i="6" s="1"/>
  <c r="CR54" i="6"/>
  <c r="DD54" i="6" s="1"/>
  <c r="CM64" i="6"/>
  <c r="CY64" i="6" s="1"/>
  <c r="CQ64" i="6"/>
  <c r="DC64" i="6" s="1"/>
  <c r="CO75" i="6"/>
  <c r="DA75" i="6" s="1"/>
  <c r="CS81" i="6"/>
  <c r="DE81" i="6" s="1"/>
  <c r="DQ81" i="6" s="1"/>
  <c r="CQ81" i="6"/>
  <c r="DC81" i="6" s="1"/>
  <c r="CT114" i="6"/>
  <c r="DF114" i="6" s="1"/>
  <c r="CO12" i="6"/>
  <c r="DA12" i="6" s="1"/>
  <c r="CN8" i="6"/>
  <c r="CZ8" i="6" s="1"/>
  <c r="CS10" i="6"/>
  <c r="DE10" i="6" s="1"/>
  <c r="CN34" i="6"/>
  <c r="CZ34" i="6" s="1"/>
  <c r="CM41" i="6"/>
  <c r="CY41" i="6" s="1"/>
  <c r="CV12" i="6"/>
  <c r="DH12" i="6" s="1"/>
  <c r="DT12" i="6" s="1"/>
  <c r="CO18" i="6"/>
  <c r="DA18" i="6" s="1"/>
  <c r="CN26" i="6"/>
  <c r="CZ26" i="6" s="1"/>
  <c r="CV5" i="6"/>
  <c r="DH5" i="6" s="1"/>
  <c r="CT10" i="6"/>
  <c r="DF10" i="6" s="1"/>
  <c r="CM17" i="6"/>
  <c r="CY17" i="6" s="1"/>
  <c r="CS25" i="6"/>
  <c r="DE25" i="6" s="1"/>
  <c r="CK45" i="6"/>
  <c r="CW45" i="6" s="1"/>
  <c r="CO9" i="6"/>
  <c r="DA9" i="6" s="1"/>
  <c r="CV14" i="6"/>
  <c r="DH14" i="6" s="1"/>
  <c r="DT14" i="6" s="1"/>
  <c r="CR22" i="6"/>
  <c r="DD22" i="6" s="1"/>
  <c r="CN30" i="6"/>
  <c r="CZ30" i="6" s="1"/>
  <c r="CL48" i="6"/>
  <c r="CX48" i="6" s="1"/>
  <c r="CN10" i="6"/>
  <c r="CZ10" i="6" s="1"/>
  <c r="CK16" i="6"/>
  <c r="CW16" i="6" s="1"/>
  <c r="CM24" i="6"/>
  <c r="CY24" i="6" s="1"/>
  <c r="CR35" i="6"/>
  <c r="DD35" i="6" s="1"/>
  <c r="DP35" i="6" s="1"/>
  <c r="CM7" i="6"/>
  <c r="CY7" i="6" s="1"/>
  <c r="CK12" i="6"/>
  <c r="CW12" i="6" s="1"/>
  <c r="CV18" i="6"/>
  <c r="DH18" i="6" s="1"/>
  <c r="CV26" i="6"/>
  <c r="DH26" i="6" s="1"/>
  <c r="CT19" i="6"/>
  <c r="DF19" i="6" s="1"/>
  <c r="CK15" i="6"/>
  <c r="CW15" i="6" s="1"/>
  <c r="DI15" i="6" s="1"/>
  <c r="CL20" i="6"/>
  <c r="CX20" i="6" s="1"/>
  <c r="CM44" i="6"/>
  <c r="CY44" i="6" s="1"/>
  <c r="DK44" i="6" s="1"/>
  <c r="CS34" i="6"/>
  <c r="DE34" i="6" s="1"/>
  <c r="CM29" i="6"/>
  <c r="CY29" i="6" s="1"/>
  <c r="CT18" i="6"/>
  <c r="DF18" i="6" s="1"/>
  <c r="CU41" i="6"/>
  <c r="DG41" i="6" s="1"/>
  <c r="CN36" i="6"/>
  <c r="CZ36" i="6" s="1"/>
  <c r="CQ62" i="6"/>
  <c r="DC62" i="6" s="1"/>
  <c r="DO62" i="6" s="1"/>
  <c r="CV45" i="6"/>
  <c r="DH45" i="6" s="1"/>
  <c r="DT45" i="6" s="1"/>
  <c r="CM42" i="6"/>
  <c r="CY42" i="6" s="1"/>
  <c r="DK42" i="6" s="1"/>
  <c r="CL47" i="6"/>
  <c r="CX47" i="6" s="1"/>
  <c r="CP58" i="6"/>
  <c r="DB58" i="6" s="1"/>
  <c r="CM70" i="6"/>
  <c r="CY70" i="6" s="1"/>
  <c r="CO69" i="6"/>
  <c r="DA69" i="6" s="1"/>
  <c r="CQ67" i="6"/>
  <c r="DC67" i="6" s="1"/>
  <c r="CM78" i="6"/>
  <c r="CY78" i="6" s="1"/>
  <c r="CS94" i="6"/>
  <c r="DE94" i="6" s="1"/>
  <c r="DQ94" i="6" s="1"/>
  <c r="CL125" i="6"/>
  <c r="CX125" i="6" s="1"/>
  <c r="CU13" i="6"/>
  <c r="DG13" i="6" s="1"/>
  <c r="CR10" i="6"/>
  <c r="DD10" i="6" s="1"/>
  <c r="CM5" i="6"/>
  <c r="CY5" i="6" s="1"/>
  <c r="CK6" i="6"/>
  <c r="CW6" i="6" s="1"/>
  <c r="CQ7" i="6"/>
  <c r="DC7" i="6" s="1"/>
  <c r="CL13" i="6"/>
  <c r="CX13" i="6" s="1"/>
  <c r="DJ13" i="6" s="1"/>
  <c r="CK19" i="6"/>
  <c r="CW19" i="6" s="1"/>
  <c r="CK27" i="6"/>
  <c r="CW27" i="6" s="1"/>
  <c r="CL6" i="6"/>
  <c r="CX6" i="6" s="1"/>
  <c r="DJ6" i="6" s="1"/>
  <c r="CR11" i="6"/>
  <c r="DD11" i="6" s="1"/>
  <c r="CR18" i="6"/>
  <c r="DD18" i="6" s="1"/>
  <c r="CQ26" i="6"/>
  <c r="DC26" i="6" s="1"/>
  <c r="CU53" i="6"/>
  <c r="DG53" i="6" s="1"/>
  <c r="CM10" i="6"/>
  <c r="CY10" i="6" s="1"/>
  <c r="CP15" i="6"/>
  <c r="DB15" i="6" s="1"/>
  <c r="CO23" i="6"/>
  <c r="DA23" i="6" s="1"/>
  <c r="DM23" i="6" s="1"/>
  <c r="CK32" i="6"/>
  <c r="CW32" i="6" s="1"/>
  <c r="CP5" i="6"/>
  <c r="DB5" i="6" s="1"/>
  <c r="CV10" i="6"/>
  <c r="DH10" i="6" s="1"/>
  <c r="CV16" i="6"/>
  <c r="DH16" i="6" s="1"/>
  <c r="CU26" i="6"/>
  <c r="DG26" i="6" s="1"/>
  <c r="CV38" i="6"/>
  <c r="DH38" i="6" s="1"/>
  <c r="CU7" i="6"/>
  <c r="DG7" i="6" s="1"/>
  <c r="DS7" i="6" s="1"/>
  <c r="CS12" i="6"/>
  <c r="DE12" i="6" s="1"/>
  <c r="DQ12" i="6" s="1"/>
  <c r="CS19" i="6"/>
  <c r="DE19" i="6" s="1"/>
  <c r="CN28" i="6"/>
  <c r="CZ28" i="6" s="1"/>
  <c r="CQ24" i="6"/>
  <c r="DC24" i="6" s="1"/>
  <c r="CN18" i="6"/>
  <c r="CZ18" i="6" s="1"/>
  <c r="CN23" i="6"/>
  <c r="CZ23" i="6" s="1"/>
  <c r="CR49" i="6"/>
  <c r="DD49" i="6" s="1"/>
  <c r="CV37" i="6"/>
  <c r="DH37" i="6" s="1"/>
  <c r="CQ31" i="6"/>
  <c r="DC31" i="6" s="1"/>
  <c r="DO31" i="6" s="1"/>
  <c r="CV21" i="6"/>
  <c r="DH21" i="6" s="1"/>
  <c r="CO51" i="6"/>
  <c r="DA51" i="6" s="1"/>
  <c r="CR38" i="6"/>
  <c r="DD38" i="6" s="1"/>
  <c r="CQ43" i="6"/>
  <c r="DC43" i="6" s="1"/>
  <c r="CP48" i="6"/>
  <c r="DB48" i="6" s="1"/>
  <c r="CQ44" i="6"/>
  <c r="DC44" i="6" s="1"/>
  <c r="CN50" i="6"/>
  <c r="CZ50" i="6" s="1"/>
  <c r="CT65" i="6"/>
  <c r="DF65" i="6" s="1"/>
  <c r="CP67" i="6"/>
  <c r="DB67" i="6" s="1"/>
  <c r="DN67" i="6" s="1"/>
  <c r="CO65" i="6"/>
  <c r="DA65" i="6" s="1"/>
  <c r="CK81" i="6"/>
  <c r="CW81" i="6" s="1"/>
  <c r="CS87" i="6"/>
  <c r="DE87" i="6" s="1"/>
  <c r="CM95" i="6"/>
  <c r="CY95" i="6" s="1"/>
  <c r="CT139" i="6"/>
  <c r="DF139" i="6" s="1"/>
  <c r="CU28" i="6"/>
  <c r="DG28" i="6" s="1"/>
  <c r="CO22" i="6"/>
  <c r="DA22" i="6" s="1"/>
  <c r="CK10" i="6"/>
  <c r="CW10" i="6" s="1"/>
  <c r="DI10" i="6" s="1"/>
  <c r="CM9" i="6"/>
  <c r="CY9" i="6" s="1"/>
  <c r="CO26" i="6"/>
  <c r="DA26" i="6" s="1"/>
  <c r="CT13" i="6"/>
  <c r="DF13" i="6" s="1"/>
  <c r="CS20" i="6"/>
  <c r="DE20" i="6" s="1"/>
  <c r="CS28" i="6"/>
  <c r="DE28" i="6" s="1"/>
  <c r="CT6" i="6"/>
  <c r="DF6" i="6" s="1"/>
  <c r="CP12" i="6"/>
  <c r="DB12" i="6" s="1"/>
  <c r="DN12" i="6" s="1"/>
  <c r="CM19" i="6"/>
  <c r="CY19" i="6" s="1"/>
  <c r="CM27" i="6"/>
  <c r="CY27" i="6" s="1"/>
  <c r="CO5" i="6"/>
  <c r="DA5" i="6" s="1"/>
  <c r="CU10" i="6"/>
  <c r="DG10" i="6" s="1"/>
  <c r="CU16" i="6"/>
  <c r="DG16" i="6" s="1"/>
  <c r="CK24" i="6"/>
  <c r="CW24" i="6" s="1"/>
  <c r="CK33" i="6"/>
  <c r="CW33" i="6" s="1"/>
  <c r="CN6" i="6"/>
  <c r="CZ6" i="6" s="1"/>
  <c r="DL6" i="6" s="1"/>
  <c r="CL11" i="6"/>
  <c r="CX11" i="6" s="1"/>
  <c r="CP17" i="6"/>
  <c r="DB17" i="6" s="1"/>
  <c r="CP27" i="6"/>
  <c r="DB27" i="6" s="1"/>
  <c r="CN39" i="6"/>
  <c r="CZ39" i="6" s="1"/>
  <c r="CK8" i="6"/>
  <c r="CW8" i="6" s="1"/>
  <c r="CQ13" i="6"/>
  <c r="DC13" i="6" s="1"/>
  <c r="CN20" i="6"/>
  <c r="CZ20" i="6" s="1"/>
  <c r="CQ33" i="6"/>
  <c r="DC33" i="6" s="1"/>
  <c r="DO33" i="6" s="1"/>
  <c r="CQ29" i="6"/>
  <c r="DC29" i="6" s="1"/>
  <c r="CM22" i="6"/>
  <c r="CY22" i="6" s="1"/>
  <c r="CR25" i="6"/>
  <c r="DD25" i="6" s="1"/>
  <c r="CL35" i="6"/>
  <c r="CX35" i="6" s="1"/>
  <c r="CR41" i="6"/>
  <c r="DD41" i="6" s="1"/>
  <c r="CK34" i="6"/>
  <c r="CW34" i="6" s="1"/>
  <c r="CP24" i="6"/>
  <c r="DB24" i="6" s="1"/>
  <c r="CM30" i="6"/>
  <c r="CY30" i="6" s="1"/>
  <c r="DK30" i="6" s="1"/>
  <c r="CL41" i="6"/>
  <c r="CX41" i="6" s="1"/>
  <c r="CK46" i="6"/>
  <c r="CW46" i="6" s="1"/>
  <c r="CT50" i="6"/>
  <c r="DF50" i="6" s="1"/>
  <c r="CK47" i="6"/>
  <c r="CW47" i="6" s="1"/>
  <c r="CO52" i="6"/>
  <c r="DA52" i="6" s="1"/>
  <c r="CM71" i="6"/>
  <c r="CY71" i="6" s="1"/>
  <c r="CT71" i="6"/>
  <c r="DF71" i="6" s="1"/>
  <c r="CU70" i="6"/>
  <c r="DG70" i="6" s="1"/>
  <c r="DS70" i="6" s="1"/>
  <c r="CP71" i="6"/>
  <c r="DB71" i="6" s="1"/>
  <c r="CM103" i="6"/>
  <c r="CY103" i="6" s="1"/>
  <c r="DK103" i="6" s="1"/>
  <c r="CT88" i="6"/>
  <c r="DF88" i="6" s="1"/>
  <c r="CV146" i="6"/>
  <c r="DH146" i="6" s="1"/>
  <c r="CM146" i="6"/>
  <c r="CY146" i="6" s="1"/>
  <c r="CS145" i="6"/>
  <c r="DE145" i="6" s="1"/>
  <c r="CV142" i="6"/>
  <c r="DH142" i="6" s="1"/>
  <c r="CM138" i="6"/>
  <c r="CY138" i="6" s="1"/>
  <c r="DK138" i="6" s="1"/>
  <c r="CM139" i="6"/>
  <c r="CY139" i="6" s="1"/>
  <c r="CN137" i="6"/>
  <c r="CZ137" i="6" s="1"/>
  <c r="CP134" i="6"/>
  <c r="DB134" i="6" s="1"/>
  <c r="CO138" i="6"/>
  <c r="DA138" i="6" s="1"/>
  <c r="CP136" i="6"/>
  <c r="DB136" i="6" s="1"/>
  <c r="CR125" i="6"/>
  <c r="DD125" i="6" s="1"/>
  <c r="CK124" i="6"/>
  <c r="CW124" i="6" s="1"/>
  <c r="CT131" i="6"/>
  <c r="DF131" i="6" s="1"/>
  <c r="DR131" i="6" s="1"/>
  <c r="CT126" i="6"/>
  <c r="DF126" i="6" s="1"/>
  <c r="CO111" i="6"/>
  <c r="DA111" i="6" s="1"/>
  <c r="CM136" i="6"/>
  <c r="CY136" i="6" s="1"/>
  <c r="CL126" i="6"/>
  <c r="CX126" i="6" s="1"/>
  <c r="CV113" i="6"/>
  <c r="DH113" i="6" s="1"/>
  <c r="CR123" i="6"/>
  <c r="DD123" i="6" s="1"/>
  <c r="CV116" i="6"/>
  <c r="DH116" i="6" s="1"/>
  <c r="CK111" i="6"/>
  <c r="CW111" i="6" s="1"/>
  <c r="DI111" i="6" s="1"/>
  <c r="CU107" i="6"/>
  <c r="DG107" i="6" s="1"/>
  <c r="CS108" i="6"/>
  <c r="DE108" i="6" s="1"/>
  <c r="CU110" i="6"/>
  <c r="DG110" i="6" s="1"/>
  <c r="CR104" i="6"/>
  <c r="DD104" i="6" s="1"/>
  <c r="CP104" i="6"/>
  <c r="DB104" i="6" s="1"/>
  <c r="CV105" i="6"/>
  <c r="DH105" i="6" s="1"/>
  <c r="CP100" i="6"/>
  <c r="DB100" i="6" s="1"/>
  <c r="CU100" i="6"/>
  <c r="DG100" i="6" s="1"/>
  <c r="DS100" i="6" s="1"/>
  <c r="CS100" i="6"/>
  <c r="DE100" i="6" s="1"/>
  <c r="CL94" i="6"/>
  <c r="CX94" i="6" s="1"/>
  <c r="CN89" i="6"/>
  <c r="CZ89" i="6" s="1"/>
  <c r="CR118" i="6"/>
  <c r="DD118" i="6" s="1"/>
  <c r="CT99" i="6"/>
  <c r="DF99" i="6" s="1"/>
  <c r="CR93" i="6"/>
  <c r="DD93" i="6" s="1"/>
  <c r="CL88" i="6"/>
  <c r="CX88" i="6" s="1"/>
  <c r="CM100" i="6"/>
  <c r="CY100" i="6" s="1"/>
  <c r="DK100" i="6" s="1"/>
  <c r="CO94" i="6"/>
  <c r="DA94" i="6" s="1"/>
  <c r="CS88" i="6"/>
  <c r="DE88" i="6" s="1"/>
  <c r="CK93" i="6"/>
  <c r="CW93" i="6" s="1"/>
  <c r="CO86" i="6"/>
  <c r="DA86" i="6" s="1"/>
  <c r="CS80" i="6"/>
  <c r="DE80" i="6" s="1"/>
  <c r="CU93" i="6"/>
  <c r="DG93" i="6" s="1"/>
  <c r="CV86" i="6"/>
  <c r="DH86" i="6" s="1"/>
  <c r="CK99" i="6"/>
  <c r="CW99" i="6" s="1"/>
  <c r="DI99" i="6" s="1"/>
  <c r="CT89" i="6"/>
  <c r="DF89" i="6" s="1"/>
  <c r="CS93" i="6"/>
  <c r="DE93" i="6" s="1"/>
  <c r="CL86" i="6"/>
  <c r="CX86" i="6" s="1"/>
  <c r="CN81" i="6"/>
  <c r="CZ81" i="6" s="1"/>
  <c r="CP93" i="6"/>
  <c r="DB93" i="6" s="1"/>
  <c r="CM98" i="6"/>
  <c r="CY98" i="6" s="1"/>
  <c r="CK102" i="6"/>
  <c r="CW102" i="6" s="1"/>
  <c r="CS91" i="6"/>
  <c r="DE91" i="6" s="1"/>
  <c r="DQ91" i="6" s="1"/>
  <c r="CM86" i="6"/>
  <c r="CY86" i="6" s="1"/>
  <c r="CV83" i="6"/>
  <c r="DH83" i="6" s="1"/>
  <c r="CO77" i="6"/>
  <c r="DA77" i="6" s="1"/>
  <c r="CS71" i="6"/>
  <c r="DE71" i="6" s="1"/>
  <c r="CN80" i="6"/>
  <c r="CZ80" i="6" s="1"/>
  <c r="CT74" i="6"/>
  <c r="DF74" i="6" s="1"/>
  <c r="CO87" i="6"/>
  <c r="DA87" i="6" s="1"/>
  <c r="DM87" i="6" s="1"/>
  <c r="CM80" i="6"/>
  <c r="CY80" i="6" s="1"/>
  <c r="CS74" i="6"/>
  <c r="DE74" i="6" s="1"/>
  <c r="CM84" i="6"/>
  <c r="CY84" i="6" s="1"/>
  <c r="CT85" i="6"/>
  <c r="DF85" i="6" s="1"/>
  <c r="CO89" i="6"/>
  <c r="DA89" i="6" s="1"/>
  <c r="CM81" i="6"/>
  <c r="CY81" i="6" s="1"/>
  <c r="CV80" i="6"/>
  <c r="DH80" i="6" s="1"/>
  <c r="CT70" i="6"/>
  <c r="DF70" i="6" s="1"/>
  <c r="CV65" i="6"/>
  <c r="DH65" i="6" s="1"/>
  <c r="CT80" i="6"/>
  <c r="DF80" i="6" s="1"/>
  <c r="CS72" i="6"/>
  <c r="DE72" i="6" s="1"/>
  <c r="CS66" i="6"/>
  <c r="DE66" i="6" s="1"/>
  <c r="CT91" i="6"/>
  <c r="DF91" i="6" s="1"/>
  <c r="CR74" i="6"/>
  <c r="DD74" i="6" s="1"/>
  <c r="CT108" i="6"/>
  <c r="DF108" i="6" s="1"/>
  <c r="DR108" i="6" s="1"/>
  <c r="CK83" i="6"/>
  <c r="CW83" i="6" s="1"/>
  <c r="CN72" i="6"/>
  <c r="CZ72" i="6" s="1"/>
  <c r="CS76" i="6"/>
  <c r="DE76" i="6" s="1"/>
  <c r="CS68" i="6"/>
  <c r="DE68" i="6" s="1"/>
  <c r="CU63" i="6"/>
  <c r="DG63" i="6" s="1"/>
  <c r="CP66" i="6"/>
  <c r="DB66" i="6" s="1"/>
  <c r="CM60" i="6"/>
  <c r="CY60" i="6" s="1"/>
  <c r="CQ54" i="6"/>
  <c r="DC54" i="6" s="1"/>
  <c r="CR69" i="6"/>
  <c r="DD69" i="6" s="1"/>
  <c r="CL77" i="6"/>
  <c r="CX77" i="6" s="1"/>
  <c r="CR64" i="6"/>
  <c r="DD64" i="6" s="1"/>
  <c r="CT146" i="6"/>
  <c r="DF146" i="6" s="1"/>
  <c r="CR145" i="6"/>
  <c r="DD145" i="6" s="1"/>
  <c r="CQ141" i="6"/>
  <c r="DC141" i="6" s="1"/>
  <c r="CO137" i="6"/>
  <c r="DA137" i="6" s="1"/>
  <c r="CT138" i="6"/>
  <c r="DF138" i="6" s="1"/>
  <c r="CK136" i="6"/>
  <c r="CW136" i="6" s="1"/>
  <c r="DI136" i="6" s="1"/>
  <c r="CU133" i="6"/>
  <c r="DG133" i="6" s="1"/>
  <c r="CU141" i="6"/>
  <c r="DG141" i="6" s="1"/>
  <c r="CM133" i="6"/>
  <c r="CY133" i="6" s="1"/>
  <c r="CT124" i="6"/>
  <c r="DF124" i="6" s="1"/>
  <c r="CK131" i="6"/>
  <c r="CW131" i="6" s="1"/>
  <c r="CV129" i="6"/>
  <c r="DH129" i="6" s="1"/>
  <c r="CK125" i="6"/>
  <c r="CW125" i="6" s="1"/>
  <c r="CV125" i="6"/>
  <c r="DH125" i="6" s="1"/>
  <c r="CN126" i="6"/>
  <c r="CZ126" i="6" s="1"/>
  <c r="CO125" i="6"/>
  <c r="DA125" i="6" s="1"/>
  <c r="CL110" i="6"/>
  <c r="CX110" i="6" s="1"/>
  <c r="CK120" i="6"/>
  <c r="CW120" i="6" s="1"/>
  <c r="CM126" i="6"/>
  <c r="CY126" i="6" s="1"/>
  <c r="CQ116" i="6"/>
  <c r="DC116" i="6" s="1"/>
  <c r="CP106" i="6"/>
  <c r="DB106" i="6" s="1"/>
  <c r="CR107" i="6"/>
  <c r="DD107" i="6" s="1"/>
  <c r="CT104" i="6"/>
  <c r="DF104" i="6" s="1"/>
  <c r="DR104" i="6" s="1"/>
  <c r="CM111" i="6"/>
  <c r="CY111" i="6" s="1"/>
  <c r="CS103" i="6"/>
  <c r="DE103" i="6" s="1"/>
  <c r="CL105" i="6"/>
  <c r="CX105" i="6" s="1"/>
  <c r="CR99" i="6"/>
  <c r="DD99" i="6" s="1"/>
  <c r="CP99" i="6"/>
  <c r="DB99" i="6" s="1"/>
  <c r="CO99" i="6"/>
  <c r="DA99" i="6" s="1"/>
  <c r="DM99" i="6" s="1"/>
  <c r="CV93" i="6"/>
  <c r="DH93" i="6" s="1"/>
  <c r="CP88" i="6"/>
  <c r="DB88" i="6" s="1"/>
  <c r="CR106" i="6"/>
  <c r="DD106" i="6" s="1"/>
  <c r="CO98" i="6"/>
  <c r="DA98" i="6" s="1"/>
  <c r="CT92" i="6"/>
  <c r="DF92" i="6" s="1"/>
  <c r="CV107" i="6"/>
  <c r="DH107" i="6" s="1"/>
  <c r="CS99" i="6"/>
  <c r="DE99" i="6" s="1"/>
  <c r="CQ93" i="6"/>
  <c r="DC93" i="6" s="1"/>
  <c r="CK88" i="6"/>
  <c r="CW88" i="6" s="1"/>
  <c r="CN92" i="6"/>
  <c r="CZ92" i="6" s="1"/>
  <c r="CQ85" i="6"/>
  <c r="DC85" i="6" s="1"/>
  <c r="CK80" i="6"/>
  <c r="CW80" i="6" s="1"/>
  <c r="CM92" i="6"/>
  <c r="CY92" i="6" s="1"/>
  <c r="CN86" i="6"/>
  <c r="CZ86" i="6" s="1"/>
  <c r="CS98" i="6"/>
  <c r="DE98" i="6" s="1"/>
  <c r="CN107" i="6"/>
  <c r="CZ107" i="6" s="1"/>
  <c r="CV92" i="6"/>
  <c r="DH92" i="6" s="1"/>
  <c r="CV85" i="6"/>
  <c r="DH85" i="6" s="1"/>
  <c r="DT85" i="6" s="1"/>
  <c r="CP80" i="6"/>
  <c r="DB80" i="6" s="1"/>
  <c r="CU92" i="6"/>
  <c r="DG92" i="6" s="1"/>
  <c r="CU97" i="6"/>
  <c r="DG97" i="6" s="1"/>
  <c r="CK100" i="6"/>
  <c r="CW100" i="6" s="1"/>
  <c r="CU99" i="6"/>
  <c r="DG99" i="6" s="1"/>
  <c r="CO85" i="6"/>
  <c r="DA85" i="6" s="1"/>
  <c r="CN82" i="6"/>
  <c r="CZ82" i="6" s="1"/>
  <c r="CQ76" i="6"/>
  <c r="DC76" i="6" s="1"/>
  <c r="CK71" i="6"/>
  <c r="CW71" i="6" s="1"/>
  <c r="CR79" i="6"/>
  <c r="DD79" i="6" s="1"/>
  <c r="DP79" i="6" s="1"/>
  <c r="CL74" i="6"/>
  <c r="CX74" i="6" s="1"/>
  <c r="CU86" i="6"/>
  <c r="DG86" i="6" s="1"/>
  <c r="CQ79" i="6"/>
  <c r="DC79" i="6" s="1"/>
  <c r="CK74" i="6"/>
  <c r="CW74" i="6" s="1"/>
  <c r="CP83" i="6"/>
  <c r="DB83" i="6" s="1"/>
  <c r="DN83" i="6" s="1"/>
  <c r="CL84" i="6"/>
  <c r="CX84" i="6" s="1"/>
  <c r="CR88" i="6"/>
  <c r="DD88" i="6" s="1"/>
  <c r="CT79" i="6"/>
  <c r="DF79" i="6" s="1"/>
  <c r="CP79" i="6"/>
  <c r="DB79" i="6" s="1"/>
  <c r="CL70" i="6"/>
  <c r="CX70" i="6" s="1"/>
  <c r="CN65" i="6"/>
  <c r="CZ65" i="6" s="1"/>
  <c r="CN79" i="6"/>
  <c r="CZ79" i="6" s="1"/>
  <c r="CO71" i="6"/>
  <c r="DA71" i="6" s="1"/>
  <c r="CK66" i="6"/>
  <c r="CW66" i="6" s="1"/>
  <c r="CR80" i="6"/>
  <c r="DD80" i="6" s="1"/>
  <c r="DP80" i="6" s="1"/>
  <c r="CU73" i="6"/>
  <c r="DG73" i="6" s="1"/>
  <c r="CQ80" i="6"/>
  <c r="DC80" i="6" s="1"/>
  <c r="CU82" i="6"/>
  <c r="DG82" i="6" s="1"/>
  <c r="CV71" i="6"/>
  <c r="DH71" i="6" s="1"/>
  <c r="CL75" i="6"/>
  <c r="CX75" i="6" s="1"/>
  <c r="DJ75" i="6" s="1"/>
  <c r="CK68" i="6"/>
  <c r="CW68" i="6" s="1"/>
  <c r="CM63" i="6"/>
  <c r="CY63" i="6" s="1"/>
  <c r="CR65" i="6"/>
  <c r="DD65" i="6" s="1"/>
  <c r="CO59" i="6"/>
  <c r="DA59" i="6" s="1"/>
  <c r="CS53" i="6"/>
  <c r="DE53" i="6" s="1"/>
  <c r="CR68" i="6"/>
  <c r="DD68" i="6" s="1"/>
  <c r="CK72" i="6"/>
  <c r="CW72" i="6" s="1"/>
  <c r="CV63" i="6"/>
  <c r="DH63" i="6" s="1"/>
  <c r="CV145" i="6"/>
  <c r="DH145" i="6" s="1"/>
  <c r="CT144" i="6"/>
  <c r="DF144" i="6" s="1"/>
  <c r="DR144" i="6" s="1"/>
  <c r="CP141" i="6"/>
  <c r="DB141" i="6" s="1"/>
  <c r="CL143" i="6"/>
  <c r="CX143" i="6" s="1"/>
  <c r="CQ137" i="6"/>
  <c r="DC137" i="6" s="1"/>
  <c r="CU132" i="6"/>
  <c r="DG132" i="6" s="1"/>
  <c r="CR131" i="6"/>
  <c r="DD131" i="6" s="1"/>
  <c r="CU139" i="6"/>
  <c r="DG139" i="6" s="1"/>
  <c r="CR130" i="6"/>
  <c r="DD130" i="6" s="1"/>
  <c r="CV123" i="6"/>
  <c r="DH123" i="6" s="1"/>
  <c r="CK130" i="6"/>
  <c r="CW130" i="6" s="1"/>
  <c r="CK126" i="6"/>
  <c r="CW126" i="6" s="1"/>
  <c r="CP123" i="6"/>
  <c r="DB123" i="6" s="1"/>
  <c r="CN124" i="6"/>
  <c r="CZ124" i="6" s="1"/>
  <c r="CO120" i="6"/>
  <c r="DA120" i="6" s="1"/>
  <c r="CS123" i="6"/>
  <c r="DE123" i="6" s="1"/>
  <c r="CL122" i="6"/>
  <c r="CX122" i="6" s="1"/>
  <c r="CU114" i="6"/>
  <c r="DG114" i="6" s="1"/>
  <c r="CR117" i="6"/>
  <c r="DD117" i="6" s="1"/>
  <c r="CO116" i="6"/>
  <c r="DA116" i="6" s="1"/>
  <c r="CN115" i="6"/>
  <c r="CZ115" i="6" s="1"/>
  <c r="CM106" i="6"/>
  <c r="CY106" i="6" s="1"/>
  <c r="CV103" i="6"/>
  <c r="DH103" i="6" s="1"/>
  <c r="CN110" i="6"/>
  <c r="CZ110" i="6" s="1"/>
  <c r="CK103" i="6"/>
  <c r="CW103" i="6" s="1"/>
  <c r="CO104" i="6"/>
  <c r="DA104" i="6" s="1"/>
  <c r="CT98" i="6"/>
  <c r="DF98" i="6" s="1"/>
  <c r="CV98" i="6"/>
  <c r="DH98" i="6" s="1"/>
  <c r="CU98" i="6"/>
  <c r="DG98" i="6" s="1"/>
  <c r="CN93" i="6"/>
  <c r="CZ93" i="6" s="1"/>
  <c r="CV104" i="6"/>
  <c r="DH104" i="6" s="1"/>
  <c r="CT105" i="6"/>
  <c r="DF105" i="6" s="1"/>
  <c r="CR97" i="6"/>
  <c r="DD97" i="6" s="1"/>
  <c r="CL92" i="6"/>
  <c r="CX92" i="6" s="1"/>
  <c r="CK106" i="6"/>
  <c r="CW106" i="6" s="1"/>
  <c r="CN98" i="6"/>
  <c r="CZ98" i="6" s="1"/>
  <c r="CS92" i="6"/>
  <c r="DE92" i="6" s="1"/>
  <c r="CS106" i="6"/>
  <c r="DE106" i="6" s="1"/>
  <c r="CP91" i="6"/>
  <c r="DB91" i="6" s="1"/>
  <c r="CS84" i="6"/>
  <c r="DE84" i="6" s="1"/>
  <c r="CQ101" i="6"/>
  <c r="DC101" i="6" s="1"/>
  <c r="CO91" i="6"/>
  <c r="DA91" i="6" s="1"/>
  <c r="CP85" i="6"/>
  <c r="DB85" i="6" s="1"/>
  <c r="CL97" i="6"/>
  <c r="CX97" i="6" s="1"/>
  <c r="DJ97" i="6" s="1"/>
  <c r="CV100" i="6"/>
  <c r="DH100" i="6" s="1"/>
  <c r="CK91" i="6"/>
  <c r="CW91" i="6" s="1"/>
  <c r="CN85" i="6"/>
  <c r="CZ85" i="6" s="1"/>
  <c r="CQ104" i="6"/>
  <c r="DC104" i="6" s="1"/>
  <c r="CM90" i="6"/>
  <c r="CY90" i="6" s="1"/>
  <c r="CR96" i="6"/>
  <c r="DD96" i="6" s="1"/>
  <c r="DP96" i="6" s="1"/>
  <c r="CT97" i="6"/>
  <c r="DF97" i="6" s="1"/>
  <c r="CS97" i="6"/>
  <c r="DE97" i="6" s="1"/>
  <c r="CT84" i="6"/>
  <c r="DF84" i="6" s="1"/>
  <c r="CT81" i="6"/>
  <c r="DF81" i="6" s="1"/>
  <c r="CS75" i="6"/>
  <c r="DE75" i="6" s="1"/>
  <c r="CP87" i="6"/>
  <c r="DB87" i="6" s="1"/>
  <c r="CT78" i="6"/>
  <c r="DF78" i="6" s="1"/>
  <c r="DR78" i="6" s="1"/>
  <c r="CV73" i="6"/>
  <c r="DH73" i="6" s="1"/>
  <c r="CK85" i="6"/>
  <c r="CW85" i="6" s="1"/>
  <c r="CS78" i="6"/>
  <c r="DE78" i="6" s="1"/>
  <c r="CP111" i="6"/>
  <c r="DB111" i="6" s="1"/>
  <c r="CO96" i="6"/>
  <c r="DA96" i="6" s="1"/>
  <c r="CO83" i="6"/>
  <c r="DA83" i="6" s="1"/>
  <c r="CQ86" i="6"/>
  <c r="DC86" i="6" s="1"/>
  <c r="CR78" i="6"/>
  <c r="DD78" i="6" s="1"/>
  <c r="CP78" i="6"/>
  <c r="DB78" i="6" s="1"/>
  <c r="CV69" i="6"/>
  <c r="DH69" i="6" s="1"/>
  <c r="CP64" i="6"/>
  <c r="DB64" i="6" s="1"/>
  <c r="CO78" i="6"/>
  <c r="DA78" i="6" s="1"/>
  <c r="CS70" i="6"/>
  <c r="DE70" i="6" s="1"/>
  <c r="CU65" i="6"/>
  <c r="DG65" i="6" s="1"/>
  <c r="CM79" i="6"/>
  <c r="CY79" i="6" s="1"/>
  <c r="CK73" i="6"/>
  <c r="CW73" i="6" s="1"/>
  <c r="CL79" i="6"/>
  <c r="CX79" i="6" s="1"/>
  <c r="CL80" i="6"/>
  <c r="CX80" i="6" s="1"/>
  <c r="CL71" i="6"/>
  <c r="CX71" i="6" s="1"/>
  <c r="CO74" i="6"/>
  <c r="DA74" i="6" s="1"/>
  <c r="CU67" i="6"/>
  <c r="DG67" i="6" s="1"/>
  <c r="CQ73" i="6"/>
  <c r="DC73" i="6" s="1"/>
  <c r="CU64" i="6"/>
  <c r="DG64" i="6" s="1"/>
  <c r="CQ58" i="6"/>
  <c r="DC58" i="6" s="1"/>
  <c r="CK53" i="6"/>
  <c r="CW53" i="6" s="1"/>
  <c r="CV67" i="6"/>
  <c r="DH67" i="6" s="1"/>
  <c r="CQ70" i="6"/>
  <c r="DC70" i="6" s="1"/>
  <c r="CM62" i="6"/>
  <c r="CY62" i="6" s="1"/>
  <c r="CV141" i="6"/>
  <c r="DH141" i="6" s="1"/>
  <c r="CL140" i="6"/>
  <c r="CX140" i="6" s="1"/>
  <c r="CQ139" i="6"/>
  <c r="DC139" i="6" s="1"/>
  <c r="CK141" i="6"/>
  <c r="CW141" i="6" s="1"/>
  <c r="CV132" i="6"/>
  <c r="DH132" i="6" s="1"/>
  <c r="CK143" i="6"/>
  <c r="CW143" i="6" s="1"/>
  <c r="DI143" i="6" s="1"/>
  <c r="CO142" i="6"/>
  <c r="DA142" i="6" s="1"/>
  <c r="CM131" i="6"/>
  <c r="CY131" i="6" s="1"/>
  <c r="CP127" i="6"/>
  <c r="DB127" i="6" s="1"/>
  <c r="CU134" i="6"/>
  <c r="DG134" i="6" s="1"/>
  <c r="CN129" i="6"/>
  <c r="CZ129" i="6" s="1"/>
  <c r="DL129" i="6" s="1"/>
  <c r="CO124" i="6"/>
  <c r="DA124" i="6" s="1"/>
  <c r="CS117" i="6"/>
  <c r="DE117" i="6" s="1"/>
  <c r="CM124" i="6"/>
  <c r="CY124" i="6" s="1"/>
  <c r="CV118" i="6"/>
  <c r="DH118" i="6" s="1"/>
  <c r="CM120" i="6"/>
  <c r="CY120" i="6" s="1"/>
  <c r="CN120" i="6"/>
  <c r="CZ120" i="6" s="1"/>
  <c r="CS110" i="6"/>
  <c r="DE110" i="6" s="1"/>
  <c r="CT122" i="6"/>
  <c r="DF122" i="6" s="1"/>
  <c r="CR114" i="6"/>
  <c r="DD114" i="6" s="1"/>
  <c r="CN109" i="6"/>
  <c r="CZ109" i="6" s="1"/>
  <c r="CQ106" i="6"/>
  <c r="DC106" i="6" s="1"/>
  <c r="CN99" i="6"/>
  <c r="CZ99" i="6" s="1"/>
  <c r="DL99" i="6" s="1"/>
  <c r="CR108" i="6"/>
  <c r="DD108" i="6" s="1"/>
  <c r="CM102" i="6"/>
  <c r="CY102" i="6" s="1"/>
  <c r="CT102" i="6"/>
  <c r="DF102" i="6" s="1"/>
  <c r="CV109" i="6"/>
  <c r="DH109" i="6" s="1"/>
  <c r="CO97" i="6"/>
  <c r="DA97" i="6" s="1"/>
  <c r="CN97" i="6"/>
  <c r="CZ97" i="6" s="1"/>
  <c r="CR91" i="6"/>
  <c r="DD91" i="6" s="1"/>
  <c r="DP91" i="6" s="1"/>
  <c r="CS102" i="6"/>
  <c r="DE102" i="6" s="1"/>
  <c r="CQ103" i="6"/>
  <c r="DC103" i="6" s="1"/>
  <c r="CL96" i="6"/>
  <c r="CX96" i="6" s="1"/>
  <c r="CN91" i="6"/>
  <c r="CZ91" i="6" s="1"/>
  <c r="CM104" i="6"/>
  <c r="CY104" i="6" s="1"/>
  <c r="DK104" i="6" s="1"/>
  <c r="CS96" i="6"/>
  <c r="DE96" i="6" s="1"/>
  <c r="CU91" i="6"/>
  <c r="DG91" i="6" s="1"/>
  <c r="CP97" i="6"/>
  <c r="DB97" i="6" s="1"/>
  <c r="CK89" i="6"/>
  <c r="CW89" i="6" s="1"/>
  <c r="CU83" i="6"/>
  <c r="DG83" i="6" s="1"/>
  <c r="CM97" i="6"/>
  <c r="CY97" i="6" s="1"/>
  <c r="CU89" i="6"/>
  <c r="DG89" i="6" s="1"/>
  <c r="CT83" i="6"/>
  <c r="DF83" i="6" s="1"/>
  <c r="CQ94" i="6"/>
  <c r="DC94" i="6" s="1"/>
  <c r="CK97" i="6"/>
  <c r="CW97" i="6" s="1"/>
  <c r="CS89" i="6"/>
  <c r="DE89" i="6" s="1"/>
  <c r="DQ89" i="6" s="1"/>
  <c r="CR83" i="6"/>
  <c r="DD83" i="6" s="1"/>
  <c r="CR100" i="6"/>
  <c r="DD100" i="6" s="1"/>
  <c r="CU105" i="6"/>
  <c r="DG105" i="6" s="1"/>
  <c r="CK94" i="6"/>
  <c r="CW94" i="6" s="1"/>
  <c r="CS95" i="6"/>
  <c r="DE95" i="6" s="1"/>
  <c r="CU90" i="6"/>
  <c r="DG90" i="6" s="1"/>
  <c r="CQ87" i="6"/>
  <c r="DC87" i="6" s="1"/>
  <c r="CS79" i="6"/>
  <c r="DE79" i="6" s="1"/>
  <c r="CU74" i="6"/>
  <c r="DG74" i="6" s="1"/>
  <c r="CO84" i="6"/>
  <c r="DA84" i="6" s="1"/>
  <c r="CV77" i="6"/>
  <c r="DH77" i="6" s="1"/>
  <c r="CP72" i="6"/>
  <c r="DB72" i="6" s="1"/>
  <c r="CQ83" i="6"/>
  <c r="DC83" i="6" s="1"/>
  <c r="DO83" i="6" s="1"/>
  <c r="CU77" i="6"/>
  <c r="DG77" i="6" s="1"/>
  <c r="CR92" i="6"/>
  <c r="DD92" i="6" s="1"/>
  <c r="CP89" i="6"/>
  <c r="DB89" i="6" s="1"/>
  <c r="DN89" i="6" s="1"/>
  <c r="CO81" i="6"/>
  <c r="DA81" i="6" s="1"/>
  <c r="CV84" i="6"/>
  <c r="DH84" i="6" s="1"/>
  <c r="CN76" i="6"/>
  <c r="CZ76" i="6" s="1"/>
  <c r="CT75" i="6"/>
  <c r="DF75" i="6" s="1"/>
  <c r="CP68" i="6"/>
  <c r="DB68" i="6" s="1"/>
  <c r="CT62" i="6"/>
  <c r="DF62" i="6" s="1"/>
  <c r="DR62" i="6" s="1"/>
  <c r="CL76" i="6"/>
  <c r="CX76" i="6" s="1"/>
  <c r="CU69" i="6"/>
  <c r="DG69" i="6" s="1"/>
  <c r="CO64" i="6"/>
  <c r="DA64" i="6" s="1"/>
  <c r="CS77" i="6"/>
  <c r="DE77" i="6" s="1"/>
  <c r="CN71" i="6"/>
  <c r="CZ71" i="6" s="1"/>
  <c r="CU76" i="6"/>
  <c r="DG76" i="6" s="1"/>
  <c r="CT76" i="6"/>
  <c r="DF76" i="6" s="1"/>
  <c r="CQ82" i="6"/>
  <c r="DC82" i="6" s="1"/>
  <c r="CM72" i="6"/>
  <c r="CY72" i="6" s="1"/>
  <c r="CO66" i="6"/>
  <c r="DA66" i="6" s="1"/>
  <c r="CV70" i="6"/>
  <c r="DH70" i="6" s="1"/>
  <c r="CO62" i="6"/>
  <c r="DA62" i="6" s="1"/>
  <c r="CK57" i="6"/>
  <c r="CW57" i="6" s="1"/>
  <c r="CM52" i="6"/>
  <c r="CY52" i="6" s="1"/>
  <c r="CP65" i="6"/>
  <c r="DB65" i="6" s="1"/>
  <c r="CQ68" i="6"/>
  <c r="DC68" i="6" s="1"/>
  <c r="CS60" i="6"/>
  <c r="DE60" i="6" s="1"/>
  <c r="CP140" i="6"/>
  <c r="DB140" i="6" s="1"/>
  <c r="CV139" i="6"/>
  <c r="DH139" i="6" s="1"/>
  <c r="CT145" i="6"/>
  <c r="DF145" i="6" s="1"/>
  <c r="CL138" i="6"/>
  <c r="CX138" i="6" s="1"/>
  <c r="CN132" i="6"/>
  <c r="CZ132" i="6" s="1"/>
  <c r="CV137" i="6"/>
  <c r="DH137" i="6" s="1"/>
  <c r="CT137" i="6"/>
  <c r="DF137" i="6" s="1"/>
  <c r="CU130" i="6"/>
  <c r="DG130" i="6" s="1"/>
  <c r="CO127" i="6"/>
  <c r="DA127" i="6" s="1"/>
  <c r="CL130" i="6"/>
  <c r="CX130" i="6" s="1"/>
  <c r="CT128" i="6"/>
  <c r="DF128" i="6" s="1"/>
  <c r="CV128" i="6"/>
  <c r="DH128" i="6" s="1"/>
  <c r="CU116" i="6"/>
  <c r="DG116" i="6" s="1"/>
  <c r="CL123" i="6"/>
  <c r="CX123" i="6" s="1"/>
  <c r="CL115" i="6"/>
  <c r="CX115" i="6" s="1"/>
  <c r="CT118" i="6"/>
  <c r="DF118" i="6" s="1"/>
  <c r="CP119" i="6"/>
  <c r="DB119" i="6" s="1"/>
  <c r="CP107" i="6"/>
  <c r="DB107" i="6" s="1"/>
  <c r="CV119" i="6"/>
  <c r="DH119" i="6" s="1"/>
  <c r="CM113" i="6"/>
  <c r="CY113" i="6" s="1"/>
  <c r="CO106" i="6"/>
  <c r="DA106" i="6" s="1"/>
  <c r="CU104" i="6"/>
  <c r="DG104" i="6" s="1"/>
  <c r="CP98" i="6"/>
  <c r="DB98" i="6" s="1"/>
  <c r="CM107" i="6"/>
  <c r="CY107" i="6" s="1"/>
  <c r="CM110" i="6"/>
  <c r="CY110" i="6" s="1"/>
  <c r="CL102" i="6"/>
  <c r="CX102" i="6" s="1"/>
  <c r="CP108" i="6"/>
  <c r="DB108" i="6" s="1"/>
  <c r="CP109" i="6"/>
  <c r="DB109" i="6" s="1"/>
  <c r="CP96" i="6"/>
  <c r="DB96" i="6" s="1"/>
  <c r="CT90" i="6"/>
  <c r="DF90" i="6" s="1"/>
  <c r="DR90" i="6" s="1"/>
  <c r="CP101" i="6"/>
  <c r="DB101" i="6" s="1"/>
  <c r="CO102" i="6"/>
  <c r="DA102" i="6" s="1"/>
  <c r="CV95" i="6"/>
  <c r="DH95" i="6" s="1"/>
  <c r="CP90" i="6"/>
  <c r="DB90" i="6" s="1"/>
  <c r="CP103" i="6"/>
  <c r="DB103" i="6" s="1"/>
  <c r="CK96" i="6"/>
  <c r="CW96" i="6" s="1"/>
  <c r="CM91" i="6"/>
  <c r="CY91" i="6" s="1"/>
  <c r="CN96" i="6"/>
  <c r="CZ96" i="6" s="1"/>
  <c r="CN88" i="6"/>
  <c r="CZ88" i="6" s="1"/>
  <c r="CM83" i="6"/>
  <c r="CY83" i="6" s="1"/>
  <c r="CM96" i="6"/>
  <c r="CY96" i="6" s="1"/>
  <c r="CM88" i="6"/>
  <c r="CY88" i="6" s="1"/>
  <c r="CL83" i="6"/>
  <c r="CX83" i="6" s="1"/>
  <c r="CT93" i="6"/>
  <c r="DF93" i="6" s="1"/>
  <c r="CV96" i="6"/>
  <c r="DH96" i="6" s="1"/>
  <c r="CV88" i="6"/>
  <c r="DH88" i="6" s="1"/>
  <c r="DT88" i="6" s="1"/>
  <c r="CT82" i="6"/>
  <c r="DF82" i="6" s="1"/>
  <c r="DR82" i="6" s="1"/>
  <c r="CQ98" i="6"/>
  <c r="DC98" i="6" s="1"/>
  <c r="CT103" i="6"/>
  <c r="DF103" i="6" s="1"/>
  <c r="CO93" i="6"/>
  <c r="DA93" i="6" s="1"/>
  <c r="CV94" i="6"/>
  <c r="DH94" i="6" s="1"/>
  <c r="CL89" i="6"/>
  <c r="CX89" i="6" s="1"/>
  <c r="CK86" i="6"/>
  <c r="CK79" i="6"/>
  <c r="CW79" i="6" s="1"/>
  <c r="CM74" i="6"/>
  <c r="CY74" i="6" s="1"/>
  <c r="CS83" i="6"/>
  <c r="DE83" i="6" s="1"/>
  <c r="CN77" i="6"/>
  <c r="CZ77" i="6" s="1"/>
  <c r="CR71" i="6"/>
  <c r="DD71" i="6" s="1"/>
  <c r="CV82" i="6"/>
  <c r="DH82" i="6" s="1"/>
  <c r="CM77" i="6"/>
  <c r="CY77" i="6" s="1"/>
  <c r="CN87" i="6"/>
  <c r="CZ87" i="6" s="1"/>
  <c r="CU88" i="6"/>
  <c r="DG88" i="6" s="1"/>
  <c r="CU80" i="6"/>
  <c r="DG80" i="6" s="1"/>
  <c r="CN83" i="6"/>
  <c r="CZ83" i="6" s="1"/>
  <c r="CV90" i="6"/>
  <c r="DH90" i="6" s="1"/>
  <c r="CM73" i="6"/>
  <c r="CY73" i="6" s="1"/>
  <c r="CR67" i="6"/>
  <c r="DD67" i="6" s="1"/>
  <c r="CL62" i="6"/>
  <c r="CX62" i="6" s="1"/>
  <c r="CP75" i="6"/>
  <c r="DB75" i="6" s="1"/>
  <c r="CM69" i="6"/>
  <c r="CY69" i="6" s="1"/>
  <c r="CQ63" i="6"/>
  <c r="DC63" i="6" s="1"/>
  <c r="CV76" i="6"/>
  <c r="DH76" i="6" s="1"/>
  <c r="DT76" i="6" s="1"/>
  <c r="CR70" i="6"/>
  <c r="DD70" i="6" s="1"/>
  <c r="CN75" i="6"/>
  <c r="CZ75" i="6" s="1"/>
  <c r="CM75" i="6"/>
  <c r="CY75" i="6" s="1"/>
  <c r="CU81" i="6"/>
  <c r="DG81" i="6" s="1"/>
  <c r="CU71" i="6"/>
  <c r="DG71" i="6" s="1"/>
  <c r="CQ65" i="6"/>
  <c r="DC65" i="6" s="1"/>
  <c r="CS69" i="6"/>
  <c r="DE69" i="6" s="1"/>
  <c r="CS61" i="6"/>
  <c r="DE61" i="6" s="1"/>
  <c r="CU56" i="6"/>
  <c r="DG56" i="6" s="1"/>
  <c r="CP73" i="6"/>
  <c r="DB73" i="6" s="1"/>
  <c r="CT64" i="6"/>
  <c r="DF64" i="6" s="1"/>
  <c r="CT67" i="6"/>
  <c r="DF67" i="6" s="1"/>
  <c r="CK60" i="6"/>
  <c r="CW60" i="6" s="1"/>
  <c r="CM145" i="6"/>
  <c r="CY145" i="6" s="1"/>
  <c r="CR144" i="6"/>
  <c r="DD144" i="6" s="1"/>
  <c r="CK144" i="6"/>
  <c r="CW144" i="6" s="1"/>
  <c r="CL134" i="6"/>
  <c r="CX134" i="6" s="1"/>
  <c r="CO145" i="6"/>
  <c r="DA145" i="6" s="1"/>
  <c r="CL137" i="6"/>
  <c r="CX137" i="6" s="1"/>
  <c r="CQ131" i="6"/>
  <c r="DC131" i="6" s="1"/>
  <c r="CO129" i="6"/>
  <c r="DA129" i="6" s="1"/>
  <c r="CN131" i="6"/>
  <c r="CZ131" i="6" s="1"/>
  <c r="CO126" i="6"/>
  <c r="DA126" i="6" s="1"/>
  <c r="CK127" i="6"/>
  <c r="CW127" i="6" s="1"/>
  <c r="CR127" i="6"/>
  <c r="DD127" i="6" s="1"/>
  <c r="CK113" i="6"/>
  <c r="CW113" i="6" s="1"/>
  <c r="CP121" i="6"/>
  <c r="DB121" i="6" s="1"/>
  <c r="CV114" i="6"/>
  <c r="DH114" i="6" s="1"/>
  <c r="CR115" i="6"/>
  <c r="DD115" i="6" s="1"/>
  <c r="CL117" i="6"/>
  <c r="CX117" i="6" s="1"/>
  <c r="DJ117" i="6" s="1"/>
  <c r="CP125" i="6"/>
  <c r="DB125" i="6" s="1"/>
  <c r="CO114" i="6"/>
  <c r="DA114" i="6" s="1"/>
  <c r="CP115" i="6"/>
  <c r="DB115" i="6" s="1"/>
  <c r="CQ105" i="6"/>
  <c r="DC105" i="6" s="1"/>
  <c r="CK101" i="6"/>
  <c r="CW101" i="6" s="1"/>
  <c r="CV111" i="6"/>
  <c r="DH111" i="6" s="1"/>
  <c r="CV106" i="6"/>
  <c r="DH106" i="6" s="1"/>
  <c r="CQ108" i="6"/>
  <c r="DC108" i="6" s="1"/>
  <c r="CV101" i="6"/>
  <c r="DH101" i="6" s="1"/>
  <c r="CL103" i="6"/>
  <c r="CX103" i="6" s="1"/>
  <c r="CO108" i="6"/>
  <c r="DA108" i="6" s="1"/>
  <c r="CR95" i="6"/>
  <c r="DD95" i="6" s="1"/>
  <c r="CL90" i="6"/>
  <c r="CX90" i="6" s="1"/>
  <c r="CQ100" i="6"/>
  <c r="DC100" i="6" s="1"/>
  <c r="CM101" i="6"/>
  <c r="CY101" i="6" s="1"/>
  <c r="CN95" i="6"/>
  <c r="CZ95" i="6" s="1"/>
  <c r="CR89" i="6"/>
  <c r="DD89" i="6" s="1"/>
  <c r="CN102" i="6"/>
  <c r="CZ102" i="6" s="1"/>
  <c r="CU95" i="6"/>
  <c r="DG95" i="6" s="1"/>
  <c r="CO90" i="6"/>
  <c r="DA90" i="6" s="1"/>
  <c r="CP95" i="6"/>
  <c r="DB95" i="6" s="1"/>
  <c r="CU87" i="6"/>
  <c r="DG87" i="6" s="1"/>
  <c r="CO82" i="6"/>
  <c r="DA82" i="6" s="1"/>
  <c r="CO95" i="6"/>
  <c r="DA95" i="6" s="1"/>
  <c r="CT87" i="6"/>
  <c r="DF87" i="6" s="1"/>
  <c r="CP110" i="6"/>
  <c r="DB110" i="6" s="1"/>
  <c r="DN110" i="6" s="1"/>
  <c r="CL91" i="6"/>
  <c r="CX91" i="6" s="1"/>
  <c r="CK95" i="6"/>
  <c r="CW95" i="6" s="1"/>
  <c r="CR87" i="6"/>
  <c r="DD87" i="6" s="1"/>
  <c r="CL82" i="6"/>
  <c r="CX82" i="6" s="1"/>
  <c r="CU96" i="6"/>
  <c r="DG96" i="6" s="1"/>
  <c r="CR102" i="6"/>
  <c r="DD102" i="6" s="1"/>
  <c r="CK105" i="6"/>
  <c r="CW105" i="6" s="1"/>
  <c r="CM93" i="6"/>
  <c r="CY93" i="6" s="1"/>
  <c r="CO88" i="6"/>
  <c r="DA88" i="6" s="1"/>
  <c r="CM85" i="6"/>
  <c r="CY85" i="6" s="1"/>
  <c r="CU78" i="6"/>
  <c r="DG78" i="6" s="1"/>
  <c r="CO73" i="6"/>
  <c r="DA73" i="6" s="1"/>
  <c r="CM82" i="6"/>
  <c r="CY82" i="6" s="1"/>
  <c r="CP76" i="6"/>
  <c r="DB76" i="6" s="1"/>
  <c r="CQ95" i="6"/>
  <c r="DC95" i="6" s="1"/>
  <c r="CK82" i="6"/>
  <c r="CW82" i="6" s="1"/>
  <c r="CO76" i="6"/>
  <c r="DA76" i="6" s="1"/>
  <c r="CS86" i="6"/>
  <c r="DE86" i="6" s="1"/>
  <c r="CK87" i="6"/>
  <c r="CW87" i="6" s="1"/>
  <c r="CO79" i="6"/>
  <c r="DA79" i="6" s="1"/>
  <c r="CR82" i="6"/>
  <c r="DD82" i="6" s="1"/>
  <c r="CU84" i="6"/>
  <c r="DG84" i="6" s="1"/>
  <c r="CT72" i="6"/>
  <c r="DF72" i="6" s="1"/>
  <c r="CT66" i="6"/>
  <c r="DF66" i="6" s="1"/>
  <c r="CV87" i="6"/>
  <c r="DH87" i="6" s="1"/>
  <c r="CV74" i="6"/>
  <c r="DH74" i="6" s="1"/>
  <c r="CO68" i="6"/>
  <c r="DA68" i="6" s="1"/>
  <c r="CS62" i="6"/>
  <c r="DE62" i="6" s="1"/>
  <c r="CK76" i="6"/>
  <c r="CW76" i="6" s="1"/>
  <c r="CT69" i="6"/>
  <c r="DF69" i="6" s="1"/>
  <c r="CQ74" i="6"/>
  <c r="DC74" i="6" s="1"/>
  <c r="CP74" i="6"/>
  <c r="DB74" i="6" s="1"/>
  <c r="DN74" i="6" s="1"/>
  <c r="CV79" i="6"/>
  <c r="DH79" i="6" s="1"/>
  <c r="CO70" i="6"/>
  <c r="DA70" i="6" s="1"/>
  <c r="CS64" i="6"/>
  <c r="DE64" i="6" s="1"/>
  <c r="CT68" i="6"/>
  <c r="DF68" i="6" s="1"/>
  <c r="CK61" i="6"/>
  <c r="CW61" i="6" s="1"/>
  <c r="CM56" i="6"/>
  <c r="CY56" i="6" s="1"/>
  <c r="CL72" i="6"/>
  <c r="CX72" i="6" s="1"/>
  <c r="CK63" i="6"/>
  <c r="CW63" i="6" s="1"/>
  <c r="CM66" i="6"/>
  <c r="CY66" i="6" s="1"/>
  <c r="CP81" i="6"/>
  <c r="DB81" i="6" s="1"/>
  <c r="CL142" i="6"/>
  <c r="CX142" i="6" s="1"/>
  <c r="CL136" i="6"/>
  <c r="CX136" i="6" s="1"/>
  <c r="CU129" i="6"/>
  <c r="DG129" i="6" s="1"/>
  <c r="CQ118" i="6"/>
  <c r="DC118" i="6" s="1"/>
  <c r="CS120" i="6"/>
  <c r="DE120" i="6" s="1"/>
  <c r="CK114" i="6"/>
  <c r="CW114" i="6" s="1"/>
  <c r="CU102" i="6"/>
  <c r="DG102" i="6" s="1"/>
  <c r="CV97" i="6"/>
  <c r="DH97" i="6" s="1"/>
  <c r="CT96" i="6"/>
  <c r="DF96" i="6" s="1"/>
  <c r="CK92" i="6"/>
  <c r="CW92" i="6" s="1"/>
  <c r="CM99" i="6"/>
  <c r="CY99" i="6" s="1"/>
  <c r="CR98" i="6"/>
  <c r="DD98" i="6" s="1"/>
  <c r="CU113" i="6"/>
  <c r="DG113" i="6" s="1"/>
  <c r="CK90" i="6"/>
  <c r="CW90" i="6" s="1"/>
  <c r="CL78" i="6"/>
  <c r="CX78" i="6" s="1"/>
  <c r="CU94" i="6"/>
  <c r="DG94" i="6" s="1"/>
  <c r="CK77" i="6"/>
  <c r="CW77" i="6" s="1"/>
  <c r="CT77" i="6"/>
  <c r="DF77" i="6" s="1"/>
  <c r="CR72" i="6"/>
  <c r="DD72" i="6" s="1"/>
  <c r="CR73" i="6"/>
  <c r="DD73" i="6" s="1"/>
  <c r="CS57" i="6"/>
  <c r="DE57" i="6" s="1"/>
  <c r="CQ61" i="6"/>
  <c r="DC61" i="6" s="1"/>
  <c r="CT63" i="6"/>
  <c r="DF63" i="6" s="1"/>
  <c r="CP57" i="6"/>
  <c r="DB57" i="6" s="1"/>
  <c r="CV78" i="6"/>
  <c r="DH78" i="6" s="1"/>
  <c r="CV66" i="6"/>
  <c r="DH66" i="6" s="1"/>
  <c r="CP63" i="6"/>
  <c r="DB63" i="6" s="1"/>
  <c r="CV57" i="6"/>
  <c r="DH57" i="6" s="1"/>
  <c r="CP52" i="6"/>
  <c r="DB52" i="6" s="1"/>
  <c r="CL64" i="6"/>
  <c r="CX64" i="6" s="1"/>
  <c r="CT53" i="6"/>
  <c r="DF53" i="6" s="1"/>
  <c r="CU72" i="6"/>
  <c r="DG72" i="6" s="1"/>
  <c r="CM55" i="6"/>
  <c r="CY55" i="6" s="1"/>
  <c r="CP49" i="6"/>
  <c r="DB49" i="6" s="1"/>
  <c r="CL67" i="6"/>
  <c r="CX67" i="6" s="1"/>
  <c r="CK55" i="6"/>
  <c r="CW55" i="6" s="1"/>
  <c r="CO49" i="6"/>
  <c r="DA49" i="6" s="1"/>
  <c r="CS43" i="6"/>
  <c r="DE43" i="6" s="1"/>
  <c r="CU38" i="6"/>
  <c r="DG38" i="6" s="1"/>
  <c r="CT61" i="6"/>
  <c r="DF61" i="6" s="1"/>
  <c r="CO53" i="6"/>
  <c r="DA53" i="6" s="1"/>
  <c r="CR47" i="6"/>
  <c r="DD47" i="6" s="1"/>
  <c r="CU62" i="6"/>
  <c r="DG62" i="6" s="1"/>
  <c r="CM53" i="6"/>
  <c r="CY53" i="6" s="1"/>
  <c r="CO48" i="6"/>
  <c r="DA48" i="6" s="1"/>
  <c r="CS42" i="6"/>
  <c r="DE42" i="6" s="1"/>
  <c r="CL56" i="6"/>
  <c r="CX56" i="6" s="1"/>
  <c r="CV48" i="6"/>
  <c r="DH48" i="6" s="1"/>
  <c r="CP43" i="6"/>
  <c r="DB43" i="6" s="1"/>
  <c r="CT37" i="6"/>
  <c r="DF37" i="6" s="1"/>
  <c r="CM47" i="6"/>
  <c r="CY47" i="6" s="1"/>
  <c r="CS38" i="6"/>
  <c r="DE38" i="6" s="1"/>
  <c r="CS31" i="6"/>
  <c r="DE31" i="6" s="1"/>
  <c r="CT44" i="6"/>
  <c r="DF44" i="6" s="1"/>
  <c r="DR44" i="6" s="1"/>
  <c r="CN37" i="6"/>
  <c r="CZ37" i="6" s="1"/>
  <c r="CR31" i="6"/>
  <c r="DD31" i="6" s="1"/>
  <c r="CL26" i="6"/>
  <c r="CX26" i="6" s="1"/>
  <c r="CN21" i="6"/>
  <c r="CZ21" i="6" s="1"/>
  <c r="CR15" i="6"/>
  <c r="DD15" i="6" s="1"/>
  <c r="CS44" i="6"/>
  <c r="DE44" i="6" s="1"/>
  <c r="CS36" i="6"/>
  <c r="DE36" i="6" s="1"/>
  <c r="CS30" i="6"/>
  <c r="DE30" i="6" s="1"/>
  <c r="CU25" i="6"/>
  <c r="DG25" i="6" s="1"/>
  <c r="CO20" i="6"/>
  <c r="DA20" i="6" s="1"/>
  <c r="CR44" i="6"/>
  <c r="DD44" i="6" s="1"/>
  <c r="CK37" i="6"/>
  <c r="CW37" i="6" s="1"/>
  <c r="CP31" i="6"/>
  <c r="DB31" i="6" s="1"/>
  <c r="CO46" i="6"/>
  <c r="DA46" i="6" s="1"/>
  <c r="CU37" i="6"/>
  <c r="DG37" i="6" s="1"/>
  <c r="CM48" i="6"/>
  <c r="CY48" i="6" s="1"/>
  <c r="CK40" i="6"/>
  <c r="CW40" i="6" s="1"/>
  <c r="CT32" i="6"/>
  <c r="DF32" i="6" s="1"/>
  <c r="CV27" i="6"/>
  <c r="DH27" i="6" s="1"/>
  <c r="CP22" i="6"/>
  <c r="DB22" i="6" s="1"/>
  <c r="CT16" i="6"/>
  <c r="DF16" i="6" s="1"/>
  <c r="CL36" i="6"/>
  <c r="CX36" i="6" s="1"/>
  <c r="CO25" i="6"/>
  <c r="DA25" i="6" s="1"/>
  <c r="CT17" i="6"/>
  <c r="DF17" i="6" s="1"/>
  <c r="CM12" i="6"/>
  <c r="CY12" i="6" s="1"/>
  <c r="CQ6" i="6"/>
  <c r="DC6" i="6" s="1"/>
  <c r="CS32" i="6"/>
  <c r="DE32" i="6" s="1"/>
  <c r="CT23" i="6"/>
  <c r="DF23" i="6" s="1"/>
  <c r="CO14" i="6"/>
  <c r="DA14" i="6" s="1"/>
  <c r="CT8" i="6"/>
  <c r="DF8" i="6" s="1"/>
  <c r="DR8" i="6" s="1"/>
  <c r="CO39" i="6"/>
  <c r="DA39" i="6" s="1"/>
  <c r="CS27" i="6"/>
  <c r="DE27" i="6" s="1"/>
  <c r="DQ27" i="6" s="1"/>
  <c r="CR146" i="6"/>
  <c r="DD146" i="6" s="1"/>
  <c r="CS138" i="6"/>
  <c r="DE138" i="6" s="1"/>
  <c r="CR129" i="6"/>
  <c r="DD129" i="6" s="1"/>
  <c r="CU112" i="6"/>
  <c r="DG112" i="6" s="1"/>
  <c r="CV124" i="6"/>
  <c r="DH124" i="6" s="1"/>
  <c r="CK104" i="6"/>
  <c r="CW104" i="6" s="1"/>
  <c r="DI104" i="6" s="1"/>
  <c r="CT106" i="6"/>
  <c r="DF106" i="6" s="1"/>
  <c r="CT94" i="6"/>
  <c r="DF94" i="6" s="1"/>
  <c r="DR94" i="6" s="1"/>
  <c r="CP94" i="6"/>
  <c r="DB94" i="6" s="1"/>
  <c r="CQ89" i="6"/>
  <c r="DC89" i="6" s="1"/>
  <c r="CR94" i="6"/>
  <c r="DD94" i="6" s="1"/>
  <c r="CN94" i="6"/>
  <c r="CZ94" i="6" s="1"/>
  <c r="CO100" i="6"/>
  <c r="DA100" i="6" s="1"/>
  <c r="CQ84" i="6"/>
  <c r="DC84" i="6" s="1"/>
  <c r="CR75" i="6"/>
  <c r="DD75" i="6" s="1"/>
  <c r="CU85" i="6"/>
  <c r="DG85" i="6" s="1"/>
  <c r="CL81" i="6"/>
  <c r="CX81" i="6" s="1"/>
  <c r="CL73" i="6"/>
  <c r="CX73" i="6" s="1"/>
  <c r="CL69" i="6"/>
  <c r="CX69" i="6" s="1"/>
  <c r="CQ69" i="6"/>
  <c r="DC69" i="6" s="1"/>
  <c r="CO55" i="6"/>
  <c r="DA55" i="6" s="1"/>
  <c r="CV75" i="6"/>
  <c r="DH75" i="6" s="1"/>
  <c r="CV62" i="6"/>
  <c r="DH62" i="6" s="1"/>
  <c r="CR56" i="6"/>
  <c r="DD56" i="6" s="1"/>
  <c r="CR76" i="6"/>
  <c r="DD76" i="6" s="1"/>
  <c r="CP82" i="6"/>
  <c r="DB82" i="6" s="1"/>
  <c r="CR62" i="6"/>
  <c r="DD62" i="6" s="1"/>
  <c r="CN57" i="6"/>
  <c r="CZ57" i="6" s="1"/>
  <c r="CP86" i="6"/>
  <c r="DB86" i="6" s="1"/>
  <c r="CV64" i="6"/>
  <c r="DH64" i="6" s="1"/>
  <c r="CQ52" i="6"/>
  <c r="DC52" i="6" s="1"/>
  <c r="CS65" i="6"/>
  <c r="DE65" i="6" s="1"/>
  <c r="CP54" i="6"/>
  <c r="DB54" i="6" s="1"/>
  <c r="CR48" i="6"/>
  <c r="DD48" i="6" s="1"/>
  <c r="CK65" i="6"/>
  <c r="CW65" i="6" s="1"/>
  <c r="CO54" i="6"/>
  <c r="DA54" i="6" s="1"/>
  <c r="CQ48" i="6"/>
  <c r="DC48" i="6" s="1"/>
  <c r="CK43" i="6"/>
  <c r="CW43" i="6" s="1"/>
  <c r="CM38" i="6"/>
  <c r="CY38" i="6" s="1"/>
  <c r="CQ60" i="6"/>
  <c r="DC60" i="6" s="1"/>
  <c r="CL52" i="6"/>
  <c r="CX52" i="6" s="1"/>
  <c r="CT46" i="6"/>
  <c r="DF46" i="6" s="1"/>
  <c r="CR61" i="6"/>
  <c r="DD61" i="6" s="1"/>
  <c r="CV52" i="6"/>
  <c r="DH52" i="6" s="1"/>
  <c r="CQ47" i="6"/>
  <c r="DC47" i="6" s="1"/>
  <c r="CK42" i="6"/>
  <c r="CW42" i="6" s="1"/>
  <c r="CS55" i="6"/>
  <c r="DE55" i="6" s="1"/>
  <c r="CN48" i="6"/>
  <c r="CZ48" i="6" s="1"/>
  <c r="CR42" i="6"/>
  <c r="DD42" i="6" s="1"/>
  <c r="CL37" i="6"/>
  <c r="CX37" i="6" s="1"/>
  <c r="CU44" i="6"/>
  <c r="DG44" i="6" s="1"/>
  <c r="CP37" i="6"/>
  <c r="DB37" i="6" s="1"/>
  <c r="CK31" i="6"/>
  <c r="CW31" i="6" s="1"/>
  <c r="CL43" i="6"/>
  <c r="CX43" i="6" s="1"/>
  <c r="CT36" i="6"/>
  <c r="DF36" i="6" s="1"/>
  <c r="CT30" i="6"/>
  <c r="DF30" i="6" s="1"/>
  <c r="CV25" i="6"/>
  <c r="DH25" i="6" s="1"/>
  <c r="CP20" i="6"/>
  <c r="DB20" i="6" s="1"/>
  <c r="CT14" i="6"/>
  <c r="DF14" i="6" s="1"/>
  <c r="CV43" i="6"/>
  <c r="DH43" i="6" s="1"/>
  <c r="CN35" i="6"/>
  <c r="CZ35" i="6" s="1"/>
  <c r="CK30" i="6"/>
  <c r="CW30" i="6" s="1"/>
  <c r="CM25" i="6"/>
  <c r="CY25" i="6" s="1"/>
  <c r="CQ19" i="6"/>
  <c r="DC19" i="6" s="1"/>
  <c r="CU43" i="6"/>
  <c r="DG43" i="6" s="1"/>
  <c r="CR36" i="6"/>
  <c r="DD36" i="6" s="1"/>
  <c r="CM61" i="6"/>
  <c r="CY61" i="6" s="1"/>
  <c r="CS45" i="6"/>
  <c r="DE45" i="6" s="1"/>
  <c r="CP36" i="6"/>
  <c r="DB36" i="6" s="1"/>
  <c r="CU47" i="6"/>
  <c r="DG47" i="6" s="1"/>
  <c r="CQ39" i="6"/>
  <c r="DC39" i="6" s="1"/>
  <c r="CL32" i="6"/>
  <c r="CX32" i="6" s="1"/>
  <c r="CN27" i="6"/>
  <c r="CZ27" i="6" s="1"/>
  <c r="CR21" i="6"/>
  <c r="DD21" i="6" s="1"/>
  <c r="CL16" i="6"/>
  <c r="CX16" i="6" s="1"/>
  <c r="CU32" i="6"/>
  <c r="DG32" i="6" s="1"/>
  <c r="CR24" i="6"/>
  <c r="DD24" i="6" s="1"/>
  <c r="CO16" i="6"/>
  <c r="DA16" i="6" s="1"/>
  <c r="CO11" i="6"/>
  <c r="DA11" i="6" s="1"/>
  <c r="CS5" i="6"/>
  <c r="DE5" i="6" s="1"/>
  <c r="CL31" i="6"/>
  <c r="CX31" i="6" s="1"/>
  <c r="CL21" i="6"/>
  <c r="CX21" i="6" s="1"/>
  <c r="CR13" i="6"/>
  <c r="DD13" i="6" s="1"/>
  <c r="CL8" i="6"/>
  <c r="CX8" i="6" s="1"/>
  <c r="CQ37" i="6"/>
  <c r="DC37" i="6" s="1"/>
  <c r="CV143" i="6"/>
  <c r="DH143" i="6" s="1"/>
  <c r="CM132" i="6"/>
  <c r="CY132" i="6" s="1"/>
  <c r="CL120" i="6"/>
  <c r="CX120" i="6" s="1"/>
  <c r="CR122" i="6"/>
  <c r="DD122" i="6" s="1"/>
  <c r="CL112" i="6"/>
  <c r="CX112" i="6" s="1"/>
  <c r="CS107" i="6"/>
  <c r="DE107" i="6" s="1"/>
  <c r="CR103" i="6"/>
  <c r="DD103" i="6" s="1"/>
  <c r="CP92" i="6"/>
  <c r="DB92" i="6" s="1"/>
  <c r="CV91" i="6"/>
  <c r="DH91" i="6" s="1"/>
  <c r="CQ99" i="6"/>
  <c r="DC99" i="6" s="1"/>
  <c r="CR90" i="6"/>
  <c r="DD90" i="6" s="1"/>
  <c r="CN90" i="6"/>
  <c r="CZ90" i="6" s="1"/>
  <c r="CT95" i="6"/>
  <c r="DF95" i="6" s="1"/>
  <c r="CO80" i="6"/>
  <c r="DA80" i="6" s="1"/>
  <c r="CN73" i="6"/>
  <c r="CZ73" i="6" s="1"/>
  <c r="CO92" i="6"/>
  <c r="DA92" i="6" s="1"/>
  <c r="CM76" i="6"/>
  <c r="CY76" i="6" s="1"/>
  <c r="CK70" i="6"/>
  <c r="CW70" i="6" s="1"/>
  <c r="CR77" i="6"/>
  <c r="DD77" i="6" s="1"/>
  <c r="DP77" i="6" s="1"/>
  <c r="CM67" i="6"/>
  <c r="CY67" i="6" s="1"/>
  <c r="CU52" i="6"/>
  <c r="DG52" i="6" s="1"/>
  <c r="CP70" i="6"/>
  <c r="DB70" i="6" s="1"/>
  <c r="CP61" i="6"/>
  <c r="DB61" i="6" s="1"/>
  <c r="CT55" i="6"/>
  <c r="DF55" i="6" s="1"/>
  <c r="CU75" i="6"/>
  <c r="DG75" i="6" s="1"/>
  <c r="CQ71" i="6"/>
  <c r="DC71" i="6" s="1"/>
  <c r="CV61" i="6"/>
  <c r="DH61" i="6" s="1"/>
  <c r="CP56" i="6"/>
  <c r="DB56" i="6" s="1"/>
  <c r="CV72" i="6"/>
  <c r="DH72" i="6" s="1"/>
  <c r="CM59" i="6"/>
  <c r="CY59" i="6" s="1"/>
  <c r="CU51" i="6"/>
  <c r="DG51" i="6" s="1"/>
  <c r="CN64" i="6"/>
  <c r="CZ64" i="6" s="1"/>
  <c r="CR53" i="6"/>
  <c r="DD53" i="6" s="1"/>
  <c r="CT47" i="6"/>
  <c r="DF47" i="6" s="1"/>
  <c r="CU61" i="6"/>
  <c r="DG61" i="6" s="1"/>
  <c r="CQ53" i="6"/>
  <c r="DC53" i="6" s="1"/>
  <c r="CS47" i="6"/>
  <c r="DE47" i="6" s="1"/>
  <c r="CU42" i="6"/>
  <c r="DG42" i="6" s="1"/>
  <c r="CO37" i="6"/>
  <c r="DA37" i="6" s="1"/>
  <c r="CU59" i="6"/>
  <c r="DG59" i="6" s="1"/>
  <c r="CR51" i="6"/>
  <c r="DD51" i="6" s="1"/>
  <c r="CL46" i="6"/>
  <c r="CX46" i="6" s="1"/>
  <c r="CO60" i="6"/>
  <c r="DA60" i="6" s="1"/>
  <c r="CK52" i="6"/>
  <c r="CW52" i="6" s="1"/>
  <c r="CS46" i="6"/>
  <c r="DE46" i="6" s="1"/>
  <c r="CN63" i="6"/>
  <c r="CZ63" i="6" s="1"/>
  <c r="CL53" i="6"/>
  <c r="CX53" i="6" s="1"/>
  <c r="CP47" i="6"/>
  <c r="DB47" i="6" s="1"/>
  <c r="CT41" i="6"/>
  <c r="DF41" i="6" s="1"/>
  <c r="CV36" i="6"/>
  <c r="DH36" i="6" s="1"/>
  <c r="CM43" i="6"/>
  <c r="CY43" i="6" s="1"/>
  <c r="CU36" i="6"/>
  <c r="DG36" i="6" s="1"/>
  <c r="CU30" i="6"/>
  <c r="DG30" i="6" s="1"/>
  <c r="CO42" i="6"/>
  <c r="DA42" i="6" s="1"/>
  <c r="CO35" i="6"/>
  <c r="DA35" i="6" s="1"/>
  <c r="CL30" i="6"/>
  <c r="CX30" i="6" s="1"/>
  <c r="CN25" i="6"/>
  <c r="CZ25" i="6" s="1"/>
  <c r="CR19" i="6"/>
  <c r="DD19" i="6" s="1"/>
  <c r="CL14" i="6"/>
  <c r="CX14" i="6" s="1"/>
  <c r="CN42" i="6"/>
  <c r="CZ42" i="6" s="1"/>
  <c r="CT34" i="6"/>
  <c r="DF34" i="6" s="1"/>
  <c r="CU29" i="6"/>
  <c r="DG29" i="6" s="1"/>
  <c r="CO24" i="6"/>
  <c r="DA24" i="6" s="1"/>
  <c r="CL60" i="6"/>
  <c r="CX60" i="6" s="1"/>
  <c r="CL42" i="6"/>
  <c r="CX42" i="6" s="1"/>
  <c r="CM35" i="6"/>
  <c r="CY35" i="6" s="1"/>
  <c r="CP59" i="6"/>
  <c r="DB59" i="6" s="1"/>
  <c r="CP44" i="6"/>
  <c r="DB44" i="6" s="1"/>
  <c r="CV35" i="6"/>
  <c r="DH35" i="6" s="1"/>
  <c r="CR45" i="6"/>
  <c r="DD45" i="6" s="1"/>
  <c r="CL38" i="6"/>
  <c r="CX38" i="6" s="1"/>
  <c r="CV31" i="6"/>
  <c r="DH31" i="6" s="1"/>
  <c r="CP26" i="6"/>
  <c r="DB26" i="6" s="1"/>
  <c r="CT20" i="6"/>
  <c r="DF20" i="6" s="1"/>
  <c r="CV15" i="6"/>
  <c r="DH15" i="6" s="1"/>
  <c r="CM31" i="6"/>
  <c r="CY31" i="6" s="1"/>
  <c r="CU23" i="6"/>
  <c r="DG23" i="6" s="1"/>
  <c r="CU15" i="6"/>
  <c r="DG15" i="6" s="1"/>
  <c r="CQ10" i="6"/>
  <c r="DC10" i="6" s="1"/>
  <c r="CK5" i="6"/>
  <c r="CW5" i="6" s="1"/>
  <c r="CR30" i="6"/>
  <c r="DD30" i="6" s="1"/>
  <c r="CQ20" i="6"/>
  <c r="DC20" i="6" s="1"/>
  <c r="CT12" i="6"/>
  <c r="DF12" i="6" s="1"/>
  <c r="CV7" i="6"/>
  <c r="DH7" i="6" s="1"/>
  <c r="CT35" i="6"/>
  <c r="DF35" i="6" s="1"/>
  <c r="CP143" i="6"/>
  <c r="DB143" i="6" s="1"/>
  <c r="CU135" i="6"/>
  <c r="DG135" i="6" s="1"/>
  <c r="CQ125" i="6"/>
  <c r="DC125" i="6" s="1"/>
  <c r="CK137" i="6"/>
  <c r="CW137" i="6" s="1"/>
  <c r="CQ123" i="6"/>
  <c r="DC123" i="6" s="1"/>
  <c r="CO117" i="6"/>
  <c r="DA117" i="6" s="1"/>
  <c r="CN101" i="6"/>
  <c r="CZ101" i="6" s="1"/>
  <c r="CV89" i="6"/>
  <c r="DH89" i="6" s="1"/>
  <c r="CV140" i="6"/>
  <c r="DH140" i="6" s="1"/>
  <c r="CM128" i="6"/>
  <c r="CY128" i="6" s="1"/>
  <c r="CS143" i="6"/>
  <c r="DE143" i="6" s="1"/>
  <c r="CT119" i="6"/>
  <c r="DF119" i="6" s="1"/>
  <c r="CT112" i="6"/>
  <c r="DF112" i="6" s="1"/>
  <c r="CP102" i="6"/>
  <c r="DB102" i="6" s="1"/>
  <c r="CL98" i="6"/>
  <c r="CX98" i="6" s="1"/>
  <c r="CU103" i="6"/>
  <c r="DG103" i="6" s="1"/>
  <c r="CN105" i="6"/>
  <c r="CZ105" i="6" s="1"/>
  <c r="CS90" i="6"/>
  <c r="DE90" i="6" s="1"/>
  <c r="CR84" i="6"/>
  <c r="DD84" i="6" s="1"/>
  <c r="CP84" i="6"/>
  <c r="DB84" i="6" s="1"/>
  <c r="CQ96" i="6"/>
  <c r="DC96" i="6" s="1"/>
  <c r="CK75" i="6"/>
  <c r="CW75" i="6" s="1"/>
  <c r="CN84" i="6"/>
  <c r="CZ84" i="6" s="1"/>
  <c r="CS82" i="6"/>
  <c r="DE82" i="6" s="1"/>
  <c r="CN69" i="6"/>
  <c r="CZ69" i="6" s="1"/>
  <c r="CM65" i="6"/>
  <c r="CY65" i="6" s="1"/>
  <c r="CQ77" i="6"/>
  <c r="DC77" i="6" s="1"/>
  <c r="CO72" i="6"/>
  <c r="DA72" i="6" s="1"/>
  <c r="CN66" i="6"/>
  <c r="CZ66" i="6" s="1"/>
  <c r="CN68" i="6"/>
  <c r="CZ68" i="6" s="1"/>
  <c r="DL68" i="6" s="1"/>
  <c r="CT59" i="6"/>
  <c r="DF59" i="6" s="1"/>
  <c r="CV54" i="6"/>
  <c r="DH54" i="6" s="1"/>
  <c r="CN70" i="6"/>
  <c r="CZ70" i="6" s="1"/>
  <c r="CL68" i="6"/>
  <c r="CX68" i="6" s="1"/>
  <c r="CP60" i="6"/>
  <c r="DB60" i="6" s="1"/>
  <c r="CT54" i="6"/>
  <c r="DF54" i="6" s="1"/>
  <c r="CV68" i="6"/>
  <c r="DH68" i="6" s="1"/>
  <c r="CR57" i="6"/>
  <c r="DD57" i="6" s="1"/>
  <c r="CO50" i="6"/>
  <c r="DA50" i="6" s="1"/>
  <c r="CK59" i="6"/>
  <c r="CW59" i="6" s="1"/>
  <c r="CT51" i="6"/>
  <c r="DF51" i="6" s="1"/>
  <c r="CV46" i="6"/>
  <c r="DH46" i="6" s="1"/>
  <c r="CV59" i="6"/>
  <c r="DH59" i="6" s="1"/>
  <c r="CS51" i="6"/>
  <c r="DE51" i="6" s="1"/>
  <c r="CU46" i="6"/>
  <c r="DG46" i="6" s="1"/>
  <c r="CO41" i="6"/>
  <c r="DA41" i="6" s="1"/>
  <c r="CS35" i="6"/>
  <c r="DE35" i="6" s="1"/>
  <c r="CM57" i="6"/>
  <c r="CY57" i="6" s="1"/>
  <c r="CL50" i="6"/>
  <c r="CX50" i="6" s="1"/>
  <c r="CN45" i="6"/>
  <c r="CZ45" i="6" s="1"/>
  <c r="CL57" i="6"/>
  <c r="CX57" i="6" s="1"/>
  <c r="CS50" i="6"/>
  <c r="DE50" i="6" s="1"/>
  <c r="CU45" i="6"/>
  <c r="DG45" i="6" s="1"/>
  <c r="CO61" i="6"/>
  <c r="DA61" i="6" s="1"/>
  <c r="CP51" i="6"/>
  <c r="DB51" i="6" s="1"/>
  <c r="CT45" i="6"/>
  <c r="DF45" i="6" s="1"/>
  <c r="CV40" i="6"/>
  <c r="DH40" i="6" s="1"/>
  <c r="CP35" i="6"/>
  <c r="DB35" i="6" s="1"/>
  <c r="CV41" i="6"/>
  <c r="DH41" i="6" s="1"/>
  <c r="CQ35" i="6"/>
  <c r="DC35" i="6" s="1"/>
  <c r="CO29" i="6"/>
  <c r="DA29" i="6" s="1"/>
  <c r="CP40" i="6"/>
  <c r="DB40" i="6" s="1"/>
  <c r="DN40" i="6" s="1"/>
  <c r="CL34" i="6"/>
  <c r="CX34" i="6" s="1"/>
  <c r="CN29" i="6"/>
  <c r="CZ29" i="6" s="1"/>
  <c r="CR23" i="6"/>
  <c r="DD23" i="6" s="1"/>
  <c r="CL18" i="6"/>
  <c r="CX18" i="6" s="1"/>
  <c r="CK56" i="6"/>
  <c r="CW56" i="6" s="1"/>
  <c r="CO40" i="6"/>
  <c r="DA40" i="6" s="1"/>
  <c r="CU33" i="6"/>
  <c r="DG33" i="6" s="1"/>
  <c r="CO28" i="6"/>
  <c r="DA28" i="6" s="1"/>
  <c r="CS22" i="6"/>
  <c r="DE22" i="6" s="1"/>
  <c r="CR52" i="6"/>
  <c r="DD52" i="6" s="1"/>
  <c r="CM40" i="6"/>
  <c r="CY40" i="6" s="1"/>
  <c r="CT33" i="6"/>
  <c r="DF33" i="6" s="1"/>
  <c r="CP50" i="6"/>
  <c r="DB50" i="6" s="1"/>
  <c r="CQ41" i="6"/>
  <c r="DC41" i="6" s="1"/>
  <c r="CL61" i="6"/>
  <c r="CX61" i="6" s="1"/>
  <c r="CR43" i="6"/>
  <c r="DD43" i="6" s="1"/>
  <c r="CO36" i="6"/>
  <c r="DA36" i="6" s="1"/>
  <c r="CP30" i="6"/>
  <c r="DB30" i="6" s="1"/>
  <c r="CT24" i="6"/>
  <c r="DF24" i="6" s="1"/>
  <c r="CV19" i="6"/>
  <c r="DH19" i="6" s="1"/>
  <c r="CP14" i="6"/>
  <c r="DB14" i="6" s="1"/>
  <c r="CS29" i="6"/>
  <c r="DE29" i="6" s="1"/>
  <c r="CO21" i="6"/>
  <c r="DA21" i="6" s="1"/>
  <c r="CQ14" i="6"/>
  <c r="DC14" i="6" s="1"/>
  <c r="CK9" i="6"/>
  <c r="CW9" i="6" s="1"/>
  <c r="CO47" i="6"/>
  <c r="DA47" i="6" s="1"/>
  <c r="CQ28" i="6"/>
  <c r="DC28" i="6" s="1"/>
  <c r="CM18" i="6"/>
  <c r="CY18" i="6" s="1"/>
  <c r="CV11" i="6"/>
  <c r="DH11" i="6" s="1"/>
  <c r="CP6" i="6"/>
  <c r="DB6" i="6" s="1"/>
  <c r="CR32" i="6"/>
  <c r="DD32" i="6" s="1"/>
  <c r="CS142" i="6"/>
  <c r="DE142" i="6" s="1"/>
  <c r="CP130" i="6"/>
  <c r="DB130" i="6" s="1"/>
  <c r="CP132" i="6"/>
  <c r="DB132" i="6" s="1"/>
  <c r="CP113" i="6"/>
  <c r="DB113" i="6" s="1"/>
  <c r="CQ113" i="6"/>
  <c r="DC113" i="6" s="1"/>
  <c r="CQ110" i="6"/>
  <c r="DC110" i="6" s="1"/>
  <c r="CU101" i="6"/>
  <c r="DG101" i="6" s="1"/>
  <c r="CL99" i="6"/>
  <c r="CX99" i="6" s="1"/>
  <c r="CL101" i="6"/>
  <c r="CX101" i="6" s="1"/>
  <c r="CM87" i="6"/>
  <c r="CY87" i="6" s="1"/>
  <c r="CO101" i="6"/>
  <c r="DA101" i="6" s="1"/>
  <c r="CV81" i="6"/>
  <c r="DH81" i="6" s="1"/>
  <c r="CQ92" i="6"/>
  <c r="DC92" i="6" s="1"/>
  <c r="CQ72" i="6"/>
  <c r="DC72" i="6" s="1"/>
  <c r="CR81" i="6"/>
  <c r="DD81" i="6" s="1"/>
  <c r="CQ78" i="6"/>
  <c r="DC78" i="6" s="1"/>
  <c r="CL66" i="6"/>
  <c r="CX66" i="6" s="1"/>
  <c r="CK62" i="6"/>
  <c r="CW62" i="6" s="1"/>
  <c r="CS73" i="6"/>
  <c r="DE73" i="6" s="1"/>
  <c r="CK67" i="6"/>
  <c r="CW67" i="6" s="1"/>
  <c r="CN62" i="6"/>
  <c r="CZ62" i="6" s="1"/>
  <c r="CS67" i="6"/>
  <c r="DE67" i="6" s="1"/>
  <c r="CL59" i="6"/>
  <c r="CX59" i="6" s="1"/>
  <c r="CN54" i="6"/>
  <c r="CZ54" i="6" s="1"/>
  <c r="CK69" i="6"/>
  <c r="CW69" i="6" s="1"/>
  <c r="CO67" i="6"/>
  <c r="DA67" i="6" s="1"/>
  <c r="CR59" i="6"/>
  <c r="DD59" i="6" s="1"/>
  <c r="CL54" i="6"/>
  <c r="CX54" i="6" s="1"/>
  <c r="CN67" i="6"/>
  <c r="CZ67" i="6" s="1"/>
  <c r="CT56" i="6"/>
  <c r="DF56" i="6" s="1"/>
  <c r="CQ49" i="6"/>
  <c r="DC49" i="6" s="1"/>
  <c r="CO58" i="6"/>
  <c r="DA58" i="6" s="1"/>
  <c r="CL51" i="6"/>
  <c r="CX51" i="6" s="1"/>
  <c r="CN46" i="6"/>
  <c r="CZ46" i="6" s="1"/>
  <c r="CM58" i="6"/>
  <c r="CY58" i="6" s="1"/>
  <c r="CK51" i="6"/>
  <c r="CW51" i="6" s="1"/>
  <c r="CM46" i="6"/>
  <c r="CY46" i="6" s="1"/>
  <c r="CQ40" i="6"/>
  <c r="DC40" i="6" s="1"/>
  <c r="CK35" i="6"/>
  <c r="CW35" i="6" s="1"/>
  <c r="CO56" i="6"/>
  <c r="DA56" i="6" s="1"/>
  <c r="CV49" i="6"/>
  <c r="DH49" i="6" s="1"/>
  <c r="CN74" i="6"/>
  <c r="CZ74" i="6" s="1"/>
  <c r="CN56" i="6"/>
  <c r="CZ56" i="6" s="1"/>
  <c r="CK50" i="6"/>
  <c r="CW50" i="6" s="1"/>
  <c r="CM45" i="6"/>
  <c r="CY45" i="6" s="1"/>
  <c r="CN60" i="6"/>
  <c r="CZ60" i="6" s="1"/>
  <c r="CR50" i="6"/>
  <c r="DD50" i="6" s="1"/>
  <c r="CL45" i="6"/>
  <c r="CX45" i="6" s="1"/>
  <c r="CN40" i="6"/>
  <c r="CZ40" i="6" s="1"/>
  <c r="CR34" i="6"/>
  <c r="DD34" i="6" s="1"/>
  <c r="CK41" i="6"/>
  <c r="CW41" i="6" s="1"/>
  <c r="CM34" i="6"/>
  <c r="CY34" i="6" s="1"/>
  <c r="CQ66" i="6"/>
  <c r="DC66" i="6" s="1"/>
  <c r="CV39" i="6"/>
  <c r="DH39" i="6" s="1"/>
  <c r="CV33" i="6"/>
  <c r="DH33" i="6" s="1"/>
  <c r="CP28" i="6"/>
  <c r="DB28" i="6" s="1"/>
  <c r="CT22" i="6"/>
  <c r="DF22" i="6" s="1"/>
  <c r="CV17" i="6"/>
  <c r="DH17" i="6" s="1"/>
  <c r="CS52" i="6"/>
  <c r="DE52" i="6" s="1"/>
  <c r="CU39" i="6"/>
  <c r="DG39" i="6" s="1"/>
  <c r="CM33" i="6"/>
  <c r="CY33" i="6" s="1"/>
  <c r="CQ27" i="6"/>
  <c r="DC27" i="6" s="1"/>
  <c r="CK22" i="6"/>
  <c r="CW22" i="6" s="1"/>
  <c r="CQ50" i="6"/>
  <c r="DC50" i="6" s="1"/>
  <c r="CT39" i="6"/>
  <c r="DF39" i="6" s="1"/>
  <c r="CL33" i="6"/>
  <c r="CX33" i="6" s="1"/>
  <c r="CS49" i="6"/>
  <c r="DE49" i="6" s="1"/>
  <c r="CL40" i="6"/>
  <c r="CX40" i="6" s="1"/>
  <c r="CN59" i="6"/>
  <c r="CZ59" i="6" s="1"/>
  <c r="CV42" i="6"/>
  <c r="DH42" i="6" s="1"/>
  <c r="CU35" i="6"/>
  <c r="DG35" i="6" s="1"/>
  <c r="CR29" i="6"/>
  <c r="DD29" i="6" s="1"/>
  <c r="CL24" i="6"/>
  <c r="CX24" i="6" s="1"/>
  <c r="CN19" i="6"/>
  <c r="CZ19" i="6" s="1"/>
  <c r="CS58" i="6"/>
  <c r="DE58" i="6" s="1"/>
  <c r="CR28" i="6"/>
  <c r="DD28" i="6" s="1"/>
  <c r="CR20" i="6"/>
  <c r="DD20" i="6" s="1"/>
  <c r="CS13" i="6"/>
  <c r="DE13" i="6" s="1"/>
  <c r="CU8" i="6"/>
  <c r="DG8" i="6" s="1"/>
  <c r="CQ42" i="6"/>
  <c r="DC42" i="6" s="1"/>
  <c r="CT27" i="6"/>
  <c r="DF27" i="6" s="1"/>
  <c r="CS17" i="6"/>
  <c r="DE17" i="6" s="1"/>
  <c r="CN11" i="6"/>
  <c r="CZ11" i="6" s="1"/>
  <c r="CR5" i="6"/>
  <c r="DD5" i="6" s="1"/>
  <c r="CQ30" i="6"/>
  <c r="DC30" i="6" s="1"/>
  <c r="CO146" i="6"/>
  <c r="DA146" i="6" s="1"/>
  <c r="CK135" i="6"/>
  <c r="CW135" i="6" s="1"/>
  <c r="CU125" i="6"/>
  <c r="DG125" i="6" s="1"/>
  <c r="CV120" i="6"/>
  <c r="DH120" i="6" s="1"/>
  <c r="CS114" i="6"/>
  <c r="DE114" i="6" s="1"/>
  <c r="CM109" i="6"/>
  <c r="CY109" i="6" s="1"/>
  <c r="CK98" i="6"/>
  <c r="CW98" i="6" s="1"/>
  <c r="CN104" i="6"/>
  <c r="CZ104" i="6" s="1"/>
  <c r="CQ97" i="6"/>
  <c r="DC97" i="6" s="1"/>
  <c r="CK84" i="6"/>
  <c r="CW84" i="6" s="1"/>
  <c r="CL95" i="6"/>
  <c r="CX95" i="6" s="1"/>
  <c r="CV102" i="6"/>
  <c r="DH102" i="6" s="1"/>
  <c r="CQ91" i="6"/>
  <c r="DC91" i="6" s="1"/>
  <c r="CL85" i="6"/>
  <c r="CX85" i="6" s="1"/>
  <c r="CK78" i="6"/>
  <c r="CW78" i="6" s="1"/>
  <c r="CS85" i="6"/>
  <c r="DE85" i="6" s="1"/>
  <c r="CR63" i="6"/>
  <c r="DD63" i="6" s="1"/>
  <c r="CN78" i="6"/>
  <c r="CZ78" i="6" s="1"/>
  <c r="CR85" i="6"/>
  <c r="DD85" i="6" s="1"/>
  <c r="CL63" i="6"/>
  <c r="CX63" i="6" s="1"/>
  <c r="CP69" i="6"/>
  <c r="DB69" i="6" s="1"/>
  <c r="CL65" i="6"/>
  <c r="CX65" i="6" s="1"/>
  <c r="CV58" i="6"/>
  <c r="DH58" i="6" s="1"/>
  <c r="CP53" i="6"/>
  <c r="DB53" i="6" s="1"/>
  <c r="CM68" i="6"/>
  <c r="CY68" i="6" s="1"/>
  <c r="CU66" i="6"/>
  <c r="DG66" i="6" s="1"/>
  <c r="CT58" i="6"/>
  <c r="DF58" i="6" s="1"/>
  <c r="CV53" i="6"/>
  <c r="DH53" i="6" s="1"/>
  <c r="CR66" i="6"/>
  <c r="DD66" i="6" s="1"/>
  <c r="CN55" i="6"/>
  <c r="CZ55" i="6" s="1"/>
  <c r="CS48" i="6"/>
  <c r="DE48" i="6" s="1"/>
  <c r="CQ57" i="6"/>
  <c r="DC57" i="6" s="1"/>
  <c r="CV50" i="6"/>
  <c r="DH50" i="6" s="1"/>
  <c r="CP45" i="6"/>
  <c r="DB45" i="6" s="1"/>
  <c r="CO57" i="6"/>
  <c r="DA57" i="6" s="1"/>
  <c r="CU50" i="6"/>
  <c r="DG50" i="6" s="1"/>
  <c r="CO45" i="6"/>
  <c r="DA45" i="6" s="1"/>
  <c r="CS39" i="6"/>
  <c r="DE39" i="6" s="1"/>
  <c r="CU34" i="6"/>
  <c r="DG34" i="6" s="1"/>
  <c r="CV55" i="6"/>
  <c r="DH55" i="6" s="1"/>
  <c r="CN49" i="6"/>
  <c r="CZ49" i="6" s="1"/>
  <c r="CT73" i="6"/>
  <c r="DF73" i="6" s="1"/>
  <c r="CU55" i="6"/>
  <c r="DG55" i="6" s="1"/>
  <c r="CU49" i="6"/>
  <c r="DG49" i="6" s="1"/>
  <c r="CO44" i="6"/>
  <c r="DA44" i="6" s="1"/>
  <c r="CQ59" i="6"/>
  <c r="DC59" i="6" s="1"/>
  <c r="CT49" i="6"/>
  <c r="DF49" i="6" s="1"/>
  <c r="CV44" i="6"/>
  <c r="DH44" i="6" s="1"/>
  <c r="CP39" i="6"/>
  <c r="DB39" i="6" s="1"/>
  <c r="CT57" i="6"/>
  <c r="DF57" i="6" s="1"/>
  <c r="CR40" i="6"/>
  <c r="DD40" i="6" s="1"/>
  <c r="CO33" i="6"/>
  <c r="DA33" i="6" s="1"/>
  <c r="CV56" i="6"/>
  <c r="DH56" i="6" s="1"/>
  <c r="CL39" i="6"/>
  <c r="CX39" i="6" s="1"/>
  <c r="CN33" i="6"/>
  <c r="CZ33" i="6" s="1"/>
  <c r="CR27" i="6"/>
  <c r="DD27" i="6" s="1"/>
  <c r="CL22" i="6"/>
  <c r="CX22" i="6" s="1"/>
  <c r="CN17" i="6"/>
  <c r="CZ17" i="6" s="1"/>
  <c r="CN51" i="6"/>
  <c r="CZ51" i="6" s="1"/>
  <c r="CP38" i="6"/>
  <c r="DB38" i="6" s="1"/>
  <c r="CO32" i="6"/>
  <c r="DA32" i="6" s="1"/>
  <c r="CS26" i="6"/>
  <c r="DE26" i="6" s="1"/>
  <c r="CU21" i="6"/>
  <c r="DG21" i="6" s="1"/>
  <c r="CU48" i="6"/>
  <c r="DG48" i="6" s="1"/>
  <c r="CO38" i="6"/>
  <c r="DA38" i="6" s="1"/>
  <c r="CV32" i="6"/>
  <c r="DH32" i="6" s="1"/>
  <c r="CT48" i="6"/>
  <c r="DF48" i="6" s="1"/>
  <c r="CR39" i="6"/>
  <c r="DD39" i="6" s="1"/>
  <c r="CU54" i="6"/>
  <c r="DG54" i="6" s="1"/>
  <c r="CP41" i="6"/>
  <c r="DB41" i="6" s="1"/>
  <c r="CP34" i="6"/>
  <c r="DB34" i="6" s="1"/>
  <c r="CT28" i="6"/>
  <c r="DF28" i="6" s="1"/>
  <c r="CV23" i="6"/>
  <c r="DH23" i="6" s="1"/>
  <c r="CP18" i="6"/>
  <c r="DB18" i="6" s="1"/>
  <c r="CU57" i="6"/>
  <c r="DG57" i="6" s="1"/>
  <c r="CU27" i="6"/>
  <c r="DG27" i="6" s="1"/>
  <c r="CU19" i="6"/>
  <c r="DG19" i="6" s="1"/>
  <c r="CK13" i="6"/>
  <c r="CW13" i="6" s="1"/>
  <c r="CM8" i="6"/>
  <c r="CY8" i="6" s="1"/>
  <c r="CR37" i="6"/>
  <c r="DD37" i="6" s="1"/>
  <c r="CL25" i="6"/>
  <c r="CX25" i="6" s="1"/>
  <c r="CN16" i="6"/>
  <c r="CZ16" i="6" s="1"/>
  <c r="CP10" i="6"/>
  <c r="DB10" i="6" s="1"/>
  <c r="CK49" i="6"/>
  <c r="CW49" i="6" s="1"/>
  <c r="CP29" i="6"/>
  <c r="DB29" i="6" s="1"/>
  <c r="CN103" i="6"/>
  <c r="CZ103" i="6" s="1"/>
  <c r="CQ112" i="6"/>
  <c r="DC112" i="6" s="1"/>
  <c r="CS105" i="6"/>
  <c r="DE105" i="6" s="1"/>
  <c r="CU106" i="6"/>
  <c r="DG106" i="6" s="1"/>
  <c r="CS104" i="6"/>
  <c r="DE104" i="6" s="1"/>
  <c r="CS111" i="6"/>
  <c r="DE111" i="6" s="1"/>
  <c r="CL107" i="6"/>
  <c r="CX107" i="6" s="1"/>
  <c r="CK112" i="6"/>
  <c r="CW112" i="6" s="1"/>
  <c r="CV115" i="6"/>
  <c r="DH115" i="6" s="1"/>
  <c r="CS112" i="6"/>
  <c r="DE112" i="6" s="1"/>
  <c r="CU121" i="6"/>
  <c r="DG121" i="6" s="1"/>
  <c r="CU122" i="6"/>
  <c r="DG122" i="6" s="1"/>
  <c r="CR124" i="6"/>
  <c r="DD124" i="6" s="1"/>
  <c r="CQ111" i="6"/>
  <c r="DC111" i="6" s="1"/>
  <c r="CK121" i="6"/>
  <c r="CW121" i="6" s="1"/>
  <c r="CP118" i="6"/>
  <c r="DB118" i="6" s="1"/>
  <c r="CN121" i="6"/>
  <c r="CZ121" i="6" s="1"/>
  <c r="CL114" i="6"/>
  <c r="CX114" i="6" s="1"/>
  <c r="CR119" i="6"/>
  <c r="DD119" i="6" s="1"/>
  <c r="CU124" i="6"/>
  <c r="DG124" i="6" s="1"/>
  <c r="CN114" i="6"/>
  <c r="CZ114" i="6" s="1"/>
  <c r="CL119" i="6"/>
  <c r="CX119" i="6" s="1"/>
  <c r="CT130" i="6"/>
  <c r="DF130" i="6" s="1"/>
  <c r="DR130" i="6" s="1"/>
  <c r="CQ122" i="6"/>
  <c r="DC122" i="6" s="1"/>
  <c r="CO123" i="6"/>
  <c r="DA123" i="6" s="1"/>
  <c r="CM112" i="6"/>
  <c r="CY112" i="6" s="1"/>
  <c r="CK117" i="6"/>
  <c r="CW117" i="6" s="1"/>
  <c r="CP124" i="6"/>
  <c r="DB124" i="6" s="1"/>
  <c r="CU126" i="6"/>
  <c r="DG126" i="6" s="1"/>
  <c r="CM125" i="6"/>
  <c r="CY125" i="6" s="1"/>
  <c r="CS130" i="6"/>
  <c r="DE130" i="6" s="1"/>
  <c r="CS127" i="6"/>
  <c r="DE127" i="6" s="1"/>
  <c r="CP129" i="6"/>
  <c r="DB129" i="6" s="1"/>
  <c r="CS124" i="6"/>
  <c r="DE124" i="6" s="1"/>
  <c r="CL131" i="6"/>
  <c r="CX131" i="6" s="1"/>
  <c r="CL124" i="6"/>
  <c r="CX124" i="6" s="1"/>
  <c r="CN130" i="6"/>
  <c r="CZ130" i="6" s="1"/>
  <c r="CP128" i="6"/>
  <c r="DB128" i="6" s="1"/>
  <c r="CV134" i="6"/>
  <c r="DH134" i="6" s="1"/>
  <c r="CM130" i="6"/>
  <c r="CY130" i="6" s="1"/>
  <c r="CS136" i="6"/>
  <c r="DE136" i="6" s="1"/>
  <c r="CS144" i="6"/>
  <c r="DE144" i="6" s="1"/>
  <c r="CP138" i="6"/>
  <c r="DB138" i="6" s="1"/>
  <c r="CO132" i="6"/>
  <c r="DA132" i="6" s="1"/>
  <c r="CQ136" i="6"/>
  <c r="DC136" i="6" s="1"/>
  <c r="CV144" i="6"/>
  <c r="DH144" i="6" s="1"/>
  <c r="CT136" i="6"/>
  <c r="DF136" i="6" s="1"/>
  <c r="CP131" i="6"/>
  <c r="DB131" i="6" s="1"/>
  <c r="CU136" i="6"/>
  <c r="DG136" i="6" s="1"/>
  <c r="CN133" i="6"/>
  <c r="CZ133" i="6" s="1"/>
  <c r="CS139" i="6"/>
  <c r="DE139" i="6" s="1"/>
  <c r="CQ145" i="6"/>
  <c r="DC145" i="6" s="1"/>
  <c r="CM143" i="6"/>
  <c r="CY143" i="6" s="1"/>
  <c r="CK140" i="6"/>
  <c r="CW140" i="6" s="1"/>
  <c r="CK142" i="6"/>
  <c r="CW142" i="6" s="1"/>
  <c r="CN139" i="6"/>
  <c r="CZ139" i="6" s="1"/>
  <c r="CL144" i="6"/>
  <c r="CX144" i="6" s="1"/>
  <c r="CQ146" i="6"/>
  <c r="DC146" i="6" s="1"/>
  <c r="CN141" i="6"/>
  <c r="CZ141" i="6" s="1"/>
  <c r="CL146" i="6"/>
  <c r="CX146" i="6" s="1"/>
  <c r="CO105" i="6"/>
  <c r="DA105" i="6" s="1"/>
  <c r="CV99" i="6"/>
  <c r="DH99" i="6" s="1"/>
  <c r="CP105" i="6"/>
  <c r="DB105" i="6" s="1"/>
  <c r="CS101" i="6"/>
  <c r="DE101" i="6" s="1"/>
  <c r="CK108" i="6"/>
  <c r="CW108" i="6" s="1"/>
  <c r="CK109" i="6"/>
  <c r="CW109" i="6" s="1"/>
  <c r="CK107" i="6"/>
  <c r="CW107" i="6" s="1"/>
  <c r="CS118" i="6"/>
  <c r="DE118" i="6" s="1"/>
  <c r="CO109" i="6"/>
  <c r="DA109" i="6" s="1"/>
  <c r="CU115" i="6"/>
  <c r="DG115" i="6" s="1"/>
  <c r="CM117" i="6"/>
  <c r="CY117" i="6" s="1"/>
  <c r="CK115" i="6"/>
  <c r="CW115" i="6" s="1"/>
  <c r="CR113" i="6"/>
  <c r="DD113" i="6" s="1"/>
  <c r="CT117" i="6"/>
  <c r="DF117" i="6" s="1"/>
  <c r="CN108" i="6"/>
  <c r="CZ108" i="6" s="1"/>
  <c r="CQ115" i="6"/>
  <c r="DC115" i="6" s="1"/>
  <c r="CN112" i="6"/>
  <c r="CZ112" i="6" s="1"/>
  <c r="CL121" i="6"/>
  <c r="CX121" i="6" s="1"/>
  <c r="CT110" i="6"/>
  <c r="DF110" i="6" s="1"/>
  <c r="CP116" i="6"/>
  <c r="DB116" i="6" s="1"/>
  <c r="CM121" i="6"/>
  <c r="CY121" i="6" s="1"/>
  <c r="CV110" i="6"/>
  <c r="DH110" i="6" s="1"/>
  <c r="CT115" i="6"/>
  <c r="DF115" i="6" s="1"/>
  <c r="CO121" i="6"/>
  <c r="DA121" i="6" s="1"/>
  <c r="CO118" i="6"/>
  <c r="DA118" i="6" s="1"/>
  <c r="CT125" i="6"/>
  <c r="DF125" i="6" s="1"/>
  <c r="CR126" i="6"/>
  <c r="DD126" i="6" s="1"/>
  <c r="CS113" i="6"/>
  <c r="DE113" i="6" s="1"/>
  <c r="CO119" i="6"/>
  <c r="DA119" i="6" s="1"/>
  <c r="CL127" i="6"/>
  <c r="CX127" i="6" s="1"/>
  <c r="CQ132" i="6"/>
  <c r="DC132" i="6" s="1"/>
  <c r="CS126" i="6"/>
  <c r="DE126" i="6" s="1"/>
  <c r="CP133" i="6"/>
  <c r="DB133" i="6" s="1"/>
  <c r="CV130" i="6"/>
  <c r="DH130" i="6" s="1"/>
  <c r="CS134" i="6"/>
  <c r="DE134" i="6" s="1"/>
  <c r="CM127" i="6"/>
  <c r="CY127" i="6" s="1"/>
  <c r="CT120" i="6"/>
  <c r="DF120" i="6" s="1"/>
  <c r="CP126" i="6"/>
  <c r="DB126" i="6" s="1"/>
  <c r="CO128" i="6"/>
  <c r="DA128" i="6" s="1"/>
  <c r="CS131" i="6"/>
  <c r="DE131" i="6" s="1"/>
  <c r="CQ140" i="6"/>
  <c r="DC140" i="6" s="1"/>
  <c r="CV131" i="6"/>
  <c r="DH131" i="6" s="1"/>
  <c r="CQ133" i="6"/>
  <c r="DC133" i="6" s="1"/>
  <c r="CL132" i="6"/>
  <c r="CX132" i="6" s="1"/>
  <c r="CU128" i="6"/>
  <c r="DG128" i="6" s="1"/>
  <c r="CS135" i="6"/>
  <c r="DE135" i="6" s="1"/>
  <c r="CQ138" i="6"/>
  <c r="DC138" i="6" s="1"/>
  <c r="CK133" i="6"/>
  <c r="CW133" i="6" s="1"/>
  <c r="CK139" i="6"/>
  <c r="CW139" i="6" s="1"/>
  <c r="CL133" i="6"/>
  <c r="CX133" i="6" s="1"/>
  <c r="CL139" i="6"/>
  <c r="CX139" i="6" s="1"/>
  <c r="CT134" i="6"/>
  <c r="DF134" i="6" s="1"/>
  <c r="CO139" i="6"/>
  <c r="DA139" i="6" s="1"/>
  <c r="CU138" i="6"/>
  <c r="DG138" i="6" s="1"/>
  <c r="CR136" i="6"/>
  <c r="DD136" i="6" s="1"/>
  <c r="CU142" i="6"/>
  <c r="DG142" i="6" s="1"/>
  <c r="CO144" i="6"/>
  <c r="DA144" i="6" s="1"/>
  <c r="CT140" i="6"/>
  <c r="DF140" i="6" s="1"/>
  <c r="CP146" i="6"/>
  <c r="DB146" i="6" s="1"/>
  <c r="CU145" i="6"/>
  <c r="DG145" i="6" s="1"/>
  <c r="CT142" i="6"/>
  <c r="DF142" i="6" s="1"/>
  <c r="CU146" i="6"/>
  <c r="DG146" i="6" s="1"/>
  <c r="CL106" i="6"/>
  <c r="CX106" i="6" s="1"/>
  <c r="CL100" i="6"/>
  <c r="CX100" i="6" s="1"/>
  <c r="CN106" i="6"/>
  <c r="CZ106" i="6" s="1"/>
  <c r="CQ102" i="6"/>
  <c r="DC102" i="6" s="1"/>
  <c r="CS109" i="6"/>
  <c r="DE109" i="6" s="1"/>
  <c r="CU109" i="6"/>
  <c r="DG109" i="6" s="1"/>
  <c r="CT107" i="6"/>
  <c r="DF107" i="6" s="1"/>
  <c r="CU120" i="6"/>
  <c r="DG120" i="6" s="1"/>
  <c r="CK110" i="6"/>
  <c r="CW110" i="6" s="1"/>
  <c r="CK116" i="6"/>
  <c r="CW116" i="6" s="1"/>
  <c r="CS119" i="6"/>
  <c r="DE119" i="6" s="1"/>
  <c r="CS116" i="6"/>
  <c r="DE116" i="6" s="1"/>
  <c r="CP114" i="6"/>
  <c r="DB114" i="6" s="1"/>
  <c r="CU117" i="6"/>
  <c r="DG117" i="6" s="1"/>
  <c r="CV108" i="6"/>
  <c r="DH108" i="6" s="1"/>
  <c r="CL116" i="6"/>
  <c r="CX116" i="6" s="1"/>
  <c r="CL113" i="6"/>
  <c r="CX113" i="6" s="1"/>
  <c r="CK122" i="6"/>
  <c r="CW122" i="6" s="1"/>
  <c r="CR111" i="6"/>
  <c r="DD111" i="6" s="1"/>
  <c r="CN117" i="6"/>
  <c r="CZ117" i="6" s="1"/>
  <c r="CV121" i="6"/>
  <c r="DH121" i="6" s="1"/>
  <c r="CL111" i="6"/>
  <c r="CX111" i="6" s="1"/>
  <c r="CR116" i="6"/>
  <c r="DD116" i="6" s="1"/>
  <c r="CO122" i="6"/>
  <c r="DA122" i="6" s="1"/>
  <c r="CM119" i="6"/>
  <c r="CY119" i="6" s="1"/>
  <c r="CQ126" i="6"/>
  <c r="DC126" i="6" s="1"/>
  <c r="CK128" i="6"/>
  <c r="CW128" i="6" s="1"/>
  <c r="CQ114" i="6"/>
  <c r="DC114" i="6" s="1"/>
  <c r="CR120" i="6"/>
  <c r="DD120" i="6" s="1"/>
  <c r="CS128" i="6"/>
  <c r="DE128" i="6" s="1"/>
  <c r="CN125" i="6"/>
  <c r="CZ125" i="6" s="1"/>
  <c r="CQ127" i="6"/>
  <c r="DC127" i="6" s="1"/>
  <c r="CT135" i="6"/>
  <c r="DF135" i="6" s="1"/>
  <c r="CT132" i="6"/>
  <c r="DF132" i="6" s="1"/>
  <c r="CV136" i="6"/>
  <c r="DH136" i="6" s="1"/>
  <c r="CU127" i="6"/>
  <c r="DG127" i="6" s="1"/>
  <c r="CR121" i="6"/>
  <c r="DD121" i="6" s="1"/>
  <c r="CN127" i="6"/>
  <c r="CZ127" i="6" s="1"/>
  <c r="CT129" i="6"/>
  <c r="DF129" i="6" s="1"/>
  <c r="CK132" i="6"/>
  <c r="CW132" i="6" s="1"/>
  <c r="CS141" i="6"/>
  <c r="DE141" i="6" s="1"/>
  <c r="CS132" i="6"/>
  <c r="DE132" i="6" s="1"/>
  <c r="CN134" i="6"/>
  <c r="CZ134" i="6" s="1"/>
  <c r="CR133" i="6"/>
  <c r="DD133" i="6" s="1"/>
  <c r="CK129" i="6"/>
  <c r="CW129" i="6" s="1"/>
  <c r="CU137" i="6"/>
  <c r="DG137" i="6" s="1"/>
  <c r="CO140" i="6"/>
  <c r="DA140" i="6" s="1"/>
  <c r="CS133" i="6"/>
  <c r="DE133" i="6" s="1"/>
  <c r="CR140" i="6"/>
  <c r="DD140" i="6" s="1"/>
  <c r="CT133" i="6"/>
  <c r="DF133" i="6" s="1"/>
  <c r="CU143" i="6"/>
  <c r="DG143" i="6" s="1"/>
  <c r="CR135" i="6"/>
  <c r="DD135" i="6" s="1"/>
  <c r="CS140" i="6"/>
  <c r="DE140" i="6" s="1"/>
  <c r="CP139" i="6"/>
  <c r="DB139" i="6" s="1"/>
  <c r="CP137" i="6"/>
  <c r="DB137" i="6" s="1"/>
  <c r="CO143" i="6"/>
  <c r="DA143" i="6" s="1"/>
  <c r="CM142" i="6"/>
  <c r="CY142" i="6" s="1"/>
  <c r="CR141" i="6"/>
  <c r="DD141" i="6" s="1"/>
  <c r="CM144" i="6"/>
  <c r="CY144" i="6" s="1"/>
  <c r="CK146" i="6"/>
  <c r="CW146" i="6" s="1"/>
  <c r="CR143" i="6"/>
  <c r="DD143" i="6" s="1"/>
  <c r="CP145" i="6"/>
  <c r="DB145" i="6" s="1"/>
  <c r="CO107" i="6"/>
  <c r="DA107" i="6" s="1"/>
  <c r="CT100" i="6"/>
  <c r="DF100" i="6" s="1"/>
  <c r="CQ107" i="6"/>
  <c r="DC107" i="6" s="1"/>
  <c r="CO103" i="6"/>
  <c r="DA103" i="6" s="1"/>
  <c r="CV112" i="6"/>
  <c r="DH112" i="6" s="1"/>
  <c r="CR110" i="6"/>
  <c r="DD110" i="6" s="1"/>
  <c r="CL108" i="6"/>
  <c r="CX108" i="6" s="1"/>
  <c r="CN122" i="6"/>
  <c r="CZ122" i="6" s="1"/>
  <c r="CU111" i="6"/>
  <c r="DG111" i="6" s="1"/>
  <c r="CO112" i="6"/>
  <c r="DA112" i="6" s="1"/>
  <c r="CT121" i="6"/>
  <c r="DF121" i="6" s="1"/>
  <c r="CQ117" i="6"/>
  <c r="DC117" i="6" s="1"/>
  <c r="CM115" i="6"/>
  <c r="CY115" i="6" s="1"/>
  <c r="CK118" i="6"/>
  <c r="CW118" i="6" s="1"/>
  <c r="CL109" i="6"/>
  <c r="CX109" i="6" s="1"/>
  <c r="CM118" i="6"/>
  <c r="CY118" i="6" s="1"/>
  <c r="CS115" i="6"/>
  <c r="DE115" i="6" s="1"/>
  <c r="CT123" i="6"/>
  <c r="DF123" i="6" s="1"/>
  <c r="CP112" i="6"/>
  <c r="DB112" i="6" s="1"/>
  <c r="CV117" i="6"/>
  <c r="DH117" i="6" s="1"/>
  <c r="CM122" i="6"/>
  <c r="CY122" i="6" s="1"/>
  <c r="CT111" i="6"/>
  <c r="DF111" i="6" s="1"/>
  <c r="CP117" i="6"/>
  <c r="DB117" i="6" s="1"/>
  <c r="CK123" i="6"/>
  <c r="CW123" i="6" s="1"/>
  <c r="CU119" i="6"/>
  <c r="DG119" i="6" s="1"/>
  <c r="CQ120" i="6"/>
  <c r="DC120" i="6" s="1"/>
  <c r="CM129" i="6"/>
  <c r="CY129" i="6" s="1"/>
  <c r="CO115" i="6"/>
  <c r="DA115" i="6" s="1"/>
  <c r="CS121" i="6"/>
  <c r="DE121" i="6" s="1"/>
  <c r="CU131" i="6"/>
  <c r="DG131" i="6" s="1"/>
  <c r="CV126" i="6"/>
  <c r="DH126" i="6" s="1"/>
  <c r="CR128" i="6"/>
  <c r="DD128" i="6" s="1"/>
  <c r="CN140" i="6"/>
  <c r="CZ140" i="6" s="1"/>
  <c r="CM134" i="6"/>
  <c r="CY134" i="6" s="1"/>
  <c r="CM123" i="6"/>
  <c r="CY123" i="6" s="1"/>
  <c r="CL128" i="6"/>
  <c r="CX128" i="6" s="1"/>
  <c r="CP122" i="6"/>
  <c r="DB122" i="6" s="1"/>
  <c r="CV127" i="6"/>
  <c r="DH127" i="6" s="1"/>
  <c r="CO130" i="6"/>
  <c r="DA130" i="6" s="1"/>
  <c r="CL135" i="6"/>
  <c r="CX135" i="6" s="1"/>
  <c r="CL145" i="6"/>
  <c r="CX145" i="6" s="1"/>
  <c r="CO133" i="6"/>
  <c r="DA133" i="6" s="1"/>
  <c r="CN135" i="6"/>
  <c r="CZ135" i="6" s="1"/>
  <c r="CO134" i="6"/>
  <c r="DA134" i="6" s="1"/>
  <c r="CS129" i="6"/>
  <c r="DE129" i="6" s="1"/>
  <c r="CR138" i="6"/>
  <c r="DD138" i="6" s="1"/>
  <c r="CT141" i="6"/>
  <c r="DF141" i="6" s="1"/>
  <c r="CQ134" i="6"/>
  <c r="DC134" i="6" s="1"/>
  <c r="CQ142" i="6"/>
  <c r="DC142" i="6" s="1"/>
  <c r="CR134" i="6"/>
  <c r="DD134" i="6" s="1"/>
  <c r="CR137" i="6"/>
  <c r="DD137" i="6" s="1"/>
  <c r="CN136" i="6"/>
  <c r="CZ136" i="6" s="1"/>
  <c r="CM141" i="6"/>
  <c r="CY141" i="6" s="1"/>
  <c r="CU140" i="6"/>
  <c r="DG140" i="6" s="1"/>
  <c r="CN138" i="6"/>
  <c r="CZ138" i="6" s="1"/>
  <c r="CN144" i="6"/>
  <c r="CZ144" i="6" s="1"/>
  <c r="CQ143" i="6"/>
  <c r="DC143" i="6" s="1"/>
  <c r="CP142" i="6"/>
  <c r="DB142" i="6" s="1"/>
  <c r="CU144" i="6"/>
  <c r="DG144" i="6" s="1"/>
  <c r="CS146" i="6"/>
  <c r="DE146" i="6" s="1"/>
  <c r="CP144" i="6"/>
  <c r="DB144" i="6" s="1"/>
  <c r="CN146" i="6"/>
  <c r="CZ146" i="6" s="1"/>
  <c r="CQ109" i="6"/>
  <c r="DC109" i="6" s="1"/>
  <c r="CR101" i="6"/>
  <c r="DD101" i="6" s="1"/>
  <c r="CR109" i="6"/>
  <c r="DD109" i="6" s="1"/>
  <c r="CL104" i="6"/>
  <c r="CX104" i="6" s="1"/>
  <c r="CT113" i="6"/>
  <c r="DF113" i="6" s="1"/>
  <c r="CN111" i="6"/>
  <c r="CZ111" i="6" s="1"/>
  <c r="CU108" i="6"/>
  <c r="DG108" i="6" s="1"/>
  <c r="CR105" i="6"/>
  <c r="DD105" i="6" s="1"/>
  <c r="CM114" i="6"/>
  <c r="CY114" i="6" s="1"/>
  <c r="CO113" i="6"/>
  <c r="DA113" i="6" s="1"/>
  <c r="CO110" i="6"/>
  <c r="DA110" i="6" s="1"/>
  <c r="CU118" i="6"/>
  <c r="DG118" i="6" s="1"/>
  <c r="CT116" i="6"/>
  <c r="DF116" i="6" s="1"/>
  <c r="CK119" i="6"/>
  <c r="CW119" i="6" s="1"/>
  <c r="CT109" i="6"/>
  <c r="DF109" i="6" s="1"/>
  <c r="CN119" i="6"/>
  <c r="CZ119" i="6" s="1"/>
  <c r="CN116" i="6"/>
  <c r="CZ116" i="6" s="1"/>
  <c r="CQ119" i="6"/>
  <c r="DC119" i="6" s="1"/>
  <c r="CN113" i="6"/>
  <c r="CZ113" i="6" s="1"/>
  <c r="CL118" i="6"/>
  <c r="CX118" i="6" s="1"/>
  <c r="CV122" i="6"/>
  <c r="DH122" i="6" s="1"/>
  <c r="CR112" i="6"/>
  <c r="DD112" i="6" s="1"/>
  <c r="CN118" i="6"/>
  <c r="CZ118" i="6" s="1"/>
  <c r="CS125" i="6"/>
  <c r="DE125" i="6" s="1"/>
  <c r="CP120" i="6"/>
  <c r="DB120" i="6" s="1"/>
  <c r="CQ121" i="6"/>
  <c r="DC121" i="6" s="1"/>
  <c r="CV135" i="6"/>
  <c r="DH135" i="6" s="1"/>
  <c r="CM116" i="6"/>
  <c r="CY116" i="6" s="1"/>
  <c r="CS122" i="6"/>
  <c r="DE122" i="6" s="1"/>
  <c r="CQ124" i="6"/>
  <c r="DC124" i="6" s="1"/>
  <c r="CT127" i="6"/>
  <c r="DF127" i="6" s="1"/>
  <c r="CL129" i="6"/>
  <c r="CX129" i="6" s="1"/>
  <c r="CL141" i="6"/>
  <c r="CX141" i="6" s="1"/>
  <c r="CO136" i="6"/>
  <c r="DA136" i="6" s="1"/>
  <c r="CU123" i="6"/>
  <c r="DG123" i="6" s="1"/>
  <c r="CQ129" i="6"/>
  <c r="DC129" i="6" s="1"/>
  <c r="CN123" i="6"/>
  <c r="CZ123" i="6" s="1"/>
  <c r="CN128" i="6"/>
  <c r="CZ128" i="6" s="1"/>
  <c r="CO131" i="6"/>
  <c r="DA131" i="6" s="1"/>
  <c r="CR132" i="6"/>
  <c r="DD132" i="6" s="1"/>
  <c r="CQ128" i="6"/>
  <c r="DC128" i="6" s="1"/>
  <c r="CK134" i="6"/>
  <c r="CW134" i="6" s="1"/>
  <c r="CM137" i="6"/>
  <c r="CY137" i="6" s="1"/>
  <c r="CQ135" i="6"/>
  <c r="DC135" i="6" s="1"/>
  <c r="CQ130" i="6"/>
  <c r="DC130" i="6" s="1"/>
  <c r="CM135" i="6"/>
  <c r="CY135" i="6" s="1"/>
  <c r="CN142" i="6"/>
  <c r="CZ142" i="6" s="1"/>
  <c r="CO135" i="6"/>
  <c r="DA135" i="6" s="1"/>
  <c r="CT143" i="6"/>
  <c r="DF143" i="6" s="1"/>
  <c r="CP135" i="6"/>
  <c r="DB135" i="6" s="1"/>
  <c r="CK138" i="6"/>
  <c r="CW138" i="6" s="1"/>
  <c r="CS137" i="6"/>
  <c r="DE137" i="6" s="1"/>
  <c r="CR142" i="6"/>
  <c r="DD142" i="6" s="1"/>
  <c r="CO141" i="6"/>
  <c r="DA141" i="6" s="1"/>
  <c r="CV138" i="6"/>
  <c r="DH138" i="6" s="1"/>
  <c r="CM140" i="6"/>
  <c r="CY140" i="6" s="1"/>
  <c r="CQ144" i="6"/>
  <c r="DC144" i="6" s="1"/>
  <c r="CN143" i="6"/>
  <c r="CZ143" i="6" s="1"/>
  <c r="CK145" i="6"/>
  <c r="CW145" i="6" s="1"/>
  <c r="CR139" i="6"/>
  <c r="DD139" i="6" s="1"/>
  <c r="CN145" i="6"/>
  <c r="CZ145" i="6" s="1"/>
  <c r="DN23" i="6"/>
  <c r="DM9" i="6"/>
  <c r="DI27" i="6"/>
  <c r="DM22" i="6"/>
  <c r="DK49" i="6"/>
  <c r="DR65" i="6"/>
  <c r="DN21" i="6"/>
  <c r="DJ125" i="6"/>
  <c r="DL9" i="6"/>
  <c r="DK23" i="6"/>
  <c r="DR52" i="6"/>
  <c r="DT133" i="6"/>
  <c r="C177" i="2"/>
  <c r="D177" i="2" s="1"/>
  <c r="F177" i="2" s="1"/>
  <c r="S32" i="7" l="1"/>
  <c r="AA7" i="7"/>
  <c r="AA31" i="7"/>
  <c r="R6" i="7"/>
  <c r="BI122" i="9"/>
  <c r="BD135" i="9"/>
  <c r="BC142" i="9"/>
  <c r="BA110" i="9"/>
  <c r="BJ115" i="9"/>
  <c r="BA117" i="9"/>
  <c r="BL55" i="9"/>
  <c r="BG30" i="9"/>
  <c r="BC45" i="9"/>
  <c r="BD62" i="9"/>
  <c r="BL19" i="9"/>
  <c r="BL46" i="9"/>
  <c r="BK135" i="9"/>
  <c r="BE24" i="9"/>
  <c r="BK51" i="9"/>
  <c r="BH103" i="9"/>
  <c r="BI45" i="9"/>
  <c r="BL52" i="9"/>
  <c r="BD94" i="9"/>
  <c r="BA37" i="9"/>
  <c r="BH47" i="9"/>
  <c r="BJ77" i="9"/>
  <c r="BJ68" i="9"/>
  <c r="BE79" i="9"/>
  <c r="BK87" i="9"/>
  <c r="BL114" i="9"/>
  <c r="BK81" i="9"/>
  <c r="BB89" i="9"/>
  <c r="BF109" i="9"/>
  <c r="BA57" i="9"/>
  <c r="BD76" i="9"/>
  <c r="BE96" i="9"/>
  <c r="S23" i="7"/>
  <c r="V40" i="7"/>
  <c r="U31" i="7"/>
  <c r="V67" i="7"/>
  <c r="V74" i="7"/>
  <c r="R93" i="7"/>
  <c r="BH139" i="9"/>
  <c r="BG135" i="9"/>
  <c r="BB118" i="9"/>
  <c r="O118" i="7"/>
  <c r="BK118" i="7" s="1"/>
  <c r="BF142" i="9"/>
  <c r="BE133" i="9"/>
  <c r="BG120" i="9"/>
  <c r="BE112" i="9"/>
  <c r="BI133" i="9"/>
  <c r="Z144" i="7"/>
  <c r="R75" i="7"/>
  <c r="AB30" i="7"/>
  <c r="R17" i="7"/>
  <c r="Y23" i="7"/>
  <c r="R117" i="7"/>
  <c r="X91" i="7"/>
  <c r="X14" i="7"/>
  <c r="R58" i="7"/>
  <c r="Y33" i="7"/>
  <c r="Z44" i="7"/>
  <c r="R13" i="7"/>
  <c r="Q64" i="7"/>
  <c r="Z104" i="7"/>
  <c r="V23" i="7"/>
  <c r="E145" i="7"/>
  <c r="BA145" i="7" s="1"/>
  <c r="E138" i="7"/>
  <c r="BA138" i="7" s="1"/>
  <c r="BC137" i="9"/>
  <c r="O123" i="7"/>
  <c r="BK123" i="7" s="1"/>
  <c r="P135" i="7"/>
  <c r="BL135" i="7" s="1"/>
  <c r="H113" i="7"/>
  <c r="BD113" i="7" s="1"/>
  <c r="BE110" i="9"/>
  <c r="L109" i="7"/>
  <c r="BH109" i="7" s="1"/>
  <c r="K143" i="7"/>
  <c r="BG143" i="7" s="1"/>
  <c r="K142" i="7"/>
  <c r="BG142" i="7" s="1"/>
  <c r="BB145" i="9"/>
  <c r="H140" i="7"/>
  <c r="BD140" i="7" s="1"/>
  <c r="O119" i="7"/>
  <c r="BK119" i="7" s="1"/>
  <c r="BI115" i="9"/>
  <c r="BK111" i="9"/>
  <c r="I107" i="7"/>
  <c r="BE107" i="7" s="1"/>
  <c r="BF137" i="9"/>
  <c r="BE140" i="9"/>
  <c r="N129" i="7"/>
  <c r="BJ129" i="7" s="1"/>
  <c r="BD125" i="9"/>
  <c r="BH116" i="9"/>
  <c r="BL108" i="9"/>
  <c r="N107" i="7"/>
  <c r="BJ107" i="7" s="1"/>
  <c r="BJ142" i="9"/>
  <c r="I139" i="7"/>
  <c r="BE139" i="7" s="1"/>
  <c r="BK128" i="9"/>
  <c r="BJ120" i="9"/>
  <c r="BE119" i="9"/>
  <c r="G121" i="7"/>
  <c r="BC121" i="7" s="1"/>
  <c r="L113" i="7"/>
  <c r="BH113" i="7" s="1"/>
  <c r="E108" i="7"/>
  <c r="BA108" i="7" s="1"/>
  <c r="F144" i="7"/>
  <c r="BB144" i="7" s="1"/>
  <c r="O136" i="7"/>
  <c r="BK136" i="7" s="1"/>
  <c r="M136" i="7"/>
  <c r="BI136" i="7" s="1"/>
  <c r="J129" i="7"/>
  <c r="BF129" i="7" s="1"/>
  <c r="I123" i="7"/>
  <c r="BE123" i="7" s="1"/>
  <c r="H121" i="7"/>
  <c r="BD121" i="7" s="1"/>
  <c r="P115" i="7"/>
  <c r="BL115" i="7" s="1"/>
  <c r="H103" i="7"/>
  <c r="BD103" i="7" s="1"/>
  <c r="E13" i="7"/>
  <c r="BA13" i="7" s="1"/>
  <c r="J41" i="7"/>
  <c r="BF41" i="7" s="1"/>
  <c r="M26" i="7"/>
  <c r="BI26" i="7" s="1"/>
  <c r="F39" i="7"/>
  <c r="BB39" i="7" s="1"/>
  <c r="K59" i="7"/>
  <c r="BG59" i="7" s="1"/>
  <c r="M39" i="7"/>
  <c r="BI39" i="7" s="1"/>
  <c r="H55" i="7"/>
  <c r="BD55" i="7" s="1"/>
  <c r="F65" i="7"/>
  <c r="BB65" i="7" s="1"/>
  <c r="F85" i="7"/>
  <c r="BB85" i="7" s="1"/>
  <c r="G109" i="7"/>
  <c r="BC109" i="7" s="1"/>
  <c r="H11" i="7"/>
  <c r="BD11" i="7" s="1"/>
  <c r="M58" i="7"/>
  <c r="BI58" i="7" s="1"/>
  <c r="M49" i="7"/>
  <c r="BI49" i="7" s="1"/>
  <c r="M52" i="7"/>
  <c r="BI52" i="7" s="1"/>
  <c r="E41" i="7"/>
  <c r="BA41" i="7" s="1"/>
  <c r="H56" i="7"/>
  <c r="BD56" i="7" s="1"/>
  <c r="G58" i="7"/>
  <c r="BC58" i="7" s="1"/>
  <c r="L59" i="7"/>
  <c r="BH59" i="7" s="1"/>
  <c r="M73" i="7"/>
  <c r="BI73" i="7" s="1"/>
  <c r="I101" i="7"/>
  <c r="BE101" i="7" s="1"/>
  <c r="J132" i="7"/>
  <c r="BF132" i="7" s="1"/>
  <c r="I47" i="7"/>
  <c r="BE47" i="7" s="1"/>
  <c r="J30" i="7"/>
  <c r="BF30" i="7" s="1"/>
  <c r="L52" i="7"/>
  <c r="BH52" i="7" s="1"/>
  <c r="H29" i="7"/>
  <c r="BD29" i="7" s="1"/>
  <c r="N45" i="7"/>
  <c r="BJ45" i="7" s="1"/>
  <c r="G57" i="7"/>
  <c r="BC57" i="7" s="1"/>
  <c r="E59" i="7"/>
  <c r="BA59" i="7" s="1"/>
  <c r="P54" i="7"/>
  <c r="BL54" i="7" s="1"/>
  <c r="M82" i="7"/>
  <c r="BI82" i="7" s="1"/>
  <c r="O103" i="7"/>
  <c r="BK103" i="7" s="1"/>
  <c r="P89" i="7"/>
  <c r="BL89" i="7" s="1"/>
  <c r="N35" i="7"/>
  <c r="BJ35" i="7" s="1"/>
  <c r="O23" i="7"/>
  <c r="BK23" i="7" s="1"/>
  <c r="P35" i="7"/>
  <c r="BL35" i="7" s="1"/>
  <c r="N34" i="7"/>
  <c r="BJ34" i="7" s="1"/>
  <c r="O30" i="7"/>
  <c r="BK30" i="7" s="1"/>
  <c r="M46" i="7"/>
  <c r="BI46" i="7" s="1"/>
  <c r="M47" i="7"/>
  <c r="BI47" i="7" s="1"/>
  <c r="P72" i="7"/>
  <c r="BL72" i="7" s="1"/>
  <c r="O52" i="7"/>
  <c r="BK52" i="7" s="1"/>
  <c r="N95" i="7"/>
  <c r="BJ95" i="7" s="1"/>
  <c r="F112" i="7"/>
  <c r="BB112" i="7" s="1"/>
  <c r="F21" i="7"/>
  <c r="BB21" i="7" s="1"/>
  <c r="L21" i="7"/>
  <c r="BH21" i="7" s="1"/>
  <c r="L36" i="7"/>
  <c r="BH36" i="7" s="1"/>
  <c r="J20" i="7"/>
  <c r="BF20" i="7" s="1"/>
  <c r="F37" i="7"/>
  <c r="BB37" i="7" s="1"/>
  <c r="N46" i="7"/>
  <c r="BJ46" i="7" s="1"/>
  <c r="L48" i="7"/>
  <c r="BH48" i="7" s="1"/>
  <c r="J82" i="7"/>
  <c r="BF82" i="7" s="1"/>
  <c r="F73" i="7"/>
  <c r="BB73" i="7" s="1"/>
  <c r="K89" i="7"/>
  <c r="BG89" i="7" s="1"/>
  <c r="M138" i="7"/>
  <c r="BI138" i="7" s="1"/>
  <c r="K6" i="7"/>
  <c r="BG6" i="7" s="1"/>
  <c r="N32" i="7"/>
  <c r="BJ32" i="7" s="1"/>
  <c r="I20" i="7"/>
  <c r="BE20" i="7" s="1"/>
  <c r="L31" i="7"/>
  <c r="BH31" i="7" s="1"/>
  <c r="P48" i="7"/>
  <c r="BL48" i="7" s="1"/>
  <c r="N61" i="7"/>
  <c r="BJ61" i="7" s="1"/>
  <c r="O72" i="7"/>
  <c r="BK72" i="7" s="1"/>
  <c r="J57" i="7"/>
  <c r="BF57" i="7" s="1"/>
  <c r="O94" i="7"/>
  <c r="BK94" i="7" s="1"/>
  <c r="P97" i="7"/>
  <c r="BL97" i="7" s="1"/>
  <c r="J81" i="7"/>
  <c r="BF81" i="7" s="1"/>
  <c r="I70" i="7"/>
  <c r="BE70" i="7" s="1"/>
  <c r="P74" i="7"/>
  <c r="BL74" i="7" s="1"/>
  <c r="M86" i="7"/>
  <c r="BI86" i="7" s="1"/>
  <c r="G85" i="7"/>
  <c r="BC85" i="7" s="1"/>
  <c r="E95" i="7"/>
  <c r="BA95" i="7" s="1"/>
  <c r="I90" i="7"/>
  <c r="BE90" i="7" s="1"/>
  <c r="L95" i="7"/>
  <c r="BH95" i="7" s="1"/>
  <c r="K105" i="7"/>
  <c r="BG105" i="7" s="1"/>
  <c r="E113" i="7"/>
  <c r="BA113" i="7" s="1"/>
  <c r="I145" i="7"/>
  <c r="BE145" i="7" s="1"/>
  <c r="J73" i="7"/>
  <c r="BF73" i="7" s="1"/>
  <c r="H75" i="7"/>
  <c r="BD75" i="7" s="1"/>
  <c r="G73" i="7"/>
  <c r="BC73" i="7" s="1"/>
  <c r="L71" i="7"/>
  <c r="BH71" i="7" s="1"/>
  <c r="I93" i="7"/>
  <c r="BE93" i="7" s="1"/>
  <c r="G88" i="7"/>
  <c r="BC88" i="7" s="1"/>
  <c r="J90" i="7"/>
  <c r="BF90" i="7" s="1"/>
  <c r="F102" i="7"/>
  <c r="BB102" i="7" s="1"/>
  <c r="J107" i="7"/>
  <c r="BF107" i="7" s="1"/>
  <c r="F130" i="7"/>
  <c r="BB130" i="7" s="1"/>
  <c r="P139" i="7"/>
  <c r="BL139" i="7" s="1"/>
  <c r="P70" i="7"/>
  <c r="BL70" i="7" s="1"/>
  <c r="I64" i="7"/>
  <c r="BE64" i="7" s="1"/>
  <c r="I81" i="7"/>
  <c r="BE81" i="7" s="1"/>
  <c r="O74" i="7"/>
  <c r="BK74" i="7" s="1"/>
  <c r="L83" i="7"/>
  <c r="BH83" i="7" s="1"/>
  <c r="E89" i="7"/>
  <c r="BA89" i="7" s="1"/>
  <c r="M102" i="7"/>
  <c r="BI102" i="7" s="1"/>
  <c r="H99" i="7"/>
  <c r="BD99" i="7" s="1"/>
  <c r="P118" i="7"/>
  <c r="BL118" i="7" s="1"/>
  <c r="I142" i="7"/>
  <c r="BE142" i="7" s="1"/>
  <c r="K70" i="7"/>
  <c r="BG70" i="7" s="1"/>
  <c r="F71" i="7"/>
  <c r="BB71" i="7" s="1"/>
  <c r="J64" i="7"/>
  <c r="BF64" i="7" s="1"/>
  <c r="M78" i="7"/>
  <c r="BI78" i="7" s="1"/>
  <c r="M97" i="7"/>
  <c r="BI97" i="7" s="1"/>
  <c r="F97" i="7"/>
  <c r="BB97" i="7" s="1"/>
  <c r="H98" i="7"/>
  <c r="BD98" i="7" s="1"/>
  <c r="P98" i="7"/>
  <c r="BL98" i="7" s="1"/>
  <c r="I116" i="7"/>
  <c r="BE116" i="7" s="1"/>
  <c r="E126" i="7"/>
  <c r="BA126" i="7" s="1"/>
  <c r="F143" i="7"/>
  <c r="BB143" i="7" s="1"/>
  <c r="I59" i="7"/>
  <c r="BE59" i="7" s="1"/>
  <c r="O73" i="7"/>
  <c r="BK73" i="7" s="1"/>
  <c r="N79" i="7"/>
  <c r="BJ79" i="7" s="1"/>
  <c r="L79" i="7"/>
  <c r="BH79" i="7" s="1"/>
  <c r="O92" i="7"/>
  <c r="BK92" i="7" s="1"/>
  <c r="E80" i="7"/>
  <c r="BA80" i="7" s="1"/>
  <c r="I98" i="7"/>
  <c r="BE98" i="7" s="1"/>
  <c r="M103" i="7"/>
  <c r="BI103" i="7" s="1"/>
  <c r="F110" i="7"/>
  <c r="BB110" i="7" s="1"/>
  <c r="G133" i="7"/>
  <c r="BC133" i="7" s="1"/>
  <c r="N146" i="7"/>
  <c r="BJ146" i="7" s="1"/>
  <c r="M68" i="7"/>
  <c r="BI68" i="7" s="1"/>
  <c r="M72" i="7"/>
  <c r="BI72" i="7" s="1"/>
  <c r="G84" i="7"/>
  <c r="BC84" i="7" s="1"/>
  <c r="P83" i="7"/>
  <c r="BL83" i="7" s="1"/>
  <c r="M93" i="7"/>
  <c r="BI93" i="7" s="1"/>
  <c r="M88" i="7"/>
  <c r="BI88" i="7" s="1"/>
  <c r="F94" i="7"/>
  <c r="BB94" i="7" s="1"/>
  <c r="M108" i="7"/>
  <c r="BI108" i="7" s="1"/>
  <c r="I111" i="7"/>
  <c r="BE111" i="7" s="1"/>
  <c r="H137" i="7"/>
  <c r="BD137" i="7" s="1"/>
  <c r="G103" i="7"/>
  <c r="BC103" i="7" s="1"/>
  <c r="E46" i="7"/>
  <c r="BA46" i="7" s="1"/>
  <c r="G22" i="7"/>
  <c r="BC22" i="7" s="1"/>
  <c r="J17" i="7"/>
  <c r="BF17" i="7" s="1"/>
  <c r="G27" i="7"/>
  <c r="BC27" i="7" s="1"/>
  <c r="G9" i="7"/>
  <c r="BC9" i="7" s="1"/>
  <c r="I65" i="7"/>
  <c r="BE65" i="7" s="1"/>
  <c r="I51" i="7"/>
  <c r="BE51" i="7" s="1"/>
  <c r="H28" i="7"/>
  <c r="BD28" i="7" s="1"/>
  <c r="J5" i="7"/>
  <c r="BF5" i="7" s="1"/>
  <c r="L11" i="7"/>
  <c r="BH11" i="7" s="1"/>
  <c r="L10" i="7"/>
  <c r="BH10" i="7" s="1"/>
  <c r="J58" i="7"/>
  <c r="BF58" i="7" s="1"/>
  <c r="G29" i="7"/>
  <c r="BC29" i="7" s="1"/>
  <c r="E12" i="7"/>
  <c r="BA12" i="7" s="1"/>
  <c r="L22" i="7"/>
  <c r="BH22" i="7" s="1"/>
  <c r="H26" i="7"/>
  <c r="BD26" i="7" s="1"/>
  <c r="N114" i="7"/>
  <c r="BJ114" i="7" s="1"/>
  <c r="G108" i="7"/>
  <c r="BC108" i="7" s="1"/>
  <c r="K36" i="7"/>
  <c r="BG36" i="7" s="1"/>
  <c r="M37" i="7"/>
  <c r="BI37" i="7" s="1"/>
  <c r="G32" i="7"/>
  <c r="BC32" i="7" s="1"/>
  <c r="M7" i="7"/>
  <c r="BI7" i="7" s="1"/>
  <c r="K18" i="7"/>
  <c r="BG18" i="7" s="1"/>
  <c r="K75" i="7"/>
  <c r="BG75" i="7" s="1"/>
  <c r="F49" i="7"/>
  <c r="BB49" i="7" s="1"/>
  <c r="I7" i="7"/>
  <c r="BE7" i="7" s="1"/>
  <c r="J13" i="7"/>
  <c r="BF13" i="7" s="1"/>
  <c r="K22" i="7"/>
  <c r="BG22" i="7" s="1"/>
  <c r="J11" i="7"/>
  <c r="BF11" i="7" s="1"/>
  <c r="M41" i="7"/>
  <c r="BI41" i="7" s="1"/>
  <c r="P20" i="7"/>
  <c r="BL20" i="7" s="1"/>
  <c r="H100" i="7"/>
  <c r="BD100" i="7" s="1"/>
  <c r="F29" i="7"/>
  <c r="BB29" i="7" s="1"/>
  <c r="N86" i="7"/>
  <c r="BJ86" i="7" s="1"/>
  <c r="G28" i="7"/>
  <c r="BC28" i="7" s="1"/>
  <c r="L58" i="7"/>
  <c r="BH58" i="7" s="1"/>
  <c r="H47" i="7"/>
  <c r="BD47" i="7" s="1"/>
  <c r="N31" i="7"/>
  <c r="BJ31" i="7" s="1"/>
  <c r="K38" i="7"/>
  <c r="BG38" i="7" s="1"/>
  <c r="O31" i="7"/>
  <c r="BK31" i="7" s="1"/>
  <c r="K88" i="7"/>
  <c r="BG88" i="7" s="1"/>
  <c r="O18" i="7"/>
  <c r="BK18" i="7" s="1"/>
  <c r="L46" i="7"/>
  <c r="BH46" i="7" s="1"/>
  <c r="O12" i="7"/>
  <c r="BK12" i="7" s="1"/>
  <c r="F15" i="7"/>
  <c r="BB15" i="7" s="1"/>
  <c r="R44" i="7"/>
  <c r="U9" i="7"/>
  <c r="Q143" i="7"/>
  <c r="V110" i="7"/>
  <c r="U87" i="7"/>
  <c r="BJ116" i="9"/>
  <c r="BC123" i="9"/>
  <c r="BJ135" i="9"/>
  <c r="BG138" i="9"/>
  <c r="BA107" i="9"/>
  <c r="BH119" i="9"/>
  <c r="BK48" i="9"/>
  <c r="BF53" i="9"/>
  <c r="BC33" i="9"/>
  <c r="BD67" i="9"/>
  <c r="BC18" i="9"/>
  <c r="BF35" i="9"/>
  <c r="BC128" i="9"/>
  <c r="BE35" i="9"/>
  <c r="BK112" i="9"/>
  <c r="AB133" i="7"/>
  <c r="S42" i="7"/>
  <c r="Q15" i="7"/>
  <c r="R23" i="7"/>
  <c r="S16" i="7"/>
  <c r="Q111" i="7"/>
  <c r="S104" i="7"/>
  <c r="U43" i="7"/>
  <c r="Z65" i="7"/>
  <c r="X9" i="7"/>
  <c r="Z8" i="7"/>
  <c r="Z101" i="7"/>
  <c r="AA70" i="7"/>
  <c r="T99" i="7"/>
  <c r="V9" i="7"/>
  <c r="BD143" i="9"/>
  <c r="BF135" i="9"/>
  <c r="BA134" i="9"/>
  <c r="I136" i="7"/>
  <c r="BE136" i="7" s="1"/>
  <c r="BG121" i="9"/>
  <c r="BG119" i="9"/>
  <c r="I113" i="7"/>
  <c r="BE113" i="7" s="1"/>
  <c r="L101" i="7"/>
  <c r="BH101" i="7" s="1"/>
  <c r="BD144" i="9"/>
  <c r="BG134" i="9"/>
  <c r="BB135" i="9"/>
  <c r="L128" i="7"/>
  <c r="BH128" i="7" s="1"/>
  <c r="BA123" i="9"/>
  <c r="BC118" i="9"/>
  <c r="H122" i="7"/>
  <c r="BD122" i="7" s="1"/>
  <c r="J145" i="7"/>
  <c r="BF145" i="7" s="1"/>
  <c r="BF139" i="9"/>
  <c r="O137" i="7"/>
  <c r="BK137" i="7" s="1"/>
  <c r="H127" i="7"/>
  <c r="BD127" i="7" s="1"/>
  <c r="M128" i="7"/>
  <c r="BI128" i="7" s="1"/>
  <c r="BB111" i="9"/>
  <c r="O117" i="7"/>
  <c r="BK117" i="7" s="1"/>
  <c r="O109" i="7"/>
  <c r="BK109" i="7" s="1"/>
  <c r="O145" i="7"/>
  <c r="BK145" i="7" s="1"/>
  <c r="N134" i="7"/>
  <c r="BJ134" i="7" s="1"/>
  <c r="F132" i="7"/>
  <c r="BB132" i="7" s="1"/>
  <c r="G127" i="7"/>
  <c r="BC127" i="7" s="1"/>
  <c r="M113" i="7"/>
  <c r="BI113" i="7" s="1"/>
  <c r="J116" i="7"/>
  <c r="BF116" i="7" s="1"/>
  <c r="E115" i="7"/>
  <c r="BA115" i="7" s="1"/>
  <c r="M101" i="7"/>
  <c r="BI101" i="7" s="1"/>
  <c r="H139" i="7"/>
  <c r="BD139" i="7" s="1"/>
  <c r="J131" i="7"/>
  <c r="BF131" i="7" s="1"/>
  <c r="G130" i="7"/>
  <c r="BC130" i="7" s="1"/>
  <c r="M127" i="7"/>
  <c r="BI127" i="7" s="1"/>
  <c r="K122" i="7"/>
  <c r="BG122" i="7" s="1"/>
  <c r="J118" i="7"/>
  <c r="BF118" i="7" s="1"/>
  <c r="E112" i="7"/>
  <c r="BA112" i="7" s="1"/>
  <c r="J29" i="7"/>
  <c r="BF29" i="7" s="1"/>
  <c r="O19" i="7"/>
  <c r="BK19" i="7" s="1"/>
  <c r="O54" i="7"/>
  <c r="BK54" i="7" s="1"/>
  <c r="I32" i="7"/>
  <c r="BE32" i="7" s="1"/>
  <c r="P56" i="7"/>
  <c r="BL56" i="7" s="1"/>
  <c r="I44" i="7"/>
  <c r="BE44" i="7" s="1"/>
  <c r="I45" i="7"/>
  <c r="BE45" i="7" s="1"/>
  <c r="L66" i="7"/>
  <c r="BH66" i="7" s="1"/>
  <c r="J69" i="7"/>
  <c r="BF69" i="7" s="1"/>
  <c r="K91" i="7"/>
  <c r="BG91" i="7" s="1"/>
  <c r="M114" i="7"/>
  <c r="BI114" i="7" s="1"/>
  <c r="M17" i="7"/>
  <c r="BI17" i="7" s="1"/>
  <c r="H19" i="7"/>
  <c r="BD19" i="7" s="1"/>
  <c r="F33" i="7"/>
  <c r="BB33" i="7" s="1"/>
  <c r="P17" i="7"/>
  <c r="BL17" i="7" s="1"/>
  <c r="L34" i="7"/>
  <c r="BH34" i="7" s="1"/>
  <c r="H74" i="7"/>
  <c r="BD74" i="7" s="1"/>
  <c r="H46" i="7"/>
  <c r="BD46" i="7" s="1"/>
  <c r="I67" i="7"/>
  <c r="BE67" i="7" s="1"/>
  <c r="E62" i="7"/>
  <c r="BA62" i="7" s="1"/>
  <c r="G87" i="7"/>
  <c r="BC87" i="7" s="1"/>
  <c r="J130" i="7"/>
  <c r="BF130" i="7" s="1"/>
  <c r="E9" i="7"/>
  <c r="BA9" i="7" s="1"/>
  <c r="I36" i="7"/>
  <c r="BE36" i="7" s="1"/>
  <c r="M22" i="7"/>
  <c r="BI22" i="7" s="1"/>
  <c r="F34" i="7"/>
  <c r="BB34" i="7" s="1"/>
  <c r="J51" i="7"/>
  <c r="BF51" i="7" s="1"/>
  <c r="M35" i="7"/>
  <c r="BI35" i="7" s="1"/>
  <c r="I50" i="7"/>
  <c r="BE50" i="7" s="1"/>
  <c r="N59" i="7"/>
  <c r="BJ59" i="7" s="1"/>
  <c r="H84" i="7"/>
  <c r="BD84" i="7" s="1"/>
  <c r="F98" i="7"/>
  <c r="BB98" i="7" s="1"/>
  <c r="H101" i="7"/>
  <c r="BD101" i="7" s="1"/>
  <c r="P7" i="7"/>
  <c r="BL7" i="7" s="1"/>
  <c r="G31" i="7"/>
  <c r="BC31" i="7" s="1"/>
  <c r="J44" i="7"/>
  <c r="BF44" i="7" s="1"/>
  <c r="H42" i="7"/>
  <c r="BD42" i="7" s="1"/>
  <c r="O36" i="7"/>
  <c r="BK36" i="7" s="1"/>
  <c r="E52" i="7"/>
  <c r="BA52" i="7" s="1"/>
  <c r="K53" i="7"/>
  <c r="BG53" i="7" s="1"/>
  <c r="J56" i="7"/>
  <c r="BF56" i="7" s="1"/>
  <c r="G67" i="7"/>
  <c r="BC67" i="7" s="1"/>
  <c r="H90" i="7"/>
  <c r="BD90" i="7" s="1"/>
  <c r="L122" i="7"/>
  <c r="BH122" i="7" s="1"/>
  <c r="F31" i="7"/>
  <c r="BB31" i="7" s="1"/>
  <c r="H27" i="7"/>
  <c r="BD27" i="7" s="1"/>
  <c r="O43" i="7"/>
  <c r="BK43" i="7" s="1"/>
  <c r="P25" i="7"/>
  <c r="BL25" i="7" s="1"/>
  <c r="L42" i="7"/>
  <c r="BH42" i="7" s="1"/>
  <c r="F52" i="7"/>
  <c r="BB52" i="7" s="1"/>
  <c r="J54" i="7"/>
  <c r="BF54" i="7" s="1"/>
  <c r="L76" i="7"/>
  <c r="BH76" i="7" s="1"/>
  <c r="F81" i="7"/>
  <c r="BB81" i="7" s="1"/>
  <c r="J94" i="7"/>
  <c r="BF94" i="7" s="1"/>
  <c r="L146" i="7"/>
  <c r="BH146" i="7" s="1"/>
  <c r="G12" i="7"/>
  <c r="BC12" i="7" s="1"/>
  <c r="E40" i="7"/>
  <c r="BA40" i="7" s="1"/>
  <c r="O25" i="7"/>
  <c r="BK25" i="7" s="1"/>
  <c r="H37" i="7"/>
  <c r="BD37" i="7" s="1"/>
  <c r="F56" i="7"/>
  <c r="BB56" i="7" s="1"/>
  <c r="O38" i="7"/>
  <c r="BK38" i="7" s="1"/>
  <c r="N53" i="7"/>
  <c r="BJ53" i="7" s="1"/>
  <c r="N63" i="7"/>
  <c r="BJ63" i="7" s="1"/>
  <c r="F78" i="7"/>
  <c r="BB78" i="7" s="1"/>
  <c r="O102" i="7"/>
  <c r="BK102" i="7" s="1"/>
  <c r="G66" i="7"/>
  <c r="BC66" i="7" s="1"/>
  <c r="P79" i="7"/>
  <c r="BL79" i="7" s="1"/>
  <c r="P87" i="7"/>
  <c r="BL87" i="7" s="1"/>
  <c r="I76" i="7"/>
  <c r="BE76" i="7" s="1"/>
  <c r="I88" i="7"/>
  <c r="BE88" i="7" s="1"/>
  <c r="F91" i="7"/>
  <c r="BB91" i="7" s="1"/>
  <c r="O95" i="7"/>
  <c r="BK95" i="7" s="1"/>
  <c r="I108" i="7"/>
  <c r="BE108" i="7" s="1"/>
  <c r="J115" i="7"/>
  <c r="BF115" i="7" s="1"/>
  <c r="L127" i="7"/>
  <c r="BH127" i="7" s="1"/>
  <c r="F134" i="7"/>
  <c r="BB134" i="7" s="1"/>
  <c r="O56" i="7"/>
  <c r="BK56" i="7" s="1"/>
  <c r="L70" i="7"/>
  <c r="BH70" i="7" s="1"/>
  <c r="P90" i="7"/>
  <c r="BL90" i="7" s="1"/>
  <c r="H77" i="7"/>
  <c r="BD77" i="7" s="1"/>
  <c r="N103" i="7"/>
  <c r="BJ103" i="7" s="1"/>
  <c r="G96" i="7"/>
  <c r="BC96" i="7" s="1"/>
  <c r="P95" i="7"/>
  <c r="BL95" i="7" s="1"/>
  <c r="G110" i="7"/>
  <c r="BC110" i="7" s="1"/>
  <c r="J119" i="7"/>
  <c r="BF119" i="7" s="1"/>
  <c r="I127" i="7"/>
  <c r="BE127" i="7" s="1"/>
  <c r="J140" i="7"/>
  <c r="BF140" i="7" s="1"/>
  <c r="I66" i="7"/>
  <c r="BE66" i="7" s="1"/>
  <c r="O69" i="7"/>
  <c r="BK69" i="7" s="1"/>
  <c r="J89" i="7"/>
  <c r="BF89" i="7" s="1"/>
  <c r="M79" i="7"/>
  <c r="BI79" i="7" s="1"/>
  <c r="M89" i="7"/>
  <c r="BI89" i="7" s="1"/>
  <c r="J97" i="7"/>
  <c r="BF97" i="7" s="1"/>
  <c r="L91" i="7"/>
  <c r="BH91" i="7" s="1"/>
  <c r="K106" i="7"/>
  <c r="BG106" i="7" s="1"/>
  <c r="G124" i="7"/>
  <c r="BC124" i="7" s="1"/>
  <c r="E143" i="7"/>
  <c r="BA143" i="7" s="1"/>
  <c r="P67" i="7"/>
  <c r="BL67" i="7" s="1"/>
  <c r="F80" i="7"/>
  <c r="BB80" i="7" s="1"/>
  <c r="P69" i="7"/>
  <c r="BL69" i="7" s="1"/>
  <c r="E85" i="7"/>
  <c r="BA85" i="7" s="1"/>
  <c r="N97" i="7"/>
  <c r="BJ97" i="7" s="1"/>
  <c r="J85" i="7"/>
  <c r="BF85" i="7" s="1"/>
  <c r="E106" i="7"/>
  <c r="BA106" i="7" s="1"/>
  <c r="N98" i="7"/>
  <c r="BJ98" i="7" s="1"/>
  <c r="L117" i="7"/>
  <c r="BH117" i="7" s="1"/>
  <c r="E130" i="7"/>
  <c r="BA130" i="7" s="1"/>
  <c r="J141" i="7"/>
  <c r="BF141" i="7" s="1"/>
  <c r="L65" i="7"/>
  <c r="BH65" i="7" s="1"/>
  <c r="L80" i="7"/>
  <c r="BH80" i="7" s="1"/>
  <c r="L88" i="7"/>
  <c r="BH88" i="7" s="1"/>
  <c r="E71" i="7"/>
  <c r="BA71" i="7" s="1"/>
  <c r="J80" i="7"/>
  <c r="BF80" i="7" s="1"/>
  <c r="K85" i="7"/>
  <c r="BG85" i="7" s="1"/>
  <c r="L106" i="7"/>
  <c r="BH106" i="7" s="1"/>
  <c r="G111" i="7"/>
  <c r="BC111" i="7" s="1"/>
  <c r="I125" i="7"/>
  <c r="BE125" i="7" s="1"/>
  <c r="O141" i="7"/>
  <c r="BK141" i="7" s="1"/>
  <c r="L64" i="7"/>
  <c r="BH64" i="7" s="1"/>
  <c r="M76" i="7"/>
  <c r="BI76" i="7" s="1"/>
  <c r="N80" i="7"/>
  <c r="BJ80" i="7" s="1"/>
  <c r="M74" i="7"/>
  <c r="BI74" i="7" s="1"/>
  <c r="G86" i="7"/>
  <c r="BC86" i="7" s="1"/>
  <c r="N89" i="7"/>
  <c r="BJ89" i="7" s="1"/>
  <c r="I94" i="7"/>
  <c r="BE94" i="7" s="1"/>
  <c r="M100" i="7"/>
  <c r="BI100" i="7" s="1"/>
  <c r="O107" i="7"/>
  <c r="BK107" i="7" s="1"/>
  <c r="N126" i="7"/>
  <c r="BJ126" i="7" s="1"/>
  <c r="G139" i="7"/>
  <c r="BC139" i="7" s="1"/>
  <c r="J71" i="7"/>
  <c r="BF71" i="7" s="1"/>
  <c r="F41" i="7"/>
  <c r="BB41" i="7" s="1"/>
  <c r="K29" i="7"/>
  <c r="BG29" i="7" s="1"/>
  <c r="F11" i="7"/>
  <c r="BB11" i="7" s="1"/>
  <c r="G19" i="7"/>
  <c r="BC19" i="7" s="1"/>
  <c r="E10" i="7"/>
  <c r="BA10" i="7" s="1"/>
  <c r="J67" i="7"/>
  <c r="BF67" i="7" s="1"/>
  <c r="P21" i="7"/>
  <c r="BL21" i="7" s="1"/>
  <c r="M19" i="7"/>
  <c r="BI19" i="7" s="1"/>
  <c r="E32" i="7"/>
  <c r="BA32" i="7" s="1"/>
  <c r="F6" i="7"/>
  <c r="BB6" i="7" s="1"/>
  <c r="O13" i="7"/>
  <c r="BK13" i="7" s="1"/>
  <c r="F47" i="7"/>
  <c r="BB47" i="7" s="1"/>
  <c r="M34" i="7"/>
  <c r="BI34" i="7" s="1"/>
  <c r="G7" i="7"/>
  <c r="BC7" i="7" s="1"/>
  <c r="P14" i="7"/>
  <c r="BL14" i="7" s="1"/>
  <c r="I18" i="7"/>
  <c r="BE18" i="7" s="1"/>
  <c r="K81" i="7"/>
  <c r="BG81" i="7" s="1"/>
  <c r="F87" i="7"/>
  <c r="BB87" i="7" s="1"/>
  <c r="M59" i="7"/>
  <c r="BI59" i="7" s="1"/>
  <c r="H15" i="7"/>
  <c r="BD15" i="7" s="1"/>
  <c r="O22" i="7"/>
  <c r="BK22" i="7" s="1"/>
  <c r="E38" i="7"/>
  <c r="BA38" i="7" s="1"/>
  <c r="F27" i="7"/>
  <c r="BB27" i="7" s="1"/>
  <c r="J77" i="7"/>
  <c r="BF77" i="7" s="1"/>
  <c r="G39" i="7"/>
  <c r="BC39" i="7" s="1"/>
  <c r="L9" i="7"/>
  <c r="BH9" i="7" s="1"/>
  <c r="N7" i="7"/>
  <c r="BJ7" i="7" s="1"/>
  <c r="O14" i="7"/>
  <c r="BK14" i="7" s="1"/>
  <c r="K25" i="7"/>
  <c r="BG25" i="7" s="1"/>
  <c r="O40" i="7"/>
  <c r="BK40" i="7" s="1"/>
  <c r="I31" i="7"/>
  <c r="BE31" i="7" s="1"/>
  <c r="O79" i="7"/>
  <c r="BK79" i="7" s="1"/>
  <c r="J9" i="7"/>
  <c r="BF9" i="7" s="1"/>
  <c r="L55" i="7"/>
  <c r="BH55" i="7" s="1"/>
  <c r="F7" i="7"/>
  <c r="BB7" i="7" s="1"/>
  <c r="H5" i="7"/>
  <c r="BD5" i="7" s="1"/>
  <c r="K9" i="7"/>
  <c r="BG9" i="7" s="1"/>
  <c r="M14" i="7"/>
  <c r="BI14" i="7" s="1"/>
  <c r="J46" i="7"/>
  <c r="BF46" i="7" s="1"/>
  <c r="F10" i="7"/>
  <c r="BB10" i="7" s="1"/>
  <c r="M56" i="7"/>
  <c r="BI56" i="7" s="1"/>
  <c r="N38" i="7"/>
  <c r="BJ38" i="7" s="1"/>
  <c r="L12" i="7"/>
  <c r="BH12" i="7" s="1"/>
  <c r="E21" i="7"/>
  <c r="BA21" i="7" s="1"/>
  <c r="K21" i="7"/>
  <c r="BG21" i="7" s="1"/>
  <c r="W62" i="7"/>
  <c r="Y16" i="7"/>
  <c r="S30" i="7"/>
  <c r="T58" i="7"/>
  <c r="BD145" i="9"/>
  <c r="BL122" i="9"/>
  <c r="BF112" i="9"/>
  <c r="BB113" i="9"/>
  <c r="BG132" i="9"/>
  <c r="BF138" i="9"/>
  <c r="BJ28" i="9"/>
  <c r="BI85" i="9"/>
  <c r="BD45" i="9"/>
  <c r="Z131" i="7"/>
  <c r="Y9" i="7"/>
  <c r="Q104" i="7"/>
  <c r="S50" i="7"/>
  <c r="Y27" i="7"/>
  <c r="AA100" i="7"/>
  <c r="BG144" i="9"/>
  <c r="BJ143" i="9"/>
  <c r="BG128" i="9"/>
  <c r="BB141" i="9"/>
  <c r="BF120" i="9"/>
  <c r="BD116" i="9"/>
  <c r="BC114" i="9"/>
  <c r="BG109" i="9"/>
  <c r="BD138" i="9"/>
  <c r="BJ141" i="9"/>
  <c r="BE130" i="9"/>
  <c r="BL126" i="9"/>
  <c r="BF117" i="9"/>
  <c r="BB109" i="9"/>
  <c r="BB108" i="9"/>
  <c r="BH143" i="9"/>
  <c r="BI140" i="9"/>
  <c r="BA129" i="9"/>
  <c r="BH121" i="9"/>
  <c r="BH120" i="9"/>
  <c r="BL121" i="9"/>
  <c r="BF114" i="9"/>
  <c r="BI109" i="9"/>
  <c r="BF146" i="9"/>
  <c r="BB139" i="9"/>
  <c r="BG133" i="9"/>
  <c r="BI134" i="9"/>
  <c r="BH126" i="9"/>
  <c r="BJ110" i="9"/>
  <c r="BC117" i="9"/>
  <c r="BF105" i="9"/>
  <c r="BA142" i="9"/>
  <c r="BJ136" i="9"/>
  <c r="BL134" i="9"/>
  <c r="BI130" i="9"/>
  <c r="N130" i="7"/>
  <c r="BJ130" i="7" s="1"/>
  <c r="BA121" i="9"/>
  <c r="BB107" i="9"/>
  <c r="BA49" i="9"/>
  <c r="BK27" i="9"/>
  <c r="BH39" i="9"/>
  <c r="BF38" i="9"/>
  <c r="BE33" i="9"/>
  <c r="BK49" i="9"/>
  <c r="BK50" i="9"/>
  <c r="BL53" i="9"/>
  <c r="BB63" i="9"/>
  <c r="BL102" i="9"/>
  <c r="BL120" i="9"/>
  <c r="BJ27" i="9"/>
  <c r="BB24" i="9"/>
  <c r="BJ39" i="9"/>
  <c r="BJ22" i="9"/>
  <c r="BD40" i="9"/>
  <c r="BL49" i="9"/>
  <c r="BB51" i="9"/>
  <c r="BA69" i="9"/>
  <c r="BB66" i="9"/>
  <c r="BB101" i="9"/>
  <c r="BI142" i="9"/>
  <c r="BG14" i="9"/>
  <c r="BH43" i="9"/>
  <c r="BE28" i="9"/>
  <c r="J40" i="7"/>
  <c r="BF40" i="7" s="1"/>
  <c r="BE61" i="9"/>
  <c r="BE41" i="9"/>
  <c r="BH57" i="9"/>
  <c r="H68" i="7"/>
  <c r="BD68" i="7" s="1"/>
  <c r="BA75" i="9"/>
  <c r="BF102" i="9"/>
  <c r="BE117" i="9"/>
  <c r="BJ12" i="9"/>
  <c r="BL15" i="9"/>
  <c r="BF59" i="9"/>
  <c r="BB14" i="9"/>
  <c r="BC43" i="9"/>
  <c r="BE60" i="9"/>
  <c r="BK61" i="9"/>
  <c r="BL61" i="9"/>
  <c r="L77" i="7"/>
  <c r="BH77" i="7" s="1"/>
  <c r="BH90" i="9"/>
  <c r="BB120" i="9"/>
  <c r="M5" i="7"/>
  <c r="BI5" i="7" s="1"/>
  <c r="BB32" i="9"/>
  <c r="BG19" i="9"/>
  <c r="BJ30" i="9"/>
  <c r="BD48" i="9"/>
  <c r="BG60" i="9"/>
  <c r="BI65" i="9"/>
  <c r="BH56" i="9"/>
  <c r="BK85" i="9"/>
  <c r="N94" i="7"/>
  <c r="BJ94" i="7" s="1"/>
  <c r="M27" i="7"/>
  <c r="BI27" i="7" s="1"/>
  <c r="BJ17" i="9"/>
  <c r="BC48" i="9"/>
  <c r="BI30" i="9"/>
  <c r="N44" i="7"/>
  <c r="BJ44" i="7" s="1"/>
  <c r="BI42" i="9"/>
  <c r="BI43" i="9"/>
  <c r="BB64" i="9"/>
  <c r="BG61" i="9"/>
  <c r="BA90" i="9"/>
  <c r="BA114" i="9"/>
  <c r="BA63" i="9"/>
  <c r="J74" i="7"/>
  <c r="BF74" i="7" s="1"/>
  <c r="BJ66" i="9"/>
  <c r="BA82" i="9"/>
  <c r="BC93" i="9"/>
  <c r="J110" i="7"/>
  <c r="BF110" i="7" s="1"/>
  <c r="BD102" i="9"/>
  <c r="BB103" i="9"/>
  <c r="BE114" i="9"/>
  <c r="BA127" i="9"/>
  <c r="BA144" i="9"/>
  <c r="BI61" i="9"/>
  <c r="P76" i="7"/>
  <c r="BL76" i="7" s="1"/>
  <c r="BD83" i="9"/>
  <c r="BI83" i="9"/>
  <c r="BG98" i="9"/>
  <c r="BC83" i="9"/>
  <c r="BE102" i="9"/>
  <c r="BC107" i="9"/>
  <c r="BJ118" i="9"/>
  <c r="BK130" i="9"/>
  <c r="BI60" i="9"/>
  <c r="BC72" i="9"/>
  <c r="BB76" i="9"/>
  <c r="BH92" i="9"/>
  <c r="BG87" i="9"/>
  <c r="BA97" i="9"/>
  <c r="BK91" i="9"/>
  <c r="BD97" i="9"/>
  <c r="BD109" i="9"/>
  <c r="BI117" i="9"/>
  <c r="BL132" i="9"/>
  <c r="BA53" i="9"/>
  <c r="BB79" i="9"/>
  <c r="BF78" i="9"/>
  <c r="BL73" i="9"/>
  <c r="L96" i="7"/>
  <c r="BH96" i="7" s="1"/>
  <c r="BE91" i="9"/>
  <c r="BB92" i="9"/>
  <c r="BE104" i="9"/>
  <c r="BK114" i="9"/>
  <c r="BL123" i="9"/>
  <c r="N144" i="7"/>
  <c r="BJ144" i="7" s="1"/>
  <c r="BC63" i="9"/>
  <c r="BA66" i="9"/>
  <c r="BB84" i="9"/>
  <c r="BG76" i="9"/>
  <c r="P85" i="7"/>
  <c r="BL85" i="7" s="1"/>
  <c r="BD92" i="9"/>
  <c r="BF88" i="9"/>
  <c r="N104" i="7"/>
  <c r="BJ104" i="7" s="1"/>
  <c r="BD126" i="9"/>
  <c r="BK133" i="9"/>
  <c r="BB77" i="9"/>
  <c r="BD72" i="9"/>
  <c r="BL65" i="9"/>
  <c r="BC80" i="9"/>
  <c r="M91" i="7"/>
  <c r="BI91" i="7" s="1"/>
  <c r="E99" i="7"/>
  <c r="BA99" i="7" s="1"/>
  <c r="G100" i="7"/>
  <c r="BC100" i="7" s="1"/>
  <c r="O100" i="7"/>
  <c r="BK100" i="7" s="1"/>
  <c r="E111" i="7"/>
  <c r="BA111" i="7" s="1"/>
  <c r="N131" i="7"/>
  <c r="BJ131" i="7" s="1"/>
  <c r="G138" i="7"/>
  <c r="BC138" i="7" s="1"/>
  <c r="O70" i="7"/>
  <c r="BK70" i="7" s="1"/>
  <c r="G30" i="7"/>
  <c r="BC30" i="7" s="1"/>
  <c r="K33" i="7"/>
  <c r="BG33" i="7" s="1"/>
  <c r="H6" i="7"/>
  <c r="BD6" i="7" s="1"/>
  <c r="J12" i="7"/>
  <c r="BF12" i="7" s="1"/>
  <c r="I22" i="7"/>
  <c r="BE22" i="7" s="1"/>
  <c r="N65" i="7"/>
  <c r="BJ65" i="7" s="1"/>
  <c r="K31" i="7"/>
  <c r="BG31" i="7" s="1"/>
  <c r="M12" i="7"/>
  <c r="BI12" i="7" s="1"/>
  <c r="I23" i="7"/>
  <c r="BE23" i="7" s="1"/>
  <c r="E27" i="7"/>
  <c r="BA27" i="7" s="1"/>
  <c r="F125" i="7"/>
  <c r="BB125" i="7" s="1"/>
  <c r="G42" i="7"/>
  <c r="BC42" i="7" s="1"/>
  <c r="G44" i="7"/>
  <c r="BC44" i="7" s="1"/>
  <c r="L35" i="7"/>
  <c r="BH35" i="7" s="1"/>
  <c r="I9" i="7"/>
  <c r="BE9" i="7" s="1"/>
  <c r="P12" i="7"/>
  <c r="BL12" i="7" s="1"/>
  <c r="M81" i="7"/>
  <c r="BI81" i="7" s="1"/>
  <c r="F93" i="7"/>
  <c r="BB93" i="7" s="1"/>
  <c r="N52" i="7"/>
  <c r="BJ52" i="7" s="1"/>
  <c r="M9" i="7"/>
  <c r="BI9" i="7" s="1"/>
  <c r="G14" i="7"/>
  <c r="BC14" i="7" s="1"/>
  <c r="G23" i="7"/>
  <c r="BC23" i="7" s="1"/>
  <c r="F17" i="7"/>
  <c r="BB17" i="7" s="1"/>
  <c r="H58" i="7"/>
  <c r="BD58" i="7" s="1"/>
  <c r="J32" i="7"/>
  <c r="BF32" i="7" s="1"/>
  <c r="M23" i="7"/>
  <c r="BI23" i="7" s="1"/>
  <c r="M40" i="7"/>
  <c r="BI40" i="7" s="1"/>
  <c r="H9" i="7"/>
  <c r="BD9" i="7" s="1"/>
  <c r="O20" i="7"/>
  <c r="BK20" i="7" s="1"/>
  <c r="M33" i="7"/>
  <c r="BI33" i="7" s="1"/>
  <c r="H12" i="7"/>
  <c r="BD12" i="7" s="1"/>
  <c r="E58" i="7"/>
  <c r="BA58" i="7" s="1"/>
  <c r="N25" i="7"/>
  <c r="BJ25" i="7" s="1"/>
  <c r="G54" i="7"/>
  <c r="BC54" i="7" s="1"/>
  <c r="N21" i="7"/>
  <c r="BJ21" i="7" s="1"/>
  <c r="G94" i="7"/>
  <c r="BC94" i="7" s="1"/>
  <c r="J23" i="7"/>
  <c r="BF23" i="7" s="1"/>
  <c r="G50" i="7"/>
  <c r="BC50" i="7" s="1"/>
  <c r="P30" i="7"/>
  <c r="BL30" i="7" s="1"/>
  <c r="J21" i="7"/>
  <c r="BF21" i="7" s="1"/>
  <c r="G49" i="7"/>
  <c r="BC49" i="7" s="1"/>
  <c r="E14" i="7"/>
  <c r="BA14" i="7" s="1"/>
  <c r="L14" i="7"/>
  <c r="BH14" i="7" s="1"/>
  <c r="F44" i="7"/>
  <c r="BB44" i="7" s="1"/>
  <c r="I43" i="7"/>
  <c r="BE43" i="7" s="1"/>
  <c r="Z82" i="7"/>
  <c r="V83" i="7"/>
  <c r="Z25" i="7"/>
  <c r="S138" i="7"/>
  <c r="BG130" i="9"/>
  <c r="BK144" i="9"/>
  <c r="BC129" i="9"/>
  <c r="BI141" i="9"/>
  <c r="BH136" i="9"/>
  <c r="BD141" i="9"/>
  <c r="BK121" i="9"/>
  <c r="BH27" i="9"/>
  <c r="BH20" i="9"/>
  <c r="BB68" i="9"/>
  <c r="Q58" i="7"/>
  <c r="Z130" i="7"/>
  <c r="Y40" i="7"/>
  <c r="Y89" i="7"/>
  <c r="Z90" i="7"/>
  <c r="T6" i="7"/>
  <c r="Z94" i="7"/>
  <c r="X35" i="7"/>
  <c r="Z21" i="7"/>
  <c r="U99" i="7"/>
  <c r="AB45" i="7"/>
  <c r="W33" i="7"/>
  <c r="R97" i="7"/>
  <c r="T9" i="7"/>
  <c r="X77" i="7"/>
  <c r="W83" i="7"/>
  <c r="AB88" i="7"/>
  <c r="S54" i="7"/>
  <c r="V12" i="7"/>
  <c r="Y12" i="7"/>
  <c r="Y94" i="7"/>
  <c r="AB14" i="7"/>
  <c r="S100" i="7"/>
  <c r="Q14" i="7"/>
  <c r="BC140" i="9"/>
  <c r="BE135" i="9"/>
  <c r="BH132" i="9"/>
  <c r="BB129" i="9"/>
  <c r="BI125" i="9"/>
  <c r="BD119" i="9"/>
  <c r="BH105" i="9"/>
  <c r="BD146" i="9"/>
  <c r="BK140" i="9"/>
  <c r="BH138" i="9"/>
  <c r="BL127" i="9"/>
  <c r="BK131" i="9"/>
  <c r="BJ111" i="9"/>
  <c r="BA118" i="9"/>
  <c r="BH110" i="9"/>
  <c r="BA146" i="9"/>
  <c r="BH135" i="9"/>
  <c r="BH133" i="9"/>
  <c r="BK127" i="9"/>
  <c r="BG114" i="9"/>
  <c r="BD117" i="9"/>
  <c r="BI116" i="9"/>
  <c r="BG102" i="9"/>
  <c r="BJ140" i="9"/>
  <c r="BB133" i="9"/>
  <c r="BL131" i="9"/>
  <c r="BL130" i="9"/>
  <c r="BJ125" i="9"/>
  <c r="BB121" i="9"/>
  <c r="BK115" i="9"/>
  <c r="BL99" i="9"/>
  <c r="BA140" i="9"/>
  <c r="BL144" i="9"/>
  <c r="BF128" i="9"/>
  <c r="BC125" i="9"/>
  <c r="BB119" i="9"/>
  <c r="BG111" i="9"/>
  <c r="BI111" i="9"/>
  <c r="BF10" i="9"/>
  <c r="BK57" i="9"/>
  <c r="BJ48" i="9"/>
  <c r="BD51" i="9"/>
  <c r="BH40" i="9"/>
  <c r="BK55" i="9"/>
  <c r="BE57" i="9"/>
  <c r="N58" i="7"/>
  <c r="BJ58" i="7" s="1"/>
  <c r="BH85" i="9"/>
  <c r="BB95" i="9"/>
  <c r="BK125" i="9"/>
  <c r="BG42" i="9"/>
  <c r="BH29" i="9"/>
  <c r="BG50" i="9"/>
  <c r="J28" i="7"/>
  <c r="BF28" i="7" s="1"/>
  <c r="BB45" i="9"/>
  <c r="BE56" i="9"/>
  <c r="I58" i="7"/>
  <c r="BE58" i="7" s="1"/>
  <c r="BD54" i="9"/>
  <c r="BG78" i="9"/>
  <c r="BB99" i="9"/>
  <c r="BH32" i="9"/>
  <c r="BE21" i="9"/>
  <c r="BB61" i="9"/>
  <c r="BK33" i="9"/>
  <c r="BE29" i="9"/>
  <c r="BK45" i="9"/>
  <c r="BK46" i="9"/>
  <c r="BL68" i="9"/>
  <c r="H66" i="7"/>
  <c r="BD66" i="7" s="1"/>
  <c r="BG96" i="9"/>
  <c r="BJ112" i="9"/>
  <c r="BG123" i="9"/>
  <c r="BG20" i="9"/>
  <c r="BJ20" i="9"/>
  <c r="BC35" i="9"/>
  <c r="BH19" i="9"/>
  <c r="BL36" i="9"/>
  <c r="BB46" i="9"/>
  <c r="BJ47" i="9"/>
  <c r="K71" i="7"/>
  <c r="BG71" i="7" s="1"/>
  <c r="BA70" i="9"/>
  <c r="BG99" i="9"/>
  <c r="BC132" i="9"/>
  <c r="BE11" i="9"/>
  <c r="BG39" i="9"/>
  <c r="BC25" i="9"/>
  <c r="BJ36" i="9"/>
  <c r="BI55" i="9"/>
  <c r="G38" i="7"/>
  <c r="BC38" i="7" s="1"/>
  <c r="BG52" i="9"/>
  <c r="BL62" i="9"/>
  <c r="BH75" i="9"/>
  <c r="BJ106" i="9"/>
  <c r="BE39" i="9"/>
  <c r="BE25" i="9"/>
  <c r="BK37" i="9"/>
  <c r="BI36" i="9"/>
  <c r="BI31" i="9"/>
  <c r="BE48" i="9"/>
  <c r="BE49" i="9"/>
  <c r="BF52" i="9"/>
  <c r="BI57" i="9"/>
  <c r="O113" i="7"/>
  <c r="BK113" i="7" s="1"/>
  <c r="M120" i="7"/>
  <c r="BI120" i="7" s="1"/>
  <c r="F72" i="7"/>
  <c r="BB72" i="7" s="1"/>
  <c r="BG74" i="9"/>
  <c r="BJ72" i="9"/>
  <c r="BG95" i="9"/>
  <c r="BA105" i="9"/>
  <c r="BJ87" i="9"/>
  <c r="BH89" i="9"/>
  <c r="BL101" i="9"/>
  <c r="BF125" i="9"/>
  <c r="BE126" i="9"/>
  <c r="BH144" i="9"/>
  <c r="M69" i="7"/>
  <c r="BI69" i="7" s="1"/>
  <c r="K63" i="7"/>
  <c r="BG63" i="7" s="1"/>
  <c r="BK80" i="9"/>
  <c r="G74" i="7"/>
  <c r="BC74" i="7" s="1"/>
  <c r="N82" i="7"/>
  <c r="BJ82" i="7" s="1"/>
  <c r="BD88" i="9"/>
  <c r="BF101" i="9"/>
  <c r="BF98" i="9"/>
  <c r="BB115" i="9"/>
  <c r="BJ137" i="9"/>
  <c r="BG68" i="9"/>
  <c r="K82" i="7"/>
  <c r="BG82" i="7" s="1"/>
  <c r="N62" i="7"/>
  <c r="BJ62" i="7" s="1"/>
  <c r="O77" i="7"/>
  <c r="BK77" i="7" s="1"/>
  <c r="O90" i="7"/>
  <c r="BK90" i="7" s="1"/>
  <c r="K94" i="7"/>
  <c r="BG94" i="7" s="1"/>
  <c r="M96" i="7"/>
  <c r="BI96" i="7" s="1"/>
  <c r="I97" i="7"/>
  <c r="BE97" i="7" s="1"/>
  <c r="BH114" i="9"/>
  <c r="I124" i="7"/>
  <c r="BE124" i="7" s="1"/>
  <c r="E141" i="7"/>
  <c r="BA141" i="7" s="1"/>
  <c r="BG58" i="9"/>
  <c r="E73" i="7"/>
  <c r="BA73" i="7" s="1"/>
  <c r="L78" i="7"/>
  <c r="BH78" i="7" s="1"/>
  <c r="N78" i="7"/>
  <c r="BJ78" i="7" s="1"/>
  <c r="G90" i="7"/>
  <c r="BC90" i="7" s="1"/>
  <c r="K101" i="7"/>
  <c r="BG101" i="7" s="1"/>
  <c r="L97" i="7"/>
  <c r="BH97" i="7" s="1"/>
  <c r="E103" i="7"/>
  <c r="BA103" i="7" s="1"/>
  <c r="F122" i="7"/>
  <c r="BB122" i="7" s="1"/>
  <c r="L130" i="7"/>
  <c r="BH130" i="7" s="1"/>
  <c r="P145" i="7"/>
  <c r="BL145" i="7" s="1"/>
  <c r="E68" i="7"/>
  <c r="BA68" i="7" s="1"/>
  <c r="I71" i="7"/>
  <c r="BE71" i="7" s="1"/>
  <c r="J83" i="7"/>
  <c r="BF83" i="7" s="1"/>
  <c r="H82" i="7"/>
  <c r="BD82" i="7" s="1"/>
  <c r="P92" i="7"/>
  <c r="BL92" i="7" s="1"/>
  <c r="E88" i="7"/>
  <c r="BA88" i="7" s="1"/>
  <c r="P93" i="7"/>
  <c r="BL93" i="7" s="1"/>
  <c r="L107" i="7"/>
  <c r="BH107" i="7" s="1"/>
  <c r="P125" i="7"/>
  <c r="BL125" i="7" s="1"/>
  <c r="E136" i="7"/>
  <c r="BA136" i="7" s="1"/>
  <c r="L69" i="7"/>
  <c r="BH69" i="7" s="1"/>
  <c r="E83" i="7"/>
  <c r="BA83" i="7" s="1"/>
  <c r="BJ70" i="9"/>
  <c r="I87" i="7"/>
  <c r="BE87" i="7" s="1"/>
  <c r="E102" i="7"/>
  <c r="BA102" i="7" s="1"/>
  <c r="P86" i="7"/>
  <c r="BL86" i="7" s="1"/>
  <c r="F88" i="7"/>
  <c r="BB88" i="7" s="1"/>
  <c r="BF100" i="9"/>
  <c r="P116" i="7"/>
  <c r="BL116" i="7" s="1"/>
  <c r="E124" i="7"/>
  <c r="BA124" i="7" s="1"/>
  <c r="P142" i="7"/>
  <c r="BL142" i="7" s="1"/>
  <c r="N71" i="7"/>
  <c r="BJ71" i="7" s="1"/>
  <c r="J24" i="7"/>
  <c r="BF24" i="7" s="1"/>
  <c r="H20" i="7"/>
  <c r="BD20" i="7" s="1"/>
  <c r="E33" i="7"/>
  <c r="BA33" i="7" s="1"/>
  <c r="N6" i="7"/>
  <c r="BJ6" i="7" s="1"/>
  <c r="O28" i="7"/>
  <c r="BK28" i="7" s="1"/>
  <c r="H50" i="7"/>
  <c r="BD50" i="7" s="1"/>
  <c r="P37" i="7"/>
  <c r="BL37" i="7" s="1"/>
  <c r="O7" i="7"/>
  <c r="BK7" i="7" s="1"/>
  <c r="BF15" i="9"/>
  <c r="E19" i="7"/>
  <c r="BA19" i="7" s="1"/>
  <c r="M94" i="7"/>
  <c r="BI94" i="7" s="1"/>
  <c r="P45" i="7"/>
  <c r="BL45" i="7" s="1"/>
  <c r="F20" i="7"/>
  <c r="BB20" i="7" s="1"/>
  <c r="G24" i="7"/>
  <c r="BC24" i="7" s="1"/>
  <c r="BA45" i="9"/>
  <c r="G41" i="7"/>
  <c r="BC41" i="7" s="1"/>
  <c r="I75" i="7"/>
  <c r="BE75" i="7" s="1"/>
  <c r="G89" i="7"/>
  <c r="BC89" i="7" s="1"/>
  <c r="J42" i="7"/>
  <c r="BF42" i="7" s="1"/>
  <c r="F12" i="7"/>
  <c r="BB12" i="7" s="1"/>
  <c r="L8" i="7"/>
  <c r="BH8" i="7" s="1"/>
  <c r="I15" i="7"/>
  <c r="BE15" i="7" s="1"/>
  <c r="O5" i="7"/>
  <c r="BK5" i="7" s="1"/>
  <c r="F58" i="7"/>
  <c r="BB58" i="7" s="1"/>
  <c r="K46" i="7"/>
  <c r="BG46" i="7" s="1"/>
  <c r="G16" i="7"/>
  <c r="BC16" i="7" s="1"/>
  <c r="I27" i="7"/>
  <c r="BE27" i="7" s="1"/>
  <c r="G36" i="7"/>
  <c r="BC36" i="7" s="1"/>
  <c r="O24" i="7"/>
  <c r="BK24" i="7" s="1"/>
  <c r="M15" i="7"/>
  <c r="BI15" i="7" s="1"/>
  <c r="P8" i="7"/>
  <c r="BL8" i="7" s="1"/>
  <c r="P51" i="7"/>
  <c r="BL51" i="7" s="1"/>
  <c r="O6" i="7"/>
  <c r="BK6" i="7" s="1"/>
  <c r="E36" i="7"/>
  <c r="BA36" i="7" s="1"/>
  <c r="G6" i="7"/>
  <c r="BC6" i="7" s="1"/>
  <c r="H53" i="7"/>
  <c r="BD53" i="7" s="1"/>
  <c r="P6" i="7"/>
  <c r="BL6" i="7" s="1"/>
  <c r="N40" i="7"/>
  <c r="BJ40" i="7" s="1"/>
  <c r="E25" i="7"/>
  <c r="BA25" i="7" s="1"/>
  <c r="G15" i="7"/>
  <c r="BC15" i="7" s="1"/>
  <c r="P29" i="7"/>
  <c r="BL29" i="7" s="1"/>
  <c r="P28" i="7"/>
  <c r="BL28" i="7" s="1"/>
  <c r="E64" i="7"/>
  <c r="BA64" i="7" s="1"/>
  <c r="K15" i="7"/>
  <c r="BG15" i="7" s="1"/>
  <c r="O60" i="7"/>
  <c r="BK60" i="7" s="1"/>
  <c r="AB85" i="7"/>
  <c r="S94" i="7"/>
  <c r="BL138" i="9"/>
  <c r="BD142" i="9"/>
  <c r="BE131" i="9"/>
  <c r="BJ127" i="9"/>
  <c r="BD118" i="9"/>
  <c r="BJ109" i="9"/>
  <c r="BK108" i="9"/>
  <c r="BF144" i="9"/>
  <c r="BC141" i="9"/>
  <c r="BI129" i="9"/>
  <c r="BF122" i="9"/>
  <c r="BI121" i="9"/>
  <c r="BC122" i="9"/>
  <c r="BC115" i="9"/>
  <c r="BL112" i="9"/>
  <c r="BC144" i="9"/>
  <c r="BK143" i="9"/>
  <c r="BD134" i="9"/>
  <c r="BL136" i="9"/>
  <c r="BA128" i="9"/>
  <c r="BH111" i="9"/>
  <c r="BI119" i="9"/>
  <c r="BD106" i="9"/>
  <c r="BE144" i="9"/>
  <c r="E139" i="7"/>
  <c r="BA139" i="7" s="1"/>
  <c r="BG140" i="9"/>
  <c r="BF133" i="9"/>
  <c r="BE118" i="9"/>
  <c r="BD112" i="9"/>
  <c r="BE109" i="9"/>
  <c r="BE105" i="9"/>
  <c r="BC143" i="9"/>
  <c r="K136" i="7"/>
  <c r="BG136" i="7" s="1"/>
  <c r="BD130" i="9"/>
  <c r="BK126" i="9"/>
  <c r="BD114" i="9"/>
  <c r="BH124" i="9"/>
  <c r="BI104" i="9"/>
  <c r="BD16" i="9"/>
  <c r="BF18" i="9"/>
  <c r="P32" i="7"/>
  <c r="BL32" i="7" s="1"/>
  <c r="BD17" i="9"/>
  <c r="BJ57" i="9"/>
  <c r="BJ73" i="9"/>
  <c r="BF45" i="9"/>
  <c r="O66" i="7"/>
  <c r="BK66" i="7" s="1"/>
  <c r="BD78" i="9"/>
  <c r="BA84" i="9"/>
  <c r="BA135" i="9"/>
  <c r="BK8" i="9"/>
  <c r="BK35" i="9"/>
  <c r="E22" i="7"/>
  <c r="BA22" i="7" s="1"/>
  <c r="BL33" i="9"/>
  <c r="BH50" i="9"/>
  <c r="BA35" i="9"/>
  <c r="BG49" i="9"/>
  <c r="BB59" i="9"/>
  <c r="BH81" i="9"/>
  <c r="BK101" i="9"/>
  <c r="BF6" i="9"/>
  <c r="BI29" i="9"/>
  <c r="BG41" i="9"/>
  <c r="BE40" i="9"/>
  <c r="BG35" i="9"/>
  <c r="BI50" i="9"/>
  <c r="M51" i="7"/>
  <c r="BI51" i="7" s="1"/>
  <c r="BJ54" i="9"/>
  <c r="BE72" i="9"/>
  <c r="BF84" i="9"/>
  <c r="BJ119" i="9"/>
  <c r="BA137" i="9"/>
  <c r="BH30" i="9"/>
  <c r="BF26" i="9"/>
  <c r="BB42" i="9"/>
  <c r="BD25" i="9"/>
  <c r="BJ41" i="9"/>
  <c r="BH51" i="9"/>
  <c r="BH53" i="9"/>
  <c r="BK75" i="9"/>
  <c r="BC76" i="9"/>
  <c r="BL91" i="9"/>
  <c r="BL143" i="9"/>
  <c r="BE16" i="9"/>
  <c r="BK47" i="9"/>
  <c r="BA30" i="9"/>
  <c r="BB43" i="9"/>
  <c r="BA42" i="9"/>
  <c r="BA43" i="9"/>
  <c r="P64" i="7"/>
  <c r="BL64" i="7" s="1"/>
  <c r="BL75" i="9"/>
  <c r="K84" i="7"/>
  <c r="BG84" i="7" s="1"/>
  <c r="E104" i="7"/>
  <c r="BA104" i="7" s="1"/>
  <c r="N8" i="7"/>
  <c r="BJ8" i="7" s="1"/>
  <c r="BB36" i="9"/>
  <c r="BE46" i="9"/>
  <c r="BI44" i="9"/>
  <c r="BI38" i="9"/>
  <c r="BC53" i="9"/>
  <c r="BA55" i="9"/>
  <c r="BL57" i="9"/>
  <c r="BH73" i="9"/>
  <c r="BH98" i="9"/>
  <c r="BG118" i="9"/>
  <c r="BC56" i="9"/>
  <c r="BJ69" i="9"/>
  <c r="BK84" i="9"/>
  <c r="BF76" i="9"/>
  <c r="BH102" i="9"/>
  <c r="BE95" i="9"/>
  <c r="BD95" i="9"/>
  <c r="BG108" i="9"/>
  <c r="F117" i="7"/>
  <c r="BB117" i="7" s="1"/>
  <c r="BD131" i="9"/>
  <c r="BC145" i="9"/>
  <c r="BG65" i="9"/>
  <c r="BC69" i="9"/>
  <c r="BK88" i="9"/>
  <c r="BA79" i="9"/>
  <c r="P88" i="7"/>
  <c r="BL88" i="7" s="1"/>
  <c r="BD96" i="9"/>
  <c r="N90" i="7"/>
  <c r="BJ90" i="7" s="1"/>
  <c r="BK104" i="9"/>
  <c r="BB123" i="9"/>
  <c r="BL137" i="9"/>
  <c r="BF65" i="9"/>
  <c r="BJ76" i="9"/>
  <c r="BF68" i="9"/>
  <c r="K83" i="7"/>
  <c r="BG83" i="7" s="1"/>
  <c r="BI95" i="9"/>
  <c r="BJ83" i="9"/>
  <c r="G104" i="7"/>
  <c r="BC104" i="7" s="1"/>
  <c r="BL109" i="9"/>
  <c r="BJ122" i="9"/>
  <c r="H129" i="7"/>
  <c r="BD129" i="7" s="1"/>
  <c r="BG139" i="9"/>
  <c r="BK64" i="9"/>
  <c r="BC79" i="9"/>
  <c r="BG86" i="9"/>
  <c r="BF87" i="9"/>
  <c r="BG104" i="9"/>
  <c r="BI84" i="9"/>
  <c r="BJ105" i="9"/>
  <c r="BD110" i="9"/>
  <c r="BI123" i="9"/>
  <c r="BK139" i="9"/>
  <c r="BL63" i="9"/>
  <c r="F75" i="7"/>
  <c r="BB75" i="7" s="1"/>
  <c r="BD79" i="9"/>
  <c r="BA74" i="9"/>
  <c r="BE85" i="9"/>
  <c r="BD107" i="9"/>
  <c r="BG93" i="9"/>
  <c r="I99" i="7"/>
  <c r="BE99" i="7" s="1"/>
  <c r="BF106" i="9"/>
  <c r="BA125" i="9"/>
  <c r="BJ138" i="9"/>
  <c r="BG54" i="9"/>
  <c r="N108" i="7"/>
  <c r="BJ108" i="7" s="1"/>
  <c r="BL80" i="9"/>
  <c r="BJ74" i="9"/>
  <c r="BC98" i="9"/>
  <c r="BK93" i="9"/>
  <c r="BH93" i="9"/>
  <c r="BL105" i="9"/>
  <c r="BH123" i="9"/>
  <c r="BH125" i="9"/>
  <c r="BI145" i="9"/>
  <c r="BC71" i="9"/>
  <c r="BA34" i="9"/>
  <c r="BG13" i="9"/>
  <c r="BA24" i="9"/>
  <c r="BI28" i="9"/>
  <c r="BJ139" i="9"/>
  <c r="BG44" i="9"/>
  <c r="BH49" i="9"/>
  <c r="BL38" i="9"/>
  <c r="BC10" i="9"/>
  <c r="F13" i="7"/>
  <c r="BB13" i="7" s="1"/>
  <c r="BC78" i="9"/>
  <c r="K62" i="7"/>
  <c r="BG62" i="7" s="1"/>
  <c r="E15" i="7"/>
  <c r="BA15" i="7" s="1"/>
  <c r="BA16" i="9"/>
  <c r="BI25" i="9"/>
  <c r="BD34" i="9"/>
  <c r="BG64" i="9"/>
  <c r="BH60" i="9"/>
  <c r="BL34" i="9"/>
  <c r="BD24" i="9"/>
  <c r="BA44" i="9"/>
  <c r="BL9" i="9"/>
  <c r="F23" i="7"/>
  <c r="BB23" i="7" s="1"/>
  <c r="BA48" i="9"/>
  <c r="BC21" i="9"/>
  <c r="BE10" i="9"/>
  <c r="BE19" i="9"/>
  <c r="BA23" i="9"/>
  <c r="N101" i="7"/>
  <c r="BJ101" i="7" s="1"/>
  <c r="BF33" i="9"/>
  <c r="BF7" i="9"/>
  <c r="BC37" i="9"/>
  <c r="M16" i="7"/>
  <c r="BI16" i="7" s="1"/>
  <c r="BA26" i="9"/>
  <c r="BL13" i="9"/>
  <c r="BE63" i="9"/>
  <c r="M18" i="7"/>
  <c r="BI18" i="7" s="1"/>
  <c r="BB9" i="9"/>
  <c r="BI8" i="9"/>
  <c r="BJ5" i="9"/>
  <c r="H32" i="7"/>
  <c r="BD32" i="7" s="1"/>
  <c r="BF8" i="9"/>
  <c r="BD52" i="9"/>
  <c r="BG34" i="9"/>
  <c r="BA11" i="9"/>
  <c r="AA20" i="7"/>
  <c r="S49" i="7"/>
  <c r="X79" i="7"/>
  <c r="Z52" i="7"/>
  <c r="S14" i="7"/>
  <c r="Z78" i="7"/>
  <c r="Q136" i="7"/>
  <c r="Y18" i="7"/>
  <c r="Z62" i="7"/>
  <c r="AB76" i="7"/>
  <c r="V32" i="7"/>
  <c r="U22" i="7"/>
  <c r="U23" i="7"/>
  <c r="S103" i="7"/>
  <c r="AB12" i="7"/>
  <c r="Y91" i="7"/>
  <c r="T12" i="7"/>
  <c r="BE141" i="9"/>
  <c r="BC135" i="9"/>
  <c r="BD128" i="9"/>
  <c r="BG124" i="9"/>
  <c r="BH112" i="9"/>
  <c r="BA119" i="9"/>
  <c r="BD111" i="9"/>
  <c r="BI146" i="9"/>
  <c r="BD136" i="9"/>
  <c r="BE134" i="9"/>
  <c r="BB128" i="9"/>
  <c r="BE115" i="9"/>
  <c r="BL117" i="9"/>
  <c r="BG117" i="9"/>
  <c r="BE103" i="9"/>
  <c r="BH141" i="9"/>
  <c r="BJ133" i="9"/>
  <c r="BI132" i="9"/>
  <c r="BJ132" i="9"/>
  <c r="BG126" i="9"/>
  <c r="BA122" i="9"/>
  <c r="BA116" i="9"/>
  <c r="BB100" i="9"/>
  <c r="BK142" i="9"/>
  <c r="BA133" i="9"/>
  <c r="BI131" i="9"/>
  <c r="BI126" i="9"/>
  <c r="BE121" i="9"/>
  <c r="BG115" i="9"/>
  <c r="BI118" i="9"/>
  <c r="BB146" i="9"/>
  <c r="BG145" i="9"/>
  <c r="BE132" i="9"/>
  <c r="BB124" i="9"/>
  <c r="BF124" i="9"/>
  <c r="BK124" i="9"/>
  <c r="BK122" i="9"/>
  <c r="BK106" i="9"/>
  <c r="BB25" i="9"/>
  <c r="BL23" i="9"/>
  <c r="BE38" i="9"/>
  <c r="BB22" i="9"/>
  <c r="BF39" i="9"/>
  <c r="BD49" i="9"/>
  <c r="BL50" i="9"/>
  <c r="BC68" i="9"/>
  <c r="BH63" i="9"/>
  <c r="BG97" i="9"/>
  <c r="BE146" i="9"/>
  <c r="BI13" i="9"/>
  <c r="BL42" i="9"/>
  <c r="BG27" i="9"/>
  <c r="BL39" i="9"/>
  <c r="BD60" i="9"/>
  <c r="BG40" i="9"/>
  <c r="BJ56" i="9"/>
  <c r="M67" i="7"/>
  <c r="BI67" i="7" s="1"/>
  <c r="BG72" i="9"/>
  <c r="BG110" i="9"/>
  <c r="BL11" i="9"/>
  <c r="BF14" i="9"/>
  <c r="BF50" i="9"/>
  <c r="BA56" i="9"/>
  <c r="BL41" i="9"/>
  <c r="BB57" i="9"/>
  <c r="BL59" i="9"/>
  <c r="BF60" i="9"/>
  <c r="BG77" i="9"/>
  <c r="BH84" i="9"/>
  <c r="BI143" i="9"/>
  <c r="K125" i="7"/>
  <c r="BG125" i="7" s="1"/>
  <c r="BA5" i="9"/>
  <c r="BL31" i="9"/>
  <c r="BB60" i="9"/>
  <c r="BB30" i="9"/>
  <c r="BF47" i="9"/>
  <c r="BK59" i="9"/>
  <c r="BD64" i="9"/>
  <c r="BJ55" i="9"/>
  <c r="BE92" i="9"/>
  <c r="BF92" i="9"/>
  <c r="BG37" i="9"/>
  <c r="BH24" i="9"/>
  <c r="BF36" i="9"/>
  <c r="BD35" i="9"/>
  <c r="BA31" i="9"/>
  <c r="BG47" i="9"/>
  <c r="BG48" i="9"/>
  <c r="BF86" i="9"/>
  <c r="BE55" i="9"/>
  <c r="BE100" i="9"/>
  <c r="BL124" i="9"/>
  <c r="BE14" i="9"/>
  <c r="BJ16" i="9"/>
  <c r="BF31" i="9"/>
  <c r="BH15" i="9"/>
  <c r="BC47" i="9"/>
  <c r="BK62" i="9"/>
  <c r="BB67" i="9"/>
  <c r="BF63" i="9"/>
  <c r="BH72" i="9"/>
  <c r="BC99" i="9"/>
  <c r="BK129" i="9"/>
  <c r="BA61" i="9"/>
  <c r="BA76" i="9"/>
  <c r="BH82" i="9"/>
  <c r="BC82" i="9"/>
  <c r="BK96" i="9"/>
  <c r="BE82" i="9"/>
  <c r="BC101" i="9"/>
  <c r="BL106" i="9"/>
  <c r="BH115" i="9"/>
  <c r="BE129" i="9"/>
  <c r="BA60" i="9"/>
  <c r="BK71" i="9"/>
  <c r="BF75" i="9"/>
  <c r="BD87" i="9"/>
  <c r="P96" i="7"/>
  <c r="BL96" i="7" s="1"/>
  <c r="BC91" i="9"/>
  <c r="BF96" i="9"/>
  <c r="BE106" i="9"/>
  <c r="O116" i="7"/>
  <c r="BK116" i="7" s="1"/>
  <c r="BD132" i="9"/>
  <c r="BC52" i="9"/>
  <c r="BK76" i="9"/>
  <c r="BJ75" i="9"/>
  <c r="BF72" i="9"/>
  <c r="E94" i="7"/>
  <c r="BA94" i="7" s="1"/>
  <c r="BK89" i="9"/>
  <c r="BD91" i="9"/>
  <c r="N102" i="7"/>
  <c r="BJ102" i="7" s="1"/>
  <c r="BI110" i="9"/>
  <c r="BK134" i="9"/>
  <c r="BB140" i="9"/>
  <c r="BG73" i="9"/>
  <c r="BK65" i="9"/>
  <c r="BE83" i="9"/>
  <c r="BI75" i="9"/>
  <c r="H85" i="7"/>
  <c r="BD85" i="7" s="1"/>
  <c r="BF91" i="9"/>
  <c r="BL104" i="9"/>
  <c r="P103" i="7"/>
  <c r="BL103" i="7" s="1"/>
  <c r="BE120" i="9"/>
  <c r="BH131" i="9"/>
  <c r="E72" i="7"/>
  <c r="BA72" i="7" s="1"/>
  <c r="BL71" i="9"/>
  <c r="BD65" i="9"/>
  <c r="BG79" i="9"/>
  <c r="O99" i="7"/>
  <c r="BK99" i="7" s="1"/>
  <c r="BI98" i="9"/>
  <c r="BI99" i="9"/>
  <c r="BF99" i="9"/>
  <c r="BG116" i="9"/>
  <c r="BL129" i="9"/>
  <c r="I137" i="7"/>
  <c r="BE137" i="7" s="1"/>
  <c r="BC60" i="9"/>
  <c r="BH74" i="9"/>
  <c r="BC81" i="9"/>
  <c r="BD80" i="9"/>
  <c r="BF93" i="9"/>
  <c r="BI80" i="9"/>
  <c r="BJ99" i="9"/>
  <c r="BF104" i="9"/>
  <c r="BL113" i="9"/>
  <c r="BF136" i="9"/>
  <c r="G146" i="7"/>
  <c r="BC146" i="7" s="1"/>
  <c r="BE52" i="9"/>
  <c r="L41" i="7"/>
  <c r="BH41" i="7" s="1"/>
  <c r="BA8" i="9"/>
  <c r="BK16" i="9"/>
  <c r="BI20" i="9"/>
  <c r="BC95" i="9"/>
  <c r="BF48" i="9"/>
  <c r="BD23" i="9"/>
  <c r="BK26" i="9"/>
  <c r="BK53" i="9"/>
  <c r="BG7" i="9"/>
  <c r="BG67" i="9"/>
  <c r="BD36" i="9"/>
  <c r="BJ19" i="9"/>
  <c r="BD10" i="9"/>
  <c r="BC17" i="9"/>
  <c r="BI10" i="9"/>
  <c r="BC64" i="9"/>
  <c r="BD61" i="9"/>
  <c r="BF62" i="9"/>
  <c r="BG17" i="9"/>
  <c r="BA28" i="9"/>
  <c r="BD43" i="9"/>
  <c r="M6" i="7"/>
  <c r="BI6" i="7" s="1"/>
  <c r="BG56" i="9"/>
  <c r="BL47" i="9"/>
  <c r="BI54" i="9"/>
  <c r="BG12" i="9"/>
  <c r="BG16" i="9"/>
  <c r="BB55" i="9"/>
  <c r="BJ11" i="9"/>
  <c r="BD38" i="9"/>
  <c r="BD31" i="9"/>
  <c r="BJ29" i="9"/>
  <c r="BB28" i="9"/>
  <c r="BF25" i="9"/>
  <c r="BG32" i="9"/>
  <c r="BD41" i="9"/>
  <c r="BH86" i="9"/>
  <c r="BF19" i="9"/>
  <c r="BF16" i="9"/>
  <c r="BC26" i="9"/>
  <c r="BK17" i="9"/>
  <c r="BK58" i="9"/>
  <c r="BI11" i="9"/>
  <c r="X96" i="7"/>
  <c r="Q99" i="7"/>
  <c r="Q38" i="7"/>
  <c r="W31" i="7"/>
  <c r="BH142" i="9"/>
  <c r="BJ113" i="9"/>
  <c r="BJ121" i="9"/>
  <c r="BH140" i="9"/>
  <c r="BB106" i="9"/>
  <c r="BD108" i="9"/>
  <c r="BB131" i="9"/>
  <c r="BH37" i="9"/>
  <c r="BG57" i="9"/>
  <c r="BD59" i="9"/>
  <c r="BC46" i="9"/>
  <c r="BG113" i="9"/>
  <c r="BJ33" i="9"/>
  <c r="BC65" i="9"/>
  <c r="BG10" i="9"/>
  <c r="BB53" i="9"/>
  <c r="BD73" i="9"/>
  <c r="BK32" i="9"/>
  <c r="BF37" i="9"/>
  <c r="BD57" i="9"/>
  <c r="BF22" i="9"/>
  <c r="BJ37" i="9"/>
  <c r="BL66" i="9"/>
  <c r="BB136" i="9"/>
  <c r="BE73" i="9"/>
  <c r="BG100" i="9"/>
  <c r="BG131" i="9"/>
  <c r="BC77" i="9"/>
  <c r="BA96" i="9"/>
  <c r="BL128" i="9"/>
  <c r="BD71" i="9"/>
  <c r="BK105" i="9"/>
  <c r="BC97" i="9"/>
  <c r="BB96" i="9"/>
  <c r="BC102" i="9"/>
  <c r="BD120" i="9"/>
  <c r="BF127" i="9"/>
  <c r="BL141" i="9"/>
  <c r="BK67" i="9"/>
  <c r="BJ81" i="9"/>
  <c r="BA91" i="9"/>
  <c r="BI106" i="9"/>
  <c r="BD93" i="9"/>
  <c r="BC106" i="9"/>
  <c r="BD124" i="9"/>
  <c r="BK132" i="9"/>
  <c r="BH68" i="9"/>
  <c r="BK82" i="9"/>
  <c r="BB70" i="9"/>
  <c r="BK86" i="9"/>
  <c r="BA100" i="9"/>
  <c r="BD86" i="9"/>
  <c r="BL107" i="9"/>
  <c r="BH99" i="9"/>
  <c r="BC126" i="9"/>
  <c r="BA131" i="9"/>
  <c r="BG141" i="9"/>
  <c r="BF66" i="9"/>
  <c r="BJ91" i="9"/>
  <c r="BE89" i="9"/>
  <c r="BI71" i="9"/>
  <c r="BD81" i="9"/>
  <c r="BE86" i="9"/>
  <c r="BH118" i="9"/>
  <c r="BH104" i="9"/>
  <c r="BB126" i="9"/>
  <c r="BE138" i="9"/>
  <c r="BL146" i="9"/>
  <c r="BA47" i="9"/>
  <c r="BB35" i="9"/>
  <c r="BD39" i="9"/>
  <c r="BK10" i="9"/>
  <c r="BJ13" i="9"/>
  <c r="BI87" i="9"/>
  <c r="BG43" i="9"/>
  <c r="BD18" i="9"/>
  <c r="BL16" i="9"/>
  <c r="BG26" i="9"/>
  <c r="BA6" i="9"/>
  <c r="BE69" i="9"/>
  <c r="BK41" i="9"/>
  <c r="BL26" i="9"/>
  <c r="BB48" i="9"/>
  <c r="BJ10" i="9"/>
  <c r="BD8" i="9"/>
  <c r="BH54" i="9"/>
  <c r="BC51" i="9"/>
  <c r="BG23" i="9"/>
  <c r="BC11" i="9"/>
  <c r="BA20" i="9"/>
  <c r="BI24" i="9"/>
  <c r="BC105" i="9"/>
  <c r="BI63" i="9"/>
  <c r="BH33" i="9"/>
  <c r="BE30" i="9"/>
  <c r="BA7" i="9"/>
  <c r="BC13" i="9"/>
  <c r="BA39" i="9"/>
  <c r="BH26" i="9"/>
  <c r="BA29" i="9"/>
  <c r="BJ15" i="9"/>
  <c r="BJ9" i="9"/>
  <c r="BD7" i="9"/>
  <c r="BH6" i="9"/>
  <c r="BG55" i="9"/>
  <c r="BD13" i="9"/>
  <c r="BL60" i="9"/>
  <c r="BG45" i="9"/>
  <c r="BA18" i="9"/>
  <c r="BL22" i="9"/>
  <c r="BG11" i="9"/>
  <c r="BJ26" i="9"/>
  <c r="BL24" i="9"/>
  <c r="BL133" i="9"/>
  <c r="V89" i="7"/>
  <c r="Q10" i="7"/>
  <c r="T68" i="7"/>
  <c r="Y81" i="7"/>
  <c r="BD123" i="9"/>
  <c r="BH137" i="9"/>
  <c r="BG107" i="9"/>
  <c r="BC119" i="9"/>
  <c r="BE128" i="9"/>
  <c r="BI139" i="9"/>
  <c r="BI105" i="9"/>
  <c r="BL44" i="9"/>
  <c r="BD104" i="9"/>
  <c r="BG66" i="9"/>
  <c r="BG92" i="9"/>
  <c r="BB18" i="9"/>
  <c r="BI90" i="9"/>
  <c r="BB38" i="9"/>
  <c r="BE37" i="9"/>
  <c r="BF61" i="9"/>
  <c r="BB8" i="9"/>
  <c r="BL43" i="9"/>
  <c r="BE54" i="9"/>
  <c r="BG69" i="9"/>
  <c r="BJ23" i="9"/>
  <c r="BD21" i="9"/>
  <c r="BF49" i="9"/>
  <c r="BA92" i="9"/>
  <c r="BI62" i="9"/>
  <c r="BB82" i="9"/>
  <c r="BL111" i="9"/>
  <c r="BJ67" i="9"/>
  <c r="BB62" i="9"/>
  <c r="BJ93" i="9"/>
  <c r="BC113" i="9"/>
  <c r="BB138" i="9"/>
  <c r="BL77" i="9"/>
  <c r="BI70" i="9"/>
  <c r="X80" i="7"/>
  <c r="S44" i="7"/>
  <c r="R125" i="7"/>
  <c r="V21" i="7"/>
  <c r="T32" i="7"/>
  <c r="Q27" i="7"/>
  <c r="T129" i="7"/>
  <c r="Z108" i="7"/>
  <c r="BI137" i="9"/>
  <c r="BG129" i="9"/>
  <c r="BC116" i="9"/>
  <c r="BB104" i="9"/>
  <c r="BH134" i="9"/>
  <c r="BC134" i="9"/>
  <c r="N123" i="7"/>
  <c r="BJ123" i="7" s="1"/>
  <c r="BJ100" i="9"/>
  <c r="BE143" i="9"/>
  <c r="BA132" i="9"/>
  <c r="BG127" i="9"/>
  <c r="BE122" i="9"/>
  <c r="BB116" i="9"/>
  <c r="BK120" i="9"/>
  <c r="BK146" i="9"/>
  <c r="BK138" i="9"/>
  <c r="BI135" i="9"/>
  <c r="BF126" i="9"/>
  <c r="BB127" i="9"/>
  <c r="BL110" i="9"/>
  <c r="BJ117" i="9"/>
  <c r="BA109" i="9"/>
  <c r="K146" i="7"/>
  <c r="BG146" i="7" s="1"/>
  <c r="BD133" i="9"/>
  <c r="BI144" i="9"/>
  <c r="M124" i="7"/>
  <c r="BI124" i="7" s="1"/>
  <c r="BC112" i="9"/>
  <c r="BB114" i="9"/>
  <c r="M112" i="7"/>
  <c r="BI112" i="7" s="1"/>
  <c r="BG112" i="9"/>
  <c r="BC8" i="9"/>
  <c r="BF34" i="9"/>
  <c r="BK21" i="9"/>
  <c r="BD33" i="9"/>
  <c r="N49" i="7"/>
  <c r="BJ49" i="7" s="1"/>
  <c r="BK34" i="9"/>
  <c r="M48" i="7"/>
  <c r="BI48" i="7" s="1"/>
  <c r="BL58" i="9"/>
  <c r="BA78" i="9"/>
  <c r="E98" i="7"/>
  <c r="BA98" i="7" s="1"/>
  <c r="L5" i="7"/>
  <c r="BH5" i="7" s="1"/>
  <c r="BH28" i="9"/>
  <c r="BB40" i="9"/>
  <c r="O39" i="7"/>
  <c r="BK39" i="7" s="1"/>
  <c r="BC34" i="9"/>
  <c r="BA50" i="9"/>
  <c r="E51" i="7"/>
  <c r="BA51" i="7" s="1"/>
  <c r="BB54" i="9"/>
  <c r="E67" i="7"/>
  <c r="BA67" i="7" s="1"/>
  <c r="BL81" i="9"/>
  <c r="BF113" i="9"/>
  <c r="BG28" i="9"/>
  <c r="N24" i="7"/>
  <c r="BJ24" i="7" s="1"/>
  <c r="BC40" i="9"/>
  <c r="BH23" i="9"/>
  <c r="P40" i="7"/>
  <c r="BL40" i="7" s="1"/>
  <c r="BB50" i="9"/>
  <c r="BJ51" i="9"/>
  <c r="H70" i="7"/>
  <c r="BD70" i="7" s="1"/>
  <c r="BD69" i="9"/>
  <c r="BD105" i="9"/>
  <c r="BL140" i="9"/>
  <c r="BF143" i="9"/>
  <c r="O15" i="7"/>
  <c r="BK15" i="7" s="1"/>
  <c r="BH45" i="9"/>
  <c r="O29" i="7"/>
  <c r="BK29" i="7" s="1"/>
  <c r="BE42" i="9"/>
  <c r="BD63" i="9"/>
  <c r="O42" i="7"/>
  <c r="BK42" i="7" s="1"/>
  <c r="BC59" i="9"/>
  <c r="J70" i="7"/>
  <c r="BF70" i="7" s="1"/>
  <c r="BE80" i="9"/>
  <c r="BI107" i="9"/>
  <c r="BH13" i="9"/>
  <c r="BB16" i="9"/>
  <c r="G61" i="7"/>
  <c r="BC61" i="7" s="1"/>
  <c r="BJ14" i="9"/>
  <c r="BK44" i="9"/>
  <c r="BH61" i="9"/>
  <c r="BA65" i="9"/>
  <c r="L62" i="7"/>
  <c r="BH62" i="7" s="1"/>
  <c r="BB69" i="9"/>
  <c r="BH94" i="9"/>
  <c r="L129" i="7"/>
  <c r="BH129" i="7" s="1"/>
  <c r="M32" i="7"/>
  <c r="BI32" i="7" s="1"/>
  <c r="BL27" i="9"/>
  <c r="L44" i="7"/>
  <c r="BH44" i="7" s="1"/>
  <c r="BB26" i="9"/>
  <c r="BF43" i="9"/>
  <c r="I53" i="7"/>
  <c r="BE53" i="7" s="1"/>
  <c r="BC55" i="9"/>
  <c r="BL78" i="9"/>
  <c r="E77" i="7"/>
  <c r="BA77" i="7" s="1"/>
  <c r="N96" i="7"/>
  <c r="BJ96" i="7" s="1"/>
  <c r="F142" i="7"/>
  <c r="BB142" i="7" s="1"/>
  <c r="BI64" i="9"/>
  <c r="I68" i="7"/>
  <c r="BE68" i="7" s="1"/>
  <c r="BA87" i="9"/>
  <c r="BK78" i="9"/>
  <c r="L87" i="7"/>
  <c r="BH87" i="7" s="1"/>
  <c r="BF95" i="9"/>
  <c r="F90" i="7"/>
  <c r="BB90" i="7" s="1"/>
  <c r="E101" i="7"/>
  <c r="BA101" i="7" s="1"/>
  <c r="BF121" i="9"/>
  <c r="F137" i="7"/>
  <c r="BB137" i="7" s="1"/>
  <c r="BJ64" i="9"/>
  <c r="BC75" i="9"/>
  <c r="L67" i="7"/>
  <c r="BH67" i="7" s="1"/>
  <c r="P82" i="7"/>
  <c r="BL82" i="7" s="1"/>
  <c r="P94" i="7"/>
  <c r="BL94" i="7" s="1"/>
  <c r="BB83" i="9"/>
  <c r="J103" i="7"/>
  <c r="BF103" i="7" s="1"/>
  <c r="J108" i="7"/>
  <c r="BF108" i="7" s="1"/>
  <c r="P119" i="7"/>
  <c r="BL119" i="7" s="1"/>
  <c r="N128" i="7"/>
  <c r="BJ128" i="7" s="1"/>
  <c r="BJ145" i="9"/>
  <c r="I62" i="7"/>
  <c r="BE62" i="7" s="1"/>
  <c r="M77" i="7"/>
  <c r="BI77" i="7" s="1"/>
  <c r="BL84" i="9"/>
  <c r="I84" i="7"/>
  <c r="BE84" i="7" s="1"/>
  <c r="L100" i="7"/>
  <c r="BH100" i="7" s="1"/>
  <c r="O83" i="7"/>
  <c r="BK83" i="7" s="1"/>
  <c r="K103" i="7"/>
  <c r="BG103" i="7" s="1"/>
  <c r="L108" i="7"/>
  <c r="BH108" i="7" s="1"/>
  <c r="G120" i="7"/>
  <c r="BC120" i="7" s="1"/>
  <c r="BC131" i="9"/>
  <c r="G62" i="7"/>
  <c r="BC62" i="7" s="1"/>
  <c r="I74" i="7"/>
  <c r="BE74" i="7" s="1"/>
  <c r="I78" i="7"/>
  <c r="BE78" i="7" s="1"/>
  <c r="J111" i="7"/>
  <c r="BF111" i="7" s="1"/>
  <c r="N84" i="7"/>
  <c r="BJ84" i="7" s="1"/>
  <c r="P100" i="7"/>
  <c r="BL100" i="7" s="1"/>
  <c r="M92" i="7"/>
  <c r="BI92" i="7" s="1"/>
  <c r="O98" i="7"/>
  <c r="BK98" i="7" s="1"/>
  <c r="H115" i="7"/>
  <c r="BD115" i="7" s="1"/>
  <c r="J123" i="7"/>
  <c r="BF123" i="7" s="1"/>
  <c r="K137" i="7"/>
  <c r="BG137" i="7" s="1"/>
  <c r="M53" i="7"/>
  <c r="BI53" i="7" s="1"/>
  <c r="K80" i="7"/>
  <c r="BG80" i="7" s="1"/>
  <c r="J79" i="7"/>
  <c r="BF79" i="7" s="1"/>
  <c r="F74" i="7"/>
  <c r="BB74" i="7" s="1"/>
  <c r="O97" i="7"/>
  <c r="BK97" i="7" s="1"/>
  <c r="G92" i="7"/>
  <c r="BC92" i="7" s="1"/>
  <c r="N92" i="7"/>
  <c r="BJ92" i="7" s="1"/>
  <c r="F105" i="7"/>
  <c r="BB105" i="7" s="1"/>
  <c r="E120" i="7"/>
  <c r="BA120" i="7" s="1"/>
  <c r="N124" i="7"/>
  <c r="BJ124" i="7" s="1"/>
  <c r="BH145" i="9"/>
  <c r="O63" i="7"/>
  <c r="BK63" i="7" s="1"/>
  <c r="M66" i="7"/>
  <c r="BI66" i="7" s="1"/>
  <c r="N85" i="7"/>
  <c r="BJ85" i="7" s="1"/>
  <c r="I77" i="7"/>
  <c r="BE77" i="7" s="1"/>
  <c r="F86" i="7"/>
  <c r="BB86" i="7" s="1"/>
  <c r="BA93" i="9"/>
  <c r="H89" i="7"/>
  <c r="BD89" i="7" s="1"/>
  <c r="O110" i="7"/>
  <c r="BK110" i="7" s="1"/>
  <c r="G136" i="7"/>
  <c r="BC136" i="7" s="1"/>
  <c r="J134" i="7"/>
  <c r="BF134" i="7" s="1"/>
  <c r="N88" i="7"/>
  <c r="BJ88" i="7" s="1"/>
  <c r="N50" i="7"/>
  <c r="BJ50" i="7" s="1"/>
  <c r="L25" i="7"/>
  <c r="BH25" i="7" s="1"/>
  <c r="J27" i="7"/>
  <c r="BF27" i="7" s="1"/>
  <c r="I5" i="7"/>
  <c r="BE5" i="7" s="1"/>
  <c r="I26" i="7"/>
  <c r="BE26" i="7" s="1"/>
  <c r="E81" i="7"/>
  <c r="BA81" i="7" s="1"/>
  <c r="L38" i="7"/>
  <c r="BH38" i="7" s="1"/>
  <c r="K24" i="7"/>
  <c r="BG24" i="7" s="1"/>
  <c r="P10" i="7"/>
  <c r="BL10" i="7" s="1"/>
  <c r="L18" i="7"/>
  <c r="BH18" i="7" s="1"/>
  <c r="G5" i="7"/>
  <c r="BC5" i="7" s="1"/>
  <c r="G70" i="7"/>
  <c r="BC70" i="7" s="1"/>
  <c r="N18" i="7"/>
  <c r="BJ18" i="7" s="1"/>
  <c r="P18" i="7"/>
  <c r="BL18" i="7" s="1"/>
  <c r="H30" i="7"/>
  <c r="BD30" i="7" s="1"/>
  <c r="P5" i="7"/>
  <c r="BL5" i="7" s="1"/>
  <c r="I12" i="7"/>
  <c r="BE12" i="7" s="1"/>
  <c r="O68" i="7"/>
  <c r="BK68" i="7" s="1"/>
  <c r="N60" i="7"/>
  <c r="BJ60" i="7" s="1"/>
  <c r="J55" i="7"/>
  <c r="BF55" i="7" s="1"/>
  <c r="K5" i="7"/>
  <c r="BG5" i="7" s="1"/>
  <c r="I13" i="7"/>
  <c r="BE13" i="7" s="1"/>
  <c r="E17" i="7"/>
  <c r="BA17" i="7" s="1"/>
  <c r="K90" i="7"/>
  <c r="BG90" i="7" s="1"/>
  <c r="E54" i="7"/>
  <c r="BA54" i="7" s="1"/>
  <c r="N42" i="7"/>
  <c r="BJ42" i="7" s="1"/>
  <c r="G20" i="7"/>
  <c r="BC20" i="7" s="1"/>
  <c r="I34" i="7"/>
  <c r="BE34" i="7" s="1"/>
  <c r="L16" i="7"/>
  <c r="BH16" i="7" s="1"/>
  <c r="H44" i="7"/>
  <c r="BD44" i="7" s="1"/>
  <c r="K8" i="7"/>
  <c r="BG8" i="7" s="1"/>
  <c r="O9" i="7"/>
  <c r="BK9" i="7" s="1"/>
  <c r="H14" i="7"/>
  <c r="BD14" i="7" s="1"/>
  <c r="I8" i="7"/>
  <c r="BE8" i="7" s="1"/>
  <c r="O11" i="7"/>
  <c r="BK11" i="7" s="1"/>
  <c r="F19" i="7"/>
  <c r="BB19" i="7" s="1"/>
  <c r="L17" i="7"/>
  <c r="BH17" i="7" s="1"/>
  <c r="H22" i="7"/>
  <c r="BD22" i="7" s="1"/>
  <c r="K51" i="7"/>
  <c r="BG51" i="7" s="1"/>
  <c r="I17" i="7"/>
  <c r="BE17" i="7" s="1"/>
  <c r="M21" i="7"/>
  <c r="BI21" i="7" s="1"/>
  <c r="I6" i="7"/>
  <c r="BE6" i="7" s="1"/>
  <c r="F5" i="7"/>
  <c r="BB5" i="7" s="1"/>
  <c r="N43" i="7"/>
  <c r="BJ43" i="7" s="1"/>
  <c r="L7" i="7"/>
  <c r="BH7" i="7" s="1"/>
  <c r="DO137" i="6"/>
  <c r="DP7" i="6"/>
  <c r="DM13" i="6"/>
  <c r="DQ51" i="6"/>
  <c r="EJ26" i="8"/>
  <c r="EO44" i="8"/>
  <c r="EO137" i="8"/>
  <c r="EI105" i="8"/>
  <c r="EN59" i="8"/>
  <c r="EK65" i="8"/>
  <c r="EH86" i="8"/>
  <c r="EK48" i="8"/>
  <c r="EI31" i="8"/>
  <c r="EP23" i="8"/>
  <c r="DR24" i="6"/>
  <c r="DS38" i="6"/>
  <c r="DP122" i="6"/>
  <c r="DR103" i="6"/>
  <c r="DI71" i="6"/>
  <c r="DN115" i="6"/>
  <c r="DJ91" i="6"/>
  <c r="EP109" i="8"/>
  <c r="EI75" i="8"/>
  <c r="EJ29" i="8"/>
  <c r="EL48" i="8"/>
  <c r="EQ31" i="8"/>
  <c r="EM43" i="8"/>
  <c r="DT142" i="6"/>
  <c r="DM71" i="6"/>
  <c r="DP78" i="6"/>
  <c r="DI33" i="6"/>
  <c r="DI141" i="6"/>
  <c r="DT92" i="6"/>
  <c r="DN42" i="6"/>
  <c r="DP97" i="6"/>
  <c r="DM124" i="6"/>
  <c r="DS113" i="6"/>
  <c r="DR40" i="6"/>
  <c r="DT8" i="6"/>
  <c r="DO63" i="6"/>
  <c r="DL50" i="6"/>
  <c r="DT37" i="6"/>
  <c r="DR6" i="6"/>
  <c r="DO84" i="6"/>
  <c r="DK38" i="6"/>
  <c r="DP130" i="6"/>
  <c r="DP69" i="6"/>
  <c r="DI68" i="6"/>
  <c r="DI36" i="6"/>
  <c r="DO101" i="6"/>
  <c r="DK36" i="6"/>
  <c r="DS90" i="6"/>
  <c r="DT6" i="6"/>
  <c r="DI19" i="6"/>
  <c r="DT86" i="6"/>
  <c r="DI25" i="6"/>
  <c r="DL82" i="6"/>
  <c r="DL66" i="6"/>
  <c r="DK15" i="6"/>
  <c r="DQ69" i="6"/>
  <c r="DK24" i="6"/>
  <c r="DR71" i="6"/>
  <c r="DJ12" i="6"/>
  <c r="DQ120" i="6"/>
  <c r="DM58" i="6"/>
  <c r="DS77" i="6"/>
  <c r="DK6" i="6"/>
  <c r="DI102" i="6"/>
  <c r="DM15" i="6"/>
  <c r="DO15" i="6"/>
  <c r="DT125" i="6"/>
  <c r="DJ122" i="6"/>
  <c r="DT29" i="6"/>
  <c r="DK90" i="6"/>
  <c r="DS24" i="6"/>
  <c r="DM97" i="6"/>
  <c r="DS28" i="6"/>
  <c r="DM75" i="6"/>
  <c r="DT116" i="6"/>
  <c r="DP107" i="6"/>
  <c r="DN24" i="6"/>
  <c r="DS5" i="6"/>
  <c r="DT145" i="6"/>
  <c r="DQ15" i="6"/>
  <c r="DT28" i="6"/>
  <c r="DT51" i="6"/>
  <c r="DL20" i="6"/>
  <c r="DK89" i="6"/>
  <c r="DP8" i="6"/>
  <c r="DO46" i="6"/>
  <c r="DK41" i="6"/>
  <c r="EQ94" i="8"/>
  <c r="EN35" i="8"/>
  <c r="EG6" i="8"/>
  <c r="DT93" i="6"/>
  <c r="DJ20" i="6"/>
  <c r="DQ96" i="6"/>
  <c r="DO82" i="6"/>
  <c r="DL53" i="6"/>
  <c r="DS60" i="6"/>
  <c r="DI88" i="6"/>
  <c r="DI103" i="6"/>
  <c r="DI73" i="6"/>
  <c r="DM27" i="6"/>
  <c r="DI124" i="6"/>
  <c r="DS6" i="6"/>
  <c r="DO94" i="6"/>
  <c r="DT32" i="6"/>
  <c r="DK74" i="6"/>
  <c r="DJ72" i="6"/>
  <c r="DJ88" i="6"/>
  <c r="DI83" i="6"/>
  <c r="EJ106" i="8"/>
  <c r="EM19" i="8"/>
  <c r="EG16" i="8"/>
  <c r="EI15" i="8"/>
  <c r="EN128" i="8"/>
  <c r="EQ118" i="8"/>
  <c r="EG121" i="8"/>
  <c r="DQ53" i="6"/>
  <c r="DR18" i="6"/>
  <c r="DP16" i="6"/>
  <c r="DI120" i="6"/>
  <c r="DO90" i="6"/>
  <c r="DJ105" i="6"/>
  <c r="DR50" i="6"/>
  <c r="DT119" i="6"/>
  <c r="DL22" i="6"/>
  <c r="DI54" i="6"/>
  <c r="DN27" i="6"/>
  <c r="EM37" i="8"/>
  <c r="EM34" i="8"/>
  <c r="EG11" i="8"/>
  <c r="EI140" i="8"/>
  <c r="DL14" i="6"/>
  <c r="DP17" i="6"/>
  <c r="DK5" i="6"/>
  <c r="ER145" i="8"/>
  <c r="EO118" i="8"/>
  <c r="EI69" i="8"/>
  <c r="EH58" i="8"/>
  <c r="EH33" i="8"/>
  <c r="EL94" i="8"/>
  <c r="ER26" i="8"/>
  <c r="DO51" i="6"/>
  <c r="DJ19" i="6"/>
  <c r="DL44" i="6"/>
  <c r="DR92" i="6"/>
  <c r="DP38" i="6"/>
  <c r="EN10" i="8"/>
  <c r="EM6" i="8"/>
  <c r="EN127" i="8"/>
  <c r="EJ128" i="8"/>
  <c r="ER80" i="8"/>
  <c r="EP61" i="8"/>
  <c r="EM10" i="8"/>
  <c r="DT5" i="6"/>
  <c r="DJ74" i="6"/>
  <c r="DN55" i="6"/>
  <c r="DM84" i="6"/>
  <c r="DR42" i="6"/>
  <c r="DT10" i="6"/>
  <c r="DK136" i="6"/>
  <c r="DK70" i="6"/>
  <c r="DR43" i="6"/>
  <c r="DK20" i="6"/>
  <c r="DS110" i="6"/>
  <c r="DT18" i="6"/>
  <c r="EG50" i="8"/>
  <c r="EJ118" i="8"/>
  <c r="EH109" i="8"/>
  <c r="EP96" i="8"/>
  <c r="EH82" i="8"/>
  <c r="EL10" i="8"/>
  <c r="DR124" i="6"/>
  <c r="DS63" i="6"/>
  <c r="DM78" i="6"/>
  <c r="DK92" i="6"/>
  <c r="DN79" i="6"/>
  <c r="DR60" i="6"/>
  <c r="DO5" i="6"/>
  <c r="DI17" i="6"/>
  <c r="DM74" i="6"/>
  <c r="DS68" i="6"/>
  <c r="DO24" i="6"/>
  <c r="DM26" i="6"/>
  <c r="DP18" i="6"/>
  <c r="DR88" i="6"/>
  <c r="DI81" i="6"/>
  <c r="DM12" i="6"/>
  <c r="DM77" i="6"/>
  <c r="DS11" i="6"/>
  <c r="DN123" i="6"/>
  <c r="DJ5" i="6"/>
  <c r="DO8" i="6"/>
  <c r="DK120" i="6"/>
  <c r="DP25" i="6"/>
  <c r="DT100" i="6"/>
  <c r="DQ21" i="6"/>
  <c r="DM17" i="6"/>
  <c r="DL89" i="6"/>
  <c r="DM6" i="6"/>
  <c r="DM8" i="6"/>
  <c r="EG49" i="8"/>
  <c r="EH36" i="8"/>
  <c r="EJ36" i="8"/>
  <c r="EL126" i="8"/>
  <c r="EG116" i="8"/>
  <c r="EH115" i="8"/>
  <c r="DM34" i="6"/>
  <c r="DL30" i="6"/>
  <c r="DR85" i="6"/>
  <c r="DS9" i="6"/>
  <c r="DI80" i="6"/>
  <c r="DJ137" i="6"/>
  <c r="DM111" i="6"/>
  <c r="DR84" i="6"/>
  <c r="DO80" i="6"/>
  <c r="DQ92" i="6"/>
  <c r="DN111" i="6"/>
  <c r="DT40" i="6"/>
  <c r="DP108" i="6"/>
  <c r="DN73" i="6"/>
  <c r="DM68" i="6"/>
  <c r="DJ142" i="6"/>
  <c r="DJ86" i="6"/>
  <c r="EQ122" i="8"/>
  <c r="EK47" i="8"/>
  <c r="EK11" i="8"/>
  <c r="EO112" i="8"/>
  <c r="ER107" i="8"/>
  <c r="EQ103" i="8"/>
  <c r="EM103" i="8"/>
  <c r="EQ83" i="8"/>
  <c r="EG142" i="8"/>
  <c r="EQ114" i="8"/>
  <c r="ER116" i="8"/>
  <c r="ER108" i="8"/>
  <c r="ER99" i="8"/>
  <c r="ER72" i="8"/>
  <c r="EM136" i="8"/>
  <c r="EG112" i="8"/>
  <c r="EH77" i="8"/>
  <c r="EI80" i="8"/>
  <c r="EN73" i="8"/>
  <c r="EN67" i="8"/>
  <c r="EN58" i="8"/>
  <c r="EQ48" i="8"/>
  <c r="EN6" i="8"/>
  <c r="EM8" i="8"/>
  <c r="EI17" i="8"/>
  <c r="EH12" i="8"/>
  <c r="EH48" i="8"/>
  <c r="DS18" i="6"/>
  <c r="DP5" i="6"/>
  <c r="DM53" i="6"/>
  <c r="DQ103" i="6"/>
  <c r="DQ41" i="6"/>
  <c r="DK62" i="6"/>
  <c r="DS83" i="6"/>
  <c r="DP11" i="6"/>
  <c r="DI12" i="6"/>
  <c r="DK84" i="6"/>
  <c r="DP46" i="6"/>
  <c r="DQ77" i="6"/>
  <c r="DT72" i="6"/>
  <c r="DL26" i="6"/>
  <c r="DI126" i="6"/>
  <c r="DS98" i="6"/>
  <c r="DR128" i="6"/>
  <c r="DS97" i="6"/>
  <c r="DI98" i="6"/>
  <c r="DN108" i="6"/>
  <c r="DM51" i="6"/>
  <c r="DS12" i="6"/>
  <c r="DM5" i="6"/>
  <c r="DL115" i="6"/>
  <c r="EK104" i="8"/>
  <c r="DP58" i="6"/>
  <c r="DL98" i="6"/>
  <c r="DJ71" i="6"/>
  <c r="DN90" i="6"/>
  <c r="DT74" i="6"/>
  <c r="DO75" i="6"/>
  <c r="DK108" i="6"/>
  <c r="DO105" i="6"/>
  <c r="DS73" i="6"/>
  <c r="DN58" i="6"/>
  <c r="DI46" i="6"/>
  <c r="DQ124" i="6"/>
  <c r="DQ78" i="6"/>
  <c r="DO70" i="6"/>
  <c r="DM145" i="6"/>
  <c r="DJ29" i="6"/>
  <c r="DL75" i="6"/>
  <c r="DL47" i="6"/>
  <c r="DK27" i="6"/>
  <c r="DP95" i="6"/>
  <c r="DR32" i="6"/>
  <c r="DP10" i="6"/>
  <c r="DR86" i="6"/>
  <c r="DQ108" i="6"/>
  <c r="DQ88" i="6"/>
  <c r="DS52" i="6"/>
  <c r="DI89" i="6"/>
  <c r="DT70" i="6"/>
  <c r="DL28" i="6"/>
  <c r="DM90" i="6"/>
  <c r="DM70" i="6"/>
  <c r="DO6" i="6"/>
  <c r="DO36" i="6"/>
  <c r="DK29" i="6"/>
  <c r="DT89" i="6"/>
  <c r="DQ93" i="6"/>
  <c r="DN11" i="6"/>
  <c r="DT118" i="6"/>
  <c r="DM93" i="6"/>
  <c r="DL137" i="6"/>
  <c r="DR114" i="6"/>
  <c r="DR79" i="6"/>
  <c r="DM59" i="6"/>
  <c r="DK57" i="6"/>
  <c r="DJ130" i="6"/>
  <c r="DI22" i="6"/>
  <c r="DM81" i="6"/>
  <c r="DT20" i="6"/>
  <c r="DM7" i="6"/>
  <c r="DN17" i="6"/>
  <c r="DK9" i="6"/>
  <c r="DI95" i="6"/>
  <c r="DL100" i="6"/>
  <c r="DJ110" i="6"/>
  <c r="DJ94" i="6"/>
  <c r="DQ72" i="6"/>
  <c r="EP57" i="8"/>
  <c r="EH47" i="8"/>
  <c r="EP60" i="8"/>
  <c r="EL36" i="8"/>
  <c r="EI37" i="8"/>
  <c r="EI48" i="8"/>
  <c r="EG144" i="8"/>
  <c r="EH80" i="8"/>
  <c r="EH74" i="8"/>
  <c r="EJ45" i="8"/>
  <c r="EI35" i="8"/>
  <c r="DK22" i="6"/>
  <c r="DO18" i="6"/>
  <c r="DT98" i="6"/>
  <c r="DN64" i="6"/>
  <c r="DN13" i="6"/>
  <c r="DK133" i="6"/>
  <c r="DJ102" i="6"/>
  <c r="DO38" i="6"/>
  <c r="DR146" i="6"/>
  <c r="DS92" i="6"/>
  <c r="DQ97" i="6"/>
  <c r="DT97" i="6"/>
  <c r="DP83" i="6"/>
  <c r="DK28" i="6"/>
  <c r="DP71" i="6"/>
  <c r="DQ86" i="6"/>
  <c r="DT48" i="6"/>
  <c r="DR31" i="6"/>
  <c r="EN32" i="8"/>
  <c r="EQ98" i="8"/>
  <c r="EI93" i="8"/>
  <c r="EN77" i="8"/>
  <c r="EG51" i="8"/>
  <c r="DM142" i="6"/>
  <c r="DJ112" i="6"/>
  <c r="DM98" i="6"/>
  <c r="DQ7" i="6"/>
  <c r="DS103" i="6"/>
  <c r="DQ102" i="6"/>
  <c r="DM64" i="6"/>
  <c r="DJ49" i="6"/>
  <c r="DM65" i="6"/>
  <c r="DP22" i="6"/>
  <c r="DT139" i="6"/>
  <c r="DM116" i="6"/>
  <c r="DQ37" i="6"/>
  <c r="DO136" i="6"/>
  <c r="DO22" i="6"/>
  <c r="DJ143" i="6"/>
  <c r="DJ15" i="6"/>
  <c r="DS74" i="6"/>
  <c r="DK88" i="6"/>
  <c r="DM20" i="6"/>
  <c r="DN5" i="6"/>
  <c r="DO88" i="6"/>
  <c r="DT64" i="6"/>
  <c r="DT83" i="6"/>
  <c r="DQ68" i="6"/>
  <c r="EK142" i="8"/>
  <c r="EJ95" i="8"/>
  <c r="EK85" i="8"/>
  <c r="EP86" i="8"/>
  <c r="EM86" i="8"/>
  <c r="EQ39" i="8"/>
  <c r="EG140" i="8"/>
  <c r="EH128" i="8"/>
  <c r="EH89" i="8"/>
  <c r="EO97" i="8"/>
  <c r="EL88" i="8"/>
  <c r="EP82" i="8"/>
  <c r="EI88" i="8"/>
  <c r="EG92" i="8"/>
  <c r="EN71" i="8"/>
  <c r="ER52" i="8"/>
  <c r="EP51" i="8"/>
  <c r="EJ34" i="8"/>
  <c r="EN11" i="8"/>
  <c r="EQ23" i="8"/>
  <c r="ER123" i="8"/>
  <c r="EK50" i="8"/>
  <c r="EQ29" i="8"/>
  <c r="EO146" i="8"/>
  <c r="EH126" i="8"/>
  <c r="EP24" i="8"/>
  <c r="EP10" i="8"/>
  <c r="EQ9" i="8"/>
  <c r="EM138" i="8"/>
  <c r="EH52" i="8"/>
  <c r="EJ30" i="8"/>
  <c r="EN134" i="8"/>
  <c r="EM142" i="8"/>
  <c r="EQ102" i="8"/>
  <c r="ER34" i="8"/>
  <c r="EP14" i="8"/>
  <c r="EG146" i="8"/>
  <c r="EM113" i="8"/>
  <c r="EN38" i="8"/>
  <c r="EI20" i="8"/>
  <c r="EG53" i="8"/>
  <c r="DS66" i="6"/>
  <c r="DI139" i="6"/>
  <c r="EL56" i="8"/>
  <c r="EN45" i="8"/>
  <c r="EH23" i="8"/>
  <c r="EG18" i="8"/>
  <c r="EJ100" i="8"/>
  <c r="EP65" i="8"/>
  <c r="EG39" i="8"/>
  <c r="EG35" i="8"/>
  <c r="EJ21" i="8"/>
  <c r="EM5" i="8"/>
  <c r="EN104" i="8"/>
  <c r="EL110" i="8"/>
  <c r="EK110" i="8"/>
  <c r="EQ88" i="8"/>
  <c r="EJ67" i="8"/>
  <c r="ER62" i="8"/>
  <c r="ER55" i="8"/>
  <c r="EK18" i="8"/>
  <c r="EG119" i="8"/>
  <c r="EL109" i="8"/>
  <c r="EK99" i="8"/>
  <c r="EP110" i="8"/>
  <c r="EK5" i="8"/>
  <c r="EI19" i="8"/>
  <c r="EL127" i="8"/>
  <c r="EI133" i="8"/>
  <c r="EM134" i="8"/>
  <c r="ER68" i="8"/>
  <c r="EQ70" i="8"/>
  <c r="EN81" i="8"/>
  <c r="EJ88" i="8"/>
  <c r="EM82" i="8"/>
  <c r="EI8" i="8"/>
  <c r="EI89" i="8"/>
  <c r="EN84" i="8"/>
  <c r="EG86" i="8"/>
  <c r="EO51" i="8"/>
  <c r="EG84" i="8"/>
  <c r="EN69" i="8"/>
  <c r="EI67" i="8"/>
  <c r="EI65" i="8"/>
  <c r="EJ49" i="8"/>
  <c r="EP7" i="8"/>
  <c r="EQ145" i="8"/>
  <c r="EK139" i="8"/>
  <c r="EI137" i="8"/>
  <c r="EL76" i="8"/>
  <c r="EP104" i="8"/>
  <c r="EG98" i="8"/>
  <c r="EQ84" i="8"/>
  <c r="EN126" i="8"/>
  <c r="EH121" i="8"/>
  <c r="EM105" i="8"/>
  <c r="EH87" i="8"/>
  <c r="EQ82" i="8"/>
  <c r="EI78" i="8"/>
  <c r="EO59" i="8"/>
  <c r="EI14" i="8"/>
  <c r="EP22" i="8"/>
  <c r="EP138" i="8"/>
  <c r="EP113" i="8"/>
  <c r="EO95" i="8"/>
  <c r="EN66" i="8"/>
  <c r="EH92" i="8"/>
  <c r="EL34" i="8"/>
  <c r="EM46" i="8"/>
  <c r="EL33" i="8"/>
  <c r="EM81" i="8"/>
  <c r="EP59" i="8"/>
  <c r="EN51" i="8"/>
  <c r="EJ39" i="8"/>
  <c r="EN135" i="8"/>
  <c r="EG124" i="8"/>
  <c r="EH50" i="8"/>
  <c r="EO50" i="8"/>
  <c r="EP48" i="8"/>
  <c r="EI5" i="8"/>
  <c r="ER104" i="8"/>
  <c r="EM52" i="8"/>
  <c r="EJ138" i="8"/>
  <c r="EL129" i="8"/>
  <c r="EO116" i="8"/>
  <c r="EM116" i="8"/>
  <c r="ER119" i="8"/>
  <c r="EH116" i="8"/>
  <c r="EQ50" i="8"/>
  <c r="EP42" i="8"/>
  <c r="EN114" i="8"/>
  <c r="EH122" i="8"/>
  <c r="EP112" i="8"/>
  <c r="EP89" i="8"/>
  <c r="EN93" i="8"/>
  <c r="EJ91" i="8"/>
  <c r="EL83" i="8"/>
  <c r="ER132" i="8"/>
  <c r="EM135" i="8"/>
  <c r="EJ75" i="8"/>
  <c r="EM137" i="8"/>
  <c r="EM131" i="8"/>
  <c r="EL75" i="8"/>
  <c r="EH76" i="8"/>
  <c r="EN70" i="8"/>
  <c r="EP30" i="8"/>
  <c r="EI26" i="8"/>
  <c r="EM35" i="8"/>
  <c r="EN14" i="8"/>
  <c r="EM31" i="8"/>
  <c r="EL18" i="8"/>
  <c r="EJ15" i="8"/>
  <c r="EK14" i="8"/>
  <c r="EO9" i="8"/>
  <c r="EL133" i="8"/>
  <c r="EI123" i="8"/>
  <c r="ER114" i="8"/>
  <c r="EN41" i="8"/>
  <c r="EN103" i="8"/>
  <c r="EG96" i="8"/>
  <c r="EP91" i="8"/>
  <c r="EQ87" i="8"/>
  <c r="EI58" i="8"/>
  <c r="EN61" i="8"/>
  <c r="EJ69" i="8"/>
  <c r="EI119" i="8"/>
  <c r="EG109" i="8"/>
  <c r="EL43" i="8"/>
  <c r="ER43" i="8"/>
  <c r="EL39" i="8"/>
  <c r="EK108" i="8"/>
  <c r="EI95" i="8"/>
  <c r="EJ97" i="8"/>
  <c r="EK67" i="8"/>
  <c r="EI87" i="8"/>
  <c r="ER60" i="8"/>
  <c r="EJ50" i="8"/>
  <c r="EM50" i="8"/>
  <c r="EN37" i="8"/>
  <c r="EK143" i="8"/>
  <c r="EQ112" i="8"/>
  <c r="EN123" i="8"/>
  <c r="EO101" i="8"/>
  <c r="EH16" i="8"/>
  <c r="EP8" i="8"/>
  <c r="EO143" i="8"/>
  <c r="EI132" i="8"/>
  <c r="EI76" i="8"/>
  <c r="EQ101" i="8"/>
  <c r="EJ78" i="8"/>
  <c r="EK73" i="8"/>
  <c r="EI120" i="8"/>
  <c r="EM111" i="8"/>
  <c r="EJ112" i="8"/>
  <c r="EQ100" i="8"/>
  <c r="EO72" i="8"/>
  <c r="EO14" i="8"/>
  <c r="EN17" i="8"/>
  <c r="ER126" i="8"/>
  <c r="EJ105" i="8"/>
  <c r="EO109" i="8"/>
  <c r="EK106" i="8"/>
  <c r="EP76" i="8"/>
  <c r="EJ62" i="8"/>
  <c r="EO62" i="8"/>
  <c r="EN49" i="8"/>
  <c r="EJ38" i="8"/>
  <c r="ER144" i="8"/>
  <c r="EL134" i="8"/>
  <c r="EP126" i="8"/>
  <c r="EI117" i="8"/>
  <c r="EG128" i="8"/>
  <c r="EG107" i="8"/>
  <c r="EH61" i="8"/>
  <c r="EG47" i="8"/>
  <c r="EN39" i="8"/>
  <c r="EO134" i="8"/>
  <c r="EQ123" i="8"/>
  <c r="EH66" i="8"/>
  <c r="EK97" i="8"/>
  <c r="EH96" i="8"/>
  <c r="EK94" i="8"/>
  <c r="EN78" i="8"/>
  <c r="EN43" i="8"/>
  <c r="EN29" i="8"/>
  <c r="EI27" i="8"/>
  <c r="EN53" i="8"/>
  <c r="EK41" i="8"/>
  <c r="EQ20" i="8"/>
  <c r="ER9" i="8"/>
  <c r="EK8" i="8"/>
  <c r="EJ142" i="8"/>
  <c r="EJ63" i="8"/>
  <c r="EQ62" i="8"/>
  <c r="EP58" i="8"/>
  <c r="EK64" i="8"/>
  <c r="EM58" i="8"/>
  <c r="EI115" i="8"/>
  <c r="EL100" i="8"/>
  <c r="EO53" i="8"/>
  <c r="ER39" i="8"/>
  <c r="ER54" i="8"/>
  <c r="EJ44" i="8"/>
  <c r="EJ101" i="8"/>
  <c r="EJ90" i="8"/>
  <c r="EO86" i="8"/>
  <c r="EP78" i="8"/>
  <c r="EN74" i="8"/>
  <c r="EK79" i="8"/>
  <c r="EK72" i="8"/>
  <c r="EM62" i="8"/>
  <c r="EJ56" i="8"/>
  <c r="EK138" i="8"/>
  <c r="EN50" i="8"/>
  <c r="EM12" i="8"/>
  <c r="EN22" i="8"/>
  <c r="EM144" i="8"/>
  <c r="EI130" i="8"/>
  <c r="EP94" i="8"/>
  <c r="EO90" i="8"/>
  <c r="EK81" i="8"/>
  <c r="EJ89" i="8"/>
  <c r="EM75" i="8"/>
  <c r="EH63" i="8"/>
  <c r="EJ85" i="8"/>
  <c r="EN146" i="8"/>
  <c r="EL132" i="8"/>
  <c r="EI103" i="8"/>
  <c r="EI96" i="8"/>
  <c r="EH112" i="8"/>
  <c r="EK53" i="8"/>
  <c r="EK46" i="8"/>
  <c r="EM14" i="8"/>
  <c r="EH11" i="8"/>
  <c r="EP144" i="8"/>
  <c r="EJ136" i="8"/>
  <c r="EN94" i="8"/>
  <c r="ER93" i="8"/>
  <c r="EQ91" i="8"/>
  <c r="EQ89" i="8"/>
  <c r="EI81" i="8"/>
  <c r="ER76" i="8"/>
  <c r="EM65" i="8"/>
  <c r="ER113" i="8"/>
  <c r="EJ98" i="8"/>
  <c r="EG44" i="8"/>
  <c r="EL8" i="8"/>
  <c r="EO6" i="8"/>
  <c r="EP5" i="8"/>
  <c r="EN140" i="8"/>
  <c r="EI128" i="8"/>
  <c r="EK137" i="8"/>
  <c r="EQ77" i="8"/>
  <c r="EL64" i="8"/>
  <c r="EJ59" i="8"/>
  <c r="EJ27" i="8"/>
  <c r="EK45" i="8"/>
  <c r="EN31" i="8"/>
  <c r="EL11" i="8"/>
  <c r="EM60" i="8"/>
  <c r="EQ57" i="8"/>
  <c r="EL51" i="8"/>
  <c r="EN40" i="8"/>
  <c r="EP50" i="8"/>
  <c r="EJ32" i="8"/>
  <c r="EO30" i="8"/>
  <c r="EP20" i="8"/>
  <c r="EO10" i="8"/>
  <c r="EP9" i="8"/>
  <c r="EK144" i="8"/>
  <c r="ER139" i="8"/>
  <c r="EQ142" i="8"/>
  <c r="EN108" i="8"/>
  <c r="ER83" i="8"/>
  <c r="EQ19" i="8"/>
  <c r="EM146" i="8"/>
  <c r="EL128" i="8"/>
  <c r="EN120" i="8"/>
  <c r="EL78" i="8"/>
  <c r="EL73" i="8"/>
  <c r="EO145" i="8"/>
  <c r="EH146" i="8"/>
  <c r="EM66" i="8"/>
  <c r="EJ58" i="8"/>
  <c r="EJ60" i="8"/>
  <c r="ER17" i="8"/>
  <c r="EI9" i="8"/>
  <c r="EG145" i="8"/>
  <c r="EN90" i="8"/>
  <c r="EQ72" i="8"/>
  <c r="ER75" i="8"/>
  <c r="EP53" i="8"/>
  <c r="EH43" i="8"/>
  <c r="EH19" i="8"/>
  <c r="ER33" i="8"/>
  <c r="EK114" i="8"/>
  <c r="EG45" i="8"/>
  <c r="EG139" i="8"/>
  <c r="EQ131" i="8"/>
  <c r="EK118" i="8"/>
  <c r="EL120" i="8"/>
  <c r="EN117" i="8"/>
  <c r="EJ109" i="8"/>
  <c r="ER85" i="8"/>
  <c r="EH78" i="8"/>
  <c r="EM74" i="8"/>
  <c r="EJ77" i="8"/>
  <c r="EQ46" i="8"/>
  <c r="EM39" i="8"/>
  <c r="EN30" i="8"/>
  <c r="EM145" i="8"/>
  <c r="EP120" i="8"/>
  <c r="ER94" i="8"/>
  <c r="EG83" i="8"/>
  <c r="EI97" i="8"/>
  <c r="EO76" i="8"/>
  <c r="ER70" i="8"/>
  <c r="ER65" i="8"/>
  <c r="EQ15" i="8"/>
  <c r="EH144" i="8"/>
  <c r="EO77" i="8"/>
  <c r="EJ65" i="8"/>
  <c r="EK54" i="8"/>
  <c r="EL28" i="8"/>
  <c r="EH29" i="8"/>
  <c r="EP137" i="8"/>
  <c r="EH104" i="8"/>
  <c r="EG41" i="8"/>
  <c r="EL23" i="8"/>
  <c r="EI116" i="8"/>
  <c r="EN110" i="8"/>
  <c r="EO102" i="8"/>
  <c r="EO81" i="8"/>
  <c r="EG99" i="8"/>
  <c r="EJ119" i="8"/>
  <c r="EI57" i="8"/>
  <c r="EN15" i="8"/>
  <c r="EM28" i="8"/>
  <c r="EJ40" i="8"/>
  <c r="ER135" i="8"/>
  <c r="EQ134" i="8"/>
  <c r="EO119" i="8"/>
  <c r="EL116" i="8"/>
  <c r="EI110" i="8"/>
  <c r="EH103" i="8"/>
  <c r="EL74" i="8"/>
  <c r="EP67" i="8"/>
  <c r="EK61" i="8"/>
  <c r="EG58" i="8"/>
  <c r="EJ52" i="8"/>
  <c r="EM57" i="8"/>
  <c r="EL50" i="8"/>
  <c r="ER118" i="8"/>
  <c r="ER115" i="8"/>
  <c r="EG111" i="8"/>
  <c r="EG106" i="8"/>
  <c r="EH93" i="8"/>
  <c r="EQ79" i="8"/>
  <c r="EM32" i="8"/>
  <c r="EP6" i="8"/>
  <c r="EQ5" i="8"/>
  <c r="EH139" i="8"/>
  <c r="EH130" i="8"/>
  <c r="ER88" i="8"/>
  <c r="EG61" i="8"/>
  <c r="EJ53" i="8"/>
  <c r="EG127" i="8"/>
  <c r="EK126" i="8"/>
  <c r="EH95" i="8"/>
  <c r="EK80" i="8"/>
  <c r="EG80" i="8"/>
  <c r="EL70" i="8"/>
  <c r="EJ66" i="8"/>
  <c r="EQ75" i="8"/>
  <c r="EO68" i="8"/>
  <c r="EQ55" i="8"/>
  <c r="EG55" i="8"/>
  <c r="EO45" i="8"/>
  <c r="ER38" i="8"/>
  <c r="EL24" i="8"/>
  <c r="EL16" i="8"/>
  <c r="EK28" i="8"/>
  <c r="EQ138" i="8"/>
  <c r="EP128" i="8"/>
  <c r="EJ126" i="8"/>
  <c r="EN124" i="8"/>
  <c r="EL121" i="8"/>
  <c r="EL47" i="8"/>
  <c r="ER47" i="8"/>
  <c r="EO34" i="8"/>
  <c r="EQ30" i="8"/>
  <c r="EQ43" i="8"/>
  <c r="EL19" i="8"/>
  <c r="EL89" i="8"/>
  <c r="EK82" i="8"/>
  <c r="EM89" i="8"/>
  <c r="EI83" i="8"/>
  <c r="EG43" i="8"/>
  <c r="EI29" i="8"/>
  <c r="EM13" i="8"/>
  <c r="EQ36" i="8"/>
  <c r="EP142" i="8"/>
  <c r="EL118" i="8"/>
  <c r="EK112" i="8"/>
  <c r="EI101" i="8"/>
  <c r="EN95" i="8"/>
  <c r="ER86" i="8"/>
  <c r="EI82" i="8"/>
  <c r="EG82" i="8"/>
  <c r="EK77" i="8"/>
  <c r="EO92" i="8"/>
  <c r="EP63" i="8"/>
  <c r="EQ65" i="8"/>
  <c r="EP45" i="8"/>
  <c r="EL46" i="8"/>
  <c r="EG33" i="8"/>
  <c r="EG34" i="8"/>
  <c r="EQ146" i="8"/>
  <c r="EK125" i="8"/>
  <c r="EP93" i="8"/>
  <c r="EG93" i="8"/>
  <c r="EL90" i="8"/>
  <c r="EN86" i="8"/>
  <c r="ER22" i="8"/>
  <c r="EO27" i="8"/>
  <c r="EQ38" i="8"/>
  <c r="EO43" i="8"/>
  <c r="EL142" i="8"/>
  <c r="EL130" i="8"/>
  <c r="EJ124" i="8"/>
  <c r="ER84" i="8"/>
  <c r="EN79" i="8"/>
  <c r="EI72" i="8"/>
  <c r="EL40" i="8"/>
  <c r="EK31" i="8"/>
  <c r="EO28" i="8"/>
  <c r="EH21" i="8"/>
  <c r="EM130" i="8"/>
  <c r="EP135" i="8"/>
  <c r="ER117" i="8"/>
  <c r="EJ79" i="8"/>
  <c r="ER50" i="8"/>
  <c r="EJ31" i="8"/>
  <c r="EG28" i="8"/>
  <c r="EL15" i="8"/>
  <c r="EI6" i="8"/>
  <c r="EJ144" i="8"/>
  <c r="EN141" i="8"/>
  <c r="EN137" i="8"/>
  <c r="EN129" i="8"/>
  <c r="EP134" i="8"/>
  <c r="ER90" i="8"/>
  <c r="EI84" i="8"/>
  <c r="EO85" i="8"/>
  <c r="ER69" i="8"/>
  <c r="EM36" i="8"/>
  <c r="EN13" i="8"/>
  <c r="EL143" i="8"/>
  <c r="EO135" i="8"/>
  <c r="EH98" i="8"/>
  <c r="EG71" i="8"/>
  <c r="EO70" i="8"/>
  <c r="EM72" i="8"/>
  <c r="EK66" i="8"/>
  <c r="EI60" i="8"/>
  <c r="EQ58" i="8"/>
  <c r="EM51" i="8"/>
  <c r="EL42" i="8"/>
  <c r="EK35" i="8"/>
  <c r="EG30" i="8"/>
  <c r="EQ17" i="8"/>
  <c r="EL14" i="8"/>
  <c r="EN142" i="8"/>
  <c r="EO114" i="8"/>
  <c r="EK123" i="8"/>
  <c r="EL96" i="8"/>
  <c r="EK76" i="8"/>
  <c r="EK70" i="8"/>
  <c r="EL59" i="8"/>
  <c r="EJ47" i="8"/>
  <c r="EN18" i="8"/>
  <c r="EI146" i="8"/>
  <c r="EL138" i="8"/>
  <c r="EI141" i="8"/>
  <c r="EL136" i="8"/>
  <c r="EG114" i="8"/>
  <c r="EP124" i="8"/>
  <c r="EP122" i="8"/>
  <c r="EG101" i="8"/>
  <c r="EQ107" i="8"/>
  <c r="EG26" i="8"/>
  <c r="EQ137" i="8"/>
  <c r="EK129" i="8"/>
  <c r="ER57" i="8"/>
  <c r="EM48" i="8"/>
  <c r="EJ41" i="8"/>
  <c r="EH70" i="8"/>
  <c r="EJ46" i="8"/>
  <c r="EO20" i="8"/>
  <c r="EI102" i="8"/>
  <c r="EK75" i="8"/>
  <c r="EG25" i="8"/>
  <c r="EM42" i="8"/>
  <c r="EO29" i="8"/>
  <c r="EL103" i="8"/>
  <c r="EM88" i="8"/>
  <c r="EQ28" i="8"/>
  <c r="EP28" i="8"/>
  <c r="EG113" i="8"/>
  <c r="EK92" i="8"/>
  <c r="EI91" i="8"/>
  <c r="DT54" i="6"/>
  <c r="DR95" i="6"/>
  <c r="EG134" i="8"/>
  <c r="EH124" i="8"/>
  <c r="EO58" i="8"/>
  <c r="EJ42" i="8"/>
  <c r="EP26" i="8"/>
  <c r="EJ28" i="8"/>
  <c r="EO18" i="8"/>
  <c r="EM127" i="8"/>
  <c r="EL99" i="8"/>
  <c r="EL71" i="8"/>
  <c r="EQ41" i="8"/>
  <c r="EM29" i="8"/>
  <c r="EK39" i="8"/>
  <c r="EL5" i="8"/>
  <c r="EO94" i="8"/>
  <c r="EQ40" i="8"/>
  <c r="EM98" i="8"/>
  <c r="EP95" i="8"/>
  <c r="DS94" i="6"/>
  <c r="DK73" i="6"/>
  <c r="DK85" i="6"/>
  <c r="DR61" i="6"/>
  <c r="DJ31" i="6"/>
  <c r="ER146" i="8"/>
  <c r="EH132" i="8"/>
  <c r="EO125" i="8"/>
  <c r="EP75" i="8"/>
  <c r="EM87" i="8"/>
  <c r="ER67" i="8"/>
  <c r="EO52" i="8"/>
  <c r="EP46" i="8"/>
  <c r="EG40" i="8"/>
  <c r="EQ35" i="8"/>
  <c r="EN28" i="8"/>
  <c r="ER21" i="8"/>
  <c r="EQ141" i="8"/>
  <c r="EM123" i="8"/>
  <c r="ER111" i="8"/>
  <c r="EI64" i="8"/>
  <c r="EH55" i="8"/>
  <c r="EH57" i="8"/>
  <c r="EQ63" i="8"/>
  <c r="ER46" i="8"/>
  <c r="EQ22" i="8"/>
  <c r="ER32" i="8"/>
  <c r="EG22" i="8"/>
  <c r="EQ136" i="8"/>
  <c r="EO124" i="8"/>
  <c r="EP111" i="8"/>
  <c r="EQ68" i="8"/>
  <c r="ER45" i="8"/>
  <c r="EJ107" i="8"/>
  <c r="EN101" i="8"/>
  <c r="EK78" i="8"/>
  <c r="EO69" i="8"/>
  <c r="EH45" i="8"/>
  <c r="EK30" i="8"/>
  <c r="EO8" i="8"/>
  <c r="EG120" i="8"/>
  <c r="EN106" i="8"/>
  <c r="EN80" i="8"/>
  <c r="EO74" i="8"/>
  <c r="EL41" i="8"/>
  <c r="EJ99" i="8"/>
  <c r="EL145" i="8"/>
  <c r="EM128" i="8"/>
  <c r="EM133" i="8"/>
  <c r="EN130" i="8"/>
  <c r="EN118" i="8"/>
  <c r="EQ119" i="8"/>
  <c r="EO110" i="8"/>
  <c r="EN91" i="8"/>
  <c r="EJ10" i="8"/>
  <c r="EO132" i="8"/>
  <c r="EP127" i="8"/>
  <c r="EM125" i="8"/>
  <c r="EK124" i="8"/>
  <c r="EJ120" i="8"/>
  <c r="EO120" i="8"/>
  <c r="EM124" i="8"/>
  <c r="EO57" i="8"/>
  <c r="EG42" i="8"/>
  <c r="EO39" i="8"/>
  <c r="EH17" i="8"/>
  <c r="EN143" i="8"/>
  <c r="EG118" i="8"/>
  <c r="EH131" i="8"/>
  <c r="EN121" i="8"/>
  <c r="ER105" i="8"/>
  <c r="ER112" i="8"/>
  <c r="EI52" i="8"/>
  <c r="EP49" i="8"/>
  <c r="EG21" i="8"/>
  <c r="EK17" i="8"/>
  <c r="EJ13" i="8"/>
  <c r="EN7" i="8"/>
  <c r="EM122" i="8"/>
  <c r="EO123" i="8"/>
  <c r="EJ22" i="8"/>
  <c r="DL29" i="6"/>
  <c r="ER128" i="8"/>
  <c r="EJ133" i="8"/>
  <c r="EQ115" i="8"/>
  <c r="EP116" i="8"/>
  <c r="EJ103" i="8"/>
  <c r="EI90" i="8"/>
  <c r="EQ86" i="8"/>
  <c r="EQ64" i="8"/>
  <c r="EP74" i="8"/>
  <c r="EP55" i="8"/>
  <c r="EO66" i="8"/>
  <c r="EL54" i="8"/>
  <c r="ER27" i="8"/>
  <c r="EI25" i="8"/>
  <c r="EK10" i="8"/>
  <c r="ER137" i="8"/>
  <c r="EL135" i="8"/>
  <c r="EN132" i="8"/>
  <c r="EG132" i="8"/>
  <c r="EN100" i="8"/>
  <c r="ER89" i="8"/>
  <c r="EL85" i="8"/>
  <c r="EI86" i="8"/>
  <c r="EP90" i="8"/>
  <c r="EM77" i="8"/>
  <c r="EO46" i="8"/>
  <c r="ER44" i="8"/>
  <c r="EP21" i="8"/>
  <c r="ER10" i="8"/>
  <c r="EP139" i="8"/>
  <c r="EI143" i="8"/>
  <c r="EQ117" i="8"/>
  <c r="EP114" i="8"/>
  <c r="EI22" i="8"/>
  <c r="EJ74" i="8"/>
  <c r="EG67" i="8"/>
  <c r="EM90" i="8"/>
  <c r="EJ73" i="8"/>
  <c r="EJ35" i="8"/>
  <c r="EI47" i="8"/>
  <c r="EK19" i="8"/>
  <c r="EO13" i="8"/>
  <c r="EN9" i="8"/>
  <c r="EG105" i="8"/>
  <c r="EL80" i="8"/>
  <c r="EJ76" i="8"/>
  <c r="EG69" i="8"/>
  <c r="EL82" i="8"/>
  <c r="EK62" i="8"/>
  <c r="EN52" i="8"/>
  <c r="EQ33" i="8"/>
  <c r="EH145" i="8"/>
  <c r="EJ137" i="8"/>
  <c r="EJ135" i="8"/>
  <c r="EK133" i="8"/>
  <c r="ER131" i="8"/>
  <c r="EJ123" i="8"/>
  <c r="EQ104" i="8"/>
  <c r="EN98" i="8"/>
  <c r="DI9" i="6"/>
  <c r="DP48" i="6"/>
  <c r="EP79" i="8"/>
  <c r="EM16" i="8"/>
  <c r="EO12" i="8"/>
  <c r="EO5" i="8"/>
  <c r="EN144" i="8"/>
  <c r="EP97" i="8"/>
  <c r="EP83" i="8"/>
  <c r="EM85" i="8"/>
  <c r="EO15" i="8"/>
  <c r="EJ25" i="8"/>
  <c r="EP107" i="8"/>
  <c r="EJ104" i="8"/>
  <c r="EQ27" i="8"/>
  <c r="EN20" i="8"/>
  <c r="EH143" i="8"/>
  <c r="EK127" i="8"/>
  <c r="EP121" i="8"/>
  <c r="EJ110" i="8"/>
  <c r="EH110" i="8"/>
  <c r="EO96" i="8"/>
  <c r="EM78" i="8"/>
  <c r="EG78" i="8"/>
  <c r="EI61" i="8"/>
  <c r="EP43" i="8"/>
  <c r="EH24" i="8"/>
  <c r="EP13" i="8"/>
  <c r="EG143" i="8"/>
  <c r="EJ127" i="8"/>
  <c r="EH118" i="8"/>
  <c r="EK107" i="8"/>
  <c r="EJ94" i="8"/>
  <c r="ER91" i="8"/>
  <c r="EQ92" i="8"/>
  <c r="EI49" i="8"/>
  <c r="EN46" i="8"/>
  <c r="EK37" i="8"/>
  <c r="EI16" i="8"/>
  <c r="EQ144" i="8"/>
  <c r="EQ128" i="8"/>
  <c r="EM126" i="8"/>
  <c r="EM104" i="8"/>
  <c r="EP101" i="8"/>
  <c r="ER97" i="8"/>
  <c r="EL86" i="8"/>
  <c r="EL81" i="8"/>
  <c r="EH68" i="8"/>
  <c r="EG54" i="8"/>
  <c r="EL58" i="8"/>
  <c r="EN47" i="8"/>
  <c r="EO35" i="8"/>
  <c r="EJ9" i="8"/>
  <c r="EG108" i="8"/>
  <c r="EI73" i="8"/>
  <c r="EK63" i="8"/>
  <c r="ER51" i="8"/>
  <c r="EO142" i="8"/>
  <c r="EO141" i="8"/>
  <c r="EG122" i="8"/>
  <c r="ER122" i="8"/>
  <c r="EH79" i="8"/>
  <c r="EQ74" i="8"/>
  <c r="EH72" i="8"/>
  <c r="EM61" i="8"/>
  <c r="EL45" i="8"/>
  <c r="EK40" i="8"/>
  <c r="ER20" i="8"/>
  <c r="ER7" i="8"/>
  <c r="EO128" i="8"/>
  <c r="EJ121" i="8"/>
  <c r="EN109" i="8"/>
  <c r="EM92" i="8"/>
  <c r="EQ97" i="8"/>
  <c r="EI74" i="8"/>
  <c r="EM71" i="8"/>
  <c r="EP64" i="8"/>
  <c r="EK56" i="8"/>
  <c r="EH56" i="8"/>
  <c r="EH60" i="8"/>
  <c r="EH15" i="8"/>
  <c r="EK22" i="8"/>
  <c r="EI131" i="8"/>
  <c r="EM117" i="8"/>
  <c r="EN119" i="8"/>
  <c r="EP117" i="8"/>
  <c r="EM100" i="8"/>
  <c r="ER96" i="8"/>
  <c r="EL65" i="8"/>
  <c r="ER53" i="8"/>
  <c r="EI43" i="8"/>
  <c r="EI23" i="8"/>
  <c r="EJ8" i="8"/>
  <c r="EP11" i="8"/>
  <c r="EJ139" i="8"/>
  <c r="EO127" i="8"/>
  <c r="EH119" i="8"/>
  <c r="EL102" i="8"/>
  <c r="EH102" i="8"/>
  <c r="EM83" i="8"/>
  <c r="ER77" i="8"/>
  <c r="EJ70" i="8"/>
  <c r="EO64" i="8"/>
  <c r="EN48" i="8"/>
  <c r="EL7" i="8"/>
  <c r="EI21" i="8"/>
  <c r="EL146" i="8"/>
  <c r="EI139" i="8"/>
  <c r="EM121" i="8"/>
  <c r="EH127" i="8"/>
  <c r="EG94" i="8"/>
  <c r="EI70" i="8"/>
  <c r="EQ69" i="8"/>
  <c r="EM70" i="8"/>
  <c r="EI50" i="8"/>
  <c r="EM41" i="8"/>
  <c r="EP17" i="8"/>
  <c r="EL35" i="8"/>
  <c r="EP39" i="8"/>
  <c r="EH34" i="8"/>
  <c r="EL38" i="8"/>
  <c r="EJ11" i="8"/>
  <c r="EQ116" i="8"/>
  <c r="EG117" i="8"/>
  <c r="EO104" i="8"/>
  <c r="EM97" i="8"/>
  <c r="EN89" i="8"/>
  <c r="EQ66" i="8"/>
  <c r="EQ76" i="8"/>
  <c r="ER58" i="8"/>
  <c r="ER29" i="8"/>
  <c r="EJ129" i="8"/>
  <c r="EH107" i="8"/>
  <c r="EL108" i="8"/>
  <c r="EO91" i="8"/>
  <c r="EJ102" i="8"/>
  <c r="ER30" i="8"/>
  <c r="EG37" i="8"/>
  <c r="EQ14" i="8"/>
  <c r="EN23" i="8"/>
  <c r="EK105" i="8"/>
  <c r="EJ82" i="8"/>
  <c r="EP68" i="8"/>
  <c r="EL68" i="8"/>
  <c r="EK9" i="8"/>
  <c r="EO133" i="8"/>
  <c r="EG102" i="8"/>
  <c r="ER98" i="8"/>
  <c r="EO42" i="8"/>
  <c r="EJ55" i="8"/>
  <c r="EG20" i="8"/>
  <c r="EO73" i="8"/>
  <c r="EP34" i="8"/>
  <c r="EO25" i="8"/>
  <c r="EL26" i="8"/>
  <c r="EM40" i="8"/>
  <c r="ER15" i="8"/>
  <c r="EP133" i="8"/>
  <c r="EJ114" i="8"/>
  <c r="EI99" i="8"/>
  <c r="EL98" i="8"/>
  <c r="ER61" i="8"/>
  <c r="EK55" i="8"/>
  <c r="EN25" i="8"/>
  <c r="EL9" i="8"/>
  <c r="EP143" i="8"/>
  <c r="EQ125" i="8"/>
  <c r="EO108" i="8"/>
  <c r="EN83" i="8"/>
  <c r="EQ42" i="8"/>
  <c r="EH31" i="8"/>
  <c r="EH25" i="8"/>
  <c r="ER8" i="8"/>
  <c r="EM115" i="8"/>
  <c r="EG123" i="8"/>
  <c r="EL92" i="8"/>
  <c r="EH64" i="8"/>
  <c r="EL60" i="8"/>
  <c r="EM67" i="8"/>
  <c r="EI10" i="8"/>
  <c r="EJ5" i="8"/>
  <c r="ER142" i="8"/>
  <c r="EO140" i="8"/>
  <c r="EH129" i="8"/>
  <c r="EJ115" i="8"/>
  <c r="EM96" i="8"/>
  <c r="EK95" i="8"/>
  <c r="EO93" i="8"/>
  <c r="EL77" i="8"/>
  <c r="EG66" i="8"/>
  <c r="EO54" i="8"/>
  <c r="EK26" i="8"/>
  <c r="EN24" i="8"/>
  <c r="EH7" i="8"/>
  <c r="EL22" i="8"/>
  <c r="EI145" i="8"/>
  <c r="EM119" i="8"/>
  <c r="EH117" i="8"/>
  <c r="EP106" i="8"/>
  <c r="EP98" i="8"/>
  <c r="EG87" i="8"/>
  <c r="EG65" i="8"/>
  <c r="EN75" i="8"/>
  <c r="EP47" i="8"/>
  <c r="EJ37" i="8"/>
  <c r="EH28" i="8"/>
  <c r="EO23" i="8"/>
  <c r="EJ33" i="8"/>
  <c r="EP33" i="8"/>
  <c r="ER12" i="8"/>
  <c r="EJ19" i="8"/>
  <c r="EP105" i="8"/>
  <c r="EI94" i="8"/>
  <c r="EN92" i="8"/>
  <c r="ER79" i="8"/>
  <c r="ER74" i="8"/>
  <c r="EP52" i="8"/>
  <c r="EP56" i="8"/>
  <c r="EM45" i="8"/>
  <c r="EN16" i="8"/>
  <c r="EQ16" i="8"/>
  <c r="EQ11" i="8"/>
  <c r="EH8" i="8"/>
  <c r="ER141" i="8"/>
  <c r="EQ135" i="8"/>
  <c r="EK130" i="8"/>
  <c r="EK91" i="8"/>
  <c r="EI68" i="8"/>
  <c r="EH59" i="8"/>
  <c r="EI51" i="8"/>
  <c r="EK21" i="8"/>
  <c r="EH6" i="8"/>
  <c r="EQ139" i="8"/>
  <c r="EN122" i="8"/>
  <c r="EK103" i="8"/>
  <c r="EN88" i="8"/>
  <c r="EP73" i="8"/>
  <c r="EL44" i="8"/>
  <c r="EI45" i="8"/>
  <c r="EN42" i="8"/>
  <c r="EG31" i="8"/>
  <c r="EJ7" i="8"/>
  <c r="EN116" i="8"/>
  <c r="EH73" i="8"/>
  <c r="EQ73" i="8"/>
  <c r="EQ71" i="8"/>
  <c r="EI77" i="8"/>
  <c r="EK44" i="8"/>
  <c r="EP41" i="8"/>
  <c r="EG29" i="8"/>
  <c r="EH18" i="8"/>
  <c r="EG24" i="8"/>
  <c r="EM17" i="8"/>
  <c r="EI12" i="8"/>
  <c r="EI138" i="8"/>
  <c r="ER130" i="8"/>
  <c r="EP115" i="8"/>
  <c r="EM91" i="8"/>
  <c r="EL93" i="8"/>
  <c r="EO82" i="8"/>
  <c r="EP77" i="8"/>
  <c r="EG70" i="8"/>
  <c r="EQ34" i="8"/>
  <c r="EP16" i="8"/>
  <c r="EN5" i="8"/>
  <c r="EQ110" i="8"/>
  <c r="EI114" i="8"/>
  <c r="EH91" i="8"/>
  <c r="EG72" i="8"/>
  <c r="EL67" i="8"/>
  <c r="EG74" i="8"/>
  <c r="EN55" i="8"/>
  <c r="EQ37" i="8"/>
  <c r="EN27" i="8"/>
  <c r="EK15" i="8"/>
  <c r="EG13" i="8"/>
  <c r="ER11" i="8"/>
  <c r="EG126" i="8"/>
  <c r="EO129" i="8"/>
  <c r="EN111" i="8"/>
  <c r="ER100" i="8"/>
  <c r="EO79" i="8"/>
  <c r="EH81" i="8"/>
  <c r="EP69" i="8"/>
  <c r="EI56" i="8"/>
  <c r="EJ141" i="8"/>
  <c r="EM139" i="8"/>
  <c r="EO139" i="8"/>
  <c r="ER129" i="8"/>
  <c r="EN133" i="8"/>
  <c r="EH88" i="8"/>
  <c r="EH83" i="8"/>
  <c r="EG79" i="8"/>
  <c r="EL84" i="8"/>
  <c r="EO60" i="8"/>
  <c r="EN44" i="8"/>
  <c r="EP38" i="8"/>
  <c r="EM49" i="8"/>
  <c r="EP18" i="8"/>
  <c r="ER82" i="8"/>
  <c r="EI24" i="8"/>
  <c r="EP19" i="8"/>
  <c r="EH134" i="8"/>
  <c r="ER106" i="8"/>
  <c r="EH94" i="8"/>
  <c r="EO87" i="8"/>
  <c r="EO65" i="8"/>
  <c r="EK59" i="8"/>
  <c r="EK23" i="8"/>
  <c r="EH13" i="8"/>
  <c r="EG104" i="8"/>
  <c r="EH51" i="8"/>
  <c r="EI40" i="8"/>
  <c r="EI33" i="8"/>
  <c r="DN119" i="6"/>
  <c r="DO85" i="6"/>
  <c r="DI85" i="6"/>
  <c r="DJ80" i="6"/>
  <c r="DO25" i="6"/>
  <c r="DL90" i="6"/>
  <c r="DM66" i="6"/>
  <c r="DS79" i="6"/>
  <c r="DK39" i="6"/>
  <c r="DR53" i="6"/>
  <c r="DS25" i="6"/>
  <c r="DQ19" i="6"/>
  <c r="DJ87" i="6"/>
  <c r="DS43" i="6"/>
  <c r="EK145" i="8"/>
  <c r="EM120" i="8"/>
  <c r="EL117" i="8"/>
  <c r="EK109" i="8"/>
  <c r="EI111" i="8"/>
  <c r="EO105" i="8"/>
  <c r="EK27" i="8"/>
  <c r="EK24" i="8"/>
  <c r="DJ41" i="6"/>
  <c r="DQ35" i="6"/>
  <c r="DP12" i="6"/>
  <c r="DP70" i="6"/>
  <c r="DS40" i="6"/>
  <c r="DI40" i="6"/>
  <c r="DJ81" i="6"/>
  <c r="DN141" i="6"/>
  <c r="DR126" i="6"/>
  <c r="DM94" i="6"/>
  <c r="DR80" i="6"/>
  <c r="DP64" i="6"/>
  <c r="DO21" i="6"/>
  <c r="EK131" i="8"/>
  <c r="EO117" i="8"/>
  <c r="EJ86" i="8"/>
  <c r="EM64" i="8"/>
  <c r="EM47" i="8"/>
  <c r="ER124" i="8"/>
  <c r="EK119" i="8"/>
  <c r="DP127" i="6"/>
  <c r="DP55" i="6"/>
  <c r="DQ34" i="6"/>
  <c r="DJ78" i="6"/>
  <c r="DJ33" i="6"/>
  <c r="DJ7" i="6"/>
  <c r="DM44" i="6"/>
  <c r="DT95" i="6"/>
  <c r="DM88" i="6"/>
  <c r="DT79" i="6"/>
  <c r="DN71" i="6"/>
  <c r="DK86" i="6"/>
  <c r="EH138" i="8"/>
  <c r="EH136" i="8"/>
  <c r="EI126" i="8"/>
  <c r="EL113" i="8"/>
  <c r="EK121" i="8"/>
  <c r="EO103" i="8"/>
  <c r="EN113" i="8"/>
  <c r="EH101" i="8"/>
  <c r="EQ99" i="8"/>
  <c r="EM76" i="8"/>
  <c r="EL62" i="8"/>
  <c r="EL61" i="8"/>
  <c r="EQ53" i="8"/>
  <c r="EK49" i="8"/>
  <c r="ER41" i="8"/>
  <c r="EO21" i="8"/>
  <c r="EK34" i="8"/>
  <c r="EJ18" i="8"/>
  <c r="EK135" i="8"/>
  <c r="EJ131" i="8"/>
  <c r="EG103" i="8"/>
  <c r="EM95" i="8"/>
  <c r="EL87" i="8"/>
  <c r="EN85" i="8"/>
  <c r="EQ26" i="8"/>
  <c r="DP146" i="6"/>
  <c r="DS107" i="6"/>
  <c r="DI106" i="6"/>
  <c r="DT67" i="6"/>
  <c r="DS14" i="6"/>
  <c r="DM125" i="6"/>
  <c r="DP106" i="6"/>
  <c r="DQ59" i="6"/>
  <c r="DS22" i="6"/>
  <c r="DO122" i="6"/>
  <c r="DR97" i="6"/>
  <c r="DT69" i="6"/>
  <c r="DN140" i="6"/>
  <c r="DS102" i="6"/>
  <c r="DL19" i="6"/>
  <c r="DR38" i="6"/>
  <c r="DQ79" i="6"/>
  <c r="DS69" i="6"/>
  <c r="DQ14" i="6"/>
  <c r="DL77" i="6"/>
  <c r="DT21" i="6"/>
  <c r="DK19" i="6"/>
  <c r="DM108" i="6"/>
  <c r="DJ56" i="6"/>
  <c r="DK12" i="6"/>
  <c r="DK7" i="6"/>
  <c r="DJ134" i="6"/>
  <c r="DK124" i="6"/>
  <c r="DI52" i="6"/>
  <c r="EH141" i="8"/>
  <c r="EK140" i="8"/>
  <c r="EN125" i="8"/>
  <c r="EL111" i="8"/>
  <c r="EM112" i="8"/>
  <c r="EL107" i="8"/>
  <c r="EO100" i="8"/>
  <c r="EK58" i="8"/>
  <c r="EI39" i="8"/>
  <c r="EG23" i="8"/>
  <c r="EN12" i="8"/>
  <c r="EJ17" i="8"/>
  <c r="DN130" i="6"/>
  <c r="DN80" i="6"/>
  <c r="DP88" i="6"/>
  <c r="DJ47" i="6"/>
  <c r="DN97" i="6"/>
  <c r="DI21" i="6"/>
  <c r="DK96" i="6"/>
  <c r="DS56" i="6"/>
  <c r="DQ56" i="6"/>
  <c r="DM76" i="6"/>
  <c r="DI32" i="6"/>
  <c r="DN54" i="6"/>
  <c r="DM18" i="6"/>
  <c r="DS141" i="6"/>
  <c r="DQ100" i="6"/>
  <c r="DL15" i="6"/>
  <c r="EH137" i="8"/>
  <c r="EH135" i="8"/>
  <c r="EJ122" i="8"/>
  <c r="ER103" i="8"/>
  <c r="EK100" i="8"/>
  <c r="EP80" i="8"/>
  <c r="EP81" i="8"/>
  <c r="EI63" i="8"/>
  <c r="EG63" i="8"/>
  <c r="EL32" i="8"/>
  <c r="EM11" i="8"/>
  <c r="EJ143" i="8"/>
  <c r="EQ105" i="8"/>
  <c r="DS95" i="6"/>
  <c r="DK66" i="6"/>
  <c r="DR89" i="6"/>
  <c r="DQ76" i="6"/>
  <c r="DJ10" i="6"/>
  <c r="DO106" i="6"/>
  <c r="DP65" i="6"/>
  <c r="DJ27" i="6"/>
  <c r="DJ34" i="6"/>
  <c r="DR7" i="6"/>
  <c r="DK139" i="6"/>
  <c r="DP117" i="6"/>
  <c r="DK67" i="6"/>
  <c r="DT90" i="6"/>
  <c r="DI130" i="6"/>
  <c r="DK111" i="6"/>
  <c r="DO29" i="6"/>
  <c r="DR98" i="6"/>
  <c r="DN85" i="6"/>
  <c r="DR59" i="6"/>
  <c r="DO9" i="6"/>
  <c r="DK110" i="6"/>
  <c r="DN46" i="6"/>
  <c r="DJ11" i="6"/>
  <c r="DT87" i="6"/>
  <c r="DR63" i="6"/>
  <c r="DL37" i="6"/>
  <c r="DS13" i="6"/>
  <c r="DO81" i="6"/>
  <c r="DN77" i="6"/>
  <c r="DM127" i="6"/>
  <c r="DQ74" i="6"/>
  <c r="DL5" i="6"/>
  <c r="EL141" i="8"/>
  <c r="EI144" i="8"/>
  <c r="EG135" i="8"/>
  <c r="ER133" i="8"/>
  <c r="EM114" i="8"/>
  <c r="EL105" i="8"/>
  <c r="EH106" i="8"/>
  <c r="EQ111" i="8"/>
  <c r="EG95" i="8"/>
  <c r="EI92" i="8"/>
  <c r="EM93" i="8"/>
  <c r="EO88" i="8"/>
  <c r="EK69" i="8"/>
  <c r="EM79" i="8"/>
  <c r="EN68" i="8"/>
  <c r="EP62" i="8"/>
  <c r="EL52" i="8"/>
  <c r="EP54" i="8"/>
  <c r="EH40" i="8"/>
  <c r="EQ32" i="8"/>
  <c r="EP32" i="8"/>
  <c r="EI18" i="8"/>
  <c r="EJ6" i="8"/>
  <c r="EO7" i="8"/>
  <c r="EK7" i="8"/>
  <c r="ER140" i="8"/>
  <c r="EM108" i="8"/>
  <c r="EL97" i="8"/>
  <c r="EO98" i="8"/>
  <c r="EH75" i="8"/>
  <c r="EG81" i="8"/>
  <c r="EN60" i="8"/>
  <c r="EI53" i="8"/>
  <c r="EI62" i="8"/>
  <c r="EG52" i="8"/>
  <c r="EK51" i="8"/>
  <c r="EM26" i="8"/>
  <c r="EO11" i="8"/>
  <c r="EL27" i="8"/>
  <c r="EG17" i="8"/>
  <c r="EI11" i="8"/>
  <c r="EK12" i="8"/>
  <c r="EO16" i="8"/>
  <c r="EJ140" i="8"/>
  <c r="EP130" i="8"/>
  <c r="EO126" i="8"/>
  <c r="EI118" i="8"/>
  <c r="EO115" i="8"/>
  <c r="EN102" i="8"/>
  <c r="EP92" i="8"/>
  <c r="EN99" i="8"/>
  <c r="EN87" i="8"/>
  <c r="EO67" i="8"/>
  <c r="ER71" i="8"/>
  <c r="EH67" i="8"/>
  <c r="EJ57" i="8"/>
  <c r="EO61" i="8"/>
  <c r="EQ51" i="8"/>
  <c r="EI41" i="8"/>
  <c r="EM38" i="8"/>
  <c r="EJ16" i="8"/>
  <c r="EP12" i="8"/>
  <c r="EG133" i="8"/>
  <c r="ER138" i="8"/>
  <c r="EJ117" i="8"/>
  <c r="EG125" i="8"/>
  <c r="EQ124" i="8"/>
  <c r="ER109" i="8"/>
  <c r="EH105" i="8"/>
  <c r="EH84" i="8"/>
  <c r="EG85" i="8"/>
  <c r="EJ80" i="8"/>
  <c r="EO80" i="8"/>
  <c r="EG89" i="8"/>
  <c r="EM44" i="8"/>
  <c r="EP15" i="8"/>
  <c r="EO37" i="8"/>
  <c r="EH133" i="8"/>
  <c r="EK116" i="8"/>
  <c r="EK117" i="8"/>
  <c r="EH39" i="8"/>
  <c r="EL125" i="8"/>
  <c r="EK134" i="8"/>
  <c r="EN131" i="8"/>
  <c r="EL119" i="8"/>
  <c r="EN112" i="8"/>
  <c r="EJ113" i="8"/>
  <c r="EP102" i="8"/>
  <c r="EK88" i="8"/>
  <c r="EM68" i="8"/>
  <c r="EG73" i="8"/>
  <c r="EH46" i="8"/>
  <c r="EL17" i="8"/>
  <c r="EN145" i="8"/>
  <c r="EO122" i="8"/>
  <c r="EL112" i="8"/>
  <c r="EO107" i="8"/>
  <c r="EK90" i="8"/>
  <c r="EL66" i="8"/>
  <c r="ER31" i="8"/>
  <c r="EQ6" i="8"/>
  <c r="EJ132" i="8"/>
  <c r="EH111" i="8"/>
  <c r="EG115" i="8"/>
  <c r="EK93" i="8"/>
  <c r="EO89" i="8"/>
  <c r="EM84" i="8"/>
  <c r="EP71" i="8"/>
  <c r="EI135" i="8"/>
  <c r="EN138" i="8"/>
  <c r="EJ87" i="8"/>
  <c r="EJ146" i="8"/>
  <c r="EQ143" i="8"/>
  <c r="EN139" i="8"/>
  <c r="EH123" i="8"/>
  <c r="EQ120" i="8"/>
  <c r="EG110" i="8"/>
  <c r="EO99" i="8"/>
  <c r="EJ93" i="8"/>
  <c r="EJ81" i="8"/>
  <c r="EL72" i="8"/>
  <c r="EG57" i="8"/>
  <c r="EK38" i="8"/>
  <c r="EK42" i="8"/>
  <c r="EG7" i="8"/>
  <c r="EL140" i="8"/>
  <c r="EG136" i="8"/>
  <c r="EQ133" i="8"/>
  <c r="EJ134" i="8"/>
  <c r="EI129" i="8"/>
  <c r="EH120" i="8"/>
  <c r="EM109" i="8"/>
  <c r="EQ109" i="8"/>
  <c r="EN96" i="8"/>
  <c r="EI107" i="8"/>
  <c r="EM80" i="8"/>
  <c r="EJ84" i="8"/>
  <c r="ER56" i="8"/>
  <c r="EQ56" i="8"/>
  <c r="EJ51" i="8"/>
  <c r="EH49" i="8"/>
  <c r="EH27" i="8"/>
  <c r="ER25" i="8"/>
  <c r="EO41" i="8"/>
  <c r="EL139" i="8"/>
  <c r="EK146" i="8"/>
  <c r="EM143" i="8"/>
  <c r="ER121" i="8"/>
  <c r="EM118" i="8"/>
  <c r="EL104" i="8"/>
  <c r="EH100" i="8"/>
  <c r="EO106" i="8"/>
  <c r="ER92" i="8"/>
  <c r="EP88" i="8"/>
  <c r="EI85" i="8"/>
  <c r="EP72" i="8"/>
  <c r="ER64" i="8"/>
  <c r="EJ71" i="8"/>
  <c r="ER66" i="8"/>
  <c r="EO31" i="8"/>
  <c r="EP25" i="8"/>
  <c r="EO26" i="8"/>
  <c r="EQ7" i="8"/>
  <c r="EP146" i="8"/>
  <c r="EQ106" i="8"/>
  <c r="EQ93" i="8"/>
  <c r="EO136" i="8"/>
  <c r="EP132" i="8"/>
  <c r="EJ111" i="8"/>
  <c r="EI100" i="8"/>
  <c r="EP44" i="8"/>
  <c r="ER16" i="8"/>
  <c r="EO22" i="8"/>
  <c r="EH5" i="8"/>
  <c r="EN136" i="8"/>
  <c r="EM101" i="8"/>
  <c r="EG75" i="8"/>
  <c r="EK87" i="8"/>
  <c r="EG62" i="8"/>
  <c r="EG27" i="8"/>
  <c r="EN26" i="8"/>
  <c r="EG8" i="8"/>
  <c r="EH140" i="8"/>
  <c r="EK132" i="8"/>
  <c r="EI109" i="8"/>
  <c r="EI104" i="8"/>
  <c r="EQ96" i="8"/>
  <c r="EP85" i="8"/>
  <c r="EI79" i="8"/>
  <c r="EM69" i="8"/>
  <c r="ER48" i="8"/>
  <c r="EQ47" i="8"/>
  <c r="ER23" i="8"/>
  <c r="EH20" i="8"/>
  <c r="EL115" i="8"/>
  <c r="EG77" i="8"/>
  <c r="EJ12" i="8"/>
  <c r="EP145" i="8"/>
  <c r="EI134" i="8"/>
  <c r="EK115" i="8"/>
  <c r="EQ113" i="8"/>
  <c r="EO75" i="8"/>
  <c r="EG88" i="8"/>
  <c r="EP70" i="8"/>
  <c r="EM63" i="8"/>
  <c r="EI32" i="8"/>
  <c r="EH32" i="8"/>
  <c r="EP27" i="8"/>
  <c r="EK33" i="8"/>
  <c r="EH26" i="8"/>
  <c r="EO24" i="8"/>
  <c r="EI13" i="8"/>
  <c r="EI142" i="8"/>
  <c r="EH142" i="8"/>
  <c r="EL131" i="8"/>
  <c r="EI113" i="8"/>
  <c r="EL101" i="8"/>
  <c r="EN97" i="8"/>
  <c r="EM99" i="8"/>
  <c r="EQ85" i="8"/>
  <c r="ER73" i="8"/>
  <c r="EH65" i="8"/>
  <c r="EQ81" i="8"/>
  <c r="EK52" i="8"/>
  <c r="EO56" i="8"/>
  <c r="EO47" i="8"/>
  <c r="EG46" i="8"/>
  <c r="EH44" i="8"/>
  <c r="EI44" i="8"/>
  <c r="ER36" i="8"/>
  <c r="EL20" i="8"/>
  <c r="EK16" i="8"/>
  <c r="EO17" i="8"/>
  <c r="EN21" i="8"/>
  <c r="EK32" i="8"/>
  <c r="EM129" i="8"/>
  <c r="EL123" i="8"/>
  <c r="EM110" i="8"/>
  <c r="EN105" i="8"/>
  <c r="EL106" i="8"/>
  <c r="EK98" i="8"/>
  <c r="EK86" i="8"/>
  <c r="EN65" i="8"/>
  <c r="EI71" i="8"/>
  <c r="EG56" i="8"/>
  <c r="EN57" i="8"/>
  <c r="EQ45" i="8"/>
  <c r="EN36" i="8"/>
  <c r="EL21" i="8"/>
  <c r="EG36" i="8"/>
  <c r="EN19" i="8"/>
  <c r="EP100" i="8"/>
  <c r="ER87" i="8"/>
  <c r="EO130" i="8"/>
  <c r="EQ121" i="8"/>
  <c r="ER110" i="8"/>
  <c r="EL114" i="8"/>
  <c r="EH97" i="8"/>
  <c r="EO83" i="8"/>
  <c r="EO78" i="8"/>
  <c r="EN8" i="8"/>
  <c r="ER5" i="8"/>
  <c r="ER143" i="8"/>
  <c r="EI121" i="8"/>
  <c r="EP119" i="8"/>
  <c r="EP108" i="8"/>
  <c r="EP87" i="8"/>
  <c r="EK83" i="8"/>
  <c r="EQ49" i="8"/>
  <c r="EH37" i="8"/>
  <c r="ER14" i="8"/>
  <c r="EO19" i="8"/>
  <c r="EL53" i="8"/>
  <c r="EJ23" i="8"/>
  <c r="EQ132" i="8"/>
  <c r="EH99" i="8"/>
  <c r="EG91" i="8"/>
  <c r="EK74" i="8"/>
  <c r="ER63" i="8"/>
  <c r="EO63" i="8"/>
  <c r="EQ54" i="8"/>
  <c r="ER37" i="8"/>
  <c r="EG38" i="8"/>
  <c r="EN34" i="8"/>
  <c r="EJ14" i="8"/>
  <c r="EG19" i="8"/>
  <c r="EP125" i="8"/>
  <c r="EI112" i="8"/>
  <c r="EQ90" i="8"/>
  <c r="EN76" i="8"/>
  <c r="EG76" i="8"/>
  <c r="EN56" i="8"/>
  <c r="EK68" i="8"/>
  <c r="EH42" i="8"/>
  <c r="EK36" i="8"/>
  <c r="EL29" i="8"/>
  <c r="ER28" i="8"/>
  <c r="ER19" i="8"/>
  <c r="EK20" i="8"/>
  <c r="EQ108" i="8"/>
  <c r="EJ61" i="8"/>
  <c r="EQ60" i="8"/>
  <c r="ER59" i="8"/>
  <c r="EJ43" i="8"/>
  <c r="EM20" i="8"/>
  <c r="EO36" i="8"/>
  <c r="EP37" i="8"/>
  <c r="EI7" i="8"/>
  <c r="EQ25" i="8"/>
  <c r="ER125" i="8"/>
  <c r="EI106" i="8"/>
  <c r="EI108" i="8"/>
  <c r="EP103" i="8"/>
  <c r="EL91" i="8"/>
  <c r="EH85" i="8"/>
  <c r="EL63" i="8"/>
  <c r="EI38" i="8"/>
  <c r="EK6" i="8"/>
  <c r="EM23" i="8"/>
  <c r="EQ129" i="8"/>
  <c r="EP123" i="8"/>
  <c r="EK102" i="8"/>
  <c r="EN82" i="8"/>
  <c r="EM56" i="8"/>
  <c r="EK57" i="8"/>
  <c r="EI36" i="8"/>
  <c r="EM27" i="8"/>
  <c r="ER136" i="8"/>
  <c r="ER120" i="8"/>
  <c r="EI124" i="8"/>
  <c r="EM106" i="8"/>
  <c r="ER101" i="8"/>
  <c r="EH90" i="8"/>
  <c r="ER81" i="8"/>
  <c r="EL69" i="8"/>
  <c r="EN63" i="8"/>
  <c r="EP66" i="8"/>
  <c r="EP40" i="8"/>
  <c r="EN33" i="8"/>
  <c r="EQ18" i="8"/>
  <c r="EM15" i="8"/>
  <c r="EH14" i="8"/>
  <c r="EM132" i="8"/>
  <c r="EM30" i="8"/>
  <c r="EL37" i="8"/>
  <c r="EM33" i="8"/>
  <c r="EP31" i="8"/>
  <c r="EH30" i="8"/>
  <c r="EG14" i="8"/>
  <c r="EK141" i="8"/>
  <c r="EP131" i="8"/>
  <c r="EL124" i="8"/>
  <c r="EK101" i="8"/>
  <c r="EG100" i="8"/>
  <c r="EJ92" i="8"/>
  <c r="ER78" i="8"/>
  <c r="EH69" i="8"/>
  <c r="EH71" i="8"/>
  <c r="ER49" i="8"/>
  <c r="EO32" i="8"/>
  <c r="EM25" i="8"/>
  <c r="EQ140" i="8"/>
  <c r="EL144" i="8"/>
  <c r="EG130" i="8"/>
  <c r="EJ116" i="8"/>
  <c r="EM107" i="8"/>
  <c r="EM102" i="8"/>
  <c r="EG97" i="8"/>
  <c r="EQ78" i="8"/>
  <c r="EI66" i="8"/>
  <c r="EQ67" i="8"/>
  <c r="EL49" i="8"/>
  <c r="EI46" i="8"/>
  <c r="EH35" i="8"/>
  <c r="EG32" i="8"/>
  <c r="EP29" i="8"/>
  <c r="EO144" i="8"/>
  <c r="EL137" i="8"/>
  <c r="EK120" i="8"/>
  <c r="EK122" i="8"/>
  <c r="EH125" i="8"/>
  <c r="EK113" i="8"/>
  <c r="ER95" i="8"/>
  <c r="EJ68" i="8"/>
  <c r="EL57" i="8"/>
  <c r="EI54" i="8"/>
  <c r="EI30" i="8"/>
  <c r="EM21" i="8"/>
  <c r="EI136" i="8"/>
  <c r="EO138" i="8"/>
  <c r="EM59" i="8"/>
  <c r="EH53" i="8"/>
  <c r="EI59" i="8"/>
  <c r="ER42" i="8"/>
  <c r="ER35" i="8"/>
  <c r="EI28" i="8"/>
  <c r="EG48" i="8"/>
  <c r="EK29" i="8"/>
  <c r="EK13" i="8"/>
  <c r="EH22" i="8"/>
  <c r="EG12" i="8"/>
  <c r="EQ80" i="8"/>
  <c r="EM54" i="8"/>
  <c r="EQ24" i="8"/>
  <c r="EL30" i="8"/>
  <c r="EG15" i="8"/>
  <c r="EM18" i="8"/>
  <c r="EK128" i="8"/>
  <c r="EG90" i="8"/>
  <c r="EN54" i="8"/>
  <c r="EG60" i="8"/>
  <c r="EO55" i="8"/>
  <c r="EH38" i="8"/>
  <c r="EO38" i="8"/>
  <c r="EO49" i="8"/>
  <c r="EP36" i="8"/>
  <c r="EL25" i="8"/>
  <c r="ER24" i="8"/>
  <c r="EQ21" i="8"/>
  <c r="EG138" i="8"/>
  <c r="EJ125" i="8"/>
  <c r="EK96" i="8"/>
  <c r="EK89" i="8"/>
  <c r="EM53" i="8"/>
  <c r="EH62" i="8"/>
  <c r="EL31" i="8"/>
  <c r="EG10" i="8"/>
  <c r="EH9" i="8"/>
  <c r="EJ145" i="8"/>
  <c r="EI122" i="8"/>
  <c r="EN115" i="8"/>
  <c r="EH113" i="8"/>
  <c r="EO84" i="8"/>
  <c r="EO71" i="8"/>
  <c r="EJ64" i="8"/>
  <c r="EQ61" i="8"/>
  <c r="EL55" i="8"/>
  <c r="EJ48" i="8"/>
  <c r="EQ44" i="8"/>
  <c r="EP140" i="8"/>
  <c r="EM141" i="8"/>
  <c r="EO131" i="8"/>
  <c r="EI125" i="8"/>
  <c r="EO111" i="8"/>
  <c r="EJ83" i="8"/>
  <c r="EM55" i="8"/>
  <c r="EG59" i="8"/>
  <c r="EJ54" i="8"/>
  <c r="EK25" i="8"/>
  <c r="EH10" i="8"/>
  <c r="EQ13" i="8"/>
  <c r="EG9" i="8"/>
  <c r="EP129" i="8"/>
  <c r="EQ126" i="8"/>
  <c r="EN107" i="8"/>
  <c r="ER102" i="8"/>
  <c r="EH108" i="8"/>
  <c r="EQ95" i="8"/>
  <c r="EN62" i="8"/>
  <c r="EK60" i="8"/>
  <c r="EQ59" i="8"/>
  <c r="EM24" i="8"/>
  <c r="EI42" i="8"/>
  <c r="EK43" i="8"/>
  <c r="EJ24" i="8"/>
  <c r="EQ12" i="8"/>
  <c r="ER13" i="8"/>
  <c r="EL12" i="8"/>
  <c r="EP141" i="8"/>
  <c r="EG137" i="8"/>
  <c r="EQ130" i="8"/>
  <c r="EK136" i="8"/>
  <c r="EO121" i="8"/>
  <c r="EJ108" i="8"/>
  <c r="EL95" i="8"/>
  <c r="EJ72" i="8"/>
  <c r="EG64" i="8"/>
  <c r="EQ52" i="8"/>
  <c r="EM22" i="8"/>
  <c r="EO48" i="8"/>
  <c r="EP35" i="8"/>
  <c r="ER18" i="8"/>
  <c r="EO40" i="8"/>
  <c r="ER6" i="8"/>
  <c r="EM7" i="8"/>
  <c r="EG141" i="8"/>
  <c r="EI98" i="8"/>
  <c r="EL79" i="8"/>
  <c r="EM73" i="8"/>
  <c r="EG68" i="8"/>
  <c r="ER40" i="8"/>
  <c r="EJ20" i="8"/>
  <c r="EQ10" i="8"/>
  <c r="EM140" i="8"/>
  <c r="ER134" i="8"/>
  <c r="EJ130" i="8"/>
  <c r="ER127" i="8"/>
  <c r="EP99" i="8"/>
  <c r="EN72" i="8"/>
  <c r="EK84" i="8"/>
  <c r="EI55" i="8"/>
  <c r="EI34" i="8"/>
  <c r="EL13" i="8"/>
  <c r="EL6" i="8"/>
  <c r="EG131" i="8"/>
  <c r="EI127" i="8"/>
  <c r="EL122" i="8"/>
  <c r="EK111" i="8"/>
  <c r="EO113" i="8"/>
  <c r="EJ96" i="8"/>
  <c r="EP84" i="8"/>
  <c r="EK71" i="8"/>
  <c r="EN64" i="8"/>
  <c r="EH41" i="8"/>
  <c r="EO33" i="8"/>
  <c r="EQ8" i="8"/>
  <c r="EP136" i="8"/>
  <c r="EG129" i="8"/>
  <c r="EQ127" i="8"/>
  <c r="EH114" i="8"/>
  <c r="EP118" i="8"/>
  <c r="EM94" i="8"/>
  <c r="EH54" i="8"/>
  <c r="EM9" i="8"/>
  <c r="DS3" i="8"/>
  <c r="EG5" i="8"/>
  <c r="DP34" i="6"/>
  <c r="DL101" i="6"/>
  <c r="DJ52" i="6"/>
  <c r="DQ114" i="6"/>
  <c r="DS36" i="6"/>
  <c r="DQ67" i="6"/>
  <c r="DM50" i="6"/>
  <c r="DQ22" i="6"/>
  <c r="DQ82" i="6"/>
  <c r="DL74" i="6"/>
  <c r="DN94" i="6"/>
  <c r="DN82" i="6"/>
  <c r="DL27" i="6"/>
  <c r="DP52" i="6"/>
  <c r="DL56" i="6"/>
  <c r="DP21" i="6"/>
  <c r="DO59" i="6"/>
  <c r="DL46" i="6"/>
  <c r="DP36" i="6"/>
  <c r="DT35" i="6"/>
  <c r="DK130" i="6"/>
  <c r="DK31" i="6"/>
  <c r="DL121" i="6"/>
  <c r="DN118" i="6"/>
  <c r="DN51" i="6"/>
  <c r="DM36" i="6"/>
  <c r="DJ98" i="6"/>
  <c r="DL84" i="6"/>
  <c r="DM67" i="6"/>
  <c r="DT17" i="6"/>
  <c r="DP42" i="6"/>
  <c r="DR45" i="6"/>
  <c r="DN30" i="6"/>
  <c r="DP59" i="6"/>
  <c r="DO89" i="6"/>
  <c r="DJ73" i="6"/>
  <c r="DP76" i="6"/>
  <c r="DT25" i="6"/>
  <c r="DN56" i="6"/>
  <c r="DN41" i="6"/>
  <c r="DI41" i="6"/>
  <c r="DJ21" i="6"/>
  <c r="DS23" i="6"/>
  <c r="DN28" i="6"/>
  <c r="DO53" i="6"/>
  <c r="DT7" i="6"/>
  <c r="DT103" i="6"/>
  <c r="DL70" i="6"/>
  <c r="DQ48" i="6"/>
  <c r="DT82" i="6"/>
  <c r="DP87" i="6"/>
  <c r="DP44" i="6"/>
  <c r="DK146" i="6"/>
  <c r="DP129" i="6"/>
  <c r="DR96" i="6"/>
  <c r="DI77" i="6"/>
  <c r="DJ90" i="6"/>
  <c r="DP62" i="6"/>
  <c r="DS39" i="6"/>
  <c r="DP67" i="6"/>
  <c r="DI101" i="6"/>
  <c r="DI51" i="6"/>
  <c r="DT94" i="6"/>
  <c r="DK61" i="6"/>
  <c r="DO146" i="6"/>
  <c r="DQ112" i="6"/>
  <c r="DO103" i="6"/>
  <c r="DN103" i="6"/>
  <c r="DQ32" i="6"/>
  <c r="DN134" i="6"/>
  <c r="DP100" i="6"/>
  <c r="DM62" i="6"/>
  <c r="DQ66" i="6"/>
  <c r="DQ58" i="6"/>
  <c r="DR49" i="6"/>
  <c r="DS72" i="6"/>
  <c r="DP31" i="6"/>
  <c r="DI67" i="6"/>
  <c r="DN20" i="6"/>
  <c r="DN107" i="6"/>
  <c r="DN70" i="6"/>
  <c r="DS30" i="6"/>
  <c r="DS99" i="6"/>
  <c r="DI94" i="6"/>
  <c r="DI72" i="6"/>
  <c r="DL85" i="6"/>
  <c r="DK109" i="6"/>
  <c r="DK58" i="6"/>
  <c r="DR102" i="6"/>
  <c r="DR58" i="6"/>
  <c r="DN81" i="6"/>
  <c r="DR46" i="6"/>
  <c r="DQ138" i="6"/>
  <c r="DI113" i="6"/>
  <c r="DS42" i="6"/>
  <c r="DS15" i="6"/>
  <c r="DM137" i="6"/>
  <c r="DO125" i="6"/>
  <c r="DP41" i="6"/>
  <c r="DQ6" i="6"/>
  <c r="DI59" i="6"/>
  <c r="DM47" i="6"/>
  <c r="DS116" i="6"/>
  <c r="DT96" i="6"/>
  <c r="DN57" i="6"/>
  <c r="DJ37" i="6"/>
  <c r="DQ46" i="6"/>
  <c r="DR35" i="6"/>
  <c r="DO71" i="6"/>
  <c r="DN131" i="6"/>
  <c r="DN69" i="6"/>
  <c r="DK121" i="6"/>
  <c r="DL42" i="6"/>
  <c r="DQ49" i="6"/>
  <c r="DQ39" i="6"/>
  <c r="DR34" i="6"/>
  <c r="DN132" i="6"/>
  <c r="DJ65" i="6"/>
  <c r="DM32" i="6"/>
  <c r="DK87" i="6"/>
  <c r="DQ136" i="6"/>
  <c r="DS29" i="6"/>
  <c r="DQ113" i="6"/>
  <c r="DS123" i="6"/>
  <c r="DM136" i="6"/>
  <c r="DS109" i="6"/>
  <c r="DR123" i="6"/>
  <c r="DQ128" i="6"/>
  <c r="DM139" i="6"/>
  <c r="DM45" i="6"/>
  <c r="DS54" i="6"/>
  <c r="DL122" i="6"/>
  <c r="DS117" i="6"/>
  <c r="DR134" i="6"/>
  <c r="DM101" i="6"/>
  <c r="DM107" i="6"/>
  <c r="DR107" i="6"/>
  <c r="DO142" i="6"/>
  <c r="DN145" i="6"/>
  <c r="DS137" i="6"/>
  <c r="DL140" i="6"/>
  <c r="DQ26" i="6"/>
  <c r="DP128" i="6"/>
  <c r="DR129" i="6"/>
  <c r="DI62" i="6"/>
  <c r="DP109" i="6"/>
  <c r="DI145" i="6"/>
  <c r="DP101" i="6"/>
  <c r="DI138" i="6"/>
  <c r="DO143" i="6"/>
  <c r="G137" i="7"/>
  <c r="BC137" i="7" s="1"/>
  <c r="DK137" i="6"/>
  <c r="I110" i="7"/>
  <c r="BE110" i="7" s="1"/>
  <c r="DM110" i="6"/>
  <c r="F145" i="7"/>
  <c r="BB145" i="7" s="1"/>
  <c r="DJ145" i="6"/>
  <c r="M115" i="7"/>
  <c r="BI115" i="7" s="1"/>
  <c r="DQ115" i="6"/>
  <c r="O111" i="7"/>
  <c r="BK111" i="7" s="1"/>
  <c r="DS111" i="6"/>
  <c r="J137" i="7"/>
  <c r="BF137" i="7" s="1"/>
  <c r="DN137" i="6"/>
  <c r="I140" i="7"/>
  <c r="BE140" i="7" s="1"/>
  <c r="DM140" i="6"/>
  <c r="H125" i="7"/>
  <c r="BD125" i="7" s="1"/>
  <c r="DL125" i="6"/>
  <c r="L116" i="7"/>
  <c r="BH116" i="7" s="1"/>
  <c r="DP116" i="6"/>
  <c r="P108" i="7"/>
  <c r="BL108" i="7" s="1"/>
  <c r="DT108" i="6"/>
  <c r="N142" i="7"/>
  <c r="BJ142" i="7" s="1"/>
  <c r="DR142" i="6"/>
  <c r="O128" i="7"/>
  <c r="BK128" i="7" s="1"/>
  <c r="DS128" i="6"/>
  <c r="N120" i="7"/>
  <c r="BJ120" i="7" s="1"/>
  <c r="DR120" i="6"/>
  <c r="I119" i="7"/>
  <c r="BE119" i="7" s="1"/>
  <c r="DM119" i="6"/>
  <c r="H143" i="7"/>
  <c r="BD143" i="7" s="1"/>
  <c r="DL143" i="6"/>
  <c r="J135" i="7"/>
  <c r="BF135" i="7" s="1"/>
  <c r="DN135" i="6"/>
  <c r="E134" i="7"/>
  <c r="BA134" i="7" s="1"/>
  <c r="DI134" i="6"/>
  <c r="K121" i="7"/>
  <c r="BG121" i="7" s="1"/>
  <c r="DO121" i="6"/>
  <c r="K119" i="7"/>
  <c r="BG119" i="7" s="1"/>
  <c r="DO119" i="6"/>
  <c r="H144" i="7"/>
  <c r="BD144" i="7" s="1"/>
  <c r="DL144" i="6"/>
  <c r="K134" i="7"/>
  <c r="BG134" i="7" s="1"/>
  <c r="DO134" i="6"/>
  <c r="F135" i="7"/>
  <c r="BB135" i="7" s="1"/>
  <c r="DJ135" i="6"/>
  <c r="E123" i="7"/>
  <c r="BA123" i="7" s="1"/>
  <c r="DI123" i="6"/>
  <c r="G118" i="7"/>
  <c r="BC118" i="7" s="1"/>
  <c r="DK118" i="6"/>
  <c r="J139" i="7"/>
  <c r="BF139" i="7" s="1"/>
  <c r="DN139" i="6"/>
  <c r="F111" i="7"/>
  <c r="BB111" i="7" s="1"/>
  <c r="DJ111" i="6"/>
  <c r="DT135" i="6"/>
  <c r="DL113" i="6"/>
  <c r="DS119" i="6"/>
  <c r="DM113" i="6"/>
  <c r="DL127" i="6"/>
  <c r="DM135" i="6"/>
  <c r="I135" i="7"/>
  <c r="BE135" i="7" s="1"/>
  <c r="DT115" i="6"/>
  <c r="DL139" i="6"/>
  <c r="DQ127" i="6"/>
  <c r="DI112" i="6"/>
  <c r="DO91" i="6"/>
  <c r="DQ17" i="6"/>
  <c r="DS118" i="6"/>
  <c r="DP66" i="6"/>
  <c r="DT56" i="6"/>
  <c r="DI13" i="6"/>
  <c r="DI108" i="6"/>
  <c r="DQ47" i="6"/>
  <c r="DM141" i="6"/>
  <c r="I141" i="7"/>
  <c r="BE141" i="7" s="1"/>
  <c r="DK135" i="6"/>
  <c r="G135" i="7"/>
  <c r="BC135" i="7" s="1"/>
  <c r="DL128" i="6"/>
  <c r="H128" i="7"/>
  <c r="BD128" i="7" s="1"/>
  <c r="DO124" i="6"/>
  <c r="K124" i="7"/>
  <c r="BG124" i="7" s="1"/>
  <c r="DP112" i="6"/>
  <c r="L112" i="7"/>
  <c r="BH112" i="7" s="1"/>
  <c r="DI119" i="6"/>
  <c r="E119" i="7"/>
  <c r="BA119" i="7" s="1"/>
  <c r="DL111" i="6"/>
  <c r="H111" i="7"/>
  <c r="BD111" i="7" s="1"/>
  <c r="DQ146" i="6"/>
  <c r="M146" i="7"/>
  <c r="BI146" i="7" s="1"/>
  <c r="DL136" i="6"/>
  <c r="H136" i="7"/>
  <c r="BD136" i="7" s="1"/>
  <c r="DM134" i="6"/>
  <c r="I134" i="7"/>
  <c r="BE134" i="7" s="1"/>
  <c r="DJ128" i="6"/>
  <c r="F128" i="7"/>
  <c r="BB128" i="7" s="1"/>
  <c r="DM115" i="6"/>
  <c r="I115" i="7"/>
  <c r="BE115" i="7" s="1"/>
  <c r="DT117" i="6"/>
  <c r="P117" i="7"/>
  <c r="BL117" i="7" s="1"/>
  <c r="DO117" i="6"/>
  <c r="K117" i="7"/>
  <c r="BG117" i="7" s="1"/>
  <c r="DM103" i="6"/>
  <c r="I103" i="7"/>
  <c r="BE103" i="7" s="1"/>
  <c r="DP141" i="6"/>
  <c r="L141" i="7"/>
  <c r="BH141" i="7" s="1"/>
  <c r="DR133" i="6"/>
  <c r="N133" i="7"/>
  <c r="BJ133" i="7" s="1"/>
  <c r="DQ132" i="6"/>
  <c r="M132" i="7"/>
  <c r="BI132" i="7" s="1"/>
  <c r="DR132" i="6"/>
  <c r="N132" i="7"/>
  <c r="BJ132" i="7" s="1"/>
  <c r="DO126" i="6"/>
  <c r="K126" i="7"/>
  <c r="BG126" i="7" s="1"/>
  <c r="DI122" i="6"/>
  <c r="E122" i="7"/>
  <c r="BA122" i="7" s="1"/>
  <c r="DI116" i="6"/>
  <c r="E116" i="7"/>
  <c r="BA116" i="7" s="1"/>
  <c r="DJ100" i="6"/>
  <c r="F100" i="7"/>
  <c r="BB100" i="7" s="1"/>
  <c r="DS142" i="6"/>
  <c r="O142" i="7"/>
  <c r="BK142" i="7" s="1"/>
  <c r="DI133" i="6"/>
  <c r="E133" i="7"/>
  <c r="BA133" i="7" s="1"/>
  <c r="DQ131" i="6"/>
  <c r="M131" i="7"/>
  <c r="BI131" i="7" s="1"/>
  <c r="DQ126" i="6"/>
  <c r="M126" i="7"/>
  <c r="BI126" i="7" s="1"/>
  <c r="DM121" i="6"/>
  <c r="I121" i="7"/>
  <c r="BE121" i="7" s="1"/>
  <c r="DO115" i="6"/>
  <c r="K115" i="7"/>
  <c r="BG115" i="7" s="1"/>
  <c r="DQ118" i="6"/>
  <c r="M118" i="7"/>
  <c r="BI118" i="7" s="1"/>
  <c r="DJ146" i="6"/>
  <c r="F146" i="7"/>
  <c r="BB146" i="7" s="1"/>
  <c r="DO145" i="6"/>
  <c r="K145" i="7"/>
  <c r="BG145" i="7" s="1"/>
  <c r="DM132" i="6"/>
  <c r="I132" i="7"/>
  <c r="BE132" i="7" s="1"/>
  <c r="DJ124" i="6"/>
  <c r="F124" i="7"/>
  <c r="BB124" i="7" s="1"/>
  <c r="DN124" i="6"/>
  <c r="J124" i="7"/>
  <c r="BF124" i="7" s="1"/>
  <c r="DS124" i="6"/>
  <c r="O124" i="7"/>
  <c r="BK124" i="7" s="1"/>
  <c r="DS122" i="6"/>
  <c r="O122" i="7"/>
  <c r="BK122" i="7" s="1"/>
  <c r="DS106" i="6"/>
  <c r="O106" i="7"/>
  <c r="BK106" i="7" s="1"/>
  <c r="DJ25" i="6"/>
  <c r="F25" i="7"/>
  <c r="BB25" i="7" s="1"/>
  <c r="DT23" i="6"/>
  <c r="P23" i="7"/>
  <c r="BL23" i="7" s="1"/>
  <c r="DM38" i="6"/>
  <c r="I38" i="7"/>
  <c r="BE38" i="7" s="1"/>
  <c r="DJ22" i="6"/>
  <c r="F22" i="7"/>
  <c r="BB22" i="7" s="1"/>
  <c r="DN39" i="6"/>
  <c r="J39" i="7"/>
  <c r="BF39" i="7" s="1"/>
  <c r="DL49" i="6"/>
  <c r="H49" i="7"/>
  <c r="BD49" i="7" s="1"/>
  <c r="DT50" i="6"/>
  <c r="P50" i="7"/>
  <c r="BL50" i="7" s="1"/>
  <c r="DK68" i="6"/>
  <c r="G68" i="7"/>
  <c r="BC68" i="7" s="1"/>
  <c r="DP63" i="6"/>
  <c r="L63" i="7"/>
  <c r="BH63" i="7" s="1"/>
  <c r="DO97" i="6"/>
  <c r="K97" i="7"/>
  <c r="BG97" i="7" s="1"/>
  <c r="DM146" i="6"/>
  <c r="I146" i="7"/>
  <c r="BE146" i="7" s="1"/>
  <c r="DQ13" i="6"/>
  <c r="M13" i="7"/>
  <c r="BI13" i="7" s="1"/>
  <c r="DT42" i="6"/>
  <c r="P42" i="7"/>
  <c r="BL42" i="7" s="1"/>
  <c r="DO27" i="6"/>
  <c r="K27" i="7"/>
  <c r="BG27" i="7" s="1"/>
  <c r="DT39" i="6"/>
  <c r="P39" i="7"/>
  <c r="BL39" i="7" s="1"/>
  <c r="DL60" i="6"/>
  <c r="H60" i="7"/>
  <c r="BD60" i="7" s="1"/>
  <c r="DO40" i="6"/>
  <c r="K40" i="7"/>
  <c r="BG40" i="7" s="1"/>
  <c r="DR56" i="6"/>
  <c r="N56" i="7"/>
  <c r="BJ56" i="7" s="1"/>
  <c r="DO72" i="6"/>
  <c r="K72" i="7"/>
  <c r="BG72" i="7" s="1"/>
  <c r="DO110" i="6"/>
  <c r="K110" i="7"/>
  <c r="BG110" i="7" s="1"/>
  <c r="DT11" i="6"/>
  <c r="P11" i="7"/>
  <c r="BL11" i="7" s="1"/>
  <c r="DN14" i="6"/>
  <c r="J14" i="7"/>
  <c r="BF14" i="7" s="1"/>
  <c r="DN50" i="6"/>
  <c r="J50" i="7"/>
  <c r="BF50" i="7" s="1"/>
  <c r="DI56" i="6"/>
  <c r="E56" i="7"/>
  <c r="BA56" i="7" s="1"/>
  <c r="DT41" i="6"/>
  <c r="P41" i="7"/>
  <c r="BL41" i="7" s="1"/>
  <c r="DJ57" i="6"/>
  <c r="F57" i="7"/>
  <c r="BB57" i="7" s="1"/>
  <c r="DT59" i="6"/>
  <c r="P59" i="7"/>
  <c r="BL59" i="7" s="1"/>
  <c r="DN60" i="6"/>
  <c r="J60" i="7"/>
  <c r="BF60" i="7" s="1"/>
  <c r="DO77" i="6"/>
  <c r="K77" i="7"/>
  <c r="BG77" i="7" s="1"/>
  <c r="DP84" i="6"/>
  <c r="L84" i="7"/>
  <c r="BH84" i="7" s="1"/>
  <c r="DQ143" i="6"/>
  <c r="M143" i="7"/>
  <c r="BI143" i="7" s="1"/>
  <c r="DT31" i="6"/>
  <c r="P31" i="7"/>
  <c r="BL31" i="7" s="1"/>
  <c r="DJ60" i="6"/>
  <c r="F60" i="7"/>
  <c r="BB60" i="7" s="1"/>
  <c r="DJ30" i="6"/>
  <c r="F30" i="7"/>
  <c r="BB30" i="7" s="1"/>
  <c r="DN47" i="6"/>
  <c r="J47" i="7"/>
  <c r="BF47" i="7" s="1"/>
  <c r="DS59" i="6"/>
  <c r="O59" i="7"/>
  <c r="BK59" i="7" s="1"/>
  <c r="DL64" i="6"/>
  <c r="H64" i="7"/>
  <c r="BD64" i="7" s="1"/>
  <c r="DR55" i="6"/>
  <c r="N55" i="7"/>
  <c r="BJ55" i="7" s="1"/>
  <c r="DM92" i="6"/>
  <c r="I92" i="7"/>
  <c r="BE92" i="7" s="1"/>
  <c r="DN92" i="6"/>
  <c r="J92" i="7"/>
  <c r="BF92" i="7" s="1"/>
  <c r="DO37" i="6"/>
  <c r="K37" i="7"/>
  <c r="BG37" i="7" s="1"/>
  <c r="DP24" i="6"/>
  <c r="L24" i="7"/>
  <c r="BH24" i="7" s="1"/>
  <c r="DN36" i="6"/>
  <c r="J36" i="7"/>
  <c r="BF36" i="7" s="1"/>
  <c r="DL35" i="6"/>
  <c r="H35" i="7"/>
  <c r="BD35" i="7" s="1"/>
  <c r="DI31" i="6"/>
  <c r="E31" i="7"/>
  <c r="BA31" i="7" s="1"/>
  <c r="DO47" i="6"/>
  <c r="K47" i="7"/>
  <c r="BG47" i="7" s="1"/>
  <c r="DO48" i="6"/>
  <c r="K48" i="7"/>
  <c r="BG48" i="7" s="1"/>
  <c r="DN86" i="6"/>
  <c r="J86" i="7"/>
  <c r="BF86" i="7" s="1"/>
  <c r="DM55" i="6"/>
  <c r="I55" i="7"/>
  <c r="BE55" i="7" s="1"/>
  <c r="DM100" i="6"/>
  <c r="I100" i="7"/>
  <c r="BE100" i="7" s="1"/>
  <c r="DT124" i="6"/>
  <c r="P124" i="7"/>
  <c r="BL124" i="7" s="1"/>
  <c r="DM14" i="6"/>
  <c r="I14" i="7"/>
  <c r="BE14" i="7" s="1"/>
  <c r="DR16" i="6"/>
  <c r="N16" i="7"/>
  <c r="BJ16" i="7" s="1"/>
  <c r="DN31" i="6"/>
  <c r="J31" i="7"/>
  <c r="BF31" i="7" s="1"/>
  <c r="DP15" i="6"/>
  <c r="L15" i="7"/>
  <c r="BH15" i="7" s="1"/>
  <c r="DK47" i="6"/>
  <c r="G47" i="7"/>
  <c r="BC47" i="7" s="1"/>
  <c r="DS62" i="6"/>
  <c r="O62" i="7"/>
  <c r="BK62" i="7" s="1"/>
  <c r="DJ67" i="6"/>
  <c r="F67" i="7"/>
  <c r="BB67" i="7" s="1"/>
  <c r="DN63" i="6"/>
  <c r="J63" i="7"/>
  <c r="BF63" i="7" s="1"/>
  <c r="DP72" i="6"/>
  <c r="L72" i="7"/>
  <c r="BH72" i="7" s="1"/>
  <c r="DK99" i="6"/>
  <c r="G99" i="7"/>
  <c r="BC99" i="7" s="1"/>
  <c r="DS129" i="6"/>
  <c r="O129" i="7"/>
  <c r="BK129" i="7" s="1"/>
  <c r="DI61" i="6"/>
  <c r="E61" i="7"/>
  <c r="BA61" i="7" s="1"/>
  <c r="DI76" i="6"/>
  <c r="E76" i="7"/>
  <c r="BA76" i="7" s="1"/>
  <c r="DP82" i="6"/>
  <c r="L82" i="7"/>
  <c r="BH82" i="7" s="1"/>
  <c r="DK82" i="6"/>
  <c r="G82" i="7"/>
  <c r="BC82" i="7" s="1"/>
  <c r="DS96" i="6"/>
  <c r="O96" i="7"/>
  <c r="BK96" i="7" s="1"/>
  <c r="DM82" i="6"/>
  <c r="I82" i="7"/>
  <c r="BE82" i="7" s="1"/>
  <c r="DK101" i="6"/>
  <c r="G101" i="7"/>
  <c r="BC101" i="7" s="1"/>
  <c r="DT106" i="6"/>
  <c r="P106" i="7"/>
  <c r="BL106" i="7" s="1"/>
  <c r="DP115" i="6"/>
  <c r="L115" i="7"/>
  <c r="BH115" i="7" s="1"/>
  <c r="DM129" i="6"/>
  <c r="I129" i="7"/>
  <c r="BE129" i="7" s="1"/>
  <c r="DI60" i="6"/>
  <c r="E60" i="7"/>
  <c r="BA60" i="7" s="1"/>
  <c r="DS71" i="6"/>
  <c r="O71" i="7"/>
  <c r="BK71" i="7" s="1"/>
  <c r="DN75" i="6"/>
  <c r="J75" i="7"/>
  <c r="BF75" i="7" s="1"/>
  <c r="DL87" i="6"/>
  <c r="H87" i="7"/>
  <c r="BD87" i="7" s="1"/>
  <c r="DK91" i="6"/>
  <c r="G91" i="7"/>
  <c r="BC91" i="7" s="1"/>
  <c r="DN96" i="6"/>
  <c r="J96" i="7"/>
  <c r="BF96" i="7" s="1"/>
  <c r="DM106" i="6"/>
  <c r="I106" i="7"/>
  <c r="BE106" i="7" s="1"/>
  <c r="DL132" i="6"/>
  <c r="H132" i="7"/>
  <c r="BD132" i="7" s="1"/>
  <c r="DK52" i="6"/>
  <c r="G52" i="7"/>
  <c r="BC52" i="7" s="1"/>
  <c r="DS76" i="6"/>
  <c r="O76" i="7"/>
  <c r="BK76" i="7" s="1"/>
  <c r="DR75" i="6"/>
  <c r="N75" i="7"/>
  <c r="BJ75" i="7" s="1"/>
  <c r="DN72" i="6"/>
  <c r="J72" i="7"/>
  <c r="BF72" i="7" s="1"/>
  <c r="DS89" i="6"/>
  <c r="O89" i="7"/>
  <c r="BK89" i="7" s="1"/>
  <c r="DL91" i="6"/>
  <c r="H91" i="7"/>
  <c r="BD91" i="7" s="1"/>
  <c r="DQ110" i="6"/>
  <c r="M110" i="7"/>
  <c r="BI110" i="7" s="1"/>
  <c r="DS134" i="6"/>
  <c r="O134" i="7"/>
  <c r="BK134" i="7" s="1"/>
  <c r="DJ140" i="6"/>
  <c r="F140" i="7"/>
  <c r="BB140" i="7" s="1"/>
  <c r="DO73" i="6"/>
  <c r="K73" i="7"/>
  <c r="BG73" i="7" s="1"/>
  <c r="DS65" i="6"/>
  <c r="O65" i="7"/>
  <c r="BK65" i="7" s="1"/>
  <c r="DM83" i="6"/>
  <c r="I83" i="7"/>
  <c r="BE83" i="7" s="1"/>
  <c r="DQ75" i="6"/>
  <c r="M75" i="7"/>
  <c r="BI75" i="7" s="1"/>
  <c r="DN91" i="6"/>
  <c r="J91" i="7"/>
  <c r="BF91" i="7" s="1"/>
  <c r="DT104" i="6"/>
  <c r="P104" i="7"/>
  <c r="BL104" i="7" s="1"/>
  <c r="DM120" i="6"/>
  <c r="I120" i="7"/>
  <c r="BE120" i="7" s="1"/>
  <c r="DP131" i="6"/>
  <c r="L131" i="7"/>
  <c r="BH131" i="7" s="1"/>
  <c r="DT71" i="6"/>
  <c r="P71" i="7"/>
  <c r="BL71" i="7" s="1"/>
  <c r="DL65" i="6"/>
  <c r="H65" i="7"/>
  <c r="BD65" i="7" s="1"/>
  <c r="DO79" i="6"/>
  <c r="K79" i="7"/>
  <c r="BG79" i="7" s="1"/>
  <c r="DQ98" i="6"/>
  <c r="M98" i="7"/>
  <c r="BI98" i="7" s="1"/>
  <c r="DQ99" i="6"/>
  <c r="M99" i="7"/>
  <c r="BI99" i="7" s="1"/>
  <c r="DN99" i="6"/>
  <c r="J99" i="7"/>
  <c r="BF99" i="7" s="1"/>
  <c r="DO116" i="6"/>
  <c r="K116" i="7"/>
  <c r="BG116" i="7" s="1"/>
  <c r="DT129" i="6"/>
  <c r="P129" i="7"/>
  <c r="BL129" i="7" s="1"/>
  <c r="DK60" i="6"/>
  <c r="G60" i="7"/>
  <c r="BC60" i="7" s="1"/>
  <c r="DP74" i="6"/>
  <c r="L74" i="7"/>
  <c r="BH74" i="7" s="1"/>
  <c r="DK81" i="6"/>
  <c r="G81" i="7"/>
  <c r="BC81" i="7" s="1"/>
  <c r="DL80" i="6"/>
  <c r="H80" i="7"/>
  <c r="BD80" i="7" s="1"/>
  <c r="DN93" i="6"/>
  <c r="J93" i="7"/>
  <c r="BF93" i="7" s="1"/>
  <c r="DQ80" i="6"/>
  <c r="M80" i="7"/>
  <c r="BI80" i="7" s="1"/>
  <c r="DR99" i="6"/>
  <c r="N99" i="7"/>
  <c r="BJ99" i="7" s="1"/>
  <c r="DN104" i="6"/>
  <c r="J104" i="7"/>
  <c r="BF104" i="7" s="1"/>
  <c r="DT113" i="6"/>
  <c r="P113" i="7"/>
  <c r="BL113" i="7" s="1"/>
  <c r="DN136" i="6"/>
  <c r="J136" i="7"/>
  <c r="BF136" i="7" s="1"/>
  <c r="DM52" i="6"/>
  <c r="I52" i="7"/>
  <c r="BE52" i="7" s="1"/>
  <c r="DI8" i="6"/>
  <c r="E8" i="7"/>
  <c r="BA8" i="7" s="1"/>
  <c r="DS16" i="6"/>
  <c r="O16" i="7"/>
  <c r="BK16" i="7" s="1"/>
  <c r="DQ20" i="6"/>
  <c r="M20" i="7"/>
  <c r="BI20" i="7" s="1"/>
  <c r="DK95" i="6"/>
  <c r="G95" i="7"/>
  <c r="BC95" i="7" s="1"/>
  <c r="DN48" i="6"/>
  <c r="J48" i="7"/>
  <c r="BF48" i="7" s="1"/>
  <c r="DL23" i="6"/>
  <c r="H23" i="7"/>
  <c r="BD23" i="7" s="1"/>
  <c r="DS26" i="6"/>
  <c r="O26" i="7"/>
  <c r="BK26" i="7" s="1"/>
  <c r="DS53" i="6"/>
  <c r="O53" i="7"/>
  <c r="BK53" i="7" s="1"/>
  <c r="DO7" i="6"/>
  <c r="K7" i="7"/>
  <c r="BG7" i="7" s="1"/>
  <c r="DO67" i="6"/>
  <c r="K67" i="7"/>
  <c r="BG67" i="7" s="1"/>
  <c r="DL36" i="6"/>
  <c r="H36" i="7"/>
  <c r="BD36" i="7" s="1"/>
  <c r="DR19" i="6"/>
  <c r="N19" i="7"/>
  <c r="BJ19" i="7" s="1"/>
  <c r="DL10" i="6"/>
  <c r="H10" i="7"/>
  <c r="BD10" i="7" s="1"/>
  <c r="DK17" i="6"/>
  <c r="G17" i="7"/>
  <c r="BC17" i="7" s="1"/>
  <c r="DQ10" i="6"/>
  <c r="M10" i="7"/>
  <c r="BI10" i="7" s="1"/>
  <c r="DK64" i="6"/>
  <c r="G64" i="7"/>
  <c r="BC64" i="7" s="1"/>
  <c r="DL61" i="6"/>
  <c r="H61" i="7"/>
  <c r="BD61" i="7" s="1"/>
  <c r="DN62" i="6"/>
  <c r="J62" i="7"/>
  <c r="BF62" i="7" s="1"/>
  <c r="DO17" i="6"/>
  <c r="K17" i="7"/>
  <c r="BG17" i="7" s="1"/>
  <c r="DI28" i="6"/>
  <c r="E28" i="7"/>
  <c r="BA28" i="7" s="1"/>
  <c r="DL43" i="6"/>
  <c r="H43" i="7"/>
  <c r="BD43" i="7" s="1"/>
  <c r="DO56" i="6"/>
  <c r="K56" i="7"/>
  <c r="BG56" i="7" s="1"/>
  <c r="DT47" i="6"/>
  <c r="P47" i="7"/>
  <c r="BL47" i="7" s="1"/>
  <c r="DQ54" i="6"/>
  <c r="M54" i="7"/>
  <c r="BI54" i="7" s="1"/>
  <c r="DO12" i="6"/>
  <c r="K12" i="7"/>
  <c r="BG12" i="7" s="1"/>
  <c r="DO16" i="6"/>
  <c r="K16" i="7"/>
  <c r="BG16" i="7" s="1"/>
  <c r="DJ55" i="6"/>
  <c r="F55" i="7"/>
  <c r="BB55" i="7" s="1"/>
  <c r="DR11" i="6"/>
  <c r="N11" i="7"/>
  <c r="BJ11" i="7" s="1"/>
  <c r="DL38" i="6"/>
  <c r="H38" i="7"/>
  <c r="BD38" i="7" s="1"/>
  <c r="DL31" i="6"/>
  <c r="H31" i="7"/>
  <c r="BD31" i="7" s="1"/>
  <c r="DR29" i="6"/>
  <c r="N29" i="7"/>
  <c r="BJ29" i="7" s="1"/>
  <c r="DJ28" i="6"/>
  <c r="F28" i="7"/>
  <c r="BB28" i="7" s="1"/>
  <c r="DN25" i="6"/>
  <c r="J25" i="7"/>
  <c r="BF25" i="7" s="1"/>
  <c r="DO32" i="6"/>
  <c r="K32" i="7"/>
  <c r="BG32" i="7" s="1"/>
  <c r="DL41" i="6"/>
  <c r="H41" i="7"/>
  <c r="BD41" i="7" s="1"/>
  <c r="DP86" i="6"/>
  <c r="L86" i="7"/>
  <c r="BH86" i="7" s="1"/>
  <c r="DN19" i="6"/>
  <c r="J19" i="7"/>
  <c r="BF19" i="7" s="1"/>
  <c r="DN16" i="6"/>
  <c r="J16" i="7"/>
  <c r="BF16" i="7" s="1"/>
  <c r="DK26" i="6"/>
  <c r="G26" i="7"/>
  <c r="BC26" i="7" s="1"/>
  <c r="DS17" i="6"/>
  <c r="O17" i="7"/>
  <c r="BK17" i="7" s="1"/>
  <c r="DS58" i="6"/>
  <c r="O58" i="7"/>
  <c r="BK58" i="7" s="1"/>
  <c r="DQ11" i="6"/>
  <c r="M11" i="7"/>
  <c r="BI11" i="7" s="1"/>
  <c r="DP113" i="6"/>
  <c r="DJ144" i="6"/>
  <c r="DS136" i="6"/>
  <c r="DM123" i="6"/>
  <c r="DL103" i="6"/>
  <c r="DJ85" i="6"/>
  <c r="DQ52" i="6"/>
  <c r="DL11" i="6"/>
  <c r="DL55" i="6"/>
  <c r="DJ39" i="6"/>
  <c r="DN29" i="6"/>
  <c r="DK127" i="6"/>
  <c r="DQ101" i="6"/>
  <c r="DN44" i="6"/>
  <c r="DL145" i="6"/>
  <c r="H145" i="7"/>
  <c r="BD145" i="7" s="1"/>
  <c r="DP142" i="6"/>
  <c r="L142" i="7"/>
  <c r="BH142" i="7" s="1"/>
  <c r="DO130" i="6"/>
  <c r="K130" i="7"/>
  <c r="BG130" i="7" s="1"/>
  <c r="DL123" i="6"/>
  <c r="H123" i="7"/>
  <c r="BD123" i="7" s="1"/>
  <c r="DQ122" i="6"/>
  <c r="M122" i="7"/>
  <c r="BI122" i="7" s="1"/>
  <c r="DT122" i="6"/>
  <c r="P122" i="7"/>
  <c r="BL122" i="7" s="1"/>
  <c r="DR116" i="6"/>
  <c r="N116" i="7"/>
  <c r="BJ116" i="7" s="1"/>
  <c r="DR113" i="6"/>
  <c r="N113" i="7"/>
  <c r="BJ113" i="7" s="1"/>
  <c r="DS144" i="6"/>
  <c r="O144" i="7"/>
  <c r="BK144" i="7" s="1"/>
  <c r="DP137" i="6"/>
  <c r="L137" i="7"/>
  <c r="BH137" i="7" s="1"/>
  <c r="DL135" i="6"/>
  <c r="H135" i="7"/>
  <c r="BD135" i="7" s="1"/>
  <c r="DK123" i="6"/>
  <c r="G123" i="7"/>
  <c r="BC123" i="7" s="1"/>
  <c r="DK129" i="6"/>
  <c r="G129" i="7"/>
  <c r="BC129" i="7" s="1"/>
  <c r="DN112" i="6"/>
  <c r="J112" i="7"/>
  <c r="BF112" i="7" s="1"/>
  <c r="DR121" i="6"/>
  <c r="N121" i="7"/>
  <c r="BJ121" i="7" s="1"/>
  <c r="DO107" i="6"/>
  <c r="K107" i="7"/>
  <c r="BG107" i="7" s="1"/>
  <c r="DK142" i="6"/>
  <c r="G142" i="7"/>
  <c r="BC142" i="7" s="1"/>
  <c r="DP140" i="6"/>
  <c r="L140" i="7"/>
  <c r="BH140" i="7" s="1"/>
  <c r="DQ141" i="6"/>
  <c r="M141" i="7"/>
  <c r="BI141" i="7" s="1"/>
  <c r="DR135" i="6"/>
  <c r="N135" i="7"/>
  <c r="BJ135" i="7" s="1"/>
  <c r="DK119" i="6"/>
  <c r="G119" i="7"/>
  <c r="BC119" i="7" s="1"/>
  <c r="DJ113" i="6"/>
  <c r="F113" i="7"/>
  <c r="BB113" i="7" s="1"/>
  <c r="DI110" i="6"/>
  <c r="E110" i="7"/>
  <c r="BA110" i="7" s="1"/>
  <c r="DJ106" i="6"/>
  <c r="F106" i="7"/>
  <c r="BB106" i="7" s="1"/>
  <c r="DP136" i="6"/>
  <c r="L136" i="7"/>
  <c r="BH136" i="7" s="1"/>
  <c r="DO138" i="6"/>
  <c r="K138" i="7"/>
  <c r="BG138" i="7" s="1"/>
  <c r="DM128" i="6"/>
  <c r="I128" i="7"/>
  <c r="BE128" i="7" s="1"/>
  <c r="DO132" i="6"/>
  <c r="K132" i="7"/>
  <c r="BG132" i="7" s="1"/>
  <c r="DR115" i="6"/>
  <c r="N115" i="7"/>
  <c r="BJ115" i="7" s="1"/>
  <c r="DL108" i="6"/>
  <c r="H108" i="7"/>
  <c r="BD108" i="7" s="1"/>
  <c r="DI107" i="6"/>
  <c r="E107" i="7"/>
  <c r="BA107" i="7" s="1"/>
  <c r="DL141" i="6"/>
  <c r="H141" i="7"/>
  <c r="BD141" i="7" s="1"/>
  <c r="DQ139" i="6"/>
  <c r="M139" i="7"/>
  <c r="BI139" i="7" s="1"/>
  <c r="DN138" i="6"/>
  <c r="J138" i="7"/>
  <c r="BF138" i="7" s="1"/>
  <c r="DJ131" i="6"/>
  <c r="F131" i="7"/>
  <c r="BB131" i="7" s="1"/>
  <c r="DI117" i="6"/>
  <c r="E117" i="7"/>
  <c r="BA117" i="7" s="1"/>
  <c r="DP119" i="6"/>
  <c r="L119" i="7"/>
  <c r="BH119" i="7" s="1"/>
  <c r="DS121" i="6"/>
  <c r="O121" i="7"/>
  <c r="BK121" i="7" s="1"/>
  <c r="DQ105" i="6"/>
  <c r="M105" i="7"/>
  <c r="BI105" i="7" s="1"/>
  <c r="DP37" i="6"/>
  <c r="L37" i="7"/>
  <c r="BH37" i="7" s="1"/>
  <c r="DR28" i="6"/>
  <c r="N28" i="7"/>
  <c r="BJ28" i="7" s="1"/>
  <c r="DS48" i="6"/>
  <c r="O48" i="7"/>
  <c r="BK48" i="7" s="1"/>
  <c r="DP27" i="6"/>
  <c r="L27" i="7"/>
  <c r="BH27" i="7" s="1"/>
  <c r="DT44" i="6"/>
  <c r="P44" i="7"/>
  <c r="BL44" i="7" s="1"/>
  <c r="DT55" i="6"/>
  <c r="P55" i="7"/>
  <c r="BL55" i="7" s="1"/>
  <c r="DO57" i="6"/>
  <c r="K57" i="7"/>
  <c r="BG57" i="7" s="1"/>
  <c r="DN53" i="6"/>
  <c r="J53" i="7"/>
  <c r="BF53" i="7" s="1"/>
  <c r="DQ85" i="6"/>
  <c r="M85" i="7"/>
  <c r="BI85" i="7" s="1"/>
  <c r="DL104" i="6"/>
  <c r="H104" i="7"/>
  <c r="BD104" i="7" s="1"/>
  <c r="DO30" i="6"/>
  <c r="K30" i="7"/>
  <c r="BG30" i="7" s="1"/>
  <c r="DP20" i="6"/>
  <c r="L20" i="7"/>
  <c r="BH20" i="7" s="1"/>
  <c r="DL59" i="6"/>
  <c r="H59" i="7"/>
  <c r="BD59" i="7" s="1"/>
  <c r="DK33" i="6"/>
  <c r="G33" i="7"/>
  <c r="BC33" i="7" s="1"/>
  <c r="DO66" i="6"/>
  <c r="K66" i="7"/>
  <c r="BG66" i="7" s="1"/>
  <c r="DK45" i="6"/>
  <c r="G45" i="7"/>
  <c r="BC45" i="7" s="1"/>
  <c r="DK46" i="6"/>
  <c r="G46" i="7"/>
  <c r="BC46" i="7" s="1"/>
  <c r="DL67" i="6"/>
  <c r="H67" i="7"/>
  <c r="BD67" i="7" s="1"/>
  <c r="DL62" i="6"/>
  <c r="H62" i="7"/>
  <c r="BD62" i="7" s="1"/>
  <c r="DO92" i="6"/>
  <c r="K92" i="7"/>
  <c r="BG92" i="7" s="1"/>
  <c r="DO113" i="6"/>
  <c r="K113" i="7"/>
  <c r="BG113" i="7" s="1"/>
  <c r="DK18" i="6"/>
  <c r="G18" i="7"/>
  <c r="BC18" i="7" s="1"/>
  <c r="DT19" i="6"/>
  <c r="P19" i="7"/>
  <c r="BL19" i="7" s="1"/>
  <c r="DR33" i="6"/>
  <c r="N33" i="7"/>
  <c r="BJ33" i="7" s="1"/>
  <c r="DJ18" i="6"/>
  <c r="F18" i="7"/>
  <c r="BB18" i="7" s="1"/>
  <c r="DN35" i="6"/>
  <c r="J35" i="7"/>
  <c r="BF35" i="7" s="1"/>
  <c r="DL45" i="6"/>
  <c r="H45" i="7"/>
  <c r="BD45" i="7" s="1"/>
  <c r="DT46" i="6"/>
  <c r="P46" i="7"/>
  <c r="BL46" i="7" s="1"/>
  <c r="DJ68" i="6"/>
  <c r="F68" i="7"/>
  <c r="BB68" i="7" s="1"/>
  <c r="DK65" i="6"/>
  <c r="G65" i="7"/>
  <c r="BC65" i="7" s="1"/>
  <c r="DQ90" i="6"/>
  <c r="M90" i="7"/>
  <c r="BI90" i="7" s="1"/>
  <c r="DK128" i="6"/>
  <c r="G128" i="7"/>
  <c r="BC128" i="7" s="1"/>
  <c r="DS135" i="6"/>
  <c r="O135" i="7"/>
  <c r="BK135" i="7" s="1"/>
  <c r="DO10" i="6"/>
  <c r="K10" i="7"/>
  <c r="BG10" i="7" s="1"/>
  <c r="DJ38" i="6"/>
  <c r="F38" i="7"/>
  <c r="BB38" i="7" s="1"/>
  <c r="DM24" i="6"/>
  <c r="I24" i="7"/>
  <c r="BE24" i="7" s="1"/>
  <c r="DM35" i="6"/>
  <c r="I35" i="7"/>
  <c r="BE35" i="7" s="1"/>
  <c r="DJ53" i="6"/>
  <c r="F53" i="7"/>
  <c r="BB53" i="7" s="1"/>
  <c r="DM37" i="6"/>
  <c r="I37" i="7"/>
  <c r="BE37" i="7" s="1"/>
  <c r="DS51" i="6"/>
  <c r="O51" i="7"/>
  <c r="BK51" i="7" s="1"/>
  <c r="DN61" i="6"/>
  <c r="J61" i="7"/>
  <c r="BF61" i="7" s="1"/>
  <c r="DL73" i="6"/>
  <c r="H73" i="7"/>
  <c r="BD73" i="7" s="1"/>
  <c r="DP103" i="6"/>
  <c r="L103" i="7"/>
  <c r="BH103" i="7" s="1"/>
  <c r="DJ8" i="6"/>
  <c r="F8" i="7"/>
  <c r="BB8" i="7" s="1"/>
  <c r="DS32" i="6"/>
  <c r="O32" i="7"/>
  <c r="BK32" i="7" s="1"/>
  <c r="DQ45" i="6"/>
  <c r="M45" i="7"/>
  <c r="BI45" i="7" s="1"/>
  <c r="DT43" i="6"/>
  <c r="P43" i="7"/>
  <c r="BL43" i="7" s="1"/>
  <c r="DN37" i="6"/>
  <c r="J37" i="7"/>
  <c r="BF37" i="7" s="1"/>
  <c r="DT52" i="6"/>
  <c r="P52" i="7"/>
  <c r="BL52" i="7" s="1"/>
  <c r="DM54" i="6"/>
  <c r="I54" i="7"/>
  <c r="BE54" i="7" s="1"/>
  <c r="DL57" i="6"/>
  <c r="H57" i="7"/>
  <c r="BD57" i="7" s="1"/>
  <c r="DO69" i="6"/>
  <c r="K69" i="7"/>
  <c r="BG69" i="7" s="1"/>
  <c r="DL94" i="6"/>
  <c r="H94" i="7"/>
  <c r="BD94" i="7" s="1"/>
  <c r="DS112" i="6"/>
  <c r="O112" i="7"/>
  <c r="BK112" i="7" s="1"/>
  <c r="DR23" i="6"/>
  <c r="N23" i="7"/>
  <c r="BJ23" i="7" s="1"/>
  <c r="DN22" i="6"/>
  <c r="J22" i="7"/>
  <c r="BF22" i="7" s="1"/>
  <c r="DI37" i="6"/>
  <c r="E37" i="7"/>
  <c r="BA37" i="7" s="1"/>
  <c r="DL21" i="6"/>
  <c r="H21" i="7"/>
  <c r="BD21" i="7" s="1"/>
  <c r="DR37" i="6"/>
  <c r="N37" i="7"/>
  <c r="BJ37" i="7" s="1"/>
  <c r="DP47" i="6"/>
  <c r="L47" i="7"/>
  <c r="BH47" i="7" s="1"/>
  <c r="DN49" i="6"/>
  <c r="J49" i="7"/>
  <c r="BF49" i="7" s="1"/>
  <c r="DT66" i="6"/>
  <c r="P66" i="7"/>
  <c r="BL66" i="7" s="1"/>
  <c r="DR77" i="6"/>
  <c r="N77" i="7"/>
  <c r="BJ77" i="7" s="1"/>
  <c r="DI92" i="6"/>
  <c r="E92" i="7"/>
  <c r="BA92" i="7" s="1"/>
  <c r="DJ136" i="6"/>
  <c r="F136" i="7"/>
  <c r="BB136" i="7" s="1"/>
  <c r="DR68" i="6"/>
  <c r="N68" i="7"/>
  <c r="BJ68" i="7" s="1"/>
  <c r="DQ62" i="6"/>
  <c r="M62" i="7"/>
  <c r="BI62" i="7" s="1"/>
  <c r="DM79" i="6"/>
  <c r="I79" i="7"/>
  <c r="BE79" i="7" s="1"/>
  <c r="DM73" i="6"/>
  <c r="I73" i="7"/>
  <c r="BE73" i="7" s="1"/>
  <c r="DJ82" i="6"/>
  <c r="F82" i="7"/>
  <c r="BB82" i="7" s="1"/>
  <c r="DS87" i="6"/>
  <c r="O87" i="7"/>
  <c r="BK87" i="7" s="1"/>
  <c r="DO100" i="6"/>
  <c r="K100" i="7"/>
  <c r="BG100" i="7" s="1"/>
  <c r="DT111" i="6"/>
  <c r="P111" i="7"/>
  <c r="BL111" i="7" s="1"/>
  <c r="DT114" i="6"/>
  <c r="P114" i="7"/>
  <c r="BL114" i="7" s="1"/>
  <c r="DO131" i="6"/>
  <c r="K131" i="7"/>
  <c r="BG131" i="7" s="1"/>
  <c r="DR67" i="6"/>
  <c r="N67" i="7"/>
  <c r="BJ67" i="7" s="1"/>
  <c r="DS81" i="6"/>
  <c r="O81" i="7"/>
  <c r="BK81" i="7" s="1"/>
  <c r="DJ62" i="6"/>
  <c r="F62" i="7"/>
  <c r="BB62" i="7" s="1"/>
  <c r="DK77" i="6"/>
  <c r="G77" i="7"/>
  <c r="BC77" i="7" s="1"/>
  <c r="DJ89" i="6"/>
  <c r="F89" i="7"/>
  <c r="BB89" i="7" s="1"/>
  <c r="DR93" i="6"/>
  <c r="N93" i="7"/>
  <c r="BJ93" i="7" s="1"/>
  <c r="DI96" i="6"/>
  <c r="E96" i="7"/>
  <c r="BA96" i="7" s="1"/>
  <c r="DN109" i="6"/>
  <c r="J109" i="7"/>
  <c r="BF109" i="7" s="1"/>
  <c r="DK113" i="6"/>
  <c r="G113" i="7"/>
  <c r="BC113" i="7" s="1"/>
  <c r="DT128" i="6"/>
  <c r="P128" i="7"/>
  <c r="BL128" i="7" s="1"/>
  <c r="DJ138" i="6"/>
  <c r="F138" i="7"/>
  <c r="BB138" i="7" s="1"/>
  <c r="DI57" i="6"/>
  <c r="E57" i="7"/>
  <c r="BA57" i="7" s="1"/>
  <c r="DL71" i="6"/>
  <c r="H71" i="7"/>
  <c r="BD71" i="7" s="1"/>
  <c r="DL76" i="6"/>
  <c r="H76" i="7"/>
  <c r="BD76" i="7" s="1"/>
  <c r="DT77" i="6"/>
  <c r="P77" i="7"/>
  <c r="BL77" i="7" s="1"/>
  <c r="DS105" i="6"/>
  <c r="O105" i="7"/>
  <c r="BK105" i="7" s="1"/>
  <c r="DK97" i="6"/>
  <c r="G97" i="7"/>
  <c r="BC97" i="7" s="1"/>
  <c r="DJ96" i="6"/>
  <c r="F96" i="7"/>
  <c r="BB96" i="7" s="1"/>
  <c r="DK102" i="6"/>
  <c r="G102" i="7"/>
  <c r="BC102" i="7" s="1"/>
  <c r="DL120" i="6"/>
  <c r="H120" i="7"/>
  <c r="BD120" i="7" s="1"/>
  <c r="DN127" i="6"/>
  <c r="J127" i="7"/>
  <c r="BF127" i="7" s="1"/>
  <c r="DT141" i="6"/>
  <c r="P141" i="7"/>
  <c r="BL141" i="7" s="1"/>
  <c r="DS67" i="6"/>
  <c r="O67" i="7"/>
  <c r="BK67" i="7" s="1"/>
  <c r="DQ70" i="6"/>
  <c r="M70" i="7"/>
  <c r="BI70" i="7" s="1"/>
  <c r="DM96" i="6"/>
  <c r="I96" i="7"/>
  <c r="BE96" i="7" s="1"/>
  <c r="DR81" i="6"/>
  <c r="N81" i="7"/>
  <c r="BJ81" i="7" s="1"/>
  <c r="DI91" i="6"/>
  <c r="E91" i="7"/>
  <c r="BA91" i="7" s="1"/>
  <c r="DQ106" i="6"/>
  <c r="M106" i="7"/>
  <c r="BI106" i="7" s="1"/>
  <c r="DL93" i="6"/>
  <c r="H93" i="7"/>
  <c r="BD93" i="7" s="1"/>
  <c r="DK106" i="6"/>
  <c r="G106" i="7"/>
  <c r="BC106" i="7" s="1"/>
  <c r="DL124" i="6"/>
  <c r="H124" i="7"/>
  <c r="BD124" i="7" s="1"/>
  <c r="DS132" i="6"/>
  <c r="O132" i="7"/>
  <c r="BK132" i="7" s="1"/>
  <c r="DP68" i="6"/>
  <c r="L68" i="7"/>
  <c r="BH68" i="7" s="1"/>
  <c r="DS82" i="6"/>
  <c r="O82" i="7"/>
  <c r="BK82" i="7" s="1"/>
  <c r="DJ70" i="6"/>
  <c r="F70" i="7"/>
  <c r="BB70" i="7" s="1"/>
  <c r="DS86" i="6"/>
  <c r="O86" i="7"/>
  <c r="BK86" i="7" s="1"/>
  <c r="DI100" i="6"/>
  <c r="E100" i="7"/>
  <c r="BA100" i="7" s="1"/>
  <c r="DL86" i="6"/>
  <c r="H86" i="7"/>
  <c r="BD86" i="7" s="1"/>
  <c r="DT107" i="6"/>
  <c r="P107" i="7"/>
  <c r="BL107" i="7" s="1"/>
  <c r="DP99" i="6"/>
  <c r="L99" i="7"/>
  <c r="BH99" i="7" s="1"/>
  <c r="DK126" i="6"/>
  <c r="G126" i="7"/>
  <c r="BC126" i="7" s="1"/>
  <c r="DI131" i="6"/>
  <c r="E131" i="7"/>
  <c r="BA131" i="7" s="1"/>
  <c r="DO141" i="6"/>
  <c r="K141" i="7"/>
  <c r="BG141" i="7" s="1"/>
  <c r="DN66" i="6"/>
  <c r="J66" i="7"/>
  <c r="BF66" i="7" s="1"/>
  <c r="DR91" i="6"/>
  <c r="N91" i="7"/>
  <c r="BJ91" i="7" s="1"/>
  <c r="DM89" i="6"/>
  <c r="I89" i="7"/>
  <c r="BE89" i="7" s="1"/>
  <c r="DQ71" i="6"/>
  <c r="M71" i="7"/>
  <c r="BI71" i="7" s="1"/>
  <c r="DL81" i="6"/>
  <c r="H81" i="7"/>
  <c r="BD81" i="7" s="1"/>
  <c r="DM86" i="6"/>
  <c r="I86" i="7"/>
  <c r="BE86" i="7" s="1"/>
  <c r="DP118" i="6"/>
  <c r="L118" i="7"/>
  <c r="BH118" i="7" s="1"/>
  <c r="DP104" i="6"/>
  <c r="L104" i="7"/>
  <c r="BH104" i="7" s="1"/>
  <c r="DJ126" i="6"/>
  <c r="F126" i="7"/>
  <c r="BB126" i="7" s="1"/>
  <c r="DM138" i="6"/>
  <c r="I138" i="7"/>
  <c r="BE138" i="7" s="1"/>
  <c r="DT146" i="6"/>
  <c r="P146" i="7"/>
  <c r="BL146" i="7" s="1"/>
  <c r="DI47" i="6"/>
  <c r="E47" i="7"/>
  <c r="BA47" i="7" s="1"/>
  <c r="DJ35" i="6"/>
  <c r="F35" i="7"/>
  <c r="BB35" i="7" s="1"/>
  <c r="DL39" i="6"/>
  <c r="H39" i="7"/>
  <c r="BD39" i="7" s="1"/>
  <c r="DS10" i="6"/>
  <c r="O10" i="7"/>
  <c r="BK10" i="7" s="1"/>
  <c r="DR13" i="6"/>
  <c r="N13" i="7"/>
  <c r="BJ13" i="7" s="1"/>
  <c r="DQ87" i="6"/>
  <c r="M87" i="7"/>
  <c r="BI87" i="7" s="1"/>
  <c r="DO43" i="6"/>
  <c r="K43" i="7"/>
  <c r="BG43" i="7" s="1"/>
  <c r="DL18" i="6"/>
  <c r="H18" i="7"/>
  <c r="BD18" i="7" s="1"/>
  <c r="DT16" i="6"/>
  <c r="P16" i="7"/>
  <c r="BL16" i="7" s="1"/>
  <c r="DO26" i="6"/>
  <c r="K26" i="7"/>
  <c r="BG26" i="7" s="1"/>
  <c r="DI6" i="6"/>
  <c r="E6" i="7"/>
  <c r="BA6" i="7" s="1"/>
  <c r="DM69" i="6"/>
  <c r="I69" i="7"/>
  <c r="BE69" i="7" s="1"/>
  <c r="DS41" i="6"/>
  <c r="O41" i="7"/>
  <c r="BK41" i="7" s="1"/>
  <c r="DT26" i="6"/>
  <c r="P26" i="7"/>
  <c r="BL26" i="7" s="1"/>
  <c r="DJ48" i="6"/>
  <c r="F48" i="7"/>
  <c r="BB48" i="7" s="1"/>
  <c r="DR10" i="6"/>
  <c r="N10" i="7"/>
  <c r="BJ10" i="7" s="1"/>
  <c r="DL8" i="6"/>
  <c r="H8" i="7"/>
  <c r="BD8" i="7" s="1"/>
  <c r="DP54" i="6"/>
  <c r="L54" i="7"/>
  <c r="BH54" i="7" s="1"/>
  <c r="DK51" i="6"/>
  <c r="G51" i="7"/>
  <c r="BC51" i="7" s="1"/>
  <c r="DO23" i="6"/>
  <c r="K23" i="7"/>
  <c r="BG23" i="7" s="1"/>
  <c r="DK11" i="6"/>
  <c r="G11" i="7"/>
  <c r="BC11" i="7" s="1"/>
  <c r="DI20" i="6"/>
  <c r="E20" i="7"/>
  <c r="BA20" i="7" s="1"/>
  <c r="DQ24" i="6"/>
  <c r="M24" i="7"/>
  <c r="BI24" i="7" s="1"/>
  <c r="DK105" i="6"/>
  <c r="G105" i="7"/>
  <c r="BC105" i="7" s="1"/>
  <c r="DQ63" i="6"/>
  <c r="M63" i="7"/>
  <c r="BI63" i="7" s="1"/>
  <c r="DP33" i="6"/>
  <c r="L33" i="7"/>
  <c r="BH33" i="7" s="1"/>
  <c r="DM30" i="6"/>
  <c r="I30" i="7"/>
  <c r="BE30" i="7" s="1"/>
  <c r="DI7" i="6"/>
  <c r="E7" i="7"/>
  <c r="BA7" i="7" s="1"/>
  <c r="DK13" i="6"/>
  <c r="G13" i="7"/>
  <c r="BC13" i="7" s="1"/>
  <c r="DI39" i="6"/>
  <c r="E39" i="7"/>
  <c r="BA39" i="7" s="1"/>
  <c r="DP26" i="6"/>
  <c r="L26" i="7"/>
  <c r="BH26" i="7" s="1"/>
  <c r="DI29" i="6"/>
  <c r="E29" i="7"/>
  <c r="BA29" i="7" s="1"/>
  <c r="DR15" i="6"/>
  <c r="N15" i="7"/>
  <c r="BJ15" i="7" s="1"/>
  <c r="DR9" i="6"/>
  <c r="N9" i="7"/>
  <c r="BJ9" i="7" s="1"/>
  <c r="DL7" i="6"/>
  <c r="H7" i="7"/>
  <c r="BD7" i="7" s="1"/>
  <c r="DP6" i="6"/>
  <c r="L6" i="7"/>
  <c r="BH6" i="7" s="1"/>
  <c r="DO55" i="6"/>
  <c r="K55" i="7"/>
  <c r="BG55" i="7" s="1"/>
  <c r="DL13" i="6"/>
  <c r="H13" i="7"/>
  <c r="BD13" i="7" s="1"/>
  <c r="DT60" i="6"/>
  <c r="P60" i="7"/>
  <c r="BL60" i="7" s="1"/>
  <c r="DO45" i="6"/>
  <c r="K45" i="7"/>
  <c r="BG45" i="7" s="1"/>
  <c r="DI18" i="6"/>
  <c r="E18" i="7"/>
  <c r="BA18" i="7" s="1"/>
  <c r="DT22" i="6"/>
  <c r="P22" i="7"/>
  <c r="BL22" i="7" s="1"/>
  <c r="DO11" i="6"/>
  <c r="K11" i="7"/>
  <c r="BG11" i="7" s="1"/>
  <c r="DR26" i="6"/>
  <c r="N26" i="7"/>
  <c r="BJ26" i="7" s="1"/>
  <c r="DT24" i="6"/>
  <c r="P24" i="7"/>
  <c r="BL24" i="7" s="1"/>
  <c r="DS145" i="6"/>
  <c r="DP139" i="6"/>
  <c r="L139" i="7"/>
  <c r="BH139" i="7" s="1"/>
  <c r="DQ137" i="6"/>
  <c r="M137" i="7"/>
  <c r="BI137" i="7" s="1"/>
  <c r="DO135" i="6"/>
  <c r="K135" i="7"/>
  <c r="BG135" i="7" s="1"/>
  <c r="DO129" i="6"/>
  <c r="K129" i="7"/>
  <c r="BG129" i="7" s="1"/>
  <c r="DK116" i="6"/>
  <c r="G116" i="7"/>
  <c r="BC116" i="7" s="1"/>
  <c r="DJ118" i="6"/>
  <c r="F118" i="7"/>
  <c r="BB118" i="7" s="1"/>
  <c r="DJ104" i="6"/>
  <c r="F104" i="7"/>
  <c r="BB104" i="7" s="1"/>
  <c r="DN142" i="6"/>
  <c r="J142" i="7"/>
  <c r="BF142" i="7" s="1"/>
  <c r="DP134" i="6"/>
  <c r="L134" i="7"/>
  <c r="BH134" i="7" s="1"/>
  <c r="DM133" i="6"/>
  <c r="I133" i="7"/>
  <c r="BE133" i="7" s="1"/>
  <c r="DK134" i="6"/>
  <c r="G134" i="7"/>
  <c r="BC134" i="7" s="1"/>
  <c r="DO120" i="6"/>
  <c r="K120" i="7"/>
  <c r="BG120" i="7" s="1"/>
  <c r="DM112" i="6"/>
  <c r="I112" i="7"/>
  <c r="BE112" i="7" s="1"/>
  <c r="DR100" i="6"/>
  <c r="N100" i="7"/>
  <c r="BJ100" i="7" s="1"/>
  <c r="DM143" i="6"/>
  <c r="I143" i="7"/>
  <c r="BE143" i="7" s="1"/>
  <c r="DQ133" i="6"/>
  <c r="M133" i="7"/>
  <c r="BI133" i="7" s="1"/>
  <c r="DI132" i="6"/>
  <c r="E132" i="7"/>
  <c r="BA132" i="7" s="1"/>
  <c r="DO127" i="6"/>
  <c r="K127" i="7"/>
  <c r="BG127" i="7" s="1"/>
  <c r="DM122" i="6"/>
  <c r="I122" i="7"/>
  <c r="BE122" i="7" s="1"/>
  <c r="DJ116" i="6"/>
  <c r="F116" i="7"/>
  <c r="BB116" i="7" s="1"/>
  <c r="DS120" i="6"/>
  <c r="O120" i="7"/>
  <c r="BK120" i="7" s="1"/>
  <c r="DS146" i="6"/>
  <c r="O146" i="7"/>
  <c r="BK146" i="7" s="1"/>
  <c r="DS138" i="6"/>
  <c r="O138" i="7"/>
  <c r="BK138" i="7" s="1"/>
  <c r="DQ135" i="6"/>
  <c r="M135" i="7"/>
  <c r="BI135" i="7" s="1"/>
  <c r="DN126" i="6"/>
  <c r="J126" i="7"/>
  <c r="BF126" i="7" s="1"/>
  <c r="DJ127" i="6"/>
  <c r="F127" i="7"/>
  <c r="BB127" i="7" s="1"/>
  <c r="DT110" i="6"/>
  <c r="P110" i="7"/>
  <c r="BL110" i="7" s="1"/>
  <c r="DR117" i="6"/>
  <c r="N117" i="7"/>
  <c r="BJ117" i="7" s="1"/>
  <c r="DI109" i="6"/>
  <c r="E109" i="7"/>
  <c r="BA109" i="7" s="1"/>
  <c r="DL133" i="6"/>
  <c r="H133" i="7"/>
  <c r="BD133" i="7" s="1"/>
  <c r="DQ144" i="6"/>
  <c r="M144" i="7"/>
  <c r="BI144" i="7" s="1"/>
  <c r="DK112" i="6"/>
  <c r="G112" i="7"/>
  <c r="BC112" i="7" s="1"/>
  <c r="DJ114" i="6"/>
  <c r="F114" i="7"/>
  <c r="BB114" i="7" s="1"/>
  <c r="DO112" i="6"/>
  <c r="K112" i="7"/>
  <c r="BG112" i="7" s="1"/>
  <c r="DK8" i="6"/>
  <c r="G8" i="7"/>
  <c r="BC8" i="7" s="1"/>
  <c r="DN34" i="6"/>
  <c r="J34" i="7"/>
  <c r="BF34" i="7" s="1"/>
  <c r="DS21" i="6"/>
  <c r="O21" i="7"/>
  <c r="BK21" i="7" s="1"/>
  <c r="DL33" i="6"/>
  <c r="H33" i="7"/>
  <c r="BD33" i="7" s="1"/>
  <c r="DS34" i="6"/>
  <c r="O34" i="7"/>
  <c r="BK34" i="7" s="1"/>
  <c r="DT58" i="6"/>
  <c r="P58" i="7"/>
  <c r="BL58" i="7" s="1"/>
  <c r="DI78" i="6"/>
  <c r="E78" i="7"/>
  <c r="BA78" i="7" s="1"/>
  <c r="DP28" i="6"/>
  <c r="L28" i="7"/>
  <c r="BH28" i="7" s="1"/>
  <c r="DJ40" i="6"/>
  <c r="F40" i="7"/>
  <c r="BB40" i="7" s="1"/>
  <c r="DK34" i="6"/>
  <c r="G34" i="7"/>
  <c r="BC34" i="7" s="1"/>
  <c r="DI50" i="6"/>
  <c r="E50" i="7"/>
  <c r="BA50" i="7" s="1"/>
  <c r="DJ54" i="6"/>
  <c r="F54" i="7"/>
  <c r="BB54" i="7" s="1"/>
  <c r="DT81" i="6"/>
  <c r="P81" i="7"/>
  <c r="BL81" i="7" s="1"/>
  <c r="DN113" i="6"/>
  <c r="J113" i="7"/>
  <c r="BF113" i="7" s="1"/>
  <c r="DO28" i="6"/>
  <c r="K28" i="7"/>
  <c r="BG28" i="7" s="1"/>
  <c r="DK40" i="6"/>
  <c r="G40" i="7"/>
  <c r="BC40" i="7" s="1"/>
  <c r="DP23" i="6"/>
  <c r="L23" i="7"/>
  <c r="BH23" i="7" s="1"/>
  <c r="DJ50" i="6"/>
  <c r="F50" i="7"/>
  <c r="BB50" i="7" s="1"/>
  <c r="DR51" i="6"/>
  <c r="N51" i="7"/>
  <c r="BJ51" i="7" s="1"/>
  <c r="DL69" i="6"/>
  <c r="H69" i="7"/>
  <c r="BD69" i="7" s="1"/>
  <c r="DL105" i="6"/>
  <c r="H105" i="7"/>
  <c r="BD105" i="7" s="1"/>
  <c r="DT140" i="6"/>
  <c r="P140" i="7"/>
  <c r="BL140" i="7" s="1"/>
  <c r="DN143" i="6"/>
  <c r="J143" i="7"/>
  <c r="BF143" i="7" s="1"/>
  <c r="DP45" i="6"/>
  <c r="L45" i="7"/>
  <c r="BH45" i="7" s="1"/>
  <c r="DM42" i="6"/>
  <c r="I42" i="7"/>
  <c r="BE42" i="7" s="1"/>
  <c r="DL63" i="6"/>
  <c r="H63" i="7"/>
  <c r="BD63" i="7" s="1"/>
  <c r="DK59" i="6"/>
  <c r="G59" i="7"/>
  <c r="BC59" i="7" s="1"/>
  <c r="DM80" i="6"/>
  <c r="I80" i="7"/>
  <c r="BE80" i="7" s="1"/>
  <c r="DQ107" i="6"/>
  <c r="M107" i="7"/>
  <c r="BI107" i="7" s="1"/>
  <c r="DP13" i="6"/>
  <c r="L13" i="7"/>
  <c r="BH13" i="7" s="1"/>
  <c r="DJ16" i="6"/>
  <c r="F16" i="7"/>
  <c r="BB16" i="7" s="1"/>
  <c r="DR14" i="6"/>
  <c r="N14" i="7"/>
  <c r="BJ14" i="7" s="1"/>
  <c r="DS44" i="6"/>
  <c r="O44" i="7"/>
  <c r="BK44" i="7" s="1"/>
  <c r="DP61" i="6"/>
  <c r="L61" i="7"/>
  <c r="BH61" i="7" s="1"/>
  <c r="DI65" i="6"/>
  <c r="E65" i="7"/>
  <c r="BA65" i="7" s="1"/>
  <c r="DJ69" i="6"/>
  <c r="F69" i="7"/>
  <c r="BB69" i="7" s="1"/>
  <c r="DP94" i="6"/>
  <c r="L94" i="7"/>
  <c r="BH94" i="7" s="1"/>
  <c r="DT27" i="6"/>
  <c r="P27" i="7"/>
  <c r="BL27" i="7" s="1"/>
  <c r="DJ26" i="6"/>
  <c r="F26" i="7"/>
  <c r="BB26" i="7" s="1"/>
  <c r="DN43" i="6"/>
  <c r="J43" i="7"/>
  <c r="BF43" i="7" s="1"/>
  <c r="DK55" i="6"/>
  <c r="G55" i="7"/>
  <c r="BC55" i="7" s="1"/>
  <c r="DT78" i="6"/>
  <c r="P78" i="7"/>
  <c r="BL78" i="7" s="1"/>
  <c r="DQ64" i="6"/>
  <c r="M64" i="7"/>
  <c r="BI64" i="7" s="1"/>
  <c r="DI87" i="6"/>
  <c r="E87" i="7"/>
  <c r="BA87" i="7" s="1"/>
  <c r="DS78" i="6"/>
  <c r="O78" i="7"/>
  <c r="BK78" i="7" s="1"/>
  <c r="DN95" i="6"/>
  <c r="J95" i="7"/>
  <c r="BF95" i="7" s="1"/>
  <c r="DN121" i="6"/>
  <c r="J121" i="7"/>
  <c r="BF121" i="7" s="1"/>
  <c r="DR64" i="6"/>
  <c r="N64" i="7"/>
  <c r="BJ64" i="7" s="1"/>
  <c r="DK75" i="6"/>
  <c r="G75" i="7"/>
  <c r="BC75" i="7" s="1"/>
  <c r="DJ83" i="6"/>
  <c r="F83" i="7"/>
  <c r="BB83" i="7" s="1"/>
  <c r="DR145" i="6"/>
  <c r="N145" i="7"/>
  <c r="BJ145" i="7" s="1"/>
  <c r="DT84" i="6"/>
  <c r="P84" i="7"/>
  <c r="BL84" i="7" s="1"/>
  <c r="DK131" i="6"/>
  <c r="G131" i="7"/>
  <c r="BC131" i="7" s="1"/>
  <c r="DP145" i="6"/>
  <c r="L145" i="7"/>
  <c r="BH145" i="7" s="1"/>
  <c r="DI93" i="6"/>
  <c r="E93" i="7"/>
  <c r="BA93" i="7" s="1"/>
  <c r="DN116" i="6"/>
  <c r="DO144" i="6"/>
  <c r="K144" i="7"/>
  <c r="BG144" i="7" s="1"/>
  <c r="DR143" i="6"/>
  <c r="N143" i="7"/>
  <c r="BJ143" i="7" s="1"/>
  <c r="DO128" i="6"/>
  <c r="K128" i="7"/>
  <c r="BG128" i="7" s="1"/>
  <c r="DJ141" i="6"/>
  <c r="F141" i="7"/>
  <c r="BB141" i="7" s="1"/>
  <c r="DN120" i="6"/>
  <c r="J120" i="7"/>
  <c r="BF120" i="7" s="1"/>
  <c r="DL116" i="6"/>
  <c r="H116" i="7"/>
  <c r="BD116" i="7" s="1"/>
  <c r="DK114" i="6"/>
  <c r="G114" i="7"/>
  <c r="BC114" i="7" s="1"/>
  <c r="DO109" i="6"/>
  <c r="K109" i="7"/>
  <c r="BG109" i="7" s="1"/>
  <c r="DL138" i="6"/>
  <c r="H138" i="7"/>
  <c r="BD138" i="7" s="1"/>
  <c r="DR141" i="6"/>
  <c r="N141" i="7"/>
  <c r="BJ141" i="7" s="1"/>
  <c r="DM130" i="6"/>
  <c r="I130" i="7"/>
  <c r="BE130" i="7" s="1"/>
  <c r="DT126" i="6"/>
  <c r="P126" i="7"/>
  <c r="BL126" i="7" s="1"/>
  <c r="DN117" i="6"/>
  <c r="J117" i="7"/>
  <c r="BF117" i="7" s="1"/>
  <c r="DJ109" i="6"/>
  <c r="F109" i="7"/>
  <c r="BB109" i="7" s="1"/>
  <c r="DJ108" i="6"/>
  <c r="F108" i="7"/>
  <c r="BB108" i="7" s="1"/>
  <c r="DP143" i="6"/>
  <c r="L143" i="7"/>
  <c r="BH143" i="7" s="1"/>
  <c r="DQ140" i="6"/>
  <c r="M140" i="7"/>
  <c r="BI140" i="7" s="1"/>
  <c r="DI129" i="6"/>
  <c r="E129" i="7"/>
  <c r="BA129" i="7" s="1"/>
  <c r="DP121" i="6"/>
  <c r="L121" i="7"/>
  <c r="BH121" i="7" s="1"/>
  <c r="DP120" i="6"/>
  <c r="L120" i="7"/>
  <c r="BH120" i="7" s="1"/>
  <c r="DT121" i="6"/>
  <c r="P121" i="7"/>
  <c r="BL121" i="7" s="1"/>
  <c r="DN114" i="6"/>
  <c r="J114" i="7"/>
  <c r="BF114" i="7" s="1"/>
  <c r="DQ109" i="6"/>
  <c r="M109" i="7"/>
  <c r="BI109" i="7" s="1"/>
  <c r="DN146" i="6"/>
  <c r="J146" i="7"/>
  <c r="BF146" i="7" s="1"/>
  <c r="DJ139" i="6"/>
  <c r="F139" i="7"/>
  <c r="BB139" i="7" s="1"/>
  <c r="DO133" i="6"/>
  <c r="K133" i="7"/>
  <c r="BG133" i="7" s="1"/>
  <c r="DQ134" i="6"/>
  <c r="M134" i="7"/>
  <c r="BI134" i="7" s="1"/>
  <c r="DP126" i="6"/>
  <c r="L126" i="7"/>
  <c r="BH126" i="7" s="1"/>
  <c r="DR110" i="6"/>
  <c r="N110" i="7"/>
  <c r="BJ110" i="7" s="1"/>
  <c r="DK117" i="6"/>
  <c r="G117" i="7"/>
  <c r="BC117" i="7" s="1"/>
  <c r="DN105" i="6"/>
  <c r="J105" i="7"/>
  <c r="BF105" i="7" s="1"/>
  <c r="DI142" i="6"/>
  <c r="E142" i="7"/>
  <c r="BA142" i="7" s="1"/>
  <c r="DR136" i="6"/>
  <c r="N136" i="7"/>
  <c r="BJ136" i="7" s="1"/>
  <c r="DT134" i="6"/>
  <c r="P134" i="7"/>
  <c r="BL134" i="7" s="1"/>
  <c r="DQ130" i="6"/>
  <c r="M130" i="7"/>
  <c r="BI130" i="7" s="1"/>
  <c r="DI121" i="6"/>
  <c r="E121" i="7"/>
  <c r="BA121" i="7" s="1"/>
  <c r="DJ107" i="6"/>
  <c r="F107" i="7"/>
  <c r="BB107" i="7" s="1"/>
  <c r="DI49" i="6"/>
  <c r="E49" i="7"/>
  <c r="BA49" i="7" s="1"/>
  <c r="DS27" i="6"/>
  <c r="O27" i="7"/>
  <c r="BK27" i="7" s="1"/>
  <c r="DP39" i="6"/>
  <c r="L39" i="7"/>
  <c r="BH39" i="7" s="1"/>
  <c r="DN38" i="6"/>
  <c r="J38" i="7"/>
  <c r="BF38" i="7" s="1"/>
  <c r="DM33" i="6"/>
  <c r="I33" i="7"/>
  <c r="BE33" i="7" s="1"/>
  <c r="DS49" i="6"/>
  <c r="O49" i="7"/>
  <c r="BK49" i="7" s="1"/>
  <c r="DS50" i="6"/>
  <c r="O50" i="7"/>
  <c r="BK50" i="7" s="1"/>
  <c r="DT53" i="6"/>
  <c r="P53" i="7"/>
  <c r="BL53" i="7" s="1"/>
  <c r="DJ63" i="6"/>
  <c r="F63" i="7"/>
  <c r="BB63" i="7" s="1"/>
  <c r="DT102" i="6"/>
  <c r="P102" i="7"/>
  <c r="BL102" i="7" s="1"/>
  <c r="DT120" i="6"/>
  <c r="P120" i="7"/>
  <c r="BL120" i="7" s="1"/>
  <c r="DR27" i="6"/>
  <c r="N27" i="7"/>
  <c r="BJ27" i="7" s="1"/>
  <c r="DJ24" i="6"/>
  <c r="F24" i="7"/>
  <c r="BB24" i="7" s="1"/>
  <c r="DR39" i="6"/>
  <c r="N39" i="7"/>
  <c r="BJ39" i="7" s="1"/>
  <c r="DR22" i="6"/>
  <c r="N22" i="7"/>
  <c r="BJ22" i="7" s="1"/>
  <c r="DL40" i="6"/>
  <c r="H40" i="7"/>
  <c r="BD40" i="7" s="1"/>
  <c r="DT49" i="6"/>
  <c r="P49" i="7"/>
  <c r="BL49" i="7" s="1"/>
  <c r="DJ51" i="6"/>
  <c r="F51" i="7"/>
  <c r="BB51" i="7" s="1"/>
  <c r="DI69" i="6"/>
  <c r="E69" i="7"/>
  <c r="BA69" i="7" s="1"/>
  <c r="DJ66" i="6"/>
  <c r="F66" i="7"/>
  <c r="BB66" i="7" s="1"/>
  <c r="DJ101" i="6"/>
  <c r="F101" i="7"/>
  <c r="BB101" i="7" s="1"/>
  <c r="DQ142" i="6"/>
  <c r="M142" i="7"/>
  <c r="BI142" i="7" s="1"/>
  <c r="DO14" i="6"/>
  <c r="K14" i="7"/>
  <c r="BG14" i="7" s="1"/>
  <c r="DP43" i="6"/>
  <c r="L43" i="7"/>
  <c r="BH43" i="7" s="1"/>
  <c r="DM28" i="6"/>
  <c r="I28" i="7"/>
  <c r="BE28" i="7" s="1"/>
  <c r="DM61" i="6"/>
  <c r="I61" i="7"/>
  <c r="BE61" i="7" s="1"/>
  <c r="DM41" i="6"/>
  <c r="I41" i="7"/>
  <c r="BE41" i="7" s="1"/>
  <c r="DP57" i="6"/>
  <c r="L57" i="7"/>
  <c r="BH57" i="7" s="1"/>
  <c r="DI75" i="6"/>
  <c r="E75" i="7"/>
  <c r="BA75" i="7" s="1"/>
  <c r="DN102" i="6"/>
  <c r="J102" i="7"/>
  <c r="BF102" i="7" s="1"/>
  <c r="DM117" i="6"/>
  <c r="I117" i="7"/>
  <c r="BE117" i="7" s="1"/>
  <c r="DR12" i="6"/>
  <c r="N12" i="7"/>
  <c r="BJ12" i="7" s="1"/>
  <c r="DT15" i="6"/>
  <c r="P15" i="7"/>
  <c r="BL15" i="7" s="1"/>
  <c r="DN59" i="6"/>
  <c r="J59" i="7"/>
  <c r="BF59" i="7" s="1"/>
  <c r="DJ14" i="6"/>
  <c r="F14" i="7"/>
  <c r="BB14" i="7" s="1"/>
  <c r="DK43" i="6"/>
  <c r="G43" i="7"/>
  <c r="BC43" i="7" s="1"/>
  <c r="DM60" i="6"/>
  <c r="I60" i="7"/>
  <c r="BE60" i="7" s="1"/>
  <c r="DS61" i="6"/>
  <c r="O61" i="7"/>
  <c r="BK61" i="7" s="1"/>
  <c r="DT61" i="6"/>
  <c r="P61" i="7"/>
  <c r="BL61" i="7" s="1"/>
  <c r="DP90" i="6"/>
  <c r="L90" i="7"/>
  <c r="BH90" i="7" s="1"/>
  <c r="DJ120" i="6"/>
  <c r="F120" i="7"/>
  <c r="BB120" i="7" s="1"/>
  <c r="DJ32" i="6"/>
  <c r="F32" i="7"/>
  <c r="BB32" i="7" s="1"/>
  <c r="DO19" i="6"/>
  <c r="K19" i="7"/>
  <c r="BG19" i="7" s="1"/>
  <c r="DR30" i="6"/>
  <c r="N30" i="7"/>
  <c r="BJ30" i="7" s="1"/>
  <c r="DL48" i="6"/>
  <c r="H48" i="7"/>
  <c r="BD48" i="7" s="1"/>
  <c r="DO60" i="6"/>
  <c r="K60" i="7"/>
  <c r="BG60" i="7" s="1"/>
  <c r="DQ65" i="6"/>
  <c r="M65" i="7"/>
  <c r="BI65" i="7" s="1"/>
  <c r="DP56" i="6"/>
  <c r="L56" i="7"/>
  <c r="BH56" i="7" s="1"/>
  <c r="DS85" i="6"/>
  <c r="O85" i="7"/>
  <c r="BK85" i="7" s="1"/>
  <c r="DR17" i="6"/>
  <c r="N17" i="7"/>
  <c r="BJ17" i="7" s="1"/>
  <c r="DK48" i="6"/>
  <c r="G48" i="7"/>
  <c r="BC48" i="7" s="1"/>
  <c r="DQ30" i="6"/>
  <c r="M30" i="7"/>
  <c r="BI30" i="7" s="1"/>
  <c r="DQ42" i="6"/>
  <c r="M42" i="7"/>
  <c r="BI42" i="7" s="1"/>
  <c r="DQ43" i="6"/>
  <c r="M43" i="7"/>
  <c r="BI43" i="7" s="1"/>
  <c r="DJ64" i="6"/>
  <c r="F64" i="7"/>
  <c r="BB64" i="7" s="1"/>
  <c r="DO61" i="6"/>
  <c r="K61" i="7"/>
  <c r="BG61" i="7" s="1"/>
  <c r="DI90" i="6"/>
  <c r="E90" i="7"/>
  <c r="BA90" i="7" s="1"/>
  <c r="DI114" i="6"/>
  <c r="E114" i="7"/>
  <c r="BA114" i="7" s="1"/>
  <c r="DI63" i="6"/>
  <c r="E63" i="7"/>
  <c r="BA63" i="7" s="1"/>
  <c r="DR66" i="6"/>
  <c r="N66" i="7"/>
  <c r="BJ66" i="7" s="1"/>
  <c r="DI82" i="6"/>
  <c r="E82" i="7"/>
  <c r="BA82" i="7" s="1"/>
  <c r="DK93" i="6"/>
  <c r="G93" i="7"/>
  <c r="BC93" i="7" s="1"/>
  <c r="DL102" i="6"/>
  <c r="H102" i="7"/>
  <c r="BD102" i="7" s="1"/>
  <c r="DJ103" i="6"/>
  <c r="F103" i="7"/>
  <c r="BB103" i="7" s="1"/>
  <c r="DM114" i="6"/>
  <c r="I114" i="7"/>
  <c r="BE114" i="7" s="1"/>
  <c r="DI127" i="6"/>
  <c r="E127" i="7"/>
  <c r="BA127" i="7" s="1"/>
  <c r="DI144" i="6"/>
  <c r="E144" i="7"/>
  <c r="BA144" i="7" s="1"/>
  <c r="DQ61" i="6"/>
  <c r="M61" i="7"/>
  <c r="BI61" i="7" s="1"/>
  <c r="DL83" i="6"/>
  <c r="H83" i="7"/>
  <c r="BD83" i="7" s="1"/>
  <c r="DQ83" i="6"/>
  <c r="M83" i="7"/>
  <c r="BI83" i="7" s="1"/>
  <c r="DO98" i="6"/>
  <c r="K98" i="7"/>
  <c r="BG98" i="7" s="1"/>
  <c r="DK83" i="6"/>
  <c r="G83" i="7"/>
  <c r="BC83" i="7" s="1"/>
  <c r="DM102" i="6"/>
  <c r="I102" i="7"/>
  <c r="BE102" i="7" s="1"/>
  <c r="DK107" i="6"/>
  <c r="G107" i="7"/>
  <c r="BC107" i="7" s="1"/>
  <c r="DR118" i="6"/>
  <c r="N118" i="7"/>
  <c r="BJ118" i="7" s="1"/>
  <c r="DS130" i="6"/>
  <c r="O130" i="7"/>
  <c r="BK130" i="7" s="1"/>
  <c r="DQ60" i="6"/>
  <c r="M60" i="7"/>
  <c r="BI60" i="7" s="1"/>
  <c r="DK72" i="6"/>
  <c r="G72" i="7"/>
  <c r="BC72" i="7" s="1"/>
  <c r="DJ76" i="6"/>
  <c r="F76" i="7"/>
  <c r="BB76" i="7" s="1"/>
  <c r="DP92" i="6"/>
  <c r="L92" i="7"/>
  <c r="BH92" i="7" s="1"/>
  <c r="DO87" i="6"/>
  <c r="K87" i="7"/>
  <c r="BG87" i="7" s="1"/>
  <c r="DI97" i="6"/>
  <c r="E97" i="7"/>
  <c r="BA97" i="7" s="1"/>
  <c r="DS91" i="6"/>
  <c r="O91" i="7"/>
  <c r="BK91" i="7" s="1"/>
  <c r="DL97" i="6"/>
  <c r="H97" i="7"/>
  <c r="BD97" i="7" s="1"/>
  <c r="DL109" i="6"/>
  <c r="H109" i="7"/>
  <c r="BD109" i="7" s="1"/>
  <c r="DQ117" i="6"/>
  <c r="M117" i="7"/>
  <c r="BI117" i="7" s="1"/>
  <c r="DT132" i="6"/>
  <c r="P132" i="7"/>
  <c r="BL132" i="7" s="1"/>
  <c r="DI53" i="6"/>
  <c r="E53" i="7"/>
  <c r="BA53" i="7" s="1"/>
  <c r="DJ79" i="6"/>
  <c r="F79" i="7"/>
  <c r="BB79" i="7" s="1"/>
  <c r="DN78" i="6"/>
  <c r="J78" i="7"/>
  <c r="BF78" i="7" s="1"/>
  <c r="DT73" i="6"/>
  <c r="P73" i="7"/>
  <c r="BL73" i="7" s="1"/>
  <c r="DM91" i="6"/>
  <c r="I91" i="7"/>
  <c r="BE91" i="7" s="1"/>
  <c r="DJ92" i="6"/>
  <c r="F92" i="7"/>
  <c r="BB92" i="7" s="1"/>
  <c r="DM104" i="6"/>
  <c r="I104" i="7"/>
  <c r="BE104" i="7" s="1"/>
  <c r="DS114" i="6"/>
  <c r="O114" i="7"/>
  <c r="BK114" i="7" s="1"/>
  <c r="DT123" i="6"/>
  <c r="P123" i="7"/>
  <c r="BL123" i="7" s="1"/>
  <c r="DK63" i="6"/>
  <c r="G63" i="7"/>
  <c r="BC63" i="7" s="1"/>
  <c r="DI66" i="6"/>
  <c r="E66" i="7"/>
  <c r="BA66" i="7" s="1"/>
  <c r="DJ84" i="6"/>
  <c r="F84" i="7"/>
  <c r="BB84" i="7" s="1"/>
  <c r="DO76" i="6"/>
  <c r="K76" i="7"/>
  <c r="BG76" i="7" s="1"/>
  <c r="DL92" i="6"/>
  <c r="H92" i="7"/>
  <c r="BD92" i="7" s="1"/>
  <c r="DN88" i="6"/>
  <c r="J88" i="7"/>
  <c r="BF88" i="7" s="1"/>
  <c r="DL126" i="6"/>
  <c r="H126" i="7"/>
  <c r="BD126" i="7" s="1"/>
  <c r="DS133" i="6"/>
  <c r="O133" i="7"/>
  <c r="BK133" i="7" s="1"/>
  <c r="DJ77" i="6"/>
  <c r="F77" i="7"/>
  <c r="BB77" i="7" s="1"/>
  <c r="DL72" i="6"/>
  <c r="H72" i="7"/>
  <c r="BD72" i="7" s="1"/>
  <c r="DT65" i="6"/>
  <c r="P65" i="7"/>
  <c r="BL65" i="7" s="1"/>
  <c r="DK80" i="6"/>
  <c r="G80" i="7"/>
  <c r="BC80" i="7" s="1"/>
  <c r="DK140" i="6"/>
  <c r="G140" i="7"/>
  <c r="BC140" i="7" s="1"/>
  <c r="DP132" i="6"/>
  <c r="L132" i="7"/>
  <c r="BH132" i="7" s="1"/>
  <c r="DJ129" i="6"/>
  <c r="F129" i="7"/>
  <c r="BB129" i="7" s="1"/>
  <c r="DQ125" i="6"/>
  <c r="M125" i="7"/>
  <c r="BI125" i="7" s="1"/>
  <c r="DL119" i="6"/>
  <c r="H119" i="7"/>
  <c r="BD119" i="7" s="1"/>
  <c r="DP105" i="6"/>
  <c r="L105" i="7"/>
  <c r="BH105" i="7" s="1"/>
  <c r="DL146" i="6"/>
  <c r="H146" i="7"/>
  <c r="BD146" i="7" s="1"/>
  <c r="DS140" i="6"/>
  <c r="O140" i="7"/>
  <c r="BK140" i="7" s="1"/>
  <c r="DP138" i="6"/>
  <c r="L138" i="7"/>
  <c r="BH138" i="7" s="1"/>
  <c r="DT127" i="6"/>
  <c r="P127" i="7"/>
  <c r="BL127" i="7" s="1"/>
  <c r="DS131" i="6"/>
  <c r="O131" i="7"/>
  <c r="BK131" i="7" s="1"/>
  <c r="DR111" i="6"/>
  <c r="N111" i="7"/>
  <c r="BJ111" i="7" s="1"/>
  <c r="DI118" i="6"/>
  <c r="E118" i="7"/>
  <c r="BA118" i="7" s="1"/>
  <c r="DP110" i="6"/>
  <c r="L110" i="7"/>
  <c r="BH110" i="7" s="1"/>
  <c r="DI146" i="6"/>
  <c r="E146" i="7"/>
  <c r="BA146" i="7" s="1"/>
  <c r="DP135" i="6"/>
  <c r="L135" i="7"/>
  <c r="BH135" i="7" s="1"/>
  <c r="DP133" i="6"/>
  <c r="L133" i="7"/>
  <c r="BH133" i="7" s="1"/>
  <c r="DS127" i="6"/>
  <c r="O127" i="7"/>
  <c r="BK127" i="7" s="1"/>
  <c r="DO114" i="6"/>
  <c r="K114" i="7"/>
  <c r="BG114" i="7" s="1"/>
  <c r="DL117" i="6"/>
  <c r="H117" i="7"/>
  <c r="BD117" i="7" s="1"/>
  <c r="DQ116" i="6"/>
  <c r="M116" i="7"/>
  <c r="BI116" i="7" s="1"/>
  <c r="DO102" i="6"/>
  <c r="K102" i="7"/>
  <c r="BG102" i="7" s="1"/>
  <c r="DR140" i="6"/>
  <c r="N140" i="7"/>
  <c r="BJ140" i="7" s="1"/>
  <c r="DJ133" i="6"/>
  <c r="F133" i="7"/>
  <c r="BB133" i="7" s="1"/>
  <c r="DT131" i="6"/>
  <c r="P131" i="7"/>
  <c r="BL131" i="7" s="1"/>
  <c r="DT130" i="6"/>
  <c r="P130" i="7"/>
  <c r="BL130" i="7" s="1"/>
  <c r="DR125" i="6"/>
  <c r="N125" i="7"/>
  <c r="BJ125" i="7" s="1"/>
  <c r="DJ121" i="6"/>
  <c r="F121" i="7"/>
  <c r="BB121" i="7" s="1"/>
  <c r="DS115" i="6"/>
  <c r="O115" i="7"/>
  <c r="BK115" i="7" s="1"/>
  <c r="DT99" i="6"/>
  <c r="P99" i="7"/>
  <c r="BL99" i="7" s="1"/>
  <c r="DI140" i="6"/>
  <c r="E140" i="7"/>
  <c r="BA140" i="7" s="1"/>
  <c r="DT144" i="6"/>
  <c r="P144" i="7"/>
  <c r="BL144" i="7" s="1"/>
  <c r="DN128" i="6"/>
  <c r="J128" i="7"/>
  <c r="BF128" i="7" s="1"/>
  <c r="DK125" i="6"/>
  <c r="G125" i="7"/>
  <c r="BC125" i="7" s="1"/>
  <c r="DJ119" i="6"/>
  <c r="F119" i="7"/>
  <c r="BB119" i="7" s="1"/>
  <c r="DO111" i="6"/>
  <c r="K111" i="7"/>
  <c r="BG111" i="7" s="1"/>
  <c r="DQ111" i="6"/>
  <c r="M111" i="7"/>
  <c r="BI111" i="7" s="1"/>
  <c r="DN10" i="6"/>
  <c r="J10" i="7"/>
  <c r="BF10" i="7" s="1"/>
  <c r="DS57" i="6"/>
  <c r="O57" i="7"/>
  <c r="BK57" i="7" s="1"/>
  <c r="DR48" i="6"/>
  <c r="N48" i="7"/>
  <c r="BJ48" i="7" s="1"/>
  <c r="DL51" i="6"/>
  <c r="H51" i="7"/>
  <c r="BD51" i="7" s="1"/>
  <c r="DP40" i="6"/>
  <c r="L40" i="7"/>
  <c r="BH40" i="7" s="1"/>
  <c r="DS55" i="6"/>
  <c r="O55" i="7"/>
  <c r="BK55" i="7" s="1"/>
  <c r="DM57" i="6"/>
  <c r="I57" i="7"/>
  <c r="BE57" i="7" s="1"/>
  <c r="DP85" i="6"/>
  <c r="L85" i="7"/>
  <c r="BH85" i="7" s="1"/>
  <c r="DJ95" i="6"/>
  <c r="F95" i="7"/>
  <c r="BB95" i="7" s="1"/>
  <c r="DS125" i="6"/>
  <c r="O125" i="7"/>
  <c r="BK125" i="7" s="1"/>
  <c r="DO42" i="6"/>
  <c r="K42" i="7"/>
  <c r="BG42" i="7" s="1"/>
  <c r="DP29" i="6"/>
  <c r="L29" i="7"/>
  <c r="BH29" i="7" s="1"/>
  <c r="DO50" i="6"/>
  <c r="K50" i="7"/>
  <c r="BG50" i="7" s="1"/>
  <c r="DJ45" i="6"/>
  <c r="F45" i="7"/>
  <c r="BB45" i="7" s="1"/>
  <c r="DM56" i="6"/>
  <c r="I56" i="7"/>
  <c r="BE56" i="7" s="1"/>
  <c r="DL54" i="6"/>
  <c r="H54" i="7"/>
  <c r="BD54" i="7" s="1"/>
  <c r="DO78" i="6"/>
  <c r="K78" i="7"/>
  <c r="BG78" i="7" s="1"/>
  <c r="DJ99" i="6"/>
  <c r="F99" i="7"/>
  <c r="BB99" i="7" s="1"/>
  <c r="DP32" i="6"/>
  <c r="L32" i="7"/>
  <c r="BH32" i="7" s="1"/>
  <c r="DM21" i="6"/>
  <c r="I21" i="7"/>
  <c r="BE21" i="7" s="1"/>
  <c r="DJ61" i="6"/>
  <c r="F61" i="7"/>
  <c r="BB61" i="7" s="1"/>
  <c r="DS33" i="6"/>
  <c r="O33" i="7"/>
  <c r="BK33" i="7" s="1"/>
  <c r="DM29" i="6"/>
  <c r="I29" i="7"/>
  <c r="BE29" i="7" s="1"/>
  <c r="DS45" i="6"/>
  <c r="O45" i="7"/>
  <c r="BK45" i="7" s="1"/>
  <c r="DS46" i="6"/>
  <c r="O46" i="7"/>
  <c r="BK46" i="7" s="1"/>
  <c r="DT68" i="6"/>
  <c r="P68" i="7"/>
  <c r="BL68" i="7" s="1"/>
  <c r="DO96" i="6"/>
  <c r="K96" i="7"/>
  <c r="BG96" i="7" s="1"/>
  <c r="DR112" i="6"/>
  <c r="N112" i="7"/>
  <c r="BJ112" i="7" s="1"/>
  <c r="DO123" i="6"/>
  <c r="K123" i="7"/>
  <c r="BG123" i="7" s="1"/>
  <c r="DO20" i="6"/>
  <c r="K20" i="7"/>
  <c r="BG20" i="7" s="1"/>
  <c r="DR20" i="6"/>
  <c r="N20" i="7"/>
  <c r="BJ20" i="7" s="1"/>
  <c r="DK35" i="6"/>
  <c r="G35" i="7"/>
  <c r="BC35" i="7" s="1"/>
  <c r="DP19" i="6"/>
  <c r="L19" i="7"/>
  <c r="BH19" i="7" s="1"/>
  <c r="DT36" i="6"/>
  <c r="P36" i="7"/>
  <c r="BL36" i="7" s="1"/>
  <c r="DJ46" i="6"/>
  <c r="F46" i="7"/>
  <c r="BB46" i="7" s="1"/>
  <c r="DR47" i="6"/>
  <c r="N47" i="7"/>
  <c r="BJ47" i="7" s="1"/>
  <c r="DI70" i="6"/>
  <c r="E70" i="7"/>
  <c r="BA70" i="7" s="1"/>
  <c r="DO99" i="6"/>
  <c r="K99" i="7"/>
  <c r="BG99" i="7" s="1"/>
  <c r="DK132" i="6"/>
  <c r="G132" i="7"/>
  <c r="BC132" i="7" s="1"/>
  <c r="DM11" i="6"/>
  <c r="I11" i="7"/>
  <c r="BE11" i="7" s="1"/>
  <c r="DO39" i="6"/>
  <c r="K39" i="7"/>
  <c r="BG39" i="7" s="1"/>
  <c r="DK25" i="6"/>
  <c r="G25" i="7"/>
  <c r="BC25" i="7" s="1"/>
  <c r="DR36" i="6"/>
  <c r="N36" i="7"/>
  <c r="BJ36" i="7" s="1"/>
  <c r="DQ55" i="6"/>
  <c r="M55" i="7"/>
  <c r="BI55" i="7" s="1"/>
  <c r="DO52" i="6"/>
  <c r="K52" i="7"/>
  <c r="BG52" i="7" s="1"/>
  <c r="DT62" i="6"/>
  <c r="P62" i="7"/>
  <c r="BL62" i="7" s="1"/>
  <c r="DP75" i="6"/>
  <c r="L75" i="7"/>
  <c r="BH75" i="7" s="1"/>
  <c r="DR106" i="6"/>
  <c r="N106" i="7"/>
  <c r="BJ106" i="7" s="1"/>
  <c r="DM39" i="6"/>
  <c r="I39" i="7"/>
  <c r="BE39" i="7" s="1"/>
  <c r="DM25" i="6"/>
  <c r="I25" i="7"/>
  <c r="BE25" i="7" s="1"/>
  <c r="DS37" i="6"/>
  <c r="O37" i="7"/>
  <c r="BK37" i="7" s="1"/>
  <c r="DQ36" i="6"/>
  <c r="M36" i="7"/>
  <c r="BI36" i="7" s="1"/>
  <c r="DQ31" i="6"/>
  <c r="M31" i="7"/>
  <c r="BI31" i="7" s="1"/>
  <c r="DM48" i="6"/>
  <c r="I48" i="7"/>
  <c r="BE48" i="7" s="1"/>
  <c r="DM49" i="6"/>
  <c r="I49" i="7"/>
  <c r="BE49" i="7" s="1"/>
  <c r="DN52" i="6"/>
  <c r="J52" i="7"/>
  <c r="BF52" i="7" s="1"/>
  <c r="DQ57" i="6"/>
  <c r="M57" i="7"/>
  <c r="BI57" i="7" s="1"/>
  <c r="DO74" i="6"/>
  <c r="K74" i="7"/>
  <c r="BG74" i="7" s="1"/>
  <c r="DR72" i="6"/>
  <c r="N72" i="7"/>
  <c r="BJ72" i="7" s="1"/>
  <c r="DO95" i="6"/>
  <c r="K95" i="7"/>
  <c r="BG95" i="7" s="1"/>
  <c r="DI105" i="6"/>
  <c r="E105" i="7"/>
  <c r="BA105" i="7" s="1"/>
  <c r="DR87" i="6"/>
  <c r="N87" i="7"/>
  <c r="BJ87" i="7" s="1"/>
  <c r="DP89" i="6"/>
  <c r="L89" i="7"/>
  <c r="BH89" i="7" s="1"/>
  <c r="DT101" i="6"/>
  <c r="P101" i="7"/>
  <c r="BL101" i="7" s="1"/>
  <c r="DN125" i="6"/>
  <c r="J125" i="7"/>
  <c r="BF125" i="7" s="1"/>
  <c r="DM126" i="6"/>
  <c r="I126" i="7"/>
  <c r="BE126" i="7" s="1"/>
  <c r="DP144" i="6"/>
  <c r="L144" i="7"/>
  <c r="BH144" i="7" s="1"/>
  <c r="DS80" i="6"/>
  <c r="O80" i="7"/>
  <c r="BK80" i="7" s="1"/>
  <c r="DL88" i="6"/>
  <c r="H88" i="7"/>
  <c r="BD88" i="7" s="1"/>
  <c r="DN101" i="6"/>
  <c r="J101" i="7"/>
  <c r="BF101" i="7" s="1"/>
  <c r="DN98" i="6"/>
  <c r="J98" i="7"/>
  <c r="BF98" i="7" s="1"/>
  <c r="DJ115" i="6"/>
  <c r="F115" i="7"/>
  <c r="BB115" i="7" s="1"/>
  <c r="DR137" i="6"/>
  <c r="N137" i="7"/>
  <c r="BJ137" i="7" s="1"/>
  <c r="DO68" i="6"/>
  <c r="K68" i="7"/>
  <c r="BG68" i="7" s="1"/>
  <c r="DP114" i="6"/>
  <c r="L114" i="7"/>
  <c r="BH114" i="7" s="1"/>
  <c r="DO58" i="6"/>
  <c r="K58" i="7"/>
  <c r="BG58" i="7" s="1"/>
  <c r="DR70" i="6"/>
  <c r="N70" i="7"/>
  <c r="BJ70" i="7" s="1"/>
  <c r="DN100" i="6"/>
  <c r="J100" i="7"/>
  <c r="BF100" i="7" s="1"/>
  <c r="DN15" i="6"/>
  <c r="J15" i="7"/>
  <c r="BF15" i="7" s="1"/>
  <c r="DI45" i="6"/>
  <c r="E45" i="7"/>
  <c r="BA45" i="7" s="1"/>
  <c r="DN129" i="6"/>
  <c r="DS19" i="6"/>
  <c r="DJ132" i="6"/>
  <c r="DI115" i="6"/>
  <c r="DQ73" i="6"/>
  <c r="DT138" i="6"/>
  <c r="P138" i="7"/>
  <c r="BL138" i="7" s="1"/>
  <c r="DL142" i="6"/>
  <c r="H142" i="7"/>
  <c r="BD142" i="7" s="1"/>
  <c r="DM131" i="6"/>
  <c r="I131" i="7"/>
  <c r="BE131" i="7" s="1"/>
  <c r="DR127" i="6"/>
  <c r="N127" i="7"/>
  <c r="BJ127" i="7" s="1"/>
  <c r="DL118" i="6"/>
  <c r="H118" i="7"/>
  <c r="BD118" i="7" s="1"/>
  <c r="DR109" i="6"/>
  <c r="N109" i="7"/>
  <c r="BJ109" i="7" s="1"/>
  <c r="DS108" i="6"/>
  <c r="O108" i="7"/>
  <c r="BK108" i="7" s="1"/>
  <c r="DN144" i="6"/>
  <c r="J144" i="7"/>
  <c r="BF144" i="7" s="1"/>
  <c r="DK141" i="6"/>
  <c r="G141" i="7"/>
  <c r="BC141" i="7" s="1"/>
  <c r="DQ129" i="6"/>
  <c r="M129" i="7"/>
  <c r="BI129" i="7" s="1"/>
  <c r="DN122" i="6"/>
  <c r="J122" i="7"/>
  <c r="BF122" i="7" s="1"/>
  <c r="DQ121" i="6"/>
  <c r="M121" i="7"/>
  <c r="BI121" i="7" s="1"/>
  <c r="DK122" i="6"/>
  <c r="G122" i="7"/>
  <c r="BC122" i="7" s="1"/>
  <c r="DK115" i="6"/>
  <c r="G115" i="7"/>
  <c r="BC115" i="7" s="1"/>
  <c r="DT112" i="6"/>
  <c r="P112" i="7"/>
  <c r="BL112" i="7" s="1"/>
  <c r="DK144" i="6"/>
  <c r="G144" i="7"/>
  <c r="BC144" i="7" s="1"/>
  <c r="DS143" i="6"/>
  <c r="O143" i="7"/>
  <c r="BK143" i="7" s="1"/>
  <c r="DL134" i="6"/>
  <c r="H134" i="7"/>
  <c r="BD134" i="7" s="1"/>
  <c r="DT136" i="6"/>
  <c r="P136" i="7"/>
  <c r="BL136" i="7" s="1"/>
  <c r="DI128" i="6"/>
  <c r="E128" i="7"/>
  <c r="BA128" i="7" s="1"/>
  <c r="DP111" i="6"/>
  <c r="L111" i="7"/>
  <c r="BH111" i="7" s="1"/>
  <c r="DQ119" i="6"/>
  <c r="M119" i="7"/>
  <c r="BI119" i="7" s="1"/>
  <c r="DL106" i="6"/>
  <c r="H106" i="7"/>
  <c r="BD106" i="7" s="1"/>
  <c r="DM144" i="6"/>
  <c r="I144" i="7"/>
  <c r="BE144" i="7" s="1"/>
  <c r="DO140" i="6"/>
  <c r="K140" i="7"/>
  <c r="BG140" i="7" s="1"/>
  <c r="DN133" i="6"/>
  <c r="J133" i="7"/>
  <c r="BF133" i="7" s="1"/>
  <c r="DM118" i="6"/>
  <c r="I118" i="7"/>
  <c r="BE118" i="7" s="1"/>
  <c r="DL112" i="6"/>
  <c r="H112" i="7"/>
  <c r="BD112" i="7" s="1"/>
  <c r="DM109" i="6"/>
  <c r="I109" i="7"/>
  <c r="BE109" i="7" s="1"/>
  <c r="DM105" i="6"/>
  <c r="I105" i="7"/>
  <c r="BE105" i="7" s="1"/>
  <c r="DK143" i="6"/>
  <c r="G143" i="7"/>
  <c r="BC143" i="7" s="1"/>
  <c r="DL130" i="6"/>
  <c r="H130" i="7"/>
  <c r="BD130" i="7" s="1"/>
  <c r="DS126" i="6"/>
  <c r="O126" i="7"/>
  <c r="BK126" i="7" s="1"/>
  <c r="DL114" i="6"/>
  <c r="H114" i="7"/>
  <c r="BD114" i="7" s="1"/>
  <c r="DP124" i="6"/>
  <c r="L124" i="7"/>
  <c r="BH124" i="7" s="1"/>
  <c r="DQ104" i="6"/>
  <c r="M104" i="7"/>
  <c r="BI104" i="7" s="1"/>
  <c r="DL16" i="6"/>
  <c r="H16" i="7"/>
  <c r="BD16" i="7" s="1"/>
  <c r="DN18" i="6"/>
  <c r="J18" i="7"/>
  <c r="BF18" i="7" s="1"/>
  <c r="DL17" i="6"/>
  <c r="H17" i="7"/>
  <c r="BD17" i="7" s="1"/>
  <c r="DR57" i="6"/>
  <c r="N57" i="7"/>
  <c r="BJ57" i="7" s="1"/>
  <c r="DR73" i="6"/>
  <c r="N73" i="7"/>
  <c r="BJ73" i="7" s="1"/>
  <c r="DN45" i="6"/>
  <c r="J45" i="7"/>
  <c r="BF45" i="7" s="1"/>
  <c r="DL78" i="6"/>
  <c r="H78" i="7"/>
  <c r="BD78" i="7" s="1"/>
  <c r="DI84" i="6"/>
  <c r="E84" i="7"/>
  <c r="BA84" i="7" s="1"/>
  <c r="DI135" i="6"/>
  <c r="E135" i="7"/>
  <c r="BA135" i="7" s="1"/>
  <c r="DS8" i="6"/>
  <c r="O8" i="7"/>
  <c r="BK8" i="7" s="1"/>
  <c r="DS35" i="6"/>
  <c r="O35" i="7"/>
  <c r="BK35" i="7" s="1"/>
  <c r="DT33" i="6"/>
  <c r="P33" i="7"/>
  <c r="BL33" i="7" s="1"/>
  <c r="DP50" i="6"/>
  <c r="L50" i="7"/>
  <c r="BH50" i="7" s="1"/>
  <c r="DI35" i="6"/>
  <c r="E35" i="7"/>
  <c r="BA35" i="7" s="1"/>
  <c r="DO49" i="6"/>
  <c r="K49" i="7"/>
  <c r="BG49" i="7" s="1"/>
  <c r="DJ59" i="6"/>
  <c r="F59" i="7"/>
  <c r="BB59" i="7" s="1"/>
  <c r="DP81" i="6"/>
  <c r="L81" i="7"/>
  <c r="BH81" i="7" s="1"/>
  <c r="DS101" i="6"/>
  <c r="O101" i="7"/>
  <c r="BK101" i="7" s="1"/>
  <c r="DN6" i="6"/>
  <c r="J6" i="7"/>
  <c r="BF6" i="7" s="1"/>
  <c r="DQ29" i="6"/>
  <c r="M29" i="7"/>
  <c r="BI29" i="7" s="1"/>
  <c r="DO41" i="6"/>
  <c r="K41" i="7"/>
  <c r="BG41" i="7" s="1"/>
  <c r="DM40" i="6"/>
  <c r="I40" i="7"/>
  <c r="BE40" i="7" s="1"/>
  <c r="DO35" i="6"/>
  <c r="K35" i="7"/>
  <c r="BG35" i="7" s="1"/>
  <c r="DQ50" i="6"/>
  <c r="M50" i="7"/>
  <c r="BI50" i="7" s="1"/>
  <c r="DR54" i="6"/>
  <c r="N54" i="7"/>
  <c r="BJ54" i="7" s="1"/>
  <c r="DM72" i="6"/>
  <c r="I72" i="7"/>
  <c r="BE72" i="7" s="1"/>
  <c r="DN84" i="6"/>
  <c r="J84" i="7"/>
  <c r="BF84" i="7" s="1"/>
  <c r="DR119" i="6"/>
  <c r="N119" i="7"/>
  <c r="BJ119" i="7" s="1"/>
  <c r="DI137" i="6"/>
  <c r="E137" i="7"/>
  <c r="BA137" i="7" s="1"/>
  <c r="DP30" i="6"/>
  <c r="L30" i="7"/>
  <c r="BH30" i="7" s="1"/>
  <c r="DN26" i="6"/>
  <c r="J26" i="7"/>
  <c r="BF26" i="7" s="1"/>
  <c r="DJ42" i="6"/>
  <c r="F42" i="7"/>
  <c r="BB42" i="7" s="1"/>
  <c r="DL25" i="6"/>
  <c r="H25" i="7"/>
  <c r="BD25" i="7" s="1"/>
  <c r="DR41" i="6"/>
  <c r="N41" i="7"/>
  <c r="BJ41" i="7" s="1"/>
  <c r="DP51" i="6"/>
  <c r="L51" i="7"/>
  <c r="BH51" i="7" s="1"/>
  <c r="DP53" i="6"/>
  <c r="L53" i="7"/>
  <c r="BH53" i="7" s="1"/>
  <c r="DS75" i="6"/>
  <c r="O75" i="7"/>
  <c r="BK75" i="7" s="1"/>
  <c r="DK76" i="6"/>
  <c r="G76" i="7"/>
  <c r="BC76" i="7" s="1"/>
  <c r="DT91" i="6"/>
  <c r="P91" i="7"/>
  <c r="BL91" i="7" s="1"/>
  <c r="DT143" i="6"/>
  <c r="P143" i="7"/>
  <c r="BL143" i="7" s="1"/>
  <c r="DM16" i="6"/>
  <c r="I16" i="7"/>
  <c r="BE16" i="7" s="1"/>
  <c r="DS47" i="6"/>
  <c r="O47" i="7"/>
  <c r="BK47" i="7" s="1"/>
  <c r="DI30" i="6"/>
  <c r="E30" i="7"/>
  <c r="BA30" i="7" s="1"/>
  <c r="DJ43" i="6"/>
  <c r="F43" i="7"/>
  <c r="BB43" i="7" s="1"/>
  <c r="DI42" i="6"/>
  <c r="E42" i="7"/>
  <c r="BA42" i="7" s="1"/>
  <c r="DI43" i="6"/>
  <c r="E43" i="7"/>
  <c r="BA43" i="7" s="1"/>
  <c r="DT75" i="6"/>
  <c r="P75" i="7"/>
  <c r="BL75" i="7" s="1"/>
  <c r="DJ36" i="6"/>
  <c r="F36" i="7"/>
  <c r="BB36" i="7" s="1"/>
  <c r="DM46" i="6"/>
  <c r="I46" i="7"/>
  <c r="BE46" i="7" s="1"/>
  <c r="DQ44" i="6"/>
  <c r="M44" i="7"/>
  <c r="BI44" i="7" s="1"/>
  <c r="DQ38" i="6"/>
  <c r="M38" i="7"/>
  <c r="BI38" i="7" s="1"/>
  <c r="DK53" i="6"/>
  <c r="G53" i="7"/>
  <c r="BC53" i="7" s="1"/>
  <c r="DI55" i="6"/>
  <c r="E55" i="7"/>
  <c r="BA55" i="7" s="1"/>
  <c r="DT57" i="6"/>
  <c r="P57" i="7"/>
  <c r="BL57" i="7" s="1"/>
  <c r="DP73" i="6"/>
  <c r="L73" i="7"/>
  <c r="BH73" i="7" s="1"/>
  <c r="DP98" i="6"/>
  <c r="L98" i="7"/>
  <c r="BH98" i="7" s="1"/>
  <c r="DO118" i="6"/>
  <c r="K118" i="7"/>
  <c r="BG118" i="7" s="1"/>
  <c r="DK56" i="6"/>
  <c r="G56" i="7"/>
  <c r="BC56" i="7" s="1"/>
  <c r="DR69" i="6"/>
  <c r="N69" i="7"/>
  <c r="BJ69" i="7" s="1"/>
  <c r="DS84" i="6"/>
  <c r="O84" i="7"/>
  <c r="BK84" i="7" s="1"/>
  <c r="DN76" i="6"/>
  <c r="J76" i="7"/>
  <c r="BF76" i="7" s="1"/>
  <c r="DP102" i="6"/>
  <c r="L102" i="7"/>
  <c r="BH102" i="7" s="1"/>
  <c r="DM95" i="6"/>
  <c r="I95" i="7"/>
  <c r="BE95" i="7" s="1"/>
  <c r="DL95" i="6"/>
  <c r="H95" i="7"/>
  <c r="BD95" i="7" s="1"/>
  <c r="DO108" i="6"/>
  <c r="K108" i="7"/>
  <c r="BG108" i="7" s="1"/>
  <c r="DL131" i="6"/>
  <c r="H131" i="7"/>
  <c r="BD131" i="7" s="1"/>
  <c r="DK145" i="6"/>
  <c r="G145" i="7"/>
  <c r="BC145" i="7" s="1"/>
  <c r="DO65" i="6"/>
  <c r="K65" i="7"/>
  <c r="BG65" i="7" s="1"/>
  <c r="DK69" i="6"/>
  <c r="G69" i="7"/>
  <c r="BC69" i="7" s="1"/>
  <c r="DS88" i="6"/>
  <c r="O88" i="7"/>
  <c r="BK88" i="7" s="1"/>
  <c r="DI79" i="6"/>
  <c r="E79" i="7"/>
  <c r="BA79" i="7" s="1"/>
  <c r="DL96" i="6"/>
  <c r="H96" i="7"/>
  <c r="BD96" i="7" s="1"/>
  <c r="DS104" i="6"/>
  <c r="O104" i="7"/>
  <c r="BK104" i="7" s="1"/>
  <c r="DJ123" i="6"/>
  <c r="F123" i="7"/>
  <c r="BB123" i="7" s="1"/>
  <c r="DT137" i="6"/>
  <c r="P137" i="7"/>
  <c r="BL137" i="7" s="1"/>
  <c r="DN65" i="6"/>
  <c r="J65" i="7"/>
  <c r="BF65" i="7" s="1"/>
  <c r="DR76" i="6"/>
  <c r="N76" i="7"/>
  <c r="BJ76" i="7" s="1"/>
  <c r="DN68" i="6"/>
  <c r="J68" i="7"/>
  <c r="BF68" i="7" s="1"/>
  <c r="DQ95" i="6"/>
  <c r="M95" i="7"/>
  <c r="BI95" i="7" s="1"/>
  <c r="DR83" i="6"/>
  <c r="N83" i="7"/>
  <c r="BJ83" i="7" s="1"/>
  <c r="DT109" i="6"/>
  <c r="P109" i="7"/>
  <c r="BL109" i="7" s="1"/>
  <c r="DR122" i="6"/>
  <c r="N122" i="7"/>
  <c r="BJ122" i="7" s="1"/>
  <c r="DO139" i="6"/>
  <c r="K139" i="7"/>
  <c r="BG139" i="7" s="1"/>
  <c r="DS64" i="6"/>
  <c r="O64" i="7"/>
  <c r="BK64" i="7" s="1"/>
  <c r="DK79" i="6"/>
  <c r="G79" i="7"/>
  <c r="BC79" i="7" s="1"/>
  <c r="DO86" i="6"/>
  <c r="K86" i="7"/>
  <c r="BG86" i="7" s="1"/>
  <c r="DN87" i="6"/>
  <c r="J87" i="7"/>
  <c r="BF87" i="7" s="1"/>
  <c r="DO104" i="6"/>
  <c r="K104" i="7"/>
  <c r="BG104" i="7" s="1"/>
  <c r="DQ84" i="6"/>
  <c r="M84" i="7"/>
  <c r="BI84" i="7" s="1"/>
  <c r="DR105" i="6"/>
  <c r="N105" i="7"/>
  <c r="BJ105" i="7" s="1"/>
  <c r="DL110" i="6"/>
  <c r="H110" i="7"/>
  <c r="BD110" i="7" s="1"/>
  <c r="DQ123" i="6"/>
  <c r="M123" i="7"/>
  <c r="BI123" i="7" s="1"/>
  <c r="DS139" i="6"/>
  <c r="O139" i="7"/>
  <c r="BK139" i="7" s="1"/>
  <c r="DT63" i="6"/>
  <c r="P63" i="7"/>
  <c r="BL63" i="7" s="1"/>
  <c r="DL79" i="6"/>
  <c r="H79" i="7"/>
  <c r="BD79" i="7" s="1"/>
  <c r="DI74" i="6"/>
  <c r="E74" i="7"/>
  <c r="BA74" i="7" s="1"/>
  <c r="DM85" i="6"/>
  <c r="I85" i="7"/>
  <c r="BE85" i="7" s="1"/>
  <c r="DL107" i="6"/>
  <c r="H107" i="7"/>
  <c r="BD107" i="7" s="1"/>
  <c r="DO93" i="6"/>
  <c r="K93" i="7"/>
  <c r="BG93" i="7" s="1"/>
  <c r="DN106" i="6"/>
  <c r="J106" i="7"/>
  <c r="BF106" i="7" s="1"/>
  <c r="DI125" i="6"/>
  <c r="E125" i="7"/>
  <c r="BA125" i="7" s="1"/>
  <c r="DR138" i="6"/>
  <c r="N138" i="7"/>
  <c r="BJ138" i="7" s="1"/>
  <c r="DO54" i="6"/>
  <c r="K54" i="7"/>
  <c r="BG54" i="7" s="1"/>
  <c r="DT80" i="6"/>
  <c r="P80" i="7"/>
  <c r="BL80" i="7" s="1"/>
  <c r="DR74" i="6"/>
  <c r="N74" i="7"/>
  <c r="BJ74" i="7" s="1"/>
  <c r="DK98" i="6"/>
  <c r="G98" i="7"/>
  <c r="BC98" i="7" s="1"/>
  <c r="DS93" i="6"/>
  <c r="O93" i="7"/>
  <c r="BK93" i="7" s="1"/>
  <c r="DP93" i="6"/>
  <c r="L93" i="7"/>
  <c r="BH93" i="7" s="1"/>
  <c r="DT105" i="6"/>
  <c r="P105" i="7"/>
  <c r="BL105" i="7" s="1"/>
  <c r="DP123" i="6"/>
  <c r="L123" i="7"/>
  <c r="BH123" i="7" s="1"/>
  <c r="DP125" i="6"/>
  <c r="L125" i="7"/>
  <c r="BH125" i="7" s="1"/>
  <c r="DQ145" i="6"/>
  <c r="M145" i="7"/>
  <c r="BI145" i="7" s="1"/>
  <c r="DK71" i="6"/>
  <c r="G71" i="7"/>
  <c r="BC71" i="7" s="1"/>
  <c r="DI34" i="6"/>
  <c r="E34" i="7"/>
  <c r="BA34" i="7" s="1"/>
  <c r="DO13" i="6"/>
  <c r="K13" i="7"/>
  <c r="BG13" i="7" s="1"/>
  <c r="DI24" i="6"/>
  <c r="E24" i="7"/>
  <c r="BA24" i="7" s="1"/>
  <c r="DQ28" i="6"/>
  <c r="M28" i="7"/>
  <c r="BI28" i="7" s="1"/>
  <c r="DR139" i="6"/>
  <c r="N139" i="7"/>
  <c r="BJ139" i="7" s="1"/>
  <c r="DO44" i="6"/>
  <c r="K44" i="7"/>
  <c r="BG44" i="7" s="1"/>
  <c r="DP49" i="6"/>
  <c r="L49" i="7"/>
  <c r="BH49" i="7" s="1"/>
  <c r="DT38" i="6"/>
  <c r="P38" i="7"/>
  <c r="BL38" i="7" s="1"/>
  <c r="DK10" i="6"/>
  <c r="G10" i="7"/>
  <c r="BC10" i="7" s="1"/>
  <c r="DK78" i="6"/>
  <c r="G78" i="7"/>
  <c r="BC78" i="7" s="1"/>
  <c r="DI16" i="6"/>
  <c r="E16" i="7"/>
  <c r="BA16" i="7" s="1"/>
  <c r="DQ25" i="6"/>
  <c r="M25" i="7"/>
  <c r="BI25" i="7" s="1"/>
  <c r="DL34" i="6"/>
  <c r="H34" i="7"/>
  <c r="BD34" i="7" s="1"/>
  <c r="DO64" i="6"/>
  <c r="K64" i="7"/>
  <c r="BG64" i="7" s="1"/>
  <c r="DP60" i="6"/>
  <c r="L60" i="7"/>
  <c r="BH60" i="7" s="1"/>
  <c r="DT34" i="6"/>
  <c r="P34" i="7"/>
  <c r="BL34" i="7" s="1"/>
  <c r="DL24" i="6"/>
  <c r="H24" i="7"/>
  <c r="BD24" i="7" s="1"/>
  <c r="DI44" i="6"/>
  <c r="E44" i="7"/>
  <c r="BA44" i="7" s="1"/>
  <c r="DT9" i="6"/>
  <c r="P9" i="7"/>
  <c r="BL9" i="7" s="1"/>
  <c r="DI48" i="6"/>
  <c r="E48" i="7"/>
  <c r="BA48" i="7" s="1"/>
  <c r="DK21" i="6"/>
  <c r="G21" i="7"/>
  <c r="BC21" i="7" s="1"/>
  <c r="DM10" i="6"/>
  <c r="I10" i="7"/>
  <c r="BE10" i="7" s="1"/>
  <c r="DM19" i="6"/>
  <c r="I19" i="7"/>
  <c r="BE19" i="7" s="1"/>
  <c r="DI23" i="6"/>
  <c r="E23" i="7"/>
  <c r="BA23" i="7" s="1"/>
  <c r="DN33" i="6"/>
  <c r="J33" i="7"/>
  <c r="BF33" i="7" s="1"/>
  <c r="DN7" i="6"/>
  <c r="J7" i="7"/>
  <c r="BF7" i="7" s="1"/>
  <c r="DK37" i="6"/>
  <c r="G37" i="7"/>
  <c r="BC37" i="7" s="1"/>
  <c r="DI26" i="6"/>
  <c r="E26" i="7"/>
  <c r="BA26" i="7" s="1"/>
  <c r="DT13" i="6"/>
  <c r="P13" i="7"/>
  <c r="BL13" i="7" s="1"/>
  <c r="DM63" i="6"/>
  <c r="I63" i="7"/>
  <c r="BE63" i="7" s="1"/>
  <c r="DJ9" i="6"/>
  <c r="F9" i="7"/>
  <c r="BB9" i="7" s="1"/>
  <c r="DQ8" i="6"/>
  <c r="M8" i="7"/>
  <c r="BI8" i="7" s="1"/>
  <c r="DR5" i="6"/>
  <c r="N5" i="7"/>
  <c r="BJ5" i="7" s="1"/>
  <c r="DN8" i="6"/>
  <c r="J8" i="7"/>
  <c r="BF8" i="7" s="1"/>
  <c r="DL52" i="6"/>
  <c r="H52" i="7"/>
  <c r="BD52" i="7" s="1"/>
  <c r="DO34" i="6"/>
  <c r="K34" i="7"/>
  <c r="BG34" i="7" s="1"/>
  <c r="DI11" i="6"/>
  <c r="E11" i="7"/>
  <c r="BA11" i="7" s="1"/>
  <c r="DI5" i="6"/>
  <c r="E5" i="7"/>
  <c r="BA5" i="7" s="1"/>
  <c r="CW86" i="6"/>
  <c r="P2" i="3"/>
  <c r="DQ5" i="6"/>
  <c r="C178" i="2"/>
  <c r="D178" i="2" s="1"/>
  <c r="F178" i="2" s="1"/>
  <c r="AB13" i="7" l="1"/>
  <c r="S10" i="7"/>
  <c r="T107" i="7"/>
  <c r="T131" i="7"/>
  <c r="Z41" i="7"/>
  <c r="V45" i="7"/>
  <c r="Y129" i="7"/>
  <c r="V95" i="7"/>
  <c r="V113" i="7"/>
  <c r="Y133" i="7"/>
  <c r="V8" i="7"/>
  <c r="V7" i="7"/>
  <c r="Q44" i="7"/>
  <c r="S78" i="7"/>
  <c r="W13" i="7"/>
  <c r="AA93" i="7"/>
  <c r="W93" i="7"/>
  <c r="T110" i="7"/>
  <c r="W139" i="7"/>
  <c r="Y95" i="7"/>
  <c r="Q79" i="7"/>
  <c r="U95" i="7"/>
  <c r="X73" i="7"/>
  <c r="Y38" i="7"/>
  <c r="Q30" i="7"/>
  <c r="X51" i="7"/>
  <c r="V84" i="7"/>
  <c r="V6" i="7"/>
  <c r="AA35" i="7"/>
  <c r="T17" i="7"/>
  <c r="S143" i="7"/>
  <c r="T106" i="7"/>
  <c r="AB112" i="7"/>
  <c r="AA108" i="7"/>
  <c r="AA19" i="7"/>
  <c r="V129" i="7"/>
  <c r="Z70" i="7"/>
  <c r="Z137" i="7"/>
  <c r="T88" i="7"/>
  <c r="V125" i="7"/>
  <c r="Q105" i="7"/>
  <c r="Y57" i="7"/>
  <c r="Y31" i="7"/>
  <c r="U39" i="7"/>
  <c r="W52" i="7"/>
  <c r="W39" i="7"/>
  <c r="Q70" i="7"/>
  <c r="X19" i="7"/>
  <c r="W123" i="7"/>
  <c r="AA46" i="7"/>
  <c r="R61" i="7"/>
  <c r="W78" i="7"/>
  <c r="W50" i="7"/>
  <c r="R95" i="7"/>
  <c r="X40" i="7"/>
  <c r="V10" i="7"/>
  <c r="S125" i="7"/>
  <c r="AB99" i="7"/>
  <c r="AB130" i="7"/>
  <c r="W102" i="7"/>
  <c r="AA127" i="7"/>
  <c r="X110" i="7"/>
  <c r="AB127" i="7"/>
  <c r="X105" i="7"/>
  <c r="X132" i="7"/>
  <c r="T72" i="7"/>
  <c r="V88" i="7"/>
  <c r="Q66" i="7"/>
  <c r="U104" i="7"/>
  <c r="V78" i="7"/>
  <c r="Y117" i="7"/>
  <c r="Q97" i="7"/>
  <c r="S72" i="7"/>
  <c r="S107" i="7"/>
  <c r="Y83" i="7"/>
  <c r="Q127" i="7"/>
  <c r="S93" i="7"/>
  <c r="Q114" i="7"/>
  <c r="Y43" i="7"/>
  <c r="Z17" i="7"/>
  <c r="W60" i="7"/>
  <c r="R32" i="7"/>
  <c r="AA61" i="7"/>
  <c r="V59" i="7"/>
  <c r="V102" i="7"/>
  <c r="U61" i="7"/>
  <c r="Y142" i="7"/>
  <c r="R51" i="7"/>
  <c r="Z39" i="7"/>
  <c r="AB102" i="7"/>
  <c r="AA49" i="7"/>
  <c r="AA27" i="7"/>
  <c r="Y130" i="7"/>
  <c r="V105" i="7"/>
  <c r="Y134" i="7"/>
  <c r="Y109" i="7"/>
  <c r="X121" i="7"/>
  <c r="R108" i="7"/>
  <c r="U130" i="7"/>
  <c r="S114" i="7"/>
  <c r="W128" i="7"/>
  <c r="AA145" i="7"/>
  <c r="AB22" i="7"/>
  <c r="T13" i="7"/>
  <c r="Z9" i="7"/>
  <c r="Q39" i="7"/>
  <c r="X33" i="7"/>
  <c r="Q20" i="7"/>
  <c r="X54" i="7"/>
  <c r="AB26" i="7"/>
  <c r="W26" i="7"/>
  <c r="Y87" i="7"/>
  <c r="R35" i="7"/>
  <c r="R126" i="7"/>
  <c r="T81" i="7"/>
  <c r="V66" i="7"/>
  <c r="X99" i="7"/>
  <c r="AA86" i="7"/>
  <c r="AA132" i="7"/>
  <c r="Y106" i="7"/>
  <c r="Y70" i="7"/>
  <c r="T120" i="7"/>
  <c r="AA105" i="7"/>
  <c r="Q57" i="7"/>
  <c r="V109" i="7"/>
  <c r="S77" i="7"/>
  <c r="W131" i="7"/>
  <c r="AA87" i="7"/>
  <c r="Y62" i="7"/>
  <c r="Z77" i="7"/>
  <c r="Z37" i="7"/>
  <c r="Z23" i="7"/>
  <c r="T57" i="7"/>
  <c r="AB43" i="7"/>
  <c r="X103" i="7"/>
  <c r="U37" i="7"/>
  <c r="R38" i="7"/>
  <c r="Y90" i="7"/>
  <c r="T45" i="7"/>
  <c r="AB19" i="7"/>
  <c r="T62" i="7"/>
  <c r="W66" i="7"/>
  <c r="W30" i="7"/>
  <c r="W57" i="7"/>
  <c r="AA48" i="7"/>
  <c r="AA121" i="7"/>
  <c r="V138" i="7"/>
  <c r="T108" i="7"/>
  <c r="W138" i="7"/>
  <c r="R113" i="7"/>
  <c r="X140" i="7"/>
  <c r="V112" i="7"/>
  <c r="X137" i="7"/>
  <c r="AB122" i="7"/>
  <c r="X142" i="7"/>
  <c r="T55" i="7"/>
  <c r="X113" i="7"/>
  <c r="S26" i="7"/>
  <c r="T41" i="7"/>
  <c r="Z29" i="7"/>
  <c r="R55" i="7"/>
  <c r="AB47" i="7"/>
  <c r="W17" i="7"/>
  <c r="Y10" i="7"/>
  <c r="T36" i="7"/>
  <c r="AA26" i="7"/>
  <c r="Y20" i="7"/>
  <c r="V136" i="7"/>
  <c r="Y80" i="7"/>
  <c r="X74" i="7"/>
  <c r="V99" i="7"/>
  <c r="T65" i="7"/>
  <c r="AB104" i="7"/>
  <c r="AA65" i="7"/>
  <c r="Y110" i="7"/>
  <c r="Z75" i="7"/>
  <c r="U106" i="7"/>
  <c r="V75" i="7"/>
  <c r="X115" i="7"/>
  <c r="AA96" i="7"/>
  <c r="Q61" i="7"/>
  <c r="V63" i="7"/>
  <c r="X15" i="7"/>
  <c r="AB124" i="7"/>
  <c r="W48" i="7"/>
  <c r="V36" i="7"/>
  <c r="U92" i="7"/>
  <c r="V47" i="7"/>
  <c r="Y143" i="7"/>
  <c r="AB59" i="7"/>
  <c r="V50" i="7"/>
  <c r="W72" i="7"/>
  <c r="AB39" i="7"/>
  <c r="U146" i="7"/>
  <c r="AB50" i="7"/>
  <c r="U38" i="7"/>
  <c r="AA122" i="7"/>
  <c r="U132" i="7"/>
  <c r="W115" i="7"/>
  <c r="Q133" i="7"/>
  <c r="Q122" i="7"/>
  <c r="Z133" i="7"/>
  <c r="AB117" i="7"/>
  <c r="T136" i="7"/>
  <c r="X112" i="7"/>
  <c r="U141" i="7"/>
  <c r="W91" i="7"/>
  <c r="U113" i="7"/>
  <c r="S118" i="7"/>
  <c r="T144" i="7"/>
  <c r="V135" i="7"/>
  <c r="AA128" i="7"/>
  <c r="T125" i="7"/>
  <c r="Y115" i="7"/>
  <c r="W143" i="7"/>
  <c r="BI66" i="9"/>
  <c r="BK99" i="9"/>
  <c r="V33" i="7"/>
  <c r="Z138" i="7"/>
  <c r="AA88" i="7"/>
  <c r="Q43" i="7"/>
  <c r="Q35" i="7"/>
  <c r="U105" i="7"/>
  <c r="T142" i="7"/>
  <c r="T63" i="7"/>
  <c r="Y135" i="7"/>
  <c r="Y47" i="7"/>
  <c r="U136" i="7"/>
  <c r="Y32" i="7"/>
  <c r="S130" i="7"/>
  <c r="Z59" i="7"/>
  <c r="S7" i="7"/>
  <c r="V119" i="7"/>
  <c r="Q139" i="7"/>
  <c r="U20" i="7"/>
  <c r="U116" i="7"/>
  <c r="Y7" i="7"/>
  <c r="Y97" i="7"/>
  <c r="AB98" i="7"/>
  <c r="R110" i="7"/>
  <c r="Q22" i="7"/>
  <c r="AB118" i="7"/>
  <c r="U90" i="7"/>
  <c r="X10" i="7"/>
  <c r="W70" i="7"/>
  <c r="W75" i="7"/>
  <c r="Q126" i="7"/>
  <c r="AA83" i="7"/>
  <c r="V111" i="7"/>
  <c r="Z85" i="7"/>
  <c r="S120" i="7"/>
  <c r="Z88" i="7"/>
  <c r="Z60" i="7"/>
  <c r="S70" i="7"/>
  <c r="Z92" i="7"/>
  <c r="W90" i="7"/>
  <c r="AB32" i="7"/>
  <c r="AA60" i="7"/>
  <c r="Y15" i="7"/>
  <c r="U97" i="7"/>
  <c r="Q102" i="7"/>
  <c r="Y69" i="7"/>
  <c r="AA90" i="7"/>
  <c r="W84" i="7"/>
  <c r="U124" i="7"/>
  <c r="AB142" i="7"/>
  <c r="V115" i="7"/>
  <c r="Y51" i="7"/>
  <c r="BB5" i="9"/>
  <c r="O3" i="9"/>
  <c r="BG51" i="9"/>
  <c r="BK11" i="9"/>
  <c r="BG8" i="9"/>
  <c r="BC20" i="9"/>
  <c r="BA17" i="9"/>
  <c r="BJ60" i="9"/>
  <c r="BD30" i="9"/>
  <c r="BC5" i="9"/>
  <c r="BH38" i="9"/>
  <c r="BF27" i="9"/>
  <c r="BF134" i="9"/>
  <c r="BB90" i="9"/>
  <c r="BI124" i="9"/>
  <c r="Q11" i="7"/>
  <c r="Z139" i="7"/>
  <c r="Z122" i="7"/>
  <c r="AA47" i="7"/>
  <c r="V18" i="7"/>
  <c r="Z109" i="7"/>
  <c r="AB27" i="7"/>
  <c r="S112" i="7"/>
  <c r="V132" i="7"/>
  <c r="X31" i="7"/>
  <c r="W53" i="7"/>
  <c r="T27" i="7"/>
  <c r="X117" i="7"/>
  <c r="Y56" i="7"/>
  <c r="W122" i="7"/>
  <c r="S39" i="7"/>
  <c r="U5" i="7"/>
  <c r="Q45" i="7"/>
  <c r="W58" i="7"/>
  <c r="R115" i="7"/>
  <c r="AA80" i="7"/>
  <c r="AB101" i="7"/>
  <c r="W95" i="7"/>
  <c r="V52" i="7"/>
  <c r="Y36" i="7"/>
  <c r="Z106" i="7"/>
  <c r="Y55" i="7"/>
  <c r="U11" i="7"/>
  <c r="Z47" i="7"/>
  <c r="S35" i="7"/>
  <c r="Z112" i="7"/>
  <c r="AA45" i="7"/>
  <c r="U21" i="7"/>
  <c r="T54" i="7"/>
  <c r="X29" i="7"/>
  <c r="X85" i="7"/>
  <c r="T51" i="7"/>
  <c r="Y111" i="7"/>
  <c r="V128" i="7"/>
  <c r="AA115" i="7"/>
  <c r="AB131" i="7"/>
  <c r="Y116" i="7"/>
  <c r="X133" i="7"/>
  <c r="Q118" i="7"/>
  <c r="X138" i="7"/>
  <c r="T119" i="7"/>
  <c r="S140" i="7"/>
  <c r="R77" i="7"/>
  <c r="T92" i="7"/>
  <c r="S63" i="7"/>
  <c r="R92" i="7"/>
  <c r="R79" i="7"/>
  <c r="T109" i="7"/>
  <c r="W87" i="7"/>
  <c r="Y60" i="7"/>
  <c r="U102" i="7"/>
  <c r="T83" i="7"/>
  <c r="U114" i="7"/>
  <c r="Q82" i="7"/>
  <c r="Q90" i="7"/>
  <c r="Y42" i="7"/>
  <c r="AA85" i="7"/>
  <c r="T48" i="7"/>
  <c r="R120" i="7"/>
  <c r="U60" i="7"/>
  <c r="AB15" i="7"/>
  <c r="Q75" i="7"/>
  <c r="U28" i="7"/>
  <c r="R101" i="7"/>
  <c r="AB49" i="7"/>
  <c r="R24" i="7"/>
  <c r="R63" i="7"/>
  <c r="U33" i="7"/>
  <c r="Q49" i="7"/>
  <c r="AB134" i="7"/>
  <c r="S117" i="7"/>
  <c r="W133" i="7"/>
  <c r="V114" i="7"/>
  <c r="Q129" i="7"/>
  <c r="R109" i="7"/>
  <c r="Z141" i="7"/>
  <c r="T116" i="7"/>
  <c r="Z143" i="7"/>
  <c r="AB24" i="7"/>
  <c r="Q18" i="7"/>
  <c r="W55" i="7"/>
  <c r="Z15" i="7"/>
  <c r="S13" i="7"/>
  <c r="Y63" i="7"/>
  <c r="S11" i="7"/>
  <c r="T8" i="7"/>
  <c r="AA41" i="7"/>
  <c r="AB16" i="7"/>
  <c r="Z13" i="7"/>
  <c r="Q47" i="7"/>
  <c r="X104" i="7"/>
  <c r="Y71" i="7"/>
  <c r="W141" i="7"/>
  <c r="AB107" i="7"/>
  <c r="R70" i="7"/>
  <c r="T124" i="7"/>
  <c r="Q91" i="7"/>
  <c r="AA67" i="7"/>
  <c r="S102" i="7"/>
  <c r="AB77" i="7"/>
  <c r="R138" i="7"/>
  <c r="Q96" i="7"/>
  <c r="R62" i="7"/>
  <c r="AB114" i="7"/>
  <c r="R82" i="7"/>
  <c r="Z68" i="7"/>
  <c r="AB66" i="7"/>
  <c r="T21" i="7"/>
  <c r="AA112" i="7"/>
  <c r="U54" i="7"/>
  <c r="Y45" i="7"/>
  <c r="T73" i="7"/>
  <c r="R53" i="7"/>
  <c r="W10" i="7"/>
  <c r="S65" i="7"/>
  <c r="V35" i="7"/>
  <c r="S18" i="7"/>
  <c r="T67" i="7"/>
  <c r="S33" i="7"/>
  <c r="T104" i="7"/>
  <c r="AB55" i="7"/>
  <c r="Z28" i="7"/>
  <c r="X119" i="7"/>
  <c r="Y139" i="7"/>
  <c r="Z115" i="7"/>
  <c r="X136" i="7"/>
  <c r="S119" i="7"/>
  <c r="S142" i="7"/>
  <c r="S129" i="7"/>
  <c r="AA144" i="7"/>
  <c r="Y122" i="7"/>
  <c r="T145" i="7"/>
  <c r="Y52" i="7"/>
  <c r="Y11" i="7"/>
  <c r="V16" i="7"/>
  <c r="W32" i="7"/>
  <c r="T31" i="7"/>
  <c r="W16" i="7"/>
  <c r="W56" i="7"/>
  <c r="V62" i="7"/>
  <c r="S17" i="7"/>
  <c r="W67" i="7"/>
  <c r="T23" i="7"/>
  <c r="AA16" i="7"/>
  <c r="AB113" i="7"/>
  <c r="V93" i="7"/>
  <c r="S60" i="7"/>
  <c r="Y99" i="7"/>
  <c r="AB71" i="7"/>
  <c r="V91" i="7"/>
  <c r="W73" i="7"/>
  <c r="T91" i="7"/>
  <c r="AA76" i="7"/>
  <c r="V96" i="7"/>
  <c r="AA71" i="7"/>
  <c r="AB106" i="7"/>
  <c r="S82" i="7"/>
  <c r="AA129" i="7"/>
  <c r="R67" i="7"/>
  <c r="V31" i="7"/>
  <c r="U100" i="7"/>
  <c r="W47" i="7"/>
  <c r="X24" i="7"/>
  <c r="Z55" i="7"/>
  <c r="R30" i="7"/>
  <c r="X84" i="7"/>
  <c r="R57" i="7"/>
  <c r="V14" i="7"/>
  <c r="Z56" i="7"/>
  <c r="W27" i="7"/>
  <c r="W97" i="7"/>
  <c r="T49" i="7"/>
  <c r="AB23" i="7"/>
  <c r="AA124" i="7"/>
  <c r="W145" i="7"/>
  <c r="U121" i="7"/>
  <c r="AA142" i="7"/>
  <c r="W126" i="7"/>
  <c r="X141" i="7"/>
  <c r="U115" i="7"/>
  <c r="Y146" i="7"/>
  <c r="W124" i="7"/>
  <c r="Q108" i="7"/>
  <c r="Y127" i="7"/>
  <c r="T113" i="7"/>
  <c r="Q123" i="7"/>
  <c r="W119" i="7"/>
  <c r="T143" i="7"/>
  <c r="Z142" i="7"/>
  <c r="U140" i="7"/>
  <c r="R145" i="7"/>
  <c r="X101" i="7"/>
  <c r="AA137" i="7"/>
  <c r="T122" i="7"/>
  <c r="AA123" i="7"/>
  <c r="Z34" i="7"/>
  <c r="Z35" i="7"/>
  <c r="Y6" i="7"/>
  <c r="Z46" i="7"/>
  <c r="Q94" i="7"/>
  <c r="AA72" i="7"/>
  <c r="V103" i="7"/>
  <c r="X67" i="7"/>
  <c r="X44" i="7"/>
  <c r="V28" i="7"/>
  <c r="R73" i="7"/>
  <c r="T84" i="7"/>
  <c r="AB35" i="7"/>
  <c r="V82" i="7"/>
  <c r="Y114" i="7"/>
  <c r="T37" i="7"/>
  <c r="V85" i="7"/>
  <c r="S139" i="7"/>
  <c r="Z89" i="7"/>
  <c r="T15" i="7"/>
  <c r="AA56" i="7"/>
  <c r="S12" i="7"/>
  <c r="Q34" i="7"/>
  <c r="Z105" i="7"/>
  <c r="S56" i="7"/>
  <c r="AA101" i="7"/>
  <c r="T134" i="7"/>
  <c r="R83" i="7"/>
  <c r="R50" i="7"/>
  <c r="Z117" i="7"/>
  <c r="T11" i="7"/>
  <c r="Q112" i="7"/>
  <c r="T140" i="7"/>
  <c r="Q59" i="7"/>
  <c r="S146" i="7"/>
  <c r="Y8" i="7"/>
  <c r="Q48" i="7"/>
  <c r="Y28" i="7"/>
  <c r="Q125" i="7"/>
  <c r="Y84" i="7"/>
  <c r="Z76" i="7"/>
  <c r="S69" i="7"/>
  <c r="W118" i="7"/>
  <c r="Q42" i="7"/>
  <c r="T25" i="7"/>
  <c r="W41" i="7"/>
  <c r="Q135" i="7"/>
  <c r="AA126" i="7"/>
  <c r="X111" i="7"/>
  <c r="T118" i="7"/>
  <c r="S131" i="7"/>
  <c r="S75" i="7"/>
  <c r="AA78" i="7"/>
  <c r="S55" i="7"/>
  <c r="X94" i="7"/>
  <c r="AA44" i="7"/>
  <c r="Y107" i="7"/>
  <c r="U42" i="7"/>
  <c r="T105" i="7"/>
  <c r="X23" i="7"/>
  <c r="AB81" i="7"/>
  <c r="R40" i="7"/>
  <c r="AA34" i="7"/>
  <c r="S8" i="7"/>
  <c r="Y144" i="7"/>
  <c r="AB110" i="7"/>
  <c r="AA138" i="7"/>
  <c r="U122" i="7"/>
  <c r="U143" i="7"/>
  <c r="S134" i="7"/>
  <c r="R104" i="7"/>
  <c r="W135" i="7"/>
  <c r="V44" i="7"/>
  <c r="R85" i="7"/>
  <c r="Q13" i="7"/>
  <c r="T139" i="7"/>
  <c r="AB135" i="7"/>
  <c r="Q145" i="7"/>
  <c r="V145" i="7"/>
  <c r="AA54" i="7"/>
  <c r="Y113" i="7"/>
  <c r="Y39" i="7"/>
  <c r="Y46" i="7"/>
  <c r="X41" i="7"/>
  <c r="V81" i="7"/>
  <c r="AA99" i="7"/>
  <c r="Z49" i="7"/>
  <c r="W103" i="7"/>
  <c r="AA39" i="7"/>
  <c r="X87" i="7"/>
  <c r="AA23" i="7"/>
  <c r="W89" i="7"/>
  <c r="R98" i="7"/>
  <c r="X36" i="7"/>
  <c r="V94" i="7"/>
  <c r="R52" i="7"/>
  <c r="Z63" i="7"/>
  <c r="Z98" i="7"/>
  <c r="Z7" i="7"/>
  <c r="S66" i="7"/>
  <c r="Y100" i="7"/>
  <c r="S96" i="7"/>
  <c r="R56" i="7"/>
  <c r="BL94" i="9"/>
  <c r="Z5" i="7"/>
  <c r="X123" i="7"/>
  <c r="R123" i="7"/>
  <c r="Y44" i="7"/>
  <c r="U40" i="7"/>
  <c r="Y119" i="7"/>
  <c r="X13" i="7"/>
  <c r="AB58" i="7"/>
  <c r="V142" i="7"/>
  <c r="Q138" i="7"/>
  <c r="Y138" i="7"/>
  <c r="X76" i="7"/>
  <c r="Z80" i="7"/>
  <c r="Y5" i="7"/>
  <c r="Q26" i="7"/>
  <c r="AB34" i="7"/>
  <c r="AB38" i="7"/>
  <c r="AB105" i="7"/>
  <c r="U85" i="7"/>
  <c r="S79" i="7"/>
  <c r="AA104" i="7"/>
  <c r="V76" i="7"/>
  <c r="U46" i="7"/>
  <c r="AA75" i="7"/>
  <c r="Z54" i="7"/>
  <c r="X50" i="7"/>
  <c r="T16" i="7"/>
  <c r="W140" i="7"/>
  <c r="AA143" i="7"/>
  <c r="S141" i="7"/>
  <c r="AB138" i="7"/>
  <c r="Y73" i="7"/>
  <c r="V15" i="7"/>
  <c r="X114" i="7"/>
  <c r="V98" i="7"/>
  <c r="X144" i="7"/>
  <c r="X89" i="7"/>
  <c r="Z72" i="7"/>
  <c r="U49" i="7"/>
  <c r="AA37" i="7"/>
  <c r="X75" i="7"/>
  <c r="Z36" i="7"/>
  <c r="S132" i="7"/>
  <c r="R46" i="7"/>
  <c r="Z20" i="7"/>
  <c r="W96" i="7"/>
  <c r="U29" i="7"/>
  <c r="X32" i="7"/>
  <c r="U56" i="7"/>
  <c r="W42" i="7"/>
  <c r="U57" i="7"/>
  <c r="Z48" i="7"/>
  <c r="W111" i="7"/>
  <c r="AB144" i="7"/>
  <c r="R121" i="7"/>
  <c r="R133" i="7"/>
  <c r="T117" i="7"/>
  <c r="X135" i="7"/>
  <c r="Z111" i="7"/>
  <c r="AA140" i="7"/>
  <c r="Y125" i="7"/>
  <c r="S80" i="7"/>
  <c r="AA133" i="7"/>
  <c r="W76" i="7"/>
  <c r="AB123" i="7"/>
  <c r="U91" i="7"/>
  <c r="Q53" i="7"/>
  <c r="T97" i="7"/>
  <c r="X92" i="7"/>
  <c r="AA130" i="7"/>
  <c r="S83" i="7"/>
  <c r="Y61" i="7"/>
  <c r="R103" i="7"/>
  <c r="Z66" i="7"/>
  <c r="W61" i="7"/>
  <c r="Y30" i="7"/>
  <c r="X56" i="7"/>
  <c r="Z30" i="7"/>
  <c r="X90" i="7"/>
  <c r="S43" i="7"/>
  <c r="Z12" i="7"/>
  <c r="X57" i="7"/>
  <c r="X43" i="7"/>
  <c r="R66" i="7"/>
  <c r="T40" i="7"/>
  <c r="Z27" i="7"/>
  <c r="AB53" i="7"/>
  <c r="V38" i="7"/>
  <c r="R107" i="7"/>
  <c r="Z136" i="7"/>
  <c r="Z110" i="7"/>
  <c r="R139" i="7"/>
  <c r="AB121" i="7"/>
  <c r="Y140" i="7"/>
  <c r="V117" i="7"/>
  <c r="T138" i="7"/>
  <c r="V120" i="7"/>
  <c r="W144" i="7"/>
  <c r="Z26" i="7"/>
  <c r="W45" i="7"/>
  <c r="X6" i="7"/>
  <c r="Q29" i="7"/>
  <c r="Q7" i="7"/>
  <c r="S105" i="7"/>
  <c r="W23" i="7"/>
  <c r="Z10" i="7"/>
  <c r="U69" i="7"/>
  <c r="T18" i="7"/>
  <c r="AA10" i="7"/>
  <c r="AB146" i="7"/>
  <c r="X118" i="7"/>
  <c r="U89" i="7"/>
  <c r="Q131" i="7"/>
  <c r="T86" i="7"/>
  <c r="AA82" i="7"/>
  <c r="S106" i="7"/>
  <c r="Z81" i="7"/>
  <c r="AB141" i="7"/>
  <c r="R96" i="7"/>
  <c r="T76" i="7"/>
  <c r="AB128" i="7"/>
  <c r="Z93" i="7"/>
  <c r="AA81" i="7"/>
  <c r="AB111" i="7"/>
  <c r="U73" i="7"/>
  <c r="R136" i="7"/>
  <c r="V49" i="7"/>
  <c r="Q37" i="7"/>
  <c r="T94" i="7"/>
  <c r="AB52" i="7"/>
  <c r="AA32" i="7"/>
  <c r="V61" i="7"/>
  <c r="U35" i="7"/>
  <c r="AA135" i="7"/>
  <c r="R68" i="7"/>
  <c r="R18" i="7"/>
  <c r="W113" i="7"/>
  <c r="S46" i="7"/>
  <c r="T59" i="7"/>
  <c r="Y85" i="7"/>
  <c r="AB44" i="7"/>
  <c r="X37" i="7"/>
  <c r="Q117" i="7"/>
  <c r="T141" i="7"/>
  <c r="W132" i="7"/>
  <c r="R106" i="7"/>
  <c r="Z135" i="7"/>
  <c r="W107" i="7"/>
  <c r="S123" i="7"/>
  <c r="Z113" i="7"/>
  <c r="T123" i="7"/>
  <c r="Y101" i="7"/>
  <c r="T103" i="7"/>
  <c r="AA58" i="7"/>
  <c r="V19" i="7"/>
  <c r="V25" i="7"/>
  <c r="T38" i="7"/>
  <c r="W12" i="7"/>
  <c r="T43" i="7"/>
  <c r="T61" i="7"/>
  <c r="T10" i="7"/>
  <c r="W7" i="7"/>
  <c r="V48" i="7"/>
  <c r="Q8" i="7"/>
  <c r="V104" i="7"/>
  <c r="T80" i="7"/>
  <c r="AB129" i="7"/>
  <c r="Y98" i="7"/>
  <c r="X131" i="7"/>
  <c r="Y75" i="7"/>
  <c r="R140" i="7"/>
  <c r="AA89" i="7"/>
  <c r="S52" i="7"/>
  <c r="S91" i="7"/>
  <c r="Q60" i="7"/>
  <c r="S101" i="7"/>
  <c r="X82" i="7"/>
  <c r="S99" i="7"/>
  <c r="AA62" i="7"/>
  <c r="Z16" i="7"/>
  <c r="U55" i="7"/>
  <c r="BL119" i="9"/>
  <c r="BE53" i="9"/>
  <c r="T34" i="7"/>
  <c r="V68" i="7"/>
  <c r="S76" i="7"/>
  <c r="AA8" i="7"/>
  <c r="S115" i="7"/>
  <c r="X61" i="7"/>
  <c r="V34" i="7"/>
  <c r="W129" i="7"/>
  <c r="AA119" i="7"/>
  <c r="AA117" i="7"/>
  <c r="W71" i="7"/>
  <c r="Q72" i="7"/>
  <c r="Q101" i="7"/>
  <c r="U67" i="7"/>
  <c r="AA36" i="7"/>
  <c r="AA13" i="7"/>
  <c r="Y76" i="7"/>
  <c r="V130" i="7"/>
  <c r="AA69" i="7"/>
  <c r="AA107" i="7"/>
  <c r="U44" i="7"/>
  <c r="X12" i="7"/>
  <c r="W34" i="7"/>
  <c r="Q23" i="7"/>
  <c r="Y25" i="7"/>
  <c r="S71" i="7"/>
  <c r="Z74" i="7"/>
  <c r="AA139" i="7"/>
  <c r="AB109" i="7"/>
  <c r="W108" i="7"/>
  <c r="Q55" i="7"/>
  <c r="U16" i="7"/>
  <c r="Q137" i="7"/>
  <c r="X81" i="7"/>
  <c r="Z73" i="7"/>
  <c r="U109" i="7"/>
  <c r="S122" i="7"/>
  <c r="BA86" i="9"/>
  <c r="T52" i="7"/>
  <c r="R9" i="7"/>
  <c r="S37" i="7"/>
  <c r="U19" i="7"/>
  <c r="AB9" i="7"/>
  <c r="X60" i="7"/>
  <c r="Q16" i="7"/>
  <c r="X49" i="7"/>
  <c r="Q24" i="7"/>
  <c r="Y145" i="7"/>
  <c r="X93" i="7"/>
  <c r="AB80" i="7"/>
  <c r="V106" i="7"/>
  <c r="Q74" i="7"/>
  <c r="Y123" i="7"/>
  <c r="W104" i="7"/>
  <c r="AA64" i="7"/>
  <c r="Z83" i="7"/>
  <c r="V65" i="7"/>
  <c r="T96" i="7"/>
  <c r="W65" i="7"/>
  <c r="T95" i="7"/>
  <c r="AA84" i="7"/>
  <c r="X98" i="7"/>
  <c r="S53" i="7"/>
  <c r="R36" i="7"/>
  <c r="R43" i="7"/>
  <c r="AB143" i="7"/>
  <c r="X53" i="7"/>
  <c r="R42" i="7"/>
  <c r="Z119" i="7"/>
  <c r="Y50" i="7"/>
  <c r="Y29" i="7"/>
  <c r="R59" i="7"/>
  <c r="AB33" i="7"/>
  <c r="Q84" i="7"/>
  <c r="Z57" i="7"/>
  <c r="Y104" i="7"/>
  <c r="T130" i="7"/>
  <c r="T112" i="7"/>
  <c r="U144" i="7"/>
  <c r="Q128" i="7"/>
  <c r="S144" i="7"/>
  <c r="Y121" i="7"/>
  <c r="V144" i="7"/>
  <c r="Z127" i="7"/>
  <c r="Q115" i="7"/>
  <c r="V116" i="7"/>
  <c r="AB84" i="7"/>
  <c r="Z64" i="7"/>
  <c r="Q87" i="7"/>
  <c r="V43" i="7"/>
  <c r="R69" i="7"/>
  <c r="Z14" i="7"/>
  <c r="U80" i="7"/>
  <c r="X45" i="7"/>
  <c r="T69" i="7"/>
  <c r="S40" i="7"/>
  <c r="R54" i="7"/>
  <c r="X28" i="7"/>
  <c r="T33" i="7"/>
  <c r="W112" i="7"/>
  <c r="T133" i="7"/>
  <c r="R127" i="7"/>
  <c r="AA146" i="7"/>
  <c r="W127" i="7"/>
  <c r="Z100" i="7"/>
  <c r="U133" i="7"/>
  <c r="R118" i="7"/>
  <c r="Y137" i="7"/>
  <c r="S127" i="7"/>
  <c r="U123" i="7"/>
  <c r="BI77" i="9"/>
  <c r="BA72" i="9"/>
  <c r="T24" i="7"/>
  <c r="S98" i="7"/>
  <c r="W86" i="7"/>
  <c r="X102" i="7"/>
  <c r="X30" i="7"/>
  <c r="T114" i="7"/>
  <c r="X145" i="7"/>
  <c r="AB140" i="7"/>
  <c r="R116" i="7"/>
  <c r="R132" i="7"/>
  <c r="V100" i="7"/>
  <c r="W68" i="7"/>
  <c r="V101" i="7"/>
  <c r="U126" i="7"/>
  <c r="Z87" i="7"/>
  <c r="W74" i="7"/>
  <c r="U48" i="7"/>
  <c r="U25" i="7"/>
  <c r="AB62" i="7"/>
  <c r="S25" i="7"/>
  <c r="W99" i="7"/>
  <c r="AB36" i="7"/>
  <c r="W20" i="7"/>
  <c r="AB68" i="7"/>
  <c r="AA33" i="7"/>
  <c r="R99" i="7"/>
  <c r="R45" i="7"/>
  <c r="AA125" i="7"/>
  <c r="AA55" i="7"/>
  <c r="AA57" i="7"/>
  <c r="R119" i="7"/>
  <c r="Q140" i="7"/>
  <c r="Z125" i="7"/>
  <c r="Z140" i="7"/>
  <c r="W114" i="7"/>
  <c r="Q146" i="7"/>
  <c r="AA131" i="7"/>
  <c r="T146" i="7"/>
  <c r="R129" i="7"/>
  <c r="AB65" i="7"/>
  <c r="T126" i="7"/>
  <c r="R84" i="7"/>
  <c r="AA114" i="7"/>
  <c r="AB73" i="7"/>
  <c r="AB132" i="7"/>
  <c r="AA91" i="7"/>
  <c r="R76" i="7"/>
  <c r="Z118" i="7"/>
  <c r="W98" i="7"/>
  <c r="Q144" i="7"/>
  <c r="T102" i="7"/>
  <c r="Q63" i="7"/>
  <c r="R64" i="7"/>
  <c r="S48" i="7"/>
  <c r="Y65" i="7"/>
  <c r="W19" i="7"/>
  <c r="AB61" i="7"/>
  <c r="R14" i="7"/>
  <c r="U117" i="7"/>
  <c r="U41" i="7"/>
  <c r="W14" i="7"/>
  <c r="Q69" i="7"/>
  <c r="Z22" i="7"/>
  <c r="AB120" i="7"/>
  <c r="AA50" i="7"/>
  <c r="X39" i="7"/>
  <c r="Q121" i="7"/>
  <c r="Q142" i="7"/>
  <c r="X126" i="7"/>
  <c r="V146" i="7"/>
  <c r="X120" i="7"/>
  <c r="X143" i="7"/>
  <c r="AB126" i="7"/>
  <c r="W109" i="7"/>
  <c r="R141" i="7"/>
  <c r="W11" i="7"/>
  <c r="AB60" i="7"/>
  <c r="T7" i="7"/>
  <c r="X26" i="7"/>
  <c r="U30" i="7"/>
  <c r="Y24" i="7"/>
  <c r="S51" i="7"/>
  <c r="R48" i="7"/>
  <c r="Q6" i="7"/>
  <c r="W43" i="7"/>
  <c r="T39" i="7"/>
  <c r="U138" i="7"/>
  <c r="U86" i="7"/>
  <c r="Z91" i="7"/>
  <c r="S126" i="7"/>
  <c r="Q100" i="7"/>
  <c r="X68" i="7"/>
  <c r="T93" i="7"/>
  <c r="U96" i="7"/>
  <c r="V127" i="7"/>
  <c r="S97" i="7"/>
  <c r="T71" i="7"/>
  <c r="S113" i="7"/>
  <c r="R89" i="7"/>
  <c r="Z67" i="7"/>
  <c r="W100" i="7"/>
  <c r="U79" i="7"/>
  <c r="Q92" i="7"/>
  <c r="X47" i="7"/>
  <c r="V22" i="7"/>
  <c r="W69" i="7"/>
  <c r="V37" i="7"/>
  <c r="R8" i="7"/>
  <c r="AA51" i="7"/>
  <c r="U24" i="7"/>
  <c r="S128" i="7"/>
  <c r="AB46" i="7"/>
  <c r="Z33" i="7"/>
  <c r="W92" i="7"/>
  <c r="S45" i="7"/>
  <c r="X20" i="7"/>
  <c r="V53" i="7"/>
  <c r="X27" i="7"/>
  <c r="Y105" i="7"/>
  <c r="R131" i="7"/>
  <c r="Q107" i="7"/>
  <c r="U128" i="7"/>
  <c r="Q110" i="7"/>
  <c r="Y141" i="7"/>
  <c r="Z121" i="7"/>
  <c r="T135" i="7"/>
  <c r="Z116" i="7"/>
  <c r="W130" i="7"/>
  <c r="V29" i="7"/>
  <c r="AA136" i="7"/>
  <c r="AA17" i="7"/>
  <c r="X86" i="7"/>
  <c r="R28" i="7"/>
  <c r="Z11" i="7"/>
  <c r="Y54" i="7"/>
  <c r="Q28" i="7"/>
  <c r="S64" i="7"/>
  <c r="Z19" i="7"/>
  <c r="AA53" i="7"/>
  <c r="S95" i="7"/>
  <c r="U52" i="7"/>
  <c r="Z99" i="7"/>
  <c r="S81" i="7"/>
  <c r="W116" i="7"/>
  <c r="W79" i="7"/>
  <c r="U120" i="7"/>
  <c r="U83" i="7"/>
  <c r="AA134" i="7"/>
  <c r="V72" i="7"/>
  <c r="T132" i="7"/>
  <c r="T87" i="7"/>
  <c r="U129" i="7"/>
  <c r="U82" i="7"/>
  <c r="Q76" i="7"/>
  <c r="X72" i="7"/>
  <c r="S47" i="7"/>
  <c r="U14" i="7"/>
  <c r="V86" i="7"/>
  <c r="BK83" i="9"/>
  <c r="BJ96" i="9"/>
  <c r="S21" i="7"/>
  <c r="AB63" i="7"/>
  <c r="AB57" i="7"/>
  <c r="U72" i="7"/>
  <c r="V133" i="7"/>
  <c r="AB78" i="7"/>
  <c r="S34" i="7"/>
  <c r="W120" i="7"/>
  <c r="Q5" i="7"/>
  <c r="U63" i="7"/>
  <c r="U10" i="7"/>
  <c r="W64" i="7"/>
  <c r="W44" i="7"/>
  <c r="X125" i="7"/>
  <c r="W54" i="7"/>
  <c r="T79" i="7"/>
  <c r="V87" i="7"/>
  <c r="AB137" i="7"/>
  <c r="S145" i="7"/>
  <c r="Z69" i="7"/>
  <c r="AB75" i="7"/>
  <c r="AB91" i="7"/>
  <c r="V26" i="7"/>
  <c r="W35" i="7"/>
  <c r="W49" i="7"/>
  <c r="T78" i="7"/>
  <c r="X124" i="7"/>
  <c r="U118" i="7"/>
  <c r="AB136" i="7"/>
  <c r="V122" i="7"/>
  <c r="U131" i="7"/>
  <c r="Q93" i="7"/>
  <c r="Z145" i="7"/>
  <c r="V121" i="7"/>
  <c r="Y64" i="7"/>
  <c r="R26" i="7"/>
  <c r="Q65" i="7"/>
  <c r="R16" i="7"/>
  <c r="S59" i="7"/>
  <c r="V143" i="7"/>
  <c r="Z51" i="7"/>
  <c r="W28" i="7"/>
  <c r="Q50" i="7"/>
  <c r="Q78" i="7"/>
  <c r="AA21" i="7"/>
  <c r="R114" i="7"/>
  <c r="Q109" i="7"/>
  <c r="V126" i="7"/>
  <c r="AA120" i="7"/>
  <c r="Q132" i="7"/>
  <c r="U112" i="7"/>
  <c r="X134" i="7"/>
  <c r="S116" i="7"/>
  <c r="X139" i="7"/>
  <c r="R39" i="7"/>
  <c r="R144" i="7"/>
  <c r="Y17" i="7"/>
  <c r="T127" i="7"/>
  <c r="BA120" i="9"/>
  <c r="BK97" i="9"/>
  <c r="BI53" i="9"/>
  <c r="BK98" i="9"/>
  <c r="BF111" i="9"/>
  <c r="BK29" i="9"/>
  <c r="Y26" i="7"/>
  <c r="Z134" i="7"/>
  <c r="AA109" i="7"/>
  <c r="R65" i="7"/>
  <c r="V131" i="7"/>
  <c r="U47" i="7"/>
  <c r="Q113" i="7"/>
  <c r="T85" i="7"/>
  <c r="Q67" i="7"/>
  <c r="V134" i="7"/>
  <c r="Q51" i="7"/>
  <c r="X129" i="7"/>
  <c r="AB7" i="7"/>
  <c r="AB25" i="7"/>
  <c r="AB17" i="7"/>
  <c r="S31" i="7"/>
  <c r="X52" i="7"/>
  <c r="Y67" i="7"/>
  <c r="W81" i="7"/>
  <c r="W9" i="7"/>
  <c r="S67" i="7"/>
  <c r="R10" i="7"/>
  <c r="U76" i="7"/>
  <c r="V80" i="7"/>
  <c r="R134" i="7"/>
  <c r="Y14" i="7"/>
  <c r="Z97" i="7"/>
  <c r="Q106" i="7"/>
  <c r="AB95" i="7"/>
  <c r="X64" i="7"/>
  <c r="X70" i="7"/>
  <c r="Z53" i="7"/>
  <c r="W85" i="7"/>
  <c r="AA94" i="7"/>
  <c r="V5" i="7"/>
  <c r="Y37" i="7"/>
  <c r="AA103" i="7"/>
  <c r="AB97" i="7"/>
  <c r="V64" i="7"/>
  <c r="R94" i="7"/>
  <c r="U81" i="7"/>
  <c r="U93" i="7"/>
  <c r="U70" i="7"/>
  <c r="Z86" i="7"/>
  <c r="U145" i="7"/>
  <c r="S108" i="7"/>
  <c r="T115" i="7"/>
  <c r="AA98" i="7"/>
  <c r="X11" i="7"/>
  <c r="AB40" i="7"/>
  <c r="AA9" i="7"/>
  <c r="X25" i="7"/>
  <c r="Q81" i="7"/>
  <c r="W5" i="7"/>
  <c r="Z43" i="7"/>
  <c r="AB5" i="7"/>
  <c r="X38" i="7"/>
  <c r="R105" i="7"/>
  <c r="S74" i="7"/>
  <c r="Q88" i="7"/>
  <c r="AB28" i="7"/>
  <c r="AA28" i="7"/>
  <c r="U15" i="7"/>
  <c r="S24" i="7"/>
  <c r="AB6" i="7"/>
  <c r="S38" i="7"/>
  <c r="AA113" i="7"/>
  <c r="U71" i="7"/>
  <c r="R91" i="7"/>
  <c r="BG62" i="9"/>
  <c r="BG83" i="9"/>
  <c r="BB117" i="9"/>
  <c r="BA104" i="9"/>
  <c r="BA22" i="9"/>
  <c r="BA64" i="9"/>
  <c r="BA25" i="9"/>
  <c r="BC6" i="9"/>
  <c r="BL8" i="9"/>
  <c r="BE27" i="9"/>
  <c r="BK5" i="9"/>
  <c r="BF42" i="9"/>
  <c r="BI94" i="9"/>
  <c r="BL37" i="9"/>
  <c r="BA33" i="9"/>
  <c r="BL142" i="9"/>
  <c r="BB88" i="9"/>
  <c r="BL125" i="9"/>
  <c r="BL92" i="9"/>
  <c r="BA68" i="9"/>
  <c r="BA103" i="9"/>
  <c r="BJ78" i="9"/>
  <c r="BA141" i="9"/>
  <c r="BI96" i="9"/>
  <c r="BJ62" i="9"/>
  <c r="BJ82" i="9"/>
  <c r="BI69" i="9"/>
  <c r="BI120" i="9"/>
  <c r="BG71" i="9"/>
  <c r="BA14" i="9"/>
  <c r="BC50" i="9"/>
  <c r="BC54" i="9"/>
  <c r="BI33" i="9"/>
  <c r="BI23" i="9"/>
  <c r="BC23" i="9"/>
  <c r="BB93" i="9"/>
  <c r="BH35" i="9"/>
  <c r="BA27" i="9"/>
  <c r="BJ65" i="9"/>
  <c r="BG33" i="9"/>
  <c r="BJ131" i="9"/>
  <c r="BA99" i="9"/>
  <c r="BJ104" i="9"/>
  <c r="BJ144" i="9"/>
  <c r="BJ38" i="9"/>
  <c r="BI14" i="9"/>
  <c r="BH55" i="9"/>
  <c r="BK40" i="9"/>
  <c r="BH9" i="9"/>
  <c r="BA38" i="9"/>
  <c r="BB87" i="9"/>
  <c r="BC7" i="9"/>
  <c r="BB6" i="9"/>
  <c r="BF67" i="9"/>
  <c r="BG29" i="9"/>
  <c r="BJ126" i="9"/>
  <c r="BJ89" i="9"/>
  <c r="BI76" i="9"/>
  <c r="BC111" i="9"/>
  <c r="BA71" i="9"/>
  <c r="BF141" i="9"/>
  <c r="BA106" i="9"/>
  <c r="BL69" i="9"/>
  <c r="BC124" i="9"/>
  <c r="BI89" i="9"/>
  <c r="BE66" i="9"/>
  <c r="BC110" i="9"/>
  <c r="BD77" i="9"/>
  <c r="BB134" i="9"/>
  <c r="BK95" i="9"/>
  <c r="BL87" i="9"/>
  <c r="BB78" i="9"/>
  <c r="BB56" i="9"/>
  <c r="BC12" i="9"/>
  <c r="BH76" i="9"/>
  <c r="BL25" i="9"/>
  <c r="BH122" i="9"/>
  <c r="BG53" i="9"/>
  <c r="BF44" i="9"/>
  <c r="BB98" i="9"/>
  <c r="BI35" i="9"/>
  <c r="BE36" i="9"/>
  <c r="BA62" i="9"/>
  <c r="BH34" i="9"/>
  <c r="BI17" i="9"/>
  <c r="BH66" i="9"/>
  <c r="BE32" i="9"/>
  <c r="BA112" i="9"/>
  <c r="BC130" i="9"/>
  <c r="BA115" i="9"/>
  <c r="BB132" i="9"/>
  <c r="BK117" i="9"/>
  <c r="BK137" i="9"/>
  <c r="BK18" i="9"/>
  <c r="BJ31" i="9"/>
  <c r="BJ86" i="9"/>
  <c r="BI41" i="9"/>
  <c r="BE7" i="9"/>
  <c r="BI7" i="9"/>
  <c r="BC108" i="9"/>
  <c r="BA12" i="9"/>
  <c r="BH11" i="9"/>
  <c r="BE65" i="9"/>
  <c r="BC22" i="9"/>
  <c r="BE111" i="9"/>
  <c r="BI93" i="9"/>
  <c r="BI68" i="9"/>
  <c r="BI103" i="9"/>
  <c r="BH79" i="9"/>
  <c r="BB143" i="9"/>
  <c r="BD98" i="9"/>
  <c r="BF64" i="9"/>
  <c r="BL118" i="9"/>
  <c r="BH83" i="9"/>
  <c r="BL70" i="9"/>
  <c r="BB102" i="9"/>
  <c r="BH71" i="9"/>
  <c r="BE145" i="9"/>
  <c r="BE90" i="9"/>
  <c r="BL74" i="9"/>
  <c r="BK94" i="9"/>
  <c r="BL48" i="9"/>
  <c r="BG6" i="9"/>
  <c r="BF82" i="9"/>
  <c r="BF20" i="9"/>
  <c r="BB112" i="9"/>
  <c r="BI47" i="9"/>
  <c r="BL35" i="9"/>
  <c r="BK103" i="9"/>
  <c r="BC57" i="9"/>
  <c r="BF30" i="9"/>
  <c r="BI73" i="9"/>
  <c r="BA41" i="9"/>
  <c r="BD11" i="9"/>
  <c r="BD55" i="9"/>
  <c r="BI26" i="9"/>
  <c r="BL115" i="9"/>
  <c r="BI136" i="9"/>
  <c r="BH113" i="9"/>
  <c r="BG142" i="9"/>
  <c r="BD113" i="9"/>
  <c r="BA138" i="9"/>
  <c r="Y79" i="7"/>
  <c r="AA22" i="7"/>
  <c r="X146" i="7"/>
  <c r="R7" i="7"/>
  <c r="U94" i="7"/>
  <c r="Y35" i="7"/>
  <c r="AA79" i="7"/>
  <c r="X48" i="7"/>
  <c r="AA66" i="7"/>
  <c r="S88" i="7"/>
  <c r="AB139" i="7"/>
  <c r="U98" i="7"/>
  <c r="Z31" i="7"/>
  <c r="AA92" i="7"/>
  <c r="W18" i="7"/>
  <c r="T100" i="7"/>
  <c r="R130" i="7"/>
  <c r="V11" i="7"/>
  <c r="T28" i="7"/>
  <c r="Z32" i="7"/>
  <c r="Y78" i="7"/>
  <c r="AB74" i="7"/>
  <c r="AA12" i="7"/>
  <c r="T26" i="7"/>
  <c r="S62" i="7"/>
  <c r="Y92" i="7"/>
  <c r="T30" i="7"/>
  <c r="U8" i="7"/>
  <c r="W8" i="7"/>
  <c r="X18" i="7"/>
  <c r="V79" i="7"/>
  <c r="S136" i="7"/>
  <c r="T44" i="7"/>
  <c r="Q120" i="7"/>
  <c r="W94" i="7"/>
  <c r="T53" i="7"/>
  <c r="S41" i="7"/>
  <c r="AB145" i="7"/>
  <c r="AA24" i="7"/>
  <c r="S6" i="7"/>
  <c r="S15" i="7"/>
  <c r="S36" i="7"/>
  <c r="Z6" i="7"/>
  <c r="X97" i="7"/>
  <c r="Q71" i="7"/>
  <c r="U13" i="7"/>
  <c r="BI67" i="9"/>
  <c r="BB23" i="9"/>
  <c r="BB75" i="9"/>
  <c r="BC104" i="9"/>
  <c r="BL88" i="9"/>
  <c r="BG84" i="9"/>
  <c r="BL28" i="9"/>
  <c r="BJ40" i="9"/>
  <c r="BA36" i="9"/>
  <c r="BI15" i="9"/>
  <c r="BC16" i="9"/>
  <c r="BE15" i="9"/>
  <c r="BC89" i="9"/>
  <c r="BC24" i="9"/>
  <c r="BA19" i="9"/>
  <c r="BD50" i="9"/>
  <c r="BD20" i="9"/>
  <c r="BA124" i="9"/>
  <c r="BL86" i="9"/>
  <c r="BA83" i="9"/>
  <c r="BH107" i="9"/>
  <c r="BD82" i="9"/>
  <c r="BL145" i="9"/>
  <c r="BH97" i="9"/>
  <c r="BH78" i="9"/>
  <c r="BE124" i="9"/>
  <c r="BG94" i="9"/>
  <c r="BG82" i="9"/>
  <c r="BC74" i="9"/>
  <c r="BK113" i="9"/>
  <c r="BJ58" i="9"/>
  <c r="BE43" i="9"/>
  <c r="BC49" i="9"/>
  <c r="BF23" i="9"/>
  <c r="BJ25" i="9"/>
  <c r="BK20" i="9"/>
  <c r="BF32" i="9"/>
  <c r="BC14" i="9"/>
  <c r="BI81" i="9"/>
  <c r="BC44" i="9"/>
  <c r="BE23" i="9"/>
  <c r="BE22" i="9"/>
  <c r="BC30" i="9"/>
  <c r="BA111" i="9"/>
  <c r="BI91" i="9"/>
  <c r="BF110" i="9"/>
  <c r="BF74" i="9"/>
  <c r="BJ44" i="9"/>
  <c r="BI27" i="9"/>
  <c r="BG21" i="9"/>
  <c r="BI56" i="9"/>
  <c r="BG9" i="9"/>
  <c r="BF9" i="9"/>
  <c r="BG25" i="9"/>
  <c r="BC39" i="9"/>
  <c r="BK22" i="9"/>
  <c r="BG81" i="9"/>
  <c r="BI34" i="9"/>
  <c r="BA32" i="9"/>
  <c r="BA10" i="9"/>
  <c r="BB41" i="9"/>
  <c r="BK107" i="9"/>
  <c r="BC86" i="9"/>
  <c r="BH64" i="9"/>
  <c r="BH106" i="9"/>
  <c r="BH88" i="9"/>
  <c r="BA130" i="9"/>
  <c r="BF85" i="9"/>
  <c r="BB80" i="9"/>
  <c r="BG106" i="9"/>
  <c r="BI79" i="9"/>
  <c r="BF140" i="9"/>
  <c r="BL95" i="9"/>
  <c r="BL90" i="9"/>
  <c r="BH127" i="9"/>
  <c r="BB91" i="9"/>
  <c r="BL79" i="9"/>
  <c r="BJ63" i="9"/>
  <c r="BD37" i="9"/>
  <c r="BH146" i="9"/>
  <c r="BF54" i="9"/>
  <c r="BK43" i="9"/>
  <c r="BD90" i="9"/>
  <c r="BA52" i="9"/>
  <c r="BC31" i="9"/>
  <c r="BD84" i="9"/>
  <c r="BF51" i="9"/>
  <c r="BA9" i="9"/>
  <c r="BE67" i="9"/>
  <c r="BL17" i="9"/>
  <c r="BI114" i="9"/>
  <c r="BE45" i="9"/>
  <c r="BK54" i="9"/>
  <c r="BF118" i="9"/>
  <c r="BF131" i="9"/>
  <c r="BF116" i="9"/>
  <c r="BJ134" i="9"/>
  <c r="BB15" i="9"/>
  <c r="BG88" i="9"/>
  <c r="BD47" i="9"/>
  <c r="BB29" i="9"/>
  <c r="BF11" i="9"/>
  <c r="BB49" i="9"/>
  <c r="BC32" i="9"/>
  <c r="BJ114" i="9"/>
  <c r="BC29" i="9"/>
  <c r="BF5" i="9"/>
  <c r="BC9" i="9"/>
  <c r="BA46" i="9"/>
  <c r="BI108" i="9"/>
  <c r="BL83" i="9"/>
  <c r="BJ146" i="9"/>
  <c r="BE98" i="9"/>
  <c r="BJ79" i="9"/>
  <c r="BA126" i="9"/>
  <c r="BB97" i="9"/>
  <c r="BB71" i="9"/>
  <c r="BD99" i="9"/>
  <c r="BK74" i="9"/>
  <c r="BL139" i="9"/>
  <c r="BF90" i="9"/>
  <c r="BC73" i="9"/>
  <c r="BA113" i="9"/>
  <c r="BA95" i="9"/>
  <c r="BE70" i="9"/>
  <c r="BF57" i="9"/>
  <c r="BH31" i="9"/>
  <c r="BI138" i="9"/>
  <c r="BH48" i="9"/>
  <c r="BH36" i="9"/>
  <c r="BJ95" i="9"/>
  <c r="BI46" i="9"/>
  <c r="BK23" i="9"/>
  <c r="BI82" i="9"/>
  <c r="BJ45" i="9"/>
  <c r="BE47" i="9"/>
  <c r="BH59" i="9"/>
  <c r="BI52" i="9"/>
  <c r="BC109" i="9"/>
  <c r="BI39" i="9"/>
  <c r="BF41" i="9"/>
  <c r="BD121" i="9"/>
  <c r="BK136" i="9"/>
  <c r="BC121" i="9"/>
  <c r="BE139" i="9"/>
  <c r="BK119" i="9"/>
  <c r="BG143" i="9"/>
  <c r="BL135" i="9"/>
  <c r="BA145" i="9"/>
  <c r="Z38" i="7"/>
  <c r="Y59" i="7"/>
  <c r="R33" i="7"/>
  <c r="Z126" i="7"/>
  <c r="R41" i="7"/>
  <c r="U66" i="7"/>
  <c r="Q9" i="7"/>
  <c r="Z95" i="7"/>
  <c r="AA74" i="7"/>
  <c r="X22" i="7"/>
  <c r="R112" i="7"/>
  <c r="AB48" i="7"/>
  <c r="Z146" i="7"/>
  <c r="S22" i="7"/>
  <c r="Q95" i="7"/>
  <c r="S57" i="7"/>
  <c r="Y93" i="7"/>
  <c r="AB70" i="7"/>
  <c r="X95" i="7"/>
  <c r="Y124" i="7"/>
  <c r="V90" i="7"/>
  <c r="U51" i="7"/>
  <c r="AB72" i="7"/>
  <c r="Y41" i="7"/>
  <c r="R86" i="7"/>
  <c r="W80" i="7"/>
  <c r="U34" i="7"/>
  <c r="U6" i="7"/>
  <c r="R5" i="7"/>
  <c r="U26" i="7"/>
  <c r="S92" i="7"/>
  <c r="AB10" i="7"/>
  <c r="R19" i="7"/>
  <c r="V27" i="7"/>
  <c r="X16" i="7"/>
  <c r="AA6" i="7"/>
  <c r="W82" i="7"/>
  <c r="W46" i="7"/>
  <c r="AA5" i="7"/>
  <c r="S90" i="7"/>
  <c r="AA77" i="7"/>
  <c r="T66" i="7"/>
  <c r="W101" i="7"/>
  <c r="AB37" i="7"/>
  <c r="V42" i="7"/>
  <c r="Z103" i="7"/>
  <c r="X7" i="7"/>
  <c r="BE6" i="9"/>
  <c r="BD22" i="9"/>
  <c r="BE8" i="9"/>
  <c r="BD44" i="9"/>
  <c r="BJ42" i="9"/>
  <c r="BE13" i="9"/>
  <c r="BK68" i="9"/>
  <c r="BL18" i="9"/>
  <c r="BH18" i="9"/>
  <c r="BA81" i="9"/>
  <c r="BH25" i="9"/>
  <c r="BC136" i="9"/>
  <c r="BB86" i="9"/>
  <c r="BK63" i="9"/>
  <c r="BB105" i="9"/>
  <c r="BB74" i="9"/>
  <c r="BG137" i="9"/>
  <c r="BI92" i="9"/>
  <c r="BE78" i="9"/>
  <c r="BC120" i="9"/>
  <c r="BH100" i="9"/>
  <c r="BE62" i="9"/>
  <c r="BF108" i="9"/>
  <c r="BL82" i="9"/>
  <c r="BB137" i="9"/>
  <c r="BE68" i="9"/>
  <c r="BA77" i="9"/>
  <c r="BI32" i="9"/>
  <c r="BH62" i="9"/>
  <c r="BK42" i="9"/>
  <c r="BJ24" i="9"/>
  <c r="BA67" i="9"/>
  <c r="BH5" i="9"/>
  <c r="BI48" i="9"/>
  <c r="BI112" i="9"/>
  <c r="BH41" i="9"/>
  <c r="BA94" i="9"/>
  <c r="Q31" i="7"/>
  <c r="W37" i="7"/>
  <c r="T64" i="7"/>
  <c r="R60" i="7"/>
  <c r="W77" i="7"/>
  <c r="AB41" i="7"/>
  <c r="AB11" i="7"/>
  <c r="W40" i="7"/>
  <c r="AB42" i="7"/>
  <c r="X63" i="7"/>
  <c r="V39" i="7"/>
  <c r="R25" i="7"/>
  <c r="V124" i="7"/>
  <c r="R146" i="7"/>
  <c r="Y126" i="7"/>
  <c r="R100" i="7"/>
  <c r="Z132" i="7"/>
  <c r="U103" i="7"/>
  <c r="R128" i="7"/>
  <c r="T111" i="7"/>
  <c r="T128" i="7"/>
  <c r="AB56" i="7"/>
  <c r="AB115" i="7"/>
  <c r="R111" i="7"/>
  <c r="R135" i="7"/>
  <c r="W121" i="7"/>
  <c r="U119" i="7"/>
  <c r="AB108" i="7"/>
  <c r="V137" i="7"/>
  <c r="U110" i="7"/>
  <c r="X109" i="7"/>
  <c r="W142" i="7"/>
  <c r="U45" i="7"/>
  <c r="AA29" i="7"/>
  <c r="Y49" i="7"/>
  <c r="R37" i="7"/>
  <c r="W125" i="7"/>
  <c r="Z58" i="7"/>
  <c r="AA30" i="7"/>
  <c r="Y58" i="7"/>
  <c r="Y112" i="7"/>
  <c r="X62" i="7"/>
  <c r="AB82" i="7"/>
  <c r="R21" i="7"/>
  <c r="X59" i="7"/>
  <c r="U36" i="7"/>
  <c r="T46" i="7"/>
  <c r="T74" i="7"/>
  <c r="T101" i="7"/>
  <c r="T5" i="7"/>
  <c r="AB87" i="7"/>
  <c r="W29" i="7"/>
  <c r="R34" i="7"/>
  <c r="AA95" i="7"/>
  <c r="AA141" i="7"/>
  <c r="Q21" i="7"/>
  <c r="U108" i="7"/>
  <c r="T19" i="7"/>
  <c r="X106" i="7"/>
  <c r="S86" i="7"/>
  <c r="R78" i="7"/>
  <c r="V141" i="7"/>
  <c r="AA43" i="7"/>
  <c r="T90" i="7"/>
  <c r="R31" i="7"/>
  <c r="AB54" i="7"/>
  <c r="Y68" i="7"/>
  <c r="R15" i="7"/>
  <c r="U65" i="7"/>
  <c r="U142" i="7"/>
  <c r="Y86" i="7"/>
  <c r="W38" i="7"/>
  <c r="S9" i="7"/>
  <c r="U59" i="7"/>
  <c r="AB89" i="7"/>
  <c r="Q89" i="7"/>
  <c r="S27" i="7"/>
  <c r="Q46" i="7"/>
  <c r="R71" i="7"/>
  <c r="V108" i="7"/>
  <c r="Y77" i="7"/>
  <c r="Y103" i="7"/>
  <c r="R142" i="7"/>
  <c r="Z84" i="7"/>
  <c r="T89" i="7"/>
  <c r="V123" i="7"/>
  <c r="W24" i="7"/>
  <c r="U78" i="7"/>
  <c r="Z42" i="7"/>
  <c r="W51" i="7"/>
  <c r="S5" i="7"/>
  <c r="Q54" i="7"/>
  <c r="Z18" i="7"/>
  <c r="Q124" i="7"/>
  <c r="Y96" i="7"/>
  <c r="X8" i="7"/>
  <c r="V24" i="7"/>
  <c r="AB29" i="7"/>
  <c r="U58" i="7"/>
  <c r="T82" i="7"/>
  <c r="Q36" i="7"/>
  <c r="T50" i="7"/>
  <c r="AB92" i="7"/>
  <c r="X122" i="7"/>
  <c r="W137" i="7"/>
  <c r="BB13" i="9"/>
  <c r="BJ108" i="9"/>
  <c r="BD129" i="9"/>
  <c r="BI51" i="9"/>
  <c r="BK66" i="9"/>
  <c r="BK60" i="9"/>
  <c r="BL29" i="9"/>
  <c r="BL6" i="9"/>
  <c r="BK6" i="9"/>
  <c r="BK24" i="9"/>
  <c r="BG46" i="9"/>
  <c r="BH8" i="9"/>
  <c r="BE75" i="9"/>
  <c r="BB20" i="9"/>
  <c r="BK28" i="9"/>
  <c r="BF24" i="9"/>
  <c r="BL116" i="9"/>
  <c r="BA102" i="9"/>
  <c r="BH69" i="9"/>
  <c r="BL93" i="9"/>
  <c r="BF83" i="9"/>
  <c r="BH130" i="9"/>
  <c r="BG101" i="9"/>
  <c r="BA73" i="9"/>
  <c r="BK90" i="9"/>
  <c r="BF28" i="9"/>
  <c r="BB44" i="9"/>
  <c r="BF21" i="9"/>
  <c r="BC94" i="9"/>
  <c r="BA58" i="9"/>
  <c r="BD9" i="9"/>
  <c r="BD58" i="9"/>
  <c r="BI9" i="9"/>
  <c r="BL12" i="9"/>
  <c r="BC42" i="9"/>
  <c r="BI12" i="9"/>
  <c r="BF12" i="9"/>
  <c r="BK70" i="9"/>
  <c r="BK100" i="9"/>
  <c r="BH96" i="9"/>
  <c r="BL76" i="9"/>
  <c r="BJ94" i="9"/>
  <c r="BH77" i="9"/>
  <c r="BD68" i="9"/>
  <c r="BF40" i="9"/>
  <c r="BJ130" i="9"/>
  <c r="BA21" i="9"/>
  <c r="BB10" i="9"/>
  <c r="BD5" i="9"/>
  <c r="BK79" i="9"/>
  <c r="BK14" i="9"/>
  <c r="BF77" i="9"/>
  <c r="BD15" i="9"/>
  <c r="BE18" i="9"/>
  <c r="BB47" i="9"/>
  <c r="BI19" i="9"/>
  <c r="BC19" i="9"/>
  <c r="BF71" i="9"/>
  <c r="BI100" i="9"/>
  <c r="BI74" i="9"/>
  <c r="BK141" i="9"/>
  <c r="BG85" i="9"/>
  <c r="BH80" i="9"/>
  <c r="BH117" i="9"/>
  <c r="BJ97" i="9"/>
  <c r="BL67" i="9"/>
  <c r="BH91" i="9"/>
  <c r="BF89" i="9"/>
  <c r="BE127" i="9"/>
  <c r="BC96" i="9"/>
  <c r="BH70" i="9"/>
  <c r="BF115" i="9"/>
  <c r="BE88" i="9"/>
  <c r="BC66" i="9"/>
  <c r="BJ53" i="9"/>
  <c r="BK25" i="9"/>
  <c r="BF94" i="9"/>
  <c r="BB52" i="9"/>
  <c r="BD27" i="9"/>
  <c r="BC67" i="9"/>
  <c r="BK36" i="9"/>
  <c r="BL7" i="9"/>
  <c r="BJ59" i="9"/>
  <c r="BB34" i="9"/>
  <c r="BF130" i="9"/>
  <c r="BD46" i="9"/>
  <c r="BB33" i="9"/>
  <c r="BG91" i="9"/>
  <c r="BE44" i="9"/>
  <c r="BK19" i="9"/>
  <c r="BG122" i="9"/>
  <c r="BD139" i="9"/>
  <c r="BI113" i="9"/>
  <c r="BK145" i="9"/>
  <c r="BI128" i="9"/>
  <c r="BF145" i="9"/>
  <c r="BH128" i="9"/>
  <c r="BH101" i="9"/>
  <c r="BE136" i="9"/>
  <c r="BK12" i="9"/>
  <c r="BK31" i="9"/>
  <c r="BH58" i="9"/>
  <c r="BD100" i="9"/>
  <c r="BG22" i="9"/>
  <c r="BG75" i="9"/>
  <c r="BI37" i="9"/>
  <c r="BD26" i="9"/>
  <c r="BF58" i="9"/>
  <c r="BD28" i="9"/>
  <c r="BC27" i="9"/>
  <c r="BC103" i="9"/>
  <c r="BB94" i="9"/>
  <c r="BC84" i="9"/>
  <c r="BC133" i="9"/>
  <c r="BA80" i="9"/>
  <c r="BK73" i="9"/>
  <c r="BE116" i="9"/>
  <c r="BI97" i="9"/>
  <c r="BG70" i="9"/>
  <c r="BI102" i="9"/>
  <c r="BE81" i="9"/>
  <c r="BB130" i="9"/>
  <c r="BC88" i="9"/>
  <c r="BD75" i="9"/>
  <c r="BG105" i="9"/>
  <c r="BC85" i="9"/>
  <c r="BF81" i="9"/>
  <c r="BK72" i="9"/>
  <c r="BE20" i="9"/>
  <c r="BG89" i="9"/>
  <c r="BJ46" i="9"/>
  <c r="BH21" i="9"/>
  <c r="BK52" i="9"/>
  <c r="BK30" i="9"/>
  <c r="BJ35" i="9"/>
  <c r="BL54" i="9"/>
  <c r="BD29" i="9"/>
  <c r="BF132" i="9"/>
  <c r="BC58" i="9"/>
  <c r="BI49" i="9"/>
  <c r="BB85" i="9"/>
  <c r="BG59" i="9"/>
  <c r="BA13" i="9"/>
  <c r="BE123" i="9"/>
  <c r="BB144" i="9"/>
  <c r="BE107" i="9"/>
  <c r="BD140" i="9"/>
  <c r="BH109" i="9"/>
  <c r="BK123" i="9"/>
  <c r="BK118" i="9"/>
  <c r="X66" i="7"/>
  <c r="Q62" i="7"/>
  <c r="Z107" i="7"/>
  <c r="U139" i="7"/>
  <c r="Y136" i="7"/>
  <c r="T42" i="7"/>
  <c r="V57" i="7"/>
  <c r="U137" i="7"/>
  <c r="Z102" i="7"/>
  <c r="V70" i="7"/>
  <c r="Y66" i="7"/>
  <c r="W146" i="7"/>
  <c r="R90" i="7"/>
  <c r="Y48" i="7"/>
  <c r="Q41" i="7"/>
  <c r="V30" i="7"/>
  <c r="V51" i="7"/>
  <c r="W59" i="7"/>
  <c r="Y82" i="7"/>
  <c r="X34" i="7"/>
  <c r="Y74" i="7"/>
  <c r="R11" i="7"/>
  <c r="S111" i="7"/>
  <c r="R27" i="7"/>
  <c r="U18" i="7"/>
  <c r="V97" i="7"/>
  <c r="S19" i="7"/>
  <c r="AA102" i="7"/>
  <c r="U125" i="7"/>
  <c r="V71" i="7"/>
  <c r="Y34" i="7"/>
  <c r="R81" i="7"/>
  <c r="R87" i="7"/>
  <c r="W25" i="7"/>
  <c r="Z61" i="7"/>
  <c r="AB83" i="7"/>
  <c r="R143" i="7"/>
  <c r="R49" i="7"/>
  <c r="X71" i="7"/>
  <c r="R102" i="7"/>
  <c r="V17" i="7"/>
  <c r="Z79" i="7"/>
  <c r="S29" i="7"/>
  <c r="AA52" i="7"/>
  <c r="T47" i="7"/>
  <c r="V58" i="7"/>
  <c r="T98" i="7"/>
  <c r="Q98" i="7"/>
  <c r="X46" i="7"/>
  <c r="U53" i="7"/>
  <c r="U68" i="7"/>
  <c r="U111" i="7"/>
  <c r="U17" i="7"/>
  <c r="AA11" i="7"/>
  <c r="AA68" i="7"/>
  <c r="AA63" i="7"/>
  <c r="AB18" i="7"/>
  <c r="U84" i="7"/>
  <c r="X17" i="7"/>
  <c r="T22" i="7"/>
  <c r="Y53" i="7"/>
  <c r="Q83" i="7"/>
  <c r="U27" i="7"/>
  <c r="R20" i="7"/>
  <c r="S89" i="7"/>
  <c r="X107" i="7"/>
  <c r="R122" i="7"/>
  <c r="Y120" i="7"/>
  <c r="Q25" i="7"/>
  <c r="Q68" i="7"/>
  <c r="W63" i="7"/>
  <c r="Q141" i="7"/>
  <c r="AA38" i="7"/>
  <c r="BH7" i="9"/>
  <c r="BI21" i="9"/>
  <c r="BH17" i="9"/>
  <c r="BD14" i="9"/>
  <c r="BH16" i="9"/>
  <c r="BA54" i="9"/>
  <c r="BG5" i="9"/>
  <c r="BE12" i="9"/>
  <c r="BJ18" i="9"/>
  <c r="BL10" i="9"/>
  <c r="BE26" i="9"/>
  <c r="BJ50" i="9"/>
  <c r="BK110" i="9"/>
  <c r="BE77" i="9"/>
  <c r="BJ92" i="9"/>
  <c r="BF79" i="9"/>
  <c r="BF123" i="9"/>
  <c r="BL100" i="9"/>
  <c r="BE74" i="9"/>
  <c r="BH108" i="9"/>
  <c r="BE84" i="9"/>
  <c r="BF103" i="9"/>
  <c r="BH67" i="9"/>
  <c r="BH87" i="9"/>
  <c r="BH129" i="9"/>
  <c r="BC61" i="9"/>
  <c r="BK15" i="9"/>
  <c r="BL40" i="9"/>
  <c r="BK39" i="9"/>
  <c r="BA98" i="9"/>
  <c r="BE137" i="9"/>
  <c r="BD85" i="9"/>
  <c r="BJ102" i="9"/>
  <c r="T35" i="7"/>
  <c r="V92" i="7"/>
  <c r="AA59" i="7"/>
  <c r="AB31" i="7"/>
  <c r="V60" i="7"/>
  <c r="Q56" i="7"/>
  <c r="W110" i="7"/>
  <c r="T60" i="7"/>
  <c r="Y13" i="7"/>
  <c r="S68" i="7"/>
  <c r="R22" i="7"/>
  <c r="AA106" i="7"/>
  <c r="R124" i="7"/>
  <c r="Y118" i="7"/>
  <c r="Y131" i="7"/>
  <c r="Q116" i="7"/>
  <c r="Y132" i="7"/>
  <c r="W117" i="7"/>
  <c r="U134" i="7"/>
  <c r="Q119" i="7"/>
  <c r="S135" i="7"/>
  <c r="AA118" i="7"/>
  <c r="U135" i="7"/>
  <c r="V139" i="7"/>
  <c r="W134" i="7"/>
  <c r="Q134" i="7"/>
  <c r="Z120" i="7"/>
  <c r="X116" i="7"/>
  <c r="AA111" i="7"/>
  <c r="S137" i="7"/>
  <c r="Z129" i="7"/>
  <c r="U107" i="7"/>
  <c r="Y128" i="7"/>
  <c r="S87" i="7"/>
  <c r="S121" i="7"/>
  <c r="AB96" i="7"/>
  <c r="AA15" i="7"/>
  <c r="S58" i="7"/>
  <c r="V107" i="7"/>
  <c r="U62" i="7"/>
  <c r="S61" i="7"/>
  <c r="Q77" i="7"/>
  <c r="T70" i="7"/>
  <c r="V41" i="7"/>
  <c r="Z45" i="7"/>
  <c r="V118" i="7"/>
  <c r="X21" i="7"/>
  <c r="Y22" i="7"/>
  <c r="U127" i="7"/>
  <c r="V46" i="7"/>
  <c r="Q130" i="7"/>
  <c r="X65" i="7"/>
  <c r="V54" i="7"/>
  <c r="R47" i="7"/>
  <c r="Q52" i="7"/>
  <c r="AB21" i="7"/>
  <c r="V140" i="7"/>
  <c r="AA14" i="7"/>
  <c r="AB79" i="7"/>
  <c r="X55" i="7"/>
  <c r="Q40" i="7"/>
  <c r="Y19" i="7"/>
  <c r="R80" i="7"/>
  <c r="S85" i="7"/>
  <c r="AB64" i="7"/>
  <c r="W22" i="7"/>
  <c r="U64" i="7"/>
  <c r="S28" i="7"/>
  <c r="S133" i="7"/>
  <c r="U7" i="7"/>
  <c r="Z114" i="7"/>
  <c r="W36" i="7"/>
  <c r="Y88" i="7"/>
  <c r="T75" i="7"/>
  <c r="AA73" i="7"/>
  <c r="X58" i="7"/>
  <c r="AA97" i="7"/>
  <c r="S84" i="7"/>
  <c r="X5" i="7"/>
  <c r="V73" i="7"/>
  <c r="R137" i="7"/>
  <c r="Y21" i="7"/>
  <c r="U77" i="7"/>
  <c r="U74" i="7"/>
  <c r="Z124" i="7"/>
  <c r="AA110" i="7"/>
  <c r="V55" i="7"/>
  <c r="T14" i="7"/>
  <c r="AB119" i="7"/>
  <c r="R88" i="7"/>
  <c r="Q73" i="7"/>
  <c r="AB93" i="7"/>
  <c r="T20" i="7"/>
  <c r="AB116" i="7"/>
  <c r="AB125" i="7"/>
  <c r="R12" i="7"/>
  <c r="AB86" i="7"/>
  <c r="X69" i="7"/>
  <c r="AB8" i="7"/>
  <c r="Q33" i="7"/>
  <c r="Z24" i="7"/>
  <c r="BG125" i="9"/>
  <c r="BD32" i="9"/>
  <c r="BI18" i="9"/>
  <c r="BI16" i="9"/>
  <c r="BJ101" i="9"/>
  <c r="BA15" i="9"/>
  <c r="BE99" i="9"/>
  <c r="BJ90" i="9"/>
  <c r="BJ8" i="9"/>
  <c r="BL64" i="9"/>
  <c r="BL32" i="9"/>
  <c r="BG136" i="9"/>
  <c r="BA139" i="9"/>
  <c r="BG15" i="9"/>
  <c r="BC15" i="9"/>
  <c r="BD53" i="9"/>
  <c r="BL51" i="9"/>
  <c r="BC36" i="9"/>
  <c r="BB58" i="9"/>
  <c r="BB12" i="9"/>
  <c r="BC41" i="9"/>
  <c r="BL45" i="9"/>
  <c r="BK7" i="9"/>
  <c r="BJ6" i="9"/>
  <c r="BJ71" i="9"/>
  <c r="BE87" i="9"/>
  <c r="BA136" i="9"/>
  <c r="BA88" i="9"/>
  <c r="BE71" i="9"/>
  <c r="BB122" i="9"/>
  <c r="BC90" i="9"/>
  <c r="BE97" i="9"/>
  <c r="BK77" i="9"/>
  <c r="BG63" i="9"/>
  <c r="BB72" i="9"/>
  <c r="BC38" i="9"/>
  <c r="BD66" i="9"/>
  <c r="BE58" i="9"/>
  <c r="BH14" i="9"/>
  <c r="BL30" i="9"/>
  <c r="BJ21" i="9"/>
  <c r="BD12" i="9"/>
  <c r="BI40" i="9"/>
  <c r="BB17" i="9"/>
  <c r="BJ52" i="9"/>
  <c r="BE9" i="9"/>
  <c r="BB125" i="9"/>
  <c r="BG31" i="9"/>
  <c r="BD6" i="9"/>
  <c r="BC138" i="9"/>
  <c r="BC100" i="9"/>
  <c r="BL85" i="9"/>
  <c r="BI5" i="9"/>
  <c r="BH12" i="9"/>
  <c r="BF46" i="9"/>
  <c r="BB7" i="9"/>
  <c r="BE31" i="9"/>
  <c r="BJ7" i="9"/>
  <c r="BB27" i="9"/>
  <c r="BI59" i="9"/>
  <c r="BL14" i="9"/>
  <c r="BK13" i="9"/>
  <c r="BL21" i="9"/>
  <c r="BB11" i="9"/>
  <c r="BC139" i="9"/>
  <c r="BE94" i="9"/>
  <c r="BJ80" i="9"/>
  <c r="BE125" i="9"/>
  <c r="BF80" i="9"/>
  <c r="BH65" i="9"/>
  <c r="BJ98" i="9"/>
  <c r="BA85" i="9"/>
  <c r="BA143" i="9"/>
  <c r="BF97" i="9"/>
  <c r="BK69" i="9"/>
  <c r="BF119" i="9"/>
  <c r="BJ103" i="9"/>
  <c r="BK56" i="9"/>
  <c r="BE108" i="9"/>
  <c r="BE76" i="9"/>
  <c r="BK102" i="9"/>
  <c r="BK38" i="9"/>
  <c r="BA40" i="9"/>
  <c r="BB81" i="9"/>
  <c r="BH42" i="9"/>
  <c r="BB31" i="9"/>
  <c r="BF56" i="9"/>
  <c r="BD42" i="9"/>
  <c r="BD101" i="9"/>
  <c r="BE50" i="9"/>
  <c r="BI22" i="9"/>
  <c r="BC87" i="9"/>
  <c r="BD74" i="9"/>
  <c r="BD19" i="9"/>
  <c r="BF69" i="9"/>
  <c r="BL56" i="9"/>
  <c r="BF29" i="9"/>
  <c r="BI127" i="9"/>
  <c r="BI101" i="9"/>
  <c r="BC127" i="9"/>
  <c r="BK109" i="9"/>
  <c r="BD127" i="9"/>
  <c r="BD122" i="9"/>
  <c r="BE113" i="9"/>
  <c r="BH46" i="9"/>
  <c r="BG38" i="9"/>
  <c r="BC28" i="9"/>
  <c r="BL20" i="9"/>
  <c r="BF13" i="9"/>
  <c r="BG18" i="9"/>
  <c r="BG36" i="9"/>
  <c r="BH22" i="9"/>
  <c r="BH10" i="9"/>
  <c r="BE51" i="9"/>
  <c r="BF17" i="9"/>
  <c r="BD137" i="9"/>
  <c r="BI88" i="9"/>
  <c r="BI72" i="9"/>
  <c r="BB110" i="9"/>
  <c r="BK92" i="9"/>
  <c r="BE59" i="9"/>
  <c r="BL98" i="9"/>
  <c r="BI78" i="9"/>
  <c r="BE142" i="9"/>
  <c r="BA89" i="9"/>
  <c r="BE64" i="9"/>
  <c r="BF107" i="9"/>
  <c r="BE93" i="9"/>
  <c r="BF73" i="9"/>
  <c r="BH95" i="9"/>
  <c r="BI86" i="9"/>
  <c r="BL97" i="9"/>
  <c r="BJ61" i="9"/>
  <c r="BJ32" i="9"/>
  <c r="BB73" i="9"/>
  <c r="BB37" i="9"/>
  <c r="BB21" i="9"/>
  <c r="BL72" i="9"/>
  <c r="BJ34" i="9"/>
  <c r="BL89" i="9"/>
  <c r="BA59" i="9"/>
  <c r="BH52" i="9"/>
  <c r="BE101" i="9"/>
  <c r="BD56" i="9"/>
  <c r="BI58" i="9"/>
  <c r="BB65" i="9"/>
  <c r="BB39" i="9"/>
  <c r="BD103" i="9"/>
  <c r="BF129" i="9"/>
  <c r="BA108" i="9"/>
  <c r="BJ107" i="9"/>
  <c r="BJ129" i="9"/>
  <c r="X128" i="7"/>
  <c r="U101" i="7"/>
  <c r="Z123" i="7"/>
  <c r="U32" i="7"/>
  <c r="V69" i="7"/>
  <c r="AA116" i="7"/>
  <c r="AA42" i="7"/>
  <c r="S109" i="7"/>
  <c r="V20" i="7"/>
  <c r="X100" i="7"/>
  <c r="AB94" i="7"/>
  <c r="Z96" i="7"/>
  <c r="AB103" i="7"/>
  <c r="V56" i="7"/>
  <c r="X42" i="7"/>
  <c r="T121" i="7"/>
  <c r="T56" i="7"/>
  <c r="U50" i="7"/>
  <c r="V77" i="7"/>
  <c r="S110" i="7"/>
  <c r="AB90" i="7"/>
  <c r="W106" i="7"/>
  <c r="Q32" i="7"/>
  <c r="X88" i="7"/>
  <c r="S124" i="7"/>
  <c r="T77" i="7"/>
  <c r="AB69" i="7"/>
  <c r="AB67" i="7"/>
  <c r="U88" i="7"/>
  <c r="X127" i="7"/>
  <c r="W21" i="7"/>
  <c r="AA40" i="7"/>
  <c r="AA25" i="7"/>
  <c r="Q85" i="7"/>
  <c r="T29" i="7"/>
  <c r="S73" i="7"/>
  <c r="W88" i="7"/>
  <c r="W136" i="7"/>
  <c r="Y102" i="7"/>
  <c r="X83" i="7"/>
  <c r="V13" i="7"/>
  <c r="Y72" i="7"/>
  <c r="AB20" i="7"/>
  <c r="T137" i="7"/>
  <c r="W6" i="7"/>
  <c r="Y108" i="7"/>
  <c r="R29" i="7"/>
  <c r="W105" i="7"/>
  <c r="Z128" i="7"/>
  <c r="Q12" i="7"/>
  <c r="AA18" i="7"/>
  <c r="X108" i="7"/>
  <c r="Q80" i="7"/>
  <c r="AB100" i="7"/>
  <c r="U12" i="7"/>
  <c r="Q17" i="7"/>
  <c r="S20" i="7"/>
  <c r="R74" i="7"/>
  <c r="Z50" i="7"/>
  <c r="R72" i="7"/>
  <c r="Q103" i="7"/>
  <c r="AB51" i="7"/>
  <c r="U75" i="7"/>
  <c r="W15" i="7"/>
  <c r="Z71" i="7"/>
  <c r="Q19" i="7"/>
  <c r="X130" i="7"/>
  <c r="Z40" i="7"/>
  <c r="X78" i="7"/>
  <c r="BJ43" i="9"/>
  <c r="BE17" i="9"/>
  <c r="BB19" i="9"/>
  <c r="BK9" i="9"/>
  <c r="BE34" i="9"/>
  <c r="BG90" i="9"/>
  <c r="BF55" i="9"/>
  <c r="BL5" i="9"/>
  <c r="BC70" i="9"/>
  <c r="BG24" i="9"/>
  <c r="BE5" i="9"/>
  <c r="BJ88" i="9"/>
  <c r="BD89" i="9"/>
  <c r="BJ85" i="9"/>
  <c r="BJ124" i="9"/>
  <c r="BC92" i="9"/>
  <c r="BG80" i="9"/>
  <c r="BD115" i="9"/>
  <c r="BJ84" i="9"/>
  <c r="BC62" i="9"/>
  <c r="BG103" i="9"/>
  <c r="BJ128" i="9"/>
  <c r="BA101" i="9"/>
  <c r="BB142" i="9"/>
  <c r="BH44" i="9"/>
  <c r="BF70" i="9"/>
  <c r="BD70" i="9"/>
  <c r="BA51" i="9"/>
  <c r="BJ49" i="9"/>
  <c r="BG146" i="9"/>
  <c r="BJ123" i="9"/>
  <c r="BI6" i="9"/>
  <c r="BC146" i="9"/>
  <c r="BL103" i="9"/>
  <c r="BK116" i="9"/>
  <c r="BL96" i="9"/>
  <c r="EQ3" i="8"/>
  <c r="DI86" i="6"/>
  <c r="DS3" i="6" s="1"/>
  <c r="E86" i="7"/>
  <c r="BA86" i="7" s="1"/>
  <c r="DG3" i="6"/>
  <c r="C179" i="2"/>
  <c r="Q86" i="7" l="1"/>
  <c r="AA3" i="9"/>
  <c r="O3" i="7"/>
  <c r="D179" i="2"/>
  <c r="F179" i="2" s="1"/>
  <c r="C180" i="2"/>
  <c r="B182" i="2"/>
  <c r="AA3" i="7" l="1"/>
  <c r="B183" i="2"/>
  <c r="B184" i="2" s="1"/>
  <c r="B185" i="2" s="1"/>
  <c r="C182" i="2"/>
  <c r="D182" i="2" s="1"/>
  <c r="F182" i="2" s="1"/>
  <c r="D180" i="2"/>
  <c r="F180" i="2" s="1"/>
  <c r="C181" i="2"/>
  <c r="B186" i="2" l="1"/>
  <c r="B187" i="2" s="1"/>
  <c r="C185" i="2"/>
  <c r="D185" i="2" s="1"/>
  <c r="F185" i="2" s="1"/>
  <c r="C184" i="2"/>
  <c r="D184" i="2" s="1"/>
  <c r="F184" i="2" s="1"/>
  <c r="C183" i="2"/>
  <c r="D183" i="2" s="1"/>
  <c r="F183" i="2" s="1"/>
  <c r="D181" i="2"/>
  <c r="F181" i="2" s="1"/>
  <c r="CI3" i="1"/>
  <c r="CV3" i="1" s="1"/>
  <c r="CM139" i="1" l="1"/>
  <c r="CY139" i="1" s="1"/>
  <c r="CU139" i="1"/>
  <c r="DG139" i="1" s="1"/>
  <c r="CN139" i="1"/>
  <c r="CZ139" i="1" s="1"/>
  <c r="CV139" i="1"/>
  <c r="DH139" i="1" s="1"/>
  <c r="CO139" i="1"/>
  <c r="DA139" i="1" s="1"/>
  <c r="CP139" i="1"/>
  <c r="DB139" i="1" s="1"/>
  <c r="CN140" i="1"/>
  <c r="CZ140" i="1" s="1"/>
  <c r="CV140" i="1"/>
  <c r="DH140" i="1" s="1"/>
  <c r="CL141" i="1"/>
  <c r="CX141" i="1" s="1"/>
  <c r="CT141" i="1"/>
  <c r="DF141" i="1" s="1"/>
  <c r="CR142" i="1"/>
  <c r="DD142" i="1" s="1"/>
  <c r="CP143" i="1"/>
  <c r="DB143" i="1" s="1"/>
  <c r="CN144" i="1"/>
  <c r="CZ144" i="1" s="1"/>
  <c r="CV144" i="1"/>
  <c r="DH144" i="1" s="1"/>
  <c r="CQ139" i="1"/>
  <c r="DC139" i="1" s="1"/>
  <c r="CO140" i="1"/>
  <c r="DA140" i="1" s="1"/>
  <c r="CM141" i="1"/>
  <c r="CY141" i="1" s="1"/>
  <c r="CU141" i="1"/>
  <c r="DG141" i="1" s="1"/>
  <c r="CK142" i="1"/>
  <c r="CW142" i="1" s="1"/>
  <c r="CS142" i="1"/>
  <c r="DE142" i="1" s="1"/>
  <c r="CQ143" i="1"/>
  <c r="DC143" i="1" s="1"/>
  <c r="CO144" i="1"/>
  <c r="DA144" i="1" s="1"/>
  <c r="CU142" i="1"/>
  <c r="DG142" i="1" s="1"/>
  <c r="CK143" i="1"/>
  <c r="CW143" i="1" s="1"/>
  <c r="CR139" i="1"/>
  <c r="DD139" i="1" s="1"/>
  <c r="CP140" i="1"/>
  <c r="DB140" i="1" s="1"/>
  <c r="CN141" i="1"/>
  <c r="CZ141" i="1" s="1"/>
  <c r="CV141" i="1"/>
  <c r="DH141" i="1" s="1"/>
  <c r="CL142" i="1"/>
  <c r="CX142" i="1" s="1"/>
  <c r="CT142" i="1"/>
  <c r="DF142" i="1" s="1"/>
  <c r="CR143" i="1"/>
  <c r="DD143" i="1" s="1"/>
  <c r="CP144" i="1"/>
  <c r="DB144" i="1" s="1"/>
  <c r="CM142" i="1"/>
  <c r="CY142" i="1" s="1"/>
  <c r="CS143" i="1"/>
  <c r="DE143" i="1" s="1"/>
  <c r="CQ144" i="1"/>
  <c r="DC144" i="1" s="1"/>
  <c r="CQ141" i="1"/>
  <c r="DC141" i="1" s="1"/>
  <c r="CK139" i="1"/>
  <c r="CW139" i="1" s="1"/>
  <c r="CS139" i="1"/>
  <c r="DE139" i="1" s="1"/>
  <c r="CQ140" i="1"/>
  <c r="DC140" i="1" s="1"/>
  <c r="CO141" i="1"/>
  <c r="DA141" i="1" s="1"/>
  <c r="CK140" i="1"/>
  <c r="CW140" i="1" s="1"/>
  <c r="CL139" i="1"/>
  <c r="CX139" i="1" s="1"/>
  <c r="CT139" i="1"/>
  <c r="DF139" i="1" s="1"/>
  <c r="CR140" i="1"/>
  <c r="DD140" i="1" s="1"/>
  <c r="CP141" i="1"/>
  <c r="DB141" i="1" s="1"/>
  <c r="CN142" i="1"/>
  <c r="CZ142" i="1" s="1"/>
  <c r="CV142" i="1"/>
  <c r="DH142" i="1" s="1"/>
  <c r="CL143" i="1"/>
  <c r="CX143" i="1" s="1"/>
  <c r="CT143" i="1"/>
  <c r="DF143" i="1" s="1"/>
  <c r="CR144" i="1"/>
  <c r="DD144" i="1" s="1"/>
  <c r="CS140" i="1"/>
  <c r="DE140" i="1" s="1"/>
  <c r="CM143" i="1"/>
  <c r="CY143" i="1" s="1"/>
  <c r="CS144" i="1"/>
  <c r="DE144" i="1" s="1"/>
  <c r="CL140" i="1"/>
  <c r="CX140" i="1" s="1"/>
  <c r="CN143" i="1"/>
  <c r="CZ143" i="1" s="1"/>
  <c r="CT144" i="1"/>
  <c r="DF144" i="1" s="1"/>
  <c r="CV143" i="1"/>
  <c r="DH143" i="1" s="1"/>
  <c r="CM140" i="1"/>
  <c r="CY140" i="1" s="1"/>
  <c r="CO143" i="1"/>
  <c r="DA143" i="1" s="1"/>
  <c r="CU144" i="1"/>
  <c r="DG144" i="1" s="1"/>
  <c r="CT140" i="1"/>
  <c r="DF140" i="1" s="1"/>
  <c r="CU143" i="1"/>
  <c r="DG143" i="1" s="1"/>
  <c r="CO142" i="1"/>
  <c r="DA142" i="1" s="1"/>
  <c r="CS141" i="1"/>
  <c r="DE141" i="1" s="1"/>
  <c r="CU140" i="1"/>
  <c r="DG140" i="1" s="1"/>
  <c r="CM144" i="1"/>
  <c r="CY144" i="1" s="1"/>
  <c r="CK141" i="1"/>
  <c r="CW141" i="1" s="1"/>
  <c r="CP142" i="1"/>
  <c r="DB142" i="1" s="1"/>
  <c r="CK144" i="1"/>
  <c r="CW144" i="1" s="1"/>
  <c r="CQ142" i="1"/>
  <c r="DC142" i="1" s="1"/>
  <c r="CR141" i="1"/>
  <c r="DD141" i="1" s="1"/>
  <c r="CL144" i="1"/>
  <c r="CX144" i="1" s="1"/>
  <c r="C187" i="2"/>
  <c r="D187" i="2" s="1"/>
  <c r="F187" i="2" s="1"/>
  <c r="C186" i="2"/>
  <c r="D186" i="2" s="1"/>
  <c r="F186" i="2" s="1"/>
  <c r="G155" i="2" s="1"/>
  <c r="CM132" i="1"/>
  <c r="CY132" i="1" s="1"/>
  <c r="CU132" i="1"/>
  <c r="DG132" i="1" s="1"/>
  <c r="CK133" i="1"/>
  <c r="CW133" i="1" s="1"/>
  <c r="CS133" i="1"/>
  <c r="DE133" i="1" s="1"/>
  <c r="CQ134" i="1"/>
  <c r="DC134" i="1" s="1"/>
  <c r="CO135" i="1"/>
  <c r="DA135" i="1" s="1"/>
  <c r="CN132" i="1"/>
  <c r="CZ132" i="1" s="1"/>
  <c r="CV132" i="1"/>
  <c r="DH132" i="1" s="1"/>
  <c r="CL133" i="1"/>
  <c r="CX133" i="1" s="1"/>
  <c r="CT133" i="1"/>
  <c r="DF133" i="1" s="1"/>
  <c r="CR134" i="1"/>
  <c r="DD134" i="1" s="1"/>
  <c r="CP135" i="1"/>
  <c r="DB135" i="1" s="1"/>
  <c r="CO132" i="1"/>
  <c r="DA132" i="1" s="1"/>
  <c r="CM133" i="1"/>
  <c r="CY133" i="1" s="1"/>
  <c r="CU133" i="1"/>
  <c r="DG133" i="1" s="1"/>
  <c r="CK134" i="1"/>
  <c r="CW134" i="1" s="1"/>
  <c r="CS134" i="1"/>
  <c r="DE134" i="1" s="1"/>
  <c r="CQ135" i="1"/>
  <c r="DC135" i="1" s="1"/>
  <c r="CO136" i="1"/>
  <c r="DA136" i="1" s="1"/>
  <c r="CQ132" i="1"/>
  <c r="DC132" i="1" s="1"/>
  <c r="CO133" i="1"/>
  <c r="DA133" i="1" s="1"/>
  <c r="CM134" i="1"/>
  <c r="CY134" i="1" s="1"/>
  <c r="CU134" i="1"/>
  <c r="DG134" i="1" s="1"/>
  <c r="CK135" i="1"/>
  <c r="CW135" i="1" s="1"/>
  <c r="CS135" i="1"/>
  <c r="DE135" i="1" s="1"/>
  <c r="CQ136" i="1"/>
  <c r="DC136" i="1" s="1"/>
  <c r="CO137" i="1"/>
  <c r="DA137" i="1" s="1"/>
  <c r="CM138" i="1"/>
  <c r="CY138" i="1" s="1"/>
  <c r="CU138" i="1"/>
  <c r="DG138" i="1" s="1"/>
  <c r="CR132" i="1"/>
  <c r="DD132" i="1" s="1"/>
  <c r="CL134" i="1"/>
  <c r="CX134" i="1" s="1"/>
  <c r="CL135" i="1"/>
  <c r="CX135" i="1" s="1"/>
  <c r="CN136" i="1"/>
  <c r="CZ136" i="1" s="1"/>
  <c r="CM137" i="1"/>
  <c r="CY137" i="1" s="1"/>
  <c r="CV137" i="1"/>
  <c r="DH137" i="1" s="1"/>
  <c r="CK138" i="1"/>
  <c r="CW138" i="1" s="1"/>
  <c r="CT138" i="1"/>
  <c r="DF138" i="1" s="1"/>
  <c r="CM145" i="1"/>
  <c r="CY145" i="1" s="1"/>
  <c r="CU145" i="1"/>
  <c r="DG145" i="1" s="1"/>
  <c r="CS132" i="1"/>
  <c r="DE132" i="1" s="1"/>
  <c r="CN134" i="1"/>
  <c r="CZ134" i="1" s="1"/>
  <c r="CM135" i="1"/>
  <c r="CY135" i="1" s="1"/>
  <c r="CP136" i="1"/>
  <c r="DB136" i="1" s="1"/>
  <c r="CN137" i="1"/>
  <c r="CZ137" i="1" s="1"/>
  <c r="CT132" i="1"/>
  <c r="DF132" i="1" s="1"/>
  <c r="CO134" i="1"/>
  <c r="DA134" i="1" s="1"/>
  <c r="CN135" i="1"/>
  <c r="CZ135" i="1" s="1"/>
  <c r="CR136" i="1"/>
  <c r="DD136" i="1" s="1"/>
  <c r="CP137" i="1"/>
  <c r="DB137" i="1" s="1"/>
  <c r="CN138" i="1"/>
  <c r="CZ138" i="1" s="1"/>
  <c r="CP133" i="1"/>
  <c r="DB133" i="1" s="1"/>
  <c r="CT134" i="1"/>
  <c r="DF134" i="1" s="1"/>
  <c r="CT135" i="1"/>
  <c r="DF135" i="1" s="1"/>
  <c r="CT136" i="1"/>
  <c r="DF136" i="1" s="1"/>
  <c r="CR137" i="1"/>
  <c r="DD137" i="1" s="1"/>
  <c r="CP138" i="1"/>
  <c r="DB138" i="1" s="1"/>
  <c r="CQ145" i="1"/>
  <c r="DC145" i="1" s="1"/>
  <c r="CM136" i="1"/>
  <c r="CY136" i="1" s="1"/>
  <c r="CU137" i="1"/>
  <c r="DG137" i="1" s="1"/>
  <c r="CO138" i="1"/>
  <c r="DA138" i="1" s="1"/>
  <c r="CK132" i="1"/>
  <c r="CW132" i="1" s="1"/>
  <c r="CS136" i="1"/>
  <c r="DE136" i="1" s="1"/>
  <c r="CQ138" i="1"/>
  <c r="DC138" i="1" s="1"/>
  <c r="CK145" i="1"/>
  <c r="CW145" i="1" s="1"/>
  <c r="CV145" i="1"/>
  <c r="DH145" i="1" s="1"/>
  <c r="CL132" i="1"/>
  <c r="CX132" i="1" s="1"/>
  <c r="CP134" i="1"/>
  <c r="DB134" i="1" s="1"/>
  <c r="CU136" i="1"/>
  <c r="DG136" i="1" s="1"/>
  <c r="CR138" i="1"/>
  <c r="DD138" i="1" s="1"/>
  <c r="CL145" i="1"/>
  <c r="CX145" i="1" s="1"/>
  <c r="CN133" i="1"/>
  <c r="CZ133" i="1" s="1"/>
  <c r="CL137" i="1"/>
  <c r="CX137" i="1" s="1"/>
  <c r="CV138" i="1"/>
  <c r="DH138" i="1" s="1"/>
  <c r="CO145" i="1"/>
  <c r="DA145" i="1" s="1"/>
  <c r="CP132" i="1"/>
  <c r="DB132" i="1" s="1"/>
  <c r="CU135" i="1"/>
  <c r="DG135" i="1" s="1"/>
  <c r="CL136" i="1"/>
  <c r="CX136" i="1" s="1"/>
  <c r="CT137" i="1"/>
  <c r="DF137" i="1" s="1"/>
  <c r="CL138" i="1"/>
  <c r="CX138" i="1" s="1"/>
  <c r="CR145" i="1"/>
  <c r="DD145" i="1" s="1"/>
  <c r="CV135" i="1"/>
  <c r="DH135" i="1" s="1"/>
  <c r="CV136" i="1"/>
  <c r="DH136" i="1" s="1"/>
  <c r="CS138" i="1"/>
  <c r="DE138" i="1" s="1"/>
  <c r="CS145" i="1"/>
  <c r="DE145" i="1" s="1"/>
  <c r="CQ133" i="1"/>
  <c r="DC133" i="1" s="1"/>
  <c r="CT145" i="1"/>
  <c r="DF145" i="1" s="1"/>
  <c r="CV133" i="1"/>
  <c r="DH133" i="1" s="1"/>
  <c r="CR135" i="1"/>
  <c r="DD135" i="1" s="1"/>
  <c r="CV134" i="1"/>
  <c r="DH134" i="1" s="1"/>
  <c r="CK137" i="1"/>
  <c r="CW137" i="1" s="1"/>
  <c r="CP145" i="1"/>
  <c r="DB145" i="1" s="1"/>
  <c r="CQ137" i="1"/>
  <c r="DC137" i="1" s="1"/>
  <c r="CS137" i="1"/>
  <c r="DE137" i="1" s="1"/>
  <c r="CR133" i="1"/>
  <c r="DD133" i="1" s="1"/>
  <c r="CN145" i="1"/>
  <c r="CZ145" i="1" s="1"/>
  <c r="CK136" i="1"/>
  <c r="CW136" i="1" s="1"/>
  <c r="CM116" i="1"/>
  <c r="CY116" i="1" s="1"/>
  <c r="CU116" i="1"/>
  <c r="DG116" i="1" s="1"/>
  <c r="CN116" i="1"/>
  <c r="CZ116" i="1" s="1"/>
  <c r="CV116" i="1"/>
  <c r="DH116" i="1" s="1"/>
  <c r="CL117" i="1"/>
  <c r="CX117" i="1" s="1"/>
  <c r="CT117" i="1"/>
  <c r="DF117" i="1" s="1"/>
  <c r="CR118" i="1"/>
  <c r="DD118" i="1" s="1"/>
  <c r="CP119" i="1"/>
  <c r="DB119" i="1" s="1"/>
  <c r="CN120" i="1"/>
  <c r="CZ120" i="1" s="1"/>
  <c r="CV120" i="1"/>
  <c r="DH120" i="1" s="1"/>
  <c r="CL121" i="1"/>
  <c r="CX121" i="1" s="1"/>
  <c r="CT121" i="1"/>
  <c r="DF121" i="1" s="1"/>
  <c r="CR122" i="1"/>
  <c r="DD122" i="1" s="1"/>
  <c r="CP123" i="1"/>
  <c r="DB123" i="1" s="1"/>
  <c r="CO116" i="1"/>
  <c r="DA116" i="1" s="1"/>
  <c r="CK116" i="1"/>
  <c r="CW116" i="1" s="1"/>
  <c r="CS116" i="1"/>
  <c r="DE116" i="1" s="1"/>
  <c r="CQ117" i="1"/>
  <c r="DC117" i="1" s="1"/>
  <c r="CO118" i="1"/>
  <c r="DA118" i="1" s="1"/>
  <c r="CK117" i="1"/>
  <c r="CW117" i="1" s="1"/>
  <c r="CV117" i="1"/>
  <c r="DH117" i="1" s="1"/>
  <c r="CN118" i="1"/>
  <c r="CZ118" i="1" s="1"/>
  <c r="CM117" i="1"/>
  <c r="CY117" i="1" s="1"/>
  <c r="CP118" i="1"/>
  <c r="DB118" i="1" s="1"/>
  <c r="CN117" i="1"/>
  <c r="CZ117" i="1" s="1"/>
  <c r="CQ118" i="1"/>
  <c r="DC118" i="1" s="1"/>
  <c r="CO119" i="1"/>
  <c r="DA119" i="1" s="1"/>
  <c r="CQ120" i="1"/>
  <c r="DC120" i="1" s="1"/>
  <c r="CP116" i="1"/>
  <c r="DB116" i="1" s="1"/>
  <c r="CP117" i="1"/>
  <c r="DB117" i="1" s="1"/>
  <c r="CT118" i="1"/>
  <c r="DF118" i="1" s="1"/>
  <c r="CR119" i="1"/>
  <c r="DD119" i="1" s="1"/>
  <c r="CS120" i="1"/>
  <c r="DE120" i="1" s="1"/>
  <c r="CK121" i="1"/>
  <c r="CW121" i="1" s="1"/>
  <c r="CU121" i="1"/>
  <c r="DG121" i="1" s="1"/>
  <c r="CL122" i="1"/>
  <c r="CX122" i="1" s="1"/>
  <c r="CU122" i="1"/>
  <c r="DG122" i="1" s="1"/>
  <c r="CL123" i="1"/>
  <c r="CX123" i="1" s="1"/>
  <c r="CU123" i="1"/>
  <c r="DG123" i="1" s="1"/>
  <c r="CP124" i="1"/>
  <c r="DB124" i="1" s="1"/>
  <c r="CN125" i="1"/>
  <c r="CZ125" i="1" s="1"/>
  <c r="CV125" i="1"/>
  <c r="DH125" i="1" s="1"/>
  <c r="CQ116" i="1"/>
  <c r="DC116" i="1" s="1"/>
  <c r="CL118" i="1"/>
  <c r="CX118" i="1" s="1"/>
  <c r="CN119" i="1"/>
  <c r="CZ119" i="1" s="1"/>
  <c r="CU120" i="1"/>
  <c r="DG120" i="1" s="1"/>
  <c r="CN121" i="1"/>
  <c r="CZ121" i="1" s="1"/>
  <c r="CO122" i="1"/>
  <c r="DA122" i="1" s="1"/>
  <c r="CQ123" i="1"/>
  <c r="DC123" i="1" s="1"/>
  <c r="CM124" i="1"/>
  <c r="CY124" i="1" s="1"/>
  <c r="CV124" i="1"/>
  <c r="DH124" i="1" s="1"/>
  <c r="CR116" i="1"/>
  <c r="DD116" i="1" s="1"/>
  <c r="CM118" i="1"/>
  <c r="CY118" i="1" s="1"/>
  <c r="CQ119" i="1"/>
  <c r="DC119" i="1" s="1"/>
  <c r="CK120" i="1"/>
  <c r="CW120" i="1" s="1"/>
  <c r="CO121" i="1"/>
  <c r="DA121" i="1" s="1"/>
  <c r="CP122" i="1"/>
  <c r="DB122" i="1" s="1"/>
  <c r="CR123" i="1"/>
  <c r="DD123" i="1" s="1"/>
  <c r="CN124" i="1"/>
  <c r="CZ124" i="1" s="1"/>
  <c r="CP125" i="1"/>
  <c r="DB125" i="1" s="1"/>
  <c r="CL126" i="1"/>
  <c r="CX126" i="1" s="1"/>
  <c r="CT126" i="1"/>
  <c r="DF126" i="1" s="1"/>
  <c r="CR127" i="1"/>
  <c r="DD127" i="1" s="1"/>
  <c r="CP128" i="1"/>
  <c r="DB128" i="1" s="1"/>
  <c r="CN129" i="1"/>
  <c r="CZ129" i="1" s="1"/>
  <c r="CV129" i="1"/>
  <c r="DH129" i="1" s="1"/>
  <c r="CL130" i="1"/>
  <c r="CX130" i="1" s="1"/>
  <c r="CT130" i="1"/>
  <c r="DF130" i="1" s="1"/>
  <c r="CR131" i="1"/>
  <c r="DD131" i="1" s="1"/>
  <c r="CT116" i="1"/>
  <c r="DF116" i="1" s="1"/>
  <c r="CS118" i="1"/>
  <c r="DE118" i="1" s="1"/>
  <c r="CS119" i="1"/>
  <c r="DE119" i="1" s="1"/>
  <c r="CL120" i="1"/>
  <c r="CX120" i="1" s="1"/>
  <c r="CP121" i="1"/>
  <c r="DB121" i="1" s="1"/>
  <c r="CR117" i="1"/>
  <c r="DD117" i="1" s="1"/>
  <c r="CV118" i="1"/>
  <c r="DH118" i="1" s="1"/>
  <c r="CU119" i="1"/>
  <c r="DG119" i="1" s="1"/>
  <c r="CO120" i="1"/>
  <c r="DA120" i="1" s="1"/>
  <c r="CR121" i="1"/>
  <c r="DD121" i="1" s="1"/>
  <c r="CT122" i="1"/>
  <c r="DF122" i="1" s="1"/>
  <c r="CK123" i="1"/>
  <c r="CW123" i="1" s="1"/>
  <c r="CV123" i="1"/>
  <c r="DH123" i="1" s="1"/>
  <c r="CR124" i="1"/>
  <c r="DD124" i="1" s="1"/>
  <c r="CS125" i="1"/>
  <c r="DE125" i="1" s="1"/>
  <c r="CO126" i="1"/>
  <c r="DA126" i="1" s="1"/>
  <c r="CS117" i="1"/>
  <c r="DE117" i="1" s="1"/>
  <c r="CU118" i="1"/>
  <c r="DG118" i="1" s="1"/>
  <c r="CT119" i="1"/>
  <c r="DF119" i="1" s="1"/>
  <c r="CR120" i="1"/>
  <c r="DD120" i="1" s="1"/>
  <c r="CN122" i="1"/>
  <c r="CZ122" i="1" s="1"/>
  <c r="CT123" i="1"/>
  <c r="DF123" i="1" s="1"/>
  <c r="CT124" i="1"/>
  <c r="DF124" i="1" s="1"/>
  <c r="CK125" i="1"/>
  <c r="CW125" i="1" s="1"/>
  <c r="CK126" i="1"/>
  <c r="CW126" i="1" s="1"/>
  <c r="CV126" i="1"/>
  <c r="DH126" i="1" s="1"/>
  <c r="CK127" i="1"/>
  <c r="CW127" i="1" s="1"/>
  <c r="CT127" i="1"/>
  <c r="DF127" i="1" s="1"/>
  <c r="CK128" i="1"/>
  <c r="CW128" i="1" s="1"/>
  <c r="CT128" i="1"/>
  <c r="DF128" i="1" s="1"/>
  <c r="CL129" i="1"/>
  <c r="CX129" i="1" s="1"/>
  <c r="CU129" i="1"/>
  <c r="DG129" i="1" s="1"/>
  <c r="CN130" i="1"/>
  <c r="CZ130" i="1" s="1"/>
  <c r="CN131" i="1"/>
  <c r="CZ131" i="1" s="1"/>
  <c r="CU117" i="1"/>
  <c r="DG117" i="1" s="1"/>
  <c r="CV119" i="1"/>
  <c r="DH119" i="1" s="1"/>
  <c r="CT120" i="1"/>
  <c r="DF120" i="1" s="1"/>
  <c r="CQ122" i="1"/>
  <c r="DC122" i="1" s="1"/>
  <c r="CU124" i="1"/>
  <c r="DG124" i="1" s="1"/>
  <c r="CL125" i="1"/>
  <c r="CX125" i="1" s="1"/>
  <c r="CS122" i="1"/>
  <c r="DE122" i="1" s="1"/>
  <c r="CM125" i="1"/>
  <c r="CY125" i="1" s="1"/>
  <c r="CN126" i="1"/>
  <c r="CZ126" i="1" s="1"/>
  <c r="CM127" i="1"/>
  <c r="CY127" i="1" s="1"/>
  <c r="CV127" i="1"/>
  <c r="DH127" i="1" s="1"/>
  <c r="CM128" i="1"/>
  <c r="CY128" i="1" s="1"/>
  <c r="CV128" i="1"/>
  <c r="DH128" i="1" s="1"/>
  <c r="CO129" i="1"/>
  <c r="DA129" i="1" s="1"/>
  <c r="CP130" i="1"/>
  <c r="DB130" i="1" s="1"/>
  <c r="CP131" i="1"/>
  <c r="DB131" i="1" s="1"/>
  <c r="CM121" i="1"/>
  <c r="CY121" i="1" s="1"/>
  <c r="CM123" i="1"/>
  <c r="CY123" i="1" s="1"/>
  <c r="CL124" i="1"/>
  <c r="CX124" i="1" s="1"/>
  <c r="CQ125" i="1"/>
  <c r="DC125" i="1" s="1"/>
  <c r="CQ126" i="1"/>
  <c r="DC126" i="1" s="1"/>
  <c r="CO127" i="1"/>
  <c r="DA127" i="1" s="1"/>
  <c r="CO128" i="1"/>
  <c r="DA128" i="1" s="1"/>
  <c r="CQ129" i="1"/>
  <c r="DC129" i="1" s="1"/>
  <c r="CR130" i="1"/>
  <c r="DD130" i="1" s="1"/>
  <c r="CS131" i="1"/>
  <c r="DE131" i="1" s="1"/>
  <c r="CV121" i="1"/>
  <c r="DH121" i="1" s="1"/>
  <c r="CS124" i="1"/>
  <c r="DE124" i="1" s="1"/>
  <c r="CU125" i="1"/>
  <c r="DG125" i="1" s="1"/>
  <c r="CS126" i="1"/>
  <c r="DE126" i="1" s="1"/>
  <c r="CL127" i="1"/>
  <c r="CX127" i="1" s="1"/>
  <c r="CK119" i="1"/>
  <c r="CW119" i="1" s="1"/>
  <c r="CU126" i="1"/>
  <c r="DG126" i="1" s="1"/>
  <c r="CN127" i="1"/>
  <c r="CZ127" i="1" s="1"/>
  <c r="CU128" i="1"/>
  <c r="DG128" i="1" s="1"/>
  <c r="CR129" i="1"/>
  <c r="DD129" i="1" s="1"/>
  <c r="CO117" i="1"/>
  <c r="DA117" i="1" s="1"/>
  <c r="CK118" i="1"/>
  <c r="CW118" i="1" s="1"/>
  <c r="CL119" i="1"/>
  <c r="CX119" i="1" s="1"/>
  <c r="CK122" i="1"/>
  <c r="CW122" i="1" s="1"/>
  <c r="CN123" i="1"/>
  <c r="CZ123" i="1" s="1"/>
  <c r="CP127" i="1"/>
  <c r="DB127" i="1" s="1"/>
  <c r="CM120" i="1"/>
  <c r="CY120" i="1" s="1"/>
  <c r="CQ121" i="1"/>
  <c r="DC121" i="1" s="1"/>
  <c r="CO124" i="1"/>
  <c r="DA124" i="1" s="1"/>
  <c r="CR125" i="1"/>
  <c r="DD125" i="1" s="1"/>
  <c r="CP126" i="1"/>
  <c r="DB126" i="1" s="1"/>
  <c r="CQ128" i="1"/>
  <c r="DC128" i="1" s="1"/>
  <c r="CK129" i="1"/>
  <c r="CW129" i="1" s="1"/>
  <c r="CV130" i="1"/>
  <c r="DH130" i="1" s="1"/>
  <c r="CU131" i="1"/>
  <c r="DG131" i="1" s="1"/>
  <c r="CR128" i="1"/>
  <c r="DD128" i="1" s="1"/>
  <c r="CS130" i="1"/>
  <c r="DE130" i="1" s="1"/>
  <c r="CQ127" i="1"/>
  <c r="DC127" i="1" s="1"/>
  <c r="CS128" i="1"/>
  <c r="DE128" i="1" s="1"/>
  <c r="CU130" i="1"/>
  <c r="DG130" i="1" s="1"/>
  <c r="CM131" i="1"/>
  <c r="CY131" i="1" s="1"/>
  <c r="CO123" i="1"/>
  <c r="DA123" i="1" s="1"/>
  <c r="CS127" i="1"/>
  <c r="DE127" i="1" s="1"/>
  <c r="CO131" i="1"/>
  <c r="DA131" i="1" s="1"/>
  <c r="CM119" i="1"/>
  <c r="CY119" i="1" s="1"/>
  <c r="CQ124" i="1"/>
  <c r="DC124" i="1" s="1"/>
  <c r="CM126" i="1"/>
  <c r="CY126" i="1" s="1"/>
  <c r="CL128" i="1"/>
  <c r="CX128" i="1" s="1"/>
  <c r="CT129" i="1"/>
  <c r="DF129" i="1" s="1"/>
  <c r="CO130" i="1"/>
  <c r="DA130" i="1" s="1"/>
  <c r="CK131" i="1"/>
  <c r="CW131" i="1" s="1"/>
  <c r="CN128" i="1"/>
  <c r="CZ128" i="1" s="1"/>
  <c r="CL131" i="1"/>
  <c r="CX131" i="1" s="1"/>
  <c r="CQ131" i="1"/>
  <c r="DC131" i="1" s="1"/>
  <c r="CS121" i="1"/>
  <c r="DE121" i="1" s="1"/>
  <c r="CM122" i="1"/>
  <c r="CY122" i="1" s="1"/>
  <c r="CR126" i="1"/>
  <c r="DD126" i="1" s="1"/>
  <c r="CM129" i="1"/>
  <c r="CY129" i="1" s="1"/>
  <c r="CV131" i="1"/>
  <c r="DH131" i="1" s="1"/>
  <c r="CL116" i="1"/>
  <c r="CX116" i="1" s="1"/>
  <c r="CP120" i="1"/>
  <c r="DB120" i="1" s="1"/>
  <c r="CV122" i="1"/>
  <c r="DH122" i="1" s="1"/>
  <c r="CK124" i="1"/>
  <c r="CW124" i="1" s="1"/>
  <c r="CO125" i="1"/>
  <c r="DA125" i="1" s="1"/>
  <c r="CU127" i="1"/>
  <c r="DG127" i="1" s="1"/>
  <c r="CP129" i="1"/>
  <c r="DB129" i="1" s="1"/>
  <c r="CK130" i="1"/>
  <c r="CW130" i="1" s="1"/>
  <c r="CS123" i="1"/>
  <c r="DE123" i="1" s="1"/>
  <c r="CT125" i="1"/>
  <c r="DF125" i="1" s="1"/>
  <c r="CT131" i="1"/>
  <c r="DF131" i="1" s="1"/>
  <c r="CQ130" i="1"/>
  <c r="DC130" i="1" s="1"/>
  <c r="CS129" i="1"/>
  <c r="DE129" i="1" s="1"/>
  <c r="CM130" i="1"/>
  <c r="CY130" i="1" s="1"/>
  <c r="G85" i="2"/>
  <c r="CK19" i="1"/>
  <c r="CW19" i="1" s="1"/>
  <c r="CS19" i="1"/>
  <c r="DE19" i="1" s="1"/>
  <c r="CL19" i="1"/>
  <c r="CX19" i="1" s="1"/>
  <c r="CT19" i="1"/>
  <c r="DF19" i="1" s="1"/>
  <c r="CN19" i="1"/>
  <c r="CZ19" i="1" s="1"/>
  <c r="CR19" i="1"/>
  <c r="DD19" i="1" s="1"/>
  <c r="CM19" i="1"/>
  <c r="CY19" i="1" s="1"/>
  <c r="CU19" i="1"/>
  <c r="DG19" i="1" s="1"/>
  <c r="CV19" i="1"/>
  <c r="DH19" i="1" s="1"/>
  <c r="CO19" i="1"/>
  <c r="DA19" i="1" s="1"/>
  <c r="CP19" i="1"/>
  <c r="DB19" i="1" s="1"/>
  <c r="CQ19" i="1"/>
  <c r="DC19" i="1" s="1"/>
  <c r="CS108" i="1"/>
  <c r="DE108" i="1" s="1"/>
  <c r="CL74" i="1"/>
  <c r="CX74" i="1" s="1"/>
  <c r="CO44" i="1"/>
  <c r="DA44" i="1" s="1"/>
  <c r="CO17" i="1"/>
  <c r="CS115" i="1"/>
  <c r="DE115" i="1" s="1"/>
  <c r="CL82" i="1"/>
  <c r="CX82" i="1" s="1"/>
  <c r="CP9" i="1"/>
  <c r="CN109" i="1"/>
  <c r="CZ109" i="1" s="1"/>
  <c r="CU47" i="1"/>
  <c r="DG47" i="1" s="1"/>
  <c r="CV43" i="1"/>
  <c r="DH43" i="1" s="1"/>
  <c r="CN56" i="1"/>
  <c r="CZ56" i="1" s="1"/>
  <c r="CM54" i="1"/>
  <c r="CY54" i="1" s="1"/>
  <c r="CM56" i="1"/>
  <c r="CY56" i="1" s="1"/>
  <c r="CS42" i="1"/>
  <c r="DE42" i="1" s="1"/>
  <c r="CV97" i="1"/>
  <c r="DH97" i="1" s="1"/>
  <c r="CL110" i="1"/>
  <c r="CX110" i="1" s="1"/>
  <c r="CK32" i="1"/>
  <c r="CW32" i="1" s="1"/>
  <c r="CP78" i="1"/>
  <c r="DB78" i="1" s="1"/>
  <c r="CS36" i="1"/>
  <c r="DE36" i="1" s="1"/>
  <c r="CK103" i="1"/>
  <c r="CW103" i="1" s="1"/>
  <c r="CU31" i="1"/>
  <c r="DG31" i="1" s="1"/>
  <c r="CV109" i="1"/>
  <c r="DH109" i="1" s="1"/>
  <c r="CS12" i="1"/>
  <c r="CP98" i="1"/>
  <c r="DB98" i="1" s="1"/>
  <c r="CL26" i="1"/>
  <c r="CX26" i="1" s="1"/>
  <c r="CK115" i="1"/>
  <c r="CW115" i="1" s="1"/>
  <c r="CU88" i="1"/>
  <c r="DG88" i="1" s="1"/>
  <c r="CO94" i="1"/>
  <c r="DA94" i="1" s="1"/>
  <c r="CK66" i="1"/>
  <c r="CW66" i="1" s="1"/>
  <c r="CS21" i="1"/>
  <c r="DE21" i="1" s="1"/>
  <c r="CT57" i="1"/>
  <c r="DF57" i="1" s="1"/>
  <c r="CT77" i="1"/>
  <c r="DF77" i="1" s="1"/>
  <c r="CP101" i="1"/>
  <c r="DB101" i="1" s="1"/>
  <c r="CV27" i="1"/>
  <c r="DH27" i="1" s="1"/>
  <c r="CQ78" i="1"/>
  <c r="DC78" i="1" s="1"/>
  <c r="CR32" i="1"/>
  <c r="DD32" i="1" s="1"/>
  <c r="CS75" i="1"/>
  <c r="DE75" i="1" s="1"/>
  <c r="CK50" i="1"/>
  <c r="CW50" i="1" s="1"/>
  <c r="CR95" i="1"/>
  <c r="DD95" i="1" s="1"/>
  <c r="CV102" i="1"/>
  <c r="DH102" i="1" s="1"/>
  <c r="CU11" i="1"/>
  <c r="DG11" i="1" s="1"/>
  <c r="CM22" i="1"/>
  <c r="CY22" i="1" s="1"/>
  <c r="CK91" i="1"/>
  <c r="CW91" i="1" s="1"/>
  <c r="CU62" i="1"/>
  <c r="DG62" i="1" s="1"/>
  <c r="CN14" i="1"/>
  <c r="CZ14" i="1" s="1"/>
  <c r="CK52" i="1"/>
  <c r="CW52" i="1" s="1"/>
  <c r="CP90" i="1"/>
  <c r="DB90" i="1" s="1"/>
  <c r="CU65" i="1"/>
  <c r="DG65" i="1" s="1"/>
  <c r="CT10" i="1"/>
  <c r="DF10" i="1" s="1"/>
  <c r="CT111" i="1"/>
  <c r="DF111" i="1" s="1"/>
  <c r="CO97" i="1"/>
  <c r="DA97" i="1" s="1"/>
  <c r="CU37" i="1"/>
  <c r="DG37" i="1" s="1"/>
  <c r="CV20" i="1"/>
  <c r="DH20" i="1" s="1"/>
  <c r="CU18" i="1"/>
  <c r="DG18" i="1" s="1"/>
  <c r="CK31" i="1"/>
  <c r="CW31" i="1" s="1"/>
  <c r="CL7" i="1"/>
  <c r="CX7" i="1" s="1"/>
  <c r="CM112" i="1"/>
  <c r="CY112" i="1" s="1"/>
  <c r="CN98" i="1"/>
  <c r="CZ98" i="1" s="1"/>
  <c r="CV59" i="1"/>
  <c r="DH59" i="1" s="1"/>
  <c r="CP59" i="1"/>
  <c r="DB59" i="1" s="1"/>
  <c r="CK75" i="1"/>
  <c r="CW75" i="1" s="1"/>
  <c r="CR98" i="1"/>
  <c r="DD98" i="1" s="1"/>
  <c r="CK74" i="1"/>
  <c r="CW74" i="1" s="1"/>
  <c r="CS110" i="1"/>
  <c r="DE110" i="1" s="1"/>
  <c r="CR69" i="1"/>
  <c r="DD69" i="1" s="1"/>
  <c r="CN16" i="1"/>
  <c r="CZ16" i="1" s="1"/>
  <c r="CV23" i="1"/>
  <c r="DH23" i="1" s="1"/>
  <c r="CU61" i="1"/>
  <c r="DG61" i="1" s="1"/>
  <c r="CM41" i="1"/>
  <c r="CY41" i="1" s="1"/>
  <c r="CQ37" i="1"/>
  <c r="DC37" i="1" s="1"/>
  <c r="CO89" i="1"/>
  <c r="DA89" i="1" s="1"/>
  <c r="CN17" i="1"/>
  <c r="CZ17" i="1" s="1"/>
  <c r="CU27" i="1"/>
  <c r="DG27" i="1" s="1"/>
  <c r="CV30" i="1"/>
  <c r="DH30" i="1" s="1"/>
  <c r="CQ13" i="1"/>
  <c r="DC13" i="1" s="1"/>
  <c r="CU20" i="1"/>
  <c r="DG20" i="1" s="1"/>
  <c r="CK56" i="1"/>
  <c r="CW56" i="1" s="1"/>
  <c r="CK23" i="1"/>
  <c r="CW23" i="1" s="1"/>
  <c r="CS24" i="1"/>
  <c r="DE24" i="1" s="1"/>
  <c r="CR15" i="1"/>
  <c r="DD15" i="1" s="1"/>
  <c r="CM15" i="1"/>
  <c r="CY15" i="1" s="1"/>
  <c r="CT94" i="1"/>
  <c r="DF94" i="1" s="1"/>
  <c r="CM17" i="1"/>
  <c r="CY17" i="1" s="1"/>
  <c r="CS44" i="1"/>
  <c r="DE44" i="1" s="1"/>
  <c r="CO16" i="1"/>
  <c r="DA16" i="1" s="1"/>
  <c r="CP23" i="1"/>
  <c r="DB23" i="1" s="1"/>
  <c r="CT8" i="1"/>
  <c r="DF8" i="1" s="1"/>
  <c r="CP80" i="1"/>
  <c r="DB80" i="1" s="1"/>
  <c r="CO86" i="1"/>
  <c r="DA86" i="1" s="1"/>
  <c r="CV15" i="1"/>
  <c r="DH15" i="1" s="1"/>
  <c r="CT105" i="1"/>
  <c r="DF105" i="1" s="1"/>
  <c r="CS95" i="1"/>
  <c r="DE95" i="1" s="1"/>
  <c r="CP92" i="1"/>
  <c r="DB92" i="1" s="1"/>
  <c r="CT103" i="1"/>
  <c r="DF103" i="1" s="1"/>
  <c r="CR42" i="1"/>
  <c r="DD42" i="1" s="1"/>
  <c r="CQ64" i="1"/>
  <c r="DC64" i="1" s="1"/>
  <c r="CP96" i="1"/>
  <c r="DB96" i="1" s="1"/>
  <c r="CK14" i="1"/>
  <c r="CW14" i="1" s="1"/>
  <c r="CS15" i="1"/>
  <c r="DE15" i="1" s="1"/>
  <c r="CT54" i="1"/>
  <c r="DF54" i="1" s="1"/>
  <c r="CR108" i="1"/>
  <c r="DD108" i="1" s="1"/>
  <c r="CR58" i="1"/>
  <c r="DD58" i="1" s="1"/>
  <c r="CO30" i="1"/>
  <c r="DA30" i="1" s="1"/>
  <c r="CS89" i="1"/>
  <c r="DE89" i="1" s="1"/>
  <c r="CT40" i="1"/>
  <c r="DF40" i="1" s="1"/>
  <c r="CT43" i="1"/>
  <c r="DF43" i="1" s="1"/>
  <c r="CS13" i="1"/>
  <c r="DE13" i="1" s="1"/>
  <c r="CO15" i="1"/>
  <c r="DA15" i="1" s="1"/>
  <c r="CN15" i="1"/>
  <c r="CZ15" i="1" s="1"/>
  <c r="CO35" i="1"/>
  <c r="DA35" i="1" s="1"/>
  <c r="CO40" i="1"/>
  <c r="DA40" i="1" s="1"/>
  <c r="CL102" i="1"/>
  <c r="CX102" i="1" s="1"/>
  <c r="CM91" i="1"/>
  <c r="CY91" i="1" s="1"/>
  <c r="CS94" i="1"/>
  <c r="DE94" i="1" s="1"/>
  <c r="CT51" i="1"/>
  <c r="DF51" i="1" s="1"/>
  <c r="CQ15" i="1"/>
  <c r="DC15" i="1" s="1"/>
  <c r="CO22" i="1"/>
  <c r="DA22" i="1" s="1"/>
  <c r="CK30" i="1"/>
  <c r="CW30" i="1" s="1"/>
  <c r="CK95" i="1"/>
  <c r="CW95" i="1" s="1"/>
  <c r="CM60" i="1"/>
  <c r="CY60" i="1" s="1"/>
  <c r="CL15" i="1"/>
  <c r="CX15" i="1" s="1"/>
  <c r="CO64" i="1"/>
  <c r="DA64" i="1" s="1"/>
  <c r="CR93" i="1"/>
  <c r="DD93" i="1" s="1"/>
  <c r="CL63" i="1"/>
  <c r="CX63" i="1" s="1"/>
  <c r="CQ36" i="1"/>
  <c r="DC36" i="1" s="1"/>
  <c r="CT146" i="1"/>
  <c r="DF146" i="1" s="1"/>
  <c r="CQ89" i="1"/>
  <c r="DC89" i="1" s="1"/>
  <c r="CT24" i="1"/>
  <c r="DF24" i="1" s="1"/>
  <c r="CS34" i="1"/>
  <c r="DE34" i="1" s="1"/>
  <c r="CQ49" i="1"/>
  <c r="DC49" i="1" s="1"/>
  <c r="CR105" i="1"/>
  <c r="DD105" i="1" s="1"/>
  <c r="CT45" i="1"/>
  <c r="DF45" i="1" s="1"/>
  <c r="CK45" i="1"/>
  <c r="CW45" i="1" s="1"/>
  <c r="CL95" i="1"/>
  <c r="CX95" i="1" s="1"/>
  <c r="CS41" i="1"/>
  <c r="DE41" i="1" s="1"/>
  <c r="CQ66" i="1"/>
  <c r="DC66" i="1" s="1"/>
  <c r="CU15" i="1"/>
  <c r="DG15" i="1" s="1"/>
  <c r="CK101" i="1"/>
  <c r="CW101" i="1" s="1"/>
  <c r="CP72" i="1"/>
  <c r="DB72" i="1" s="1"/>
  <c r="CR36" i="1"/>
  <c r="DD36" i="1" s="1"/>
  <c r="CR79" i="1"/>
  <c r="DD79" i="1" s="1"/>
  <c r="CO50" i="1"/>
  <c r="DA50" i="1" s="1"/>
  <c r="CL99" i="1"/>
  <c r="CX99" i="1" s="1"/>
  <c r="CQ33" i="1"/>
  <c r="DC33" i="1" s="1"/>
  <c r="CQ87" i="1"/>
  <c r="DC87" i="1" s="1"/>
  <c r="CS104" i="1"/>
  <c r="DE104" i="1" s="1"/>
  <c r="CT15" i="1"/>
  <c r="DF15" i="1" s="1"/>
  <c r="CP18" i="1"/>
  <c r="DB18" i="1" s="1"/>
  <c r="CS74" i="1"/>
  <c r="DE74" i="1" s="1"/>
  <c r="CQ81" i="1"/>
  <c r="DC81" i="1" s="1"/>
  <c r="CK71" i="1"/>
  <c r="CW71" i="1" s="1"/>
  <c r="CP86" i="1"/>
  <c r="DB86" i="1" s="1"/>
  <c r="CO43" i="1"/>
  <c r="DA43" i="1" s="1"/>
  <c r="CR49" i="1"/>
  <c r="DD49" i="1" s="1"/>
  <c r="CR78" i="1"/>
  <c r="DD78" i="1" s="1"/>
  <c r="CT87" i="1"/>
  <c r="DF87" i="1" s="1"/>
  <c r="CR21" i="1"/>
  <c r="DD21" i="1" s="1"/>
  <c r="CO107" i="1"/>
  <c r="DA107" i="1" s="1"/>
  <c r="CR40" i="1"/>
  <c r="DD40" i="1" s="1"/>
  <c r="CR102" i="1"/>
  <c r="DD102" i="1" s="1"/>
  <c r="CT88" i="1"/>
  <c r="DF88" i="1" s="1"/>
  <c r="CQ61" i="1"/>
  <c r="DC61" i="1" s="1"/>
  <c r="CM34" i="1"/>
  <c r="CY34" i="1" s="1"/>
  <c r="CT7" i="1"/>
  <c r="DF7" i="1" s="1"/>
  <c r="CQ43" i="1"/>
  <c r="DC43" i="1" s="1"/>
  <c r="CT26" i="1"/>
  <c r="DF26" i="1" s="1"/>
  <c r="CR56" i="1"/>
  <c r="DD56" i="1" s="1"/>
  <c r="CK35" i="1"/>
  <c r="CW35" i="1" s="1"/>
  <c r="CT90" i="1"/>
  <c r="DF90" i="1" s="1"/>
  <c r="CS96" i="1"/>
  <c r="DE96" i="1" s="1"/>
  <c r="CO53" i="1"/>
  <c r="DA53" i="1" s="1"/>
  <c r="CK29" i="1"/>
  <c r="CW29" i="1" s="1"/>
  <c r="CL72" i="1"/>
  <c r="CX72" i="1" s="1"/>
  <c r="CR92" i="1"/>
  <c r="DD92" i="1" s="1"/>
  <c r="CL57" i="1"/>
  <c r="CX57" i="1" s="1"/>
  <c r="CR17" i="1"/>
  <c r="DD17" i="1" s="1"/>
  <c r="CT41" i="1"/>
  <c r="DF41" i="1" s="1"/>
  <c r="CO36" i="1"/>
  <c r="DA36" i="1" s="1"/>
  <c r="CO87" i="1"/>
  <c r="DA87" i="1" s="1"/>
  <c r="CP45" i="1"/>
  <c r="DB45" i="1" s="1"/>
  <c r="CQ51" i="1"/>
  <c r="DC51" i="1" s="1"/>
  <c r="CR48" i="1"/>
  <c r="DD48" i="1" s="1"/>
  <c r="CP13" i="1"/>
  <c r="DB13" i="1" s="1"/>
  <c r="CR57" i="1"/>
  <c r="DD57" i="1" s="1"/>
  <c r="CP70" i="1"/>
  <c r="DB70" i="1" s="1"/>
  <c r="CK99" i="1"/>
  <c r="CW99" i="1" s="1"/>
  <c r="CS31" i="1"/>
  <c r="DE31" i="1" s="1"/>
  <c r="CQ39" i="1"/>
  <c r="DC39" i="1" s="1"/>
  <c r="CR33" i="1"/>
  <c r="DD33" i="1" s="1"/>
  <c r="CT48" i="1"/>
  <c r="DF48" i="1" s="1"/>
  <c r="CP15" i="1"/>
  <c r="DB15" i="1" s="1"/>
  <c r="CS66" i="1"/>
  <c r="DE66" i="1" s="1"/>
  <c r="CK102" i="1"/>
  <c r="CW102" i="1" s="1"/>
  <c r="CQ28" i="1"/>
  <c r="DC28" i="1" s="1"/>
  <c r="CP81" i="1"/>
  <c r="DB81" i="1" s="1"/>
  <c r="CS26" i="1"/>
  <c r="DE26" i="1" s="1"/>
  <c r="CT93" i="1"/>
  <c r="DF93" i="1" s="1"/>
  <c r="CO56" i="1"/>
  <c r="DA56" i="1" s="1"/>
  <c r="CO105" i="1"/>
  <c r="DA105" i="1" s="1"/>
  <c r="CM61" i="1"/>
  <c r="CY61" i="1" s="1"/>
  <c r="CS69" i="1"/>
  <c r="DE69" i="1" s="1"/>
  <c r="CS29" i="1"/>
  <c r="DE29" i="1" s="1"/>
  <c r="CM57" i="1"/>
  <c r="CY57" i="1" s="1"/>
  <c r="CR63" i="1"/>
  <c r="DD63" i="1" s="1"/>
  <c r="CO46" i="1"/>
  <c r="DA46" i="1" s="1"/>
  <c r="CR81" i="1"/>
  <c r="DD81" i="1" s="1"/>
  <c r="CT107" i="1"/>
  <c r="DF107" i="1" s="1"/>
  <c r="CO41" i="1"/>
  <c r="DA41" i="1" s="1"/>
  <c r="CO81" i="1"/>
  <c r="DA81" i="1" s="1"/>
  <c r="CO61" i="1"/>
  <c r="DA61" i="1" s="1"/>
  <c r="CQ72" i="1"/>
  <c r="DC72" i="1" s="1"/>
  <c r="CP17" i="1"/>
  <c r="DB17" i="1" s="1"/>
  <c r="CP43" i="1"/>
  <c r="DB43" i="1" s="1"/>
  <c r="CR20" i="1"/>
  <c r="DD20" i="1" s="1"/>
  <c r="CR75" i="1"/>
  <c r="DD75" i="1" s="1"/>
  <c r="CT114" i="1"/>
  <c r="DF114" i="1" s="1"/>
  <c r="CK108" i="1"/>
  <c r="CW108" i="1" s="1"/>
  <c r="CO38" i="1"/>
  <c r="DA38" i="1" s="1"/>
  <c r="CQ98" i="1"/>
  <c r="DC98" i="1" s="1"/>
  <c r="CM58" i="1"/>
  <c r="CY58" i="1" s="1"/>
  <c r="CK110" i="1"/>
  <c r="CW110" i="1" s="1"/>
  <c r="CM97" i="1"/>
  <c r="CY97" i="1" s="1"/>
  <c r="CQ63" i="1"/>
  <c r="DC63" i="1" s="1"/>
  <c r="CR109" i="1"/>
  <c r="DD109" i="1" s="1"/>
  <c r="CT81" i="1"/>
  <c r="DF81" i="1" s="1"/>
  <c r="CM109" i="1"/>
  <c r="CY109" i="1" s="1"/>
  <c r="CT29" i="1"/>
  <c r="DF29" i="1" s="1"/>
  <c r="CS17" i="1"/>
  <c r="DE17" i="1" s="1"/>
  <c r="CS38" i="1"/>
  <c r="DE38" i="1" s="1"/>
  <c r="CT22" i="1"/>
  <c r="DF22" i="1" s="1"/>
  <c r="CT14" i="1"/>
  <c r="DF14" i="1" s="1"/>
  <c r="CQ53" i="1"/>
  <c r="DC53" i="1" s="1"/>
  <c r="CO76" i="1"/>
  <c r="DA76" i="1" s="1"/>
  <c r="CP57" i="1"/>
  <c r="DB57" i="1" s="1"/>
  <c r="CR90" i="1"/>
  <c r="DD90" i="1" s="1"/>
  <c r="CS61" i="1"/>
  <c r="DE61" i="1" s="1"/>
  <c r="CT59" i="1"/>
  <c r="DF59" i="1" s="1"/>
  <c r="CS102" i="1"/>
  <c r="DE102" i="1" s="1"/>
  <c r="CM105" i="1"/>
  <c r="CY105" i="1" s="1"/>
  <c r="CK76" i="1"/>
  <c r="CW76" i="1" s="1"/>
  <c r="CK86" i="1"/>
  <c r="CW86" i="1" s="1"/>
  <c r="CQ50" i="1"/>
  <c r="DC50" i="1" s="1"/>
  <c r="CM99" i="1"/>
  <c r="CY99" i="1" s="1"/>
  <c r="CT84" i="1"/>
  <c r="DF84" i="1" s="1"/>
  <c r="CQ14" i="1"/>
  <c r="DC14" i="1" s="1"/>
  <c r="CT16" i="1"/>
  <c r="DF16" i="1" s="1"/>
  <c r="CS88" i="1"/>
  <c r="DE88" i="1" s="1"/>
  <c r="CS16" i="1"/>
  <c r="DE16" i="1" s="1"/>
  <c r="CR11" i="1"/>
  <c r="DD11" i="1" s="1"/>
  <c r="CK97" i="1"/>
  <c r="CW97" i="1" s="1"/>
  <c r="CL70" i="1"/>
  <c r="CX70" i="1" s="1"/>
  <c r="CK15" i="1"/>
  <c r="CW15" i="1" s="1"/>
  <c r="CR54" i="1"/>
  <c r="DD54" i="1" s="1"/>
  <c r="CP68" i="1"/>
  <c r="DB68" i="1" s="1"/>
  <c r="CO65" i="1"/>
  <c r="DA65" i="1" s="1"/>
  <c r="CL113" i="1"/>
  <c r="CX113" i="1" s="1"/>
  <c r="CP53" i="1"/>
  <c r="DB53" i="1" s="1"/>
  <c r="CP99" i="1"/>
  <c r="DB99" i="1" s="1"/>
  <c r="CQ59" i="1"/>
  <c r="DC59" i="1" s="1"/>
  <c r="CQ146" i="1"/>
  <c r="DC146" i="1" s="1"/>
  <c r="CR13" i="1"/>
  <c r="DD13" i="1" s="1"/>
  <c r="CT60" i="1"/>
  <c r="DF60" i="1" s="1"/>
  <c r="CT72" i="1"/>
  <c r="DF72" i="1" s="1"/>
  <c r="CM115" i="1"/>
  <c r="CY115" i="1" s="1"/>
  <c r="CP14" i="1"/>
  <c r="DB14" i="1" s="1"/>
  <c r="CL83" i="1"/>
  <c r="CX83" i="1" s="1"/>
  <c r="CP82" i="1"/>
  <c r="DB82" i="1" s="1"/>
  <c r="CT9" i="1"/>
  <c r="DF9" i="1" s="1"/>
  <c r="CQ46" i="1"/>
  <c r="DC46" i="1" s="1"/>
  <c r="CK43" i="1"/>
  <c r="CW43" i="1" s="1"/>
  <c r="CO114" i="1"/>
  <c r="DA114" i="1" s="1"/>
  <c r="CS91" i="1"/>
  <c r="DE91" i="1" s="1"/>
  <c r="CL58" i="1"/>
  <c r="CX58" i="1" s="1"/>
  <c r="CU36" i="1"/>
  <c r="DG36" i="1" s="1"/>
  <c r="CO75" i="1"/>
  <c r="DA75" i="1" s="1"/>
  <c r="CP48" i="1"/>
  <c r="DB48" i="1" s="1"/>
  <c r="CT98" i="1"/>
  <c r="DF98" i="1" s="1"/>
  <c r="CM42" i="1"/>
  <c r="CY42" i="1" s="1"/>
  <c r="CM47" i="1"/>
  <c r="CY47" i="1" s="1"/>
  <c r="CM21" i="1"/>
  <c r="CY21" i="1" s="1"/>
  <c r="CK21" i="1"/>
  <c r="CW21" i="1" s="1"/>
  <c r="CQ31" i="1"/>
  <c r="DC31" i="1" s="1"/>
  <c r="CT46" i="1"/>
  <c r="DF46" i="1" s="1"/>
  <c r="CQ77" i="1"/>
  <c r="DC77" i="1" s="1"/>
  <c r="CV25" i="1"/>
  <c r="DH25" i="1" s="1"/>
  <c r="CR67" i="1"/>
  <c r="DD67" i="1" s="1"/>
  <c r="CN101" i="1"/>
  <c r="CZ101" i="1" s="1"/>
  <c r="CT86" i="1"/>
  <c r="DF86" i="1" s="1"/>
  <c r="CP62" i="1"/>
  <c r="DB62" i="1" s="1"/>
  <c r="CS27" i="1"/>
  <c r="DE27" i="1" s="1"/>
  <c r="CT38" i="1"/>
  <c r="DF38" i="1" s="1"/>
  <c r="CS97" i="1"/>
  <c r="DE97" i="1" s="1"/>
  <c r="CU75" i="1"/>
  <c r="DG75" i="1" s="1"/>
  <c r="CP41" i="1"/>
  <c r="DB41" i="1" s="1"/>
  <c r="CK114" i="1"/>
  <c r="CW114" i="1" s="1"/>
  <c r="CT30" i="1"/>
  <c r="DF30" i="1" s="1"/>
  <c r="CS98" i="1"/>
  <c r="DE98" i="1" s="1"/>
  <c r="CM108" i="1"/>
  <c r="CY108" i="1" s="1"/>
  <c r="CK78" i="1"/>
  <c r="CW78" i="1" s="1"/>
  <c r="CM76" i="1"/>
  <c r="CY76" i="1" s="1"/>
  <c r="CS81" i="1"/>
  <c r="DE81" i="1" s="1"/>
  <c r="CU48" i="1"/>
  <c r="DG48" i="1" s="1"/>
  <c r="CO90" i="1"/>
  <c r="DA90" i="1" s="1"/>
  <c r="CL93" i="1"/>
  <c r="CX93" i="1" s="1"/>
  <c r="CR82" i="1"/>
  <c r="DD82" i="1" s="1"/>
  <c r="CP20" i="1"/>
  <c r="DB20" i="1" s="1"/>
  <c r="CN92" i="1"/>
  <c r="CZ92" i="1" s="1"/>
  <c r="CM13" i="1"/>
  <c r="CY13" i="1" s="1"/>
  <c r="CP33" i="1"/>
  <c r="DB33" i="1" s="1"/>
  <c r="CO58" i="1"/>
  <c r="DA58" i="1" s="1"/>
  <c r="CK65" i="1"/>
  <c r="CW65" i="1" s="1"/>
  <c r="CN99" i="1"/>
  <c r="CZ99" i="1" s="1"/>
  <c r="CO34" i="1"/>
  <c r="DA34" i="1" s="1"/>
  <c r="CS57" i="1"/>
  <c r="DE57" i="1" s="1"/>
  <c r="CR55" i="1"/>
  <c r="DD55" i="1" s="1"/>
  <c r="CP77" i="1"/>
  <c r="DB77" i="1" s="1"/>
  <c r="CO29" i="1"/>
  <c r="DA29" i="1" s="1"/>
  <c r="CK100" i="1"/>
  <c r="CW100" i="1" s="1"/>
  <c r="CQ79" i="1"/>
  <c r="DC79" i="1" s="1"/>
  <c r="CQ96" i="1"/>
  <c r="DC96" i="1" s="1"/>
  <c r="CV81" i="1"/>
  <c r="DH81" i="1" s="1"/>
  <c r="CL104" i="1"/>
  <c r="CX104" i="1" s="1"/>
  <c r="CK79" i="1"/>
  <c r="CW79" i="1" s="1"/>
  <c r="CL111" i="1"/>
  <c r="CX111" i="1" s="1"/>
  <c r="CT64" i="1"/>
  <c r="DF64" i="1" s="1"/>
  <c r="CS72" i="1"/>
  <c r="DE72" i="1" s="1"/>
  <c r="CR66" i="1"/>
  <c r="DD66" i="1" s="1"/>
  <c r="CR104" i="1"/>
  <c r="DD104" i="1" s="1"/>
  <c r="CT50" i="1"/>
  <c r="DF50" i="1" s="1"/>
  <c r="CR84" i="1"/>
  <c r="DD84" i="1" s="1"/>
  <c r="CM33" i="1"/>
  <c r="CY33" i="1" s="1"/>
  <c r="CT76" i="1"/>
  <c r="DF76" i="1" s="1"/>
  <c r="CS83" i="1"/>
  <c r="DE83" i="1" s="1"/>
  <c r="CM71" i="1"/>
  <c r="CY71" i="1" s="1"/>
  <c r="CP28" i="1"/>
  <c r="DB28" i="1" s="1"/>
  <c r="CS39" i="1"/>
  <c r="DE39" i="1" s="1"/>
  <c r="CS79" i="1"/>
  <c r="DE79" i="1" s="1"/>
  <c r="CR114" i="1"/>
  <c r="DD114" i="1" s="1"/>
  <c r="CT55" i="1"/>
  <c r="DF55" i="1" s="1"/>
  <c r="CQ9" i="1"/>
  <c r="DC9" i="1" s="1"/>
  <c r="CK11" i="1"/>
  <c r="CW11" i="1" s="1"/>
  <c r="CT20" i="1"/>
  <c r="DF20" i="1" s="1"/>
  <c r="CP27" i="1"/>
  <c r="DB27" i="1" s="1"/>
  <c r="CP37" i="1"/>
  <c r="DB37" i="1" s="1"/>
  <c r="CQ26" i="1"/>
  <c r="DC26" i="1" s="1"/>
  <c r="CL12" i="1"/>
  <c r="CX12" i="1" s="1"/>
  <c r="CU85" i="1"/>
  <c r="DG85" i="1" s="1"/>
  <c r="CL42" i="1"/>
  <c r="CX42" i="1" s="1"/>
  <c r="CT52" i="1"/>
  <c r="DF52" i="1" s="1"/>
  <c r="CQ32" i="1"/>
  <c r="DC32" i="1" s="1"/>
  <c r="CU84" i="1"/>
  <c r="DG84" i="1" s="1"/>
  <c r="CS73" i="1"/>
  <c r="DE73" i="1" s="1"/>
  <c r="CK7" i="1"/>
  <c r="CW7" i="1" s="1"/>
  <c r="CP49" i="1"/>
  <c r="DB49" i="1" s="1"/>
  <c r="CK59" i="1"/>
  <c r="CW59" i="1" s="1"/>
  <c r="CR89" i="1"/>
  <c r="DD89" i="1" s="1"/>
  <c r="CV78" i="1"/>
  <c r="DH78" i="1" s="1"/>
  <c r="CR146" i="1"/>
  <c r="DD146" i="1" s="1"/>
  <c r="CQ44" i="1"/>
  <c r="DC44" i="1" s="1"/>
  <c r="CO71" i="1"/>
  <c r="DA71" i="1" s="1"/>
  <c r="CQ70" i="1"/>
  <c r="DC70" i="1" s="1"/>
  <c r="CQ48" i="1"/>
  <c r="DC48" i="1" s="1"/>
  <c r="CK60" i="1"/>
  <c r="CW60" i="1" s="1"/>
  <c r="CN59" i="1"/>
  <c r="CZ59" i="1" s="1"/>
  <c r="CK109" i="1"/>
  <c r="CW109" i="1" s="1"/>
  <c r="CU79" i="1"/>
  <c r="DG79" i="1" s="1"/>
  <c r="CP46" i="1"/>
  <c r="DB46" i="1" s="1"/>
  <c r="CU110" i="1"/>
  <c r="DG110" i="1" s="1"/>
  <c r="CS55" i="1"/>
  <c r="DE55" i="1" s="1"/>
  <c r="CK146" i="1"/>
  <c r="CW146" i="1" s="1"/>
  <c r="CT113" i="1"/>
  <c r="DF113" i="1" s="1"/>
  <c r="CT96" i="1"/>
  <c r="DF96" i="1" s="1"/>
  <c r="CP40" i="1"/>
  <c r="DB40" i="1" s="1"/>
  <c r="CV94" i="1"/>
  <c r="DH94" i="1" s="1"/>
  <c r="CL32" i="1"/>
  <c r="CX32" i="1" s="1"/>
  <c r="CS93" i="1"/>
  <c r="DE93" i="1" s="1"/>
  <c r="CP115" i="1"/>
  <c r="DB115" i="1" s="1"/>
  <c r="CT89" i="1"/>
  <c r="DF89" i="1" s="1"/>
  <c r="CR52" i="1"/>
  <c r="DD52" i="1" s="1"/>
  <c r="CQ18" i="1"/>
  <c r="DC18" i="1" s="1"/>
  <c r="CR106" i="1"/>
  <c r="DD106" i="1" s="1"/>
  <c r="CR97" i="1"/>
  <c r="DD97" i="1" s="1"/>
  <c r="CQ45" i="1"/>
  <c r="DC45" i="1" s="1"/>
  <c r="CQ106" i="1"/>
  <c r="DC106" i="1" s="1"/>
  <c r="CL69" i="1"/>
  <c r="CX69" i="1" s="1"/>
  <c r="CR25" i="1"/>
  <c r="DD25" i="1" s="1"/>
  <c r="CQ73" i="1"/>
  <c r="DC73" i="1" s="1"/>
  <c r="CP12" i="1"/>
  <c r="DB12" i="1" s="1"/>
  <c r="CT115" i="1"/>
  <c r="DF115" i="1" s="1"/>
  <c r="CK61" i="1"/>
  <c r="CW61" i="1" s="1"/>
  <c r="CR107" i="1"/>
  <c r="DD107" i="1" s="1"/>
  <c r="CP104" i="1"/>
  <c r="DB104" i="1" s="1"/>
  <c r="CO60" i="1"/>
  <c r="DA60" i="1" s="1"/>
  <c r="CT12" i="1"/>
  <c r="DF12" i="1" s="1"/>
  <c r="CL81" i="1"/>
  <c r="CX81" i="1" s="1"/>
  <c r="CQ83" i="1"/>
  <c r="DC83" i="1" s="1"/>
  <c r="CM51" i="1"/>
  <c r="CY51" i="1" s="1"/>
  <c r="CO85" i="1"/>
  <c r="DA85" i="1" s="1"/>
  <c r="CR37" i="1"/>
  <c r="DD37" i="1" s="1"/>
  <c r="CT11" i="1"/>
  <c r="DF11" i="1" s="1"/>
  <c r="CM85" i="1"/>
  <c r="CY85" i="1" s="1"/>
  <c r="CM68" i="1"/>
  <c r="CY68" i="1" s="1"/>
  <c r="CP31" i="1"/>
  <c r="DB31" i="1" s="1"/>
  <c r="CR47" i="1"/>
  <c r="DD47" i="1" s="1"/>
  <c r="CP65" i="1"/>
  <c r="DB65" i="1" s="1"/>
  <c r="CQ55" i="1"/>
  <c r="DC55" i="1" s="1"/>
  <c r="CT73" i="1"/>
  <c r="DF73" i="1" s="1"/>
  <c r="CQ24" i="1"/>
  <c r="DC24" i="1" s="1"/>
  <c r="CP107" i="1"/>
  <c r="DB107" i="1" s="1"/>
  <c r="CK42" i="1"/>
  <c r="CW42" i="1" s="1"/>
  <c r="CM59" i="1"/>
  <c r="CY59" i="1" s="1"/>
  <c r="CT25" i="1"/>
  <c r="DF25" i="1" s="1"/>
  <c r="CQ57" i="1"/>
  <c r="DC57" i="1" s="1"/>
  <c r="CS59" i="1"/>
  <c r="DE59" i="1" s="1"/>
  <c r="CL61" i="1"/>
  <c r="CX61" i="1" s="1"/>
  <c r="CO54" i="1"/>
  <c r="DA54" i="1" s="1"/>
  <c r="CQ58" i="1"/>
  <c r="DC58" i="1" s="1"/>
  <c r="CK51" i="1"/>
  <c r="CW51" i="1" s="1"/>
  <c r="CR29" i="1"/>
  <c r="DD29" i="1" s="1"/>
  <c r="CL85" i="1"/>
  <c r="CX85" i="1" s="1"/>
  <c r="CT6" i="1"/>
  <c r="DF6" i="1" s="1"/>
  <c r="CS6" i="1"/>
  <c r="DE6" i="1" s="1"/>
  <c r="CM87" i="1"/>
  <c r="CY87" i="1" s="1"/>
  <c r="CR24" i="1"/>
  <c r="DD24" i="1" s="1"/>
  <c r="CO24" i="1"/>
  <c r="DA24" i="1" s="1"/>
  <c r="CU115" i="1"/>
  <c r="DG115" i="1" s="1"/>
  <c r="CQ107" i="1"/>
  <c r="DC107" i="1" s="1"/>
  <c r="CK67" i="1"/>
  <c r="CW67" i="1" s="1"/>
  <c r="CK94" i="1"/>
  <c r="CW94" i="1" s="1"/>
  <c r="CS33" i="1"/>
  <c r="DE33" i="1" s="1"/>
  <c r="CR10" i="1"/>
  <c r="DD10" i="1" s="1"/>
  <c r="CU8" i="1"/>
  <c r="DG8" i="1" s="1"/>
  <c r="CU44" i="1"/>
  <c r="DG44" i="1" s="1"/>
  <c r="CQ41" i="1"/>
  <c r="DC41" i="1" s="1"/>
  <c r="CR77" i="1"/>
  <c r="DD77" i="1" s="1"/>
  <c r="CT99" i="1"/>
  <c r="DF99" i="1" s="1"/>
  <c r="CR51" i="1"/>
  <c r="DD51" i="1" s="1"/>
  <c r="CQ92" i="1"/>
  <c r="DC92" i="1" s="1"/>
  <c r="CT68" i="1"/>
  <c r="DF68" i="1" s="1"/>
  <c r="CP109" i="1"/>
  <c r="DB109" i="1" s="1"/>
  <c r="CR12" i="1"/>
  <c r="DD12" i="1" s="1"/>
  <c r="CK16" i="1"/>
  <c r="CW16" i="1" s="1"/>
  <c r="CV26" i="1"/>
  <c r="DH26" i="1" s="1"/>
  <c r="CM29" i="1"/>
  <c r="CY29" i="1" s="1"/>
  <c r="CS23" i="1"/>
  <c r="DE23" i="1" s="1"/>
  <c r="CM6" i="1"/>
  <c r="CY6" i="1" s="1"/>
  <c r="CS30" i="1"/>
  <c r="DE30" i="1" s="1"/>
  <c r="CS84" i="1"/>
  <c r="DE84" i="1" s="1"/>
  <c r="CM40" i="1"/>
  <c r="CY40" i="1" s="1"/>
  <c r="CR99" i="1"/>
  <c r="DD99" i="1" s="1"/>
  <c r="CT85" i="1"/>
  <c r="DF85" i="1" s="1"/>
  <c r="CS65" i="1"/>
  <c r="DE65" i="1" s="1"/>
  <c r="CS106" i="1"/>
  <c r="DE106" i="1" s="1"/>
  <c r="CT56" i="1"/>
  <c r="DF56" i="1" s="1"/>
  <c r="CS85" i="1"/>
  <c r="DE85" i="1" s="1"/>
  <c r="CR61" i="1"/>
  <c r="DD61" i="1" s="1"/>
  <c r="CN79" i="1"/>
  <c r="CZ79" i="1" s="1"/>
  <c r="CP69" i="1"/>
  <c r="DB69" i="1" s="1"/>
  <c r="CO52" i="1"/>
  <c r="DA52" i="1" s="1"/>
  <c r="CQ95" i="1"/>
  <c r="DC95" i="1" s="1"/>
  <c r="CQ97" i="1"/>
  <c r="DC97" i="1" s="1"/>
  <c r="CT21" i="1"/>
  <c r="DF21" i="1" s="1"/>
  <c r="CU12" i="1"/>
  <c r="DG12" i="1" s="1"/>
  <c r="CU100" i="1"/>
  <c r="DG100" i="1" s="1"/>
  <c r="CK39" i="1"/>
  <c r="CW39" i="1" s="1"/>
  <c r="CR6" i="1"/>
  <c r="DD6" i="1" s="1"/>
  <c r="CR65" i="1"/>
  <c r="DD65" i="1" s="1"/>
  <c r="CK37" i="1"/>
  <c r="CW37" i="1" s="1"/>
  <c r="CK26" i="1"/>
  <c r="CW26" i="1" s="1"/>
  <c r="CK44" i="1"/>
  <c r="CW44" i="1" s="1"/>
  <c r="CK8" i="1"/>
  <c r="CW8" i="1" s="1"/>
  <c r="CK105" i="1"/>
  <c r="CW105" i="1" s="1"/>
  <c r="CU16" i="1"/>
  <c r="DG16" i="1" s="1"/>
  <c r="CP30" i="1"/>
  <c r="DB30" i="1" s="1"/>
  <c r="CR9" i="1"/>
  <c r="DD9" i="1" s="1"/>
  <c r="CU52" i="1"/>
  <c r="DG52" i="1" s="1"/>
  <c r="CT112" i="1"/>
  <c r="DF112" i="1" s="1"/>
  <c r="CN112" i="1"/>
  <c r="CZ112" i="1" s="1"/>
  <c r="CS11" i="1"/>
  <c r="DE11" i="1" s="1"/>
  <c r="CQ52" i="1"/>
  <c r="DC52" i="1" s="1"/>
  <c r="CU87" i="1"/>
  <c r="DG87" i="1" s="1"/>
  <c r="CU93" i="1"/>
  <c r="DG93" i="1" s="1"/>
  <c r="CK85" i="1"/>
  <c r="CW85" i="1" s="1"/>
  <c r="CP11" i="1"/>
  <c r="DB11" i="1" s="1"/>
  <c r="CT101" i="1"/>
  <c r="DF101" i="1" s="1"/>
  <c r="CN55" i="1"/>
  <c r="CZ55" i="1" s="1"/>
  <c r="CP95" i="1"/>
  <c r="DB95" i="1" s="1"/>
  <c r="CS28" i="1"/>
  <c r="DE28" i="1" s="1"/>
  <c r="CQ65" i="1"/>
  <c r="DC65" i="1" s="1"/>
  <c r="CV42" i="1"/>
  <c r="DH42" i="1" s="1"/>
  <c r="CS63" i="1"/>
  <c r="DE63" i="1" s="1"/>
  <c r="CV58" i="1"/>
  <c r="DH58" i="1" s="1"/>
  <c r="CU43" i="1"/>
  <c r="DG43" i="1" s="1"/>
  <c r="CR18" i="1"/>
  <c r="DD18" i="1" s="1"/>
  <c r="CU77" i="1"/>
  <c r="DG77" i="1" s="1"/>
  <c r="CL80" i="1"/>
  <c r="CX80" i="1" s="1"/>
  <c r="CV48" i="1"/>
  <c r="DH48" i="1" s="1"/>
  <c r="CT69" i="1"/>
  <c r="DF69" i="1" s="1"/>
  <c r="CQ10" i="1"/>
  <c r="DC10" i="1" s="1"/>
  <c r="CT83" i="1"/>
  <c r="DF83" i="1" s="1"/>
  <c r="CQ88" i="1"/>
  <c r="DC88" i="1" s="1"/>
  <c r="CR23" i="1"/>
  <c r="DD23" i="1" s="1"/>
  <c r="CL6" i="1"/>
  <c r="CX6" i="1" s="1"/>
  <c r="CR50" i="1"/>
  <c r="DD50" i="1" s="1"/>
  <c r="CM86" i="1"/>
  <c r="CY86" i="1" s="1"/>
  <c r="CT18" i="1"/>
  <c r="DF18" i="1" s="1"/>
  <c r="CO70" i="1"/>
  <c r="DA70" i="1" s="1"/>
  <c r="CV8" i="1"/>
  <c r="DH8" i="1" s="1"/>
  <c r="CL25" i="1"/>
  <c r="CX25" i="1" s="1"/>
  <c r="CM62" i="1"/>
  <c r="CY62" i="1" s="1"/>
  <c r="CM73" i="1"/>
  <c r="CY73" i="1" s="1"/>
  <c r="CP32" i="1"/>
  <c r="DB32" i="1" s="1"/>
  <c r="CM53" i="1"/>
  <c r="CY53" i="1" s="1"/>
  <c r="CP63" i="1"/>
  <c r="DB63" i="1" s="1"/>
  <c r="CS10" i="1"/>
  <c r="DE10" i="1" s="1"/>
  <c r="CQ103" i="1"/>
  <c r="DC103" i="1" s="1"/>
  <c r="CL40" i="1"/>
  <c r="CX40" i="1" s="1"/>
  <c r="CL79" i="1"/>
  <c r="CX79" i="1" s="1"/>
  <c r="CL105" i="1"/>
  <c r="CX105" i="1" s="1"/>
  <c r="CT109" i="1"/>
  <c r="DF109" i="1" s="1"/>
  <c r="CL92" i="1"/>
  <c r="CX92" i="1" s="1"/>
  <c r="CN81" i="1"/>
  <c r="CZ81" i="1" s="1"/>
  <c r="CM81" i="1"/>
  <c r="CY81" i="1" s="1"/>
  <c r="CV63" i="1"/>
  <c r="DH63" i="1" s="1"/>
  <c r="CK107" i="1"/>
  <c r="CW107" i="1" s="1"/>
  <c r="CL50" i="1"/>
  <c r="CX50" i="1" s="1"/>
  <c r="CK113" i="1"/>
  <c r="CW113" i="1" s="1"/>
  <c r="CN76" i="1"/>
  <c r="CZ76" i="1" s="1"/>
  <c r="CV46" i="1"/>
  <c r="DH46" i="1" s="1"/>
  <c r="CS114" i="1"/>
  <c r="DE114" i="1" s="1"/>
  <c r="CL115" i="1"/>
  <c r="CX115" i="1" s="1"/>
  <c r="CR30" i="1"/>
  <c r="DD30" i="1" s="1"/>
  <c r="CP64" i="1"/>
  <c r="DB64" i="1" s="1"/>
  <c r="CM92" i="1"/>
  <c r="CY92" i="1" s="1"/>
  <c r="CO109" i="1"/>
  <c r="DA109" i="1" s="1"/>
  <c r="CT67" i="1"/>
  <c r="DF67" i="1" s="1"/>
  <c r="CU68" i="1"/>
  <c r="DG68" i="1" s="1"/>
  <c r="CP105" i="1"/>
  <c r="DB105" i="1" s="1"/>
  <c r="CM106" i="1"/>
  <c r="CY106" i="1" s="1"/>
  <c r="CV40" i="1"/>
  <c r="DH40" i="1" s="1"/>
  <c r="CM24" i="1"/>
  <c r="CY24" i="1" s="1"/>
  <c r="CV53" i="1"/>
  <c r="DH53" i="1" s="1"/>
  <c r="CT35" i="1"/>
  <c r="DF35" i="1" s="1"/>
  <c r="CS111" i="1"/>
  <c r="DE111" i="1" s="1"/>
  <c r="CQ12" i="1"/>
  <c r="DC12" i="1" s="1"/>
  <c r="CO8" i="1"/>
  <c r="DA8" i="1" s="1"/>
  <c r="CM103" i="1"/>
  <c r="CY103" i="1" s="1"/>
  <c r="CS18" i="1"/>
  <c r="DE18" i="1" s="1"/>
  <c r="CL90" i="1"/>
  <c r="CX90" i="1" s="1"/>
  <c r="CQ86" i="1"/>
  <c r="DC86" i="1" s="1"/>
  <c r="CQ42" i="1"/>
  <c r="DC42" i="1" s="1"/>
  <c r="CN29" i="1"/>
  <c r="CZ29" i="1" s="1"/>
  <c r="CQ113" i="1"/>
  <c r="DC113" i="1" s="1"/>
  <c r="CL29" i="1"/>
  <c r="CX29" i="1" s="1"/>
  <c r="CP26" i="1"/>
  <c r="DB26" i="1" s="1"/>
  <c r="CQ115" i="1"/>
  <c r="DC115" i="1" s="1"/>
  <c r="CM80" i="1"/>
  <c r="CY80" i="1" s="1"/>
  <c r="CK63" i="1"/>
  <c r="CW63" i="1" s="1"/>
  <c r="CR27" i="1"/>
  <c r="DD27" i="1" s="1"/>
  <c r="CU114" i="1"/>
  <c r="DG114" i="1" s="1"/>
  <c r="CN43" i="1"/>
  <c r="CZ43" i="1" s="1"/>
  <c r="CT104" i="1"/>
  <c r="DF104" i="1" s="1"/>
  <c r="CR41" i="1"/>
  <c r="DD41" i="1" s="1"/>
  <c r="CV114" i="1"/>
  <c r="DH114" i="1" s="1"/>
  <c r="CS43" i="1"/>
  <c r="DE43" i="1" s="1"/>
  <c r="CP87" i="1"/>
  <c r="DB87" i="1" s="1"/>
  <c r="CS86" i="1"/>
  <c r="DE86" i="1" s="1"/>
  <c r="CT61" i="1"/>
  <c r="DF61" i="1" s="1"/>
  <c r="CL45" i="1"/>
  <c r="CX45" i="1" s="1"/>
  <c r="CO92" i="1"/>
  <c r="DA92" i="1" s="1"/>
  <c r="CP61" i="1"/>
  <c r="DB61" i="1" s="1"/>
  <c r="CL101" i="1"/>
  <c r="CX101" i="1" s="1"/>
  <c r="CK90" i="1"/>
  <c r="CW90" i="1" s="1"/>
  <c r="CS32" i="1"/>
  <c r="DE32" i="1" s="1"/>
  <c r="CV67" i="1"/>
  <c r="DH67" i="1" s="1"/>
  <c r="CT62" i="1"/>
  <c r="DF62" i="1" s="1"/>
  <c r="CL51" i="1"/>
  <c r="CX51" i="1" s="1"/>
  <c r="CT17" i="1"/>
  <c r="DF17" i="1" s="1"/>
  <c r="CO110" i="1"/>
  <c r="DA110" i="1" s="1"/>
  <c r="CK18" i="1"/>
  <c r="CW18" i="1" s="1"/>
  <c r="CR34" i="1"/>
  <c r="DD34" i="1" s="1"/>
  <c r="CK68" i="1"/>
  <c r="CW68" i="1" s="1"/>
  <c r="CQ22" i="1"/>
  <c r="DC22" i="1" s="1"/>
  <c r="CM65" i="1"/>
  <c r="CY65" i="1" s="1"/>
  <c r="CV47" i="1"/>
  <c r="DH47" i="1" s="1"/>
  <c r="CU107" i="1"/>
  <c r="DG107" i="1" s="1"/>
  <c r="CU82" i="1"/>
  <c r="DG82" i="1" s="1"/>
  <c r="CN36" i="1"/>
  <c r="CZ36" i="1" s="1"/>
  <c r="CV70" i="1"/>
  <c r="DH70" i="1" s="1"/>
  <c r="CS67" i="1"/>
  <c r="DE67" i="1" s="1"/>
  <c r="CS47" i="1"/>
  <c r="DE47" i="1" s="1"/>
  <c r="CS25" i="1"/>
  <c r="DE25" i="1" s="1"/>
  <c r="CU55" i="1"/>
  <c r="DG55" i="1" s="1"/>
  <c r="CO99" i="1"/>
  <c r="DA99" i="1" s="1"/>
  <c r="CL146" i="1"/>
  <c r="CX146" i="1" s="1"/>
  <c r="CT39" i="1"/>
  <c r="DF39" i="1" s="1"/>
  <c r="CO106" i="1"/>
  <c r="DA106" i="1" s="1"/>
  <c r="CK17" i="1"/>
  <c r="CW17" i="1" s="1"/>
  <c r="CL65" i="1"/>
  <c r="CX65" i="1" s="1"/>
  <c r="CQ11" i="1"/>
  <c r="DC11" i="1" s="1"/>
  <c r="CM83" i="1"/>
  <c r="CY83" i="1" s="1"/>
  <c r="CL28" i="1"/>
  <c r="CX28" i="1" s="1"/>
  <c r="CP29" i="1"/>
  <c r="DB29" i="1" s="1"/>
  <c r="CN39" i="1"/>
  <c r="CZ39" i="1" s="1"/>
  <c r="CS80" i="1"/>
  <c r="DE80" i="1" s="1"/>
  <c r="CM48" i="1"/>
  <c r="CY48" i="1" s="1"/>
  <c r="CK77" i="1"/>
  <c r="CW77" i="1" s="1"/>
  <c r="CQ94" i="1"/>
  <c r="DC94" i="1" s="1"/>
  <c r="CL89" i="1"/>
  <c r="CX89" i="1" s="1"/>
  <c r="CQ110" i="1"/>
  <c r="DC110" i="1" s="1"/>
  <c r="CS103" i="1"/>
  <c r="DE103" i="1" s="1"/>
  <c r="CK64" i="1"/>
  <c r="CW64" i="1" s="1"/>
  <c r="CS90" i="1"/>
  <c r="DE90" i="1" s="1"/>
  <c r="CU80" i="1"/>
  <c r="DG80" i="1" s="1"/>
  <c r="CM44" i="1"/>
  <c r="CY44" i="1" s="1"/>
  <c r="CL24" i="1"/>
  <c r="CX24" i="1" s="1"/>
  <c r="CN5" i="1"/>
  <c r="CZ5" i="1" s="1"/>
  <c r="CN20" i="1"/>
  <c r="CZ20" i="1" s="1"/>
  <c r="CS146" i="1"/>
  <c r="DE146" i="1" s="1"/>
  <c r="CP66" i="1"/>
  <c r="DB66" i="1" s="1"/>
  <c r="CS5" i="1"/>
  <c r="DE5" i="1" s="1"/>
  <c r="CS60" i="1"/>
  <c r="DE60" i="1" s="1"/>
  <c r="CN58" i="1"/>
  <c r="CZ58" i="1" s="1"/>
  <c r="CR73" i="1"/>
  <c r="DD73" i="1" s="1"/>
  <c r="CK41" i="1"/>
  <c r="CW41" i="1" s="1"/>
  <c r="CN65" i="1"/>
  <c r="CZ65" i="1" s="1"/>
  <c r="CR88" i="1"/>
  <c r="DD88" i="1" s="1"/>
  <c r="CN46" i="1"/>
  <c r="CZ46" i="1" s="1"/>
  <c r="CP67" i="1"/>
  <c r="DB67" i="1" s="1"/>
  <c r="CM28" i="1"/>
  <c r="CY28" i="1" s="1"/>
  <c r="CL59" i="1"/>
  <c r="CX59" i="1" s="1"/>
  <c r="CN96" i="1"/>
  <c r="CZ96" i="1" s="1"/>
  <c r="CN35" i="1"/>
  <c r="CZ35" i="1" s="1"/>
  <c r="CM52" i="1"/>
  <c r="CY52" i="1" s="1"/>
  <c r="CU108" i="1"/>
  <c r="DG108" i="1" s="1"/>
  <c r="CS78" i="1"/>
  <c r="DE78" i="1" s="1"/>
  <c r="CT5" i="1"/>
  <c r="DF5" i="1" s="1"/>
  <c r="CT108" i="1"/>
  <c r="DF108" i="1" s="1"/>
  <c r="CU42" i="1"/>
  <c r="DG42" i="1" s="1"/>
  <c r="CL88" i="1"/>
  <c r="CX88" i="1" s="1"/>
  <c r="CR45" i="1"/>
  <c r="DD45" i="1" s="1"/>
  <c r="CL34" i="1"/>
  <c r="CX34" i="1" s="1"/>
  <c r="CR8" i="1"/>
  <c r="DD8" i="1" s="1"/>
  <c r="CL75" i="1"/>
  <c r="CX75" i="1" s="1"/>
  <c r="CT106" i="1"/>
  <c r="DF106" i="1" s="1"/>
  <c r="CR38" i="1"/>
  <c r="DD38" i="1" s="1"/>
  <c r="CK12" i="1"/>
  <c r="CW12" i="1" s="1"/>
  <c r="CL20" i="1"/>
  <c r="CX20" i="1" s="1"/>
  <c r="CS7" i="1"/>
  <c r="DE7" i="1" s="1"/>
  <c r="CL108" i="1"/>
  <c r="CX108" i="1" s="1"/>
  <c r="CP102" i="1"/>
  <c r="DB102" i="1" s="1"/>
  <c r="CP36" i="1"/>
  <c r="DB36" i="1" s="1"/>
  <c r="CR112" i="1"/>
  <c r="DD112" i="1" s="1"/>
  <c r="CN45" i="1"/>
  <c r="CZ45" i="1" s="1"/>
  <c r="CV54" i="1"/>
  <c r="DH54" i="1" s="1"/>
  <c r="CS70" i="1"/>
  <c r="DE70" i="1" s="1"/>
  <c r="CO102" i="1"/>
  <c r="DA102" i="1" s="1"/>
  <c r="CN67" i="1"/>
  <c r="CZ67" i="1" s="1"/>
  <c r="CS58" i="1"/>
  <c r="DE58" i="1" s="1"/>
  <c r="CO112" i="1"/>
  <c r="DA112" i="1" s="1"/>
  <c r="CK38" i="1"/>
  <c r="CW38" i="1" s="1"/>
  <c r="CT102" i="1"/>
  <c r="DF102" i="1" s="1"/>
  <c r="CM9" i="1"/>
  <c r="CY9" i="1" s="1"/>
  <c r="CS8" i="1"/>
  <c r="DE8" i="1" s="1"/>
  <c r="CM90" i="1"/>
  <c r="CY90" i="1" s="1"/>
  <c r="CK13" i="1"/>
  <c r="CW13" i="1" s="1"/>
  <c r="CV66" i="1"/>
  <c r="DH66" i="1" s="1"/>
  <c r="CR28" i="1"/>
  <c r="DD28" i="1" s="1"/>
  <c r="CK24" i="1"/>
  <c r="CW24" i="1" s="1"/>
  <c r="CK10" i="1"/>
  <c r="CW10" i="1" s="1"/>
  <c r="CK92" i="1"/>
  <c r="CW92" i="1" s="1"/>
  <c r="CL55" i="1"/>
  <c r="CX55" i="1" s="1"/>
  <c r="CL62" i="1"/>
  <c r="CX62" i="1" s="1"/>
  <c r="CS49" i="1"/>
  <c r="DE49" i="1" s="1"/>
  <c r="CS51" i="1"/>
  <c r="DE51" i="1" s="1"/>
  <c r="CU99" i="1"/>
  <c r="DG99" i="1" s="1"/>
  <c r="CR72" i="1"/>
  <c r="DD72" i="1" s="1"/>
  <c r="CL31" i="1"/>
  <c r="CX31" i="1" s="1"/>
  <c r="CR74" i="1"/>
  <c r="DD74" i="1" s="1"/>
  <c r="CQ40" i="1"/>
  <c r="DC40" i="1" s="1"/>
  <c r="CU89" i="1"/>
  <c r="DG89" i="1" s="1"/>
  <c r="CP108" i="1"/>
  <c r="DB108" i="1" s="1"/>
  <c r="CN61" i="1"/>
  <c r="CZ61" i="1" s="1"/>
  <c r="CV62" i="1"/>
  <c r="DH62" i="1" s="1"/>
  <c r="CR111" i="1"/>
  <c r="DD111" i="1" s="1"/>
  <c r="CQ38" i="1"/>
  <c r="DC38" i="1" s="1"/>
  <c r="CP94" i="1"/>
  <c r="DB94" i="1" s="1"/>
  <c r="CP25" i="1"/>
  <c r="DB25" i="1" s="1"/>
  <c r="CT49" i="1"/>
  <c r="DF49" i="1" s="1"/>
  <c r="CV22" i="1"/>
  <c r="DH22" i="1" s="1"/>
  <c r="CK22" i="1"/>
  <c r="CW22" i="1" s="1"/>
  <c r="CO84" i="1"/>
  <c r="DA84" i="1" s="1"/>
  <c r="CR101" i="1"/>
  <c r="DD101" i="1" s="1"/>
  <c r="CM72" i="1"/>
  <c r="CY72" i="1" s="1"/>
  <c r="CR94" i="1"/>
  <c r="DD94" i="1" s="1"/>
  <c r="CN44" i="1"/>
  <c r="CZ44" i="1" s="1"/>
  <c r="CK81" i="1"/>
  <c r="CW81" i="1" s="1"/>
  <c r="CL17" i="1"/>
  <c r="CX17" i="1" s="1"/>
  <c r="CQ76" i="1"/>
  <c r="DC76" i="1" s="1"/>
  <c r="CN12" i="1"/>
  <c r="CZ12" i="1" s="1"/>
  <c r="CM77" i="1"/>
  <c r="CY77" i="1" s="1"/>
  <c r="CV71" i="1"/>
  <c r="DH71" i="1" s="1"/>
  <c r="CS101" i="1"/>
  <c r="DE101" i="1" s="1"/>
  <c r="CV45" i="1"/>
  <c r="DH45" i="1" s="1"/>
  <c r="CU112" i="1"/>
  <c r="DG112" i="1" s="1"/>
  <c r="CU102" i="1"/>
  <c r="DG102" i="1" s="1"/>
  <c r="CL112" i="1"/>
  <c r="CX112" i="1" s="1"/>
  <c r="CO11" i="1"/>
  <c r="DA11" i="1" s="1"/>
  <c r="CU90" i="1"/>
  <c r="DG90" i="1" s="1"/>
  <c r="CN13" i="1"/>
  <c r="CZ13" i="1" s="1"/>
  <c r="CM26" i="1"/>
  <c r="CY26" i="1" s="1"/>
  <c r="CU111" i="1"/>
  <c r="DG111" i="1" s="1"/>
  <c r="CO49" i="1"/>
  <c r="DA49" i="1" s="1"/>
  <c r="CN115" i="1"/>
  <c r="CZ115" i="1" s="1"/>
  <c r="CM30" i="1"/>
  <c r="CY30" i="1" s="1"/>
  <c r="CT95" i="1"/>
  <c r="DF95" i="1" s="1"/>
  <c r="CT58" i="1"/>
  <c r="DF58" i="1" s="1"/>
  <c r="CO91" i="1"/>
  <c r="DA91" i="1" s="1"/>
  <c r="CN53" i="1"/>
  <c r="CZ53" i="1" s="1"/>
  <c r="CV108" i="1"/>
  <c r="DH108" i="1" s="1"/>
  <c r="CK57" i="1"/>
  <c r="CW57" i="1" s="1"/>
  <c r="CM39" i="1"/>
  <c r="CY39" i="1" s="1"/>
  <c r="CU74" i="1"/>
  <c r="DG74" i="1" s="1"/>
  <c r="CO20" i="1"/>
  <c r="DA20" i="1" s="1"/>
  <c r="CK33" i="1"/>
  <c r="CW33" i="1" s="1"/>
  <c r="CQ29" i="1"/>
  <c r="DC29" i="1" s="1"/>
  <c r="CU45" i="1"/>
  <c r="DG45" i="1" s="1"/>
  <c r="CP84" i="1"/>
  <c r="DB84" i="1" s="1"/>
  <c r="CS99" i="1"/>
  <c r="DE99" i="1" s="1"/>
  <c r="CV65" i="1"/>
  <c r="DH65" i="1" s="1"/>
  <c r="CN88" i="1"/>
  <c r="CZ88" i="1" s="1"/>
  <c r="CU35" i="1"/>
  <c r="DG35" i="1" s="1"/>
  <c r="CP7" i="1"/>
  <c r="DB7" i="1" s="1"/>
  <c r="CO28" i="1"/>
  <c r="DA28" i="1" s="1"/>
  <c r="CK83" i="1"/>
  <c r="CW83" i="1" s="1"/>
  <c r="CM63" i="1"/>
  <c r="CY63" i="1" s="1"/>
  <c r="CM27" i="1"/>
  <c r="CY27" i="1" s="1"/>
  <c r="CS71" i="1"/>
  <c r="DE71" i="1" s="1"/>
  <c r="CN9" i="1"/>
  <c r="CZ9" i="1" s="1"/>
  <c r="CV96" i="1"/>
  <c r="DH96" i="1" s="1"/>
  <c r="CN8" i="1"/>
  <c r="CZ8" i="1" s="1"/>
  <c r="CV64" i="1"/>
  <c r="DH64" i="1" s="1"/>
  <c r="CN104" i="1"/>
  <c r="CZ104" i="1" s="1"/>
  <c r="CQ82" i="1"/>
  <c r="DC82" i="1" s="1"/>
  <c r="CP83" i="1"/>
  <c r="DB83" i="1" s="1"/>
  <c r="CO63" i="1"/>
  <c r="DA63" i="1" s="1"/>
  <c r="CL8" i="1"/>
  <c r="CX8" i="1" s="1"/>
  <c r="CL53" i="1"/>
  <c r="CX53" i="1" s="1"/>
  <c r="CN97" i="1"/>
  <c r="CZ97" i="1" s="1"/>
  <c r="CU94" i="1"/>
  <c r="DG94" i="1" s="1"/>
  <c r="CO103" i="1"/>
  <c r="DA103" i="1" s="1"/>
  <c r="CP42" i="1"/>
  <c r="DB42" i="1" s="1"/>
  <c r="CU60" i="1"/>
  <c r="DG60" i="1" s="1"/>
  <c r="CV95" i="1"/>
  <c r="DH95" i="1" s="1"/>
  <c r="CP75" i="1"/>
  <c r="DB75" i="1" s="1"/>
  <c r="CL39" i="1"/>
  <c r="CX39" i="1" s="1"/>
  <c r="CO111" i="1"/>
  <c r="DA111" i="1" s="1"/>
  <c r="CL46" i="1"/>
  <c r="CX46" i="1" s="1"/>
  <c r="CO72" i="1"/>
  <c r="DA72" i="1" s="1"/>
  <c r="CL77" i="1"/>
  <c r="CX77" i="1" s="1"/>
  <c r="CN75" i="1"/>
  <c r="CZ75" i="1" s="1"/>
  <c r="CO88" i="1"/>
  <c r="DA88" i="1" s="1"/>
  <c r="CP60" i="1"/>
  <c r="DB60" i="1" s="1"/>
  <c r="CU67" i="1"/>
  <c r="DG67" i="1" s="1"/>
  <c r="CK27" i="1"/>
  <c r="CW27" i="1" s="1"/>
  <c r="CV41" i="1"/>
  <c r="DH41" i="1" s="1"/>
  <c r="CL56" i="1"/>
  <c r="CX56" i="1" s="1"/>
  <c r="CN34" i="1"/>
  <c r="CZ34" i="1" s="1"/>
  <c r="CU10" i="1"/>
  <c r="DG10" i="1" s="1"/>
  <c r="CV6" i="1"/>
  <c r="DH6" i="1" s="1"/>
  <c r="CQ109" i="1"/>
  <c r="DC109" i="1" s="1"/>
  <c r="CN90" i="1"/>
  <c r="CZ90" i="1" s="1"/>
  <c r="CO33" i="1"/>
  <c r="DA33" i="1" s="1"/>
  <c r="CO96" i="1"/>
  <c r="DA96" i="1" s="1"/>
  <c r="CO104" i="1"/>
  <c r="DA104" i="1" s="1"/>
  <c r="CM98" i="1"/>
  <c r="CY98" i="1" s="1"/>
  <c r="CK9" i="1"/>
  <c r="CW9" i="1" s="1"/>
  <c r="CR91" i="1"/>
  <c r="DD91" i="1" s="1"/>
  <c r="CR113" i="1"/>
  <c r="DD113" i="1" s="1"/>
  <c r="CO80" i="1"/>
  <c r="DA80" i="1" s="1"/>
  <c r="CO113" i="1"/>
  <c r="DA113" i="1" s="1"/>
  <c r="CN11" i="1"/>
  <c r="CZ11" i="1" s="1"/>
  <c r="CV105" i="1"/>
  <c r="DH105" i="1" s="1"/>
  <c r="CU78" i="1"/>
  <c r="DG78" i="1" s="1"/>
  <c r="CM67" i="1"/>
  <c r="CY67" i="1" s="1"/>
  <c r="CN48" i="1"/>
  <c r="CZ48" i="1" s="1"/>
  <c r="CP73" i="1"/>
  <c r="DB73" i="1" s="1"/>
  <c r="CQ108" i="1"/>
  <c r="DC108" i="1" s="1"/>
  <c r="CN69" i="1"/>
  <c r="CZ69" i="1" s="1"/>
  <c r="CQ34" i="1"/>
  <c r="DC34" i="1" s="1"/>
  <c r="CK112" i="1"/>
  <c r="CW112" i="1" s="1"/>
  <c r="CM64" i="1"/>
  <c r="CY64" i="1" s="1"/>
  <c r="CN50" i="1"/>
  <c r="CZ50" i="1" s="1"/>
  <c r="CQ27" i="1"/>
  <c r="DC27" i="1" s="1"/>
  <c r="CR26" i="1"/>
  <c r="DD26" i="1" s="1"/>
  <c r="CO12" i="1"/>
  <c r="DA12" i="1" s="1"/>
  <c r="CV112" i="1"/>
  <c r="DH112" i="1" s="1"/>
  <c r="CR22" i="1"/>
  <c r="DD22" i="1" s="1"/>
  <c r="CS113" i="1"/>
  <c r="DE113" i="1" s="1"/>
  <c r="CM23" i="1"/>
  <c r="CY23" i="1" s="1"/>
  <c r="CO74" i="1"/>
  <c r="DA74" i="1" s="1"/>
  <c r="CK53" i="1"/>
  <c r="CW53" i="1" s="1"/>
  <c r="CO37" i="1"/>
  <c r="DA37" i="1" s="1"/>
  <c r="CT28" i="1"/>
  <c r="DF28" i="1" s="1"/>
  <c r="CO6" i="1"/>
  <c r="DA6" i="1" s="1"/>
  <c r="CN7" i="1"/>
  <c r="CZ7" i="1" s="1"/>
  <c r="CV39" i="1"/>
  <c r="DH39" i="1" s="1"/>
  <c r="CM102" i="1"/>
  <c r="CY102" i="1" s="1"/>
  <c r="CP39" i="1"/>
  <c r="DB39" i="1" s="1"/>
  <c r="CR59" i="1"/>
  <c r="DD59" i="1" s="1"/>
  <c r="CT27" i="1"/>
  <c r="DF27" i="1" s="1"/>
  <c r="CQ60" i="1"/>
  <c r="DC60" i="1" s="1"/>
  <c r="CQ85" i="1"/>
  <c r="DC85" i="1" s="1"/>
  <c r="CK55" i="1"/>
  <c r="CW55" i="1" s="1"/>
  <c r="CU72" i="1"/>
  <c r="DG72" i="1" s="1"/>
  <c r="CU57" i="1"/>
  <c r="DG57" i="1" s="1"/>
  <c r="CN25" i="1"/>
  <c r="CZ25" i="1" s="1"/>
  <c r="CP85" i="1"/>
  <c r="DB85" i="1" s="1"/>
  <c r="CN100" i="1"/>
  <c r="CZ100" i="1" s="1"/>
  <c r="CR35" i="1"/>
  <c r="DD35" i="1" s="1"/>
  <c r="CL13" i="1"/>
  <c r="CX13" i="1" s="1"/>
  <c r="CV115" i="1"/>
  <c r="DH115" i="1" s="1"/>
  <c r="CP50" i="1"/>
  <c r="DB50" i="1" s="1"/>
  <c r="CM8" i="1"/>
  <c r="CY8" i="1" s="1"/>
  <c r="CV57" i="1"/>
  <c r="DH57" i="1" s="1"/>
  <c r="CO9" i="1"/>
  <c r="DA9" i="1" s="1"/>
  <c r="CT23" i="1"/>
  <c r="DF23" i="1" s="1"/>
  <c r="CV91" i="1"/>
  <c r="DH91" i="1" s="1"/>
  <c r="CV101" i="1"/>
  <c r="DH101" i="1" s="1"/>
  <c r="CN22" i="1"/>
  <c r="CZ22" i="1" s="1"/>
  <c r="CV36" i="1"/>
  <c r="DH36" i="1" s="1"/>
  <c r="CK88" i="1"/>
  <c r="CW88" i="1" s="1"/>
  <c r="CL16" i="1"/>
  <c r="CX16" i="1" s="1"/>
  <c r="CL103" i="1"/>
  <c r="CX103" i="1" s="1"/>
  <c r="CN30" i="1"/>
  <c r="CZ30" i="1" s="1"/>
  <c r="CS9" i="1"/>
  <c r="DE9" i="1" s="1"/>
  <c r="CO73" i="1"/>
  <c r="DA73" i="1" s="1"/>
  <c r="CU56" i="1"/>
  <c r="DG56" i="1" s="1"/>
  <c r="CP54" i="1"/>
  <c r="DB54" i="1" s="1"/>
  <c r="CL107" i="1"/>
  <c r="CX107" i="1" s="1"/>
  <c r="CO93" i="1"/>
  <c r="DA93" i="1" s="1"/>
  <c r="CL27" i="1"/>
  <c r="CX27" i="1" s="1"/>
  <c r="CM78" i="1"/>
  <c r="CY78" i="1" s="1"/>
  <c r="CU106" i="1"/>
  <c r="DG106" i="1" s="1"/>
  <c r="CT74" i="1"/>
  <c r="DF74" i="1" s="1"/>
  <c r="CM12" i="1"/>
  <c r="CY12" i="1" s="1"/>
  <c r="CO79" i="1"/>
  <c r="DA79" i="1" s="1"/>
  <c r="CO55" i="1"/>
  <c r="DA55" i="1" s="1"/>
  <c r="CO42" i="1"/>
  <c r="DA42" i="1" s="1"/>
  <c r="CT110" i="1"/>
  <c r="DF110" i="1" s="1"/>
  <c r="CP10" i="1"/>
  <c r="DB10" i="1" s="1"/>
  <c r="CQ101" i="1"/>
  <c r="DC101" i="1" s="1"/>
  <c r="CM88" i="1"/>
  <c r="CY88" i="1" s="1"/>
  <c r="CN110" i="1"/>
  <c r="CZ110" i="1" s="1"/>
  <c r="CQ56" i="1"/>
  <c r="DC56" i="1" s="1"/>
  <c r="CM113" i="1"/>
  <c r="CY113" i="1" s="1"/>
  <c r="CU49" i="1"/>
  <c r="DG49" i="1" s="1"/>
  <c r="CN108" i="1"/>
  <c r="CZ108" i="1" s="1"/>
  <c r="CM70" i="1"/>
  <c r="CY70" i="1" s="1"/>
  <c r="CV31" i="1"/>
  <c r="DH31" i="1" s="1"/>
  <c r="CO68" i="1"/>
  <c r="DA68" i="1" s="1"/>
  <c r="CU73" i="1"/>
  <c r="DG73" i="1" s="1"/>
  <c r="CM14" i="1"/>
  <c r="CY14" i="1" s="1"/>
  <c r="CV100" i="1"/>
  <c r="DH100" i="1" s="1"/>
  <c r="CR44" i="1"/>
  <c r="DD44" i="1" s="1"/>
  <c r="CT37" i="1"/>
  <c r="DF37" i="1" s="1"/>
  <c r="CM38" i="1"/>
  <c r="CY38" i="1" s="1"/>
  <c r="CV9" i="1"/>
  <c r="DH9" i="1" s="1"/>
  <c r="CS87" i="1"/>
  <c r="DE87" i="1" s="1"/>
  <c r="CQ17" i="1"/>
  <c r="DC17" i="1" s="1"/>
  <c r="CM31" i="1"/>
  <c r="CY31" i="1" s="1"/>
  <c r="CO67" i="1"/>
  <c r="DA67" i="1" s="1"/>
  <c r="CO45" i="1"/>
  <c r="DA45" i="1" s="1"/>
  <c r="CO5" i="1"/>
  <c r="DA5" i="1" s="1"/>
  <c r="CO146" i="1"/>
  <c r="DA146" i="1" s="1"/>
  <c r="CM5" i="1"/>
  <c r="CY5" i="1" s="1"/>
  <c r="CU86" i="1"/>
  <c r="DG86" i="1" s="1"/>
  <c r="CU64" i="1"/>
  <c r="DG64" i="1" s="1"/>
  <c r="CM111" i="1"/>
  <c r="CY111" i="1" s="1"/>
  <c r="CS14" i="1"/>
  <c r="DE14" i="1" s="1"/>
  <c r="CU54" i="1"/>
  <c r="DG54" i="1" s="1"/>
  <c r="CS50" i="1"/>
  <c r="DE50" i="1" s="1"/>
  <c r="CU71" i="1"/>
  <c r="DG71" i="1" s="1"/>
  <c r="CK20" i="1"/>
  <c r="CW20" i="1" s="1"/>
  <c r="CV76" i="1"/>
  <c r="DH76" i="1" s="1"/>
  <c r="CM89" i="1"/>
  <c r="CY89" i="1" s="1"/>
  <c r="CU50" i="1"/>
  <c r="DG50" i="1" s="1"/>
  <c r="CS46" i="1"/>
  <c r="DE46" i="1" s="1"/>
  <c r="CL86" i="1"/>
  <c r="CX86" i="1" s="1"/>
  <c r="CL49" i="1"/>
  <c r="CX49" i="1" s="1"/>
  <c r="CL67" i="1"/>
  <c r="CX67" i="1" s="1"/>
  <c r="CN49" i="1"/>
  <c r="CZ49" i="1" s="1"/>
  <c r="CN91" i="1"/>
  <c r="CZ91" i="1" s="1"/>
  <c r="CN23" i="1"/>
  <c r="CZ23" i="1" s="1"/>
  <c r="CL30" i="1"/>
  <c r="CX30" i="1" s="1"/>
  <c r="CU40" i="1"/>
  <c r="DG40" i="1" s="1"/>
  <c r="CT33" i="1"/>
  <c r="DF33" i="1" s="1"/>
  <c r="CU21" i="1"/>
  <c r="DG21" i="1" s="1"/>
  <c r="CM110" i="1"/>
  <c r="CY110" i="1" s="1"/>
  <c r="CN93" i="1"/>
  <c r="CZ93" i="1" s="1"/>
  <c r="CM45" i="1"/>
  <c r="CY45" i="1" s="1"/>
  <c r="CQ47" i="1"/>
  <c r="DC47" i="1" s="1"/>
  <c r="CU24" i="1"/>
  <c r="DG24" i="1" s="1"/>
  <c r="CN94" i="1"/>
  <c r="CZ94" i="1" s="1"/>
  <c r="CP106" i="1"/>
  <c r="DB106" i="1" s="1"/>
  <c r="CM7" i="1"/>
  <c r="CY7" i="1" s="1"/>
  <c r="CU7" i="1"/>
  <c r="DG7" i="1" s="1"/>
  <c r="CV61" i="1"/>
  <c r="DH61" i="1" s="1"/>
  <c r="CN41" i="1"/>
  <c r="CZ41" i="1" s="1"/>
  <c r="CS100" i="1"/>
  <c r="DE100" i="1" s="1"/>
  <c r="CT44" i="1"/>
  <c r="DF44" i="1" s="1"/>
  <c r="CQ91" i="1"/>
  <c r="DC91" i="1" s="1"/>
  <c r="CV80" i="1"/>
  <c r="DH80" i="1" s="1"/>
  <c r="CV35" i="1"/>
  <c r="DH35" i="1" s="1"/>
  <c r="CN37" i="1"/>
  <c r="CZ37" i="1" s="1"/>
  <c r="CQ6" i="1"/>
  <c r="DC6" i="1" s="1"/>
  <c r="CT63" i="1"/>
  <c r="DF63" i="1" s="1"/>
  <c r="CL54" i="1"/>
  <c r="CX54" i="1" s="1"/>
  <c r="CV104" i="1"/>
  <c r="DH104" i="1" s="1"/>
  <c r="CN68" i="1"/>
  <c r="CZ68" i="1" s="1"/>
  <c r="CP71" i="1"/>
  <c r="DB71" i="1" s="1"/>
  <c r="CK104" i="1"/>
  <c r="CW104" i="1" s="1"/>
  <c r="CL9" i="1"/>
  <c r="CX9" i="1" s="1"/>
  <c r="CL64" i="1"/>
  <c r="CX64" i="1" s="1"/>
  <c r="CN6" i="1"/>
  <c r="CZ6" i="1" s="1"/>
  <c r="CK47" i="1"/>
  <c r="CW47" i="1" s="1"/>
  <c r="CV32" i="1"/>
  <c r="DH32" i="1" s="1"/>
  <c r="CR14" i="1"/>
  <c r="DD14" i="1" s="1"/>
  <c r="CM104" i="1"/>
  <c r="CY104" i="1" s="1"/>
  <c r="CU29" i="1"/>
  <c r="DG29" i="1" s="1"/>
  <c r="CU39" i="1"/>
  <c r="DG39" i="1" s="1"/>
  <c r="CL71" i="1"/>
  <c r="CX71" i="1" s="1"/>
  <c r="CM55" i="1"/>
  <c r="CY55" i="1" s="1"/>
  <c r="CU105" i="1"/>
  <c r="DG105" i="1" s="1"/>
  <c r="CS48" i="1"/>
  <c r="DE48" i="1" s="1"/>
  <c r="CL23" i="1"/>
  <c r="CX23" i="1" s="1"/>
  <c r="CP55" i="1"/>
  <c r="DB55" i="1" s="1"/>
  <c r="CM10" i="1"/>
  <c r="CY10" i="1" s="1"/>
  <c r="CO21" i="1"/>
  <c r="DA21" i="1" s="1"/>
  <c r="CO26" i="1"/>
  <c r="DA26" i="1" s="1"/>
  <c r="CM46" i="1"/>
  <c r="CY46" i="1" s="1"/>
  <c r="CR53" i="1"/>
  <c r="DD53" i="1" s="1"/>
  <c r="CP52" i="1"/>
  <c r="DB52" i="1" s="1"/>
  <c r="CR110" i="1"/>
  <c r="DD110" i="1" s="1"/>
  <c r="CK98" i="1"/>
  <c r="CW98" i="1" s="1"/>
  <c r="CS82" i="1"/>
  <c r="DE82" i="1" s="1"/>
  <c r="CL38" i="1"/>
  <c r="CX38" i="1" s="1"/>
  <c r="CU9" i="1"/>
  <c r="DG9" i="1" s="1"/>
  <c r="CP44" i="1"/>
  <c r="DB44" i="1" s="1"/>
  <c r="CT34" i="1"/>
  <c r="DF34" i="1" s="1"/>
  <c r="CR31" i="1"/>
  <c r="DD31" i="1" s="1"/>
  <c r="CU76" i="1"/>
  <c r="DG76" i="1" s="1"/>
  <c r="CP24" i="1"/>
  <c r="DB24" i="1" s="1"/>
  <c r="CQ99" i="1"/>
  <c r="DC99" i="1" s="1"/>
  <c r="CM93" i="1"/>
  <c r="CY93" i="1" s="1"/>
  <c r="CM25" i="1"/>
  <c r="CY25" i="1" s="1"/>
  <c r="CV7" i="1"/>
  <c r="DH7" i="1" s="1"/>
  <c r="CT100" i="1"/>
  <c r="DF100" i="1" s="1"/>
  <c r="CU28" i="1"/>
  <c r="DG28" i="1" s="1"/>
  <c r="CN33" i="1"/>
  <c r="CZ33" i="1" s="1"/>
  <c r="CV10" i="1"/>
  <c r="DH10" i="1" s="1"/>
  <c r="CT78" i="1"/>
  <c r="DF78" i="1" s="1"/>
  <c r="CL76" i="1"/>
  <c r="CX76" i="1" s="1"/>
  <c r="CR96" i="1"/>
  <c r="DD96" i="1" s="1"/>
  <c r="CK111" i="1"/>
  <c r="CW111" i="1" s="1"/>
  <c r="CN111" i="1"/>
  <c r="CZ111" i="1" s="1"/>
  <c r="CU25" i="1"/>
  <c r="DG25" i="1" s="1"/>
  <c r="CU63" i="1"/>
  <c r="DG63" i="1" s="1"/>
  <c r="CV79" i="1"/>
  <c r="DH79" i="1" s="1"/>
  <c r="CL14" i="1"/>
  <c r="CX14" i="1" s="1"/>
  <c r="CO95" i="1"/>
  <c r="DA95" i="1" s="1"/>
  <c r="CM69" i="1"/>
  <c r="CY69" i="1" s="1"/>
  <c r="CM66" i="1"/>
  <c r="CY66" i="1" s="1"/>
  <c r="CS54" i="1"/>
  <c r="DE54" i="1" s="1"/>
  <c r="CK82" i="1"/>
  <c r="CW82" i="1" s="1"/>
  <c r="CN66" i="1"/>
  <c r="CZ66" i="1" s="1"/>
  <c r="CO23" i="1"/>
  <c r="DA23" i="1" s="1"/>
  <c r="CU30" i="1"/>
  <c r="DG30" i="1" s="1"/>
  <c r="CV33" i="1"/>
  <c r="DH33" i="1" s="1"/>
  <c r="CV88" i="1"/>
  <c r="DH88" i="1" s="1"/>
  <c r="CN146" i="1"/>
  <c r="CZ146" i="1" s="1"/>
  <c r="CV56" i="1"/>
  <c r="DH56" i="1" s="1"/>
  <c r="CT97" i="1"/>
  <c r="DF97" i="1" s="1"/>
  <c r="CK84" i="1"/>
  <c r="CW84" i="1" s="1"/>
  <c r="CL41" i="1"/>
  <c r="CX41" i="1" s="1"/>
  <c r="CV74" i="1"/>
  <c r="DH74" i="1" s="1"/>
  <c r="CU17" i="1"/>
  <c r="DG17" i="1" s="1"/>
  <c r="CV52" i="1"/>
  <c r="DH52" i="1" s="1"/>
  <c r="CQ84" i="1"/>
  <c r="DC84" i="1" s="1"/>
  <c r="CM36" i="1"/>
  <c r="CY36" i="1" s="1"/>
  <c r="CV12" i="1"/>
  <c r="DH12" i="1" s="1"/>
  <c r="CO47" i="1"/>
  <c r="DA47" i="1" s="1"/>
  <c r="CP6" i="1"/>
  <c r="DB6" i="1" s="1"/>
  <c r="CR43" i="1"/>
  <c r="DD43" i="1" s="1"/>
  <c r="CV69" i="1"/>
  <c r="DH69" i="1" s="1"/>
  <c r="CL114" i="1"/>
  <c r="CX114" i="1" s="1"/>
  <c r="CL18" i="1"/>
  <c r="CX18" i="1" s="1"/>
  <c r="CV85" i="1"/>
  <c r="DH85" i="1" s="1"/>
  <c r="CP76" i="1"/>
  <c r="DB76" i="1" s="1"/>
  <c r="CR87" i="1"/>
  <c r="DD87" i="1" s="1"/>
  <c r="CS77" i="1"/>
  <c r="DE77" i="1" s="1"/>
  <c r="CV72" i="1"/>
  <c r="DH72" i="1" s="1"/>
  <c r="CP58" i="1"/>
  <c r="DB58" i="1" s="1"/>
  <c r="CO100" i="1"/>
  <c r="DA100" i="1" s="1"/>
  <c r="CK93" i="1"/>
  <c r="CW93" i="1" s="1"/>
  <c r="CP88" i="1"/>
  <c r="DB88" i="1" s="1"/>
  <c r="CL21" i="1"/>
  <c r="CX21" i="1" s="1"/>
  <c r="CM95" i="1"/>
  <c r="CY95" i="1" s="1"/>
  <c r="CQ54" i="1"/>
  <c r="DC54" i="1" s="1"/>
  <c r="CN38" i="1"/>
  <c r="CZ38" i="1" s="1"/>
  <c r="CL52" i="1"/>
  <c r="CX52" i="1" s="1"/>
  <c r="CN74" i="1"/>
  <c r="CZ74" i="1" s="1"/>
  <c r="CV103" i="1"/>
  <c r="DH103" i="1" s="1"/>
  <c r="CN31" i="1"/>
  <c r="CZ31" i="1" s="1"/>
  <c r="CS22" i="1"/>
  <c r="DE22" i="1" s="1"/>
  <c r="CK73" i="1"/>
  <c r="CW73" i="1" s="1"/>
  <c r="CM32" i="1"/>
  <c r="CY32" i="1" s="1"/>
  <c r="CR62" i="1"/>
  <c r="DD62" i="1" s="1"/>
  <c r="CR68" i="1"/>
  <c r="DD68" i="1" s="1"/>
  <c r="CQ100" i="1"/>
  <c r="DC100" i="1" s="1"/>
  <c r="CQ67" i="1"/>
  <c r="DC67" i="1" s="1"/>
  <c r="CU6" i="1"/>
  <c r="DG6" i="1" s="1"/>
  <c r="CU96" i="1"/>
  <c r="DG96" i="1" s="1"/>
  <c r="CS68" i="1"/>
  <c r="DE68" i="1" s="1"/>
  <c r="CT31" i="1"/>
  <c r="DF31" i="1" s="1"/>
  <c r="CS53" i="1"/>
  <c r="DE53" i="1" s="1"/>
  <c r="CU91" i="1"/>
  <c r="DG91" i="1" s="1"/>
  <c r="CU14" i="1"/>
  <c r="DG14" i="1" s="1"/>
  <c r="CP103" i="1"/>
  <c r="DB103" i="1" s="1"/>
  <c r="CQ23" i="1"/>
  <c r="DC23" i="1" s="1"/>
  <c r="CL98" i="1"/>
  <c r="CX98" i="1" s="1"/>
  <c r="CL36" i="1"/>
  <c r="CX36" i="1" s="1"/>
  <c r="CP22" i="1"/>
  <c r="DB22" i="1" s="1"/>
  <c r="CL48" i="1"/>
  <c r="CX48" i="1" s="1"/>
  <c r="CM11" i="1"/>
  <c r="CY11" i="1" s="1"/>
  <c r="CL22" i="1"/>
  <c r="CX22" i="1" s="1"/>
  <c r="CM43" i="1"/>
  <c r="CY43" i="1" s="1"/>
  <c r="CT79" i="1"/>
  <c r="DF79" i="1" s="1"/>
  <c r="CN105" i="1"/>
  <c r="CZ105" i="1" s="1"/>
  <c r="CR60" i="1"/>
  <c r="DD60" i="1" s="1"/>
  <c r="CM79" i="1"/>
  <c r="CY79" i="1" s="1"/>
  <c r="CN103" i="1"/>
  <c r="CZ103" i="1" s="1"/>
  <c r="CK89" i="1"/>
  <c r="CW89" i="1" s="1"/>
  <c r="CV28" i="1"/>
  <c r="DH28" i="1" s="1"/>
  <c r="CM146" i="1"/>
  <c r="CY146" i="1" s="1"/>
  <c r="CL10" i="1"/>
  <c r="CX10" i="1" s="1"/>
  <c r="CL106" i="1"/>
  <c r="CX106" i="1" s="1"/>
  <c r="CV24" i="1"/>
  <c r="DH24" i="1" s="1"/>
  <c r="CS35" i="1"/>
  <c r="DE35" i="1" s="1"/>
  <c r="CN84" i="1"/>
  <c r="CZ84" i="1" s="1"/>
  <c r="CT70" i="1"/>
  <c r="DF70" i="1" s="1"/>
  <c r="CQ5" i="1"/>
  <c r="DC5" i="1" s="1"/>
  <c r="CV89" i="1"/>
  <c r="DH89" i="1" s="1"/>
  <c r="CK54" i="1"/>
  <c r="CW54" i="1" s="1"/>
  <c r="CK6" i="1"/>
  <c r="CW6" i="1" s="1"/>
  <c r="CN32" i="1"/>
  <c r="CZ32" i="1" s="1"/>
  <c r="CL109" i="1"/>
  <c r="CX109" i="1" s="1"/>
  <c r="CU69" i="1"/>
  <c r="DG69" i="1" s="1"/>
  <c r="CK28" i="1"/>
  <c r="CW28" i="1" s="1"/>
  <c r="CQ71" i="1"/>
  <c r="DC71" i="1" s="1"/>
  <c r="CQ21" i="1"/>
  <c r="DC21" i="1" s="1"/>
  <c r="CV29" i="1"/>
  <c r="DH29" i="1" s="1"/>
  <c r="CO108" i="1"/>
  <c r="DA108" i="1" s="1"/>
  <c r="CN27" i="1"/>
  <c r="CZ27" i="1" s="1"/>
  <c r="CN60" i="1"/>
  <c r="CZ60" i="1" s="1"/>
  <c r="CT65" i="1"/>
  <c r="DF65" i="1" s="1"/>
  <c r="CP5" i="1"/>
  <c r="DB5" i="1" s="1"/>
  <c r="CK70" i="1"/>
  <c r="CW70" i="1" s="1"/>
  <c r="CV13" i="1"/>
  <c r="DH13" i="1" s="1"/>
  <c r="CP8" i="1"/>
  <c r="DB8" i="1" s="1"/>
  <c r="CK48" i="1"/>
  <c r="CW48" i="1" s="1"/>
  <c r="CU23" i="1"/>
  <c r="DG23" i="1" s="1"/>
  <c r="CV5" i="1"/>
  <c r="DH5" i="1" s="1"/>
  <c r="CV99" i="1"/>
  <c r="DH99" i="1" s="1"/>
  <c r="CN102" i="1"/>
  <c r="CZ102" i="1" s="1"/>
  <c r="CS107" i="1"/>
  <c r="DE107" i="1" s="1"/>
  <c r="CK96" i="1"/>
  <c r="CW96" i="1" s="1"/>
  <c r="CR86" i="1"/>
  <c r="DD86" i="1" s="1"/>
  <c r="CN95" i="1"/>
  <c r="CZ95" i="1" s="1"/>
  <c r="CK72" i="1"/>
  <c r="CW72" i="1" s="1"/>
  <c r="CU92" i="1"/>
  <c r="DG92" i="1" s="1"/>
  <c r="CL44" i="1"/>
  <c r="CX44" i="1" s="1"/>
  <c r="CU53" i="1"/>
  <c r="DG53" i="1" s="1"/>
  <c r="CN18" i="1"/>
  <c r="CZ18" i="1" s="1"/>
  <c r="CT71" i="1"/>
  <c r="DF71" i="1" s="1"/>
  <c r="CP74" i="1"/>
  <c r="DB74" i="1" s="1"/>
  <c r="CV113" i="1"/>
  <c r="DH113" i="1" s="1"/>
  <c r="CK62" i="1"/>
  <c r="CW62" i="1" s="1"/>
  <c r="CL96" i="1"/>
  <c r="CX96" i="1" s="1"/>
  <c r="CV84" i="1"/>
  <c r="DH84" i="1" s="1"/>
  <c r="CQ80" i="1"/>
  <c r="DC80" i="1" s="1"/>
  <c r="CR115" i="1"/>
  <c r="DD115" i="1" s="1"/>
  <c r="CP97" i="1"/>
  <c r="DB97" i="1" s="1"/>
  <c r="CV75" i="1"/>
  <c r="DH75" i="1" s="1"/>
  <c r="CS45" i="1"/>
  <c r="DE45" i="1" s="1"/>
  <c r="CL47" i="1"/>
  <c r="CX47" i="1" s="1"/>
  <c r="CN70" i="1"/>
  <c r="CZ70" i="1" s="1"/>
  <c r="CM20" i="1"/>
  <c r="CY20" i="1" s="1"/>
  <c r="CN80" i="1"/>
  <c r="CZ80" i="1" s="1"/>
  <c r="CR85" i="1"/>
  <c r="DD85" i="1" s="1"/>
  <c r="CU46" i="1"/>
  <c r="DG46" i="1" s="1"/>
  <c r="CT32" i="1"/>
  <c r="DF32" i="1" s="1"/>
  <c r="CN72" i="1"/>
  <c r="CZ72" i="1" s="1"/>
  <c r="CR103" i="1"/>
  <c r="DD103" i="1" s="1"/>
  <c r="CM96" i="1"/>
  <c r="CY96" i="1" s="1"/>
  <c r="CU109" i="1"/>
  <c r="DG109" i="1" s="1"/>
  <c r="CQ112" i="1"/>
  <c r="DC112" i="1" s="1"/>
  <c r="CV110" i="1"/>
  <c r="DH110" i="1" s="1"/>
  <c r="CL91" i="1"/>
  <c r="CX91" i="1" s="1"/>
  <c r="CO101" i="1"/>
  <c r="DA101" i="1" s="1"/>
  <c r="CQ16" i="1"/>
  <c r="DC16" i="1" s="1"/>
  <c r="CV77" i="1"/>
  <c r="DH77" i="1" s="1"/>
  <c r="CK58" i="1"/>
  <c r="CW58" i="1" s="1"/>
  <c r="CO66" i="1"/>
  <c r="DA66" i="1" s="1"/>
  <c r="CK69" i="1"/>
  <c r="CW69" i="1" s="1"/>
  <c r="CU103" i="1"/>
  <c r="DG103" i="1" s="1"/>
  <c r="CS76" i="1"/>
  <c r="DE76" i="1" s="1"/>
  <c r="CP34" i="1"/>
  <c r="DB34" i="1" s="1"/>
  <c r="CR70" i="1"/>
  <c r="DD70" i="1" s="1"/>
  <c r="CU104" i="1"/>
  <c r="DG104" i="1" s="1"/>
  <c r="CO13" i="1"/>
  <c r="DA13" i="1" s="1"/>
  <c r="CP111" i="1"/>
  <c r="DB111" i="1" s="1"/>
  <c r="CO59" i="1"/>
  <c r="DA59" i="1" s="1"/>
  <c r="CU97" i="1"/>
  <c r="DG97" i="1" s="1"/>
  <c r="CN106" i="1"/>
  <c r="CZ106" i="1" s="1"/>
  <c r="CP112" i="1"/>
  <c r="DB112" i="1" s="1"/>
  <c r="CM101" i="1"/>
  <c r="CY101" i="1" s="1"/>
  <c r="CP47" i="1"/>
  <c r="DB47" i="1" s="1"/>
  <c r="CM49" i="1"/>
  <c r="CY49" i="1" s="1"/>
  <c r="CK40" i="1"/>
  <c r="CW40" i="1" s="1"/>
  <c r="CN78" i="1"/>
  <c r="CZ78" i="1" s="1"/>
  <c r="CR7" i="1"/>
  <c r="DD7" i="1" s="1"/>
  <c r="CO82" i="1"/>
  <c r="DA82" i="1" s="1"/>
  <c r="CR39" i="1"/>
  <c r="DD39" i="1" s="1"/>
  <c r="CV60" i="1"/>
  <c r="DH60" i="1" s="1"/>
  <c r="CO27" i="1"/>
  <c r="DA27" i="1" s="1"/>
  <c r="CR76" i="1"/>
  <c r="DD76" i="1" s="1"/>
  <c r="CU81" i="1"/>
  <c r="DG81" i="1" s="1"/>
  <c r="CQ69" i="1"/>
  <c r="DC69" i="1" s="1"/>
  <c r="CQ93" i="1"/>
  <c r="DC93" i="1" s="1"/>
  <c r="CK87" i="1"/>
  <c r="CW87" i="1" s="1"/>
  <c r="CN54" i="1"/>
  <c r="CZ54" i="1" s="1"/>
  <c r="CV37" i="1"/>
  <c r="DH37" i="1" s="1"/>
  <c r="CT82" i="1"/>
  <c r="DF82" i="1" s="1"/>
  <c r="CL11" i="1"/>
  <c r="CX11" i="1" s="1"/>
  <c r="CV50" i="1"/>
  <c r="DH50" i="1" s="1"/>
  <c r="CV87" i="1"/>
  <c r="DH87" i="1" s="1"/>
  <c r="CN51" i="1"/>
  <c r="CZ51" i="1" s="1"/>
  <c r="CN24" i="1"/>
  <c r="CZ24" i="1" s="1"/>
  <c r="CQ20" i="1"/>
  <c r="DC20" i="1" s="1"/>
  <c r="CV73" i="1"/>
  <c r="DH73" i="1" s="1"/>
  <c r="CL5" i="1"/>
  <c r="CX5" i="1" s="1"/>
  <c r="CN114" i="1"/>
  <c r="CZ114" i="1" s="1"/>
  <c r="CS109" i="1"/>
  <c r="DE109" i="1" s="1"/>
  <c r="CO14" i="1"/>
  <c r="DA14" i="1" s="1"/>
  <c r="CS62" i="1"/>
  <c r="DE62" i="1" s="1"/>
  <c r="CT42" i="1"/>
  <c r="DF42" i="1" s="1"/>
  <c r="CK80" i="1"/>
  <c r="CW80" i="1" s="1"/>
  <c r="CN40" i="1"/>
  <c r="CZ40" i="1" s="1"/>
  <c r="CP91" i="1"/>
  <c r="DB91" i="1" s="1"/>
  <c r="CN26" i="1"/>
  <c r="CZ26" i="1" s="1"/>
  <c r="CT92" i="1"/>
  <c r="DF92" i="1" s="1"/>
  <c r="CS40" i="1"/>
  <c r="DE40" i="1" s="1"/>
  <c r="CV92" i="1"/>
  <c r="DH92" i="1" s="1"/>
  <c r="CL84" i="1"/>
  <c r="CX84" i="1" s="1"/>
  <c r="CU70" i="1"/>
  <c r="DG70" i="1" s="1"/>
  <c r="CN57" i="1"/>
  <c r="CZ57" i="1" s="1"/>
  <c r="CP146" i="1"/>
  <c r="DB146" i="1" s="1"/>
  <c r="CM114" i="1"/>
  <c r="CY114" i="1" s="1"/>
  <c r="CR100" i="1"/>
  <c r="DD100" i="1" s="1"/>
  <c r="CU5" i="1"/>
  <c r="DG5" i="1" s="1"/>
  <c r="CK36" i="1"/>
  <c r="CW36" i="1" s="1"/>
  <c r="CM37" i="1"/>
  <c r="CY37" i="1" s="1"/>
  <c r="CV106" i="1"/>
  <c r="DH106" i="1" s="1"/>
  <c r="CL66" i="1"/>
  <c r="CX66" i="1" s="1"/>
  <c r="CV11" i="1"/>
  <c r="DH11" i="1" s="1"/>
  <c r="CP89" i="1"/>
  <c r="DB89" i="1" s="1"/>
  <c r="CU101" i="1"/>
  <c r="DG101" i="1" s="1"/>
  <c r="CP110" i="1"/>
  <c r="DB110" i="1" s="1"/>
  <c r="CL43" i="1"/>
  <c r="CX43" i="1" s="1"/>
  <c r="CV86" i="1"/>
  <c r="DH86" i="1" s="1"/>
  <c r="CU98" i="1"/>
  <c r="DG98" i="1" s="1"/>
  <c r="CU38" i="1"/>
  <c r="DG38" i="1" s="1"/>
  <c r="CP38" i="1"/>
  <c r="DB38" i="1" s="1"/>
  <c r="CV16" i="1"/>
  <c r="DH16" i="1" s="1"/>
  <c r="CN77" i="1"/>
  <c r="CZ77" i="1" s="1"/>
  <c r="CU22" i="1"/>
  <c r="DG22" i="1" s="1"/>
  <c r="CN52" i="1"/>
  <c r="CZ52" i="1" s="1"/>
  <c r="CN87" i="1"/>
  <c r="CZ87" i="1" s="1"/>
  <c r="CQ102" i="1"/>
  <c r="DC102" i="1" s="1"/>
  <c r="CN73" i="1"/>
  <c r="CZ73" i="1" s="1"/>
  <c r="CV107" i="1"/>
  <c r="DH107" i="1" s="1"/>
  <c r="CV93" i="1"/>
  <c r="DH93" i="1" s="1"/>
  <c r="CU83" i="1"/>
  <c r="DG83" i="1" s="1"/>
  <c r="CN82" i="1"/>
  <c r="CZ82" i="1" s="1"/>
  <c r="CL33" i="1"/>
  <c r="CX33" i="1" s="1"/>
  <c r="CT80" i="1"/>
  <c r="DF80" i="1" s="1"/>
  <c r="CU113" i="1"/>
  <c r="DG113" i="1" s="1"/>
  <c r="CO77" i="1"/>
  <c r="DA77" i="1" s="1"/>
  <c r="CT75" i="1"/>
  <c r="DF75" i="1" s="1"/>
  <c r="CU34" i="1"/>
  <c r="DG34" i="1" s="1"/>
  <c r="CO18" i="1"/>
  <c r="DA18" i="1" s="1"/>
  <c r="CR46" i="1"/>
  <c r="DD46" i="1" s="1"/>
  <c r="CQ111" i="1"/>
  <c r="DC111" i="1" s="1"/>
  <c r="CO31" i="1"/>
  <c r="DA31" i="1" s="1"/>
  <c r="CR5" i="1"/>
  <c r="DD5" i="1" s="1"/>
  <c r="CT13" i="1"/>
  <c r="DF13" i="1" s="1"/>
  <c r="CQ68" i="1"/>
  <c r="DC68" i="1" s="1"/>
  <c r="CN63" i="1"/>
  <c r="CZ63" i="1" s="1"/>
  <c r="CN42" i="1"/>
  <c r="CZ42" i="1" s="1"/>
  <c r="CO25" i="1"/>
  <c r="DA25" i="1" s="1"/>
  <c r="CV146" i="1"/>
  <c r="DH146" i="1" s="1"/>
  <c r="CM100" i="1"/>
  <c r="CY100" i="1" s="1"/>
  <c r="CM82" i="1"/>
  <c r="CY82" i="1" s="1"/>
  <c r="CT66" i="1"/>
  <c r="DF66" i="1" s="1"/>
  <c r="CO10" i="1"/>
  <c r="DA10" i="1" s="1"/>
  <c r="CR71" i="1"/>
  <c r="DD71" i="1" s="1"/>
  <c r="CV49" i="1"/>
  <c r="DH49" i="1" s="1"/>
  <c r="CV51" i="1"/>
  <c r="DH51" i="1" s="1"/>
  <c r="CL37" i="1"/>
  <c r="CX37" i="1" s="1"/>
  <c r="CP51" i="1"/>
  <c r="DB51" i="1" s="1"/>
  <c r="CT91" i="1"/>
  <c r="DF91" i="1" s="1"/>
  <c r="CP113" i="1"/>
  <c r="DB113" i="1" s="1"/>
  <c r="CL78" i="1"/>
  <c r="CX78" i="1" s="1"/>
  <c r="CT47" i="1"/>
  <c r="DF47" i="1" s="1"/>
  <c r="CM84" i="1"/>
  <c r="CY84" i="1" s="1"/>
  <c r="CN47" i="1"/>
  <c r="CZ47" i="1" s="1"/>
  <c r="CV14" i="1"/>
  <c r="DH14" i="1" s="1"/>
  <c r="CS64" i="1"/>
  <c r="DE64" i="1" s="1"/>
  <c r="CV83" i="1"/>
  <c r="DH83" i="1" s="1"/>
  <c r="CP35" i="1"/>
  <c r="DB35" i="1" s="1"/>
  <c r="CU13" i="1"/>
  <c r="DG13" i="1" s="1"/>
  <c r="CL97" i="1"/>
  <c r="CX97" i="1" s="1"/>
  <c r="CP79" i="1"/>
  <c r="DB79" i="1" s="1"/>
  <c r="CL100" i="1"/>
  <c r="CX100" i="1" s="1"/>
  <c r="CM18" i="1"/>
  <c r="CY18" i="1" s="1"/>
  <c r="CV18" i="1"/>
  <c r="DH18" i="1" s="1"/>
  <c r="CO57" i="1"/>
  <c r="DA57" i="1" s="1"/>
  <c r="CT53" i="1"/>
  <c r="DF53" i="1" s="1"/>
  <c r="CP100" i="1"/>
  <c r="DB100" i="1" s="1"/>
  <c r="CU51" i="1"/>
  <c r="DG51" i="1" s="1"/>
  <c r="CV44" i="1"/>
  <c r="DH44" i="1" s="1"/>
  <c r="CL35" i="1"/>
  <c r="CX35" i="1" s="1"/>
  <c r="CN113" i="1"/>
  <c r="CZ113" i="1" s="1"/>
  <c r="CR83" i="1"/>
  <c r="DD83" i="1" s="1"/>
  <c r="CN83" i="1"/>
  <c r="CZ83" i="1" s="1"/>
  <c r="CM16" i="1"/>
  <c r="CY16" i="1" s="1"/>
  <c r="CO115" i="1"/>
  <c r="DA115" i="1" s="1"/>
  <c r="CP21" i="1"/>
  <c r="DB21" i="1" s="1"/>
  <c r="CN21" i="1"/>
  <c r="CZ21" i="1" s="1"/>
  <c r="CQ105" i="1"/>
  <c r="DC105" i="1" s="1"/>
  <c r="CM35" i="1"/>
  <c r="CY35" i="1" s="1"/>
  <c r="CQ30" i="1"/>
  <c r="DC30" i="1" s="1"/>
  <c r="CT36" i="1"/>
  <c r="DF36" i="1" s="1"/>
  <c r="CV111" i="1"/>
  <c r="DH111" i="1" s="1"/>
  <c r="CQ90" i="1"/>
  <c r="DC90" i="1" s="1"/>
  <c r="CR64" i="1"/>
  <c r="DD64" i="1" s="1"/>
  <c r="CR80" i="1"/>
  <c r="DD80" i="1" s="1"/>
  <c r="CO83" i="1"/>
  <c r="DA83" i="1" s="1"/>
  <c r="CL68" i="1"/>
  <c r="CX68" i="1" s="1"/>
  <c r="CV34" i="1"/>
  <c r="DH34" i="1" s="1"/>
  <c r="CU33" i="1"/>
  <c r="DG33" i="1" s="1"/>
  <c r="CP16" i="1"/>
  <c r="DB16" i="1" s="1"/>
  <c r="CV55" i="1"/>
  <c r="DH55" i="1" s="1"/>
  <c r="CU95" i="1"/>
  <c r="DG95" i="1" s="1"/>
  <c r="CU146" i="1"/>
  <c r="DG146" i="1" s="1"/>
  <c r="CP93" i="1"/>
  <c r="DB93" i="1" s="1"/>
  <c r="CU58" i="1"/>
  <c r="DG58" i="1" s="1"/>
  <c r="CV17" i="1"/>
  <c r="DH17" i="1" s="1"/>
  <c r="CV68" i="1"/>
  <c r="DH68" i="1" s="1"/>
  <c r="CS112" i="1"/>
  <c r="DE112" i="1" s="1"/>
  <c r="CO78" i="1"/>
  <c r="DA78" i="1" s="1"/>
  <c r="CS56" i="1"/>
  <c r="DE56" i="1" s="1"/>
  <c r="CO32" i="1"/>
  <c r="DA32" i="1" s="1"/>
  <c r="CL87" i="1"/>
  <c r="CX87" i="1" s="1"/>
  <c r="CN89" i="1"/>
  <c r="CZ89" i="1" s="1"/>
  <c r="CM74" i="1"/>
  <c r="CY74" i="1" s="1"/>
  <c r="CO48" i="1"/>
  <c r="DA48" i="1" s="1"/>
  <c r="CS52" i="1"/>
  <c r="DE52" i="1" s="1"/>
  <c r="CN10" i="1"/>
  <c r="CZ10" i="1" s="1"/>
  <c r="CM75" i="1"/>
  <c r="CY75" i="1" s="1"/>
  <c r="CQ7" i="1"/>
  <c r="DC7" i="1" s="1"/>
  <c r="CU32" i="1"/>
  <c r="DG32" i="1" s="1"/>
  <c r="CS105" i="1"/>
  <c r="DE105" i="1" s="1"/>
  <c r="CQ74" i="1"/>
  <c r="DC74" i="1" s="1"/>
  <c r="CL94" i="1"/>
  <c r="CX94" i="1" s="1"/>
  <c r="CL60" i="1"/>
  <c r="CX60" i="1" s="1"/>
  <c r="CQ35" i="1"/>
  <c r="DC35" i="1" s="1"/>
  <c r="CV98" i="1"/>
  <c r="DH98" i="1" s="1"/>
  <c r="CK25" i="1"/>
  <c r="CW25" i="1" s="1"/>
  <c r="CL73" i="1"/>
  <c r="CX73" i="1" s="1"/>
  <c r="CN62" i="1"/>
  <c r="CZ62" i="1" s="1"/>
  <c r="CK106" i="1"/>
  <c r="CW106" i="1" s="1"/>
  <c r="CK46" i="1"/>
  <c r="CW46" i="1" s="1"/>
  <c r="CU26" i="1"/>
  <c r="DG26" i="1" s="1"/>
  <c r="CO98" i="1"/>
  <c r="DA98" i="1" s="1"/>
  <c r="CP56" i="1"/>
  <c r="DB56" i="1" s="1"/>
  <c r="CQ104" i="1"/>
  <c r="DC104" i="1" s="1"/>
  <c r="CK34" i="1"/>
  <c r="CW34" i="1" s="1"/>
  <c r="CO51" i="1"/>
  <c r="DA51" i="1" s="1"/>
  <c r="CV21" i="1"/>
  <c r="DH21" i="1" s="1"/>
  <c r="CU41" i="1"/>
  <c r="DG41" i="1" s="1"/>
  <c r="CS37" i="1"/>
  <c r="DE37" i="1" s="1"/>
  <c r="CQ62" i="1"/>
  <c r="DC62" i="1" s="1"/>
  <c r="CM94" i="1"/>
  <c r="CY94" i="1" s="1"/>
  <c r="CS92" i="1"/>
  <c r="DE92" i="1" s="1"/>
  <c r="CP114" i="1"/>
  <c r="DB114" i="1" s="1"/>
  <c r="CK5" i="1"/>
  <c r="CW5" i="1" s="1"/>
  <c r="CO7" i="1"/>
  <c r="DA7" i="1" s="1"/>
  <c r="CQ75" i="1"/>
  <c r="DC75" i="1" s="1"/>
  <c r="CO62" i="1"/>
  <c r="DA62" i="1" s="1"/>
  <c r="CQ114" i="1"/>
  <c r="DC114" i="1" s="1"/>
  <c r="CV38" i="1"/>
  <c r="DH38" i="1" s="1"/>
  <c r="CN64" i="1"/>
  <c r="CZ64" i="1" s="1"/>
  <c r="CQ25" i="1"/>
  <c r="DC25" i="1" s="1"/>
  <c r="CO39" i="1"/>
  <c r="DA39" i="1" s="1"/>
  <c r="CV90" i="1"/>
  <c r="DH90" i="1" s="1"/>
  <c r="CO69" i="1"/>
  <c r="DA69" i="1" s="1"/>
  <c r="CK49" i="1"/>
  <c r="CW49" i="1" s="1"/>
  <c r="CM107" i="1"/>
  <c r="CY107" i="1" s="1"/>
  <c r="CM50" i="1"/>
  <c r="CY50" i="1" s="1"/>
  <c r="CU59" i="1"/>
  <c r="DG59" i="1" s="1"/>
  <c r="CR16" i="1"/>
  <c r="DD16" i="1" s="1"/>
  <c r="CN85" i="1"/>
  <c r="CZ85" i="1" s="1"/>
  <c r="CN86" i="1"/>
  <c r="CZ86" i="1" s="1"/>
  <c r="CN28" i="1"/>
  <c r="CZ28" i="1" s="1"/>
  <c r="CN107" i="1"/>
  <c r="CZ107" i="1" s="1"/>
  <c r="CQ8" i="1"/>
  <c r="DC8" i="1" s="1"/>
  <c r="CN71" i="1"/>
  <c r="CZ71" i="1" s="1"/>
  <c r="CS20" i="1"/>
  <c r="DE20" i="1" s="1"/>
  <c r="CU66" i="1"/>
  <c r="DG66" i="1" s="1"/>
  <c r="CV82" i="1"/>
  <c r="DH82" i="1" s="1"/>
  <c r="G123" i="2" l="1"/>
  <c r="G90" i="2"/>
  <c r="G29" i="2"/>
  <c r="G27" i="2"/>
  <c r="G176" i="2"/>
  <c r="G61" i="2"/>
  <c r="G7" i="2"/>
  <c r="G70" i="2"/>
  <c r="G12" i="2"/>
  <c r="G135" i="2"/>
  <c r="G87" i="2"/>
  <c r="G122" i="2"/>
  <c r="G134" i="2"/>
  <c r="G107" i="2"/>
  <c r="G14" i="2"/>
  <c r="G119" i="2"/>
  <c r="G59" i="2"/>
  <c r="G20" i="2"/>
  <c r="G161" i="2"/>
  <c r="G93" i="2"/>
  <c r="G172" i="2"/>
  <c r="G60" i="2"/>
  <c r="G31" i="2"/>
  <c r="G102" i="2"/>
  <c r="G130" i="2"/>
  <c r="G148" i="2"/>
  <c r="G103" i="2"/>
  <c r="G45" i="2"/>
  <c r="G129" i="2"/>
  <c r="G179" i="2"/>
  <c r="G63" i="2"/>
  <c r="G16" i="2"/>
  <c r="G120" i="2"/>
  <c r="G17" i="2"/>
  <c r="G131" i="2"/>
  <c r="G105" i="2"/>
  <c r="G3" i="2"/>
  <c r="G62" i="2"/>
  <c r="G55" i="2"/>
  <c r="G86" i="2"/>
  <c r="G147" i="2"/>
  <c r="G80" i="2"/>
  <c r="G140" i="2"/>
  <c r="G73" i="2"/>
  <c r="G13" i="2"/>
  <c r="G25" i="2"/>
  <c r="G151" i="2"/>
  <c r="G10" i="2"/>
  <c r="G101" i="2"/>
  <c r="G142" i="2"/>
  <c r="G126" i="2"/>
  <c r="G37" i="2"/>
  <c r="G18" i="2"/>
  <c r="G153" i="2"/>
  <c r="G109" i="2"/>
  <c r="G95" i="2"/>
  <c r="G24" i="2"/>
  <c r="G41" i="2"/>
  <c r="G4" i="2"/>
  <c r="G98" i="2"/>
  <c r="G104" i="2"/>
  <c r="G76" i="2"/>
  <c r="G156" i="2"/>
  <c r="G82" i="2"/>
  <c r="G163" i="2"/>
  <c r="G72" i="2"/>
  <c r="G56" i="2"/>
  <c r="G32" i="2"/>
  <c r="G117" i="2"/>
  <c r="G33" i="2"/>
  <c r="G58" i="2"/>
  <c r="G47" i="2"/>
  <c r="G26" i="2"/>
  <c r="G9" i="2"/>
  <c r="G160" i="2"/>
  <c r="G144" i="2"/>
  <c r="G159" i="2"/>
  <c r="G30" i="2"/>
  <c r="G51" i="2"/>
  <c r="G89" i="2"/>
  <c r="G69" i="2"/>
  <c r="G145" i="2"/>
  <c r="G137" i="2"/>
  <c r="G152" i="2"/>
  <c r="G84" i="2"/>
  <c r="G165" i="2"/>
  <c r="G112" i="2"/>
  <c r="G118" i="2"/>
  <c r="G171" i="2"/>
  <c r="G44" i="2"/>
  <c r="G39" i="2"/>
  <c r="G91" i="2"/>
  <c r="G68" i="2"/>
  <c r="G52" i="2"/>
  <c r="G177" i="2"/>
  <c r="G88" i="2"/>
  <c r="G5" i="2"/>
  <c r="G173" i="2"/>
  <c r="G74" i="2"/>
  <c r="G138" i="2"/>
  <c r="G121" i="2"/>
  <c r="G43" i="2"/>
  <c r="G83" i="2"/>
  <c r="G182" i="2"/>
  <c r="G77" i="2"/>
  <c r="G178" i="2"/>
  <c r="G133" i="2"/>
  <c r="G23" i="2"/>
  <c r="G42" i="2"/>
  <c r="G79" i="2"/>
  <c r="G34" i="2"/>
  <c r="G174" i="2"/>
  <c r="G139" i="2"/>
  <c r="G38" i="2"/>
  <c r="G57" i="2"/>
  <c r="G170" i="2"/>
  <c r="G54" i="2"/>
  <c r="G110" i="2"/>
  <c r="G71" i="2"/>
  <c r="G92" i="2"/>
  <c r="G53" i="2"/>
  <c r="G40" i="2"/>
  <c r="G97" i="2"/>
  <c r="G181" i="2"/>
  <c r="G46" i="2"/>
  <c r="G166" i="2"/>
  <c r="G125" i="2"/>
  <c r="G21" i="2"/>
  <c r="G106" i="2"/>
  <c r="G164" i="2"/>
  <c r="G149" i="2"/>
  <c r="G154" i="2"/>
  <c r="G99" i="2"/>
  <c r="G167" i="2"/>
  <c r="G113" i="2"/>
  <c r="G180" i="2"/>
  <c r="G141" i="2"/>
  <c r="G6" i="2"/>
  <c r="G8" i="2"/>
  <c r="G128" i="2"/>
  <c r="G81" i="2"/>
  <c r="G162" i="2"/>
  <c r="G132" i="2"/>
  <c r="G64" i="2"/>
  <c r="G100" i="2"/>
  <c r="G78" i="2"/>
  <c r="G96" i="2"/>
  <c r="G158" i="2"/>
  <c r="G108" i="2"/>
  <c r="G65" i="2"/>
  <c r="G75" i="2"/>
  <c r="G168" i="2"/>
  <c r="G116" i="2"/>
  <c r="G127" i="2"/>
  <c r="G15" i="2"/>
  <c r="G67" i="2"/>
  <c r="G175" i="2"/>
  <c r="G11" i="2"/>
  <c r="G28" i="2"/>
  <c r="G115" i="2"/>
  <c r="G157" i="2"/>
  <c r="G19" i="2"/>
  <c r="G22" i="2"/>
  <c r="G111" i="2"/>
  <c r="G146" i="2"/>
  <c r="G136" i="2"/>
  <c r="G36" i="2"/>
  <c r="G48" i="2"/>
  <c r="G66" i="2"/>
  <c r="G169" i="2"/>
  <c r="G150" i="2"/>
  <c r="G49" i="2"/>
  <c r="G35" i="2"/>
  <c r="G114" i="2"/>
  <c r="G143" i="2"/>
  <c r="G94" i="2"/>
  <c r="G124" i="2"/>
  <c r="G50" i="2"/>
  <c r="G187" i="2"/>
  <c r="G186" i="2"/>
  <c r="G185" i="2"/>
  <c r="G184" i="2"/>
  <c r="G183" i="2"/>
  <c r="DJ144" i="1"/>
  <c r="DT140" i="1"/>
  <c r="DP141" i="1"/>
  <c r="DM142" i="1"/>
  <c r="DL143" i="1"/>
  <c r="DT142" i="1"/>
  <c r="DO140" i="1"/>
  <c r="DP143" i="1"/>
  <c r="DS142" i="1"/>
  <c r="DO139" i="1"/>
  <c r="DL140" i="1"/>
  <c r="DJ143" i="1"/>
  <c r="DO142" i="1"/>
  <c r="DS143" i="1"/>
  <c r="DJ140" i="1"/>
  <c r="DL142" i="1"/>
  <c r="DQ139" i="1"/>
  <c r="DR142" i="1"/>
  <c r="DM144" i="1"/>
  <c r="DT144" i="1"/>
  <c r="DN139" i="1"/>
  <c r="DM141" i="1"/>
  <c r="DI144" i="1"/>
  <c r="DR140" i="1"/>
  <c r="DQ144" i="1"/>
  <c r="DN141" i="1"/>
  <c r="DI139" i="1"/>
  <c r="DJ142" i="1"/>
  <c r="DO143" i="1"/>
  <c r="DL144" i="1"/>
  <c r="DM139" i="1"/>
  <c r="DI143" i="1"/>
  <c r="DN142" i="1"/>
  <c r="DS144" i="1"/>
  <c r="DK143" i="1"/>
  <c r="DP140" i="1"/>
  <c r="DO141" i="1"/>
  <c r="DT141" i="1"/>
  <c r="DQ142" i="1"/>
  <c r="DN143" i="1"/>
  <c r="DT139" i="1"/>
  <c r="DQ141" i="1"/>
  <c r="DM140" i="1"/>
  <c r="DI141" i="1"/>
  <c r="DM143" i="1"/>
  <c r="DQ140" i="1"/>
  <c r="DR139" i="1"/>
  <c r="DO144" i="1"/>
  <c r="DL141" i="1"/>
  <c r="DI142" i="1"/>
  <c r="DP142" i="1"/>
  <c r="DL139" i="1"/>
  <c r="DN144" i="1"/>
  <c r="DK144" i="1"/>
  <c r="DK140" i="1"/>
  <c r="DP144" i="1"/>
  <c r="DJ139" i="1"/>
  <c r="DQ143" i="1"/>
  <c r="DN140" i="1"/>
  <c r="DS141" i="1"/>
  <c r="DR141" i="1"/>
  <c r="DS139" i="1"/>
  <c r="DR144" i="1"/>
  <c r="DS140" i="1"/>
  <c r="DT143" i="1"/>
  <c r="DR143" i="1"/>
  <c r="DI140" i="1"/>
  <c r="DK142" i="1"/>
  <c r="DP139" i="1"/>
  <c r="DK141" i="1"/>
  <c r="DJ141" i="1"/>
  <c r="DK139" i="1"/>
  <c r="DT132" i="1"/>
  <c r="DL132" i="1"/>
  <c r="DM135" i="1"/>
  <c r="DT133" i="1"/>
  <c r="DR136" i="1"/>
  <c r="DI134" i="1"/>
  <c r="DK136" i="1"/>
  <c r="DP145" i="1"/>
  <c r="DR134" i="1"/>
  <c r="DL137" i="1"/>
  <c r="DS145" i="1"/>
  <c r="DT137" i="1"/>
  <c r="DK134" i="1"/>
  <c r="DK133" i="1"/>
  <c r="DJ138" i="1"/>
  <c r="DP138" i="1"/>
  <c r="DO145" i="1"/>
  <c r="DN133" i="1"/>
  <c r="DN136" i="1"/>
  <c r="DK145" i="1"/>
  <c r="DK137" i="1"/>
  <c r="DS138" i="1"/>
  <c r="DM133" i="1"/>
  <c r="DM132" i="1"/>
  <c r="DO134" i="1"/>
  <c r="DQ133" i="1"/>
  <c r="DT145" i="1"/>
  <c r="DR138" i="1"/>
  <c r="DR132" i="1"/>
  <c r="DS134" i="1"/>
  <c r="DP133" i="1"/>
  <c r="DT138" i="1"/>
  <c r="DO138" i="1"/>
  <c r="DN135" i="1"/>
  <c r="DO137" i="1"/>
  <c r="DP135" i="1"/>
  <c r="DO133" i="1"/>
  <c r="DJ136" i="1"/>
  <c r="DJ137" i="1"/>
  <c r="DN134" i="1"/>
  <c r="DQ136" i="1"/>
  <c r="DN137" i="1"/>
  <c r="DL134" i="1"/>
  <c r="DJ135" i="1"/>
  <c r="DM137" i="1"/>
  <c r="DM136" i="1"/>
  <c r="DP134" i="1"/>
  <c r="DI133" i="1"/>
  <c r="DJ145" i="1"/>
  <c r="DM134" i="1"/>
  <c r="DI135" i="1"/>
  <c r="DT135" i="1"/>
  <c r="DM145" i="1"/>
  <c r="DR135" i="1"/>
  <c r="DS133" i="1"/>
  <c r="DL145" i="1"/>
  <c r="DK135" i="1"/>
  <c r="DK138" i="1"/>
  <c r="DQ137" i="1"/>
  <c r="DI137" i="1"/>
  <c r="DQ145" i="1"/>
  <c r="DS135" i="1"/>
  <c r="DL133" i="1"/>
  <c r="DJ132" i="1"/>
  <c r="DI132" i="1"/>
  <c r="DN138" i="1"/>
  <c r="DP136" i="1"/>
  <c r="DQ132" i="1"/>
  <c r="DJ134" i="1"/>
  <c r="DO136" i="1"/>
  <c r="DO135" i="1"/>
  <c r="DR133" i="1"/>
  <c r="DS132" i="1"/>
  <c r="DT136" i="1"/>
  <c r="DS137" i="1"/>
  <c r="DI145" i="1"/>
  <c r="DI138" i="1"/>
  <c r="DN145" i="1"/>
  <c r="DR145" i="1"/>
  <c r="DR137" i="1"/>
  <c r="DS136" i="1"/>
  <c r="DL138" i="1"/>
  <c r="DL136" i="1"/>
  <c r="DO132" i="1"/>
  <c r="DI136" i="1"/>
  <c r="DT134" i="1"/>
  <c r="DQ138" i="1"/>
  <c r="DN132" i="1"/>
  <c r="DM138" i="1"/>
  <c r="DP137" i="1"/>
  <c r="DL135" i="1"/>
  <c r="DP132" i="1"/>
  <c r="DQ135" i="1"/>
  <c r="DQ134" i="1"/>
  <c r="DJ133" i="1"/>
  <c r="DK132" i="1"/>
  <c r="DN119" i="1"/>
  <c r="DR131" i="1"/>
  <c r="DS127" i="1"/>
  <c r="DP126" i="1"/>
  <c r="DO127" i="1"/>
  <c r="DT130" i="1"/>
  <c r="DN127" i="1"/>
  <c r="DL127" i="1"/>
  <c r="DJ124" i="1"/>
  <c r="DT127" i="1"/>
  <c r="DR120" i="1"/>
  <c r="DI128" i="1"/>
  <c r="DL122" i="1"/>
  <c r="DT123" i="1"/>
  <c r="DN121" i="1"/>
  <c r="DN128" i="1"/>
  <c r="DM121" i="1"/>
  <c r="DM122" i="1"/>
  <c r="DN124" i="1"/>
  <c r="DP119" i="1"/>
  <c r="DN118" i="1"/>
  <c r="DI116" i="1"/>
  <c r="DM125" i="1"/>
  <c r="DK122" i="1"/>
  <c r="DM130" i="1"/>
  <c r="DQ130" i="1"/>
  <c r="DI129" i="1"/>
  <c r="DL123" i="1"/>
  <c r="DS126" i="1"/>
  <c r="DQ131" i="1"/>
  <c r="DK123" i="1"/>
  <c r="DK127" i="1"/>
  <c r="DT119" i="1"/>
  <c r="DR127" i="1"/>
  <c r="DP120" i="1"/>
  <c r="DI123" i="1"/>
  <c r="DJ120" i="1"/>
  <c r="DP127" i="1"/>
  <c r="DI120" i="1"/>
  <c r="DL121" i="1"/>
  <c r="DS123" i="1"/>
  <c r="DR118" i="1"/>
  <c r="DK117" i="1"/>
  <c r="DM116" i="1"/>
  <c r="DP118" i="1"/>
  <c r="DR117" i="1"/>
  <c r="DK130" i="1"/>
  <c r="DQ123" i="1"/>
  <c r="DT122" i="1"/>
  <c r="DJ128" i="1"/>
  <c r="DQ127" i="1"/>
  <c r="DN126" i="1"/>
  <c r="DJ119" i="1"/>
  <c r="DJ127" i="1"/>
  <c r="DO129" i="1"/>
  <c r="DN131" i="1"/>
  <c r="DK125" i="1"/>
  <c r="DL131" i="1"/>
  <c r="DT126" i="1"/>
  <c r="DS118" i="1"/>
  <c r="DP121" i="1"/>
  <c r="DQ118" i="1"/>
  <c r="DP131" i="1"/>
  <c r="DJ126" i="1"/>
  <c r="DK118" i="1"/>
  <c r="DL119" i="1"/>
  <c r="DS122" i="1"/>
  <c r="DN116" i="1"/>
  <c r="DT117" i="1"/>
  <c r="DP122" i="1"/>
  <c r="DJ117" i="1"/>
  <c r="DT116" i="1"/>
  <c r="DR125" i="1"/>
  <c r="DR129" i="1"/>
  <c r="DO128" i="1"/>
  <c r="DI122" i="1"/>
  <c r="DK121" i="1"/>
  <c r="DI127" i="1"/>
  <c r="DS120" i="1"/>
  <c r="DN123" i="1"/>
  <c r="DO131" i="1"/>
  <c r="DM123" i="1"/>
  <c r="DI118" i="1"/>
  <c r="DN130" i="1"/>
  <c r="DI126" i="1"/>
  <c r="DR116" i="1"/>
  <c r="DP116" i="1"/>
  <c r="DR121" i="1"/>
  <c r="DQ129" i="1"/>
  <c r="DJ116" i="1"/>
  <c r="DO124" i="1"/>
  <c r="DK131" i="1"/>
  <c r="DM124" i="1"/>
  <c r="DM117" i="1"/>
  <c r="DS125" i="1"/>
  <c r="DM127" i="1"/>
  <c r="DM129" i="1"/>
  <c r="DJ125" i="1"/>
  <c r="DS129" i="1"/>
  <c r="DI125" i="1"/>
  <c r="DM126" i="1"/>
  <c r="DS119" i="1"/>
  <c r="DJ130" i="1"/>
  <c r="DL124" i="1"/>
  <c r="DT124" i="1"/>
  <c r="DO116" i="1"/>
  <c r="DS121" i="1"/>
  <c r="DM119" i="1"/>
  <c r="DM118" i="1"/>
  <c r="DJ121" i="1"/>
  <c r="DL116" i="1"/>
  <c r="DI124" i="1"/>
  <c r="DQ121" i="1"/>
  <c r="DM131" i="1"/>
  <c r="DI119" i="1"/>
  <c r="DL126" i="1"/>
  <c r="DR119" i="1"/>
  <c r="DQ119" i="1"/>
  <c r="DO119" i="1"/>
  <c r="DN117" i="1"/>
  <c r="DQ126" i="1"/>
  <c r="DQ122" i="1"/>
  <c r="DQ117" i="1"/>
  <c r="DR130" i="1"/>
  <c r="DJ118" i="1"/>
  <c r="DI117" i="1"/>
  <c r="DI130" i="1"/>
  <c r="DT131" i="1"/>
  <c r="DJ131" i="1"/>
  <c r="DK119" i="1"/>
  <c r="DS130" i="1"/>
  <c r="DO121" i="1"/>
  <c r="DP129" i="1"/>
  <c r="DQ124" i="1"/>
  <c r="DO126" i="1"/>
  <c r="DT128" i="1"/>
  <c r="DS124" i="1"/>
  <c r="DJ129" i="1"/>
  <c r="DR124" i="1"/>
  <c r="DQ125" i="1"/>
  <c r="DT118" i="1"/>
  <c r="DT129" i="1"/>
  <c r="DP123" i="1"/>
  <c r="DK124" i="1"/>
  <c r="DT125" i="1"/>
  <c r="DI121" i="1"/>
  <c r="DO118" i="1"/>
  <c r="DO117" i="1"/>
  <c r="DT120" i="1"/>
  <c r="DS116" i="1"/>
  <c r="DP128" i="1"/>
  <c r="DP130" i="1"/>
  <c r="DS117" i="1"/>
  <c r="DR122" i="1"/>
  <c r="DR126" i="1"/>
  <c r="DJ123" i="1"/>
  <c r="DL118" i="1"/>
  <c r="DN120" i="1"/>
  <c r="DI131" i="1"/>
  <c r="DK126" i="1"/>
  <c r="DP125" i="1"/>
  <c r="DM128" i="1"/>
  <c r="DL130" i="1"/>
  <c r="DM120" i="1"/>
  <c r="DN125" i="1"/>
  <c r="DJ122" i="1"/>
  <c r="DO120" i="1"/>
  <c r="DO130" i="1"/>
  <c r="DN129" i="1"/>
  <c r="DK129" i="1"/>
  <c r="DL128" i="1"/>
  <c r="DQ128" i="1"/>
  <c r="DS131" i="1"/>
  <c r="DK120" i="1"/>
  <c r="DS128" i="1"/>
  <c r="DT121" i="1"/>
  <c r="DO125" i="1"/>
  <c r="DK128" i="1"/>
  <c r="DO122" i="1"/>
  <c r="DR128" i="1"/>
  <c r="DR123" i="1"/>
  <c r="DP124" i="1"/>
  <c r="DP117" i="1"/>
  <c r="DL129" i="1"/>
  <c r="DN122" i="1"/>
  <c r="DO123" i="1"/>
  <c r="DL125" i="1"/>
  <c r="DQ120" i="1"/>
  <c r="DL117" i="1"/>
  <c r="DQ116" i="1"/>
  <c r="DL120" i="1"/>
  <c r="DK116" i="1"/>
  <c r="DI49" i="1"/>
  <c r="DL64" i="1"/>
  <c r="DM98" i="1"/>
  <c r="DM7" i="1"/>
  <c r="DQ105" i="1"/>
  <c r="DS22" i="1"/>
  <c r="DR92" i="1"/>
  <c r="DM59" i="1"/>
  <c r="DP85" i="1"/>
  <c r="DS23" i="1"/>
  <c r="DT28" i="1"/>
  <c r="DP43" i="1"/>
  <c r="DK69" i="1"/>
  <c r="DR100" i="1"/>
  <c r="DK104" i="1"/>
  <c r="DR44" i="1"/>
  <c r="DS86" i="1"/>
  <c r="DM68" i="1"/>
  <c r="DT39" i="1"/>
  <c r="DI83" i="1"/>
  <c r="DS111" i="1"/>
  <c r="DJ88" i="1"/>
  <c r="DM99" i="1"/>
  <c r="DO42" i="1"/>
  <c r="DL81" i="1"/>
  <c r="DS93" i="1"/>
  <c r="DK29" i="1"/>
  <c r="DO57" i="1"/>
  <c r="DI146" i="1"/>
  <c r="DQ91" i="1"/>
  <c r="DQ38" i="1"/>
  <c r="DQ31" i="1"/>
  <c r="DO49" i="1"/>
  <c r="DM89" i="1"/>
  <c r="DN59" i="1"/>
  <c r="DQ75" i="1"/>
  <c r="DS41" i="1"/>
  <c r="DS26" i="1"/>
  <c r="DT98" i="1"/>
  <c r="DS32" i="1"/>
  <c r="DL89" i="1"/>
  <c r="DQ112" i="1"/>
  <c r="DS95" i="1"/>
  <c r="DN21" i="1"/>
  <c r="DN35" i="1"/>
  <c r="DJ78" i="1"/>
  <c r="DT51" i="1"/>
  <c r="DS34" i="1"/>
  <c r="DS83" i="1"/>
  <c r="DJ43" i="1"/>
  <c r="DT106" i="1"/>
  <c r="DL57" i="1"/>
  <c r="DI80" i="1"/>
  <c r="DO20" i="1"/>
  <c r="DJ11" i="1"/>
  <c r="DT60" i="1"/>
  <c r="DN47" i="1"/>
  <c r="DN111" i="1"/>
  <c r="DI69" i="1"/>
  <c r="DM101" i="1"/>
  <c r="DN97" i="1"/>
  <c r="DR71" i="1"/>
  <c r="DP86" i="1"/>
  <c r="DI48" i="1"/>
  <c r="DL27" i="1"/>
  <c r="DJ109" i="1"/>
  <c r="DR70" i="1"/>
  <c r="DI89" i="1"/>
  <c r="DJ36" i="1"/>
  <c r="DS6" i="1"/>
  <c r="DI73" i="1"/>
  <c r="DL38" i="1"/>
  <c r="DN88" i="1"/>
  <c r="DN76" i="1"/>
  <c r="DN6" i="1"/>
  <c r="DT52" i="1"/>
  <c r="DT56" i="1"/>
  <c r="DM23" i="1"/>
  <c r="DM95" i="1"/>
  <c r="DI111" i="1"/>
  <c r="DS76" i="1"/>
  <c r="DJ38" i="1"/>
  <c r="DN52" i="1"/>
  <c r="DK10" i="1"/>
  <c r="DP14" i="1"/>
  <c r="DS24" i="1"/>
  <c r="DJ67" i="1"/>
  <c r="DS71" i="1"/>
  <c r="DM67" i="1"/>
  <c r="DR37" i="1"/>
  <c r="DT31" i="1"/>
  <c r="DO56" i="1"/>
  <c r="DM55" i="1"/>
  <c r="DM93" i="1"/>
  <c r="DJ103" i="1"/>
  <c r="DT91" i="1"/>
  <c r="DO85" i="1"/>
  <c r="DM74" i="1"/>
  <c r="DP26" i="1"/>
  <c r="DP91" i="1"/>
  <c r="DL90" i="1"/>
  <c r="DI27" i="1"/>
  <c r="DJ46" i="1"/>
  <c r="DM103" i="1"/>
  <c r="DO82" i="1"/>
  <c r="DM28" i="1"/>
  <c r="DM20" i="1"/>
  <c r="DR58" i="1"/>
  <c r="DK77" i="1"/>
  <c r="DK72" i="1"/>
  <c r="DR49" i="1"/>
  <c r="DL61" i="1"/>
  <c r="DJ62" i="1"/>
  <c r="DI38" i="1"/>
  <c r="DL45" i="1"/>
  <c r="DI12" i="1"/>
  <c r="DS42" i="1"/>
  <c r="DK28" i="1"/>
  <c r="DJ24" i="1"/>
  <c r="DK48" i="1"/>
  <c r="DJ65" i="1"/>
  <c r="DS55" i="1"/>
  <c r="DT70" i="1"/>
  <c r="DO22" i="1"/>
  <c r="DT67" i="1"/>
  <c r="DR61" i="1"/>
  <c r="DO115" i="1"/>
  <c r="DO12" i="1"/>
  <c r="DN64" i="1"/>
  <c r="DL76" i="1"/>
  <c r="DJ92" i="1"/>
  <c r="DN63" i="1"/>
  <c r="DM70" i="1"/>
  <c r="DO10" i="1"/>
  <c r="DT58" i="1"/>
  <c r="DS87" i="1"/>
  <c r="DN30" i="1"/>
  <c r="DS12" i="1"/>
  <c r="DP61" i="1"/>
  <c r="DK40" i="1"/>
  <c r="DT26" i="1"/>
  <c r="DM24" i="1"/>
  <c r="DP107" i="1"/>
  <c r="DO106" i="1"/>
  <c r="DQ93" i="1"/>
  <c r="DP146" i="1"/>
  <c r="DQ73" i="1"/>
  <c r="DS85" i="1"/>
  <c r="DN27" i="1"/>
  <c r="DN28" i="1"/>
  <c r="DP104" i="1"/>
  <c r="DN77" i="1"/>
  <c r="DI65" i="1"/>
  <c r="DM90" i="1"/>
  <c r="DI78" i="1"/>
  <c r="DT25" i="1"/>
  <c r="DM114" i="1"/>
  <c r="DK115" i="1"/>
  <c r="DR16" i="1"/>
  <c r="DI76" i="1"/>
  <c r="DQ17" i="1"/>
  <c r="DK97" i="1"/>
  <c r="DP20" i="1"/>
  <c r="DK57" i="1"/>
  <c r="DM105" i="1"/>
  <c r="DI102" i="1"/>
  <c r="DI99" i="1"/>
  <c r="DJ72" i="1"/>
  <c r="DP56" i="1"/>
  <c r="DO61" i="1"/>
  <c r="DR87" i="1"/>
  <c r="DI71" i="1"/>
  <c r="DN18" i="1"/>
  <c r="DP79" i="1"/>
  <c r="DO66" i="1"/>
  <c r="DQ34" i="1"/>
  <c r="DQ94" i="1"/>
  <c r="DQ95" i="1"/>
  <c r="DQ44" i="1"/>
  <c r="DI23" i="1"/>
  <c r="DO37" i="1"/>
  <c r="DT59" i="1"/>
  <c r="DI91" i="1"/>
  <c r="DP32" i="1"/>
  <c r="DI66" i="1"/>
  <c r="DT97" i="1"/>
  <c r="DK19" i="1"/>
  <c r="DM57" i="1"/>
  <c r="DT73" i="1"/>
  <c r="DN74" i="1"/>
  <c r="DS69" i="1"/>
  <c r="DN22" i="1"/>
  <c r="DP87" i="1"/>
  <c r="DL111" i="1"/>
  <c r="DP110" i="1"/>
  <c r="DS105" i="1"/>
  <c r="DI104" i="1"/>
  <c r="DL49" i="1"/>
  <c r="DK113" i="1"/>
  <c r="DP113" i="1"/>
  <c r="DT96" i="1"/>
  <c r="DT71" i="1"/>
  <c r="DR102" i="1"/>
  <c r="DJ59" i="1"/>
  <c r="DM8" i="1"/>
  <c r="DQ10" i="1"/>
  <c r="DP9" i="1"/>
  <c r="DP51" i="1"/>
  <c r="DM85" i="1"/>
  <c r="DM29" i="1"/>
  <c r="DK47" i="1"/>
  <c r="DO28" i="1"/>
  <c r="DN86" i="1"/>
  <c r="DQ24" i="1"/>
  <c r="DS62" i="1"/>
  <c r="DQ21" i="1"/>
  <c r="DS19" i="1"/>
  <c r="DQ20" i="1"/>
  <c r="DM69" i="1"/>
  <c r="DL71" i="1"/>
  <c r="DL85" i="1"/>
  <c r="DT90" i="1"/>
  <c r="DT21" i="1"/>
  <c r="DI46" i="1"/>
  <c r="DO7" i="1"/>
  <c r="DJ87" i="1"/>
  <c r="DT68" i="1"/>
  <c r="DT55" i="1"/>
  <c r="DP64" i="1"/>
  <c r="DM115" i="1"/>
  <c r="DT44" i="1"/>
  <c r="DT83" i="1"/>
  <c r="DT49" i="1"/>
  <c r="DK82" i="1"/>
  <c r="DO68" i="1"/>
  <c r="DR75" i="1"/>
  <c r="DT93" i="1"/>
  <c r="DL77" i="1"/>
  <c r="DN110" i="1"/>
  <c r="DS70" i="1"/>
  <c r="DR42" i="1"/>
  <c r="DR82" i="1"/>
  <c r="DI87" i="1"/>
  <c r="DK101" i="1"/>
  <c r="DM13" i="1"/>
  <c r="DM66" i="1"/>
  <c r="DJ91" i="1"/>
  <c r="DL80" i="1"/>
  <c r="DP115" i="1"/>
  <c r="DL18" i="1"/>
  <c r="DI96" i="1"/>
  <c r="DN8" i="1"/>
  <c r="DM108" i="1"/>
  <c r="DL32" i="1"/>
  <c r="DL84" i="1"/>
  <c r="DL103" i="1"/>
  <c r="DJ98" i="1"/>
  <c r="DO67" i="1"/>
  <c r="DQ22" i="1"/>
  <c r="DI93" i="1"/>
  <c r="DT85" i="1"/>
  <c r="DS17" i="1"/>
  <c r="DL146" i="1"/>
  <c r="DJ14" i="1"/>
  <c r="DP96" i="1"/>
  <c r="DN55" i="1"/>
  <c r="DT32" i="1"/>
  <c r="DL37" i="1"/>
  <c r="DQ100" i="1"/>
  <c r="DO47" i="1"/>
  <c r="DJ49" i="1"/>
  <c r="DQ50" i="1"/>
  <c r="DK31" i="1"/>
  <c r="DP44" i="1"/>
  <c r="DK70" i="1"/>
  <c r="DL110" i="1"/>
  <c r="DM79" i="1"/>
  <c r="DJ107" i="1"/>
  <c r="DJ16" i="1"/>
  <c r="DR23" i="1"/>
  <c r="DT115" i="1"/>
  <c r="DL100" i="1"/>
  <c r="DO60" i="1"/>
  <c r="DK23" i="1"/>
  <c r="DO108" i="1"/>
  <c r="DI9" i="1"/>
  <c r="DO109" i="1"/>
  <c r="DS67" i="1"/>
  <c r="DJ8" i="1"/>
  <c r="DL9" i="1"/>
  <c r="DN7" i="1"/>
  <c r="DS45" i="1"/>
  <c r="DS74" i="1"/>
  <c r="DK26" i="1"/>
  <c r="DL12" i="1"/>
  <c r="DP101" i="1"/>
  <c r="DN25" i="1"/>
  <c r="DN108" i="1"/>
  <c r="DJ31" i="1"/>
  <c r="DT66" i="1"/>
  <c r="DM112" i="1"/>
  <c r="DP38" i="1"/>
  <c r="DK52" i="1"/>
  <c r="DN67" i="1"/>
  <c r="DQ60" i="1"/>
  <c r="DK44" i="1"/>
  <c r="DQ103" i="1"/>
  <c r="DQ80" i="1"/>
  <c r="DI17" i="1"/>
  <c r="DQ25" i="1"/>
  <c r="DL36" i="1"/>
  <c r="DI68" i="1"/>
  <c r="DQ32" i="1"/>
  <c r="DQ86" i="1"/>
  <c r="DL43" i="1"/>
  <c r="DN26" i="1"/>
  <c r="DO86" i="1"/>
  <c r="DQ111" i="1"/>
  <c r="DP30" i="1"/>
  <c r="DR109" i="1"/>
  <c r="DK53" i="1"/>
  <c r="DR18" i="1"/>
  <c r="DR69" i="1"/>
  <c r="DQ63" i="1"/>
  <c r="DQ28" i="1"/>
  <c r="DO52" i="1"/>
  <c r="DS16" i="1"/>
  <c r="DQ85" i="1"/>
  <c r="DQ84" i="1"/>
  <c r="DI16" i="1"/>
  <c r="DR99" i="1"/>
  <c r="DS8" i="1"/>
  <c r="DP24" i="1"/>
  <c r="DI51" i="1"/>
  <c r="DK51" i="1"/>
  <c r="DO45" i="1"/>
  <c r="DQ55" i="1"/>
  <c r="DI60" i="1"/>
  <c r="DS84" i="1"/>
  <c r="DR20" i="1"/>
  <c r="DK71" i="1"/>
  <c r="DP66" i="1"/>
  <c r="DI79" i="1"/>
  <c r="DM58" i="1"/>
  <c r="DS48" i="1"/>
  <c r="DK108" i="1"/>
  <c r="DQ97" i="1"/>
  <c r="DK42" i="1"/>
  <c r="DO146" i="1"/>
  <c r="DP54" i="1"/>
  <c r="DK105" i="1"/>
  <c r="DP90" i="1"/>
  <c r="DR29" i="1"/>
  <c r="DI110" i="1"/>
  <c r="DN43" i="1"/>
  <c r="DR107" i="1"/>
  <c r="DM56" i="1"/>
  <c r="DQ66" i="1"/>
  <c r="DN70" i="1"/>
  <c r="DM36" i="1"/>
  <c r="DI29" i="1"/>
  <c r="DR88" i="1"/>
  <c r="DP78" i="1"/>
  <c r="DO81" i="1"/>
  <c r="DQ41" i="1"/>
  <c r="DR24" i="1"/>
  <c r="DK60" i="1"/>
  <c r="DK91" i="1"/>
  <c r="DQ13" i="1"/>
  <c r="DP58" i="1"/>
  <c r="DR105" i="1"/>
  <c r="DK17" i="1"/>
  <c r="DI56" i="1"/>
  <c r="DK41" i="1"/>
  <c r="DP69" i="1"/>
  <c r="DL98" i="1"/>
  <c r="DS18" i="1"/>
  <c r="DR111" i="1"/>
  <c r="DK22" i="1"/>
  <c r="DO78" i="1"/>
  <c r="DQ36" i="1"/>
  <c r="DP19" i="1"/>
  <c r="DM78" i="1"/>
  <c r="DR47" i="1"/>
  <c r="DN146" i="1"/>
  <c r="DK49" i="1"/>
  <c r="DL95" i="1"/>
  <c r="DO6" i="1"/>
  <c r="DI20" i="1"/>
  <c r="DJ27" i="1"/>
  <c r="DL30" i="1"/>
  <c r="DN50" i="1"/>
  <c r="DS78" i="1"/>
  <c r="DJ53" i="1"/>
  <c r="DL58" i="1"/>
  <c r="DK65" i="1"/>
  <c r="DK106" i="1"/>
  <c r="DP99" i="1"/>
  <c r="DR73" i="1"/>
  <c r="DL99" i="1"/>
  <c r="DN68" i="1"/>
  <c r="DP63" i="1"/>
  <c r="DO8" i="1"/>
  <c r="DT38" i="1"/>
  <c r="DN114" i="1"/>
  <c r="DM51" i="1"/>
  <c r="DI106" i="1"/>
  <c r="DK75" i="1"/>
  <c r="DM32" i="1"/>
  <c r="DN16" i="1"/>
  <c r="DO90" i="1"/>
  <c r="DO30" i="1"/>
  <c r="DS51" i="1"/>
  <c r="DT18" i="1"/>
  <c r="DQ64" i="1"/>
  <c r="DP71" i="1"/>
  <c r="DK100" i="1"/>
  <c r="DR13" i="1"/>
  <c r="DM77" i="1"/>
  <c r="DT16" i="1"/>
  <c r="DS101" i="1"/>
  <c r="DK37" i="1"/>
  <c r="DJ84" i="1"/>
  <c r="DL26" i="1"/>
  <c r="DQ62" i="1"/>
  <c r="DL24" i="1"/>
  <c r="DO93" i="1"/>
  <c r="DP39" i="1"/>
  <c r="DS104" i="1"/>
  <c r="DT110" i="1"/>
  <c r="DK20" i="1"/>
  <c r="DO80" i="1"/>
  <c r="DS53" i="1"/>
  <c r="DT13" i="1"/>
  <c r="DI6" i="1"/>
  <c r="DQ35" i="1"/>
  <c r="DO23" i="1"/>
  <c r="DO100" i="1"/>
  <c r="DL31" i="1"/>
  <c r="DO54" i="1"/>
  <c r="DM100" i="1"/>
  <c r="DM47" i="1"/>
  <c r="DT74" i="1"/>
  <c r="DT79" i="1"/>
  <c r="DJ76" i="1"/>
  <c r="DT7" i="1"/>
  <c r="DQ82" i="1"/>
  <c r="DP53" i="1"/>
  <c r="DK55" i="1"/>
  <c r="DI47" i="1"/>
  <c r="DN71" i="1"/>
  <c r="DT35" i="1"/>
  <c r="DL41" i="1"/>
  <c r="DK45" i="1"/>
  <c r="DR33" i="1"/>
  <c r="DJ86" i="1"/>
  <c r="DS54" i="1"/>
  <c r="DO17" i="1"/>
  <c r="DK88" i="1"/>
  <c r="DK12" i="1"/>
  <c r="DN54" i="1"/>
  <c r="DI88" i="1"/>
  <c r="DM9" i="1"/>
  <c r="DN85" i="1"/>
  <c r="DR27" i="1"/>
  <c r="DQ113" i="1"/>
  <c r="DO27" i="1"/>
  <c r="DN73" i="1"/>
  <c r="DT105" i="1"/>
  <c r="DK98" i="1"/>
  <c r="DT6" i="1"/>
  <c r="DN60" i="1"/>
  <c r="DM111" i="1"/>
  <c r="DM63" i="1"/>
  <c r="DS35" i="1"/>
  <c r="DK39" i="1"/>
  <c r="DO76" i="1"/>
  <c r="DN94" i="1"/>
  <c r="DP72" i="1"/>
  <c r="DJ55" i="1"/>
  <c r="DI13" i="1"/>
  <c r="DQ58" i="1"/>
  <c r="DP112" i="1"/>
  <c r="DR106" i="1"/>
  <c r="DR108" i="1"/>
  <c r="DL35" i="1"/>
  <c r="DL46" i="1"/>
  <c r="DS80" i="1"/>
  <c r="DO110" i="1"/>
  <c r="DL39" i="1"/>
  <c r="DM106" i="1"/>
  <c r="DQ47" i="1"/>
  <c r="DP34" i="1"/>
  <c r="DN87" i="1"/>
  <c r="DJ29" i="1"/>
  <c r="DJ90" i="1"/>
  <c r="DI113" i="1"/>
  <c r="DJ105" i="1"/>
  <c r="DN32" i="1"/>
  <c r="DK86" i="1"/>
  <c r="DT48" i="1"/>
  <c r="DN95" i="1"/>
  <c r="DQ11" i="1"/>
  <c r="DI105" i="1"/>
  <c r="DP65" i="1"/>
  <c r="DR21" i="1"/>
  <c r="DR56" i="1"/>
  <c r="DP12" i="1"/>
  <c r="DP10" i="1"/>
  <c r="DK87" i="1"/>
  <c r="DO58" i="1"/>
  <c r="DR25" i="1"/>
  <c r="DO55" i="1"/>
  <c r="DK85" i="1"/>
  <c r="DO83" i="1"/>
  <c r="DI61" i="1"/>
  <c r="DP97" i="1"/>
  <c r="DJ32" i="1"/>
  <c r="DS110" i="1"/>
  <c r="DT78" i="1"/>
  <c r="DO32" i="1"/>
  <c r="DJ12" i="1"/>
  <c r="DI11" i="1"/>
  <c r="DQ83" i="1"/>
  <c r="DQ72" i="1"/>
  <c r="DJ104" i="1"/>
  <c r="DN33" i="1"/>
  <c r="DQ98" i="1"/>
  <c r="DR38" i="1"/>
  <c r="DO77" i="1"/>
  <c r="DR98" i="1"/>
  <c r="DI43" i="1"/>
  <c r="DO59" i="1"/>
  <c r="DO14" i="1"/>
  <c r="DQ102" i="1"/>
  <c r="DN57" i="1"/>
  <c r="DK109" i="1"/>
  <c r="DK58" i="1"/>
  <c r="DN17" i="1"/>
  <c r="DP81" i="1"/>
  <c r="DR93" i="1"/>
  <c r="DP57" i="1"/>
  <c r="DM53" i="1"/>
  <c r="DR26" i="1"/>
  <c r="DP102" i="1"/>
  <c r="DQ104" i="1"/>
  <c r="DJ95" i="1"/>
  <c r="DO89" i="1"/>
  <c r="DP108" i="1"/>
  <c r="DN96" i="1"/>
  <c r="DR94" i="1"/>
  <c r="DS20" i="1"/>
  <c r="DS61" i="1"/>
  <c r="DQ110" i="1"/>
  <c r="DT20" i="1"/>
  <c r="DR10" i="1"/>
  <c r="DT27" i="1"/>
  <c r="DL19" i="1"/>
  <c r="DR36" i="1"/>
  <c r="DM18" i="1"/>
  <c r="DI53" i="1"/>
  <c r="DM91" i="1"/>
  <c r="DT62" i="1"/>
  <c r="DJ20" i="1"/>
  <c r="DI77" i="1"/>
  <c r="DT8" i="1"/>
  <c r="DS115" i="1"/>
  <c r="DN104" i="1"/>
  <c r="DN37" i="1"/>
  <c r="DN14" i="1"/>
  <c r="DP75" i="1"/>
  <c r="DP92" i="1"/>
  <c r="DM50" i="1"/>
  <c r="DO114" i="1"/>
  <c r="DL62" i="1"/>
  <c r="DO35" i="1"/>
  <c r="DL10" i="1"/>
  <c r="DT17" i="1"/>
  <c r="DS33" i="1"/>
  <c r="DK35" i="1"/>
  <c r="DK16" i="1"/>
  <c r="DN100" i="1"/>
  <c r="DK18" i="1"/>
  <c r="DT146" i="1"/>
  <c r="DS113" i="1"/>
  <c r="DT107" i="1"/>
  <c r="DN38" i="1"/>
  <c r="DN89" i="1"/>
  <c r="DI36" i="1"/>
  <c r="DT92" i="1"/>
  <c r="DM14" i="1"/>
  <c r="DL51" i="1"/>
  <c r="DO69" i="1"/>
  <c r="DM82" i="1"/>
  <c r="DN112" i="1"/>
  <c r="DP70" i="1"/>
  <c r="DI58" i="1"/>
  <c r="DO112" i="1"/>
  <c r="DL72" i="1"/>
  <c r="DT84" i="1"/>
  <c r="DQ107" i="1"/>
  <c r="DI70" i="1"/>
  <c r="DT29" i="1"/>
  <c r="DT24" i="1"/>
  <c r="DK79" i="1"/>
  <c r="DJ22" i="1"/>
  <c r="DN103" i="1"/>
  <c r="DR31" i="1"/>
  <c r="DP68" i="1"/>
  <c r="DT103" i="1"/>
  <c r="DK95" i="1"/>
  <c r="DN58" i="1"/>
  <c r="DJ18" i="1"/>
  <c r="DJ41" i="1"/>
  <c r="DT88" i="1"/>
  <c r="DL66" i="1"/>
  <c r="DR78" i="1"/>
  <c r="DP31" i="1"/>
  <c r="DK46" i="1"/>
  <c r="DJ71" i="1"/>
  <c r="DL6" i="1"/>
  <c r="DL68" i="1"/>
  <c r="DT80" i="1"/>
  <c r="DT61" i="1"/>
  <c r="DS40" i="1"/>
  <c r="DQ46" i="1"/>
  <c r="DQ14" i="1"/>
  <c r="DQ87" i="1"/>
  <c r="DT100" i="1"/>
  <c r="DO101" i="1"/>
  <c r="DR74" i="1"/>
  <c r="DS56" i="1"/>
  <c r="DT36" i="1"/>
  <c r="DP59" i="1"/>
  <c r="DL7" i="1"/>
  <c r="DL50" i="1"/>
  <c r="DM104" i="1"/>
  <c r="DS10" i="1"/>
  <c r="DM88" i="1"/>
  <c r="DJ39" i="1"/>
  <c r="DS94" i="1"/>
  <c r="DL104" i="1"/>
  <c r="DQ71" i="1"/>
  <c r="DL88" i="1"/>
  <c r="DI57" i="1"/>
  <c r="DR95" i="1"/>
  <c r="DL13" i="1"/>
  <c r="DS102" i="1"/>
  <c r="DO38" i="1"/>
  <c r="DS99" i="1"/>
  <c r="DI92" i="1"/>
  <c r="DK90" i="1"/>
  <c r="DL67" i="1"/>
  <c r="DN36" i="1"/>
  <c r="DJ75" i="1"/>
  <c r="DP88" i="1"/>
  <c r="DN66" i="1"/>
  <c r="DJ89" i="1"/>
  <c r="DN29" i="1"/>
  <c r="DR39" i="1"/>
  <c r="DS82" i="1"/>
  <c r="DI18" i="1"/>
  <c r="DI90" i="1"/>
  <c r="DQ43" i="1"/>
  <c r="DS114" i="1"/>
  <c r="DQ18" i="1"/>
  <c r="DR35" i="1"/>
  <c r="DN105" i="1"/>
  <c r="DJ50" i="1"/>
  <c r="DJ79" i="1"/>
  <c r="DK73" i="1"/>
  <c r="DP50" i="1"/>
  <c r="DJ80" i="1"/>
  <c r="DT42" i="1"/>
  <c r="DL55" i="1"/>
  <c r="DP6" i="1"/>
  <c r="DO97" i="1"/>
  <c r="DQ106" i="1"/>
  <c r="DP77" i="1"/>
  <c r="DQ33" i="1"/>
  <c r="DQ6" i="1"/>
  <c r="DM54" i="1"/>
  <c r="DK59" i="1"/>
  <c r="DN65" i="1"/>
  <c r="DJ81" i="1"/>
  <c r="DR115" i="1"/>
  <c r="DP106" i="1"/>
  <c r="DT94" i="1"/>
  <c r="DN46" i="1"/>
  <c r="DO48" i="1"/>
  <c r="DP89" i="1"/>
  <c r="DR52" i="1"/>
  <c r="DO9" i="1"/>
  <c r="DR76" i="1"/>
  <c r="DR64" i="1"/>
  <c r="DT81" i="1"/>
  <c r="DK13" i="1"/>
  <c r="DR30" i="1"/>
  <c r="DQ27" i="1"/>
  <c r="DR46" i="1"/>
  <c r="DN48" i="1"/>
  <c r="DO46" i="1"/>
  <c r="DN99" i="1"/>
  <c r="DJ70" i="1"/>
  <c r="DM76" i="1"/>
  <c r="DR81" i="1"/>
  <c r="DO98" i="1"/>
  <c r="DO72" i="1"/>
  <c r="DQ26" i="1"/>
  <c r="DR48" i="1"/>
  <c r="DN13" i="1"/>
  <c r="DR41" i="1"/>
  <c r="DO43" i="1"/>
  <c r="DP49" i="1"/>
  <c r="DP36" i="1"/>
  <c r="DI45" i="1"/>
  <c r="DR146" i="1"/>
  <c r="DI95" i="1"/>
  <c r="DJ102" i="1"/>
  <c r="DR43" i="1"/>
  <c r="DO64" i="1"/>
  <c r="DM86" i="1"/>
  <c r="DO13" i="1"/>
  <c r="DT23" i="1"/>
  <c r="DI74" i="1"/>
  <c r="DK112" i="1"/>
  <c r="DS65" i="1"/>
  <c r="DS11" i="1"/>
  <c r="DM94" i="1"/>
  <c r="DS47" i="1"/>
  <c r="DO19" i="1"/>
  <c r="DR19" i="1"/>
  <c r="DS146" i="1"/>
  <c r="DS13" i="1"/>
  <c r="DT86" i="1"/>
  <c r="DT50" i="1"/>
  <c r="DP103" i="1"/>
  <c r="DK43" i="1"/>
  <c r="DO84" i="1"/>
  <c r="DN24" i="1"/>
  <c r="DS21" i="1"/>
  <c r="DM12" i="1"/>
  <c r="DM72" i="1"/>
  <c r="DN84" i="1"/>
  <c r="DP94" i="1"/>
  <c r="DP28" i="1"/>
  <c r="DO11" i="1"/>
  <c r="DT46" i="1"/>
  <c r="DI37" i="1"/>
  <c r="DK68" i="1"/>
  <c r="DN115" i="1"/>
  <c r="DQ39" i="1"/>
  <c r="DP67" i="1"/>
  <c r="DI86" i="1"/>
  <c r="DK61" i="1"/>
  <c r="DP21" i="1"/>
  <c r="DR51" i="1"/>
  <c r="DS59" i="1"/>
  <c r="DQ92" i="1"/>
  <c r="DT82" i="1"/>
  <c r="DL28" i="1"/>
  <c r="DM62" i="1"/>
  <c r="DK94" i="1"/>
  <c r="DI34" i="1"/>
  <c r="DJ73" i="1"/>
  <c r="DJ60" i="1"/>
  <c r="DQ52" i="1"/>
  <c r="DQ56" i="1"/>
  <c r="DS58" i="1"/>
  <c r="DT34" i="1"/>
  <c r="DL83" i="1"/>
  <c r="DR53" i="1"/>
  <c r="DJ100" i="1"/>
  <c r="DT14" i="1"/>
  <c r="DN113" i="1"/>
  <c r="DM10" i="1"/>
  <c r="DM25" i="1"/>
  <c r="DM31" i="1"/>
  <c r="DR80" i="1"/>
  <c r="DL73" i="1"/>
  <c r="DL87" i="1"/>
  <c r="DS38" i="1"/>
  <c r="DT11" i="1"/>
  <c r="DN91" i="1"/>
  <c r="DQ109" i="1"/>
  <c r="DP7" i="1"/>
  <c r="DL106" i="1"/>
  <c r="DN34" i="1"/>
  <c r="DR32" i="1"/>
  <c r="DL70" i="1"/>
  <c r="DJ96" i="1"/>
  <c r="DJ44" i="1"/>
  <c r="DL102" i="1"/>
  <c r="DO21" i="1"/>
  <c r="DI54" i="1"/>
  <c r="DJ106" i="1"/>
  <c r="DP60" i="1"/>
  <c r="DK11" i="1"/>
  <c r="DS14" i="1"/>
  <c r="DQ68" i="1"/>
  <c r="DJ21" i="1"/>
  <c r="DJ114" i="1"/>
  <c r="DI84" i="1"/>
  <c r="DI82" i="1"/>
  <c r="DS63" i="1"/>
  <c r="DT10" i="1"/>
  <c r="DK25" i="1"/>
  <c r="DR34" i="1"/>
  <c r="DI98" i="1"/>
  <c r="DJ23" i="1"/>
  <c r="DT104" i="1"/>
  <c r="DO91" i="1"/>
  <c r="DS7" i="1"/>
  <c r="DL93" i="1"/>
  <c r="DJ30" i="1"/>
  <c r="DS50" i="1"/>
  <c r="DK111" i="1"/>
  <c r="DM146" i="1"/>
  <c r="DT9" i="1"/>
  <c r="DK14" i="1"/>
  <c r="DL108" i="1"/>
  <c r="DN10" i="1"/>
  <c r="DS106" i="1"/>
  <c r="DM73" i="1"/>
  <c r="DL22" i="1"/>
  <c r="DL25" i="1"/>
  <c r="DM6" i="1"/>
  <c r="DK64" i="1"/>
  <c r="DL48" i="1"/>
  <c r="DL11" i="1"/>
  <c r="DL34" i="1"/>
  <c r="DN75" i="1"/>
  <c r="DN83" i="1"/>
  <c r="DT64" i="1"/>
  <c r="DT108" i="1"/>
  <c r="DK30" i="1"/>
  <c r="DS90" i="1"/>
  <c r="DS112" i="1"/>
  <c r="DJ17" i="1"/>
  <c r="DM84" i="1"/>
  <c r="DS89" i="1"/>
  <c r="DM102" i="1"/>
  <c r="DN102" i="1"/>
  <c r="DP8" i="1"/>
  <c r="DL96" i="1"/>
  <c r="DL65" i="1"/>
  <c r="DQ146" i="1"/>
  <c r="DJ28" i="1"/>
  <c r="DM110" i="1"/>
  <c r="DJ101" i="1"/>
  <c r="DT114" i="1"/>
  <c r="DP27" i="1"/>
  <c r="DO113" i="1"/>
  <c r="DT53" i="1"/>
  <c r="DS68" i="1"/>
  <c r="DJ115" i="1"/>
  <c r="DI107" i="1"/>
  <c r="DK62" i="1"/>
  <c r="DJ6" i="1"/>
  <c r="DR101" i="1"/>
  <c r="DL112" i="1"/>
  <c r="DI8" i="1"/>
  <c r="DI39" i="1"/>
  <c r="DO95" i="1"/>
  <c r="DQ65" i="1"/>
  <c r="DQ30" i="1"/>
  <c r="DN109" i="1"/>
  <c r="DI94" i="1"/>
  <c r="DI42" i="1"/>
  <c r="DR11" i="1"/>
  <c r="DR12" i="1"/>
  <c r="DN12" i="1"/>
  <c r="DO18" i="1"/>
  <c r="DN40" i="1"/>
  <c r="DS79" i="1"/>
  <c r="DO70" i="1"/>
  <c r="DI59" i="1"/>
  <c r="DR55" i="1"/>
  <c r="DK33" i="1"/>
  <c r="DJ111" i="1"/>
  <c r="DO96" i="1"/>
  <c r="DP55" i="1"/>
  <c r="DL92" i="1"/>
  <c r="DI114" i="1"/>
  <c r="DN62" i="1"/>
  <c r="DO31" i="1"/>
  <c r="DM75" i="1"/>
  <c r="DR9" i="1"/>
  <c r="DR72" i="1"/>
  <c r="DN53" i="1"/>
  <c r="DI97" i="1"/>
  <c r="DR84" i="1"/>
  <c r="DR59" i="1"/>
  <c r="DO53" i="1"/>
  <c r="DP109" i="1"/>
  <c r="DM38" i="1"/>
  <c r="DM61" i="1"/>
  <c r="DM46" i="1"/>
  <c r="DQ29" i="1"/>
  <c r="DN81" i="1"/>
  <c r="DP33" i="1"/>
  <c r="DP48" i="1"/>
  <c r="DP17" i="1"/>
  <c r="DQ96" i="1"/>
  <c r="DR7" i="1"/>
  <c r="DP40" i="1"/>
  <c r="DQ74" i="1"/>
  <c r="DO87" i="1"/>
  <c r="DN72" i="1"/>
  <c r="DR45" i="1"/>
  <c r="DO36" i="1"/>
  <c r="DI30" i="1"/>
  <c r="DM40" i="1"/>
  <c r="DR40" i="1"/>
  <c r="DR54" i="1"/>
  <c r="DP42" i="1"/>
  <c r="DN80" i="1"/>
  <c r="DT30" i="1"/>
  <c r="DS37" i="1"/>
  <c r="DN90" i="1"/>
  <c r="DT102" i="1"/>
  <c r="DN101" i="1"/>
  <c r="DN19" i="1"/>
  <c r="DJ19" i="1"/>
  <c r="DJ35" i="1"/>
  <c r="DL82" i="1"/>
  <c r="DM27" i="1"/>
  <c r="DQ53" i="1"/>
  <c r="DI55" i="1"/>
  <c r="DJ45" i="1"/>
  <c r="DR83" i="1"/>
  <c r="DI7" i="1"/>
  <c r="DQ88" i="1"/>
  <c r="DM41" i="1"/>
  <c r="DM64" i="1"/>
  <c r="DM16" i="1"/>
  <c r="DP16" i="1"/>
  <c r="DM39" i="1"/>
  <c r="DO62" i="1"/>
  <c r="DO104" i="1"/>
  <c r="DI25" i="1"/>
  <c r="DJ94" i="1"/>
  <c r="DM48" i="1"/>
  <c r="DN93" i="1"/>
  <c r="DJ68" i="1"/>
  <c r="DO105" i="1"/>
  <c r="DP83" i="1"/>
  <c r="DN79" i="1"/>
  <c r="DL47" i="1"/>
  <c r="DR91" i="1"/>
  <c r="DR66" i="1"/>
  <c r="DL42" i="1"/>
  <c r="DO111" i="1"/>
  <c r="DJ33" i="1"/>
  <c r="DO102" i="1"/>
  <c r="DS98" i="1"/>
  <c r="DJ66" i="1"/>
  <c r="DP100" i="1"/>
  <c r="DL114" i="1"/>
  <c r="DT37" i="1"/>
  <c r="DS81" i="1"/>
  <c r="DL78" i="1"/>
  <c r="DT77" i="1"/>
  <c r="DS109" i="1"/>
  <c r="DJ47" i="1"/>
  <c r="DI62" i="1"/>
  <c r="DS92" i="1"/>
  <c r="DT99" i="1"/>
  <c r="DR65" i="1"/>
  <c r="DO71" i="1"/>
  <c r="DT89" i="1"/>
  <c r="DJ10" i="1"/>
  <c r="DL105" i="1"/>
  <c r="DJ48" i="1"/>
  <c r="DP62" i="1"/>
  <c r="DL74" i="1"/>
  <c r="DT72" i="1"/>
  <c r="DT69" i="1"/>
  <c r="DT12" i="1"/>
  <c r="DT33" i="1"/>
  <c r="DQ54" i="1"/>
  <c r="DS25" i="1"/>
  <c r="DL33" i="1"/>
  <c r="DK93" i="1"/>
  <c r="DN44" i="1"/>
  <c r="DM26" i="1"/>
  <c r="DS39" i="1"/>
  <c r="DJ64" i="1"/>
  <c r="DJ54" i="1"/>
  <c r="DK7" i="1"/>
  <c r="DK110" i="1"/>
  <c r="DL23" i="1"/>
  <c r="DK89" i="1"/>
  <c r="DK38" i="1"/>
  <c r="DS73" i="1"/>
  <c r="DR110" i="1"/>
  <c r="DT101" i="1"/>
  <c r="DT57" i="1"/>
  <c r="DJ13" i="1"/>
  <c r="DS57" i="1"/>
  <c r="DN39" i="1"/>
  <c r="DR28" i="1"/>
  <c r="DP22" i="1"/>
  <c r="DI112" i="1"/>
  <c r="DM113" i="1"/>
  <c r="DM96" i="1"/>
  <c r="DJ56" i="1"/>
  <c r="DL75" i="1"/>
  <c r="DT95" i="1"/>
  <c r="DL97" i="1"/>
  <c r="DL8" i="1"/>
  <c r="DK27" i="1"/>
  <c r="DT65" i="1"/>
  <c r="DO29" i="1"/>
  <c r="DL53" i="1"/>
  <c r="DL115" i="1"/>
  <c r="DM11" i="1"/>
  <c r="DT45" i="1"/>
  <c r="DI81" i="1"/>
  <c r="DO40" i="1"/>
  <c r="DQ51" i="1"/>
  <c r="DI10" i="1"/>
  <c r="DQ8" i="1"/>
  <c r="DQ70" i="1"/>
  <c r="DJ108" i="1"/>
  <c r="DJ34" i="1"/>
  <c r="DQ78" i="1"/>
  <c r="DI41" i="1"/>
  <c r="DL20" i="1"/>
  <c r="DQ90" i="1"/>
  <c r="DK83" i="1"/>
  <c r="DQ67" i="1"/>
  <c r="DS107" i="1"/>
  <c r="DR17" i="1"/>
  <c r="DN61" i="1"/>
  <c r="DP41" i="1"/>
  <c r="DI63" i="1"/>
  <c r="DK103" i="1"/>
  <c r="DK24" i="1"/>
  <c r="DR67" i="1"/>
  <c r="DQ114" i="1"/>
  <c r="DT63" i="1"/>
  <c r="DJ40" i="1"/>
  <c r="DP23" i="1"/>
  <c r="DS77" i="1"/>
  <c r="DO65" i="1"/>
  <c r="DN11" i="1"/>
  <c r="DR112" i="1"/>
  <c r="DI44" i="1"/>
  <c r="DM52" i="1"/>
  <c r="DK6" i="1"/>
  <c r="DR68" i="1"/>
  <c r="DO41" i="1"/>
  <c r="DI67" i="1"/>
  <c r="DR6" i="1"/>
  <c r="DJ61" i="1"/>
  <c r="DN107" i="1"/>
  <c r="DP47" i="1"/>
  <c r="DM60" i="1"/>
  <c r="DO73" i="1"/>
  <c r="DP52" i="1"/>
  <c r="DR96" i="1"/>
  <c r="DI109" i="1"/>
  <c r="DM71" i="1"/>
  <c r="DO26" i="1"/>
  <c r="DP114" i="1"/>
  <c r="DP84" i="1"/>
  <c r="DO79" i="1"/>
  <c r="DQ57" i="1"/>
  <c r="DN20" i="1"/>
  <c r="DQ81" i="1"/>
  <c r="DN41" i="1"/>
  <c r="DR86" i="1"/>
  <c r="DI21" i="1"/>
  <c r="DS36" i="1"/>
  <c r="DN82" i="1"/>
  <c r="DJ113" i="1"/>
  <c r="DP11" i="1"/>
  <c r="DK99" i="1"/>
  <c r="DQ61" i="1"/>
  <c r="DR14" i="1"/>
  <c r="DO63" i="1"/>
  <c r="DI108" i="1"/>
  <c r="DQ69" i="1"/>
  <c r="DO39" i="1"/>
  <c r="DO51" i="1"/>
  <c r="DR90" i="1"/>
  <c r="DM43" i="1"/>
  <c r="DO33" i="1"/>
  <c r="DI101" i="1"/>
  <c r="DJ63" i="1"/>
  <c r="DM22" i="1"/>
  <c r="DM35" i="1"/>
  <c r="DQ89" i="1"/>
  <c r="DR103" i="1"/>
  <c r="DR8" i="1"/>
  <c r="DS27" i="1"/>
  <c r="DP98" i="1"/>
  <c r="DJ7" i="1"/>
  <c r="DI52" i="1"/>
  <c r="DP95" i="1"/>
  <c r="DR77" i="1"/>
  <c r="DS88" i="1"/>
  <c r="DS31" i="1"/>
  <c r="DJ110" i="1"/>
  <c r="DM19" i="1"/>
  <c r="DQ19" i="1"/>
  <c r="DP80" i="1"/>
  <c r="DJ37" i="1"/>
  <c r="DS103" i="1"/>
  <c r="DT75" i="1"/>
  <c r="DL94" i="1"/>
  <c r="DL69" i="1"/>
  <c r="DN42" i="1"/>
  <c r="DI33" i="1"/>
  <c r="DT22" i="1"/>
  <c r="DI64" i="1"/>
  <c r="DR62" i="1"/>
  <c r="DK92" i="1"/>
  <c r="DS43" i="1"/>
  <c r="DL79" i="1"/>
  <c r="DP29" i="1"/>
  <c r="DJ69" i="1"/>
  <c r="DJ93" i="1"/>
  <c r="DP13" i="1"/>
  <c r="DM87" i="1"/>
  <c r="DL107" i="1"/>
  <c r="DS66" i="1"/>
  <c r="DK50" i="1"/>
  <c r="DL86" i="1"/>
  <c r="DK107" i="1"/>
  <c r="DO25" i="1"/>
  <c r="DO75" i="1"/>
  <c r="DQ37" i="1"/>
  <c r="DN56" i="1"/>
  <c r="DO74" i="1"/>
  <c r="DK74" i="1"/>
  <c r="DM83" i="1"/>
  <c r="DT111" i="1"/>
  <c r="DL21" i="1"/>
  <c r="DL113" i="1"/>
  <c r="DJ97" i="1"/>
  <c r="DK84" i="1"/>
  <c r="DN51" i="1"/>
  <c r="DL63" i="1"/>
  <c r="DP46" i="1"/>
  <c r="DL52" i="1"/>
  <c r="DK114" i="1"/>
  <c r="DQ40" i="1"/>
  <c r="DL40" i="1"/>
  <c r="DT87" i="1"/>
  <c r="DL54" i="1"/>
  <c r="DP76" i="1"/>
  <c r="DI40" i="1"/>
  <c r="DS97" i="1"/>
  <c r="DQ76" i="1"/>
  <c r="DO16" i="1"/>
  <c r="DK96" i="1"/>
  <c r="DS46" i="1"/>
  <c r="DQ45" i="1"/>
  <c r="DT113" i="1"/>
  <c r="DI72" i="1"/>
  <c r="DL60" i="1"/>
  <c r="DI28" i="1"/>
  <c r="DK146" i="1"/>
  <c r="DR79" i="1"/>
  <c r="DS91" i="1"/>
  <c r="DS96" i="1"/>
  <c r="DK32" i="1"/>
  <c r="DJ52" i="1"/>
  <c r="DQ77" i="1"/>
  <c r="DK36" i="1"/>
  <c r="DR97" i="1"/>
  <c r="DS30" i="1"/>
  <c r="DK66" i="1"/>
  <c r="DS28" i="1"/>
  <c r="DO99" i="1"/>
  <c r="DS9" i="1"/>
  <c r="DM21" i="1"/>
  <c r="DQ48" i="1"/>
  <c r="DS29" i="1"/>
  <c r="DJ9" i="1"/>
  <c r="DR63" i="1"/>
  <c r="DN106" i="1"/>
  <c r="DL91" i="1"/>
  <c r="DT76" i="1"/>
  <c r="DS64" i="1"/>
  <c r="DM45" i="1"/>
  <c r="DS49" i="1"/>
  <c r="DM42" i="1"/>
  <c r="DK78" i="1"/>
  <c r="DQ9" i="1"/>
  <c r="DK8" i="1"/>
  <c r="DP35" i="1"/>
  <c r="DS72" i="1"/>
  <c r="DK102" i="1"/>
  <c r="DM37" i="1"/>
  <c r="DT112" i="1"/>
  <c r="DO34" i="1"/>
  <c r="DK67" i="1"/>
  <c r="DM80" i="1"/>
  <c r="DM33" i="1"/>
  <c r="DT41" i="1"/>
  <c r="DJ77" i="1"/>
  <c r="DS60" i="1"/>
  <c r="DK63" i="1"/>
  <c r="DQ99" i="1"/>
  <c r="DM49" i="1"/>
  <c r="DJ112" i="1"/>
  <c r="DQ101" i="1"/>
  <c r="DL44" i="1"/>
  <c r="DI22" i="1"/>
  <c r="DP111" i="1"/>
  <c r="DP74" i="1"/>
  <c r="DQ49" i="1"/>
  <c r="DI24" i="1"/>
  <c r="DK9" i="1"/>
  <c r="DT54" i="1"/>
  <c r="DQ7" i="1"/>
  <c r="DP45" i="1"/>
  <c r="DS108" i="1"/>
  <c r="DP73" i="1"/>
  <c r="DO94" i="1"/>
  <c r="DJ146" i="1"/>
  <c r="DT47" i="1"/>
  <c r="DJ51" i="1"/>
  <c r="DM92" i="1"/>
  <c r="DR104" i="1"/>
  <c r="DK80" i="1"/>
  <c r="DL29" i="1"/>
  <c r="DT40" i="1"/>
  <c r="DM109" i="1"/>
  <c r="DK81" i="1"/>
  <c r="DO103" i="1"/>
  <c r="DJ25" i="1"/>
  <c r="DO88" i="1"/>
  <c r="DP18" i="1"/>
  <c r="DI85" i="1"/>
  <c r="DS52" i="1"/>
  <c r="DI26" i="1"/>
  <c r="DS100" i="1"/>
  <c r="DN69" i="1"/>
  <c r="DR85" i="1"/>
  <c r="DQ23" i="1"/>
  <c r="DO92" i="1"/>
  <c r="DS44" i="1"/>
  <c r="DO107" i="1"/>
  <c r="DJ85" i="1"/>
  <c r="DQ59" i="1"/>
  <c r="DO24" i="1"/>
  <c r="DN31" i="1"/>
  <c r="DP37" i="1"/>
  <c r="DP25" i="1"/>
  <c r="DR89" i="1"/>
  <c r="DR113" i="1"/>
  <c r="DL59" i="1"/>
  <c r="DO44" i="1"/>
  <c r="DN49" i="1"/>
  <c r="DJ42" i="1"/>
  <c r="DQ79" i="1"/>
  <c r="DR50" i="1"/>
  <c r="DI100" i="1"/>
  <c r="DM34" i="1"/>
  <c r="DP82" i="1"/>
  <c r="DK76" i="1"/>
  <c r="DS75" i="1"/>
  <c r="DL101" i="1"/>
  <c r="DK21" i="1"/>
  <c r="DJ58" i="1"/>
  <c r="DJ83" i="1"/>
  <c r="DR60" i="1"/>
  <c r="DM65" i="1"/>
  <c r="DQ16" i="1"/>
  <c r="DO50" i="1"/>
  <c r="DR22" i="1"/>
  <c r="DR114" i="1"/>
  <c r="DM81" i="1"/>
  <c r="DN45" i="1"/>
  <c r="DJ57" i="1"/>
  <c r="DI35" i="1"/>
  <c r="DK34" i="1"/>
  <c r="DM107" i="1"/>
  <c r="DJ99" i="1"/>
  <c r="DP105" i="1"/>
  <c r="DP93" i="1"/>
  <c r="DM30" i="1"/>
  <c r="DI14" i="1"/>
  <c r="DN92" i="1"/>
  <c r="DN23" i="1"/>
  <c r="DL17" i="1"/>
  <c r="DL16" i="1"/>
  <c r="DI75" i="1"/>
  <c r="DI31" i="1"/>
  <c r="DM97" i="1"/>
  <c r="DL14" i="1"/>
  <c r="DI50" i="1"/>
  <c r="DR57" i="1"/>
  <c r="DT19" i="1"/>
  <c r="DI19" i="1"/>
  <c r="DL5" i="1"/>
  <c r="DK5" i="1"/>
  <c r="DQ5" i="1"/>
  <c r="DP5" i="1"/>
  <c r="DS5" i="1"/>
  <c r="DN5" i="1"/>
  <c r="DR5" i="1"/>
  <c r="DM5" i="1"/>
  <c r="DJ5" i="1"/>
  <c r="DT5" i="1"/>
  <c r="DO5" i="1"/>
  <c r="DI5" i="1"/>
  <c r="DI115" i="1"/>
  <c r="DJ74" i="1"/>
  <c r="DJ15" i="1"/>
  <c r="DM15" i="1"/>
  <c r="DQ108" i="1"/>
  <c r="DL15" i="1"/>
  <c r="DR15" i="1"/>
  <c r="DJ26" i="1"/>
  <c r="DL56" i="1"/>
  <c r="DS15" i="1"/>
  <c r="DI15" i="1"/>
  <c r="DN15" i="1"/>
  <c r="DT15" i="1"/>
  <c r="DN98" i="1"/>
  <c r="DN78" i="1"/>
  <c r="DQ42" i="1"/>
  <c r="DT43" i="1"/>
  <c r="DJ82" i="1"/>
  <c r="DK15" i="1"/>
  <c r="DQ115" i="1"/>
  <c r="DP15" i="1"/>
  <c r="DT109" i="1"/>
  <c r="DI32" i="1"/>
  <c r="DK56" i="1"/>
  <c r="DL109" i="1"/>
  <c r="DQ15" i="1"/>
  <c r="DK54" i="1"/>
  <c r="DO15" i="1"/>
  <c r="DI103" i="1"/>
  <c r="DM44" i="1"/>
  <c r="DB9" i="1"/>
  <c r="DE12" i="1"/>
  <c r="DA17" i="1"/>
  <c r="DV144" i="1" l="1"/>
  <c r="EH144" i="1" s="1"/>
  <c r="EB15" i="1"/>
  <c r="EN15" i="1" s="1"/>
  <c r="DU3" i="6"/>
  <c r="DU63" i="6" s="1"/>
  <c r="AO63" i="9" s="1"/>
  <c r="BM63" i="9" s="1"/>
  <c r="EC3" i="6"/>
  <c r="EC16" i="6" s="1"/>
  <c r="AW16" i="9" s="1"/>
  <c r="BU16" i="9" s="1"/>
  <c r="DV3" i="6"/>
  <c r="ED3" i="6"/>
  <c r="DY3" i="6"/>
  <c r="DW3" i="6"/>
  <c r="EA42" i="1"/>
  <c r="DZ3" i="6"/>
  <c r="EE3" i="6"/>
  <c r="DX136" i="1"/>
  <c r="EJ136" i="1" s="1"/>
  <c r="EA3" i="6"/>
  <c r="DX3" i="6"/>
  <c r="EB3" i="6"/>
  <c r="EF3" i="6"/>
  <c r="ED111" i="1"/>
  <c r="EP111" i="1" s="1"/>
  <c r="DW53" i="1"/>
  <c r="DU115" i="1"/>
  <c r="EG115" i="1" s="1"/>
  <c r="EC15" i="1"/>
  <c r="EO15" i="1" s="1"/>
  <c r="DZ47" i="1"/>
  <c r="DY76" i="1"/>
  <c r="EK76" i="1" s="1"/>
  <c r="EE15" i="1"/>
  <c r="EQ15" i="1" s="1"/>
  <c r="EF130" i="1"/>
  <c r="ER130" i="1" s="1"/>
  <c r="EB143" i="1"/>
  <c r="EN143" i="1" s="1"/>
  <c r="EB141" i="1"/>
  <c r="EN141" i="1" s="1"/>
  <c r="EB144" i="1"/>
  <c r="EN144" i="1" s="1"/>
  <c r="DX142" i="1"/>
  <c r="EJ142" i="1" s="1"/>
  <c r="EB139" i="1"/>
  <c r="EN139" i="1" s="1"/>
  <c r="DX143" i="1"/>
  <c r="EJ143" i="1" s="1"/>
  <c r="DX139" i="1"/>
  <c r="EJ139" i="1" s="1"/>
  <c r="DX141" i="1"/>
  <c r="EJ141" i="1" s="1"/>
  <c r="EB140" i="1"/>
  <c r="EN140" i="1" s="1"/>
  <c r="DX144" i="1"/>
  <c r="EJ144" i="1" s="1"/>
  <c r="EB142" i="1"/>
  <c r="EN142" i="1" s="1"/>
  <c r="DX140" i="1"/>
  <c r="EJ140" i="1" s="1"/>
  <c r="DX145" i="1"/>
  <c r="EJ145" i="1" s="1"/>
  <c r="EB145" i="1"/>
  <c r="EN145" i="1" s="1"/>
  <c r="EB138" i="1"/>
  <c r="EN138" i="1" s="1"/>
  <c r="DX135" i="1"/>
  <c r="EJ135" i="1" s="1"/>
  <c r="DX138" i="1"/>
  <c r="EJ138" i="1" s="1"/>
  <c r="DX137" i="1"/>
  <c r="EJ137" i="1" s="1"/>
  <c r="EB137" i="1"/>
  <c r="EN137" i="1" s="1"/>
  <c r="DX132" i="1"/>
  <c r="EJ132" i="1" s="1"/>
  <c r="EB134" i="1"/>
  <c r="EN134" i="1" s="1"/>
  <c r="DX134" i="1"/>
  <c r="EJ134" i="1" s="1"/>
  <c r="EB135" i="1"/>
  <c r="EN135" i="1" s="1"/>
  <c r="DX133" i="1"/>
  <c r="EJ133" i="1" s="1"/>
  <c r="EB133" i="1"/>
  <c r="EN133" i="1" s="1"/>
  <c r="EB132" i="1"/>
  <c r="EN132" i="1" s="1"/>
  <c r="EB136" i="1"/>
  <c r="EN136" i="1" s="1"/>
  <c r="DX129" i="1"/>
  <c r="EJ129" i="1" s="1"/>
  <c r="DX117" i="1"/>
  <c r="EJ117" i="1" s="1"/>
  <c r="DX118" i="1"/>
  <c r="EJ118" i="1" s="1"/>
  <c r="DX128" i="1"/>
  <c r="EJ128" i="1" s="1"/>
  <c r="DX130" i="1"/>
  <c r="EJ130" i="1" s="1"/>
  <c r="EB129" i="1"/>
  <c r="EN129" i="1" s="1"/>
  <c r="DX122" i="1"/>
  <c r="EJ122" i="1" s="1"/>
  <c r="DX119" i="1"/>
  <c r="EJ119" i="1" s="1"/>
  <c r="DX124" i="1"/>
  <c r="EJ124" i="1" s="1"/>
  <c r="DX125" i="1"/>
  <c r="EJ125" i="1" s="1"/>
  <c r="EA121" i="1"/>
  <c r="EM121" i="1" s="1"/>
  <c r="EB119" i="1"/>
  <c r="EN119" i="1" s="1"/>
  <c r="EA46" i="1"/>
  <c r="EM46" i="1" s="1"/>
  <c r="EB117" i="1"/>
  <c r="EN117" i="1" s="1"/>
  <c r="DX126" i="1"/>
  <c r="EJ126" i="1" s="1"/>
  <c r="DX116" i="1"/>
  <c r="EJ116" i="1" s="1"/>
  <c r="DX131" i="1"/>
  <c r="EJ131" i="1" s="1"/>
  <c r="EB131" i="1"/>
  <c r="EN131" i="1" s="1"/>
  <c r="DX123" i="1"/>
  <c r="EJ123" i="1" s="1"/>
  <c r="EB124" i="1"/>
  <c r="EN124" i="1" s="1"/>
  <c r="EB118" i="1"/>
  <c r="EN118" i="1" s="1"/>
  <c r="EB126" i="1"/>
  <c r="EN126" i="1" s="1"/>
  <c r="DX120" i="1"/>
  <c r="EJ120" i="1" s="1"/>
  <c r="EB125" i="1"/>
  <c r="EN125" i="1" s="1"/>
  <c r="EB122" i="1"/>
  <c r="EN122" i="1" s="1"/>
  <c r="DX121" i="1"/>
  <c r="EJ121" i="1" s="1"/>
  <c r="DX127" i="1"/>
  <c r="EJ127" i="1" s="1"/>
  <c r="EB120" i="1"/>
  <c r="EN120" i="1" s="1"/>
  <c r="EB130" i="1"/>
  <c r="EN130" i="1" s="1"/>
  <c r="EB128" i="1"/>
  <c r="EN128" i="1" s="1"/>
  <c r="EB116" i="1"/>
  <c r="EN116" i="1" s="1"/>
  <c r="EB123" i="1"/>
  <c r="EN123" i="1" s="1"/>
  <c r="DZ130" i="1"/>
  <c r="EL130" i="1" s="1"/>
  <c r="EB121" i="1"/>
  <c r="EN121" i="1" s="1"/>
  <c r="EB127" i="1"/>
  <c r="EN127" i="1" s="1"/>
  <c r="EA38" i="1"/>
  <c r="EM38" i="1" s="1"/>
  <c r="EA104" i="1"/>
  <c r="EM104" i="1" s="1"/>
  <c r="EA92" i="1"/>
  <c r="EM92" i="1" s="1"/>
  <c r="EA99" i="1"/>
  <c r="EM99" i="1" s="1"/>
  <c r="EA87" i="1"/>
  <c r="EM87" i="1" s="1"/>
  <c r="EA75" i="1"/>
  <c r="EM75" i="1" s="1"/>
  <c r="EA39" i="1"/>
  <c r="EM39" i="1" s="1"/>
  <c r="EA54" i="1"/>
  <c r="EM54" i="1" s="1"/>
  <c r="EA55" i="1"/>
  <c r="EM55" i="1" s="1"/>
  <c r="DX54" i="1"/>
  <c r="EJ54" i="1" s="1"/>
  <c r="DX8" i="1"/>
  <c r="EJ8" i="1" s="1"/>
  <c r="DX115" i="1"/>
  <c r="EJ115" i="1" s="1"/>
  <c r="DX112" i="1"/>
  <c r="EJ112" i="1" s="1"/>
  <c r="DX60" i="1"/>
  <c r="EJ60" i="1" s="1"/>
  <c r="DX86" i="1"/>
  <c r="EJ86" i="1" s="1"/>
  <c r="DX97" i="1"/>
  <c r="EJ97" i="1" s="1"/>
  <c r="DX91" i="1"/>
  <c r="EJ91" i="1" s="1"/>
  <c r="DX105" i="1"/>
  <c r="EJ105" i="1" s="1"/>
  <c r="DX101" i="1"/>
  <c r="EJ101" i="1" s="1"/>
  <c r="DX63" i="1"/>
  <c r="EJ63" i="1" s="1"/>
  <c r="DX107" i="1"/>
  <c r="EJ107" i="1" s="1"/>
  <c r="DX34" i="1"/>
  <c r="EJ34" i="1" s="1"/>
  <c r="DX22" i="1"/>
  <c r="EJ22" i="1" s="1"/>
  <c r="DX21" i="1"/>
  <c r="EJ21" i="1" s="1"/>
  <c r="DX16" i="1"/>
  <c r="EJ16" i="1" s="1"/>
  <c r="DZ12" i="1"/>
  <c r="EL12" i="1" s="1"/>
  <c r="DZ72" i="1"/>
  <c r="EL72" i="1" s="1"/>
  <c r="DX44" i="1"/>
  <c r="EJ44" i="1" s="1"/>
  <c r="DX113" i="1"/>
  <c r="EJ113" i="1" s="1"/>
  <c r="DX79" i="1"/>
  <c r="EJ79" i="1" s="1"/>
  <c r="DX53" i="1"/>
  <c r="EJ53" i="1" s="1"/>
  <c r="DX69" i="1"/>
  <c r="EJ69" i="1" s="1"/>
  <c r="DX20" i="1"/>
  <c r="EJ20" i="1" s="1"/>
  <c r="DX65" i="1"/>
  <c r="EJ65" i="1" s="1"/>
  <c r="DX14" i="1"/>
  <c r="EJ14" i="1" s="1"/>
  <c r="DX17" i="1"/>
  <c r="EJ17" i="1" s="1"/>
  <c r="DX29" i="1"/>
  <c r="EJ29" i="1" s="1"/>
  <c r="DX52" i="1"/>
  <c r="EJ52" i="1" s="1"/>
  <c r="DX15" i="1"/>
  <c r="EJ15" i="1" s="1"/>
  <c r="DX59" i="1"/>
  <c r="EJ59" i="1" s="1"/>
  <c r="DX5" i="1"/>
  <c r="EJ5" i="1" s="1"/>
  <c r="DX40" i="1"/>
  <c r="EJ40" i="1" s="1"/>
  <c r="DX94" i="1"/>
  <c r="EJ94" i="1" s="1"/>
  <c r="DX75" i="1"/>
  <c r="EJ75" i="1" s="1"/>
  <c r="EB28" i="1"/>
  <c r="EN28" i="1" s="1"/>
  <c r="DX70" i="1"/>
  <c r="EJ70" i="1" s="1"/>
  <c r="EB108" i="1"/>
  <c r="EN108" i="1" s="1"/>
  <c r="EB81" i="1"/>
  <c r="EN81" i="1" s="1"/>
  <c r="EB40" i="1"/>
  <c r="EN40" i="1" s="1"/>
  <c r="DU95" i="1"/>
  <c r="EG95" i="1" s="1"/>
  <c r="EB77" i="1"/>
  <c r="EN77" i="1" s="1"/>
  <c r="EB95" i="1"/>
  <c r="EN95" i="1" s="1"/>
  <c r="EB31" i="1"/>
  <c r="EN31" i="1" s="1"/>
  <c r="EB53" i="1"/>
  <c r="EN53" i="1" s="1"/>
  <c r="EB13" i="1"/>
  <c r="EN13" i="1" s="1"/>
  <c r="EB41" i="1"/>
  <c r="EN41" i="1" s="1"/>
  <c r="EB48" i="1"/>
  <c r="EN48" i="1" s="1"/>
  <c r="EB55" i="1"/>
  <c r="EN55" i="1" s="1"/>
  <c r="DU98" i="1"/>
  <c r="EG98" i="1" s="1"/>
  <c r="DU84" i="1"/>
  <c r="EG84" i="1" s="1"/>
  <c r="EB67" i="1"/>
  <c r="EN67" i="1" s="1"/>
  <c r="EB60" i="1"/>
  <c r="EN60" i="1" s="1"/>
  <c r="EB88" i="1"/>
  <c r="EN88" i="1" s="1"/>
  <c r="EB97" i="1"/>
  <c r="EN97" i="1" s="1"/>
  <c r="DU40" i="1"/>
  <c r="EG40" i="1" s="1"/>
  <c r="EB83" i="1"/>
  <c r="EN83" i="1" s="1"/>
  <c r="EB46" i="1"/>
  <c r="EN46" i="1" s="1"/>
  <c r="EB29" i="1"/>
  <c r="EN29" i="1" s="1"/>
  <c r="DU88" i="1"/>
  <c r="EG88" i="1" s="1"/>
  <c r="EB75" i="1"/>
  <c r="EN75" i="1" s="1"/>
  <c r="EB72" i="1"/>
  <c r="EN72" i="1" s="1"/>
  <c r="DU47" i="1"/>
  <c r="EG47" i="1" s="1"/>
  <c r="DX33" i="1"/>
  <c r="EJ33" i="1" s="1"/>
  <c r="DX106" i="1"/>
  <c r="EJ106" i="1" s="1"/>
  <c r="DX74" i="1"/>
  <c r="EJ74" i="1" s="1"/>
  <c r="DX42" i="1"/>
  <c r="EJ42" i="1" s="1"/>
  <c r="DX23" i="1"/>
  <c r="EJ23" i="1" s="1"/>
  <c r="DX48" i="1"/>
  <c r="EJ48" i="1" s="1"/>
  <c r="DX25" i="1"/>
  <c r="EJ25" i="1" s="1"/>
  <c r="DX73" i="1"/>
  <c r="EJ73" i="1" s="1"/>
  <c r="EC86" i="1"/>
  <c r="EO86" i="1" s="1"/>
  <c r="EB5" i="1"/>
  <c r="EN5" i="1" s="1"/>
  <c r="EB52" i="1"/>
  <c r="EN52" i="1" s="1"/>
  <c r="EB17" i="1"/>
  <c r="EN17" i="1" s="1"/>
  <c r="EB36" i="1"/>
  <c r="EN36" i="1" s="1"/>
  <c r="EB106" i="1"/>
  <c r="EN106" i="1" s="1"/>
  <c r="EB6" i="1"/>
  <c r="EN6" i="1" s="1"/>
  <c r="EB57" i="1"/>
  <c r="EN57" i="1" s="1"/>
  <c r="EB10" i="1"/>
  <c r="EN10" i="1" s="1"/>
  <c r="EB25" i="1"/>
  <c r="EN25" i="1" s="1"/>
  <c r="EB18" i="1"/>
  <c r="EN18" i="1" s="1"/>
  <c r="EB45" i="1"/>
  <c r="EN45" i="1" s="1"/>
  <c r="EB76" i="1"/>
  <c r="EN76" i="1" s="1"/>
  <c r="EB23" i="1"/>
  <c r="EN23" i="1" s="1"/>
  <c r="EB94" i="1"/>
  <c r="EN94" i="1" s="1"/>
  <c r="EB89" i="1"/>
  <c r="EN89" i="1" s="1"/>
  <c r="EB59" i="1"/>
  <c r="EN59" i="1" s="1"/>
  <c r="EB102" i="1"/>
  <c r="EN102" i="1" s="1"/>
  <c r="EB93" i="1"/>
  <c r="EN93" i="1" s="1"/>
  <c r="EB74" i="1"/>
  <c r="EN74" i="1" s="1"/>
  <c r="EB35" i="1"/>
  <c r="EN35" i="1" s="1"/>
  <c r="EB84" i="1"/>
  <c r="EN84" i="1" s="1"/>
  <c r="EB62" i="1"/>
  <c r="EN62" i="1" s="1"/>
  <c r="EB68" i="1"/>
  <c r="EN68" i="1" s="1"/>
  <c r="EB70" i="1"/>
  <c r="EN70" i="1" s="1"/>
  <c r="EB12" i="1"/>
  <c r="EN12" i="1" s="1"/>
  <c r="EB65" i="1"/>
  <c r="EN65" i="1" s="1"/>
  <c r="EB112" i="1"/>
  <c r="EN112" i="1" s="1"/>
  <c r="DU5" i="1"/>
  <c r="EG5" i="1" s="1"/>
  <c r="EB82" i="1"/>
  <c r="EN82" i="1" s="1"/>
  <c r="EB73" i="1"/>
  <c r="EN73" i="1" s="1"/>
  <c r="EB80" i="1"/>
  <c r="EN80" i="1" s="1"/>
  <c r="EB11" i="1"/>
  <c r="EN11" i="1" s="1"/>
  <c r="DU109" i="1"/>
  <c r="EG109" i="1" s="1"/>
  <c r="DU67" i="1"/>
  <c r="EG67" i="1" s="1"/>
  <c r="EB22" i="1"/>
  <c r="EN22" i="1" s="1"/>
  <c r="EB100" i="1"/>
  <c r="EN100" i="1" s="1"/>
  <c r="EB33" i="1"/>
  <c r="EN33" i="1" s="1"/>
  <c r="EB8" i="1"/>
  <c r="EN8" i="1" s="1"/>
  <c r="EB49" i="1"/>
  <c r="EN49" i="1" s="1"/>
  <c r="DU77" i="1"/>
  <c r="EG77" i="1" s="1"/>
  <c r="EB34" i="1"/>
  <c r="EN34" i="1" s="1"/>
  <c r="EB39" i="1"/>
  <c r="EN39" i="1" s="1"/>
  <c r="EB30" i="1"/>
  <c r="EN30" i="1" s="1"/>
  <c r="EB105" i="1"/>
  <c r="EN105" i="1" s="1"/>
  <c r="EB37" i="1"/>
  <c r="EN37" i="1" s="1"/>
  <c r="DU85" i="1"/>
  <c r="EG85" i="1" s="1"/>
  <c r="EB111" i="1"/>
  <c r="EN111" i="1" s="1"/>
  <c r="EB98" i="1"/>
  <c r="EN98" i="1" s="1"/>
  <c r="EB114" i="1"/>
  <c r="EN114" i="1" s="1"/>
  <c r="EB47" i="1"/>
  <c r="EN47" i="1" s="1"/>
  <c r="EB16" i="1"/>
  <c r="EN16" i="1" s="1"/>
  <c r="EB42" i="1"/>
  <c r="EN42" i="1" s="1"/>
  <c r="EB109" i="1"/>
  <c r="EN109" i="1" s="1"/>
  <c r="EB27" i="1"/>
  <c r="EN27" i="1" s="1"/>
  <c r="EB7" i="1"/>
  <c r="EN7" i="1" s="1"/>
  <c r="EB21" i="1"/>
  <c r="EN21" i="1" s="1"/>
  <c r="EB103" i="1"/>
  <c r="EN103" i="1" s="1"/>
  <c r="EB50" i="1"/>
  <c r="EN50" i="1" s="1"/>
  <c r="EB92" i="1"/>
  <c r="EN92" i="1" s="1"/>
  <c r="EB71" i="1"/>
  <c r="EN71" i="1" s="1"/>
  <c r="DX51" i="1"/>
  <c r="EJ51" i="1" s="1"/>
  <c r="DX9" i="1"/>
  <c r="EJ9" i="1" s="1"/>
  <c r="DX99" i="1"/>
  <c r="EJ99" i="1" s="1"/>
  <c r="DX36" i="1"/>
  <c r="EJ36" i="1" s="1"/>
  <c r="DX24" i="1"/>
  <c r="EJ24" i="1" s="1"/>
  <c r="DX7" i="1"/>
  <c r="EJ7" i="1" s="1"/>
  <c r="DX62" i="1"/>
  <c r="EJ62" i="1" s="1"/>
  <c r="DX13" i="1"/>
  <c r="EJ13" i="1" s="1"/>
  <c r="DX88" i="1"/>
  <c r="EJ88" i="1" s="1"/>
  <c r="DX31" i="1"/>
  <c r="EJ31" i="1" s="1"/>
  <c r="EA52" i="1"/>
  <c r="EM52" i="1" s="1"/>
  <c r="DU110" i="1"/>
  <c r="EG110" i="1" s="1"/>
  <c r="DX108" i="1"/>
  <c r="EJ108" i="1" s="1"/>
  <c r="DX93" i="1"/>
  <c r="EJ93" i="1" s="1"/>
  <c r="DX50" i="1"/>
  <c r="EJ50" i="1" s="1"/>
  <c r="DX6" i="1"/>
  <c r="EJ6" i="1" s="1"/>
  <c r="DX66" i="1"/>
  <c r="EJ66" i="1" s="1"/>
  <c r="DX43" i="1"/>
  <c r="EJ43" i="1" s="1"/>
  <c r="DX12" i="1"/>
  <c r="EJ12" i="1" s="1"/>
  <c r="DX114" i="1"/>
  <c r="EJ114" i="1" s="1"/>
  <c r="DX96" i="1"/>
  <c r="EJ96" i="1" s="1"/>
  <c r="DX46" i="1"/>
  <c r="EJ46" i="1" s="1"/>
  <c r="DX41" i="1"/>
  <c r="EJ41" i="1" s="1"/>
  <c r="DX58" i="1"/>
  <c r="EJ58" i="1" s="1"/>
  <c r="DX92" i="1"/>
  <c r="EJ92" i="1" s="1"/>
  <c r="DX83" i="1"/>
  <c r="EJ83" i="1" s="1"/>
  <c r="DX55" i="1"/>
  <c r="EJ55" i="1" s="1"/>
  <c r="DX67" i="1"/>
  <c r="EJ67" i="1" s="1"/>
  <c r="DX72" i="1"/>
  <c r="EJ72" i="1" s="1"/>
  <c r="DX19" i="1"/>
  <c r="EJ19" i="1" s="1"/>
  <c r="DX30" i="1"/>
  <c r="EJ30" i="1" s="1"/>
  <c r="DX95" i="1"/>
  <c r="EJ95" i="1" s="1"/>
  <c r="DX100" i="1"/>
  <c r="EJ100" i="1" s="1"/>
  <c r="DX78" i="1"/>
  <c r="EJ78" i="1" s="1"/>
  <c r="DX47" i="1"/>
  <c r="EJ47" i="1" s="1"/>
  <c r="DX11" i="1"/>
  <c r="EJ11" i="1" s="1"/>
  <c r="DX87" i="1"/>
  <c r="EJ87" i="1" s="1"/>
  <c r="DX28" i="1"/>
  <c r="EJ28" i="1" s="1"/>
  <c r="DX104" i="1"/>
  <c r="EJ104" i="1" s="1"/>
  <c r="DX10" i="1"/>
  <c r="EJ10" i="1" s="1"/>
  <c r="DX35" i="1"/>
  <c r="EJ35" i="1" s="1"/>
  <c r="DX26" i="1"/>
  <c r="EJ26" i="1" s="1"/>
  <c r="DX98" i="1"/>
  <c r="EJ98" i="1" s="1"/>
  <c r="DX82" i="1"/>
  <c r="EJ82" i="1" s="1"/>
  <c r="DX102" i="1"/>
  <c r="EJ102" i="1" s="1"/>
  <c r="DX68" i="1"/>
  <c r="EJ68" i="1" s="1"/>
  <c r="DX39" i="1"/>
  <c r="EJ39" i="1" s="1"/>
  <c r="EA90" i="1"/>
  <c r="EM90" i="1" s="1"/>
  <c r="EA8" i="1"/>
  <c r="EM8" i="1" s="1"/>
  <c r="EA78" i="1"/>
  <c r="EM78" i="1" s="1"/>
  <c r="EB69" i="1"/>
  <c r="EN69" i="1" s="1"/>
  <c r="EB78" i="1"/>
  <c r="EN78" i="1" s="1"/>
  <c r="EA93" i="1"/>
  <c r="EM93" i="1" s="1"/>
  <c r="EB54" i="1"/>
  <c r="EN54" i="1" s="1"/>
  <c r="EB63" i="1"/>
  <c r="EN63" i="1" s="1"/>
  <c r="EB58" i="1"/>
  <c r="EN58" i="1" s="1"/>
  <c r="DU99" i="1"/>
  <c r="EG99" i="1" s="1"/>
  <c r="DU20" i="1"/>
  <c r="EG20" i="1" s="1"/>
  <c r="DX84" i="1"/>
  <c r="EJ84" i="1" s="1"/>
  <c r="EA86" i="1"/>
  <c r="EM86" i="1" s="1"/>
  <c r="EA28" i="1"/>
  <c r="EM28" i="1" s="1"/>
  <c r="DX18" i="1"/>
  <c r="EJ18" i="1" s="1"/>
  <c r="EA60" i="1"/>
  <c r="EM60" i="1" s="1"/>
  <c r="EB79" i="1"/>
  <c r="EN79" i="1" s="1"/>
  <c r="DW67" i="1"/>
  <c r="EI67" i="1" s="1"/>
  <c r="DW90" i="1"/>
  <c r="EI90" i="1" s="1"/>
  <c r="DW63" i="1"/>
  <c r="EI63" i="1" s="1"/>
  <c r="EB51" i="1"/>
  <c r="EN51" i="1" s="1"/>
  <c r="DZ64" i="1"/>
  <c r="EL64" i="1" s="1"/>
  <c r="DZ63" i="1"/>
  <c r="EL63" i="1" s="1"/>
  <c r="DW114" i="1"/>
  <c r="EI114" i="1" s="1"/>
  <c r="EB99" i="1"/>
  <c r="EN99" i="1" s="1"/>
  <c r="EB90" i="1"/>
  <c r="EN90" i="1" s="1"/>
  <c r="EB24" i="1"/>
  <c r="EN24" i="1" s="1"/>
  <c r="EB19" i="1"/>
  <c r="EN19" i="1" s="1"/>
  <c r="EB101" i="1"/>
  <c r="EN101" i="1" s="1"/>
  <c r="DW36" i="1"/>
  <c r="EI36" i="1" s="1"/>
  <c r="DW24" i="1"/>
  <c r="EI24" i="1" s="1"/>
  <c r="DW59" i="1"/>
  <c r="EI59" i="1" s="1"/>
  <c r="EB87" i="1"/>
  <c r="EN87" i="1" s="1"/>
  <c r="DW94" i="1"/>
  <c r="EI94" i="1" s="1"/>
  <c r="DW65" i="1"/>
  <c r="EI65" i="1" s="1"/>
  <c r="EB66" i="1"/>
  <c r="EN66" i="1" s="1"/>
  <c r="DW34" i="1"/>
  <c r="EI34" i="1" s="1"/>
  <c r="DU51" i="1"/>
  <c r="EG51" i="1" s="1"/>
  <c r="EB115" i="1"/>
  <c r="EN115" i="1" s="1"/>
  <c r="DW71" i="1"/>
  <c r="EI71" i="1" s="1"/>
  <c r="DW52" i="1"/>
  <c r="EI52" i="1" s="1"/>
  <c r="EB104" i="1"/>
  <c r="EN104" i="1" s="1"/>
  <c r="DX80" i="1"/>
  <c r="EJ80" i="1" s="1"/>
  <c r="DU78" i="1"/>
  <c r="EG78" i="1" s="1"/>
  <c r="EB9" i="1"/>
  <c r="EN9" i="1" s="1"/>
  <c r="EB96" i="1"/>
  <c r="EN96" i="1" s="1"/>
  <c r="EB61" i="1"/>
  <c r="EN61" i="1" s="1"/>
  <c r="EB38" i="1"/>
  <c r="EN38" i="1" s="1"/>
  <c r="EA108" i="1"/>
  <c r="EM108" i="1" s="1"/>
  <c r="DU93" i="1"/>
  <c r="EG93" i="1" s="1"/>
  <c r="EB107" i="1"/>
  <c r="EN107" i="1" s="1"/>
  <c r="EB20" i="1"/>
  <c r="EN20" i="1" s="1"/>
  <c r="EB146" i="1"/>
  <c r="EN146" i="1" s="1"/>
  <c r="EA109" i="1"/>
  <c r="EM109" i="1" s="1"/>
  <c r="DU102" i="1"/>
  <c r="EG102" i="1" s="1"/>
  <c r="EB56" i="1"/>
  <c r="EN56" i="1" s="1"/>
  <c r="DX32" i="1"/>
  <c r="EJ32" i="1" s="1"/>
  <c r="DX37" i="1"/>
  <c r="EJ37" i="1" s="1"/>
  <c r="DX77" i="1"/>
  <c r="EJ77" i="1" s="1"/>
  <c r="DX146" i="1"/>
  <c r="EJ146" i="1" s="1"/>
  <c r="DX103" i="1"/>
  <c r="EJ103" i="1" s="1"/>
  <c r="DX110" i="1"/>
  <c r="EJ110" i="1" s="1"/>
  <c r="EA37" i="1"/>
  <c r="EM37" i="1" s="1"/>
  <c r="EA67" i="1"/>
  <c r="EM67" i="1" s="1"/>
  <c r="EA61" i="1"/>
  <c r="EM61" i="1" s="1"/>
  <c r="EA10" i="1"/>
  <c r="EM10" i="1" s="1"/>
  <c r="EF146" i="1"/>
  <c r="ER146" i="1" s="1"/>
  <c r="DZ35" i="1"/>
  <c r="EL35" i="1" s="1"/>
  <c r="DU32" i="1"/>
  <c r="EG32" i="1" s="1"/>
  <c r="EB86" i="1"/>
  <c r="EN86" i="1" s="1"/>
  <c r="DX56" i="1"/>
  <c r="EJ56" i="1" s="1"/>
  <c r="EA47" i="1"/>
  <c r="EM47" i="1" s="1"/>
  <c r="DZ86" i="1"/>
  <c r="EL86" i="1" s="1"/>
  <c r="EA106" i="1"/>
  <c r="EM106" i="1" s="1"/>
  <c r="DZ30" i="1"/>
  <c r="EL30" i="1" s="1"/>
  <c r="DZ74" i="1"/>
  <c r="EL74" i="1" s="1"/>
  <c r="DZ28" i="1"/>
  <c r="EL28" i="1" s="1"/>
  <c r="EA68" i="1"/>
  <c r="EM68" i="1" s="1"/>
  <c r="DZ77" i="1"/>
  <c r="EL77" i="1" s="1"/>
  <c r="DZ27" i="1"/>
  <c r="EL27" i="1" s="1"/>
  <c r="EA12" i="1"/>
  <c r="EM12" i="1" s="1"/>
  <c r="DW68" i="1"/>
  <c r="EI68" i="1" s="1"/>
  <c r="DW13" i="1"/>
  <c r="EI13" i="1" s="1"/>
  <c r="DW73" i="1"/>
  <c r="EI73" i="1" s="1"/>
  <c r="DW46" i="1"/>
  <c r="EI46" i="1" s="1"/>
  <c r="DW95" i="1"/>
  <c r="EI95" i="1" s="1"/>
  <c r="DW98" i="1"/>
  <c r="EI98" i="1" s="1"/>
  <c r="DW37" i="1"/>
  <c r="EI37" i="1" s="1"/>
  <c r="DW106" i="1"/>
  <c r="EI106" i="1" s="1"/>
  <c r="DW49" i="1"/>
  <c r="EI49" i="1" s="1"/>
  <c r="DW101" i="1"/>
  <c r="EI101" i="1" s="1"/>
  <c r="DW50" i="1"/>
  <c r="EI50" i="1" s="1"/>
  <c r="DW7" i="1"/>
  <c r="EI7" i="1" s="1"/>
  <c r="DW93" i="1"/>
  <c r="EI93" i="1" s="1"/>
  <c r="DW64" i="1"/>
  <c r="EI64" i="1" s="1"/>
  <c r="DW112" i="1"/>
  <c r="EI112" i="1" s="1"/>
  <c r="DW58" i="1"/>
  <c r="EI58" i="1" s="1"/>
  <c r="DW85" i="1"/>
  <c r="EI85" i="1" s="1"/>
  <c r="DW87" i="1"/>
  <c r="EI87" i="1" s="1"/>
  <c r="DW88" i="1"/>
  <c r="EI88" i="1" s="1"/>
  <c r="DW55" i="1"/>
  <c r="EI55" i="1" s="1"/>
  <c r="DW22" i="1"/>
  <c r="EI22" i="1" s="1"/>
  <c r="DW91" i="1"/>
  <c r="EI91" i="1" s="1"/>
  <c r="DW42" i="1"/>
  <c r="EI42" i="1" s="1"/>
  <c r="DW31" i="1"/>
  <c r="EI31" i="1" s="1"/>
  <c r="DW81" i="1"/>
  <c r="EI81" i="1" s="1"/>
  <c r="DW78" i="1"/>
  <c r="EI78" i="1" s="1"/>
  <c r="DW107" i="1"/>
  <c r="EI107" i="1" s="1"/>
  <c r="DW27" i="1"/>
  <c r="EI27" i="1" s="1"/>
  <c r="DW89" i="1"/>
  <c r="EI89" i="1" s="1"/>
  <c r="DW16" i="1"/>
  <c r="EI16" i="1" s="1"/>
  <c r="DW109" i="1"/>
  <c r="EI109" i="1" s="1"/>
  <c r="DW86" i="1"/>
  <c r="EI86" i="1" s="1"/>
  <c r="DW41" i="1"/>
  <c r="EI41" i="1" s="1"/>
  <c r="DW60" i="1"/>
  <c r="EI60" i="1" s="1"/>
  <c r="DW26" i="1"/>
  <c r="EI26" i="1" s="1"/>
  <c r="DW23" i="1"/>
  <c r="EI23" i="1" s="1"/>
  <c r="DW82" i="1"/>
  <c r="EI82" i="1" s="1"/>
  <c r="DW97" i="1"/>
  <c r="EI97" i="1" s="1"/>
  <c r="DW40" i="1"/>
  <c r="EI40" i="1" s="1"/>
  <c r="DW5" i="1"/>
  <c r="EI5" i="1" s="1"/>
  <c r="DW76" i="1"/>
  <c r="EI76" i="1" s="1"/>
  <c r="DW66" i="1"/>
  <c r="EI66" i="1" s="1"/>
  <c r="DW32" i="1"/>
  <c r="EI32" i="1" s="1"/>
  <c r="DW96" i="1"/>
  <c r="EI96" i="1" s="1"/>
  <c r="DW84" i="1"/>
  <c r="EI84" i="1" s="1"/>
  <c r="DW92" i="1"/>
  <c r="EI92" i="1" s="1"/>
  <c r="DW103" i="1"/>
  <c r="EI103" i="1" s="1"/>
  <c r="DW111" i="1"/>
  <c r="EI111" i="1" s="1"/>
  <c r="DW43" i="1"/>
  <c r="EI43" i="1" s="1"/>
  <c r="DW79" i="1"/>
  <c r="EI79" i="1" s="1"/>
  <c r="DW75" i="1"/>
  <c r="EI75" i="1" s="1"/>
  <c r="DW44" i="1"/>
  <c r="EI44" i="1" s="1"/>
  <c r="DW19" i="1"/>
  <c r="EI19" i="1" s="1"/>
  <c r="DW10" i="1"/>
  <c r="EI10" i="1" s="1"/>
  <c r="DW69" i="1"/>
  <c r="EI69" i="1" s="1"/>
  <c r="DW8" i="1"/>
  <c r="EI8" i="1" s="1"/>
  <c r="DW74" i="1"/>
  <c r="EI74" i="1" s="1"/>
  <c r="DW6" i="1"/>
  <c r="EI6" i="1" s="1"/>
  <c r="DW33" i="1"/>
  <c r="EI33" i="1" s="1"/>
  <c r="DW35" i="1"/>
  <c r="EI35" i="1" s="1"/>
  <c r="DW100" i="1"/>
  <c r="EI100" i="1" s="1"/>
  <c r="DW51" i="1"/>
  <c r="EI51" i="1" s="1"/>
  <c r="DW57" i="1"/>
  <c r="EI57" i="1" s="1"/>
  <c r="DW48" i="1"/>
  <c r="EI48" i="1" s="1"/>
  <c r="DW21" i="1"/>
  <c r="EI21" i="1" s="1"/>
  <c r="DW80" i="1"/>
  <c r="EI80" i="1" s="1"/>
  <c r="DW146" i="1"/>
  <c r="EI146" i="1" s="1"/>
  <c r="DW99" i="1"/>
  <c r="EI99" i="1" s="1"/>
  <c r="DW83" i="1"/>
  <c r="EI83" i="1" s="1"/>
  <c r="DW30" i="1"/>
  <c r="EI30" i="1" s="1"/>
  <c r="DW25" i="1"/>
  <c r="EI25" i="1" s="1"/>
  <c r="DW61" i="1"/>
  <c r="EI61" i="1" s="1"/>
  <c r="DW39" i="1"/>
  <c r="EI39" i="1" s="1"/>
  <c r="DW20" i="1"/>
  <c r="EI20" i="1" s="1"/>
  <c r="DW105" i="1"/>
  <c r="EI105" i="1" s="1"/>
  <c r="DW70" i="1"/>
  <c r="EI70" i="1" s="1"/>
  <c r="DW77" i="1"/>
  <c r="EI77" i="1" s="1"/>
  <c r="DW9" i="1"/>
  <c r="EI9" i="1" s="1"/>
  <c r="DW102" i="1"/>
  <c r="EI102" i="1" s="1"/>
  <c r="DW38" i="1"/>
  <c r="EI38" i="1" s="1"/>
  <c r="DW110" i="1"/>
  <c r="EI110" i="1" s="1"/>
  <c r="DW62" i="1"/>
  <c r="EI62" i="1" s="1"/>
  <c r="DW14" i="1"/>
  <c r="EI14" i="1" s="1"/>
  <c r="DW11" i="1"/>
  <c r="EI11" i="1" s="1"/>
  <c r="DW18" i="1"/>
  <c r="EI18" i="1" s="1"/>
  <c r="DW12" i="1"/>
  <c r="EI12" i="1" s="1"/>
  <c r="DW45" i="1"/>
  <c r="EI45" i="1" s="1"/>
  <c r="DW17" i="1"/>
  <c r="EI17" i="1" s="1"/>
  <c r="DW108" i="1"/>
  <c r="EI108" i="1" s="1"/>
  <c r="DW115" i="1"/>
  <c r="EI115" i="1" s="1"/>
  <c r="DU27" i="1"/>
  <c r="EG27" i="1" s="1"/>
  <c r="DW29" i="1"/>
  <c r="EI29" i="1" s="1"/>
  <c r="DW47" i="1"/>
  <c r="EI47" i="1" s="1"/>
  <c r="DW113" i="1"/>
  <c r="EI113" i="1" s="1"/>
  <c r="DW28" i="1"/>
  <c r="EI28" i="1" s="1"/>
  <c r="DX61" i="1"/>
  <c r="EJ61" i="1" s="1"/>
  <c r="DW104" i="1"/>
  <c r="EI104" i="1" s="1"/>
  <c r="DW56" i="1"/>
  <c r="EI56" i="1" s="1"/>
  <c r="DW72" i="1"/>
  <c r="EI72" i="1" s="1"/>
  <c r="DX27" i="1"/>
  <c r="EJ27" i="1" s="1"/>
  <c r="DZ97" i="1"/>
  <c r="EL97" i="1" s="1"/>
  <c r="DZ111" i="1"/>
  <c r="EL111" i="1" s="1"/>
  <c r="DU80" i="1"/>
  <c r="EG80" i="1" s="1"/>
  <c r="DZ88" i="1"/>
  <c r="EL88" i="1" s="1"/>
  <c r="EB26" i="1"/>
  <c r="EN26" i="1" s="1"/>
  <c r="DU48" i="1"/>
  <c r="EG48" i="1" s="1"/>
  <c r="DU103" i="1"/>
  <c r="EG103" i="1" s="1"/>
  <c r="DU69" i="1"/>
  <c r="EG69" i="1" s="1"/>
  <c r="EB43" i="1"/>
  <c r="EN43" i="1" s="1"/>
  <c r="EB85" i="1"/>
  <c r="EN85" i="1" s="1"/>
  <c r="DX64" i="1"/>
  <c r="EJ64" i="1" s="1"/>
  <c r="DU96" i="1"/>
  <c r="EG96" i="1" s="1"/>
  <c r="DX85" i="1"/>
  <c r="EJ85" i="1" s="1"/>
  <c r="EB110" i="1"/>
  <c r="EN110" i="1" s="1"/>
  <c r="DZ22" i="1"/>
  <c r="EL22" i="1" s="1"/>
  <c r="EB32" i="1"/>
  <c r="EN32" i="1" s="1"/>
  <c r="DU71" i="1"/>
  <c r="EG71" i="1" s="1"/>
  <c r="DU12" i="1"/>
  <c r="EG12" i="1" s="1"/>
  <c r="EB91" i="1"/>
  <c r="EN91" i="1" s="1"/>
  <c r="DZ52" i="1"/>
  <c r="EL52" i="1" s="1"/>
  <c r="DU111" i="1"/>
  <c r="EG111" i="1" s="1"/>
  <c r="DZ6" i="1"/>
  <c r="EL6" i="1" s="1"/>
  <c r="DU89" i="1"/>
  <c r="EG89" i="1" s="1"/>
  <c r="DU49" i="1"/>
  <c r="EG49" i="1" s="1"/>
  <c r="EB44" i="1"/>
  <c r="EN44" i="1" s="1"/>
  <c r="DU87" i="1"/>
  <c r="EG87" i="1" s="1"/>
  <c r="EB64" i="1"/>
  <c r="EN64" i="1" s="1"/>
  <c r="EA7" i="1"/>
  <c r="EM7" i="1" s="1"/>
  <c r="DX71" i="1"/>
  <c r="EJ71" i="1" s="1"/>
  <c r="EB113" i="1"/>
  <c r="EN113" i="1" s="1"/>
  <c r="DX49" i="1"/>
  <c r="EJ49" i="1" s="1"/>
  <c r="DX111" i="1"/>
  <c r="EJ111" i="1" s="1"/>
  <c r="DU91" i="1"/>
  <c r="EG91" i="1" s="1"/>
  <c r="EA66" i="1"/>
  <c r="EM66" i="1" s="1"/>
  <c r="EA115" i="1"/>
  <c r="EM115" i="1" s="1"/>
  <c r="EA22" i="1"/>
  <c r="EM22" i="1" s="1"/>
  <c r="DX45" i="1"/>
  <c r="EJ45" i="1" s="1"/>
  <c r="EA85" i="1"/>
  <c r="EM85" i="1" s="1"/>
  <c r="EB14" i="1"/>
  <c r="EN14" i="1" s="1"/>
  <c r="DZ21" i="1"/>
  <c r="EL21" i="1" s="1"/>
  <c r="DX89" i="1"/>
  <c r="EJ89" i="1" s="1"/>
  <c r="DU146" i="1"/>
  <c r="EG146" i="1" s="1"/>
  <c r="DU83" i="1"/>
  <c r="EG83" i="1" s="1"/>
  <c r="DU15" i="1"/>
  <c r="EG15" i="1" s="1"/>
  <c r="EA82" i="1"/>
  <c r="EM82" i="1" s="1"/>
  <c r="DZ76" i="1"/>
  <c r="EL76" i="1" s="1"/>
  <c r="EA49" i="1"/>
  <c r="EM49" i="1" s="1"/>
  <c r="DZ78" i="1"/>
  <c r="EL78" i="1" s="1"/>
  <c r="DX76" i="1"/>
  <c r="EJ76" i="1" s="1"/>
  <c r="DX90" i="1"/>
  <c r="EJ90" i="1" s="1"/>
  <c r="EA56" i="1"/>
  <c r="EM56" i="1" s="1"/>
  <c r="DZ15" i="1"/>
  <c r="EL15" i="1" s="1"/>
  <c r="DX81" i="1"/>
  <c r="EJ81" i="1" s="1"/>
  <c r="DX109" i="1"/>
  <c r="EJ109" i="1" s="1"/>
  <c r="DY81" i="1"/>
  <c r="EK81" i="1" s="1"/>
  <c r="DX38" i="1"/>
  <c r="EJ38" i="1" s="1"/>
  <c r="DX57" i="1"/>
  <c r="EJ57" i="1" s="1"/>
  <c r="DZ59" i="1"/>
  <c r="EL59" i="1" s="1"/>
  <c r="EC31" i="1"/>
  <c r="EO31" i="1" s="1"/>
  <c r="DY32" i="1"/>
  <c r="EK32" i="1" s="1"/>
  <c r="DY44" i="1"/>
  <c r="EK44" i="1" s="1"/>
  <c r="DZ98" i="1"/>
  <c r="EL98" i="1" s="1"/>
  <c r="DY83" i="1"/>
  <c r="EK83" i="1" s="1"/>
  <c r="DY31" i="1"/>
  <c r="EK31" i="1" s="1"/>
  <c r="DY23" i="1"/>
  <c r="EK23" i="1" s="1"/>
  <c r="EA15" i="1"/>
  <c r="EM15" i="1" s="1"/>
  <c r="DY37" i="1"/>
  <c r="EK37" i="1" s="1"/>
  <c r="DY16" i="1"/>
  <c r="EK16" i="1" s="1"/>
  <c r="DY106" i="1"/>
  <c r="EK106" i="1" s="1"/>
  <c r="EA20" i="1"/>
  <c r="EM20" i="1" s="1"/>
  <c r="EC38" i="1"/>
  <c r="EO38" i="1" s="1"/>
  <c r="EA57" i="1"/>
  <c r="EM57" i="1" s="1"/>
  <c r="DY59" i="1"/>
  <c r="EK59" i="1" s="1"/>
  <c r="DW15" i="1"/>
  <c r="EI15" i="1" s="1"/>
  <c r="DY60" i="1"/>
  <c r="EK60" i="1" s="1"/>
  <c r="DY146" i="1"/>
  <c r="EK146" i="1" s="1"/>
  <c r="DY36" i="1"/>
  <c r="EK36" i="1" s="1"/>
  <c r="DY55" i="1"/>
  <c r="EK55" i="1" s="1"/>
  <c r="DW54" i="1"/>
  <c r="EI54" i="1" s="1"/>
  <c r="EI53" i="1"/>
  <c r="EL47" i="1"/>
  <c r="EM42" i="1"/>
  <c r="DZ9" i="1"/>
  <c r="DQ12" i="1"/>
  <c r="EC12" i="1"/>
  <c r="DM17" i="1"/>
  <c r="DN9" i="1"/>
  <c r="DG3" i="1"/>
  <c r="EO16" i="6" l="1"/>
  <c r="AK16" i="7"/>
  <c r="EG63" i="6"/>
  <c r="AC63" i="7"/>
  <c r="DU116" i="6"/>
  <c r="AO116" i="9" s="1"/>
  <c r="BM116" i="9" s="1"/>
  <c r="DU145" i="6"/>
  <c r="AO145" i="9" s="1"/>
  <c r="BM145" i="9" s="1"/>
  <c r="DU93" i="6"/>
  <c r="AO93" i="9" s="1"/>
  <c r="BM93" i="9" s="1"/>
  <c r="DU143" i="6"/>
  <c r="AO143" i="9" s="1"/>
  <c r="BM143" i="9" s="1"/>
  <c r="DU142" i="6"/>
  <c r="AO142" i="9" s="1"/>
  <c r="BM142" i="9" s="1"/>
  <c r="DU22" i="6"/>
  <c r="AO22" i="9" s="1"/>
  <c r="BM22" i="9" s="1"/>
  <c r="DU46" i="6"/>
  <c r="AO46" i="9" s="1"/>
  <c r="BM46" i="9" s="1"/>
  <c r="DU83" i="6"/>
  <c r="AO83" i="9" s="1"/>
  <c r="BM83" i="9" s="1"/>
  <c r="DU58" i="6"/>
  <c r="AO58" i="9" s="1"/>
  <c r="BM58" i="9" s="1"/>
  <c r="DU43" i="6"/>
  <c r="AO43" i="9" s="1"/>
  <c r="BM43" i="9" s="1"/>
  <c r="DU73" i="6"/>
  <c r="AO73" i="9" s="1"/>
  <c r="BM73" i="9" s="1"/>
  <c r="EC30" i="6"/>
  <c r="AW30" i="9" s="1"/>
  <c r="BU30" i="9" s="1"/>
  <c r="EA59" i="1"/>
  <c r="EM59" i="1" s="1"/>
  <c r="DZ95" i="1"/>
  <c r="EL95" i="1" s="1"/>
  <c r="EA80" i="1"/>
  <c r="EM80" i="1" s="1"/>
  <c r="EA24" i="1"/>
  <c r="EM24" i="1" s="1"/>
  <c r="EA102" i="1"/>
  <c r="EM102" i="1" s="1"/>
  <c r="EA33" i="1"/>
  <c r="EM33" i="1" s="1"/>
  <c r="EA97" i="1"/>
  <c r="EM97" i="1" s="1"/>
  <c r="DU91" i="6"/>
  <c r="AO91" i="9" s="1"/>
  <c r="BM91" i="9" s="1"/>
  <c r="DU34" i="6"/>
  <c r="AO34" i="9" s="1"/>
  <c r="BM34" i="9" s="1"/>
  <c r="DU15" i="6"/>
  <c r="AO15" i="9" s="1"/>
  <c r="BM15" i="9" s="1"/>
  <c r="DU125" i="6"/>
  <c r="AO125" i="9" s="1"/>
  <c r="BM125" i="9" s="1"/>
  <c r="DU133" i="6"/>
  <c r="AO133" i="9" s="1"/>
  <c r="BM133" i="9" s="1"/>
  <c r="DU48" i="6"/>
  <c r="AO48" i="9" s="1"/>
  <c r="BM48" i="9" s="1"/>
  <c r="DU23" i="6"/>
  <c r="AO23" i="9" s="1"/>
  <c r="BM23" i="9" s="1"/>
  <c r="DU69" i="6"/>
  <c r="AO69" i="9" s="1"/>
  <c r="BM69" i="9" s="1"/>
  <c r="DU123" i="6"/>
  <c r="AO123" i="9" s="1"/>
  <c r="BM123" i="9" s="1"/>
  <c r="DU127" i="6"/>
  <c r="AO127" i="9" s="1"/>
  <c r="BM127" i="9" s="1"/>
  <c r="DU30" i="6"/>
  <c r="AO30" i="9" s="1"/>
  <c r="BM30" i="9" s="1"/>
  <c r="DZ53" i="1"/>
  <c r="EL53" i="1" s="1"/>
  <c r="EA113" i="1"/>
  <c r="EM113" i="1" s="1"/>
  <c r="EA71" i="1"/>
  <c r="EM71" i="1" s="1"/>
  <c r="EA114" i="1"/>
  <c r="EM114" i="1" s="1"/>
  <c r="EA84" i="1"/>
  <c r="EM84" i="1" s="1"/>
  <c r="EA128" i="1"/>
  <c r="EM128" i="1" s="1"/>
  <c r="EA141" i="1"/>
  <c r="EM141" i="1" s="1"/>
  <c r="DU59" i="6"/>
  <c r="AO59" i="9" s="1"/>
  <c r="BM59" i="9" s="1"/>
  <c r="DU20" i="6"/>
  <c r="AO20" i="9" s="1"/>
  <c r="BM20" i="9" s="1"/>
  <c r="DU117" i="6"/>
  <c r="AO117" i="9" s="1"/>
  <c r="BM117" i="9" s="1"/>
  <c r="DU114" i="6"/>
  <c r="AO114" i="9" s="1"/>
  <c r="BM114" i="9" s="1"/>
  <c r="DU49" i="6"/>
  <c r="AO49" i="9" s="1"/>
  <c r="BM49" i="9" s="1"/>
  <c r="DU119" i="6"/>
  <c r="AO119" i="9" s="1"/>
  <c r="BM119" i="9" s="1"/>
  <c r="DU97" i="6"/>
  <c r="AO97" i="9" s="1"/>
  <c r="BM97" i="9" s="1"/>
  <c r="DU8" i="6"/>
  <c r="AO8" i="9" s="1"/>
  <c r="BM8" i="9" s="1"/>
  <c r="DU76" i="6"/>
  <c r="AO76" i="9" s="1"/>
  <c r="BM76" i="9" s="1"/>
  <c r="DU50" i="6"/>
  <c r="AO50" i="9" s="1"/>
  <c r="BM50" i="9" s="1"/>
  <c r="EC144" i="6"/>
  <c r="AW144" i="9" s="1"/>
  <c r="BU144" i="9" s="1"/>
  <c r="EA6" i="1"/>
  <c r="EM6" i="1" s="1"/>
  <c r="DZ115" i="1"/>
  <c r="EL115" i="1" s="1"/>
  <c r="EA70" i="1"/>
  <c r="EM70" i="1" s="1"/>
  <c r="EA29" i="1"/>
  <c r="EM29" i="1" s="1"/>
  <c r="EA83" i="1"/>
  <c r="EM83" i="1" s="1"/>
  <c r="EA18" i="1"/>
  <c r="EM18" i="1" s="1"/>
  <c r="DU92" i="6"/>
  <c r="AO92" i="9" s="1"/>
  <c r="BM92" i="9" s="1"/>
  <c r="DU38" i="6"/>
  <c r="AO38" i="9" s="1"/>
  <c r="BM38" i="9" s="1"/>
  <c r="DU9" i="6"/>
  <c r="AO9" i="9" s="1"/>
  <c r="BM9" i="9" s="1"/>
  <c r="DU80" i="6"/>
  <c r="AO80" i="9" s="1"/>
  <c r="BM80" i="9" s="1"/>
  <c r="DU96" i="6"/>
  <c r="AO96" i="9" s="1"/>
  <c r="BM96" i="9" s="1"/>
  <c r="DU94" i="6"/>
  <c r="AO94" i="9" s="1"/>
  <c r="BM94" i="9" s="1"/>
  <c r="DU60" i="6"/>
  <c r="AO60" i="9" s="1"/>
  <c r="BM60" i="9" s="1"/>
  <c r="DU129" i="6"/>
  <c r="AO129" i="9" s="1"/>
  <c r="BM129" i="9" s="1"/>
  <c r="DU37" i="6"/>
  <c r="AO37" i="9" s="1"/>
  <c r="BM37" i="9" s="1"/>
  <c r="DU134" i="6"/>
  <c r="AO134" i="9" s="1"/>
  <c r="BM134" i="9" s="1"/>
  <c r="EC117" i="6"/>
  <c r="AW117" i="9" s="1"/>
  <c r="BU117" i="9" s="1"/>
  <c r="DU72" i="6"/>
  <c r="AO72" i="9" s="1"/>
  <c r="BM72" i="9" s="1"/>
  <c r="DU106" i="6"/>
  <c r="AO106" i="9" s="1"/>
  <c r="BM106" i="9" s="1"/>
  <c r="DU44" i="6"/>
  <c r="AO44" i="9" s="1"/>
  <c r="BM44" i="9" s="1"/>
  <c r="DU130" i="6"/>
  <c r="AO130" i="9" s="1"/>
  <c r="BM130" i="9" s="1"/>
  <c r="DU33" i="6"/>
  <c r="AO33" i="9" s="1"/>
  <c r="BM33" i="9" s="1"/>
  <c r="DU10" i="6"/>
  <c r="AO10" i="9" s="1"/>
  <c r="BM10" i="9" s="1"/>
  <c r="DU24" i="6"/>
  <c r="AO24" i="9" s="1"/>
  <c r="BM24" i="9" s="1"/>
  <c r="DU132" i="6"/>
  <c r="AO132" i="9" s="1"/>
  <c r="BM132" i="9" s="1"/>
  <c r="DU139" i="6"/>
  <c r="AO139" i="9" s="1"/>
  <c r="BM139" i="9" s="1"/>
  <c r="DU79" i="6"/>
  <c r="AO79" i="9" s="1"/>
  <c r="BM79" i="9" s="1"/>
  <c r="ED99" i="1"/>
  <c r="EP99" i="1" s="1"/>
  <c r="DZ108" i="1"/>
  <c r="EL108" i="1" s="1"/>
  <c r="DZ31" i="1"/>
  <c r="EL31" i="1" s="1"/>
  <c r="EA69" i="1"/>
  <c r="EM69" i="1" s="1"/>
  <c r="EA88" i="1"/>
  <c r="EM88" i="1" s="1"/>
  <c r="EA44" i="1"/>
  <c r="EM44" i="1" s="1"/>
  <c r="EA105" i="1"/>
  <c r="EM105" i="1" s="1"/>
  <c r="EA122" i="1"/>
  <c r="EM122" i="1" s="1"/>
  <c r="DU68" i="6"/>
  <c r="AO68" i="9" s="1"/>
  <c r="BM68" i="9" s="1"/>
  <c r="DU144" i="6"/>
  <c r="AO144" i="9" s="1"/>
  <c r="BM144" i="9" s="1"/>
  <c r="DU85" i="6"/>
  <c r="AO85" i="9" s="1"/>
  <c r="BM85" i="9" s="1"/>
  <c r="DU17" i="6"/>
  <c r="AO17" i="9" s="1"/>
  <c r="BM17" i="9" s="1"/>
  <c r="DU28" i="6"/>
  <c r="AO28" i="9" s="1"/>
  <c r="BM28" i="9" s="1"/>
  <c r="DU99" i="6"/>
  <c r="AO99" i="9" s="1"/>
  <c r="BM99" i="9" s="1"/>
  <c r="DU95" i="6"/>
  <c r="AO95" i="9" s="1"/>
  <c r="BM95" i="9" s="1"/>
  <c r="DU61" i="6"/>
  <c r="AO61" i="9" s="1"/>
  <c r="BM61" i="9" s="1"/>
  <c r="DU107" i="6"/>
  <c r="AO107" i="9" s="1"/>
  <c r="BM107" i="9" s="1"/>
  <c r="DU109" i="6"/>
  <c r="AO109" i="9" s="1"/>
  <c r="BM109" i="9" s="1"/>
  <c r="DU54" i="6"/>
  <c r="AO54" i="9" s="1"/>
  <c r="BM54" i="9" s="1"/>
  <c r="EC69" i="6"/>
  <c r="AW69" i="9" s="1"/>
  <c r="BU69" i="9" s="1"/>
  <c r="DZ68" i="1"/>
  <c r="EL68" i="1" s="1"/>
  <c r="EA17" i="1"/>
  <c r="EM17" i="1" s="1"/>
  <c r="EA81" i="1"/>
  <c r="EM81" i="1" s="1"/>
  <c r="EA21" i="1"/>
  <c r="EM21" i="1" s="1"/>
  <c r="EA72" i="1"/>
  <c r="EM72" i="1" s="1"/>
  <c r="EA43" i="1"/>
  <c r="EM43" i="1" s="1"/>
  <c r="EA25" i="1"/>
  <c r="EM25" i="1" s="1"/>
  <c r="EA116" i="1"/>
  <c r="EM116" i="1" s="1"/>
  <c r="EA119" i="1"/>
  <c r="EM119" i="1" s="1"/>
  <c r="DU66" i="6"/>
  <c r="AO66" i="9" s="1"/>
  <c r="BM66" i="9" s="1"/>
  <c r="DU74" i="6"/>
  <c r="AO74" i="9" s="1"/>
  <c r="BM74" i="9" s="1"/>
  <c r="DU56" i="6"/>
  <c r="AO56" i="9" s="1"/>
  <c r="BM56" i="9" s="1"/>
  <c r="DU140" i="6"/>
  <c r="AO140" i="9" s="1"/>
  <c r="BM140" i="9" s="1"/>
  <c r="DU11" i="6"/>
  <c r="AO11" i="9" s="1"/>
  <c r="BM11" i="9" s="1"/>
  <c r="DU111" i="6"/>
  <c r="AO111" i="9" s="1"/>
  <c r="BM111" i="9" s="1"/>
  <c r="DU113" i="6"/>
  <c r="AO113" i="9" s="1"/>
  <c r="BM113" i="9" s="1"/>
  <c r="DU31" i="6"/>
  <c r="AO31" i="9" s="1"/>
  <c r="BM31" i="9" s="1"/>
  <c r="DU77" i="6"/>
  <c r="AO77" i="9" s="1"/>
  <c r="BM77" i="9" s="1"/>
  <c r="DU137" i="6"/>
  <c r="AO137" i="9" s="1"/>
  <c r="BM137" i="9" s="1"/>
  <c r="DU55" i="6"/>
  <c r="AO55" i="9" s="1"/>
  <c r="BM55" i="9" s="1"/>
  <c r="EA100" i="1"/>
  <c r="EM100" i="1" s="1"/>
  <c r="EA30" i="1"/>
  <c r="EM30" i="1" s="1"/>
  <c r="EA41" i="1"/>
  <c r="EM41" i="1" s="1"/>
  <c r="EA13" i="1"/>
  <c r="EM13" i="1" s="1"/>
  <c r="EA62" i="1"/>
  <c r="EM62" i="1" s="1"/>
  <c r="EA34" i="1"/>
  <c r="EM34" i="1" s="1"/>
  <c r="EA124" i="1"/>
  <c r="EM124" i="1" s="1"/>
  <c r="EA127" i="1"/>
  <c r="EM127" i="1" s="1"/>
  <c r="DU36" i="6"/>
  <c r="AO36" i="9" s="1"/>
  <c r="BM36" i="9" s="1"/>
  <c r="DU47" i="6"/>
  <c r="AO47" i="9" s="1"/>
  <c r="BM47" i="9" s="1"/>
  <c r="DU71" i="6"/>
  <c r="AO71" i="9" s="1"/>
  <c r="BM71" i="9" s="1"/>
  <c r="DU103" i="6"/>
  <c r="AO103" i="9" s="1"/>
  <c r="BM103" i="9" s="1"/>
  <c r="DU146" i="6"/>
  <c r="AO146" i="9" s="1"/>
  <c r="BM146" i="9" s="1"/>
  <c r="DU90" i="6"/>
  <c r="AO90" i="9" s="1"/>
  <c r="BM90" i="9" s="1"/>
  <c r="DU101" i="6"/>
  <c r="AO101" i="9" s="1"/>
  <c r="BM101" i="9" s="1"/>
  <c r="DU25" i="6"/>
  <c r="AO25" i="9" s="1"/>
  <c r="BM25" i="9" s="1"/>
  <c r="DU35" i="6"/>
  <c r="AO35" i="9" s="1"/>
  <c r="BM35" i="9" s="1"/>
  <c r="DU102" i="6"/>
  <c r="AO102" i="9" s="1"/>
  <c r="BM102" i="9" s="1"/>
  <c r="DU67" i="6"/>
  <c r="AO67" i="9" s="1"/>
  <c r="BM67" i="9" s="1"/>
  <c r="EA142" i="1"/>
  <c r="EM142" i="1" s="1"/>
  <c r="DU112" i="6"/>
  <c r="AO112" i="9" s="1"/>
  <c r="BM112" i="9" s="1"/>
  <c r="DU120" i="6"/>
  <c r="AO120" i="9" s="1"/>
  <c r="BM120" i="9" s="1"/>
  <c r="DU27" i="6"/>
  <c r="AO27" i="9" s="1"/>
  <c r="BM27" i="9" s="1"/>
  <c r="DU126" i="6"/>
  <c r="AO126" i="9" s="1"/>
  <c r="BM126" i="9" s="1"/>
  <c r="DU89" i="6"/>
  <c r="AO89" i="9" s="1"/>
  <c r="BM89" i="9" s="1"/>
  <c r="DU110" i="6"/>
  <c r="AO110" i="9" s="1"/>
  <c r="BM110" i="9" s="1"/>
  <c r="DU14" i="6"/>
  <c r="AO14" i="9" s="1"/>
  <c r="BM14" i="9" s="1"/>
  <c r="DU128" i="6"/>
  <c r="AO128" i="9" s="1"/>
  <c r="BM128" i="9" s="1"/>
  <c r="DU78" i="6"/>
  <c r="AO78" i="9" s="1"/>
  <c r="BM78" i="9" s="1"/>
  <c r="DU32" i="6"/>
  <c r="AO32" i="9" s="1"/>
  <c r="BM32" i="9" s="1"/>
  <c r="DU57" i="6"/>
  <c r="AO57" i="9" s="1"/>
  <c r="BM57" i="9" s="1"/>
  <c r="DU115" i="6"/>
  <c r="AO115" i="9" s="1"/>
  <c r="BM115" i="9" s="1"/>
  <c r="DU29" i="6"/>
  <c r="AO29" i="9" s="1"/>
  <c r="BM29" i="9" s="1"/>
  <c r="DU39" i="6"/>
  <c r="AO39" i="9" s="1"/>
  <c r="BM39" i="9" s="1"/>
  <c r="DU42" i="6"/>
  <c r="AO42" i="9" s="1"/>
  <c r="BM42" i="9" s="1"/>
  <c r="EC81" i="6"/>
  <c r="AW81" i="9" s="1"/>
  <c r="BU81" i="9" s="1"/>
  <c r="EA136" i="1"/>
  <c r="EM136" i="1" s="1"/>
  <c r="DU45" i="6"/>
  <c r="AO45" i="9" s="1"/>
  <c r="BM45" i="9" s="1"/>
  <c r="DU52" i="6"/>
  <c r="AO52" i="9" s="1"/>
  <c r="BM52" i="9" s="1"/>
  <c r="DU108" i="6"/>
  <c r="AO108" i="9" s="1"/>
  <c r="BM108" i="9" s="1"/>
  <c r="DU105" i="6"/>
  <c r="AO105" i="9" s="1"/>
  <c r="BM105" i="9" s="1"/>
  <c r="DU135" i="6"/>
  <c r="AO135" i="9" s="1"/>
  <c r="BM135" i="9" s="1"/>
  <c r="DU40" i="6"/>
  <c r="AO40" i="9" s="1"/>
  <c r="BM40" i="9" s="1"/>
  <c r="DU13" i="6"/>
  <c r="AO13" i="9" s="1"/>
  <c r="BM13" i="9" s="1"/>
  <c r="DU62" i="6"/>
  <c r="AO62" i="9" s="1"/>
  <c r="BM62" i="9" s="1"/>
  <c r="DU86" i="6"/>
  <c r="AO86" i="9" s="1"/>
  <c r="BM86" i="9" s="1"/>
  <c r="DU81" i="6"/>
  <c r="AO81" i="9" s="1"/>
  <c r="BM81" i="9" s="1"/>
  <c r="DU104" i="6"/>
  <c r="AO104" i="9" s="1"/>
  <c r="BM104" i="9" s="1"/>
  <c r="DU26" i="6"/>
  <c r="AO26" i="9" s="1"/>
  <c r="BM26" i="9" s="1"/>
  <c r="EC136" i="6"/>
  <c r="AW136" i="9" s="1"/>
  <c r="BU136" i="9" s="1"/>
  <c r="EC13" i="6"/>
  <c r="AW13" i="9" s="1"/>
  <c r="BU13" i="9" s="1"/>
  <c r="DU124" i="6"/>
  <c r="AO124" i="9" s="1"/>
  <c r="BM124" i="9" s="1"/>
  <c r="DU88" i="6"/>
  <c r="AO88" i="9" s="1"/>
  <c r="BM88" i="9" s="1"/>
  <c r="DU121" i="6"/>
  <c r="AO121" i="9" s="1"/>
  <c r="BM121" i="9" s="1"/>
  <c r="DU18" i="6"/>
  <c r="AO18" i="9" s="1"/>
  <c r="BM18" i="9" s="1"/>
  <c r="DU7" i="6"/>
  <c r="AO7" i="9" s="1"/>
  <c r="BM7" i="9" s="1"/>
  <c r="DU5" i="6"/>
  <c r="AO5" i="9" s="1"/>
  <c r="DU19" i="6"/>
  <c r="AO19" i="9" s="1"/>
  <c r="BM19" i="9" s="1"/>
  <c r="DU70" i="6"/>
  <c r="AO70" i="9" s="1"/>
  <c r="BM70" i="9" s="1"/>
  <c r="DU6" i="6"/>
  <c r="AO6" i="9" s="1"/>
  <c r="BM6" i="9" s="1"/>
  <c r="DU21" i="6"/>
  <c r="AO21" i="9" s="1"/>
  <c r="BM21" i="9" s="1"/>
  <c r="DU12" i="6"/>
  <c r="AO12" i="9" s="1"/>
  <c r="BM12" i="9" s="1"/>
  <c r="DU122" i="6"/>
  <c r="AO122" i="9" s="1"/>
  <c r="BM122" i="9" s="1"/>
  <c r="DU65" i="6"/>
  <c r="AO65" i="9" s="1"/>
  <c r="BM65" i="9" s="1"/>
  <c r="DU98" i="6"/>
  <c r="AO98" i="9" s="1"/>
  <c r="BM98" i="9" s="1"/>
  <c r="DU82" i="6"/>
  <c r="AO82" i="9" s="1"/>
  <c r="BM82" i="9" s="1"/>
  <c r="EC139" i="6"/>
  <c r="AW139" i="9" s="1"/>
  <c r="BU139" i="9" s="1"/>
  <c r="EC45" i="6"/>
  <c r="AW45" i="9" s="1"/>
  <c r="BU45" i="9" s="1"/>
  <c r="DU100" i="6"/>
  <c r="AO100" i="9" s="1"/>
  <c r="BM100" i="9" s="1"/>
  <c r="DU53" i="6"/>
  <c r="AO53" i="9" s="1"/>
  <c r="BM53" i="9" s="1"/>
  <c r="DU141" i="6"/>
  <c r="AO141" i="9" s="1"/>
  <c r="BM141" i="9" s="1"/>
  <c r="DU84" i="6"/>
  <c r="AO84" i="9" s="1"/>
  <c r="BM84" i="9" s="1"/>
  <c r="DU136" i="6"/>
  <c r="AO136" i="9" s="1"/>
  <c r="BM136" i="9" s="1"/>
  <c r="DU138" i="6"/>
  <c r="AO138" i="9" s="1"/>
  <c r="BM138" i="9" s="1"/>
  <c r="DU16" i="6"/>
  <c r="AO16" i="9" s="1"/>
  <c r="BM16" i="9" s="1"/>
  <c r="DU41" i="6"/>
  <c r="AO41" i="9" s="1"/>
  <c r="BM41" i="9" s="1"/>
  <c r="DU64" i="6"/>
  <c r="AO64" i="9" s="1"/>
  <c r="BM64" i="9" s="1"/>
  <c r="DU118" i="6"/>
  <c r="AO118" i="9" s="1"/>
  <c r="BM118" i="9" s="1"/>
  <c r="DU75" i="6"/>
  <c r="AO75" i="9" s="1"/>
  <c r="BM75" i="9" s="1"/>
  <c r="DU87" i="6"/>
  <c r="AO87" i="9" s="1"/>
  <c r="BM87" i="9" s="1"/>
  <c r="DU131" i="6"/>
  <c r="AO131" i="9" s="1"/>
  <c r="BM131" i="9" s="1"/>
  <c r="DU51" i="6"/>
  <c r="AO51" i="9" s="1"/>
  <c r="BM51" i="9" s="1"/>
  <c r="EC51" i="6"/>
  <c r="AW51" i="9" s="1"/>
  <c r="BU51" i="9" s="1"/>
  <c r="EC52" i="6"/>
  <c r="AW52" i="9" s="1"/>
  <c r="BU52" i="9" s="1"/>
  <c r="EC130" i="6"/>
  <c r="AW130" i="9" s="1"/>
  <c r="BU130" i="9" s="1"/>
  <c r="EC78" i="6"/>
  <c r="AW78" i="9" s="1"/>
  <c r="BU78" i="9" s="1"/>
  <c r="EC35" i="6"/>
  <c r="AW35" i="9" s="1"/>
  <c r="BU35" i="9" s="1"/>
  <c r="EC124" i="6"/>
  <c r="AW124" i="9" s="1"/>
  <c r="BU124" i="9" s="1"/>
  <c r="EC82" i="6"/>
  <c r="AW82" i="9" s="1"/>
  <c r="BU82" i="9" s="1"/>
  <c r="EC93" i="6"/>
  <c r="AW93" i="9" s="1"/>
  <c r="BU93" i="9" s="1"/>
  <c r="EC107" i="6"/>
  <c r="AW107" i="9" s="1"/>
  <c r="BU107" i="9" s="1"/>
  <c r="EC141" i="6"/>
  <c r="AW141" i="9" s="1"/>
  <c r="BU141" i="9" s="1"/>
  <c r="EC8" i="6"/>
  <c r="AW8" i="9" s="1"/>
  <c r="BU8" i="9" s="1"/>
  <c r="EC74" i="6"/>
  <c r="AW74" i="9" s="1"/>
  <c r="BU74" i="9" s="1"/>
  <c r="EC49" i="6"/>
  <c r="AW49" i="9" s="1"/>
  <c r="BU49" i="9" s="1"/>
  <c r="EC142" i="6"/>
  <c r="AW142" i="9" s="1"/>
  <c r="BU142" i="9" s="1"/>
  <c r="EC70" i="6"/>
  <c r="AW70" i="9" s="1"/>
  <c r="BU70" i="9" s="1"/>
  <c r="EC9" i="6"/>
  <c r="AW9" i="9" s="1"/>
  <c r="BU9" i="9" s="1"/>
  <c r="EC92" i="6"/>
  <c r="AW92" i="9" s="1"/>
  <c r="BU92" i="9" s="1"/>
  <c r="EC48" i="6"/>
  <c r="AW48" i="9" s="1"/>
  <c r="BU48" i="9" s="1"/>
  <c r="EC68" i="6"/>
  <c r="AW68" i="9" s="1"/>
  <c r="BU68" i="9" s="1"/>
  <c r="EC91" i="6"/>
  <c r="AW91" i="9" s="1"/>
  <c r="BU91" i="9" s="1"/>
  <c r="EC27" i="6"/>
  <c r="AW27" i="9" s="1"/>
  <c r="BU27" i="9" s="1"/>
  <c r="EC14" i="6"/>
  <c r="AW14" i="9" s="1"/>
  <c r="BU14" i="9" s="1"/>
  <c r="EC47" i="6"/>
  <c r="AW47" i="9" s="1"/>
  <c r="BU47" i="9" s="1"/>
  <c r="EC101" i="6"/>
  <c r="AW101" i="9" s="1"/>
  <c r="BU101" i="9" s="1"/>
  <c r="EC98" i="6"/>
  <c r="AW98" i="9" s="1"/>
  <c r="BU98" i="9" s="1"/>
  <c r="EC103" i="6"/>
  <c r="AW103" i="9" s="1"/>
  <c r="BU103" i="9" s="1"/>
  <c r="EC50" i="6"/>
  <c r="AW50" i="9" s="1"/>
  <c r="BU50" i="9" s="1"/>
  <c r="EC127" i="6"/>
  <c r="AW127" i="9" s="1"/>
  <c r="BU127" i="9" s="1"/>
  <c r="EC29" i="6"/>
  <c r="AW29" i="9" s="1"/>
  <c r="BU29" i="9" s="1"/>
  <c r="EC121" i="6"/>
  <c r="AW121" i="9" s="1"/>
  <c r="BU121" i="9" s="1"/>
  <c r="EC137" i="6"/>
  <c r="AW137" i="9" s="1"/>
  <c r="BU137" i="9" s="1"/>
  <c r="EC66" i="6"/>
  <c r="AW66" i="9" s="1"/>
  <c r="BU66" i="9" s="1"/>
  <c r="EC126" i="6"/>
  <c r="AW126" i="9" s="1"/>
  <c r="BU126" i="9" s="1"/>
  <c r="EC128" i="6"/>
  <c r="AW128" i="9" s="1"/>
  <c r="BU128" i="9" s="1"/>
  <c r="EC46" i="6"/>
  <c r="AW46" i="9" s="1"/>
  <c r="BU46" i="9" s="1"/>
  <c r="EC67" i="6"/>
  <c r="AW67" i="9" s="1"/>
  <c r="BU67" i="9" s="1"/>
  <c r="EC7" i="6"/>
  <c r="AW7" i="9" s="1"/>
  <c r="BU7" i="9" s="1"/>
  <c r="EC37" i="6"/>
  <c r="AW37" i="9" s="1"/>
  <c r="BU37" i="9" s="1"/>
  <c r="EC22" i="6"/>
  <c r="AW22" i="9" s="1"/>
  <c r="BU22" i="9" s="1"/>
  <c r="EC104" i="6"/>
  <c r="AW104" i="9" s="1"/>
  <c r="BU104" i="9" s="1"/>
  <c r="EC6" i="6"/>
  <c r="AW6" i="9" s="1"/>
  <c r="BU6" i="9" s="1"/>
  <c r="EC132" i="6"/>
  <c r="AW132" i="9" s="1"/>
  <c r="BU132" i="9" s="1"/>
  <c r="EC146" i="6"/>
  <c r="AW146" i="9" s="1"/>
  <c r="BU146" i="9" s="1"/>
  <c r="EC85" i="6"/>
  <c r="AW85" i="9" s="1"/>
  <c r="BU85" i="9" s="1"/>
  <c r="EC118" i="6"/>
  <c r="AW118" i="9" s="1"/>
  <c r="BU118" i="9" s="1"/>
  <c r="EC43" i="6"/>
  <c r="AW43" i="9" s="1"/>
  <c r="BU43" i="9" s="1"/>
  <c r="EC143" i="6"/>
  <c r="AW143" i="9" s="1"/>
  <c r="BU143" i="9" s="1"/>
  <c r="EC86" i="6"/>
  <c r="AW86" i="9" s="1"/>
  <c r="BU86" i="9" s="1"/>
  <c r="EA139" i="1"/>
  <c r="EM139" i="1" s="1"/>
  <c r="EC99" i="6"/>
  <c r="AW99" i="9" s="1"/>
  <c r="BU99" i="9" s="1"/>
  <c r="EC24" i="6"/>
  <c r="AW24" i="9" s="1"/>
  <c r="BU24" i="9" s="1"/>
  <c r="EC111" i="6"/>
  <c r="AW111" i="9" s="1"/>
  <c r="BU111" i="9" s="1"/>
  <c r="EC97" i="6"/>
  <c r="AW97" i="9" s="1"/>
  <c r="BU97" i="9" s="1"/>
  <c r="EC112" i="6"/>
  <c r="AW112" i="9" s="1"/>
  <c r="BU112" i="9" s="1"/>
  <c r="EC116" i="6"/>
  <c r="AW116" i="9" s="1"/>
  <c r="BU116" i="9" s="1"/>
  <c r="EC62" i="6"/>
  <c r="AW62" i="9" s="1"/>
  <c r="BU62" i="9" s="1"/>
  <c r="EC18" i="6"/>
  <c r="AW18" i="9" s="1"/>
  <c r="BU18" i="9" s="1"/>
  <c r="EC25" i="6"/>
  <c r="AW25" i="9" s="1"/>
  <c r="BU25" i="9" s="1"/>
  <c r="EC42" i="6"/>
  <c r="AW42" i="9" s="1"/>
  <c r="BU42" i="9" s="1"/>
  <c r="EC110" i="6"/>
  <c r="AW110" i="9" s="1"/>
  <c r="BU110" i="9" s="1"/>
  <c r="EC21" i="6"/>
  <c r="AW21" i="9" s="1"/>
  <c r="BU21" i="9" s="1"/>
  <c r="EC53" i="6"/>
  <c r="AW53" i="9" s="1"/>
  <c r="BU53" i="9" s="1"/>
  <c r="EC106" i="6"/>
  <c r="AW106" i="9" s="1"/>
  <c r="BU106" i="9" s="1"/>
  <c r="EC105" i="6"/>
  <c r="AW105" i="9" s="1"/>
  <c r="BU105" i="9" s="1"/>
  <c r="EC90" i="6"/>
  <c r="AW90" i="9" s="1"/>
  <c r="BU90" i="9" s="1"/>
  <c r="EC84" i="6"/>
  <c r="AW84" i="9" s="1"/>
  <c r="BU84" i="9" s="1"/>
  <c r="EC64" i="6"/>
  <c r="AW64" i="9" s="1"/>
  <c r="BU64" i="9" s="1"/>
  <c r="EC131" i="6"/>
  <c r="AW131" i="9" s="1"/>
  <c r="BU131" i="9" s="1"/>
  <c r="EC102" i="6"/>
  <c r="AW102" i="9" s="1"/>
  <c r="BU102" i="9" s="1"/>
  <c r="EC123" i="6"/>
  <c r="AW123" i="9" s="1"/>
  <c r="BU123" i="9" s="1"/>
  <c r="EC32" i="6"/>
  <c r="AW32" i="9" s="1"/>
  <c r="BU32" i="9" s="1"/>
  <c r="EC114" i="6"/>
  <c r="AW114" i="9" s="1"/>
  <c r="BU114" i="9" s="1"/>
  <c r="EC135" i="6"/>
  <c r="AW135" i="9" s="1"/>
  <c r="BU135" i="9" s="1"/>
  <c r="EA145" i="1"/>
  <c r="EM145" i="1" s="1"/>
  <c r="EA144" i="1"/>
  <c r="EM144" i="1" s="1"/>
  <c r="EC41" i="6"/>
  <c r="AW41" i="9" s="1"/>
  <c r="BU41" i="9" s="1"/>
  <c r="EC34" i="6"/>
  <c r="AW34" i="9" s="1"/>
  <c r="BU34" i="9" s="1"/>
  <c r="EC75" i="6"/>
  <c r="AW75" i="9" s="1"/>
  <c r="BU75" i="9" s="1"/>
  <c r="EC59" i="6"/>
  <c r="AW59" i="9" s="1"/>
  <c r="BU59" i="9" s="1"/>
  <c r="EC145" i="6"/>
  <c r="AW145" i="9" s="1"/>
  <c r="BU145" i="9" s="1"/>
  <c r="EC31" i="6"/>
  <c r="AW31" i="9" s="1"/>
  <c r="BU31" i="9" s="1"/>
  <c r="EC134" i="6"/>
  <c r="AW134" i="9" s="1"/>
  <c r="BU134" i="9" s="1"/>
  <c r="EC60" i="6"/>
  <c r="AW60" i="9" s="1"/>
  <c r="BU60" i="9" s="1"/>
  <c r="EC58" i="6"/>
  <c r="AW58" i="9" s="1"/>
  <c r="BU58" i="9" s="1"/>
  <c r="EC73" i="6"/>
  <c r="AW73" i="9" s="1"/>
  <c r="BU73" i="9" s="1"/>
  <c r="EC57" i="6"/>
  <c r="AW57" i="9" s="1"/>
  <c r="BU57" i="9" s="1"/>
  <c r="EC89" i="6"/>
  <c r="AW89" i="9" s="1"/>
  <c r="BU89" i="9" s="1"/>
  <c r="EC125" i="6"/>
  <c r="AW125" i="9" s="1"/>
  <c r="BU125" i="9" s="1"/>
  <c r="EC94" i="6"/>
  <c r="AW94" i="9" s="1"/>
  <c r="BU94" i="9" s="1"/>
  <c r="EC95" i="6"/>
  <c r="AW95" i="9" s="1"/>
  <c r="BU95" i="9" s="1"/>
  <c r="EC19" i="6"/>
  <c r="AW19" i="9" s="1"/>
  <c r="BU19" i="9" s="1"/>
  <c r="EC122" i="6"/>
  <c r="AW122" i="9" s="1"/>
  <c r="BU122" i="9" s="1"/>
  <c r="EC10" i="6"/>
  <c r="AW10" i="9" s="1"/>
  <c r="BU10" i="9" s="1"/>
  <c r="EC56" i="6"/>
  <c r="AW56" i="9" s="1"/>
  <c r="BU56" i="9" s="1"/>
  <c r="EC115" i="6"/>
  <c r="AW115" i="9" s="1"/>
  <c r="BU115" i="9" s="1"/>
  <c r="EC55" i="6"/>
  <c r="AW55" i="9" s="1"/>
  <c r="BU55" i="9" s="1"/>
  <c r="EC79" i="6"/>
  <c r="AW79" i="9" s="1"/>
  <c r="BU79" i="9" s="1"/>
  <c r="EC87" i="6"/>
  <c r="AW87" i="9" s="1"/>
  <c r="BU87" i="9" s="1"/>
  <c r="EC129" i="6"/>
  <c r="AW129" i="9" s="1"/>
  <c r="BU129" i="9" s="1"/>
  <c r="EC138" i="6"/>
  <c r="AW138" i="9" s="1"/>
  <c r="BU138" i="9" s="1"/>
  <c r="EC33" i="6"/>
  <c r="AW33" i="9" s="1"/>
  <c r="BU33" i="9" s="1"/>
  <c r="EC63" i="6"/>
  <c r="AW63" i="9" s="1"/>
  <c r="BU63" i="9" s="1"/>
  <c r="EC100" i="6"/>
  <c r="AW100" i="9" s="1"/>
  <c r="BU100" i="9" s="1"/>
  <c r="EC77" i="6"/>
  <c r="AW77" i="9" s="1"/>
  <c r="BU77" i="9" s="1"/>
  <c r="EC65" i="6"/>
  <c r="AW65" i="9" s="1"/>
  <c r="BU65" i="9" s="1"/>
  <c r="EC61" i="6"/>
  <c r="AW61" i="9" s="1"/>
  <c r="BU61" i="9" s="1"/>
  <c r="EC108" i="6"/>
  <c r="AW108" i="9" s="1"/>
  <c r="BU108" i="9" s="1"/>
  <c r="EC20" i="6"/>
  <c r="AW20" i="9" s="1"/>
  <c r="BU20" i="9" s="1"/>
  <c r="EC28" i="6"/>
  <c r="AW28" i="9" s="1"/>
  <c r="BU28" i="9" s="1"/>
  <c r="EC71" i="6"/>
  <c r="AW71" i="9" s="1"/>
  <c r="BU71" i="9" s="1"/>
  <c r="EC39" i="6"/>
  <c r="AW39" i="9" s="1"/>
  <c r="BU39" i="9" s="1"/>
  <c r="EC5" i="6"/>
  <c r="AW5" i="9" s="1"/>
  <c r="BU5" i="9" s="1"/>
  <c r="EC109" i="6"/>
  <c r="AW109" i="9" s="1"/>
  <c r="BU109" i="9" s="1"/>
  <c r="EC88" i="6"/>
  <c r="AW88" i="9" s="1"/>
  <c r="BU88" i="9" s="1"/>
  <c r="EC140" i="6"/>
  <c r="AW140" i="9" s="1"/>
  <c r="BU140" i="9" s="1"/>
  <c r="EC133" i="6"/>
  <c r="AW133" i="9" s="1"/>
  <c r="BU133" i="9" s="1"/>
  <c r="EC54" i="6"/>
  <c r="AW54" i="9" s="1"/>
  <c r="BU54" i="9" s="1"/>
  <c r="EC26" i="6"/>
  <c r="AW26" i="9" s="1"/>
  <c r="BU26" i="9" s="1"/>
  <c r="EC76" i="6"/>
  <c r="AW76" i="9" s="1"/>
  <c r="BU76" i="9" s="1"/>
  <c r="EC38" i="6"/>
  <c r="AW38" i="9" s="1"/>
  <c r="BU38" i="9" s="1"/>
  <c r="EC17" i="6"/>
  <c r="AW17" i="9" s="1"/>
  <c r="BU17" i="9" s="1"/>
  <c r="EC80" i="6"/>
  <c r="AW80" i="9" s="1"/>
  <c r="BU80" i="9" s="1"/>
  <c r="EC44" i="6"/>
  <c r="AW44" i="9" s="1"/>
  <c r="BU44" i="9" s="1"/>
  <c r="EC40" i="6"/>
  <c r="AW40" i="9" s="1"/>
  <c r="BU40" i="9" s="1"/>
  <c r="EC83" i="6"/>
  <c r="AW83" i="9" s="1"/>
  <c r="BU83" i="9" s="1"/>
  <c r="EC23" i="6"/>
  <c r="AW23" i="9" s="1"/>
  <c r="BU23" i="9" s="1"/>
  <c r="EC36" i="6"/>
  <c r="AW36" i="9" s="1"/>
  <c r="BU36" i="9" s="1"/>
  <c r="EC15" i="6"/>
  <c r="AW15" i="9" s="1"/>
  <c r="BU15" i="9" s="1"/>
  <c r="EC72" i="6"/>
  <c r="AW72" i="9" s="1"/>
  <c r="BU72" i="9" s="1"/>
  <c r="EC113" i="6"/>
  <c r="AW113" i="9" s="1"/>
  <c r="BU113" i="9" s="1"/>
  <c r="EC120" i="6"/>
  <c r="AW120" i="9" s="1"/>
  <c r="BU120" i="9" s="1"/>
  <c r="EC119" i="6"/>
  <c r="AW119" i="9" s="1"/>
  <c r="BU119" i="9" s="1"/>
  <c r="EC11" i="6"/>
  <c r="AW11" i="9" s="1"/>
  <c r="BU11" i="9" s="1"/>
  <c r="EC12" i="6"/>
  <c r="AW12" i="9" s="1"/>
  <c r="BU12" i="9" s="1"/>
  <c r="EC96" i="6"/>
  <c r="AW96" i="9" s="1"/>
  <c r="BU96" i="9" s="1"/>
  <c r="DZ138" i="1"/>
  <c r="EL138" i="1" s="1"/>
  <c r="DZ114" i="1"/>
  <c r="EL114" i="1" s="1"/>
  <c r="DZ93" i="1"/>
  <c r="EL93" i="1" s="1"/>
  <c r="EA77" i="1"/>
  <c r="EM77" i="1" s="1"/>
  <c r="EA9" i="1"/>
  <c r="EM9" i="1" s="1"/>
  <c r="EA19" i="1"/>
  <c r="EM19" i="1" s="1"/>
  <c r="EA35" i="1"/>
  <c r="EM35" i="1" s="1"/>
  <c r="EA5" i="1"/>
  <c r="EM5" i="1" s="1"/>
  <c r="EA107" i="1"/>
  <c r="EM107" i="1" s="1"/>
  <c r="EA40" i="1"/>
  <c r="EM40" i="1" s="1"/>
  <c r="EA79" i="1"/>
  <c r="EM79" i="1" s="1"/>
  <c r="EA98" i="1"/>
  <c r="EM98" i="1" s="1"/>
  <c r="EA130" i="1"/>
  <c r="EM130" i="1" s="1"/>
  <c r="EA125" i="1"/>
  <c r="EM125" i="1" s="1"/>
  <c r="EA118" i="1"/>
  <c r="EM118" i="1" s="1"/>
  <c r="EA120" i="1"/>
  <c r="EM120" i="1" s="1"/>
  <c r="EA123" i="1"/>
  <c r="EM123" i="1" s="1"/>
  <c r="EA137" i="1"/>
  <c r="EM137" i="1" s="1"/>
  <c r="EA132" i="1"/>
  <c r="EM132" i="1" s="1"/>
  <c r="EF116" i="6"/>
  <c r="AZ116" i="9" s="1"/>
  <c r="BX116" i="9" s="1"/>
  <c r="EF64" i="6"/>
  <c r="AZ64" i="9" s="1"/>
  <c r="BX64" i="9" s="1"/>
  <c r="EF108" i="6"/>
  <c r="AZ108" i="9" s="1"/>
  <c r="BX108" i="9" s="1"/>
  <c r="EF121" i="6"/>
  <c r="AZ121" i="9" s="1"/>
  <c r="BX121" i="9" s="1"/>
  <c r="EF82" i="6"/>
  <c r="AZ82" i="9" s="1"/>
  <c r="BX82" i="9" s="1"/>
  <c r="EF94" i="6"/>
  <c r="AZ94" i="9" s="1"/>
  <c r="BX94" i="9" s="1"/>
  <c r="EF53" i="6"/>
  <c r="AZ53" i="9" s="1"/>
  <c r="BX53" i="9" s="1"/>
  <c r="EF17" i="6"/>
  <c r="AZ17" i="9" s="1"/>
  <c r="BX17" i="9" s="1"/>
  <c r="EF7" i="6"/>
  <c r="AZ7" i="9" s="1"/>
  <c r="BX7" i="9" s="1"/>
  <c r="EF31" i="6"/>
  <c r="AZ31" i="9" s="1"/>
  <c r="BX31" i="9" s="1"/>
  <c r="EF124" i="6"/>
  <c r="AZ124" i="9" s="1"/>
  <c r="BX124" i="9" s="1"/>
  <c r="EF110" i="6"/>
  <c r="AZ110" i="9" s="1"/>
  <c r="BX110" i="9" s="1"/>
  <c r="EF38" i="6"/>
  <c r="AZ38" i="9" s="1"/>
  <c r="BX38" i="9" s="1"/>
  <c r="EF106" i="6"/>
  <c r="AZ106" i="9" s="1"/>
  <c r="BX106" i="9" s="1"/>
  <c r="EF96" i="6"/>
  <c r="AZ96" i="9" s="1"/>
  <c r="BX96" i="9" s="1"/>
  <c r="EF50" i="6"/>
  <c r="AZ50" i="9" s="1"/>
  <c r="BX50" i="9" s="1"/>
  <c r="EF77" i="6"/>
  <c r="AZ77" i="9" s="1"/>
  <c r="BX77" i="9" s="1"/>
  <c r="EF138" i="6"/>
  <c r="AZ138" i="9" s="1"/>
  <c r="BX138" i="9" s="1"/>
  <c r="EF33" i="6"/>
  <c r="AZ33" i="9" s="1"/>
  <c r="BX33" i="9" s="1"/>
  <c r="EF119" i="6"/>
  <c r="AZ119" i="9" s="1"/>
  <c r="BX119" i="9" s="1"/>
  <c r="EF61" i="6"/>
  <c r="AZ61" i="9" s="1"/>
  <c r="BX61" i="9" s="1"/>
  <c r="EF86" i="6"/>
  <c r="AZ86" i="9" s="1"/>
  <c r="BX86" i="9" s="1"/>
  <c r="EF12" i="6"/>
  <c r="AZ12" i="9" s="1"/>
  <c r="BX12" i="9" s="1"/>
  <c r="EF81" i="6"/>
  <c r="AZ81" i="9" s="1"/>
  <c r="BX81" i="9" s="1"/>
  <c r="EF10" i="6"/>
  <c r="AZ10" i="9" s="1"/>
  <c r="BX10" i="9" s="1"/>
  <c r="EF57" i="6"/>
  <c r="AZ57" i="9" s="1"/>
  <c r="BX57" i="9" s="1"/>
  <c r="EF78" i="6"/>
  <c r="AZ78" i="9" s="1"/>
  <c r="BX78" i="9" s="1"/>
  <c r="EF74" i="6"/>
  <c r="AZ74" i="9" s="1"/>
  <c r="BX74" i="9" s="1"/>
  <c r="EF136" i="6"/>
  <c r="AZ136" i="9" s="1"/>
  <c r="BX136" i="9" s="1"/>
  <c r="EF51" i="6"/>
  <c r="AZ51" i="9" s="1"/>
  <c r="BX51" i="9" s="1"/>
  <c r="EF76" i="6"/>
  <c r="AZ76" i="9" s="1"/>
  <c r="BX76" i="9" s="1"/>
  <c r="EF28" i="6"/>
  <c r="AZ28" i="9" s="1"/>
  <c r="BX28" i="9" s="1"/>
  <c r="EF55" i="6"/>
  <c r="AZ55" i="9" s="1"/>
  <c r="BX55" i="9" s="1"/>
  <c r="EF84" i="6"/>
  <c r="AZ84" i="9" s="1"/>
  <c r="BX84" i="9" s="1"/>
  <c r="EF22" i="6"/>
  <c r="AZ22" i="9" s="1"/>
  <c r="BX22" i="9" s="1"/>
  <c r="EF42" i="6"/>
  <c r="AZ42" i="9" s="1"/>
  <c r="BX42" i="9" s="1"/>
  <c r="EF143" i="6"/>
  <c r="AZ143" i="9" s="1"/>
  <c r="BX143" i="9" s="1"/>
  <c r="EF15" i="6"/>
  <c r="AZ15" i="9" s="1"/>
  <c r="BX15" i="9" s="1"/>
  <c r="EF24" i="6"/>
  <c r="AZ24" i="9" s="1"/>
  <c r="BX24" i="9" s="1"/>
  <c r="EF35" i="6"/>
  <c r="AZ35" i="9" s="1"/>
  <c r="BX35" i="9" s="1"/>
  <c r="EF72" i="6"/>
  <c r="AZ72" i="9" s="1"/>
  <c r="BX72" i="9" s="1"/>
  <c r="EF80" i="6"/>
  <c r="AZ80" i="9" s="1"/>
  <c r="BX80" i="9" s="1"/>
  <c r="EF105" i="6"/>
  <c r="AZ105" i="9" s="1"/>
  <c r="BX105" i="9" s="1"/>
  <c r="EF5" i="6"/>
  <c r="AZ5" i="9" s="1"/>
  <c r="BX5" i="9" s="1"/>
  <c r="EF16" i="6"/>
  <c r="AZ16" i="9" s="1"/>
  <c r="BX16" i="9" s="1"/>
  <c r="EF101" i="6"/>
  <c r="AZ101" i="9" s="1"/>
  <c r="BX101" i="9" s="1"/>
  <c r="EF56" i="6"/>
  <c r="AZ56" i="9" s="1"/>
  <c r="BX56" i="9" s="1"/>
  <c r="EF109" i="6"/>
  <c r="AZ109" i="9" s="1"/>
  <c r="BX109" i="9" s="1"/>
  <c r="EF122" i="6"/>
  <c r="AZ122" i="9" s="1"/>
  <c r="BX122" i="9" s="1"/>
  <c r="EF39" i="6"/>
  <c r="AZ39" i="9" s="1"/>
  <c r="BX39" i="9" s="1"/>
  <c r="EF49" i="6"/>
  <c r="AZ49" i="9" s="1"/>
  <c r="BX49" i="9" s="1"/>
  <c r="EF118" i="6"/>
  <c r="AZ118" i="9" s="1"/>
  <c r="BX118" i="9" s="1"/>
  <c r="EF128" i="6"/>
  <c r="AZ128" i="9" s="1"/>
  <c r="BX128" i="9" s="1"/>
  <c r="EF137" i="6"/>
  <c r="AZ137" i="9" s="1"/>
  <c r="BX137" i="9" s="1"/>
  <c r="EF18" i="6"/>
  <c r="AZ18" i="9" s="1"/>
  <c r="BX18" i="9" s="1"/>
  <c r="EF52" i="6"/>
  <c r="AZ52" i="9" s="1"/>
  <c r="BX52" i="9" s="1"/>
  <c r="EF62" i="6"/>
  <c r="AZ62" i="9" s="1"/>
  <c r="BX62" i="9" s="1"/>
  <c r="EF130" i="6"/>
  <c r="AZ130" i="9" s="1"/>
  <c r="BX130" i="9" s="1"/>
  <c r="EF131" i="6"/>
  <c r="AZ131" i="9" s="1"/>
  <c r="BX131" i="9" s="1"/>
  <c r="EF27" i="6"/>
  <c r="AZ27" i="9" s="1"/>
  <c r="BX27" i="9" s="1"/>
  <c r="EF48" i="6"/>
  <c r="AZ48" i="9" s="1"/>
  <c r="BX48" i="9" s="1"/>
  <c r="EF127" i="6"/>
  <c r="AZ127" i="9" s="1"/>
  <c r="BX127" i="9" s="1"/>
  <c r="EF44" i="6"/>
  <c r="AZ44" i="9" s="1"/>
  <c r="BX44" i="9" s="1"/>
  <c r="EF102" i="6"/>
  <c r="AZ102" i="9" s="1"/>
  <c r="BX102" i="9" s="1"/>
  <c r="EF36" i="6"/>
  <c r="AZ36" i="9" s="1"/>
  <c r="BX36" i="9" s="1"/>
  <c r="EF89" i="6"/>
  <c r="AZ89" i="9" s="1"/>
  <c r="BX89" i="9" s="1"/>
  <c r="EF99" i="6"/>
  <c r="AZ99" i="9" s="1"/>
  <c r="BX99" i="9" s="1"/>
  <c r="EF79" i="6"/>
  <c r="AZ79" i="9" s="1"/>
  <c r="BX79" i="9" s="1"/>
  <c r="EF87" i="6"/>
  <c r="AZ87" i="9" s="1"/>
  <c r="BX87" i="9" s="1"/>
  <c r="EF37" i="6"/>
  <c r="AZ37" i="9" s="1"/>
  <c r="BX37" i="9" s="1"/>
  <c r="EF95" i="6"/>
  <c r="AZ95" i="9" s="1"/>
  <c r="BX95" i="9" s="1"/>
  <c r="EF6" i="6"/>
  <c r="AZ6" i="9" s="1"/>
  <c r="BX6" i="9" s="1"/>
  <c r="EF135" i="6"/>
  <c r="AZ135" i="9" s="1"/>
  <c r="BX135" i="9" s="1"/>
  <c r="EF13" i="6"/>
  <c r="AZ13" i="9" s="1"/>
  <c r="BX13" i="9" s="1"/>
  <c r="EF129" i="6"/>
  <c r="AZ129" i="9" s="1"/>
  <c r="BX129" i="9" s="1"/>
  <c r="EF123" i="6"/>
  <c r="AZ123" i="9" s="1"/>
  <c r="BX123" i="9" s="1"/>
  <c r="EF145" i="6"/>
  <c r="AZ145" i="9" s="1"/>
  <c r="BX145" i="9" s="1"/>
  <c r="EF19" i="6"/>
  <c r="AZ19" i="9" s="1"/>
  <c r="BX19" i="9" s="1"/>
  <c r="EF132" i="6"/>
  <c r="AZ132" i="9" s="1"/>
  <c r="BX132" i="9" s="1"/>
  <c r="EF14" i="6"/>
  <c r="AZ14" i="9" s="1"/>
  <c r="BX14" i="9" s="1"/>
  <c r="EF26" i="6"/>
  <c r="AZ26" i="9" s="1"/>
  <c r="BX26" i="9" s="1"/>
  <c r="EF43" i="6"/>
  <c r="AZ43" i="9" s="1"/>
  <c r="BX43" i="9" s="1"/>
  <c r="EF75" i="6"/>
  <c r="AZ75" i="9" s="1"/>
  <c r="BX75" i="9" s="1"/>
  <c r="EF66" i="6"/>
  <c r="AZ66" i="9" s="1"/>
  <c r="BX66" i="9" s="1"/>
  <c r="EF90" i="6"/>
  <c r="AZ90" i="9" s="1"/>
  <c r="BX90" i="9" s="1"/>
  <c r="EF88" i="6"/>
  <c r="AZ88" i="9" s="1"/>
  <c r="BX88" i="9" s="1"/>
  <c r="EF117" i="6"/>
  <c r="AZ117" i="9" s="1"/>
  <c r="BX117" i="9" s="1"/>
  <c r="EF8" i="6"/>
  <c r="AZ8" i="9" s="1"/>
  <c r="BX8" i="9" s="1"/>
  <c r="EF32" i="6"/>
  <c r="AZ32" i="9" s="1"/>
  <c r="BX32" i="9" s="1"/>
  <c r="EF70" i="6"/>
  <c r="AZ70" i="9" s="1"/>
  <c r="BX70" i="9" s="1"/>
  <c r="EF146" i="6"/>
  <c r="AZ146" i="9" s="1"/>
  <c r="BX146" i="9" s="1"/>
  <c r="EF65" i="6"/>
  <c r="AZ65" i="9" s="1"/>
  <c r="BX65" i="9" s="1"/>
  <c r="EF83" i="6"/>
  <c r="AZ83" i="9" s="1"/>
  <c r="BX83" i="9" s="1"/>
  <c r="EF120" i="6"/>
  <c r="AZ120" i="9" s="1"/>
  <c r="BX120" i="9" s="1"/>
  <c r="EF125" i="6"/>
  <c r="AZ125" i="9" s="1"/>
  <c r="BX125" i="9" s="1"/>
  <c r="EF25" i="6"/>
  <c r="AZ25" i="9" s="1"/>
  <c r="BX25" i="9" s="1"/>
  <c r="EF47" i="6"/>
  <c r="AZ47" i="9" s="1"/>
  <c r="BX47" i="9" s="1"/>
  <c r="EF21" i="6"/>
  <c r="AZ21" i="9" s="1"/>
  <c r="BX21" i="9" s="1"/>
  <c r="EF112" i="6"/>
  <c r="AZ112" i="9" s="1"/>
  <c r="BX112" i="9" s="1"/>
  <c r="EF126" i="6"/>
  <c r="AZ126" i="9" s="1"/>
  <c r="BX126" i="9" s="1"/>
  <c r="EF20" i="6"/>
  <c r="AZ20" i="9" s="1"/>
  <c r="BX20" i="9" s="1"/>
  <c r="EF23" i="6"/>
  <c r="AZ23" i="9" s="1"/>
  <c r="BX23" i="9" s="1"/>
  <c r="EF58" i="6"/>
  <c r="AZ58" i="9" s="1"/>
  <c r="BX58" i="9" s="1"/>
  <c r="EF69" i="6"/>
  <c r="AZ69" i="9" s="1"/>
  <c r="BX69" i="9" s="1"/>
  <c r="EF92" i="6"/>
  <c r="AZ92" i="9" s="1"/>
  <c r="BX92" i="9" s="1"/>
  <c r="EF40" i="6"/>
  <c r="AZ40" i="9" s="1"/>
  <c r="BX40" i="9" s="1"/>
  <c r="EF68" i="6"/>
  <c r="AZ68" i="9" s="1"/>
  <c r="BX68" i="9" s="1"/>
  <c r="EF54" i="6"/>
  <c r="AZ54" i="9" s="1"/>
  <c r="BX54" i="9" s="1"/>
  <c r="EF91" i="6"/>
  <c r="AZ91" i="9" s="1"/>
  <c r="BX91" i="9" s="1"/>
  <c r="EF100" i="6"/>
  <c r="AZ100" i="9" s="1"/>
  <c r="BX100" i="9" s="1"/>
  <c r="EF111" i="6"/>
  <c r="AZ111" i="9" s="1"/>
  <c r="BX111" i="9" s="1"/>
  <c r="EF107" i="6"/>
  <c r="AZ107" i="9" s="1"/>
  <c r="BX107" i="9" s="1"/>
  <c r="EF140" i="6"/>
  <c r="AZ140" i="9" s="1"/>
  <c r="BX140" i="9" s="1"/>
  <c r="EF41" i="6"/>
  <c r="AZ41" i="9" s="1"/>
  <c r="BX41" i="9" s="1"/>
  <c r="EF46" i="6"/>
  <c r="AZ46" i="9" s="1"/>
  <c r="BX46" i="9" s="1"/>
  <c r="EF73" i="6"/>
  <c r="AZ73" i="9" s="1"/>
  <c r="BX73" i="9" s="1"/>
  <c r="EF98" i="6"/>
  <c r="AZ98" i="9" s="1"/>
  <c r="BX98" i="9" s="1"/>
  <c r="EF60" i="6"/>
  <c r="AZ60" i="9" s="1"/>
  <c r="BX60" i="9" s="1"/>
  <c r="EF93" i="6"/>
  <c r="AZ93" i="9" s="1"/>
  <c r="BX93" i="9" s="1"/>
  <c r="EF103" i="6"/>
  <c r="AZ103" i="9" s="1"/>
  <c r="BX103" i="9" s="1"/>
  <c r="EF142" i="6"/>
  <c r="AZ142" i="9" s="1"/>
  <c r="BX142" i="9" s="1"/>
  <c r="EF97" i="6"/>
  <c r="AZ97" i="9" s="1"/>
  <c r="BX97" i="9" s="1"/>
  <c r="EF11" i="6"/>
  <c r="AZ11" i="9" s="1"/>
  <c r="BX11" i="9" s="1"/>
  <c r="EF104" i="6"/>
  <c r="AZ104" i="9" s="1"/>
  <c r="BX104" i="9" s="1"/>
  <c r="EF9" i="6"/>
  <c r="AZ9" i="9" s="1"/>
  <c r="BX9" i="9" s="1"/>
  <c r="EF30" i="6"/>
  <c r="AZ30" i="9" s="1"/>
  <c r="BX30" i="9" s="1"/>
  <c r="EF63" i="6"/>
  <c r="AZ63" i="9" s="1"/>
  <c r="BX63" i="9" s="1"/>
  <c r="EF115" i="6"/>
  <c r="AZ115" i="9" s="1"/>
  <c r="BX115" i="9" s="1"/>
  <c r="EF144" i="6"/>
  <c r="AZ144" i="9" s="1"/>
  <c r="BX144" i="9" s="1"/>
  <c r="EF29" i="6"/>
  <c r="AZ29" i="9" s="1"/>
  <c r="BX29" i="9" s="1"/>
  <c r="EF59" i="6"/>
  <c r="AZ59" i="9" s="1"/>
  <c r="BX59" i="9" s="1"/>
  <c r="EF67" i="6"/>
  <c r="AZ67" i="9" s="1"/>
  <c r="BX67" i="9" s="1"/>
  <c r="EF34" i="6"/>
  <c r="AZ34" i="9" s="1"/>
  <c r="BX34" i="9" s="1"/>
  <c r="EF133" i="6"/>
  <c r="AZ133" i="9" s="1"/>
  <c r="BX133" i="9" s="1"/>
  <c r="EF139" i="6"/>
  <c r="AZ139" i="9" s="1"/>
  <c r="BX139" i="9" s="1"/>
  <c r="EF85" i="6"/>
  <c r="AZ85" i="9" s="1"/>
  <c r="BX85" i="9" s="1"/>
  <c r="EF141" i="6"/>
  <c r="AZ141" i="9" s="1"/>
  <c r="BX141" i="9" s="1"/>
  <c r="EF113" i="6"/>
  <c r="AZ113" i="9" s="1"/>
  <c r="BX113" i="9" s="1"/>
  <c r="EF134" i="6"/>
  <c r="AZ134" i="9" s="1"/>
  <c r="BX134" i="9" s="1"/>
  <c r="EF45" i="6"/>
  <c r="AZ45" i="9" s="1"/>
  <c r="BX45" i="9" s="1"/>
  <c r="EF71" i="6"/>
  <c r="AZ71" i="9" s="1"/>
  <c r="BX71" i="9" s="1"/>
  <c r="EF114" i="6"/>
  <c r="AZ114" i="9" s="1"/>
  <c r="BX114" i="9" s="1"/>
  <c r="DW31" i="6"/>
  <c r="AQ31" i="9" s="1"/>
  <c r="BO31" i="9" s="1"/>
  <c r="DW43" i="6"/>
  <c r="AQ43" i="9" s="1"/>
  <c r="BO43" i="9" s="1"/>
  <c r="DW60" i="6"/>
  <c r="AQ60" i="9" s="1"/>
  <c r="BO60" i="9" s="1"/>
  <c r="DW41" i="6"/>
  <c r="AQ41" i="9" s="1"/>
  <c r="BO41" i="9" s="1"/>
  <c r="DW61" i="6"/>
  <c r="AQ61" i="9" s="1"/>
  <c r="BO61" i="9" s="1"/>
  <c r="DW117" i="6"/>
  <c r="AQ117" i="9" s="1"/>
  <c r="BO117" i="9" s="1"/>
  <c r="DW5" i="6"/>
  <c r="AQ5" i="9" s="1"/>
  <c r="BO5" i="9" s="1"/>
  <c r="DW56" i="6"/>
  <c r="AQ56" i="9" s="1"/>
  <c r="BO56" i="9" s="1"/>
  <c r="DW93" i="6"/>
  <c r="AQ93" i="9" s="1"/>
  <c r="BO93" i="9" s="1"/>
  <c r="DW39" i="6"/>
  <c r="AQ39" i="9" s="1"/>
  <c r="BO39" i="9" s="1"/>
  <c r="DW54" i="6"/>
  <c r="AQ54" i="9" s="1"/>
  <c r="BO54" i="9" s="1"/>
  <c r="DW69" i="6"/>
  <c r="AQ69" i="9" s="1"/>
  <c r="BO69" i="9" s="1"/>
  <c r="DW107" i="6"/>
  <c r="AQ107" i="9" s="1"/>
  <c r="BO107" i="9" s="1"/>
  <c r="DW118" i="6"/>
  <c r="AQ118" i="9" s="1"/>
  <c r="BO118" i="9" s="1"/>
  <c r="DW116" i="6"/>
  <c r="AQ116" i="9" s="1"/>
  <c r="BO116" i="9" s="1"/>
  <c r="DW108" i="6"/>
  <c r="AQ108" i="9" s="1"/>
  <c r="BO108" i="9" s="1"/>
  <c r="DW24" i="6"/>
  <c r="AQ24" i="9" s="1"/>
  <c r="BO24" i="9" s="1"/>
  <c r="DW103" i="6"/>
  <c r="AQ103" i="9" s="1"/>
  <c r="BO103" i="9" s="1"/>
  <c r="DW10" i="6"/>
  <c r="AQ10" i="9" s="1"/>
  <c r="BO10" i="9" s="1"/>
  <c r="DW55" i="6"/>
  <c r="AQ55" i="9" s="1"/>
  <c r="BO55" i="9" s="1"/>
  <c r="DW101" i="6"/>
  <c r="AQ101" i="9" s="1"/>
  <c r="BO101" i="9" s="1"/>
  <c r="DW122" i="6"/>
  <c r="AQ122" i="9" s="1"/>
  <c r="BO122" i="9" s="1"/>
  <c r="DW68" i="6"/>
  <c r="AQ68" i="9" s="1"/>
  <c r="BO68" i="9" s="1"/>
  <c r="DW65" i="6"/>
  <c r="AQ65" i="9" s="1"/>
  <c r="BO65" i="9" s="1"/>
  <c r="DW138" i="6"/>
  <c r="AQ138" i="9" s="1"/>
  <c r="BO138" i="9" s="1"/>
  <c r="DW146" i="6"/>
  <c r="AQ146" i="9" s="1"/>
  <c r="BO146" i="9" s="1"/>
  <c r="DW17" i="6"/>
  <c r="AQ17" i="9" s="1"/>
  <c r="BO17" i="9" s="1"/>
  <c r="DW87" i="6"/>
  <c r="AQ87" i="9" s="1"/>
  <c r="BO87" i="9" s="1"/>
  <c r="DW53" i="6"/>
  <c r="AQ53" i="9" s="1"/>
  <c r="BO53" i="9" s="1"/>
  <c r="DW85" i="6"/>
  <c r="AQ85" i="9" s="1"/>
  <c r="BO85" i="9" s="1"/>
  <c r="DW88" i="6"/>
  <c r="AQ88" i="9" s="1"/>
  <c r="BO88" i="9" s="1"/>
  <c r="DW83" i="6"/>
  <c r="AQ83" i="9" s="1"/>
  <c r="BO83" i="9" s="1"/>
  <c r="DW129" i="6"/>
  <c r="AQ129" i="9" s="1"/>
  <c r="BO129" i="9" s="1"/>
  <c r="DW140" i="6"/>
  <c r="AQ140" i="9" s="1"/>
  <c r="BO140" i="9" s="1"/>
  <c r="DW34" i="6"/>
  <c r="AQ34" i="9" s="1"/>
  <c r="BO34" i="9" s="1"/>
  <c r="DW67" i="6"/>
  <c r="AQ67" i="9" s="1"/>
  <c r="BO67" i="9" s="1"/>
  <c r="DW35" i="6"/>
  <c r="AQ35" i="9" s="1"/>
  <c r="BO35" i="9" s="1"/>
  <c r="DW95" i="6"/>
  <c r="AQ95" i="9" s="1"/>
  <c r="BO95" i="9" s="1"/>
  <c r="DW127" i="6"/>
  <c r="AQ127" i="9" s="1"/>
  <c r="BO127" i="9" s="1"/>
  <c r="DW47" i="6"/>
  <c r="AQ47" i="9" s="1"/>
  <c r="BO47" i="9" s="1"/>
  <c r="DW82" i="6"/>
  <c r="AQ82" i="9" s="1"/>
  <c r="BO82" i="9" s="1"/>
  <c r="DW91" i="6"/>
  <c r="AQ91" i="9" s="1"/>
  <c r="BO91" i="9" s="1"/>
  <c r="DW123" i="6"/>
  <c r="AQ123" i="9" s="1"/>
  <c r="BO123" i="9" s="1"/>
  <c r="DW72" i="6"/>
  <c r="AQ72" i="9" s="1"/>
  <c r="BO72" i="9" s="1"/>
  <c r="DW104" i="6"/>
  <c r="AQ104" i="9" s="1"/>
  <c r="BO104" i="9" s="1"/>
  <c r="DW58" i="6"/>
  <c r="AQ58" i="9" s="1"/>
  <c r="BO58" i="9" s="1"/>
  <c r="DW99" i="6"/>
  <c r="AQ99" i="9" s="1"/>
  <c r="BO99" i="9" s="1"/>
  <c r="DW86" i="6"/>
  <c r="AQ86" i="9" s="1"/>
  <c r="BO86" i="9" s="1"/>
  <c r="DW98" i="6"/>
  <c r="AQ98" i="9" s="1"/>
  <c r="BO98" i="9" s="1"/>
  <c r="DW124" i="6"/>
  <c r="AQ124" i="9" s="1"/>
  <c r="BO124" i="9" s="1"/>
  <c r="DW145" i="6"/>
  <c r="AQ145" i="9" s="1"/>
  <c r="BO145" i="9" s="1"/>
  <c r="DW12" i="6"/>
  <c r="AQ12" i="9" s="1"/>
  <c r="BO12" i="9" s="1"/>
  <c r="DW144" i="6"/>
  <c r="AQ144" i="9" s="1"/>
  <c r="BO144" i="9" s="1"/>
  <c r="DW19" i="6"/>
  <c r="AQ19" i="9" s="1"/>
  <c r="BO19" i="9" s="1"/>
  <c r="DW26" i="6"/>
  <c r="AQ26" i="9" s="1"/>
  <c r="BO26" i="9" s="1"/>
  <c r="DW49" i="6"/>
  <c r="AQ49" i="9" s="1"/>
  <c r="BO49" i="9" s="1"/>
  <c r="DW64" i="6"/>
  <c r="AQ64" i="9" s="1"/>
  <c r="BO64" i="9" s="1"/>
  <c r="DW73" i="6"/>
  <c r="AQ73" i="9" s="1"/>
  <c r="BO73" i="9" s="1"/>
  <c r="DW6" i="6"/>
  <c r="AQ6" i="9" s="1"/>
  <c r="BO6" i="9" s="1"/>
  <c r="DW137" i="6"/>
  <c r="AQ137" i="9" s="1"/>
  <c r="BO137" i="9" s="1"/>
  <c r="DW15" i="6"/>
  <c r="AQ15" i="9" s="1"/>
  <c r="BO15" i="9" s="1"/>
  <c r="DW106" i="6"/>
  <c r="AQ106" i="9" s="1"/>
  <c r="BO106" i="9" s="1"/>
  <c r="DW100" i="6"/>
  <c r="AQ100" i="9" s="1"/>
  <c r="BO100" i="9" s="1"/>
  <c r="DW131" i="6"/>
  <c r="AQ131" i="9" s="1"/>
  <c r="BO131" i="9" s="1"/>
  <c r="DW25" i="6"/>
  <c r="AQ25" i="9" s="1"/>
  <c r="BO25" i="9" s="1"/>
  <c r="DW38" i="6"/>
  <c r="AQ38" i="9" s="1"/>
  <c r="BO38" i="9" s="1"/>
  <c r="DW78" i="6"/>
  <c r="AQ78" i="9" s="1"/>
  <c r="BO78" i="9" s="1"/>
  <c r="DW105" i="6"/>
  <c r="AQ105" i="9" s="1"/>
  <c r="BO105" i="9" s="1"/>
  <c r="DW48" i="6"/>
  <c r="AQ48" i="9" s="1"/>
  <c r="BO48" i="9" s="1"/>
  <c r="DW66" i="6"/>
  <c r="AQ66" i="9" s="1"/>
  <c r="BO66" i="9" s="1"/>
  <c r="DW142" i="6"/>
  <c r="AQ142" i="9" s="1"/>
  <c r="BO142" i="9" s="1"/>
  <c r="DW21" i="6"/>
  <c r="AQ21" i="9" s="1"/>
  <c r="BO21" i="9" s="1"/>
  <c r="DW74" i="6"/>
  <c r="AQ74" i="9" s="1"/>
  <c r="BO74" i="9" s="1"/>
  <c r="DW96" i="6"/>
  <c r="AQ96" i="9" s="1"/>
  <c r="BO96" i="9" s="1"/>
  <c r="DW114" i="6"/>
  <c r="AQ114" i="9" s="1"/>
  <c r="BO114" i="9" s="1"/>
  <c r="DW135" i="6"/>
  <c r="AQ135" i="9" s="1"/>
  <c r="BO135" i="9" s="1"/>
  <c r="DW109" i="6"/>
  <c r="AQ109" i="9" s="1"/>
  <c r="BO109" i="9" s="1"/>
  <c r="DW139" i="6"/>
  <c r="AQ139" i="9" s="1"/>
  <c r="BO139" i="9" s="1"/>
  <c r="DW13" i="6"/>
  <c r="AQ13" i="9" s="1"/>
  <c r="BO13" i="9" s="1"/>
  <c r="DW57" i="6"/>
  <c r="AQ57" i="9" s="1"/>
  <c r="BO57" i="9" s="1"/>
  <c r="DW81" i="6"/>
  <c r="AQ81" i="9" s="1"/>
  <c r="BO81" i="9" s="1"/>
  <c r="DW80" i="6"/>
  <c r="AQ80" i="9" s="1"/>
  <c r="BO80" i="9" s="1"/>
  <c r="DW121" i="6"/>
  <c r="AQ121" i="9" s="1"/>
  <c r="BO121" i="9" s="1"/>
  <c r="DW119" i="6"/>
  <c r="AQ119" i="9" s="1"/>
  <c r="BO119" i="9" s="1"/>
  <c r="DW37" i="6"/>
  <c r="AQ37" i="9" s="1"/>
  <c r="BO37" i="9" s="1"/>
  <c r="DW50" i="6"/>
  <c r="AQ50" i="9" s="1"/>
  <c r="BO50" i="9" s="1"/>
  <c r="DW77" i="6"/>
  <c r="AQ77" i="9" s="1"/>
  <c r="BO77" i="9" s="1"/>
  <c r="DW134" i="6"/>
  <c r="AQ134" i="9" s="1"/>
  <c r="BO134" i="9" s="1"/>
  <c r="DW28" i="6"/>
  <c r="AQ28" i="9" s="1"/>
  <c r="BO28" i="9" s="1"/>
  <c r="DW52" i="6"/>
  <c r="AQ52" i="9" s="1"/>
  <c r="BO52" i="9" s="1"/>
  <c r="DW76" i="6"/>
  <c r="AQ76" i="9" s="1"/>
  <c r="BO76" i="9" s="1"/>
  <c r="DW59" i="6"/>
  <c r="AQ59" i="9" s="1"/>
  <c r="BO59" i="9" s="1"/>
  <c r="DW84" i="6"/>
  <c r="AQ84" i="9" s="1"/>
  <c r="BO84" i="9" s="1"/>
  <c r="DW128" i="6"/>
  <c r="AQ128" i="9" s="1"/>
  <c r="BO128" i="9" s="1"/>
  <c r="DW7" i="6"/>
  <c r="AQ7" i="9" s="1"/>
  <c r="BO7" i="9" s="1"/>
  <c r="DW89" i="6"/>
  <c r="AQ89" i="9" s="1"/>
  <c r="BO89" i="9" s="1"/>
  <c r="DW94" i="6"/>
  <c r="AQ94" i="9" s="1"/>
  <c r="BO94" i="9" s="1"/>
  <c r="DW9" i="6"/>
  <c r="AQ9" i="9" s="1"/>
  <c r="BO9" i="9" s="1"/>
  <c r="DW27" i="6"/>
  <c r="AQ27" i="9" s="1"/>
  <c r="BO27" i="9" s="1"/>
  <c r="DW75" i="6"/>
  <c r="AQ75" i="9" s="1"/>
  <c r="BO75" i="9" s="1"/>
  <c r="DW110" i="6"/>
  <c r="AQ110" i="9" s="1"/>
  <c r="BO110" i="9" s="1"/>
  <c r="DW115" i="6"/>
  <c r="AQ115" i="9" s="1"/>
  <c r="BO115" i="9" s="1"/>
  <c r="DW141" i="6"/>
  <c r="AQ141" i="9" s="1"/>
  <c r="BO141" i="9" s="1"/>
  <c r="DW8" i="6"/>
  <c r="AQ8" i="9" s="1"/>
  <c r="BO8" i="9" s="1"/>
  <c r="DW97" i="6"/>
  <c r="AQ97" i="9" s="1"/>
  <c r="BO97" i="9" s="1"/>
  <c r="DW102" i="6"/>
  <c r="AQ102" i="9" s="1"/>
  <c r="BO102" i="9" s="1"/>
  <c r="DW33" i="6"/>
  <c r="AQ33" i="9" s="1"/>
  <c r="BO33" i="9" s="1"/>
  <c r="DW45" i="6"/>
  <c r="AQ45" i="9" s="1"/>
  <c r="BO45" i="9" s="1"/>
  <c r="DW46" i="6"/>
  <c r="AQ46" i="9" s="1"/>
  <c r="BO46" i="9" s="1"/>
  <c r="DW113" i="6"/>
  <c r="AQ113" i="9" s="1"/>
  <c r="BO113" i="9" s="1"/>
  <c r="DW136" i="6"/>
  <c r="AQ136" i="9" s="1"/>
  <c r="BO136" i="9" s="1"/>
  <c r="DW143" i="6"/>
  <c r="AQ143" i="9" s="1"/>
  <c r="BO143" i="9" s="1"/>
  <c r="DW44" i="6"/>
  <c r="AQ44" i="9" s="1"/>
  <c r="BO44" i="9" s="1"/>
  <c r="DW120" i="6"/>
  <c r="AQ120" i="9" s="1"/>
  <c r="BO120" i="9" s="1"/>
  <c r="DW62" i="6"/>
  <c r="AQ62" i="9" s="1"/>
  <c r="BO62" i="9" s="1"/>
  <c r="DW112" i="6"/>
  <c r="AQ112" i="9" s="1"/>
  <c r="BO112" i="9" s="1"/>
  <c r="DW130" i="6"/>
  <c r="AQ130" i="9" s="1"/>
  <c r="BO130" i="9" s="1"/>
  <c r="DW23" i="6"/>
  <c r="AQ23" i="9" s="1"/>
  <c r="BO23" i="9" s="1"/>
  <c r="DW14" i="6"/>
  <c r="AQ14" i="9" s="1"/>
  <c r="BO14" i="9" s="1"/>
  <c r="DW132" i="6"/>
  <c r="AQ132" i="9" s="1"/>
  <c r="BO132" i="9" s="1"/>
  <c r="DW29" i="6"/>
  <c r="AQ29" i="9" s="1"/>
  <c r="BO29" i="9" s="1"/>
  <c r="DW42" i="6"/>
  <c r="AQ42" i="9" s="1"/>
  <c r="BO42" i="9" s="1"/>
  <c r="DW111" i="6"/>
  <c r="AQ111" i="9" s="1"/>
  <c r="BO111" i="9" s="1"/>
  <c r="DW126" i="6"/>
  <c r="AQ126" i="9" s="1"/>
  <c r="BO126" i="9" s="1"/>
  <c r="DW36" i="6"/>
  <c r="AQ36" i="9" s="1"/>
  <c r="BO36" i="9" s="1"/>
  <c r="DW16" i="6"/>
  <c r="AQ16" i="9" s="1"/>
  <c r="BO16" i="9" s="1"/>
  <c r="DW125" i="6"/>
  <c r="AQ125" i="9" s="1"/>
  <c r="BO125" i="9" s="1"/>
  <c r="DW133" i="6"/>
  <c r="AQ133" i="9" s="1"/>
  <c r="BO133" i="9" s="1"/>
  <c r="DW40" i="6"/>
  <c r="AQ40" i="9" s="1"/>
  <c r="BO40" i="9" s="1"/>
  <c r="DW90" i="6"/>
  <c r="AQ90" i="9" s="1"/>
  <c r="BO90" i="9" s="1"/>
  <c r="DW92" i="6"/>
  <c r="AQ92" i="9" s="1"/>
  <c r="BO92" i="9" s="1"/>
  <c r="DW20" i="6"/>
  <c r="AQ20" i="9" s="1"/>
  <c r="BO20" i="9" s="1"/>
  <c r="DW18" i="6"/>
  <c r="AQ18" i="9" s="1"/>
  <c r="BO18" i="9" s="1"/>
  <c r="DW30" i="6"/>
  <c r="AQ30" i="9" s="1"/>
  <c r="BO30" i="9" s="1"/>
  <c r="DW71" i="6"/>
  <c r="AQ71" i="9" s="1"/>
  <c r="BO71" i="9" s="1"/>
  <c r="DW63" i="6"/>
  <c r="AQ63" i="9" s="1"/>
  <c r="BO63" i="9" s="1"/>
  <c r="DW32" i="6"/>
  <c r="AQ32" i="9" s="1"/>
  <c r="BO32" i="9" s="1"/>
  <c r="DW11" i="6"/>
  <c r="AQ11" i="9" s="1"/>
  <c r="BO11" i="9" s="1"/>
  <c r="DW51" i="6"/>
  <c r="AQ51" i="9" s="1"/>
  <c r="BO51" i="9" s="1"/>
  <c r="DW79" i="6"/>
  <c r="AQ79" i="9" s="1"/>
  <c r="BO79" i="9" s="1"/>
  <c r="DW22" i="6"/>
  <c r="AQ22" i="9" s="1"/>
  <c r="BO22" i="9" s="1"/>
  <c r="DW70" i="6"/>
  <c r="AQ70" i="9" s="1"/>
  <c r="BO70" i="9" s="1"/>
  <c r="EA45" i="1"/>
  <c r="EM45" i="1" s="1"/>
  <c r="EA23" i="1"/>
  <c r="EM23" i="1" s="1"/>
  <c r="DZ62" i="1"/>
  <c r="EL62" i="1" s="1"/>
  <c r="DZ57" i="1"/>
  <c r="EL57" i="1" s="1"/>
  <c r="EA112" i="1"/>
  <c r="EM112" i="1" s="1"/>
  <c r="EA11" i="1"/>
  <c r="EM11" i="1" s="1"/>
  <c r="EA95" i="1"/>
  <c r="EM95" i="1" s="1"/>
  <c r="EA101" i="1"/>
  <c r="EM101" i="1" s="1"/>
  <c r="EA27" i="1"/>
  <c r="EM27" i="1" s="1"/>
  <c r="EA50" i="1"/>
  <c r="EM50" i="1" s="1"/>
  <c r="EA89" i="1"/>
  <c r="EM89" i="1" s="1"/>
  <c r="EA51" i="1"/>
  <c r="EM51" i="1" s="1"/>
  <c r="EA103" i="1"/>
  <c r="EM103" i="1" s="1"/>
  <c r="EA126" i="1"/>
  <c r="EM126" i="1" s="1"/>
  <c r="EA133" i="1"/>
  <c r="EM133" i="1" s="1"/>
  <c r="EA134" i="1"/>
  <c r="EM134" i="1" s="1"/>
  <c r="EB15" i="6"/>
  <c r="AV15" i="9" s="1"/>
  <c r="BT15" i="9" s="1"/>
  <c r="EB30" i="6"/>
  <c r="AV30" i="9" s="1"/>
  <c r="BT30" i="9" s="1"/>
  <c r="EB51" i="6"/>
  <c r="AV51" i="9" s="1"/>
  <c r="BT51" i="9" s="1"/>
  <c r="EB69" i="6"/>
  <c r="AV69" i="9" s="1"/>
  <c r="BT69" i="9" s="1"/>
  <c r="EB74" i="6"/>
  <c r="AV74" i="9" s="1"/>
  <c r="BT74" i="9" s="1"/>
  <c r="EB62" i="6"/>
  <c r="AV62" i="9" s="1"/>
  <c r="BT62" i="9" s="1"/>
  <c r="EB47" i="6"/>
  <c r="AV47" i="9" s="1"/>
  <c r="BT47" i="9" s="1"/>
  <c r="EB102" i="6"/>
  <c r="AV102" i="9" s="1"/>
  <c r="BT102" i="9" s="1"/>
  <c r="EB116" i="6"/>
  <c r="AV116" i="9" s="1"/>
  <c r="BT116" i="9" s="1"/>
  <c r="EB120" i="6"/>
  <c r="AV120" i="9" s="1"/>
  <c r="BT120" i="9" s="1"/>
  <c r="EB134" i="6"/>
  <c r="AV134" i="9" s="1"/>
  <c r="BT134" i="9" s="1"/>
  <c r="EB14" i="6"/>
  <c r="AV14" i="9" s="1"/>
  <c r="BT14" i="9" s="1"/>
  <c r="EB7" i="6"/>
  <c r="AV7" i="9" s="1"/>
  <c r="BT7" i="9" s="1"/>
  <c r="EB139" i="6"/>
  <c r="AV139" i="9" s="1"/>
  <c r="BT139" i="9" s="1"/>
  <c r="EB28" i="6"/>
  <c r="AV28" i="9" s="1"/>
  <c r="BT28" i="9" s="1"/>
  <c r="EB34" i="6"/>
  <c r="AV34" i="9" s="1"/>
  <c r="BT34" i="9" s="1"/>
  <c r="EB85" i="6"/>
  <c r="AV85" i="9" s="1"/>
  <c r="BT85" i="9" s="1"/>
  <c r="EB118" i="6"/>
  <c r="AV118" i="9" s="1"/>
  <c r="BT118" i="9" s="1"/>
  <c r="EB13" i="6"/>
  <c r="AV13" i="9" s="1"/>
  <c r="BT13" i="9" s="1"/>
  <c r="EB24" i="6"/>
  <c r="AV24" i="9" s="1"/>
  <c r="BT24" i="9" s="1"/>
  <c r="EB18" i="6"/>
  <c r="AV18" i="9" s="1"/>
  <c r="BT18" i="9" s="1"/>
  <c r="EB87" i="6"/>
  <c r="AV87" i="9" s="1"/>
  <c r="BT87" i="9" s="1"/>
  <c r="EB9" i="6"/>
  <c r="AV9" i="9" s="1"/>
  <c r="BT9" i="9" s="1"/>
  <c r="EB49" i="6"/>
  <c r="AV49" i="9" s="1"/>
  <c r="BT49" i="9" s="1"/>
  <c r="EB67" i="6"/>
  <c r="AV67" i="9" s="1"/>
  <c r="BT67" i="9" s="1"/>
  <c r="EB40" i="6"/>
  <c r="AV40" i="9" s="1"/>
  <c r="BT40" i="9" s="1"/>
  <c r="EB26" i="6"/>
  <c r="AV26" i="9" s="1"/>
  <c r="BT26" i="9" s="1"/>
  <c r="EB144" i="6"/>
  <c r="AV144" i="9" s="1"/>
  <c r="BT144" i="9" s="1"/>
  <c r="EB43" i="6"/>
  <c r="AV43" i="9" s="1"/>
  <c r="BT43" i="9" s="1"/>
  <c r="EB64" i="6"/>
  <c r="AV64" i="9" s="1"/>
  <c r="BT64" i="9" s="1"/>
  <c r="EB125" i="6"/>
  <c r="AV125" i="9" s="1"/>
  <c r="BT125" i="9" s="1"/>
  <c r="EB22" i="6"/>
  <c r="AV22" i="9" s="1"/>
  <c r="BT22" i="9" s="1"/>
  <c r="EB21" i="6"/>
  <c r="AV21" i="9" s="1"/>
  <c r="BT21" i="9" s="1"/>
  <c r="EB36" i="6"/>
  <c r="AV36" i="9" s="1"/>
  <c r="BT36" i="9" s="1"/>
  <c r="EB56" i="6"/>
  <c r="AV56" i="9" s="1"/>
  <c r="BT56" i="9" s="1"/>
  <c r="EB94" i="6"/>
  <c r="AV94" i="9" s="1"/>
  <c r="BT94" i="9" s="1"/>
  <c r="EB82" i="6"/>
  <c r="AV82" i="9" s="1"/>
  <c r="BT82" i="9" s="1"/>
  <c r="EB121" i="6"/>
  <c r="AV121" i="9" s="1"/>
  <c r="BT121" i="9" s="1"/>
  <c r="EB143" i="6"/>
  <c r="AV143" i="9" s="1"/>
  <c r="BT143" i="9" s="1"/>
  <c r="EB17" i="6"/>
  <c r="AV17" i="9" s="1"/>
  <c r="BT17" i="9" s="1"/>
  <c r="EB110" i="6"/>
  <c r="AV110" i="9" s="1"/>
  <c r="BT110" i="9" s="1"/>
  <c r="EB128" i="6"/>
  <c r="AV128" i="9" s="1"/>
  <c r="BT128" i="9" s="1"/>
  <c r="EB138" i="6"/>
  <c r="AV138" i="9" s="1"/>
  <c r="BT138" i="9" s="1"/>
  <c r="EB137" i="6"/>
  <c r="AV137" i="9" s="1"/>
  <c r="BT137" i="9" s="1"/>
  <c r="EB91" i="6"/>
  <c r="AV91" i="9" s="1"/>
  <c r="BT91" i="9" s="1"/>
  <c r="EB108" i="6"/>
  <c r="AV108" i="9" s="1"/>
  <c r="BT108" i="9" s="1"/>
  <c r="EB101" i="6"/>
  <c r="AV101" i="9" s="1"/>
  <c r="BT101" i="9" s="1"/>
  <c r="EB132" i="6"/>
  <c r="AV132" i="9" s="1"/>
  <c r="BT132" i="9" s="1"/>
  <c r="EB142" i="6"/>
  <c r="AV142" i="9" s="1"/>
  <c r="BT142" i="9" s="1"/>
  <c r="EB12" i="6"/>
  <c r="AV12" i="9" s="1"/>
  <c r="BT12" i="9" s="1"/>
  <c r="EB5" i="6"/>
  <c r="AV5" i="9" s="1"/>
  <c r="BT5" i="9" s="1"/>
  <c r="EB63" i="6"/>
  <c r="AV63" i="9" s="1"/>
  <c r="BT63" i="9" s="1"/>
  <c r="EB122" i="6"/>
  <c r="AV122" i="9" s="1"/>
  <c r="BT122" i="9" s="1"/>
  <c r="EB93" i="6"/>
  <c r="AV93" i="9" s="1"/>
  <c r="BT93" i="9" s="1"/>
  <c r="EB104" i="6"/>
  <c r="AV104" i="9" s="1"/>
  <c r="BT104" i="9" s="1"/>
  <c r="EB35" i="6"/>
  <c r="AV35" i="9" s="1"/>
  <c r="BT35" i="9" s="1"/>
  <c r="EB86" i="6"/>
  <c r="AV86" i="9" s="1"/>
  <c r="BT86" i="9" s="1"/>
  <c r="EB89" i="6"/>
  <c r="AV89" i="9" s="1"/>
  <c r="BT89" i="9" s="1"/>
  <c r="EB33" i="6"/>
  <c r="AV33" i="9" s="1"/>
  <c r="BT33" i="9" s="1"/>
  <c r="EB37" i="6"/>
  <c r="AV37" i="9" s="1"/>
  <c r="BT37" i="9" s="1"/>
  <c r="EB72" i="6"/>
  <c r="AV72" i="9" s="1"/>
  <c r="BT72" i="9" s="1"/>
  <c r="EB117" i="6"/>
  <c r="AV117" i="9" s="1"/>
  <c r="BT117" i="9" s="1"/>
  <c r="EB131" i="6"/>
  <c r="AV131" i="9" s="1"/>
  <c r="BT131" i="9" s="1"/>
  <c r="EB16" i="6"/>
  <c r="AV16" i="9" s="1"/>
  <c r="BT16" i="9" s="1"/>
  <c r="EB114" i="6"/>
  <c r="AV114" i="9" s="1"/>
  <c r="BT114" i="9" s="1"/>
  <c r="EB115" i="6"/>
  <c r="AV115" i="9" s="1"/>
  <c r="BT115" i="9" s="1"/>
  <c r="EB48" i="6"/>
  <c r="AV48" i="9" s="1"/>
  <c r="BT48" i="9" s="1"/>
  <c r="EB81" i="6"/>
  <c r="AV81" i="9" s="1"/>
  <c r="BT81" i="9" s="1"/>
  <c r="EB75" i="6"/>
  <c r="AV75" i="9" s="1"/>
  <c r="BT75" i="9" s="1"/>
  <c r="EB113" i="6"/>
  <c r="AV113" i="9" s="1"/>
  <c r="BT113" i="9" s="1"/>
  <c r="EB136" i="6"/>
  <c r="AV136" i="9" s="1"/>
  <c r="BT136" i="9" s="1"/>
  <c r="EB44" i="6"/>
  <c r="AV44" i="9" s="1"/>
  <c r="BT44" i="9" s="1"/>
  <c r="EB95" i="6"/>
  <c r="AV95" i="9" s="1"/>
  <c r="BT95" i="9" s="1"/>
  <c r="EB111" i="6"/>
  <c r="AV111" i="9" s="1"/>
  <c r="BT111" i="9" s="1"/>
  <c r="EB71" i="6"/>
  <c r="AV71" i="9" s="1"/>
  <c r="BT71" i="9" s="1"/>
  <c r="EB6" i="6"/>
  <c r="AV6" i="9" s="1"/>
  <c r="BT6" i="9" s="1"/>
  <c r="EB27" i="6"/>
  <c r="AV27" i="9" s="1"/>
  <c r="BT27" i="9" s="1"/>
  <c r="EB66" i="6"/>
  <c r="AV66" i="9" s="1"/>
  <c r="BT66" i="9" s="1"/>
  <c r="EB100" i="6"/>
  <c r="AV100" i="9" s="1"/>
  <c r="BT100" i="9" s="1"/>
  <c r="EB105" i="6"/>
  <c r="AV105" i="9" s="1"/>
  <c r="BT105" i="9" s="1"/>
  <c r="EB29" i="6"/>
  <c r="AV29" i="9" s="1"/>
  <c r="BT29" i="9" s="1"/>
  <c r="EB19" i="6"/>
  <c r="AV19" i="9" s="1"/>
  <c r="BT19" i="9" s="1"/>
  <c r="EB10" i="6"/>
  <c r="AV10" i="9" s="1"/>
  <c r="BT10" i="9" s="1"/>
  <c r="EB11" i="6"/>
  <c r="AV11" i="9" s="1"/>
  <c r="BT11" i="9" s="1"/>
  <c r="EB133" i="6"/>
  <c r="AV133" i="9" s="1"/>
  <c r="BT133" i="9" s="1"/>
  <c r="EB140" i="6"/>
  <c r="AV140" i="9" s="1"/>
  <c r="BT140" i="9" s="1"/>
  <c r="EB70" i="6"/>
  <c r="AV70" i="9" s="1"/>
  <c r="BT70" i="9" s="1"/>
  <c r="EB92" i="6"/>
  <c r="AV92" i="9" s="1"/>
  <c r="BT92" i="9" s="1"/>
  <c r="EB109" i="6"/>
  <c r="AV109" i="9" s="1"/>
  <c r="BT109" i="9" s="1"/>
  <c r="EB20" i="6"/>
  <c r="AV20" i="9" s="1"/>
  <c r="BT20" i="9" s="1"/>
  <c r="EB59" i="6"/>
  <c r="AV59" i="9" s="1"/>
  <c r="BT59" i="9" s="1"/>
  <c r="EB73" i="6"/>
  <c r="AV73" i="9" s="1"/>
  <c r="BT73" i="9" s="1"/>
  <c r="EB98" i="6"/>
  <c r="AV98" i="9" s="1"/>
  <c r="BT98" i="9" s="1"/>
  <c r="EB84" i="6"/>
  <c r="AV84" i="9" s="1"/>
  <c r="BT84" i="9" s="1"/>
  <c r="EB53" i="6"/>
  <c r="AV53" i="9" s="1"/>
  <c r="BT53" i="9" s="1"/>
  <c r="EB130" i="6"/>
  <c r="AV130" i="9" s="1"/>
  <c r="BT130" i="9" s="1"/>
  <c r="EB126" i="6"/>
  <c r="AV126" i="9" s="1"/>
  <c r="BT126" i="9" s="1"/>
  <c r="EB31" i="6"/>
  <c r="AV31" i="9" s="1"/>
  <c r="BT31" i="9" s="1"/>
  <c r="EB54" i="6"/>
  <c r="AV54" i="9" s="1"/>
  <c r="BT54" i="9" s="1"/>
  <c r="EB112" i="6"/>
  <c r="AV112" i="9" s="1"/>
  <c r="BT112" i="9" s="1"/>
  <c r="EB77" i="6"/>
  <c r="AV77" i="9" s="1"/>
  <c r="BT77" i="9" s="1"/>
  <c r="EB90" i="6"/>
  <c r="AV90" i="9" s="1"/>
  <c r="BT90" i="9" s="1"/>
  <c r="EB45" i="6"/>
  <c r="AV45" i="9" s="1"/>
  <c r="BT45" i="9" s="1"/>
  <c r="EB145" i="6"/>
  <c r="AV145" i="9" s="1"/>
  <c r="BT145" i="9" s="1"/>
  <c r="EB42" i="6"/>
  <c r="AV42" i="9" s="1"/>
  <c r="BT42" i="9" s="1"/>
  <c r="EB61" i="6"/>
  <c r="AV61" i="9" s="1"/>
  <c r="BT61" i="9" s="1"/>
  <c r="EB76" i="6"/>
  <c r="AV76" i="9" s="1"/>
  <c r="BT76" i="9" s="1"/>
  <c r="EB135" i="6"/>
  <c r="AV135" i="9" s="1"/>
  <c r="BT135" i="9" s="1"/>
  <c r="EB141" i="6"/>
  <c r="AV141" i="9" s="1"/>
  <c r="BT141" i="9" s="1"/>
  <c r="EB38" i="6"/>
  <c r="AV38" i="9" s="1"/>
  <c r="BT38" i="9" s="1"/>
  <c r="EB39" i="6"/>
  <c r="AV39" i="9" s="1"/>
  <c r="BT39" i="9" s="1"/>
  <c r="EB83" i="6"/>
  <c r="AV83" i="9" s="1"/>
  <c r="BT83" i="9" s="1"/>
  <c r="EB50" i="6"/>
  <c r="AV50" i="9" s="1"/>
  <c r="BT50" i="9" s="1"/>
  <c r="EB103" i="6"/>
  <c r="AV103" i="9" s="1"/>
  <c r="BT103" i="9" s="1"/>
  <c r="EB60" i="6"/>
  <c r="AV60" i="9" s="1"/>
  <c r="BT60" i="9" s="1"/>
  <c r="EB55" i="6"/>
  <c r="AV55" i="9" s="1"/>
  <c r="BT55" i="9" s="1"/>
  <c r="EB146" i="6"/>
  <c r="AV146" i="9" s="1"/>
  <c r="BT146" i="9" s="1"/>
  <c r="EB129" i="6"/>
  <c r="AV129" i="9" s="1"/>
  <c r="BT129" i="9" s="1"/>
  <c r="EB52" i="6"/>
  <c r="AV52" i="9" s="1"/>
  <c r="BT52" i="9" s="1"/>
  <c r="EB8" i="6"/>
  <c r="AV8" i="9" s="1"/>
  <c r="BT8" i="9" s="1"/>
  <c r="EB68" i="6"/>
  <c r="AV68" i="9" s="1"/>
  <c r="BT68" i="9" s="1"/>
  <c r="EB79" i="6"/>
  <c r="AV79" i="9" s="1"/>
  <c r="BT79" i="9" s="1"/>
  <c r="EB99" i="6"/>
  <c r="AV99" i="9" s="1"/>
  <c r="BT99" i="9" s="1"/>
  <c r="EB96" i="6"/>
  <c r="AV96" i="9" s="1"/>
  <c r="BT96" i="9" s="1"/>
  <c r="EB124" i="6"/>
  <c r="AV124" i="9" s="1"/>
  <c r="BT124" i="9" s="1"/>
  <c r="EB46" i="6"/>
  <c r="AV46" i="9" s="1"/>
  <c r="BT46" i="9" s="1"/>
  <c r="EB65" i="6"/>
  <c r="AV65" i="9" s="1"/>
  <c r="BT65" i="9" s="1"/>
  <c r="EB107" i="6"/>
  <c r="AV107" i="9" s="1"/>
  <c r="BT107" i="9" s="1"/>
  <c r="EB123" i="6"/>
  <c r="AV123" i="9" s="1"/>
  <c r="BT123" i="9" s="1"/>
  <c r="EB106" i="6"/>
  <c r="AV106" i="9" s="1"/>
  <c r="BT106" i="9" s="1"/>
  <c r="EB23" i="6"/>
  <c r="AV23" i="9" s="1"/>
  <c r="BT23" i="9" s="1"/>
  <c r="EB97" i="6"/>
  <c r="AV97" i="9" s="1"/>
  <c r="BT97" i="9" s="1"/>
  <c r="EB88" i="6"/>
  <c r="AV88" i="9" s="1"/>
  <c r="BT88" i="9" s="1"/>
  <c r="EB57" i="6"/>
  <c r="AV57" i="9" s="1"/>
  <c r="BT57" i="9" s="1"/>
  <c r="EB119" i="6"/>
  <c r="AV119" i="9" s="1"/>
  <c r="BT119" i="9" s="1"/>
  <c r="EB80" i="6"/>
  <c r="AV80" i="9" s="1"/>
  <c r="BT80" i="9" s="1"/>
  <c r="EB78" i="6"/>
  <c r="AV78" i="9" s="1"/>
  <c r="BT78" i="9" s="1"/>
  <c r="EB58" i="6"/>
  <c r="AV58" i="9" s="1"/>
  <c r="BT58" i="9" s="1"/>
  <c r="EB127" i="6"/>
  <c r="AV127" i="9" s="1"/>
  <c r="BT127" i="9" s="1"/>
  <c r="EB25" i="6"/>
  <c r="AV25" i="9" s="1"/>
  <c r="BT25" i="9" s="1"/>
  <c r="EB32" i="6"/>
  <c r="AV32" i="9" s="1"/>
  <c r="BT32" i="9" s="1"/>
  <c r="EB41" i="6"/>
  <c r="AV41" i="9" s="1"/>
  <c r="BT41" i="9" s="1"/>
  <c r="DY60" i="6"/>
  <c r="AS60" i="9" s="1"/>
  <c r="BQ60" i="9" s="1"/>
  <c r="DY87" i="6"/>
  <c r="AS87" i="9" s="1"/>
  <c r="BQ87" i="9" s="1"/>
  <c r="DY105" i="6"/>
  <c r="AS105" i="9" s="1"/>
  <c r="BQ105" i="9" s="1"/>
  <c r="DY109" i="6"/>
  <c r="AS109" i="9" s="1"/>
  <c r="BQ109" i="9" s="1"/>
  <c r="DY144" i="6"/>
  <c r="AS144" i="9" s="1"/>
  <c r="BQ144" i="9" s="1"/>
  <c r="DY39" i="6"/>
  <c r="AS39" i="9" s="1"/>
  <c r="BQ39" i="9" s="1"/>
  <c r="DY14" i="6"/>
  <c r="AS14" i="9" s="1"/>
  <c r="BQ14" i="9" s="1"/>
  <c r="DY25" i="6"/>
  <c r="AS25" i="9" s="1"/>
  <c r="BQ25" i="9" s="1"/>
  <c r="DY112" i="6"/>
  <c r="AS112" i="9" s="1"/>
  <c r="BQ112" i="9" s="1"/>
  <c r="DY43" i="6"/>
  <c r="AS43" i="9" s="1"/>
  <c r="BQ43" i="9" s="1"/>
  <c r="DY33" i="6"/>
  <c r="AS33" i="9" s="1"/>
  <c r="BQ33" i="9" s="1"/>
  <c r="DY66" i="6"/>
  <c r="AS66" i="9" s="1"/>
  <c r="BQ66" i="9" s="1"/>
  <c r="DY97" i="6"/>
  <c r="AS97" i="9" s="1"/>
  <c r="BQ97" i="9" s="1"/>
  <c r="DY113" i="6"/>
  <c r="AS113" i="9" s="1"/>
  <c r="BQ113" i="9" s="1"/>
  <c r="DY136" i="6"/>
  <c r="AS136" i="9" s="1"/>
  <c r="BQ136" i="9" s="1"/>
  <c r="DY67" i="6"/>
  <c r="AS67" i="9" s="1"/>
  <c r="BQ67" i="9" s="1"/>
  <c r="DY65" i="6"/>
  <c r="AS65" i="9" s="1"/>
  <c r="BQ65" i="9" s="1"/>
  <c r="DY23" i="6"/>
  <c r="AS23" i="9" s="1"/>
  <c r="BQ23" i="9" s="1"/>
  <c r="DY20" i="6"/>
  <c r="AS20" i="9" s="1"/>
  <c r="BQ20" i="9" s="1"/>
  <c r="DY53" i="6"/>
  <c r="AS53" i="9" s="1"/>
  <c r="BQ53" i="9" s="1"/>
  <c r="DY68" i="6"/>
  <c r="AS68" i="9" s="1"/>
  <c r="BQ68" i="9" s="1"/>
  <c r="DY22" i="6"/>
  <c r="AS22" i="9" s="1"/>
  <c r="BQ22" i="9" s="1"/>
  <c r="DY102" i="6"/>
  <c r="AS102" i="9" s="1"/>
  <c r="BQ102" i="9" s="1"/>
  <c r="DY57" i="6"/>
  <c r="AS57" i="9" s="1"/>
  <c r="BQ57" i="9" s="1"/>
  <c r="DY131" i="6"/>
  <c r="AS131" i="9" s="1"/>
  <c r="BQ131" i="9" s="1"/>
  <c r="DY124" i="6"/>
  <c r="AS124" i="9" s="1"/>
  <c r="BQ124" i="9" s="1"/>
  <c r="DY40" i="6"/>
  <c r="AS40" i="9" s="1"/>
  <c r="BQ40" i="9" s="1"/>
  <c r="DY6" i="6"/>
  <c r="AS6" i="9" s="1"/>
  <c r="BQ6" i="9" s="1"/>
  <c r="DY89" i="6"/>
  <c r="AS89" i="9" s="1"/>
  <c r="BQ89" i="9" s="1"/>
  <c r="DY9" i="6"/>
  <c r="AS9" i="9" s="1"/>
  <c r="BQ9" i="9" s="1"/>
  <c r="DY118" i="6"/>
  <c r="AS118" i="9" s="1"/>
  <c r="BQ118" i="9" s="1"/>
  <c r="DY122" i="6"/>
  <c r="AS122" i="9" s="1"/>
  <c r="BQ122" i="9" s="1"/>
  <c r="DY143" i="6"/>
  <c r="AS143" i="9" s="1"/>
  <c r="BQ143" i="9" s="1"/>
  <c r="DY26" i="6"/>
  <c r="AS26" i="9" s="1"/>
  <c r="BQ26" i="9" s="1"/>
  <c r="DY5" i="6"/>
  <c r="AS5" i="9" s="1"/>
  <c r="BQ5" i="9" s="1"/>
  <c r="DY62" i="6"/>
  <c r="AS62" i="9" s="1"/>
  <c r="BQ62" i="9" s="1"/>
  <c r="DY84" i="6"/>
  <c r="AS84" i="9" s="1"/>
  <c r="BQ84" i="9" s="1"/>
  <c r="DY92" i="6"/>
  <c r="AS92" i="9" s="1"/>
  <c r="BQ92" i="9" s="1"/>
  <c r="DY80" i="6"/>
  <c r="AS80" i="9" s="1"/>
  <c r="BQ80" i="9" s="1"/>
  <c r="DY86" i="6"/>
  <c r="AS86" i="9" s="1"/>
  <c r="BQ86" i="9" s="1"/>
  <c r="DY127" i="6"/>
  <c r="AS127" i="9" s="1"/>
  <c r="BQ127" i="9" s="1"/>
  <c r="DY12" i="6"/>
  <c r="AS12" i="9" s="1"/>
  <c r="BQ12" i="9" s="1"/>
  <c r="DY100" i="6"/>
  <c r="AS100" i="9" s="1"/>
  <c r="BQ100" i="9" s="1"/>
  <c r="DY46" i="6"/>
  <c r="AS46" i="9" s="1"/>
  <c r="BQ46" i="9" s="1"/>
  <c r="DY70" i="6"/>
  <c r="AS70" i="9" s="1"/>
  <c r="BQ70" i="9" s="1"/>
  <c r="DY82" i="6"/>
  <c r="AS82" i="9" s="1"/>
  <c r="BQ82" i="9" s="1"/>
  <c r="DY51" i="6"/>
  <c r="AS51" i="9" s="1"/>
  <c r="BQ51" i="9" s="1"/>
  <c r="DY63" i="6"/>
  <c r="AS63" i="9" s="1"/>
  <c r="BQ63" i="9" s="1"/>
  <c r="DY93" i="6"/>
  <c r="AS93" i="9" s="1"/>
  <c r="BQ93" i="9" s="1"/>
  <c r="DY17" i="6"/>
  <c r="AS17" i="9" s="1"/>
  <c r="BQ17" i="9" s="1"/>
  <c r="DY34" i="6"/>
  <c r="AS34" i="9" s="1"/>
  <c r="BQ34" i="9" s="1"/>
  <c r="DY47" i="6"/>
  <c r="AS47" i="9" s="1"/>
  <c r="BQ47" i="9" s="1"/>
  <c r="DY35" i="6"/>
  <c r="AS35" i="9" s="1"/>
  <c r="BQ35" i="9" s="1"/>
  <c r="DY94" i="6"/>
  <c r="AS94" i="9" s="1"/>
  <c r="BQ94" i="9" s="1"/>
  <c r="DY114" i="6"/>
  <c r="AS114" i="9" s="1"/>
  <c r="BQ114" i="9" s="1"/>
  <c r="DY126" i="6"/>
  <c r="AS126" i="9" s="1"/>
  <c r="BQ126" i="9" s="1"/>
  <c r="DY54" i="6"/>
  <c r="AS54" i="9" s="1"/>
  <c r="BQ54" i="9" s="1"/>
  <c r="DY55" i="6"/>
  <c r="AS55" i="9" s="1"/>
  <c r="BQ55" i="9" s="1"/>
  <c r="DY101" i="6"/>
  <c r="AS101" i="9" s="1"/>
  <c r="BQ101" i="9" s="1"/>
  <c r="DY128" i="6"/>
  <c r="AS128" i="9" s="1"/>
  <c r="BQ128" i="9" s="1"/>
  <c r="DY79" i="6"/>
  <c r="AS79" i="9" s="1"/>
  <c r="BQ79" i="9" s="1"/>
  <c r="DY90" i="6"/>
  <c r="AS90" i="9" s="1"/>
  <c r="BQ90" i="9" s="1"/>
  <c r="DY110" i="6"/>
  <c r="AS110" i="9" s="1"/>
  <c r="BQ110" i="9" s="1"/>
  <c r="DY135" i="6"/>
  <c r="AS135" i="9" s="1"/>
  <c r="BQ135" i="9" s="1"/>
  <c r="DY58" i="6"/>
  <c r="AS58" i="9" s="1"/>
  <c r="BQ58" i="9" s="1"/>
  <c r="DY106" i="6"/>
  <c r="AS106" i="9" s="1"/>
  <c r="BQ106" i="9" s="1"/>
  <c r="DY146" i="6"/>
  <c r="AS146" i="9" s="1"/>
  <c r="BQ146" i="9" s="1"/>
  <c r="DY11" i="6"/>
  <c r="AS11" i="9" s="1"/>
  <c r="BQ11" i="9" s="1"/>
  <c r="DY75" i="6"/>
  <c r="AS75" i="9" s="1"/>
  <c r="BQ75" i="9" s="1"/>
  <c r="DY139" i="6"/>
  <c r="AS139" i="9" s="1"/>
  <c r="BQ139" i="9" s="1"/>
  <c r="DY48" i="6"/>
  <c r="AS48" i="9" s="1"/>
  <c r="BQ48" i="9" s="1"/>
  <c r="DY88" i="6"/>
  <c r="AS88" i="9" s="1"/>
  <c r="BQ88" i="9" s="1"/>
  <c r="DY7" i="6"/>
  <c r="AS7" i="9" s="1"/>
  <c r="BQ7" i="9" s="1"/>
  <c r="DY107" i="6"/>
  <c r="AS107" i="9" s="1"/>
  <c r="BQ107" i="9" s="1"/>
  <c r="DY103" i="6"/>
  <c r="AS103" i="9" s="1"/>
  <c r="BQ103" i="9" s="1"/>
  <c r="DY32" i="6"/>
  <c r="AS32" i="9" s="1"/>
  <c r="BQ32" i="9" s="1"/>
  <c r="DY44" i="6"/>
  <c r="AS44" i="9" s="1"/>
  <c r="BQ44" i="9" s="1"/>
  <c r="DY45" i="6"/>
  <c r="AS45" i="9" s="1"/>
  <c r="BQ45" i="9" s="1"/>
  <c r="DY141" i="6"/>
  <c r="AS141" i="9" s="1"/>
  <c r="BQ141" i="9" s="1"/>
  <c r="DY19" i="6"/>
  <c r="AS19" i="9" s="1"/>
  <c r="BQ19" i="9" s="1"/>
  <c r="DY30" i="6"/>
  <c r="AS30" i="9" s="1"/>
  <c r="BQ30" i="9" s="1"/>
  <c r="DY10" i="6"/>
  <c r="AS10" i="9" s="1"/>
  <c r="BQ10" i="9" s="1"/>
  <c r="DY24" i="6"/>
  <c r="AS24" i="9" s="1"/>
  <c r="BQ24" i="9" s="1"/>
  <c r="DY37" i="6"/>
  <c r="AS37" i="9" s="1"/>
  <c r="BQ37" i="9" s="1"/>
  <c r="DY77" i="6"/>
  <c r="AS77" i="9" s="1"/>
  <c r="BQ77" i="9" s="1"/>
  <c r="DY18" i="6"/>
  <c r="AS18" i="9" s="1"/>
  <c r="BQ18" i="9" s="1"/>
  <c r="DY119" i="6"/>
  <c r="AS119" i="9" s="1"/>
  <c r="BQ119" i="9" s="1"/>
  <c r="DY73" i="6"/>
  <c r="AS73" i="9" s="1"/>
  <c r="BQ73" i="9" s="1"/>
  <c r="DY95" i="6"/>
  <c r="AS95" i="9" s="1"/>
  <c r="BQ95" i="9" s="1"/>
  <c r="DY115" i="6"/>
  <c r="AS115" i="9" s="1"/>
  <c r="BQ115" i="9" s="1"/>
  <c r="DY133" i="6"/>
  <c r="AS133" i="9" s="1"/>
  <c r="BQ133" i="9" s="1"/>
  <c r="DY134" i="6"/>
  <c r="AS134" i="9" s="1"/>
  <c r="BQ134" i="9" s="1"/>
  <c r="DY81" i="6"/>
  <c r="AS81" i="9" s="1"/>
  <c r="BQ81" i="9" s="1"/>
  <c r="DY56" i="6"/>
  <c r="AS56" i="9" s="1"/>
  <c r="BQ56" i="9" s="1"/>
  <c r="DY8" i="6"/>
  <c r="AS8" i="9" s="1"/>
  <c r="BQ8" i="9" s="1"/>
  <c r="DY42" i="6"/>
  <c r="AS42" i="9" s="1"/>
  <c r="BQ42" i="9" s="1"/>
  <c r="DY120" i="6"/>
  <c r="AS120" i="9" s="1"/>
  <c r="BQ120" i="9" s="1"/>
  <c r="DY16" i="6"/>
  <c r="AS16" i="9" s="1"/>
  <c r="BQ16" i="9" s="1"/>
  <c r="DY121" i="6"/>
  <c r="AS121" i="9" s="1"/>
  <c r="BQ121" i="9" s="1"/>
  <c r="DY49" i="6"/>
  <c r="AS49" i="9" s="1"/>
  <c r="BQ49" i="9" s="1"/>
  <c r="DY76" i="6"/>
  <c r="AS76" i="9" s="1"/>
  <c r="BQ76" i="9" s="1"/>
  <c r="DY108" i="6"/>
  <c r="AS108" i="9" s="1"/>
  <c r="BQ108" i="9" s="1"/>
  <c r="DY140" i="6"/>
  <c r="AS140" i="9" s="1"/>
  <c r="BQ140" i="9" s="1"/>
  <c r="DY130" i="6"/>
  <c r="AS130" i="9" s="1"/>
  <c r="BQ130" i="9" s="1"/>
  <c r="DY38" i="6"/>
  <c r="AS38" i="9" s="1"/>
  <c r="BQ38" i="9" s="1"/>
  <c r="DY64" i="6"/>
  <c r="AS64" i="9" s="1"/>
  <c r="BQ64" i="9" s="1"/>
  <c r="DY31" i="6"/>
  <c r="AS31" i="9" s="1"/>
  <c r="BQ31" i="9" s="1"/>
  <c r="DY72" i="6"/>
  <c r="AS72" i="9" s="1"/>
  <c r="BQ72" i="9" s="1"/>
  <c r="DY74" i="6"/>
  <c r="AS74" i="9" s="1"/>
  <c r="BQ74" i="9" s="1"/>
  <c r="DY78" i="6"/>
  <c r="AS78" i="9" s="1"/>
  <c r="BQ78" i="9" s="1"/>
  <c r="DY15" i="6"/>
  <c r="AS15" i="9" s="1"/>
  <c r="BQ15" i="9" s="1"/>
  <c r="DY52" i="6"/>
  <c r="AS52" i="9" s="1"/>
  <c r="BQ52" i="9" s="1"/>
  <c r="DY69" i="6"/>
  <c r="AS69" i="9" s="1"/>
  <c r="BQ69" i="9" s="1"/>
  <c r="DY117" i="6"/>
  <c r="AS117" i="9" s="1"/>
  <c r="BQ117" i="9" s="1"/>
  <c r="DY61" i="6"/>
  <c r="AS61" i="9" s="1"/>
  <c r="BQ61" i="9" s="1"/>
  <c r="DY91" i="6"/>
  <c r="AS91" i="9" s="1"/>
  <c r="BQ91" i="9" s="1"/>
  <c r="DY104" i="6"/>
  <c r="AS104" i="9" s="1"/>
  <c r="BQ104" i="9" s="1"/>
  <c r="DY111" i="6"/>
  <c r="AS111" i="9" s="1"/>
  <c r="BQ111" i="9" s="1"/>
  <c r="DY138" i="6"/>
  <c r="AS138" i="9" s="1"/>
  <c r="BQ138" i="9" s="1"/>
  <c r="DY83" i="6"/>
  <c r="AS83" i="9" s="1"/>
  <c r="BQ83" i="9" s="1"/>
  <c r="DY59" i="6"/>
  <c r="AS59" i="9" s="1"/>
  <c r="BQ59" i="9" s="1"/>
  <c r="DY98" i="6"/>
  <c r="AS98" i="9" s="1"/>
  <c r="BQ98" i="9" s="1"/>
  <c r="DY13" i="6"/>
  <c r="AS13" i="9" s="1"/>
  <c r="BQ13" i="9" s="1"/>
  <c r="DY116" i="6"/>
  <c r="AS116" i="9" s="1"/>
  <c r="BQ116" i="9" s="1"/>
  <c r="DY125" i="6"/>
  <c r="AS125" i="9" s="1"/>
  <c r="BQ125" i="9" s="1"/>
  <c r="DY137" i="6"/>
  <c r="AS137" i="9" s="1"/>
  <c r="BQ137" i="9" s="1"/>
  <c r="DY50" i="6"/>
  <c r="AS50" i="9" s="1"/>
  <c r="BQ50" i="9" s="1"/>
  <c r="DY145" i="6"/>
  <c r="AS145" i="9" s="1"/>
  <c r="BQ145" i="9" s="1"/>
  <c r="DY96" i="6"/>
  <c r="AS96" i="9" s="1"/>
  <c r="BQ96" i="9" s="1"/>
  <c r="DY99" i="6"/>
  <c r="AS99" i="9" s="1"/>
  <c r="BQ99" i="9" s="1"/>
  <c r="DY129" i="6"/>
  <c r="AS129" i="9" s="1"/>
  <c r="BQ129" i="9" s="1"/>
  <c r="DY27" i="6"/>
  <c r="AS27" i="9" s="1"/>
  <c r="BQ27" i="9" s="1"/>
  <c r="DY36" i="6"/>
  <c r="AS36" i="9" s="1"/>
  <c r="BQ36" i="9" s="1"/>
  <c r="DY29" i="6"/>
  <c r="AS29" i="9" s="1"/>
  <c r="BQ29" i="9" s="1"/>
  <c r="DY123" i="6"/>
  <c r="AS123" i="9" s="1"/>
  <c r="BQ123" i="9" s="1"/>
  <c r="DY132" i="6"/>
  <c r="AS132" i="9" s="1"/>
  <c r="BQ132" i="9" s="1"/>
  <c r="DY85" i="6"/>
  <c r="AS85" i="9" s="1"/>
  <c r="BQ85" i="9" s="1"/>
  <c r="DY142" i="6"/>
  <c r="AS142" i="9" s="1"/>
  <c r="BQ142" i="9" s="1"/>
  <c r="DY21" i="6"/>
  <c r="AS21" i="9" s="1"/>
  <c r="BQ21" i="9" s="1"/>
  <c r="DY28" i="6"/>
  <c r="AS28" i="9" s="1"/>
  <c r="BQ28" i="9" s="1"/>
  <c r="DY41" i="6"/>
  <c r="AS41" i="9" s="1"/>
  <c r="BQ41" i="9" s="1"/>
  <c r="DY71" i="6"/>
  <c r="AS71" i="9" s="1"/>
  <c r="BQ71" i="9" s="1"/>
  <c r="DX15" i="6"/>
  <c r="AR15" i="9" s="1"/>
  <c r="BP15" i="9" s="1"/>
  <c r="DX12" i="6"/>
  <c r="AR12" i="9" s="1"/>
  <c r="BP12" i="9" s="1"/>
  <c r="DX25" i="6"/>
  <c r="AR25" i="9" s="1"/>
  <c r="BP25" i="9" s="1"/>
  <c r="DX80" i="6"/>
  <c r="AR80" i="9" s="1"/>
  <c r="BP80" i="9" s="1"/>
  <c r="DX26" i="6"/>
  <c r="AR26" i="9" s="1"/>
  <c r="BP26" i="9" s="1"/>
  <c r="DX48" i="6"/>
  <c r="AR48" i="9" s="1"/>
  <c r="BP48" i="9" s="1"/>
  <c r="DX94" i="6"/>
  <c r="AR94" i="9" s="1"/>
  <c r="BP94" i="9" s="1"/>
  <c r="DX112" i="6"/>
  <c r="AR112" i="9" s="1"/>
  <c r="BP112" i="9" s="1"/>
  <c r="DX21" i="6"/>
  <c r="AR21" i="9" s="1"/>
  <c r="BP21" i="9" s="1"/>
  <c r="DX37" i="6"/>
  <c r="AR37" i="9" s="1"/>
  <c r="BP37" i="9" s="1"/>
  <c r="DX20" i="6"/>
  <c r="AR20" i="9" s="1"/>
  <c r="BP20" i="9" s="1"/>
  <c r="DX83" i="6"/>
  <c r="AR83" i="9" s="1"/>
  <c r="BP83" i="9" s="1"/>
  <c r="DX144" i="6"/>
  <c r="AR144" i="9" s="1"/>
  <c r="BP144" i="9" s="1"/>
  <c r="DX55" i="6"/>
  <c r="AR55" i="9" s="1"/>
  <c r="BP55" i="9" s="1"/>
  <c r="DX142" i="6"/>
  <c r="AR142" i="9" s="1"/>
  <c r="BP142" i="9" s="1"/>
  <c r="DX143" i="6"/>
  <c r="AR143" i="9" s="1"/>
  <c r="BP143" i="9" s="1"/>
  <c r="DX46" i="6"/>
  <c r="AR46" i="9" s="1"/>
  <c r="BP46" i="9" s="1"/>
  <c r="DX73" i="6"/>
  <c r="AR73" i="9" s="1"/>
  <c r="BP73" i="9" s="1"/>
  <c r="DX5" i="6"/>
  <c r="AR5" i="9" s="1"/>
  <c r="BP5" i="9" s="1"/>
  <c r="DX87" i="6"/>
  <c r="AR87" i="9" s="1"/>
  <c r="BP87" i="9" s="1"/>
  <c r="DX122" i="6"/>
  <c r="AR122" i="9" s="1"/>
  <c r="BP122" i="9" s="1"/>
  <c r="DX135" i="6"/>
  <c r="AR135" i="9" s="1"/>
  <c r="BP135" i="9" s="1"/>
  <c r="DX51" i="6"/>
  <c r="AR51" i="9" s="1"/>
  <c r="BP51" i="9" s="1"/>
  <c r="DX49" i="6"/>
  <c r="AR49" i="9" s="1"/>
  <c r="BP49" i="9" s="1"/>
  <c r="DX76" i="6"/>
  <c r="AR76" i="9" s="1"/>
  <c r="BP76" i="9" s="1"/>
  <c r="DX118" i="6"/>
  <c r="AR118" i="9" s="1"/>
  <c r="BP118" i="9" s="1"/>
  <c r="DX109" i="6"/>
  <c r="AR109" i="9" s="1"/>
  <c r="BP109" i="9" s="1"/>
  <c r="DX9" i="6"/>
  <c r="AR9" i="9" s="1"/>
  <c r="BP9" i="9" s="1"/>
  <c r="DX102" i="6"/>
  <c r="AR102" i="9" s="1"/>
  <c r="BP102" i="9" s="1"/>
  <c r="DX106" i="6"/>
  <c r="AR106" i="9" s="1"/>
  <c r="BP106" i="9" s="1"/>
  <c r="DX134" i="6"/>
  <c r="AR134" i="9" s="1"/>
  <c r="BP134" i="9" s="1"/>
  <c r="DX18" i="6"/>
  <c r="AR18" i="9" s="1"/>
  <c r="BP18" i="9" s="1"/>
  <c r="DX44" i="6"/>
  <c r="AR44" i="9" s="1"/>
  <c r="BP44" i="9" s="1"/>
  <c r="DX75" i="6"/>
  <c r="AR75" i="9" s="1"/>
  <c r="BP75" i="9" s="1"/>
  <c r="DX119" i="6"/>
  <c r="AR119" i="9" s="1"/>
  <c r="BP119" i="9" s="1"/>
  <c r="DX60" i="6"/>
  <c r="AR60" i="9" s="1"/>
  <c r="BP60" i="9" s="1"/>
  <c r="DX64" i="6"/>
  <c r="AR64" i="9" s="1"/>
  <c r="BP64" i="9" s="1"/>
  <c r="DX81" i="6"/>
  <c r="AR81" i="9" s="1"/>
  <c r="BP81" i="9" s="1"/>
  <c r="DX10" i="6"/>
  <c r="AR10" i="9" s="1"/>
  <c r="BP10" i="9" s="1"/>
  <c r="DX35" i="6"/>
  <c r="AR35" i="9" s="1"/>
  <c r="BP35" i="9" s="1"/>
  <c r="DX6" i="6"/>
  <c r="AR6" i="9" s="1"/>
  <c r="BP6" i="9" s="1"/>
  <c r="DX28" i="6"/>
  <c r="AR28" i="9" s="1"/>
  <c r="BP28" i="9" s="1"/>
  <c r="DX88" i="6"/>
  <c r="AR88" i="9" s="1"/>
  <c r="BP88" i="9" s="1"/>
  <c r="DX13" i="6"/>
  <c r="AR13" i="9" s="1"/>
  <c r="BP13" i="9" s="1"/>
  <c r="DX123" i="6"/>
  <c r="AR123" i="9" s="1"/>
  <c r="BP123" i="9" s="1"/>
  <c r="DX145" i="6"/>
  <c r="AR145" i="9" s="1"/>
  <c r="BP145" i="9" s="1"/>
  <c r="DX40" i="6"/>
  <c r="AR40" i="9" s="1"/>
  <c r="BP40" i="9" s="1"/>
  <c r="DX56" i="6"/>
  <c r="AR56" i="9" s="1"/>
  <c r="BP56" i="9" s="1"/>
  <c r="DX66" i="6"/>
  <c r="AR66" i="9" s="1"/>
  <c r="BP66" i="9" s="1"/>
  <c r="DX84" i="6"/>
  <c r="AR84" i="9" s="1"/>
  <c r="BP84" i="9" s="1"/>
  <c r="DX90" i="6"/>
  <c r="AR90" i="9" s="1"/>
  <c r="BP90" i="9" s="1"/>
  <c r="DX105" i="6"/>
  <c r="AR105" i="9" s="1"/>
  <c r="BP105" i="9" s="1"/>
  <c r="DX34" i="6"/>
  <c r="AR34" i="9" s="1"/>
  <c r="BP34" i="9" s="1"/>
  <c r="DX30" i="6"/>
  <c r="AR30" i="9" s="1"/>
  <c r="BP30" i="9" s="1"/>
  <c r="DX108" i="6"/>
  <c r="AR108" i="9" s="1"/>
  <c r="BP108" i="9" s="1"/>
  <c r="DX127" i="6"/>
  <c r="AR127" i="9" s="1"/>
  <c r="BP127" i="9" s="1"/>
  <c r="DX47" i="6"/>
  <c r="AR47" i="9" s="1"/>
  <c r="BP47" i="9" s="1"/>
  <c r="DX38" i="6"/>
  <c r="AR38" i="9" s="1"/>
  <c r="BP38" i="9" s="1"/>
  <c r="DX32" i="6"/>
  <c r="AR32" i="9" s="1"/>
  <c r="BP32" i="9" s="1"/>
  <c r="DX140" i="6"/>
  <c r="AR140" i="9" s="1"/>
  <c r="BP140" i="9" s="1"/>
  <c r="DX136" i="6"/>
  <c r="AR136" i="9" s="1"/>
  <c r="BP136" i="9" s="1"/>
  <c r="DX146" i="6"/>
  <c r="AR146" i="9" s="1"/>
  <c r="BP146" i="9" s="1"/>
  <c r="DX91" i="6"/>
  <c r="AR91" i="9" s="1"/>
  <c r="BP91" i="9" s="1"/>
  <c r="DX111" i="6"/>
  <c r="AR111" i="9" s="1"/>
  <c r="BP111" i="9" s="1"/>
  <c r="DX22" i="6"/>
  <c r="AR22" i="9" s="1"/>
  <c r="BP22" i="9" s="1"/>
  <c r="DX78" i="6"/>
  <c r="AR78" i="9" s="1"/>
  <c r="BP78" i="9" s="1"/>
  <c r="DX42" i="6"/>
  <c r="AR42" i="9" s="1"/>
  <c r="BP42" i="9" s="1"/>
  <c r="DX129" i="6"/>
  <c r="AR129" i="9" s="1"/>
  <c r="BP129" i="9" s="1"/>
  <c r="DX27" i="6"/>
  <c r="AR27" i="9" s="1"/>
  <c r="BP27" i="9" s="1"/>
  <c r="DX62" i="6"/>
  <c r="AR62" i="9" s="1"/>
  <c r="BP62" i="9" s="1"/>
  <c r="DX23" i="6"/>
  <c r="AR23" i="9" s="1"/>
  <c r="BP23" i="9" s="1"/>
  <c r="DX58" i="6"/>
  <c r="AR58" i="9" s="1"/>
  <c r="BP58" i="9" s="1"/>
  <c r="DX97" i="6"/>
  <c r="AR97" i="9" s="1"/>
  <c r="BP97" i="9" s="1"/>
  <c r="DX116" i="6"/>
  <c r="AR116" i="9" s="1"/>
  <c r="BP116" i="9" s="1"/>
  <c r="DX113" i="6"/>
  <c r="AR113" i="9" s="1"/>
  <c r="BP113" i="9" s="1"/>
  <c r="DX128" i="6"/>
  <c r="AR128" i="9" s="1"/>
  <c r="BP128" i="9" s="1"/>
  <c r="DX11" i="6"/>
  <c r="AR11" i="9" s="1"/>
  <c r="BP11" i="9" s="1"/>
  <c r="DX59" i="6"/>
  <c r="AR59" i="9" s="1"/>
  <c r="BP59" i="9" s="1"/>
  <c r="DX67" i="6"/>
  <c r="AR67" i="9" s="1"/>
  <c r="BP67" i="9" s="1"/>
  <c r="DX69" i="6"/>
  <c r="AR69" i="9" s="1"/>
  <c r="BP69" i="9" s="1"/>
  <c r="DX126" i="6"/>
  <c r="AR126" i="9" s="1"/>
  <c r="BP126" i="9" s="1"/>
  <c r="DX29" i="6"/>
  <c r="AR29" i="9" s="1"/>
  <c r="BP29" i="9" s="1"/>
  <c r="DX41" i="6"/>
  <c r="AR41" i="9" s="1"/>
  <c r="BP41" i="9" s="1"/>
  <c r="DX72" i="6"/>
  <c r="AR72" i="9" s="1"/>
  <c r="BP72" i="9" s="1"/>
  <c r="DX89" i="6"/>
  <c r="AR89" i="9" s="1"/>
  <c r="BP89" i="9" s="1"/>
  <c r="DX99" i="6"/>
  <c r="AR99" i="9" s="1"/>
  <c r="BP99" i="9" s="1"/>
  <c r="DX115" i="6"/>
  <c r="AR115" i="9" s="1"/>
  <c r="BP115" i="9" s="1"/>
  <c r="DX120" i="6"/>
  <c r="AR120" i="9" s="1"/>
  <c r="BP120" i="9" s="1"/>
  <c r="DX8" i="6"/>
  <c r="AR8" i="9" s="1"/>
  <c r="BP8" i="9" s="1"/>
  <c r="DX57" i="6"/>
  <c r="AR57" i="9" s="1"/>
  <c r="BP57" i="9" s="1"/>
  <c r="DX95" i="6"/>
  <c r="AR95" i="9" s="1"/>
  <c r="BP95" i="9" s="1"/>
  <c r="DX125" i="6"/>
  <c r="AR125" i="9" s="1"/>
  <c r="BP125" i="9" s="1"/>
  <c r="DX39" i="6"/>
  <c r="AR39" i="9" s="1"/>
  <c r="BP39" i="9" s="1"/>
  <c r="DX53" i="6"/>
  <c r="AR53" i="9" s="1"/>
  <c r="BP53" i="9" s="1"/>
  <c r="DX96" i="6"/>
  <c r="AR96" i="9" s="1"/>
  <c r="BP96" i="9" s="1"/>
  <c r="DX14" i="6"/>
  <c r="AR14" i="9" s="1"/>
  <c r="BP14" i="9" s="1"/>
  <c r="DX16" i="6"/>
  <c r="AR16" i="9" s="1"/>
  <c r="BP16" i="9" s="1"/>
  <c r="DX17" i="6"/>
  <c r="AR17" i="9" s="1"/>
  <c r="BP17" i="9" s="1"/>
  <c r="DX19" i="6"/>
  <c r="AR19" i="9" s="1"/>
  <c r="BP19" i="9" s="1"/>
  <c r="DX54" i="6"/>
  <c r="AR54" i="9" s="1"/>
  <c r="BP54" i="9" s="1"/>
  <c r="DX63" i="6"/>
  <c r="AR63" i="9" s="1"/>
  <c r="BP63" i="9" s="1"/>
  <c r="DX100" i="6"/>
  <c r="AR100" i="9" s="1"/>
  <c r="BP100" i="9" s="1"/>
  <c r="DX101" i="6"/>
  <c r="AR101" i="9" s="1"/>
  <c r="BP101" i="9" s="1"/>
  <c r="DX117" i="6"/>
  <c r="AR117" i="9" s="1"/>
  <c r="BP117" i="9" s="1"/>
  <c r="DX50" i="6"/>
  <c r="AR50" i="9" s="1"/>
  <c r="BP50" i="9" s="1"/>
  <c r="DX77" i="6"/>
  <c r="AR77" i="9" s="1"/>
  <c r="BP77" i="9" s="1"/>
  <c r="DX138" i="6"/>
  <c r="AR138" i="9" s="1"/>
  <c r="BP138" i="9" s="1"/>
  <c r="DX33" i="6"/>
  <c r="AR33" i="9" s="1"/>
  <c r="BP33" i="9" s="1"/>
  <c r="DX71" i="6"/>
  <c r="AR71" i="9" s="1"/>
  <c r="BP71" i="9" s="1"/>
  <c r="DX74" i="6"/>
  <c r="AR74" i="9" s="1"/>
  <c r="BP74" i="9" s="1"/>
  <c r="DX65" i="6"/>
  <c r="AR65" i="9" s="1"/>
  <c r="BP65" i="9" s="1"/>
  <c r="DX110" i="6"/>
  <c r="AR110" i="9" s="1"/>
  <c r="BP110" i="9" s="1"/>
  <c r="DX133" i="6"/>
  <c r="AR133" i="9" s="1"/>
  <c r="BP133" i="9" s="1"/>
  <c r="DX139" i="6"/>
  <c r="AR139" i="9" s="1"/>
  <c r="BP139" i="9" s="1"/>
  <c r="DX82" i="6"/>
  <c r="AR82" i="9" s="1"/>
  <c r="BP82" i="9" s="1"/>
  <c r="DX114" i="6"/>
  <c r="AR114" i="9" s="1"/>
  <c r="BP114" i="9" s="1"/>
  <c r="DX130" i="6"/>
  <c r="AR130" i="9" s="1"/>
  <c r="BP130" i="9" s="1"/>
  <c r="DX43" i="6"/>
  <c r="AR43" i="9" s="1"/>
  <c r="BP43" i="9" s="1"/>
  <c r="DX31" i="6"/>
  <c r="AR31" i="9" s="1"/>
  <c r="BP31" i="9" s="1"/>
  <c r="DX61" i="6"/>
  <c r="AR61" i="9" s="1"/>
  <c r="BP61" i="9" s="1"/>
  <c r="DX137" i="6"/>
  <c r="AR137" i="9" s="1"/>
  <c r="BP137" i="9" s="1"/>
  <c r="DX45" i="6"/>
  <c r="AR45" i="9" s="1"/>
  <c r="BP45" i="9" s="1"/>
  <c r="DX85" i="6"/>
  <c r="AR85" i="9" s="1"/>
  <c r="BP85" i="9" s="1"/>
  <c r="DX7" i="6"/>
  <c r="AR7" i="9" s="1"/>
  <c r="BP7" i="9" s="1"/>
  <c r="DX79" i="6"/>
  <c r="AR79" i="9" s="1"/>
  <c r="BP79" i="9" s="1"/>
  <c r="DX86" i="6"/>
  <c r="AR86" i="9" s="1"/>
  <c r="BP86" i="9" s="1"/>
  <c r="DX70" i="6"/>
  <c r="AR70" i="9" s="1"/>
  <c r="BP70" i="9" s="1"/>
  <c r="DX98" i="6"/>
  <c r="AR98" i="9" s="1"/>
  <c r="BP98" i="9" s="1"/>
  <c r="DX121" i="6"/>
  <c r="AR121" i="9" s="1"/>
  <c r="BP121" i="9" s="1"/>
  <c r="DX141" i="6"/>
  <c r="AR141" i="9" s="1"/>
  <c r="BP141" i="9" s="1"/>
  <c r="DX103" i="6"/>
  <c r="AR103" i="9" s="1"/>
  <c r="BP103" i="9" s="1"/>
  <c r="DX24" i="6"/>
  <c r="AR24" i="9" s="1"/>
  <c r="BP24" i="9" s="1"/>
  <c r="DX107" i="6"/>
  <c r="AR107" i="9" s="1"/>
  <c r="BP107" i="9" s="1"/>
  <c r="DX92" i="6"/>
  <c r="AR92" i="9" s="1"/>
  <c r="BP92" i="9" s="1"/>
  <c r="DX131" i="6"/>
  <c r="AR131" i="9" s="1"/>
  <c r="BP131" i="9" s="1"/>
  <c r="DX132" i="6"/>
  <c r="AR132" i="9" s="1"/>
  <c r="BP132" i="9" s="1"/>
  <c r="DX52" i="6"/>
  <c r="AR52" i="9" s="1"/>
  <c r="BP52" i="9" s="1"/>
  <c r="DX124" i="6"/>
  <c r="AR124" i="9" s="1"/>
  <c r="BP124" i="9" s="1"/>
  <c r="DX104" i="6"/>
  <c r="AR104" i="9" s="1"/>
  <c r="BP104" i="9" s="1"/>
  <c r="DX68" i="6"/>
  <c r="AR68" i="9" s="1"/>
  <c r="BP68" i="9" s="1"/>
  <c r="DX93" i="6"/>
  <c r="AR93" i="9" s="1"/>
  <c r="BP93" i="9" s="1"/>
  <c r="DX36" i="6"/>
  <c r="AR36" i="9" s="1"/>
  <c r="BP36" i="9" s="1"/>
  <c r="ED21" i="6"/>
  <c r="AX21" i="9" s="1"/>
  <c r="BV21" i="9" s="1"/>
  <c r="ED41" i="6"/>
  <c r="AX41" i="9" s="1"/>
  <c r="BV41" i="9" s="1"/>
  <c r="ED99" i="6"/>
  <c r="AX99" i="9" s="1"/>
  <c r="BV99" i="9" s="1"/>
  <c r="ED104" i="6"/>
  <c r="AX104" i="9" s="1"/>
  <c r="BV104" i="9" s="1"/>
  <c r="ED126" i="6"/>
  <c r="AX126" i="9" s="1"/>
  <c r="BV126" i="9" s="1"/>
  <c r="ED94" i="6"/>
  <c r="AX94" i="9" s="1"/>
  <c r="BV94" i="9" s="1"/>
  <c r="ED110" i="6"/>
  <c r="AX110" i="9" s="1"/>
  <c r="BV110" i="9" s="1"/>
  <c r="ED37" i="6"/>
  <c r="AX37" i="9" s="1"/>
  <c r="BV37" i="9" s="1"/>
  <c r="ED63" i="6"/>
  <c r="AX63" i="9" s="1"/>
  <c r="BV63" i="9" s="1"/>
  <c r="ED69" i="6"/>
  <c r="AX69" i="9" s="1"/>
  <c r="BV69" i="9" s="1"/>
  <c r="ED129" i="6"/>
  <c r="AX129" i="9" s="1"/>
  <c r="BV129" i="9" s="1"/>
  <c r="ED42" i="6"/>
  <c r="AX42" i="9" s="1"/>
  <c r="BV42" i="9" s="1"/>
  <c r="ED90" i="6"/>
  <c r="AX90" i="9" s="1"/>
  <c r="BV90" i="9" s="1"/>
  <c r="ED100" i="6"/>
  <c r="AX100" i="9" s="1"/>
  <c r="BV100" i="9" s="1"/>
  <c r="ED11" i="6"/>
  <c r="AX11" i="9" s="1"/>
  <c r="BV11" i="9" s="1"/>
  <c r="ED40" i="6"/>
  <c r="AX40" i="9" s="1"/>
  <c r="BV40" i="9" s="1"/>
  <c r="ED62" i="6"/>
  <c r="AX62" i="9" s="1"/>
  <c r="BV62" i="9" s="1"/>
  <c r="ED14" i="6"/>
  <c r="AX14" i="9" s="1"/>
  <c r="BV14" i="9" s="1"/>
  <c r="ED23" i="6"/>
  <c r="AX23" i="9" s="1"/>
  <c r="BV23" i="9" s="1"/>
  <c r="ED133" i="6"/>
  <c r="AX133" i="9" s="1"/>
  <c r="BV133" i="9" s="1"/>
  <c r="ED48" i="6"/>
  <c r="AX48" i="9" s="1"/>
  <c r="BV48" i="9" s="1"/>
  <c r="ED76" i="6"/>
  <c r="AX76" i="9" s="1"/>
  <c r="BV76" i="9" s="1"/>
  <c r="ED113" i="6"/>
  <c r="AX113" i="9" s="1"/>
  <c r="BV113" i="9" s="1"/>
  <c r="ED116" i="6"/>
  <c r="AX116" i="9" s="1"/>
  <c r="BV116" i="9" s="1"/>
  <c r="ED109" i="6"/>
  <c r="AX109" i="9" s="1"/>
  <c r="BV109" i="9" s="1"/>
  <c r="ED27" i="6"/>
  <c r="AX27" i="9" s="1"/>
  <c r="BV27" i="9" s="1"/>
  <c r="ED39" i="6"/>
  <c r="AX39" i="9" s="1"/>
  <c r="BV39" i="9" s="1"/>
  <c r="ED96" i="6"/>
  <c r="AX96" i="9" s="1"/>
  <c r="BV96" i="9" s="1"/>
  <c r="ED80" i="6"/>
  <c r="AX80" i="9" s="1"/>
  <c r="BV80" i="9" s="1"/>
  <c r="ED70" i="6"/>
  <c r="AX70" i="9" s="1"/>
  <c r="BV70" i="9" s="1"/>
  <c r="ED89" i="6"/>
  <c r="AX89" i="9" s="1"/>
  <c r="BV89" i="9" s="1"/>
  <c r="ED30" i="6"/>
  <c r="AX30" i="9" s="1"/>
  <c r="BV30" i="9" s="1"/>
  <c r="ED101" i="6"/>
  <c r="AX101" i="9" s="1"/>
  <c r="BV101" i="9" s="1"/>
  <c r="ED106" i="6"/>
  <c r="AX106" i="9" s="1"/>
  <c r="BV106" i="9" s="1"/>
  <c r="ED66" i="6"/>
  <c r="AX66" i="9" s="1"/>
  <c r="BV66" i="9" s="1"/>
  <c r="ED26" i="6"/>
  <c r="AX26" i="9" s="1"/>
  <c r="BV26" i="9" s="1"/>
  <c r="ED65" i="6"/>
  <c r="AX65" i="9" s="1"/>
  <c r="BV65" i="9" s="1"/>
  <c r="ED28" i="6"/>
  <c r="AX28" i="9" s="1"/>
  <c r="BV28" i="9" s="1"/>
  <c r="ED56" i="6"/>
  <c r="AX56" i="9" s="1"/>
  <c r="BV56" i="9" s="1"/>
  <c r="ED118" i="6"/>
  <c r="AX118" i="9" s="1"/>
  <c r="BV118" i="9" s="1"/>
  <c r="ED20" i="6"/>
  <c r="AX20" i="9" s="1"/>
  <c r="BV20" i="9" s="1"/>
  <c r="ED34" i="6"/>
  <c r="AX34" i="9" s="1"/>
  <c r="BV34" i="9" s="1"/>
  <c r="ED55" i="6"/>
  <c r="AX55" i="9" s="1"/>
  <c r="BV55" i="9" s="1"/>
  <c r="ED91" i="6"/>
  <c r="AX91" i="9" s="1"/>
  <c r="BV91" i="9" s="1"/>
  <c r="ED139" i="6"/>
  <c r="AX139" i="9" s="1"/>
  <c r="BV139" i="9" s="1"/>
  <c r="ED145" i="6"/>
  <c r="AX145" i="9" s="1"/>
  <c r="BV145" i="9" s="1"/>
  <c r="ED125" i="6"/>
  <c r="AX125" i="9" s="1"/>
  <c r="BV125" i="9" s="1"/>
  <c r="ED134" i="6"/>
  <c r="AX134" i="9" s="1"/>
  <c r="BV134" i="9" s="1"/>
  <c r="ED140" i="6"/>
  <c r="AX140" i="9" s="1"/>
  <c r="BV140" i="9" s="1"/>
  <c r="ED72" i="6"/>
  <c r="AX72" i="9" s="1"/>
  <c r="BV72" i="9" s="1"/>
  <c r="ED87" i="6"/>
  <c r="AX87" i="9" s="1"/>
  <c r="BV87" i="9" s="1"/>
  <c r="ED121" i="6"/>
  <c r="AX121" i="9" s="1"/>
  <c r="BV121" i="9" s="1"/>
  <c r="ED58" i="6"/>
  <c r="AX58" i="9" s="1"/>
  <c r="BV58" i="9" s="1"/>
  <c r="ED83" i="6"/>
  <c r="AX83" i="9" s="1"/>
  <c r="BV83" i="9" s="1"/>
  <c r="ED38" i="6"/>
  <c r="AX38" i="9" s="1"/>
  <c r="BV38" i="9" s="1"/>
  <c r="ED22" i="6"/>
  <c r="AX22" i="9" s="1"/>
  <c r="BV22" i="9" s="1"/>
  <c r="ED5" i="6"/>
  <c r="AX5" i="9" s="1"/>
  <c r="BV5" i="9" s="1"/>
  <c r="ED35" i="6"/>
  <c r="AX35" i="9" s="1"/>
  <c r="BV35" i="9" s="1"/>
  <c r="ED12" i="6"/>
  <c r="AX12" i="9" s="1"/>
  <c r="BV12" i="9" s="1"/>
  <c r="ED108" i="6"/>
  <c r="AX108" i="9" s="1"/>
  <c r="BV108" i="9" s="1"/>
  <c r="ED85" i="6"/>
  <c r="AX85" i="9" s="1"/>
  <c r="BV85" i="9" s="1"/>
  <c r="ED46" i="6"/>
  <c r="AX46" i="9" s="1"/>
  <c r="BV46" i="9" s="1"/>
  <c r="ED115" i="6"/>
  <c r="AX115" i="9" s="1"/>
  <c r="BV115" i="9" s="1"/>
  <c r="ED44" i="6"/>
  <c r="AX44" i="9" s="1"/>
  <c r="BV44" i="9" s="1"/>
  <c r="ED68" i="6"/>
  <c r="AX68" i="9" s="1"/>
  <c r="BV68" i="9" s="1"/>
  <c r="ED15" i="6"/>
  <c r="AX15" i="9" s="1"/>
  <c r="BV15" i="9" s="1"/>
  <c r="ED67" i="6"/>
  <c r="AX67" i="9" s="1"/>
  <c r="BV67" i="9" s="1"/>
  <c r="ED93" i="6"/>
  <c r="AX93" i="9" s="1"/>
  <c r="BV93" i="9" s="1"/>
  <c r="ED111" i="6"/>
  <c r="AX111" i="9" s="1"/>
  <c r="BV111" i="9" s="1"/>
  <c r="ED57" i="6"/>
  <c r="AX57" i="9" s="1"/>
  <c r="BV57" i="9" s="1"/>
  <c r="ED73" i="6"/>
  <c r="AX73" i="9" s="1"/>
  <c r="BV73" i="9" s="1"/>
  <c r="ED75" i="6"/>
  <c r="AX75" i="9" s="1"/>
  <c r="BV75" i="9" s="1"/>
  <c r="ED102" i="6"/>
  <c r="AX102" i="9" s="1"/>
  <c r="BV102" i="9" s="1"/>
  <c r="ED31" i="6"/>
  <c r="AX31" i="9" s="1"/>
  <c r="BV31" i="9" s="1"/>
  <c r="ED47" i="6"/>
  <c r="AX47" i="9" s="1"/>
  <c r="BV47" i="9" s="1"/>
  <c r="ED74" i="6"/>
  <c r="AX74" i="9" s="1"/>
  <c r="BV74" i="9" s="1"/>
  <c r="ED112" i="6"/>
  <c r="AX112" i="9" s="1"/>
  <c r="BV112" i="9" s="1"/>
  <c r="ED36" i="6"/>
  <c r="AX36" i="9" s="1"/>
  <c r="BV36" i="9" s="1"/>
  <c r="ED86" i="6"/>
  <c r="AX86" i="9" s="1"/>
  <c r="BV86" i="9" s="1"/>
  <c r="ED8" i="6"/>
  <c r="AX8" i="9" s="1"/>
  <c r="BV8" i="9" s="1"/>
  <c r="ED61" i="6"/>
  <c r="AX61" i="9" s="1"/>
  <c r="BV61" i="9" s="1"/>
  <c r="ED135" i="6"/>
  <c r="AX135" i="9" s="1"/>
  <c r="BV135" i="9" s="1"/>
  <c r="ED13" i="6"/>
  <c r="AX13" i="9" s="1"/>
  <c r="BV13" i="9" s="1"/>
  <c r="ED103" i="6"/>
  <c r="AX103" i="9" s="1"/>
  <c r="BV103" i="9" s="1"/>
  <c r="ED82" i="6"/>
  <c r="AX82" i="9" s="1"/>
  <c r="BV82" i="9" s="1"/>
  <c r="ED49" i="6"/>
  <c r="AX49" i="9" s="1"/>
  <c r="BV49" i="9" s="1"/>
  <c r="ED10" i="6"/>
  <c r="AX10" i="9" s="1"/>
  <c r="BV10" i="9" s="1"/>
  <c r="ED120" i="6"/>
  <c r="AX120" i="9" s="1"/>
  <c r="BV120" i="9" s="1"/>
  <c r="ED142" i="6"/>
  <c r="AX142" i="9" s="1"/>
  <c r="BV142" i="9" s="1"/>
  <c r="ED17" i="6"/>
  <c r="AX17" i="9" s="1"/>
  <c r="BV17" i="9" s="1"/>
  <c r="ED16" i="6"/>
  <c r="AX16" i="9" s="1"/>
  <c r="BV16" i="9" s="1"/>
  <c r="ED107" i="6"/>
  <c r="AX107" i="9" s="1"/>
  <c r="BV107" i="9" s="1"/>
  <c r="ED6" i="6"/>
  <c r="AX6" i="9" s="1"/>
  <c r="BV6" i="9" s="1"/>
  <c r="ED141" i="6"/>
  <c r="AX141" i="9" s="1"/>
  <c r="BV141" i="9" s="1"/>
  <c r="ED143" i="6"/>
  <c r="AX143" i="9" s="1"/>
  <c r="BV143" i="9" s="1"/>
  <c r="ED9" i="6"/>
  <c r="AX9" i="9" s="1"/>
  <c r="BV9" i="9" s="1"/>
  <c r="ED138" i="6"/>
  <c r="AX138" i="9" s="1"/>
  <c r="BV138" i="9" s="1"/>
  <c r="ED88" i="6"/>
  <c r="AX88" i="9" s="1"/>
  <c r="BV88" i="9" s="1"/>
  <c r="ED117" i="6"/>
  <c r="AX117" i="9" s="1"/>
  <c r="BV117" i="9" s="1"/>
  <c r="ED32" i="6"/>
  <c r="AX32" i="9" s="1"/>
  <c r="BV32" i="9" s="1"/>
  <c r="ED53" i="6"/>
  <c r="AX53" i="9" s="1"/>
  <c r="BV53" i="9" s="1"/>
  <c r="ED132" i="6"/>
  <c r="AX132" i="9" s="1"/>
  <c r="BV132" i="9" s="1"/>
  <c r="ED64" i="6"/>
  <c r="AX64" i="9" s="1"/>
  <c r="BV64" i="9" s="1"/>
  <c r="ED123" i="6"/>
  <c r="AX123" i="9" s="1"/>
  <c r="BV123" i="9" s="1"/>
  <c r="ED29" i="6"/>
  <c r="AX29" i="9" s="1"/>
  <c r="BV29" i="9" s="1"/>
  <c r="ED25" i="6"/>
  <c r="AX25" i="9" s="1"/>
  <c r="BV25" i="9" s="1"/>
  <c r="ED127" i="6"/>
  <c r="AX127" i="9" s="1"/>
  <c r="BV127" i="9" s="1"/>
  <c r="ED77" i="6"/>
  <c r="AX77" i="9" s="1"/>
  <c r="BV77" i="9" s="1"/>
  <c r="ED95" i="6"/>
  <c r="AX95" i="9" s="1"/>
  <c r="BV95" i="9" s="1"/>
  <c r="ED24" i="6"/>
  <c r="AX24" i="9" s="1"/>
  <c r="BV24" i="9" s="1"/>
  <c r="ED84" i="6"/>
  <c r="AX84" i="9" s="1"/>
  <c r="BV84" i="9" s="1"/>
  <c r="ED19" i="6"/>
  <c r="AX19" i="9" s="1"/>
  <c r="BV19" i="9" s="1"/>
  <c r="ED144" i="6"/>
  <c r="AX144" i="9" s="1"/>
  <c r="BV144" i="9" s="1"/>
  <c r="ED105" i="6"/>
  <c r="AX105" i="9" s="1"/>
  <c r="BV105" i="9" s="1"/>
  <c r="ED7" i="6"/>
  <c r="AX7" i="9" s="1"/>
  <c r="BV7" i="9" s="1"/>
  <c r="ED45" i="6"/>
  <c r="AX45" i="9" s="1"/>
  <c r="BV45" i="9" s="1"/>
  <c r="ED50" i="6"/>
  <c r="AX50" i="9" s="1"/>
  <c r="BV50" i="9" s="1"/>
  <c r="ED60" i="6"/>
  <c r="AX60" i="9" s="1"/>
  <c r="BV60" i="9" s="1"/>
  <c r="ED79" i="6"/>
  <c r="AX79" i="9" s="1"/>
  <c r="BV79" i="9" s="1"/>
  <c r="ED119" i="6"/>
  <c r="AX119" i="9" s="1"/>
  <c r="BV119" i="9" s="1"/>
  <c r="ED131" i="6"/>
  <c r="AX131" i="9" s="1"/>
  <c r="BV131" i="9" s="1"/>
  <c r="ED137" i="6"/>
  <c r="AX137" i="9" s="1"/>
  <c r="BV137" i="9" s="1"/>
  <c r="ED33" i="6"/>
  <c r="AX33" i="9" s="1"/>
  <c r="BV33" i="9" s="1"/>
  <c r="ED51" i="6"/>
  <c r="AX51" i="9" s="1"/>
  <c r="BV51" i="9" s="1"/>
  <c r="ED59" i="6"/>
  <c r="AX59" i="9" s="1"/>
  <c r="BV59" i="9" s="1"/>
  <c r="ED54" i="6"/>
  <c r="AX54" i="9" s="1"/>
  <c r="BV54" i="9" s="1"/>
  <c r="ED92" i="6"/>
  <c r="AX92" i="9" s="1"/>
  <c r="BV92" i="9" s="1"/>
  <c r="ED78" i="6"/>
  <c r="AX78" i="9" s="1"/>
  <c r="BV78" i="9" s="1"/>
  <c r="ED81" i="6"/>
  <c r="AX81" i="9" s="1"/>
  <c r="BV81" i="9" s="1"/>
  <c r="ED98" i="6"/>
  <c r="AX98" i="9" s="1"/>
  <c r="BV98" i="9" s="1"/>
  <c r="ED52" i="6"/>
  <c r="AX52" i="9" s="1"/>
  <c r="BV52" i="9" s="1"/>
  <c r="ED114" i="6"/>
  <c r="AX114" i="9" s="1"/>
  <c r="BV114" i="9" s="1"/>
  <c r="ED136" i="6"/>
  <c r="AX136" i="9" s="1"/>
  <c r="BV136" i="9" s="1"/>
  <c r="ED146" i="6"/>
  <c r="AX146" i="9" s="1"/>
  <c r="BV146" i="9" s="1"/>
  <c r="ED97" i="6"/>
  <c r="AX97" i="9" s="1"/>
  <c r="BV97" i="9" s="1"/>
  <c r="ED130" i="6"/>
  <c r="AX130" i="9" s="1"/>
  <c r="BV130" i="9" s="1"/>
  <c r="ED43" i="6"/>
  <c r="AX43" i="9" s="1"/>
  <c r="BV43" i="9" s="1"/>
  <c r="ED18" i="6"/>
  <c r="AX18" i="9" s="1"/>
  <c r="BV18" i="9" s="1"/>
  <c r="ED122" i="6"/>
  <c r="AX122" i="9" s="1"/>
  <c r="BV122" i="9" s="1"/>
  <c r="ED128" i="6"/>
  <c r="AX128" i="9" s="1"/>
  <c r="BV128" i="9" s="1"/>
  <c r="ED71" i="6"/>
  <c r="AX71" i="9" s="1"/>
  <c r="BV71" i="9" s="1"/>
  <c r="ED124" i="6"/>
  <c r="AX124" i="9" s="1"/>
  <c r="BV124" i="9" s="1"/>
  <c r="EA8" i="6"/>
  <c r="AU8" i="9" s="1"/>
  <c r="BS8" i="9" s="1"/>
  <c r="EA60" i="6"/>
  <c r="AU60" i="9" s="1"/>
  <c r="BS60" i="9" s="1"/>
  <c r="EA78" i="6"/>
  <c r="AU78" i="9" s="1"/>
  <c r="BS78" i="9" s="1"/>
  <c r="EA84" i="6"/>
  <c r="AU84" i="9" s="1"/>
  <c r="BS84" i="9" s="1"/>
  <c r="EA89" i="6"/>
  <c r="AU89" i="9" s="1"/>
  <c r="BS89" i="9" s="1"/>
  <c r="EA108" i="6"/>
  <c r="AU108" i="9" s="1"/>
  <c r="BS108" i="9" s="1"/>
  <c r="EA34" i="6"/>
  <c r="AU34" i="9" s="1"/>
  <c r="BS34" i="9" s="1"/>
  <c r="EA82" i="6"/>
  <c r="AU82" i="9" s="1"/>
  <c r="BS82" i="9" s="1"/>
  <c r="EA119" i="6"/>
  <c r="AU119" i="9" s="1"/>
  <c r="BS119" i="9" s="1"/>
  <c r="EA121" i="6"/>
  <c r="AU121" i="9" s="1"/>
  <c r="BS121" i="9" s="1"/>
  <c r="EA135" i="6"/>
  <c r="AU135" i="9" s="1"/>
  <c r="BS135" i="9" s="1"/>
  <c r="EA91" i="6"/>
  <c r="AU91" i="9" s="1"/>
  <c r="BS91" i="9" s="1"/>
  <c r="EA110" i="6"/>
  <c r="AU110" i="9" s="1"/>
  <c r="BS110" i="9" s="1"/>
  <c r="EA10" i="6"/>
  <c r="AU10" i="9" s="1"/>
  <c r="BS10" i="9" s="1"/>
  <c r="EA90" i="6"/>
  <c r="AU90" i="9" s="1"/>
  <c r="BS90" i="9" s="1"/>
  <c r="EA140" i="6"/>
  <c r="AU140" i="9" s="1"/>
  <c r="BS140" i="9" s="1"/>
  <c r="EA6" i="6"/>
  <c r="AU6" i="9" s="1"/>
  <c r="BS6" i="9" s="1"/>
  <c r="EA98" i="6"/>
  <c r="AU98" i="9" s="1"/>
  <c r="BS98" i="9" s="1"/>
  <c r="EA107" i="6"/>
  <c r="AU107" i="9" s="1"/>
  <c r="BS107" i="9" s="1"/>
  <c r="EA11" i="6"/>
  <c r="AU11" i="9" s="1"/>
  <c r="BS11" i="9" s="1"/>
  <c r="EA83" i="6"/>
  <c r="AU83" i="9" s="1"/>
  <c r="BS83" i="9" s="1"/>
  <c r="EA49" i="6"/>
  <c r="AU49" i="9" s="1"/>
  <c r="BS49" i="9" s="1"/>
  <c r="EA16" i="6"/>
  <c r="AU16" i="9" s="1"/>
  <c r="BS16" i="9" s="1"/>
  <c r="EA21" i="6"/>
  <c r="AU21" i="9" s="1"/>
  <c r="BS21" i="9" s="1"/>
  <c r="EA131" i="6"/>
  <c r="AU131" i="9" s="1"/>
  <c r="BS131" i="9" s="1"/>
  <c r="EA37" i="6"/>
  <c r="AU37" i="9" s="1"/>
  <c r="BS37" i="9" s="1"/>
  <c r="EA19" i="6"/>
  <c r="AU19" i="9" s="1"/>
  <c r="BS19" i="9" s="1"/>
  <c r="EA72" i="6"/>
  <c r="AU72" i="9" s="1"/>
  <c r="BS72" i="9" s="1"/>
  <c r="EA132" i="6"/>
  <c r="AU132" i="9" s="1"/>
  <c r="BS132" i="9" s="1"/>
  <c r="EA138" i="6"/>
  <c r="AU138" i="9" s="1"/>
  <c r="BS138" i="9" s="1"/>
  <c r="EA134" i="6"/>
  <c r="AU134" i="9" s="1"/>
  <c r="BS134" i="9" s="1"/>
  <c r="EA59" i="6"/>
  <c r="AU59" i="9" s="1"/>
  <c r="BS59" i="9" s="1"/>
  <c r="EA57" i="6"/>
  <c r="AU57" i="9" s="1"/>
  <c r="BS57" i="9" s="1"/>
  <c r="EA103" i="6"/>
  <c r="AU103" i="9" s="1"/>
  <c r="BS103" i="9" s="1"/>
  <c r="EA97" i="6"/>
  <c r="AU97" i="9" s="1"/>
  <c r="BS97" i="9" s="1"/>
  <c r="EA14" i="6"/>
  <c r="AU14" i="9" s="1"/>
  <c r="BS14" i="9" s="1"/>
  <c r="EA71" i="6"/>
  <c r="AU71" i="9" s="1"/>
  <c r="BS71" i="9" s="1"/>
  <c r="EA47" i="6"/>
  <c r="AU47" i="9" s="1"/>
  <c r="BS47" i="9" s="1"/>
  <c r="EA48" i="6"/>
  <c r="AU48" i="9" s="1"/>
  <c r="BS48" i="9" s="1"/>
  <c r="EA52" i="6"/>
  <c r="AU52" i="9" s="1"/>
  <c r="BS52" i="9" s="1"/>
  <c r="EA75" i="6"/>
  <c r="AU75" i="9" s="1"/>
  <c r="BS75" i="9" s="1"/>
  <c r="EA74" i="6"/>
  <c r="AU74" i="9" s="1"/>
  <c r="BS74" i="9" s="1"/>
  <c r="EA95" i="6"/>
  <c r="AU95" i="9" s="1"/>
  <c r="BS95" i="9" s="1"/>
  <c r="EA127" i="6"/>
  <c r="AU127" i="9" s="1"/>
  <c r="BS127" i="9" s="1"/>
  <c r="EA31" i="6"/>
  <c r="AU31" i="9" s="1"/>
  <c r="BS31" i="9" s="1"/>
  <c r="EA43" i="6"/>
  <c r="AU43" i="9" s="1"/>
  <c r="BS43" i="9" s="1"/>
  <c r="EA44" i="6"/>
  <c r="AU44" i="9" s="1"/>
  <c r="BS44" i="9" s="1"/>
  <c r="EA87" i="6"/>
  <c r="AU87" i="9" s="1"/>
  <c r="BS87" i="9" s="1"/>
  <c r="EA130" i="6"/>
  <c r="AU130" i="9" s="1"/>
  <c r="BS130" i="9" s="1"/>
  <c r="EA77" i="6"/>
  <c r="AU77" i="9" s="1"/>
  <c r="BS77" i="9" s="1"/>
  <c r="EA139" i="6"/>
  <c r="AU139" i="9" s="1"/>
  <c r="BS139" i="9" s="1"/>
  <c r="EA45" i="6"/>
  <c r="AU45" i="9" s="1"/>
  <c r="BS45" i="9" s="1"/>
  <c r="EA39" i="6"/>
  <c r="AU39" i="9" s="1"/>
  <c r="BS39" i="9" s="1"/>
  <c r="EA26" i="6"/>
  <c r="AU26" i="9" s="1"/>
  <c r="BS26" i="9" s="1"/>
  <c r="EA100" i="6"/>
  <c r="AU100" i="9" s="1"/>
  <c r="BS100" i="9" s="1"/>
  <c r="EA142" i="6"/>
  <c r="AU142" i="9" s="1"/>
  <c r="BS142" i="9" s="1"/>
  <c r="EA143" i="6"/>
  <c r="AU143" i="9" s="1"/>
  <c r="BS143" i="9" s="1"/>
  <c r="EA42" i="6"/>
  <c r="AU42" i="9" s="1"/>
  <c r="BS42" i="9" s="1"/>
  <c r="EA50" i="6"/>
  <c r="AU50" i="9" s="1"/>
  <c r="BS50" i="9" s="1"/>
  <c r="EA27" i="6"/>
  <c r="AU27" i="9" s="1"/>
  <c r="BS27" i="9" s="1"/>
  <c r="EA40" i="6"/>
  <c r="AU40" i="9" s="1"/>
  <c r="BS40" i="9" s="1"/>
  <c r="EA96" i="6"/>
  <c r="AU96" i="9" s="1"/>
  <c r="BS96" i="9" s="1"/>
  <c r="EA99" i="6"/>
  <c r="AU99" i="9" s="1"/>
  <c r="BS99" i="9" s="1"/>
  <c r="EA20" i="6"/>
  <c r="AU20" i="9" s="1"/>
  <c r="BS20" i="9" s="1"/>
  <c r="EA53" i="6"/>
  <c r="AU53" i="9" s="1"/>
  <c r="BS53" i="9" s="1"/>
  <c r="EA54" i="6"/>
  <c r="AU54" i="9" s="1"/>
  <c r="BS54" i="9" s="1"/>
  <c r="EA67" i="6"/>
  <c r="AU67" i="9" s="1"/>
  <c r="BS67" i="9" s="1"/>
  <c r="EA92" i="6"/>
  <c r="AU92" i="9" s="1"/>
  <c r="BS92" i="9" s="1"/>
  <c r="EA115" i="6"/>
  <c r="AU115" i="9" s="1"/>
  <c r="BS115" i="9" s="1"/>
  <c r="EA13" i="6"/>
  <c r="AU13" i="9" s="1"/>
  <c r="BS13" i="9" s="1"/>
  <c r="EA24" i="6"/>
  <c r="AU24" i="9" s="1"/>
  <c r="BS24" i="9" s="1"/>
  <c r="EA63" i="6"/>
  <c r="AU63" i="9" s="1"/>
  <c r="BS63" i="9" s="1"/>
  <c r="EA117" i="6"/>
  <c r="AU117" i="9" s="1"/>
  <c r="BS117" i="9" s="1"/>
  <c r="EA15" i="6"/>
  <c r="AU15" i="9" s="1"/>
  <c r="BS15" i="9" s="1"/>
  <c r="EA128" i="6"/>
  <c r="AU128" i="9" s="1"/>
  <c r="BS128" i="9" s="1"/>
  <c r="EA144" i="6"/>
  <c r="AU144" i="9" s="1"/>
  <c r="BS144" i="9" s="1"/>
  <c r="EA30" i="6"/>
  <c r="AU30" i="9" s="1"/>
  <c r="BS30" i="9" s="1"/>
  <c r="EA69" i="6"/>
  <c r="AU69" i="9" s="1"/>
  <c r="BS69" i="9" s="1"/>
  <c r="EA88" i="6"/>
  <c r="AU88" i="9" s="1"/>
  <c r="BS88" i="9" s="1"/>
  <c r="EA7" i="6"/>
  <c r="AU7" i="9" s="1"/>
  <c r="BS7" i="9" s="1"/>
  <c r="EA38" i="6"/>
  <c r="AU38" i="9" s="1"/>
  <c r="BS38" i="9" s="1"/>
  <c r="EA32" i="6"/>
  <c r="AU32" i="9" s="1"/>
  <c r="BS32" i="9" s="1"/>
  <c r="EA65" i="6"/>
  <c r="AU65" i="9" s="1"/>
  <c r="BS65" i="9" s="1"/>
  <c r="EA120" i="6"/>
  <c r="AU120" i="9" s="1"/>
  <c r="BS120" i="9" s="1"/>
  <c r="EA68" i="6"/>
  <c r="AU68" i="9" s="1"/>
  <c r="BS68" i="9" s="1"/>
  <c r="EA94" i="6"/>
  <c r="AU94" i="9" s="1"/>
  <c r="BS94" i="9" s="1"/>
  <c r="EA124" i="6"/>
  <c r="AU124" i="9" s="1"/>
  <c r="BS124" i="9" s="1"/>
  <c r="EA129" i="6"/>
  <c r="AU129" i="9" s="1"/>
  <c r="BS129" i="9" s="1"/>
  <c r="EA9" i="6"/>
  <c r="AU9" i="9" s="1"/>
  <c r="BS9" i="9" s="1"/>
  <c r="EA61" i="6"/>
  <c r="AU61" i="9" s="1"/>
  <c r="BS61" i="9" s="1"/>
  <c r="EA116" i="6"/>
  <c r="AU116" i="9" s="1"/>
  <c r="BS116" i="9" s="1"/>
  <c r="EA118" i="6"/>
  <c r="AU118" i="9" s="1"/>
  <c r="BS118" i="9" s="1"/>
  <c r="EA81" i="6"/>
  <c r="AU81" i="9" s="1"/>
  <c r="BS81" i="9" s="1"/>
  <c r="EA133" i="6"/>
  <c r="AU133" i="9" s="1"/>
  <c r="BS133" i="9" s="1"/>
  <c r="EA102" i="6"/>
  <c r="AU102" i="9" s="1"/>
  <c r="BS102" i="9" s="1"/>
  <c r="EA126" i="6"/>
  <c r="AU126" i="9" s="1"/>
  <c r="BS126" i="9" s="1"/>
  <c r="EA114" i="6"/>
  <c r="AU114" i="9" s="1"/>
  <c r="BS114" i="9" s="1"/>
  <c r="EA46" i="6"/>
  <c r="AU46" i="9" s="1"/>
  <c r="BS46" i="9" s="1"/>
  <c r="EA56" i="6"/>
  <c r="AU56" i="9" s="1"/>
  <c r="BS56" i="9" s="1"/>
  <c r="EA64" i="6"/>
  <c r="AU64" i="9" s="1"/>
  <c r="BS64" i="9" s="1"/>
  <c r="EA109" i="6"/>
  <c r="AU109" i="9" s="1"/>
  <c r="BS109" i="9" s="1"/>
  <c r="EA66" i="6"/>
  <c r="AU66" i="9" s="1"/>
  <c r="BS66" i="9" s="1"/>
  <c r="EA12" i="6"/>
  <c r="AU12" i="9" s="1"/>
  <c r="BS12" i="9" s="1"/>
  <c r="EA35" i="6"/>
  <c r="AU35" i="9" s="1"/>
  <c r="BS35" i="9" s="1"/>
  <c r="EA86" i="6"/>
  <c r="AU86" i="9" s="1"/>
  <c r="BS86" i="9" s="1"/>
  <c r="EA104" i="6"/>
  <c r="AU104" i="9" s="1"/>
  <c r="BS104" i="9" s="1"/>
  <c r="EA36" i="6"/>
  <c r="AU36" i="9" s="1"/>
  <c r="BS36" i="9" s="1"/>
  <c r="EA25" i="6"/>
  <c r="AU25" i="9" s="1"/>
  <c r="BS25" i="9" s="1"/>
  <c r="EA18" i="6"/>
  <c r="AU18" i="9" s="1"/>
  <c r="BS18" i="9" s="1"/>
  <c r="EA17" i="6"/>
  <c r="AU17" i="9" s="1"/>
  <c r="BS17" i="9" s="1"/>
  <c r="EA62" i="6"/>
  <c r="AU62" i="9" s="1"/>
  <c r="BS62" i="9" s="1"/>
  <c r="EA141" i="6"/>
  <c r="AU141" i="9" s="1"/>
  <c r="BS141" i="9" s="1"/>
  <c r="EA22" i="6"/>
  <c r="AU22" i="9" s="1"/>
  <c r="BS22" i="9" s="1"/>
  <c r="EA70" i="6"/>
  <c r="AU70" i="9" s="1"/>
  <c r="BS70" i="9" s="1"/>
  <c r="EA73" i="6"/>
  <c r="AU73" i="9" s="1"/>
  <c r="BS73" i="9" s="1"/>
  <c r="EA122" i="6"/>
  <c r="AU122" i="9" s="1"/>
  <c r="BS122" i="9" s="1"/>
  <c r="EA136" i="6"/>
  <c r="AU136" i="9" s="1"/>
  <c r="BS136" i="9" s="1"/>
  <c r="EA29" i="6"/>
  <c r="AU29" i="9" s="1"/>
  <c r="BS29" i="9" s="1"/>
  <c r="EA137" i="6"/>
  <c r="AU137" i="9" s="1"/>
  <c r="BS137" i="9" s="1"/>
  <c r="EA55" i="6"/>
  <c r="AU55" i="9" s="1"/>
  <c r="BS55" i="9" s="1"/>
  <c r="EA123" i="6"/>
  <c r="AU123" i="9" s="1"/>
  <c r="BS123" i="9" s="1"/>
  <c r="EA101" i="6"/>
  <c r="AU101" i="9" s="1"/>
  <c r="BS101" i="9" s="1"/>
  <c r="EA111" i="6"/>
  <c r="AU111" i="9" s="1"/>
  <c r="BS111" i="9" s="1"/>
  <c r="EA5" i="6"/>
  <c r="AU5" i="9" s="1"/>
  <c r="BS5" i="9" s="1"/>
  <c r="EA80" i="6"/>
  <c r="AU80" i="9" s="1"/>
  <c r="BS80" i="9" s="1"/>
  <c r="EA85" i="6"/>
  <c r="AU85" i="9" s="1"/>
  <c r="BS85" i="9" s="1"/>
  <c r="EA41" i="6"/>
  <c r="AU41" i="9" s="1"/>
  <c r="BS41" i="9" s="1"/>
  <c r="EA58" i="6"/>
  <c r="AU58" i="9" s="1"/>
  <c r="BS58" i="9" s="1"/>
  <c r="EA145" i="6"/>
  <c r="AU145" i="9" s="1"/>
  <c r="BS145" i="9" s="1"/>
  <c r="EA93" i="6"/>
  <c r="AU93" i="9" s="1"/>
  <c r="BS93" i="9" s="1"/>
  <c r="EA113" i="6"/>
  <c r="AU113" i="9" s="1"/>
  <c r="BS113" i="9" s="1"/>
  <c r="EA125" i="6"/>
  <c r="AU125" i="9" s="1"/>
  <c r="BS125" i="9" s="1"/>
  <c r="EA23" i="6"/>
  <c r="AU23" i="9" s="1"/>
  <c r="BS23" i="9" s="1"/>
  <c r="EA51" i="6"/>
  <c r="AU51" i="9" s="1"/>
  <c r="BS51" i="9" s="1"/>
  <c r="EA79" i="6"/>
  <c r="AU79" i="9" s="1"/>
  <c r="BS79" i="9" s="1"/>
  <c r="EA28" i="6"/>
  <c r="AU28" i="9" s="1"/>
  <c r="BS28" i="9" s="1"/>
  <c r="EA33" i="6"/>
  <c r="AU33" i="9" s="1"/>
  <c r="BS33" i="9" s="1"/>
  <c r="EA105" i="6"/>
  <c r="AU105" i="9" s="1"/>
  <c r="BS105" i="9" s="1"/>
  <c r="EA112" i="6"/>
  <c r="AU112" i="9" s="1"/>
  <c r="BS112" i="9" s="1"/>
  <c r="EA146" i="6"/>
  <c r="AU146" i="9" s="1"/>
  <c r="BS146" i="9" s="1"/>
  <c r="EA76" i="6"/>
  <c r="AU76" i="9" s="1"/>
  <c r="BS76" i="9" s="1"/>
  <c r="EA106" i="6"/>
  <c r="AU106" i="9" s="1"/>
  <c r="BS106" i="9" s="1"/>
  <c r="DV88" i="6"/>
  <c r="AP88" i="9" s="1"/>
  <c r="BN88" i="9" s="1"/>
  <c r="DV126" i="6"/>
  <c r="AP126" i="9" s="1"/>
  <c r="BN126" i="9" s="1"/>
  <c r="DV32" i="6"/>
  <c r="AP32" i="9" s="1"/>
  <c r="BN32" i="9" s="1"/>
  <c r="DV99" i="6"/>
  <c r="AP99" i="9" s="1"/>
  <c r="BN99" i="9" s="1"/>
  <c r="DV28" i="6"/>
  <c r="AP28" i="9" s="1"/>
  <c r="BN28" i="9" s="1"/>
  <c r="DV39" i="6"/>
  <c r="AP39" i="9" s="1"/>
  <c r="BN39" i="9" s="1"/>
  <c r="DV118" i="6"/>
  <c r="AP118" i="9" s="1"/>
  <c r="BN118" i="9" s="1"/>
  <c r="DV9" i="6"/>
  <c r="AP9" i="9" s="1"/>
  <c r="BN9" i="9" s="1"/>
  <c r="DV33" i="6"/>
  <c r="AP33" i="9" s="1"/>
  <c r="BN33" i="9" s="1"/>
  <c r="DV130" i="6"/>
  <c r="AP130" i="9" s="1"/>
  <c r="BN130" i="9" s="1"/>
  <c r="DV60" i="6"/>
  <c r="AP60" i="9" s="1"/>
  <c r="BN60" i="9" s="1"/>
  <c r="DV94" i="6"/>
  <c r="AP94" i="9" s="1"/>
  <c r="BN94" i="9" s="1"/>
  <c r="DV110" i="6"/>
  <c r="AP110" i="9" s="1"/>
  <c r="BN110" i="9" s="1"/>
  <c r="DV87" i="6"/>
  <c r="AP87" i="9" s="1"/>
  <c r="BN87" i="9" s="1"/>
  <c r="DV132" i="6"/>
  <c r="AP132" i="9" s="1"/>
  <c r="BN132" i="9" s="1"/>
  <c r="DV13" i="6"/>
  <c r="AP13" i="9" s="1"/>
  <c r="BN13" i="9" s="1"/>
  <c r="DV90" i="6"/>
  <c r="AP90" i="9" s="1"/>
  <c r="BN90" i="9" s="1"/>
  <c r="DV103" i="6"/>
  <c r="AP103" i="9" s="1"/>
  <c r="BN103" i="9" s="1"/>
  <c r="DV100" i="6"/>
  <c r="AP100" i="9" s="1"/>
  <c r="BN100" i="9" s="1"/>
  <c r="DV116" i="6"/>
  <c r="AP116" i="9" s="1"/>
  <c r="BN116" i="9" s="1"/>
  <c r="DV58" i="6"/>
  <c r="AP58" i="9" s="1"/>
  <c r="BN58" i="9" s="1"/>
  <c r="DV83" i="6"/>
  <c r="AP83" i="9" s="1"/>
  <c r="BN83" i="9" s="1"/>
  <c r="DV135" i="6"/>
  <c r="AP135" i="9" s="1"/>
  <c r="BN135" i="9" s="1"/>
  <c r="DV25" i="6"/>
  <c r="AP25" i="9" s="1"/>
  <c r="BN25" i="9" s="1"/>
  <c r="DV22" i="6"/>
  <c r="AP22" i="9" s="1"/>
  <c r="BN22" i="9" s="1"/>
  <c r="DV24" i="6"/>
  <c r="AP24" i="9" s="1"/>
  <c r="BN24" i="9" s="1"/>
  <c r="DV40" i="6"/>
  <c r="AP40" i="9" s="1"/>
  <c r="BN40" i="9" s="1"/>
  <c r="DV51" i="6"/>
  <c r="AP51" i="9" s="1"/>
  <c r="BN51" i="9" s="1"/>
  <c r="DV59" i="6"/>
  <c r="AP59" i="9" s="1"/>
  <c r="BN59" i="9" s="1"/>
  <c r="DV14" i="6"/>
  <c r="AP14" i="9" s="1"/>
  <c r="BN14" i="9" s="1"/>
  <c r="DV6" i="6"/>
  <c r="AP6" i="9" s="1"/>
  <c r="BN6" i="9" s="1"/>
  <c r="DV64" i="6"/>
  <c r="AP64" i="9" s="1"/>
  <c r="BN64" i="9" s="1"/>
  <c r="DV102" i="6"/>
  <c r="AP102" i="9" s="1"/>
  <c r="BN102" i="9" s="1"/>
  <c r="DV65" i="6"/>
  <c r="AP65" i="9" s="1"/>
  <c r="BN65" i="9" s="1"/>
  <c r="DV5" i="6"/>
  <c r="AP5" i="9" s="1"/>
  <c r="BN5" i="9" s="1"/>
  <c r="DV15" i="6"/>
  <c r="AP15" i="9" s="1"/>
  <c r="BN15" i="9" s="1"/>
  <c r="DV44" i="6"/>
  <c r="AP44" i="9" s="1"/>
  <c r="BN44" i="9" s="1"/>
  <c r="DV54" i="6"/>
  <c r="AP54" i="9" s="1"/>
  <c r="BN54" i="9" s="1"/>
  <c r="DV95" i="6"/>
  <c r="AP95" i="9" s="1"/>
  <c r="BN95" i="9" s="1"/>
  <c r="DV30" i="6"/>
  <c r="AP30" i="9" s="1"/>
  <c r="BN30" i="9" s="1"/>
  <c r="DV26" i="6"/>
  <c r="AP26" i="9" s="1"/>
  <c r="BN26" i="9" s="1"/>
  <c r="DV67" i="6"/>
  <c r="AP67" i="9" s="1"/>
  <c r="BN67" i="9" s="1"/>
  <c r="DV72" i="6"/>
  <c r="AP72" i="9" s="1"/>
  <c r="BN72" i="9" s="1"/>
  <c r="DV49" i="6"/>
  <c r="AP49" i="9" s="1"/>
  <c r="BN49" i="9" s="1"/>
  <c r="DV145" i="6"/>
  <c r="AP145" i="9" s="1"/>
  <c r="BN145" i="9" s="1"/>
  <c r="DV76" i="6"/>
  <c r="AP76" i="9" s="1"/>
  <c r="BN76" i="9" s="1"/>
  <c r="DV129" i="6"/>
  <c r="AP129" i="9" s="1"/>
  <c r="BN129" i="9" s="1"/>
  <c r="DV78" i="6"/>
  <c r="AP78" i="9" s="1"/>
  <c r="BN78" i="9" s="1"/>
  <c r="DV98" i="6"/>
  <c r="AP98" i="9" s="1"/>
  <c r="BN98" i="9" s="1"/>
  <c r="DV136" i="6"/>
  <c r="AP136" i="9" s="1"/>
  <c r="BN136" i="9" s="1"/>
  <c r="DV10" i="6"/>
  <c r="AP10" i="9" s="1"/>
  <c r="BN10" i="9" s="1"/>
  <c r="DV53" i="6"/>
  <c r="AP53" i="9" s="1"/>
  <c r="BN53" i="9" s="1"/>
  <c r="DV134" i="6"/>
  <c r="AP134" i="9" s="1"/>
  <c r="BN134" i="9" s="1"/>
  <c r="DV140" i="6"/>
  <c r="AP140" i="9" s="1"/>
  <c r="BN140" i="9" s="1"/>
  <c r="DV21" i="6"/>
  <c r="AP21" i="9" s="1"/>
  <c r="BN21" i="9" s="1"/>
  <c r="DV37" i="6"/>
  <c r="AP37" i="9" s="1"/>
  <c r="BN37" i="9" s="1"/>
  <c r="DV69" i="6"/>
  <c r="AP69" i="9" s="1"/>
  <c r="BN69" i="9" s="1"/>
  <c r="DV81" i="6"/>
  <c r="AP81" i="9" s="1"/>
  <c r="BN81" i="9" s="1"/>
  <c r="DV36" i="6"/>
  <c r="AP36" i="9" s="1"/>
  <c r="BN36" i="9" s="1"/>
  <c r="DV106" i="6"/>
  <c r="AP106" i="9" s="1"/>
  <c r="BN106" i="9" s="1"/>
  <c r="DV113" i="6"/>
  <c r="AP113" i="9" s="1"/>
  <c r="BN113" i="9" s="1"/>
  <c r="DV89" i="6"/>
  <c r="AP89" i="9" s="1"/>
  <c r="BN89" i="9" s="1"/>
  <c r="DV128" i="6"/>
  <c r="AP128" i="9" s="1"/>
  <c r="BN128" i="9" s="1"/>
  <c r="DV45" i="6"/>
  <c r="AP45" i="9" s="1"/>
  <c r="BN45" i="9" s="1"/>
  <c r="DV63" i="6"/>
  <c r="AP63" i="9" s="1"/>
  <c r="BN63" i="9" s="1"/>
  <c r="DV85" i="6"/>
  <c r="AP85" i="9" s="1"/>
  <c r="BN85" i="9" s="1"/>
  <c r="DV38" i="6"/>
  <c r="AP38" i="9" s="1"/>
  <c r="BN38" i="9" s="1"/>
  <c r="DV46" i="6"/>
  <c r="AP46" i="9" s="1"/>
  <c r="BN46" i="9" s="1"/>
  <c r="DV115" i="6"/>
  <c r="AP115" i="9" s="1"/>
  <c r="BN115" i="9" s="1"/>
  <c r="DV31" i="6"/>
  <c r="AP31" i="9" s="1"/>
  <c r="BN31" i="9" s="1"/>
  <c r="DV52" i="6"/>
  <c r="AP52" i="9" s="1"/>
  <c r="BN52" i="9" s="1"/>
  <c r="DV101" i="6"/>
  <c r="AP101" i="9" s="1"/>
  <c r="BN101" i="9" s="1"/>
  <c r="DV121" i="6"/>
  <c r="AP121" i="9" s="1"/>
  <c r="BN121" i="9" s="1"/>
  <c r="DV133" i="6"/>
  <c r="AP133" i="9" s="1"/>
  <c r="BN133" i="9" s="1"/>
  <c r="DV111" i="6"/>
  <c r="AP111" i="9" s="1"/>
  <c r="BN111" i="9" s="1"/>
  <c r="DV42" i="6"/>
  <c r="AP42" i="9" s="1"/>
  <c r="BN42" i="9" s="1"/>
  <c r="DV86" i="6"/>
  <c r="AP86" i="9" s="1"/>
  <c r="BN86" i="9" s="1"/>
  <c r="DV48" i="6"/>
  <c r="AP48" i="9" s="1"/>
  <c r="BN48" i="9" s="1"/>
  <c r="DV8" i="6"/>
  <c r="AP8" i="9" s="1"/>
  <c r="BN8" i="9" s="1"/>
  <c r="DV43" i="6"/>
  <c r="AP43" i="9" s="1"/>
  <c r="BN43" i="9" s="1"/>
  <c r="DV66" i="6"/>
  <c r="AP66" i="9" s="1"/>
  <c r="BN66" i="9" s="1"/>
  <c r="DV82" i="6"/>
  <c r="AP82" i="9" s="1"/>
  <c r="BN82" i="9" s="1"/>
  <c r="DV11" i="6"/>
  <c r="AP11" i="9" s="1"/>
  <c r="BN11" i="9" s="1"/>
  <c r="DV62" i="6"/>
  <c r="AP62" i="9" s="1"/>
  <c r="BN62" i="9" s="1"/>
  <c r="DV108" i="6"/>
  <c r="AP108" i="9" s="1"/>
  <c r="BN108" i="9" s="1"/>
  <c r="DV141" i="6"/>
  <c r="AP141" i="9" s="1"/>
  <c r="BN141" i="9" s="1"/>
  <c r="DV19" i="6"/>
  <c r="AP19" i="9" s="1"/>
  <c r="BN19" i="9" s="1"/>
  <c r="DV29" i="6"/>
  <c r="AP29" i="9" s="1"/>
  <c r="BN29" i="9" s="1"/>
  <c r="DV77" i="6"/>
  <c r="AP77" i="9" s="1"/>
  <c r="BN77" i="9" s="1"/>
  <c r="DV120" i="6"/>
  <c r="AP120" i="9" s="1"/>
  <c r="BN120" i="9" s="1"/>
  <c r="DV142" i="6"/>
  <c r="AP142" i="9" s="1"/>
  <c r="BN142" i="9" s="1"/>
  <c r="DV16" i="6"/>
  <c r="AP16" i="9" s="1"/>
  <c r="BN16" i="9" s="1"/>
  <c r="DV73" i="6"/>
  <c r="AP73" i="9" s="1"/>
  <c r="BN73" i="9" s="1"/>
  <c r="DV93" i="6"/>
  <c r="AP93" i="9" s="1"/>
  <c r="BN93" i="9" s="1"/>
  <c r="DV127" i="6"/>
  <c r="AP127" i="9" s="1"/>
  <c r="BN127" i="9" s="1"/>
  <c r="DV139" i="6"/>
  <c r="AP139" i="9" s="1"/>
  <c r="BN139" i="9" s="1"/>
  <c r="DV56" i="6"/>
  <c r="AP56" i="9" s="1"/>
  <c r="BN56" i="9" s="1"/>
  <c r="DV91" i="6"/>
  <c r="AP91" i="9" s="1"/>
  <c r="BN91" i="9" s="1"/>
  <c r="DV109" i="6"/>
  <c r="AP109" i="9" s="1"/>
  <c r="BN109" i="9" s="1"/>
  <c r="DV96" i="6"/>
  <c r="AP96" i="9" s="1"/>
  <c r="BN96" i="9" s="1"/>
  <c r="DV104" i="6"/>
  <c r="AP104" i="9" s="1"/>
  <c r="BN104" i="9" s="1"/>
  <c r="DV7" i="6"/>
  <c r="AP7" i="9" s="1"/>
  <c r="BN7" i="9" s="1"/>
  <c r="DV57" i="6"/>
  <c r="AP57" i="9" s="1"/>
  <c r="BN57" i="9" s="1"/>
  <c r="DV18" i="6"/>
  <c r="AP18" i="9" s="1"/>
  <c r="BN18" i="9" s="1"/>
  <c r="DV68" i="6"/>
  <c r="AP68" i="9" s="1"/>
  <c r="BN68" i="9" s="1"/>
  <c r="DV92" i="6"/>
  <c r="AP92" i="9" s="1"/>
  <c r="BN92" i="9" s="1"/>
  <c r="DV79" i="6"/>
  <c r="AP79" i="9" s="1"/>
  <c r="BN79" i="9" s="1"/>
  <c r="DV114" i="6"/>
  <c r="AP114" i="9" s="1"/>
  <c r="BN114" i="9" s="1"/>
  <c r="DV41" i="6"/>
  <c r="AP41" i="9" s="1"/>
  <c r="BN41" i="9" s="1"/>
  <c r="DV137" i="6"/>
  <c r="AP137" i="9" s="1"/>
  <c r="BN137" i="9" s="1"/>
  <c r="DV117" i="6"/>
  <c r="AP117" i="9" s="1"/>
  <c r="BN117" i="9" s="1"/>
  <c r="DV138" i="6"/>
  <c r="AP138" i="9" s="1"/>
  <c r="BN138" i="9" s="1"/>
  <c r="DV97" i="6"/>
  <c r="AP97" i="9" s="1"/>
  <c r="BN97" i="9" s="1"/>
  <c r="DV131" i="6"/>
  <c r="AP131" i="9" s="1"/>
  <c r="BN131" i="9" s="1"/>
  <c r="DV17" i="6"/>
  <c r="AP17" i="9" s="1"/>
  <c r="BN17" i="9" s="1"/>
  <c r="DV61" i="6"/>
  <c r="AP61" i="9" s="1"/>
  <c r="BN61" i="9" s="1"/>
  <c r="DV71" i="6"/>
  <c r="AP71" i="9" s="1"/>
  <c r="BN71" i="9" s="1"/>
  <c r="DV35" i="6"/>
  <c r="AP35" i="9" s="1"/>
  <c r="BN35" i="9" s="1"/>
  <c r="DV75" i="6"/>
  <c r="AP75" i="9" s="1"/>
  <c r="BN75" i="9" s="1"/>
  <c r="DV70" i="6"/>
  <c r="AP70" i="9" s="1"/>
  <c r="BN70" i="9" s="1"/>
  <c r="DV125" i="6"/>
  <c r="AP125" i="9" s="1"/>
  <c r="BN125" i="9" s="1"/>
  <c r="DV143" i="6"/>
  <c r="AP143" i="9" s="1"/>
  <c r="BN143" i="9" s="1"/>
  <c r="DV144" i="6"/>
  <c r="AP144" i="9" s="1"/>
  <c r="BN144" i="9" s="1"/>
  <c r="DV23" i="6"/>
  <c r="AP23" i="9" s="1"/>
  <c r="BN23" i="9" s="1"/>
  <c r="DV20" i="6"/>
  <c r="AP20" i="9" s="1"/>
  <c r="BN20" i="9" s="1"/>
  <c r="DV55" i="6"/>
  <c r="AP55" i="9" s="1"/>
  <c r="BN55" i="9" s="1"/>
  <c r="DV80" i="6"/>
  <c r="AP80" i="9" s="1"/>
  <c r="BN80" i="9" s="1"/>
  <c r="DV119" i="6"/>
  <c r="AP119" i="9" s="1"/>
  <c r="BN119" i="9" s="1"/>
  <c r="DV27" i="6"/>
  <c r="AP27" i="9" s="1"/>
  <c r="BN27" i="9" s="1"/>
  <c r="DV84" i="6"/>
  <c r="AP84" i="9" s="1"/>
  <c r="BN84" i="9" s="1"/>
  <c r="DV105" i="6"/>
  <c r="AP105" i="9" s="1"/>
  <c r="BN105" i="9" s="1"/>
  <c r="DV123" i="6"/>
  <c r="AP123" i="9" s="1"/>
  <c r="BN123" i="9" s="1"/>
  <c r="DV124" i="6"/>
  <c r="AP124" i="9" s="1"/>
  <c r="BN124" i="9" s="1"/>
  <c r="DV146" i="6"/>
  <c r="AP146" i="9" s="1"/>
  <c r="BN146" i="9" s="1"/>
  <c r="DV122" i="6"/>
  <c r="AP122" i="9" s="1"/>
  <c r="BN122" i="9" s="1"/>
  <c r="DV34" i="6"/>
  <c r="AP34" i="9" s="1"/>
  <c r="BN34" i="9" s="1"/>
  <c r="DV50" i="6"/>
  <c r="AP50" i="9" s="1"/>
  <c r="BN50" i="9" s="1"/>
  <c r="DV107" i="6"/>
  <c r="AP107" i="9" s="1"/>
  <c r="BN107" i="9" s="1"/>
  <c r="DV12" i="6"/>
  <c r="AP12" i="9" s="1"/>
  <c r="BN12" i="9" s="1"/>
  <c r="DV47" i="6"/>
  <c r="AP47" i="9" s="1"/>
  <c r="BN47" i="9" s="1"/>
  <c r="DV74" i="6"/>
  <c r="AP74" i="9" s="1"/>
  <c r="BN74" i="9" s="1"/>
  <c r="DV112" i="6"/>
  <c r="AP112" i="9" s="1"/>
  <c r="BN112" i="9" s="1"/>
  <c r="EA146" i="1"/>
  <c r="EM146" i="1" s="1"/>
  <c r="EA58" i="1"/>
  <c r="EM58" i="1" s="1"/>
  <c r="DZ32" i="1"/>
  <c r="EL32" i="1" s="1"/>
  <c r="DZ41" i="1"/>
  <c r="EL41" i="1" s="1"/>
  <c r="EA76" i="1"/>
  <c r="EM76" i="1" s="1"/>
  <c r="EA96" i="1"/>
  <c r="EM96" i="1" s="1"/>
  <c r="EA26" i="1"/>
  <c r="EM26" i="1" s="1"/>
  <c r="EA65" i="1"/>
  <c r="EM65" i="1" s="1"/>
  <c r="EA91" i="1"/>
  <c r="EM91" i="1" s="1"/>
  <c r="EA32" i="1"/>
  <c r="EM32" i="1" s="1"/>
  <c r="EA73" i="1"/>
  <c r="EM73" i="1" s="1"/>
  <c r="EA31" i="1"/>
  <c r="EM31" i="1" s="1"/>
  <c r="EA48" i="1"/>
  <c r="EM48" i="1" s="1"/>
  <c r="EA131" i="1"/>
  <c r="EM131" i="1" s="1"/>
  <c r="EA138" i="1"/>
  <c r="EM138" i="1" s="1"/>
  <c r="EA143" i="1"/>
  <c r="EM143" i="1" s="1"/>
  <c r="ED23" i="1"/>
  <c r="EP23" i="1" s="1"/>
  <c r="EA14" i="1"/>
  <c r="EM14" i="1" s="1"/>
  <c r="DZ99" i="1"/>
  <c r="EL99" i="1" s="1"/>
  <c r="DZ24" i="1"/>
  <c r="EL24" i="1" s="1"/>
  <c r="EA110" i="1"/>
  <c r="EM110" i="1" s="1"/>
  <c r="EA111" i="1"/>
  <c r="EM111" i="1" s="1"/>
  <c r="EA63" i="1"/>
  <c r="EM63" i="1" s="1"/>
  <c r="EA94" i="1"/>
  <c r="EM94" i="1" s="1"/>
  <c r="EA53" i="1"/>
  <c r="EM53" i="1" s="1"/>
  <c r="EA74" i="1"/>
  <c r="EM74" i="1" s="1"/>
  <c r="EA16" i="1"/>
  <c r="EM16" i="1" s="1"/>
  <c r="EA36" i="1"/>
  <c r="EM36" i="1" s="1"/>
  <c r="EA64" i="1"/>
  <c r="EM64" i="1" s="1"/>
  <c r="EA117" i="1"/>
  <c r="EM117" i="1" s="1"/>
  <c r="EA129" i="1"/>
  <c r="EM129" i="1" s="1"/>
  <c r="EA135" i="1"/>
  <c r="EM135" i="1" s="1"/>
  <c r="EA140" i="1"/>
  <c r="EM140" i="1" s="1"/>
  <c r="EE141" i="6"/>
  <c r="AY141" i="9" s="1"/>
  <c r="BW141" i="9" s="1"/>
  <c r="EE132" i="6"/>
  <c r="AY132" i="9" s="1"/>
  <c r="BW132" i="9" s="1"/>
  <c r="EE53" i="6"/>
  <c r="AY53" i="9" s="1"/>
  <c r="BW53" i="9" s="1"/>
  <c r="EE12" i="6"/>
  <c r="AY12" i="9" s="1"/>
  <c r="BW12" i="9" s="1"/>
  <c r="EE79" i="6"/>
  <c r="AY79" i="9" s="1"/>
  <c r="BW79" i="9" s="1"/>
  <c r="EE50" i="6"/>
  <c r="AY50" i="9" s="1"/>
  <c r="BW50" i="9" s="1"/>
  <c r="EE77" i="6"/>
  <c r="AY77" i="9" s="1"/>
  <c r="BW77" i="9" s="1"/>
  <c r="EE90" i="6"/>
  <c r="AY90" i="9" s="1"/>
  <c r="BW90" i="9" s="1"/>
  <c r="EE35" i="6"/>
  <c r="AY35" i="9" s="1"/>
  <c r="BW35" i="9" s="1"/>
  <c r="EE52" i="6"/>
  <c r="AY52" i="9" s="1"/>
  <c r="BW52" i="9" s="1"/>
  <c r="EE9" i="6"/>
  <c r="AY9" i="9" s="1"/>
  <c r="BW9" i="9" s="1"/>
  <c r="EE29" i="6"/>
  <c r="AY29" i="9" s="1"/>
  <c r="BW29" i="9" s="1"/>
  <c r="EE59" i="6"/>
  <c r="AY59" i="9" s="1"/>
  <c r="BW59" i="9" s="1"/>
  <c r="EE42" i="6"/>
  <c r="AY42" i="9" s="1"/>
  <c r="BW42" i="9" s="1"/>
  <c r="EE61" i="6"/>
  <c r="AY61" i="9" s="1"/>
  <c r="BW61" i="9" s="1"/>
  <c r="EE70" i="6"/>
  <c r="AY70" i="9" s="1"/>
  <c r="BW70" i="9" s="1"/>
  <c r="EE138" i="6"/>
  <c r="AY138" i="9" s="1"/>
  <c r="BW138" i="9" s="1"/>
  <c r="EE146" i="6"/>
  <c r="AY146" i="9" s="1"/>
  <c r="BW146" i="9" s="1"/>
  <c r="EE37" i="6"/>
  <c r="AY37" i="9" s="1"/>
  <c r="BW37" i="9" s="1"/>
  <c r="EE38" i="6"/>
  <c r="AY38" i="9" s="1"/>
  <c r="BW38" i="9" s="1"/>
  <c r="EE78" i="6"/>
  <c r="AY78" i="9" s="1"/>
  <c r="BW78" i="9" s="1"/>
  <c r="EE96" i="6"/>
  <c r="AY96" i="9" s="1"/>
  <c r="BW96" i="9" s="1"/>
  <c r="EE16" i="6"/>
  <c r="AY16" i="9" s="1"/>
  <c r="BW16" i="9" s="1"/>
  <c r="EE18" i="6"/>
  <c r="AY18" i="9" s="1"/>
  <c r="BW18" i="9" s="1"/>
  <c r="EE55" i="6"/>
  <c r="AY55" i="9" s="1"/>
  <c r="BW55" i="9" s="1"/>
  <c r="EE108" i="6"/>
  <c r="AY108" i="9" s="1"/>
  <c r="BW108" i="9" s="1"/>
  <c r="EE8" i="6"/>
  <c r="AY8" i="9" s="1"/>
  <c r="BW8" i="9" s="1"/>
  <c r="EE103" i="6"/>
  <c r="AY103" i="9" s="1"/>
  <c r="BW103" i="9" s="1"/>
  <c r="EE102" i="6"/>
  <c r="AY102" i="9" s="1"/>
  <c r="BW102" i="9" s="1"/>
  <c r="EE104" i="6"/>
  <c r="AY104" i="9" s="1"/>
  <c r="BW104" i="9" s="1"/>
  <c r="EE13" i="6"/>
  <c r="AY13" i="9" s="1"/>
  <c r="BW13" i="9" s="1"/>
  <c r="EE120" i="6"/>
  <c r="AY120" i="9" s="1"/>
  <c r="BW120" i="9" s="1"/>
  <c r="EE71" i="6"/>
  <c r="AY71" i="9" s="1"/>
  <c r="BW71" i="9" s="1"/>
  <c r="EE57" i="6"/>
  <c r="AY57" i="9" s="1"/>
  <c r="BW57" i="9" s="1"/>
  <c r="EE48" i="6"/>
  <c r="AY48" i="9" s="1"/>
  <c r="BW48" i="9" s="1"/>
  <c r="EE69" i="6"/>
  <c r="AY69" i="9" s="1"/>
  <c r="BW69" i="9" s="1"/>
  <c r="EE39" i="6"/>
  <c r="AY39" i="9" s="1"/>
  <c r="BW39" i="9" s="1"/>
  <c r="EE113" i="6"/>
  <c r="AY113" i="9" s="1"/>
  <c r="BW113" i="9" s="1"/>
  <c r="EE116" i="6"/>
  <c r="AY116" i="9" s="1"/>
  <c r="BW116" i="9" s="1"/>
  <c r="EE20" i="6"/>
  <c r="AY20" i="9" s="1"/>
  <c r="BW20" i="9" s="1"/>
  <c r="EE15" i="6"/>
  <c r="AY15" i="9" s="1"/>
  <c r="BW15" i="9" s="1"/>
  <c r="EE93" i="6"/>
  <c r="AY93" i="9" s="1"/>
  <c r="BW93" i="9" s="1"/>
  <c r="EE115" i="6"/>
  <c r="AY115" i="9" s="1"/>
  <c r="BW115" i="9" s="1"/>
  <c r="EE145" i="6"/>
  <c r="AY145" i="9" s="1"/>
  <c r="BW145" i="9" s="1"/>
  <c r="EE143" i="6"/>
  <c r="AY143" i="9" s="1"/>
  <c r="BW143" i="9" s="1"/>
  <c r="EE131" i="6"/>
  <c r="AY131" i="9" s="1"/>
  <c r="BW131" i="9" s="1"/>
  <c r="EE144" i="6"/>
  <c r="AY144" i="9" s="1"/>
  <c r="BW144" i="9" s="1"/>
  <c r="EE19" i="6"/>
  <c r="AY19" i="9" s="1"/>
  <c r="BW19" i="9" s="1"/>
  <c r="EE54" i="6"/>
  <c r="AY54" i="9" s="1"/>
  <c r="BW54" i="9" s="1"/>
  <c r="EE31" i="6"/>
  <c r="AY31" i="9" s="1"/>
  <c r="BW31" i="9" s="1"/>
  <c r="EE17" i="6"/>
  <c r="AY17" i="9" s="1"/>
  <c r="BW17" i="9" s="1"/>
  <c r="EE30" i="6"/>
  <c r="AY30" i="9" s="1"/>
  <c r="BW30" i="9" s="1"/>
  <c r="EE51" i="6"/>
  <c r="AY51" i="9" s="1"/>
  <c r="BW51" i="9" s="1"/>
  <c r="EE63" i="6"/>
  <c r="AY63" i="9" s="1"/>
  <c r="BW63" i="9" s="1"/>
  <c r="EE32" i="6"/>
  <c r="AY32" i="9" s="1"/>
  <c r="BW32" i="9" s="1"/>
  <c r="EE101" i="6"/>
  <c r="AY101" i="9" s="1"/>
  <c r="BW101" i="9" s="1"/>
  <c r="EE25" i="6"/>
  <c r="AY25" i="9" s="1"/>
  <c r="BW25" i="9" s="1"/>
  <c r="EE62" i="6"/>
  <c r="AY62" i="9" s="1"/>
  <c r="BW62" i="9" s="1"/>
  <c r="EE72" i="6"/>
  <c r="AY72" i="9" s="1"/>
  <c r="BW72" i="9" s="1"/>
  <c r="EE109" i="6"/>
  <c r="AY109" i="9" s="1"/>
  <c r="BW109" i="9" s="1"/>
  <c r="EE68" i="6"/>
  <c r="AY68" i="9" s="1"/>
  <c r="BW68" i="9" s="1"/>
  <c r="EE81" i="6"/>
  <c r="AY81" i="9" s="1"/>
  <c r="BW81" i="9" s="1"/>
  <c r="EE80" i="6"/>
  <c r="AY80" i="9" s="1"/>
  <c r="BW80" i="9" s="1"/>
  <c r="EE111" i="6"/>
  <c r="AY111" i="9" s="1"/>
  <c r="BW111" i="9" s="1"/>
  <c r="EE140" i="6"/>
  <c r="AY140" i="9" s="1"/>
  <c r="BW140" i="9" s="1"/>
  <c r="EE66" i="6"/>
  <c r="AY66" i="9" s="1"/>
  <c r="BW66" i="9" s="1"/>
  <c r="EE76" i="6"/>
  <c r="AY76" i="9" s="1"/>
  <c r="BW76" i="9" s="1"/>
  <c r="EE89" i="6"/>
  <c r="AY89" i="9" s="1"/>
  <c r="BW89" i="9" s="1"/>
  <c r="EE83" i="6"/>
  <c r="AY83" i="9" s="1"/>
  <c r="BW83" i="9" s="1"/>
  <c r="EE11" i="6"/>
  <c r="AY11" i="9" s="1"/>
  <c r="BW11" i="9" s="1"/>
  <c r="EE23" i="6"/>
  <c r="AY23" i="9" s="1"/>
  <c r="BW23" i="9" s="1"/>
  <c r="EE36" i="6"/>
  <c r="AY36" i="9" s="1"/>
  <c r="BW36" i="9" s="1"/>
  <c r="EE100" i="6"/>
  <c r="AY100" i="9" s="1"/>
  <c r="BW100" i="9" s="1"/>
  <c r="EE43" i="6"/>
  <c r="AY43" i="9" s="1"/>
  <c r="BW43" i="9" s="1"/>
  <c r="EE117" i="6"/>
  <c r="AY117" i="9" s="1"/>
  <c r="BW117" i="9" s="1"/>
  <c r="EE127" i="6"/>
  <c r="AY127" i="9" s="1"/>
  <c r="BW127" i="9" s="1"/>
  <c r="EE137" i="6"/>
  <c r="AY137" i="9" s="1"/>
  <c r="BW137" i="9" s="1"/>
  <c r="EE10" i="6"/>
  <c r="AY10" i="9" s="1"/>
  <c r="BW10" i="9" s="1"/>
  <c r="EE119" i="6"/>
  <c r="AY119" i="9" s="1"/>
  <c r="BW119" i="9" s="1"/>
  <c r="EE91" i="6"/>
  <c r="AY91" i="9" s="1"/>
  <c r="BW91" i="9" s="1"/>
  <c r="EE123" i="6"/>
  <c r="AY123" i="9" s="1"/>
  <c r="BW123" i="9" s="1"/>
  <c r="EE110" i="6"/>
  <c r="AY110" i="9" s="1"/>
  <c r="BW110" i="9" s="1"/>
  <c r="EE14" i="6"/>
  <c r="AY14" i="9" s="1"/>
  <c r="BW14" i="9" s="1"/>
  <c r="EE75" i="6"/>
  <c r="AY75" i="9" s="1"/>
  <c r="BW75" i="9" s="1"/>
  <c r="EE114" i="6"/>
  <c r="AY114" i="9" s="1"/>
  <c r="BW114" i="9" s="1"/>
  <c r="EE47" i="6"/>
  <c r="AY47" i="9" s="1"/>
  <c r="BW47" i="9" s="1"/>
  <c r="EE85" i="6"/>
  <c r="AY85" i="9" s="1"/>
  <c r="BW85" i="9" s="1"/>
  <c r="EE128" i="6"/>
  <c r="AY128" i="9" s="1"/>
  <c r="BW128" i="9" s="1"/>
  <c r="EE142" i="6"/>
  <c r="AY142" i="9" s="1"/>
  <c r="BW142" i="9" s="1"/>
  <c r="EE26" i="6"/>
  <c r="AY26" i="9" s="1"/>
  <c r="BW26" i="9" s="1"/>
  <c r="EE7" i="6"/>
  <c r="AY7" i="9" s="1"/>
  <c r="BW7" i="9" s="1"/>
  <c r="EE84" i="6"/>
  <c r="AY84" i="9" s="1"/>
  <c r="BW84" i="9" s="1"/>
  <c r="EE87" i="6"/>
  <c r="AY87" i="9" s="1"/>
  <c r="BW87" i="9" s="1"/>
  <c r="EE40" i="6"/>
  <c r="AY40" i="9" s="1"/>
  <c r="BW40" i="9" s="1"/>
  <c r="EE58" i="6"/>
  <c r="AY58" i="9" s="1"/>
  <c r="BW58" i="9" s="1"/>
  <c r="EE88" i="6"/>
  <c r="AY88" i="9" s="1"/>
  <c r="BW88" i="9" s="1"/>
  <c r="EE27" i="6"/>
  <c r="AY27" i="9" s="1"/>
  <c r="BW27" i="9" s="1"/>
  <c r="EE49" i="6"/>
  <c r="AY49" i="9" s="1"/>
  <c r="BW49" i="9" s="1"/>
  <c r="EE118" i="6"/>
  <c r="AY118" i="9" s="1"/>
  <c r="BW118" i="9" s="1"/>
  <c r="EE6" i="6"/>
  <c r="AY6" i="9" s="1"/>
  <c r="BW6" i="9" s="1"/>
  <c r="EE44" i="6"/>
  <c r="AY44" i="9" s="1"/>
  <c r="BW44" i="9" s="1"/>
  <c r="EE60" i="6"/>
  <c r="AY60" i="9" s="1"/>
  <c r="BW60" i="9" s="1"/>
  <c r="EE95" i="6"/>
  <c r="AY95" i="9" s="1"/>
  <c r="BW95" i="9" s="1"/>
  <c r="EE28" i="6"/>
  <c r="AY28" i="9" s="1"/>
  <c r="BW28" i="9" s="1"/>
  <c r="EE56" i="6"/>
  <c r="AY56" i="9" s="1"/>
  <c r="BW56" i="9" s="1"/>
  <c r="EE21" i="6"/>
  <c r="AY21" i="9" s="1"/>
  <c r="BW21" i="9" s="1"/>
  <c r="EE34" i="6"/>
  <c r="AY34" i="9" s="1"/>
  <c r="BW34" i="9" s="1"/>
  <c r="EE74" i="6"/>
  <c r="AY74" i="9" s="1"/>
  <c r="BW74" i="9" s="1"/>
  <c r="EE105" i="6"/>
  <c r="AY105" i="9" s="1"/>
  <c r="BW105" i="9" s="1"/>
  <c r="EE94" i="6"/>
  <c r="AY94" i="9" s="1"/>
  <c r="BW94" i="9" s="1"/>
  <c r="EE135" i="6"/>
  <c r="AY135" i="9" s="1"/>
  <c r="BW135" i="9" s="1"/>
  <c r="EE73" i="6"/>
  <c r="AY73" i="9" s="1"/>
  <c r="BW73" i="9" s="1"/>
  <c r="EE129" i="6"/>
  <c r="AY129" i="9" s="1"/>
  <c r="BW129" i="9" s="1"/>
  <c r="EE64" i="6"/>
  <c r="AY64" i="9" s="1"/>
  <c r="BW64" i="9" s="1"/>
  <c r="EE98" i="6"/>
  <c r="AY98" i="9" s="1"/>
  <c r="BW98" i="9" s="1"/>
  <c r="EE33" i="6"/>
  <c r="AY33" i="9" s="1"/>
  <c r="BW33" i="9" s="1"/>
  <c r="EE46" i="6"/>
  <c r="AY46" i="9" s="1"/>
  <c r="BW46" i="9" s="1"/>
  <c r="EE82" i="6"/>
  <c r="AY82" i="9" s="1"/>
  <c r="BW82" i="9" s="1"/>
  <c r="EE92" i="6"/>
  <c r="AY92" i="9" s="1"/>
  <c r="BW92" i="9" s="1"/>
  <c r="EE139" i="6"/>
  <c r="AY139" i="9" s="1"/>
  <c r="BW139" i="9" s="1"/>
  <c r="EE133" i="6"/>
  <c r="AY133" i="9" s="1"/>
  <c r="BW133" i="9" s="1"/>
  <c r="EE126" i="6"/>
  <c r="AY126" i="9" s="1"/>
  <c r="BW126" i="9" s="1"/>
  <c r="EE41" i="6"/>
  <c r="AY41" i="9" s="1"/>
  <c r="BW41" i="9" s="1"/>
  <c r="EE107" i="6"/>
  <c r="AY107" i="9" s="1"/>
  <c r="BW107" i="9" s="1"/>
  <c r="EE45" i="6"/>
  <c r="AY45" i="9" s="1"/>
  <c r="BW45" i="9" s="1"/>
  <c r="EE65" i="6"/>
  <c r="AY65" i="9" s="1"/>
  <c r="BW65" i="9" s="1"/>
  <c r="EE121" i="6"/>
  <c r="AY121" i="9" s="1"/>
  <c r="BW121" i="9" s="1"/>
  <c r="EE86" i="6"/>
  <c r="AY86" i="9" s="1"/>
  <c r="BW86" i="9" s="1"/>
  <c r="EE67" i="6"/>
  <c r="AY67" i="9" s="1"/>
  <c r="BW67" i="9" s="1"/>
  <c r="EE22" i="6"/>
  <c r="AY22" i="9" s="1"/>
  <c r="BW22" i="9" s="1"/>
  <c r="EE97" i="6"/>
  <c r="AY97" i="9" s="1"/>
  <c r="BW97" i="9" s="1"/>
  <c r="EE24" i="6"/>
  <c r="AY24" i="9" s="1"/>
  <c r="BW24" i="9" s="1"/>
  <c r="EE106" i="6"/>
  <c r="AY106" i="9" s="1"/>
  <c r="BW106" i="9" s="1"/>
  <c r="EE136" i="6"/>
  <c r="AY136" i="9" s="1"/>
  <c r="BW136" i="9" s="1"/>
  <c r="EE112" i="6"/>
  <c r="AY112" i="9" s="1"/>
  <c r="BW112" i="9" s="1"/>
  <c r="EE130" i="6"/>
  <c r="AY130" i="9" s="1"/>
  <c r="BW130" i="9" s="1"/>
  <c r="EE99" i="6"/>
  <c r="AY99" i="9" s="1"/>
  <c r="BW99" i="9" s="1"/>
  <c r="EE122" i="6"/>
  <c r="AY122" i="9" s="1"/>
  <c r="BW122" i="9" s="1"/>
  <c r="EE124" i="6"/>
  <c r="AY124" i="9" s="1"/>
  <c r="BW124" i="9" s="1"/>
  <c r="EE5" i="6"/>
  <c r="AY5" i="9" s="1"/>
  <c r="BW5" i="9" s="1"/>
  <c r="EE134" i="6"/>
  <c r="AY134" i="9" s="1"/>
  <c r="BW134" i="9" s="1"/>
  <c r="EE125" i="6"/>
  <c r="AY125" i="9" s="1"/>
  <c r="BW125" i="9" s="1"/>
  <c r="DZ59" i="6"/>
  <c r="AT59" i="9" s="1"/>
  <c r="BR59" i="9" s="1"/>
  <c r="DZ93" i="6"/>
  <c r="AT93" i="9" s="1"/>
  <c r="BR93" i="9" s="1"/>
  <c r="DZ100" i="6"/>
  <c r="AT100" i="9" s="1"/>
  <c r="BR100" i="9" s="1"/>
  <c r="DZ134" i="6"/>
  <c r="AT134" i="9" s="1"/>
  <c r="BR134" i="9" s="1"/>
  <c r="DZ71" i="6"/>
  <c r="AT71" i="9" s="1"/>
  <c r="BR71" i="9" s="1"/>
  <c r="DZ133" i="6"/>
  <c r="AT133" i="9" s="1"/>
  <c r="BR133" i="9" s="1"/>
  <c r="DZ31" i="6"/>
  <c r="AT31" i="9" s="1"/>
  <c r="BR31" i="9" s="1"/>
  <c r="DZ49" i="6"/>
  <c r="AT49" i="9" s="1"/>
  <c r="BR49" i="9" s="1"/>
  <c r="DZ74" i="6"/>
  <c r="AT74" i="9" s="1"/>
  <c r="BR74" i="9" s="1"/>
  <c r="DZ76" i="6"/>
  <c r="AT76" i="9" s="1"/>
  <c r="BR76" i="9" s="1"/>
  <c r="DZ110" i="6"/>
  <c r="AT110" i="9" s="1"/>
  <c r="BR110" i="9" s="1"/>
  <c r="DZ114" i="6"/>
  <c r="AT114" i="9" s="1"/>
  <c r="BR114" i="9" s="1"/>
  <c r="DZ137" i="6"/>
  <c r="AT137" i="9" s="1"/>
  <c r="BR137" i="9" s="1"/>
  <c r="DZ46" i="6"/>
  <c r="AT46" i="9" s="1"/>
  <c r="BR46" i="9" s="1"/>
  <c r="DZ108" i="6"/>
  <c r="AT108" i="9" s="1"/>
  <c r="BR108" i="9" s="1"/>
  <c r="DZ41" i="6"/>
  <c r="AT41" i="9" s="1"/>
  <c r="BR41" i="9" s="1"/>
  <c r="DZ38" i="6"/>
  <c r="AT38" i="9" s="1"/>
  <c r="BR38" i="9" s="1"/>
  <c r="DZ89" i="6"/>
  <c r="AT89" i="9" s="1"/>
  <c r="BR89" i="9" s="1"/>
  <c r="DZ135" i="6"/>
  <c r="AT135" i="9" s="1"/>
  <c r="BR135" i="9" s="1"/>
  <c r="DZ69" i="6"/>
  <c r="AT69" i="9" s="1"/>
  <c r="BR69" i="9" s="1"/>
  <c r="DZ113" i="6"/>
  <c r="AT113" i="9" s="1"/>
  <c r="BR113" i="9" s="1"/>
  <c r="DZ121" i="6"/>
  <c r="AT121" i="9" s="1"/>
  <c r="BR121" i="9" s="1"/>
  <c r="DZ9" i="6"/>
  <c r="AT9" i="9" s="1"/>
  <c r="BR9" i="9" s="1"/>
  <c r="DZ47" i="6"/>
  <c r="AT47" i="9" s="1"/>
  <c r="BR47" i="9" s="1"/>
  <c r="DZ66" i="6"/>
  <c r="AT66" i="9" s="1"/>
  <c r="BR66" i="9" s="1"/>
  <c r="DZ143" i="6"/>
  <c r="AT143" i="9" s="1"/>
  <c r="BR143" i="9" s="1"/>
  <c r="DZ86" i="6"/>
  <c r="AT86" i="9" s="1"/>
  <c r="BR86" i="9" s="1"/>
  <c r="DZ126" i="6"/>
  <c r="AT126" i="9" s="1"/>
  <c r="BR126" i="9" s="1"/>
  <c r="DZ22" i="6"/>
  <c r="AT22" i="9" s="1"/>
  <c r="BR22" i="9" s="1"/>
  <c r="DZ12" i="6"/>
  <c r="AT12" i="9" s="1"/>
  <c r="BR12" i="9" s="1"/>
  <c r="DZ103" i="6"/>
  <c r="AT103" i="9" s="1"/>
  <c r="BR103" i="9" s="1"/>
  <c r="DZ122" i="6"/>
  <c r="AT122" i="9" s="1"/>
  <c r="BR122" i="9" s="1"/>
  <c r="DZ144" i="6"/>
  <c r="AT144" i="9" s="1"/>
  <c r="BR144" i="9" s="1"/>
  <c r="DZ39" i="6"/>
  <c r="AT39" i="9" s="1"/>
  <c r="BR39" i="9" s="1"/>
  <c r="DZ65" i="6"/>
  <c r="AT65" i="9" s="1"/>
  <c r="BR65" i="9" s="1"/>
  <c r="DZ84" i="6"/>
  <c r="AT84" i="9" s="1"/>
  <c r="BR84" i="9" s="1"/>
  <c r="DZ13" i="6"/>
  <c r="AT13" i="9" s="1"/>
  <c r="BR13" i="9" s="1"/>
  <c r="DZ6" i="6"/>
  <c r="AT6" i="9" s="1"/>
  <c r="BR6" i="9" s="1"/>
  <c r="DZ132" i="6"/>
  <c r="AT132" i="9" s="1"/>
  <c r="BR132" i="9" s="1"/>
  <c r="DZ36" i="6"/>
  <c r="AT36" i="9" s="1"/>
  <c r="BR36" i="9" s="1"/>
  <c r="DZ82" i="6"/>
  <c r="AT82" i="9" s="1"/>
  <c r="BR82" i="9" s="1"/>
  <c r="DZ77" i="6"/>
  <c r="AT77" i="9" s="1"/>
  <c r="BR77" i="9" s="1"/>
  <c r="DZ94" i="6"/>
  <c r="AT94" i="9" s="1"/>
  <c r="BR94" i="9" s="1"/>
  <c r="DZ81" i="6"/>
  <c r="AT81" i="9" s="1"/>
  <c r="BR81" i="9" s="1"/>
  <c r="DZ90" i="6"/>
  <c r="AT90" i="9" s="1"/>
  <c r="BR90" i="9" s="1"/>
  <c r="DZ21" i="6"/>
  <c r="AT21" i="9" s="1"/>
  <c r="BR21" i="9" s="1"/>
  <c r="DZ97" i="6"/>
  <c r="AT97" i="9" s="1"/>
  <c r="BR97" i="9" s="1"/>
  <c r="DZ8" i="6"/>
  <c r="AT8" i="9" s="1"/>
  <c r="BR8" i="9" s="1"/>
  <c r="DZ140" i="6"/>
  <c r="AT140" i="9" s="1"/>
  <c r="BR140" i="9" s="1"/>
  <c r="DZ14" i="6"/>
  <c r="AT14" i="9" s="1"/>
  <c r="BR14" i="9" s="1"/>
  <c r="DZ116" i="6"/>
  <c r="AT116" i="9" s="1"/>
  <c r="BR116" i="9" s="1"/>
  <c r="DZ43" i="6"/>
  <c r="AT43" i="9" s="1"/>
  <c r="BR43" i="9" s="1"/>
  <c r="DZ139" i="6"/>
  <c r="AT139" i="9" s="1"/>
  <c r="BR139" i="9" s="1"/>
  <c r="DZ75" i="6"/>
  <c r="AT75" i="9" s="1"/>
  <c r="BR75" i="9" s="1"/>
  <c r="DZ96" i="6"/>
  <c r="AT96" i="9" s="1"/>
  <c r="BR96" i="9" s="1"/>
  <c r="DZ112" i="6"/>
  <c r="AT112" i="9" s="1"/>
  <c r="BR112" i="9" s="1"/>
  <c r="DZ10" i="6"/>
  <c r="AT10" i="9" s="1"/>
  <c r="BR10" i="9" s="1"/>
  <c r="DZ68" i="6"/>
  <c r="AT68" i="9" s="1"/>
  <c r="BR68" i="9" s="1"/>
  <c r="DZ123" i="6"/>
  <c r="AT123" i="9" s="1"/>
  <c r="BR123" i="9" s="1"/>
  <c r="DZ127" i="6"/>
  <c r="AT127" i="9" s="1"/>
  <c r="BR127" i="9" s="1"/>
  <c r="DZ23" i="6"/>
  <c r="AT23" i="9" s="1"/>
  <c r="BR23" i="9" s="1"/>
  <c r="DZ61" i="6"/>
  <c r="AT61" i="9" s="1"/>
  <c r="BR61" i="9" s="1"/>
  <c r="DZ20" i="6"/>
  <c r="AT20" i="9" s="1"/>
  <c r="BR20" i="9" s="1"/>
  <c r="DZ37" i="6"/>
  <c r="AT37" i="9" s="1"/>
  <c r="BR37" i="9" s="1"/>
  <c r="DZ63" i="6"/>
  <c r="AT63" i="9" s="1"/>
  <c r="BR63" i="9" s="1"/>
  <c r="DZ27" i="6"/>
  <c r="AT27" i="9" s="1"/>
  <c r="BR27" i="9" s="1"/>
  <c r="DZ16" i="6"/>
  <c r="AT16" i="9" s="1"/>
  <c r="BR16" i="9" s="1"/>
  <c r="DZ73" i="6"/>
  <c r="AT73" i="9" s="1"/>
  <c r="BR73" i="9" s="1"/>
  <c r="DZ101" i="6"/>
  <c r="AT101" i="9" s="1"/>
  <c r="BR101" i="9" s="1"/>
  <c r="DZ109" i="6"/>
  <c r="AT109" i="9" s="1"/>
  <c r="BR109" i="9" s="1"/>
  <c r="DZ29" i="6"/>
  <c r="AT29" i="9" s="1"/>
  <c r="BR29" i="9" s="1"/>
  <c r="DZ18" i="6"/>
  <c r="AT18" i="9" s="1"/>
  <c r="BR18" i="9" s="1"/>
  <c r="DZ53" i="6"/>
  <c r="AT53" i="9" s="1"/>
  <c r="BR53" i="9" s="1"/>
  <c r="DZ92" i="6"/>
  <c r="AT92" i="9" s="1"/>
  <c r="BR92" i="9" s="1"/>
  <c r="DZ102" i="6"/>
  <c r="AT102" i="9" s="1"/>
  <c r="BR102" i="9" s="1"/>
  <c r="DZ33" i="6"/>
  <c r="AT33" i="9" s="1"/>
  <c r="BR33" i="9" s="1"/>
  <c r="DZ44" i="6"/>
  <c r="AT44" i="9" s="1"/>
  <c r="BR44" i="9" s="1"/>
  <c r="DZ107" i="6"/>
  <c r="AT107" i="9" s="1"/>
  <c r="BR107" i="9" s="1"/>
  <c r="DZ54" i="6"/>
  <c r="AT54" i="9" s="1"/>
  <c r="BR54" i="9" s="1"/>
  <c r="DZ15" i="6"/>
  <c r="AT15" i="9" s="1"/>
  <c r="BR15" i="9" s="1"/>
  <c r="DZ145" i="6"/>
  <c r="AT145" i="9" s="1"/>
  <c r="BR145" i="9" s="1"/>
  <c r="DZ32" i="6"/>
  <c r="AT32" i="9" s="1"/>
  <c r="BR32" i="9" s="1"/>
  <c r="DZ120" i="6"/>
  <c r="AT120" i="9" s="1"/>
  <c r="BR120" i="9" s="1"/>
  <c r="DZ19" i="6"/>
  <c r="AT19" i="9" s="1"/>
  <c r="BR19" i="9" s="1"/>
  <c r="DZ106" i="6"/>
  <c r="AT106" i="9" s="1"/>
  <c r="BR106" i="9" s="1"/>
  <c r="DZ25" i="6"/>
  <c r="AT25" i="9" s="1"/>
  <c r="BR25" i="9" s="1"/>
  <c r="DZ26" i="6"/>
  <c r="AT26" i="9" s="1"/>
  <c r="BR26" i="9" s="1"/>
  <c r="DZ104" i="6"/>
  <c r="AT104" i="9" s="1"/>
  <c r="BR104" i="9" s="1"/>
  <c r="DZ141" i="6"/>
  <c r="AT141" i="9" s="1"/>
  <c r="BR141" i="9" s="1"/>
  <c r="DZ146" i="6"/>
  <c r="AT146" i="9" s="1"/>
  <c r="BR146" i="9" s="1"/>
  <c r="DZ57" i="6"/>
  <c r="AT57" i="9" s="1"/>
  <c r="BR57" i="9" s="1"/>
  <c r="DZ142" i="6"/>
  <c r="AT142" i="9" s="1"/>
  <c r="BR142" i="9" s="1"/>
  <c r="DZ34" i="6"/>
  <c r="AT34" i="9" s="1"/>
  <c r="BR34" i="9" s="1"/>
  <c r="DZ45" i="6"/>
  <c r="AT45" i="9" s="1"/>
  <c r="BR45" i="9" s="1"/>
  <c r="DZ72" i="6"/>
  <c r="AT72" i="9" s="1"/>
  <c r="BR72" i="9" s="1"/>
  <c r="DZ28" i="6"/>
  <c r="AT28" i="9" s="1"/>
  <c r="BR28" i="9" s="1"/>
  <c r="DZ56" i="6"/>
  <c r="AT56" i="9" s="1"/>
  <c r="BR56" i="9" s="1"/>
  <c r="DZ70" i="6"/>
  <c r="AT70" i="9" s="1"/>
  <c r="BR70" i="9" s="1"/>
  <c r="DZ105" i="6"/>
  <c r="AT105" i="9" s="1"/>
  <c r="BR105" i="9" s="1"/>
  <c r="DZ5" i="6"/>
  <c r="AT5" i="9" s="1"/>
  <c r="BR5" i="9" s="1"/>
  <c r="DZ52" i="6"/>
  <c r="AT52" i="9" s="1"/>
  <c r="BR52" i="9" s="1"/>
  <c r="DZ95" i="6"/>
  <c r="AT95" i="9" s="1"/>
  <c r="BR95" i="9" s="1"/>
  <c r="DZ17" i="6"/>
  <c r="AT17" i="9" s="1"/>
  <c r="BR17" i="9" s="1"/>
  <c r="DZ48" i="6"/>
  <c r="AT48" i="9" s="1"/>
  <c r="BR48" i="9" s="1"/>
  <c r="DZ67" i="6"/>
  <c r="AT67" i="9" s="1"/>
  <c r="BR67" i="9" s="1"/>
  <c r="DZ117" i="6"/>
  <c r="AT117" i="9" s="1"/>
  <c r="BR117" i="9" s="1"/>
  <c r="DZ7" i="6"/>
  <c r="AT7" i="9" s="1"/>
  <c r="BR7" i="9" s="1"/>
  <c r="DZ60" i="6"/>
  <c r="AT60" i="9" s="1"/>
  <c r="BR60" i="9" s="1"/>
  <c r="DZ111" i="6"/>
  <c r="AT111" i="9" s="1"/>
  <c r="BR111" i="9" s="1"/>
  <c r="DZ85" i="6"/>
  <c r="AT85" i="9" s="1"/>
  <c r="BR85" i="9" s="1"/>
  <c r="DZ83" i="6"/>
  <c r="AT83" i="9" s="1"/>
  <c r="BR83" i="9" s="1"/>
  <c r="DZ78" i="6"/>
  <c r="AT78" i="9" s="1"/>
  <c r="BR78" i="9" s="1"/>
  <c r="DZ58" i="6"/>
  <c r="AT58" i="9" s="1"/>
  <c r="BR58" i="9" s="1"/>
  <c r="DZ30" i="6"/>
  <c r="AT30" i="9" s="1"/>
  <c r="BR30" i="9" s="1"/>
  <c r="DZ91" i="6"/>
  <c r="AT91" i="9" s="1"/>
  <c r="BR91" i="9" s="1"/>
  <c r="DZ118" i="6"/>
  <c r="AT118" i="9" s="1"/>
  <c r="BR118" i="9" s="1"/>
  <c r="DZ55" i="6"/>
  <c r="AT55" i="9" s="1"/>
  <c r="BR55" i="9" s="1"/>
  <c r="DZ62" i="6"/>
  <c r="AT62" i="9" s="1"/>
  <c r="BR62" i="9" s="1"/>
  <c r="DZ24" i="6"/>
  <c r="AT24" i="9" s="1"/>
  <c r="BR24" i="9" s="1"/>
  <c r="DZ11" i="6"/>
  <c r="AT11" i="9" s="1"/>
  <c r="BR11" i="9" s="1"/>
  <c r="DZ40" i="6"/>
  <c r="AT40" i="9" s="1"/>
  <c r="BR40" i="9" s="1"/>
  <c r="DZ136" i="6"/>
  <c r="AT136" i="9" s="1"/>
  <c r="BR136" i="9" s="1"/>
  <c r="DZ128" i="6"/>
  <c r="AT128" i="9" s="1"/>
  <c r="BR128" i="9" s="1"/>
  <c r="DZ138" i="6"/>
  <c r="AT138" i="9" s="1"/>
  <c r="BR138" i="9" s="1"/>
  <c r="DZ131" i="6"/>
  <c r="AT131" i="9" s="1"/>
  <c r="BR131" i="9" s="1"/>
  <c r="DZ42" i="6"/>
  <c r="AT42" i="9" s="1"/>
  <c r="BR42" i="9" s="1"/>
  <c r="DZ64" i="6"/>
  <c r="AT64" i="9" s="1"/>
  <c r="BR64" i="9" s="1"/>
  <c r="DZ79" i="6"/>
  <c r="AT79" i="9" s="1"/>
  <c r="BR79" i="9" s="1"/>
  <c r="DZ80" i="6"/>
  <c r="AT80" i="9" s="1"/>
  <c r="BR80" i="9" s="1"/>
  <c r="DZ115" i="6"/>
  <c r="AT115" i="9" s="1"/>
  <c r="BR115" i="9" s="1"/>
  <c r="DZ35" i="6"/>
  <c r="AT35" i="9" s="1"/>
  <c r="BR35" i="9" s="1"/>
  <c r="DZ51" i="6"/>
  <c r="AT51" i="9" s="1"/>
  <c r="BR51" i="9" s="1"/>
  <c r="DZ124" i="6"/>
  <c r="AT124" i="9" s="1"/>
  <c r="BR124" i="9" s="1"/>
  <c r="DZ129" i="6"/>
  <c r="AT129" i="9" s="1"/>
  <c r="BR129" i="9" s="1"/>
  <c r="DZ125" i="6"/>
  <c r="AT125" i="9" s="1"/>
  <c r="BR125" i="9" s="1"/>
  <c r="DZ119" i="6"/>
  <c r="AT119" i="9" s="1"/>
  <c r="BR119" i="9" s="1"/>
  <c r="DZ130" i="6"/>
  <c r="AT130" i="9" s="1"/>
  <c r="BR130" i="9" s="1"/>
  <c r="DZ50" i="6"/>
  <c r="AT50" i="9" s="1"/>
  <c r="BR50" i="9" s="1"/>
  <c r="DZ98" i="6"/>
  <c r="AT98" i="9" s="1"/>
  <c r="BR98" i="9" s="1"/>
  <c r="DZ87" i="6"/>
  <c r="AT87" i="9" s="1"/>
  <c r="BR87" i="9" s="1"/>
  <c r="DZ99" i="6"/>
  <c r="AT99" i="9" s="1"/>
  <c r="BR99" i="9" s="1"/>
  <c r="DZ88" i="6"/>
  <c r="AT88" i="9" s="1"/>
  <c r="BR88" i="9" s="1"/>
  <c r="DU76" i="1"/>
  <c r="EG76" i="1" s="1"/>
  <c r="DU66" i="1"/>
  <c r="EG66" i="1" s="1"/>
  <c r="DU17" i="1"/>
  <c r="EG17" i="1" s="1"/>
  <c r="DU30" i="1"/>
  <c r="EG30" i="1" s="1"/>
  <c r="DU11" i="1"/>
  <c r="EG11" i="1" s="1"/>
  <c r="DU64" i="1"/>
  <c r="EG64" i="1" s="1"/>
  <c r="DU72" i="1"/>
  <c r="EG72" i="1" s="1"/>
  <c r="DU106" i="1"/>
  <c r="EG106" i="1" s="1"/>
  <c r="DU107" i="1"/>
  <c r="EG107" i="1" s="1"/>
  <c r="DU101" i="1"/>
  <c r="EG101" i="1" s="1"/>
  <c r="DU53" i="1"/>
  <c r="EG53" i="1" s="1"/>
  <c r="DU33" i="1"/>
  <c r="EG33" i="1" s="1"/>
  <c r="DU44" i="1"/>
  <c r="EG44" i="1" s="1"/>
  <c r="DU29" i="1"/>
  <c r="EG29" i="1" s="1"/>
  <c r="DU113" i="1"/>
  <c r="EG113" i="1" s="1"/>
  <c r="DU13" i="1"/>
  <c r="EG13" i="1" s="1"/>
  <c r="DU22" i="1"/>
  <c r="EG22" i="1" s="1"/>
  <c r="DU31" i="1"/>
  <c r="EG31" i="1" s="1"/>
  <c r="DU65" i="1"/>
  <c r="EG65" i="1" s="1"/>
  <c r="DU9" i="1"/>
  <c r="EG9" i="1" s="1"/>
  <c r="DU97" i="1"/>
  <c r="EG97" i="1" s="1"/>
  <c r="DU61" i="1"/>
  <c r="EG61" i="1" s="1"/>
  <c r="DU62" i="1"/>
  <c r="EG62" i="1" s="1"/>
  <c r="DU35" i="1"/>
  <c r="EG35" i="1" s="1"/>
  <c r="DU94" i="1"/>
  <c r="EG94" i="1" s="1"/>
  <c r="DU58" i="1"/>
  <c r="EG58" i="1" s="1"/>
  <c r="DU18" i="1"/>
  <c r="EG18" i="1" s="1"/>
  <c r="DU24" i="1"/>
  <c r="EG24" i="1" s="1"/>
  <c r="DU25" i="1"/>
  <c r="EG25" i="1" s="1"/>
  <c r="DU38" i="1"/>
  <c r="EG38" i="1" s="1"/>
  <c r="DU104" i="1"/>
  <c r="EG104" i="1" s="1"/>
  <c r="DU79" i="1"/>
  <c r="EG79" i="1" s="1"/>
  <c r="DU43" i="1"/>
  <c r="EG43" i="1" s="1"/>
  <c r="DU75" i="1"/>
  <c r="EG75" i="1" s="1"/>
  <c r="DU52" i="1"/>
  <c r="EG52" i="1" s="1"/>
  <c r="DU56" i="1"/>
  <c r="EG56" i="1" s="1"/>
  <c r="DU34" i="1"/>
  <c r="EG34" i="1" s="1"/>
  <c r="DU14" i="1"/>
  <c r="EG14" i="1" s="1"/>
  <c r="DU28" i="1"/>
  <c r="EG28" i="1" s="1"/>
  <c r="DU114" i="1"/>
  <c r="EG114" i="1" s="1"/>
  <c r="DU23" i="1"/>
  <c r="EG23" i="1" s="1"/>
  <c r="DU16" i="1"/>
  <c r="EG16" i="1" s="1"/>
  <c r="DU60" i="1"/>
  <c r="EG60" i="1" s="1"/>
  <c r="DU63" i="1"/>
  <c r="EG63" i="1" s="1"/>
  <c r="DU8" i="1"/>
  <c r="EG8" i="1" s="1"/>
  <c r="DU68" i="1"/>
  <c r="EG68" i="1" s="1"/>
  <c r="DU86" i="1"/>
  <c r="EG86" i="1" s="1"/>
  <c r="DU57" i="1"/>
  <c r="EG57" i="1" s="1"/>
  <c r="DU90" i="1"/>
  <c r="EG90" i="1" s="1"/>
  <c r="DU112" i="1"/>
  <c r="EG112" i="1" s="1"/>
  <c r="DU73" i="1"/>
  <c r="EG73" i="1" s="1"/>
  <c r="DU46" i="1"/>
  <c r="EG46" i="1" s="1"/>
  <c r="EC10" i="1"/>
  <c r="EO10" i="1" s="1"/>
  <c r="DU54" i="1"/>
  <c r="EG54" i="1" s="1"/>
  <c r="DU10" i="1"/>
  <c r="EG10" i="1" s="1"/>
  <c r="DU59" i="1"/>
  <c r="EG59" i="1" s="1"/>
  <c r="DU39" i="1"/>
  <c r="EG39" i="1" s="1"/>
  <c r="DU74" i="1"/>
  <c r="EG74" i="1" s="1"/>
  <c r="DU41" i="1"/>
  <c r="EG41" i="1" s="1"/>
  <c r="DU81" i="1"/>
  <c r="EG81" i="1" s="1"/>
  <c r="ED112" i="1"/>
  <c r="EP112" i="1" s="1"/>
  <c r="ED67" i="1"/>
  <c r="EP67" i="1" s="1"/>
  <c r="EE38" i="1"/>
  <c r="EQ38" i="1" s="1"/>
  <c r="EE54" i="1"/>
  <c r="EQ54" i="1" s="1"/>
  <c r="EE44" i="1"/>
  <c r="EQ44" i="1" s="1"/>
  <c r="EE74" i="1"/>
  <c r="EQ74" i="1" s="1"/>
  <c r="EE14" i="1"/>
  <c r="EQ14" i="1" s="1"/>
  <c r="EC108" i="1"/>
  <c r="EO108" i="1" s="1"/>
  <c r="EC100" i="1"/>
  <c r="EO100" i="1" s="1"/>
  <c r="EC44" i="1"/>
  <c r="EO44" i="1" s="1"/>
  <c r="EC25" i="1"/>
  <c r="EO25" i="1" s="1"/>
  <c r="EC47" i="1"/>
  <c r="EO47" i="1" s="1"/>
  <c r="EC54" i="1"/>
  <c r="EO54" i="1" s="1"/>
  <c r="EC50" i="1"/>
  <c r="EO50" i="1" s="1"/>
  <c r="EC93" i="1"/>
  <c r="EO93" i="1" s="1"/>
  <c r="EC24" i="1"/>
  <c r="EO24" i="1" s="1"/>
  <c r="EC22" i="1"/>
  <c r="EO22" i="1" s="1"/>
  <c r="EC63" i="1"/>
  <c r="EO63" i="1" s="1"/>
  <c r="EC34" i="1"/>
  <c r="EO34" i="1" s="1"/>
  <c r="EC95" i="1"/>
  <c r="EO95" i="1" s="1"/>
  <c r="EC73" i="1"/>
  <c r="EO73" i="1" s="1"/>
  <c r="EC11" i="1"/>
  <c r="EO11" i="1" s="1"/>
  <c r="EC81" i="1"/>
  <c r="EO81" i="1" s="1"/>
  <c r="EC115" i="1"/>
  <c r="EO115" i="1" s="1"/>
  <c r="EC94" i="1"/>
  <c r="EO94" i="1" s="1"/>
  <c r="EC21" i="1"/>
  <c r="EO21" i="1" s="1"/>
  <c r="EC32" i="1"/>
  <c r="EO32" i="1" s="1"/>
  <c r="EC80" i="1"/>
  <c r="EO80" i="1" s="1"/>
  <c r="EC8" i="1"/>
  <c r="EO8" i="1" s="1"/>
  <c r="EC75" i="1"/>
  <c r="EO75" i="1" s="1"/>
  <c r="EC105" i="1"/>
  <c r="EO105" i="1" s="1"/>
  <c r="EC17" i="1"/>
  <c r="EO17" i="1" s="1"/>
  <c r="EC28" i="1"/>
  <c r="EO28" i="1" s="1"/>
  <c r="EC61" i="1"/>
  <c r="EO61" i="1" s="1"/>
  <c r="EC96" i="1"/>
  <c r="EO96" i="1" s="1"/>
  <c r="EC112" i="1"/>
  <c r="EO112" i="1" s="1"/>
  <c r="EC42" i="1"/>
  <c r="EO42" i="1" s="1"/>
  <c r="EC91" i="1"/>
  <c r="EO91" i="1" s="1"/>
  <c r="EC20" i="1"/>
  <c r="EO20" i="1" s="1"/>
  <c r="EC60" i="1"/>
  <c r="EO60" i="1" s="1"/>
  <c r="EC84" i="1"/>
  <c r="EO84" i="1" s="1"/>
  <c r="DZ7" i="1"/>
  <c r="EL7" i="1" s="1"/>
  <c r="DZ55" i="1"/>
  <c r="EL55" i="1" s="1"/>
  <c r="DZ26" i="1"/>
  <c r="EL26" i="1" s="1"/>
  <c r="DZ92" i="1"/>
  <c r="EL92" i="1" s="1"/>
  <c r="DZ34" i="1"/>
  <c r="EL34" i="1" s="1"/>
  <c r="DZ61" i="1"/>
  <c r="EL61" i="1" s="1"/>
  <c r="DZ113" i="1"/>
  <c r="EL113" i="1" s="1"/>
  <c r="DZ100" i="1"/>
  <c r="EL100" i="1" s="1"/>
  <c r="DZ117" i="1"/>
  <c r="EL117" i="1" s="1"/>
  <c r="DZ110" i="1"/>
  <c r="EL110" i="1" s="1"/>
  <c r="DZ43" i="1"/>
  <c r="EL43" i="1" s="1"/>
  <c r="DZ105" i="1"/>
  <c r="EL105" i="1" s="1"/>
  <c r="DZ81" i="1"/>
  <c r="EL81" i="1" s="1"/>
  <c r="DZ80" i="1"/>
  <c r="EL80" i="1" s="1"/>
  <c r="DZ36" i="1"/>
  <c r="EL36" i="1" s="1"/>
  <c r="DZ11" i="1"/>
  <c r="EL11" i="1" s="1"/>
  <c r="DZ10" i="1"/>
  <c r="EL10" i="1" s="1"/>
  <c r="DZ38" i="1"/>
  <c r="EL38" i="1" s="1"/>
  <c r="DZ50" i="1"/>
  <c r="EL50" i="1" s="1"/>
  <c r="DZ91" i="1"/>
  <c r="EL91" i="1" s="1"/>
  <c r="DZ49" i="1"/>
  <c r="EL49" i="1" s="1"/>
  <c r="DZ16" i="1"/>
  <c r="EL16" i="1" s="1"/>
  <c r="DZ33" i="1"/>
  <c r="EL33" i="1" s="1"/>
  <c r="DZ83" i="1"/>
  <c r="EL83" i="1" s="1"/>
  <c r="DZ20" i="1"/>
  <c r="EL20" i="1" s="1"/>
  <c r="DZ145" i="1"/>
  <c r="EL145" i="1" s="1"/>
  <c r="DZ67" i="1"/>
  <c r="EL67" i="1" s="1"/>
  <c r="DZ70" i="1"/>
  <c r="EL70" i="1" s="1"/>
  <c r="DZ25" i="1"/>
  <c r="EL25" i="1" s="1"/>
  <c r="DZ102" i="1"/>
  <c r="EL102" i="1" s="1"/>
  <c r="DZ58" i="1"/>
  <c r="EL58" i="1" s="1"/>
  <c r="DZ87" i="1"/>
  <c r="EL87" i="1" s="1"/>
  <c r="DZ37" i="1"/>
  <c r="EL37" i="1" s="1"/>
  <c r="DZ79" i="1"/>
  <c r="EL79" i="1" s="1"/>
  <c r="DZ14" i="1"/>
  <c r="EL14" i="1" s="1"/>
  <c r="DZ42" i="1"/>
  <c r="EL42" i="1" s="1"/>
  <c r="DZ18" i="1"/>
  <c r="EL18" i="1" s="1"/>
  <c r="DZ73" i="1"/>
  <c r="EL73" i="1" s="1"/>
  <c r="DZ71" i="1"/>
  <c r="EL71" i="1" s="1"/>
  <c r="DZ40" i="1"/>
  <c r="EL40" i="1" s="1"/>
  <c r="DZ109" i="1"/>
  <c r="EL109" i="1" s="1"/>
  <c r="DZ104" i="1"/>
  <c r="EL104" i="1" s="1"/>
  <c r="DZ112" i="1"/>
  <c r="EL112" i="1" s="1"/>
  <c r="DZ17" i="1"/>
  <c r="EL17" i="1" s="1"/>
  <c r="DZ90" i="1"/>
  <c r="EL90" i="1" s="1"/>
  <c r="DZ106" i="1"/>
  <c r="EL106" i="1" s="1"/>
  <c r="DZ8" i="1"/>
  <c r="EL8" i="1" s="1"/>
  <c r="DZ85" i="1"/>
  <c r="EL85" i="1" s="1"/>
  <c r="DZ51" i="1"/>
  <c r="EL51" i="1" s="1"/>
  <c r="DZ84" i="1"/>
  <c r="EL84" i="1" s="1"/>
  <c r="DZ103" i="1"/>
  <c r="EL103" i="1" s="1"/>
  <c r="DZ48" i="1"/>
  <c r="EL48" i="1" s="1"/>
  <c r="DZ56" i="1"/>
  <c r="EL56" i="1" s="1"/>
  <c r="DZ5" i="1"/>
  <c r="EL5" i="1" s="1"/>
  <c r="DZ137" i="1"/>
  <c r="EL137" i="1" s="1"/>
  <c r="EE78" i="1"/>
  <c r="EQ78" i="1" s="1"/>
  <c r="EE26" i="1"/>
  <c r="EQ26" i="1" s="1"/>
  <c r="EE115" i="1"/>
  <c r="EQ115" i="1" s="1"/>
  <c r="EE77" i="1"/>
  <c r="EQ77" i="1" s="1"/>
  <c r="EE20" i="1"/>
  <c r="EQ20" i="1" s="1"/>
  <c r="EE19" i="1"/>
  <c r="EQ19" i="1" s="1"/>
  <c r="EE22" i="1"/>
  <c r="EQ22" i="1" s="1"/>
  <c r="EE103" i="1"/>
  <c r="EQ103" i="1" s="1"/>
  <c r="EE97" i="1"/>
  <c r="EQ97" i="1" s="1"/>
  <c r="ED24" i="1"/>
  <c r="EP24" i="1" s="1"/>
  <c r="EF106" i="1"/>
  <c r="ER106" i="1" s="1"/>
  <c r="ED102" i="1"/>
  <c r="EP102" i="1" s="1"/>
  <c r="EF58" i="1"/>
  <c r="ER58" i="1" s="1"/>
  <c r="EF80" i="1"/>
  <c r="ER80" i="1" s="1"/>
  <c r="ED37" i="1"/>
  <c r="EP37" i="1" s="1"/>
  <c r="ED16" i="1"/>
  <c r="EP16" i="1" s="1"/>
  <c r="EC111" i="1"/>
  <c r="EO111" i="1" s="1"/>
  <c r="ED105" i="1"/>
  <c r="EP105" i="1" s="1"/>
  <c r="ED107" i="1"/>
  <c r="EP107" i="1" s="1"/>
  <c r="EC48" i="1"/>
  <c r="EO48" i="1" s="1"/>
  <c r="EC33" i="1"/>
  <c r="EO33" i="1" s="1"/>
  <c r="EC45" i="1"/>
  <c r="EO45" i="1" s="1"/>
  <c r="ED11" i="1"/>
  <c r="EP11" i="1" s="1"/>
  <c r="ED63" i="1"/>
  <c r="EP63" i="1" s="1"/>
  <c r="EF54" i="1"/>
  <c r="ER54" i="1" s="1"/>
  <c r="ED92" i="1"/>
  <c r="EP92" i="1" s="1"/>
  <c r="ED15" i="1"/>
  <c r="EP15" i="1" s="1"/>
  <c r="EF12" i="1"/>
  <c r="ER12" i="1" s="1"/>
  <c r="EF40" i="1"/>
  <c r="ER40" i="1" s="1"/>
  <c r="ED49" i="1"/>
  <c r="EP49" i="1" s="1"/>
  <c r="EF103" i="1"/>
  <c r="ER103" i="1" s="1"/>
  <c r="ED82" i="1"/>
  <c r="EP82" i="1" s="1"/>
  <c r="ED109" i="1"/>
  <c r="EP109" i="1" s="1"/>
  <c r="EC36" i="1"/>
  <c r="EO36" i="1" s="1"/>
  <c r="ED94" i="1"/>
  <c r="EP94" i="1" s="1"/>
  <c r="EF51" i="1"/>
  <c r="ER51" i="1" s="1"/>
  <c r="ED25" i="1"/>
  <c r="EP25" i="1" s="1"/>
  <c r="ED70" i="1"/>
  <c r="EP70" i="1" s="1"/>
  <c r="ED100" i="1"/>
  <c r="EP100" i="1" s="1"/>
  <c r="EF79" i="1"/>
  <c r="ER79" i="1" s="1"/>
  <c r="EF23" i="1"/>
  <c r="ER23" i="1" s="1"/>
  <c r="ED42" i="1"/>
  <c r="EP42" i="1" s="1"/>
  <c r="ED29" i="1"/>
  <c r="EP29" i="1" s="1"/>
  <c r="ED47" i="1"/>
  <c r="EP47" i="1" s="1"/>
  <c r="EC35" i="1"/>
  <c r="EO35" i="1" s="1"/>
  <c r="EC13" i="1"/>
  <c r="EO13" i="1" s="1"/>
  <c r="EC92" i="1"/>
  <c r="EO92" i="1" s="1"/>
  <c r="EC26" i="1"/>
  <c r="EO26" i="1" s="1"/>
  <c r="ED41" i="1"/>
  <c r="EP41" i="1" s="1"/>
  <c r="ED68" i="1"/>
  <c r="EP68" i="1" s="1"/>
  <c r="EF19" i="1"/>
  <c r="ER19" i="1" s="1"/>
  <c r="ED73" i="1"/>
  <c r="EP73" i="1" s="1"/>
  <c r="ED19" i="1"/>
  <c r="EP19" i="1" s="1"/>
  <c r="ED145" i="1"/>
  <c r="EP145" i="1" s="1"/>
  <c r="ED71" i="1"/>
  <c r="EP71" i="1" s="1"/>
  <c r="ED44" i="1"/>
  <c r="EP44" i="1" s="1"/>
  <c r="ED88" i="1"/>
  <c r="EP88" i="1" s="1"/>
  <c r="ED20" i="1"/>
  <c r="EP20" i="1" s="1"/>
  <c r="EF64" i="1"/>
  <c r="ER64" i="1" s="1"/>
  <c r="ED58" i="1"/>
  <c r="EP58" i="1" s="1"/>
  <c r="EF8" i="1"/>
  <c r="ER8" i="1" s="1"/>
  <c r="ED69" i="1"/>
  <c r="EP69" i="1" s="1"/>
  <c r="EC101" i="1"/>
  <c r="EO101" i="1" s="1"/>
  <c r="ED50" i="1"/>
  <c r="EP50" i="1" s="1"/>
  <c r="ED87" i="1"/>
  <c r="EP87" i="1" s="1"/>
  <c r="ED61" i="1"/>
  <c r="EP61" i="1" s="1"/>
  <c r="EF93" i="1"/>
  <c r="ER93" i="1" s="1"/>
  <c r="ED75" i="1"/>
  <c r="EP75" i="1" s="1"/>
  <c r="ED18" i="1"/>
  <c r="EP18" i="1" s="1"/>
  <c r="ED101" i="1"/>
  <c r="EP101" i="1" s="1"/>
  <c r="ED108" i="1"/>
  <c r="EP108" i="1" s="1"/>
  <c r="DU82" i="1"/>
  <c r="EG82" i="1" s="1"/>
  <c r="DU50" i="1"/>
  <c r="EG50" i="1" s="1"/>
  <c r="DU21" i="1"/>
  <c r="EG21" i="1" s="1"/>
  <c r="DU108" i="1"/>
  <c r="EG108" i="1" s="1"/>
  <c r="DZ146" i="1"/>
  <c r="EL146" i="1" s="1"/>
  <c r="DU19" i="1"/>
  <c r="EG19" i="1" s="1"/>
  <c r="DU36" i="1"/>
  <c r="EG36" i="1" s="1"/>
  <c r="DU7" i="1"/>
  <c r="EG7" i="1" s="1"/>
  <c r="DU42" i="1"/>
  <c r="EG42" i="1" s="1"/>
  <c r="DU70" i="1"/>
  <c r="EG70" i="1" s="1"/>
  <c r="EC83" i="1"/>
  <c r="EO83" i="1" s="1"/>
  <c r="EC72" i="1"/>
  <c r="EO72" i="1" s="1"/>
  <c r="DZ101" i="1"/>
  <c r="EL101" i="1" s="1"/>
  <c r="DZ44" i="1"/>
  <c r="EL44" i="1" s="1"/>
  <c r="DZ66" i="1"/>
  <c r="EL66" i="1" s="1"/>
  <c r="DZ89" i="1"/>
  <c r="EL89" i="1" s="1"/>
  <c r="DZ69" i="1"/>
  <c r="EL69" i="1" s="1"/>
  <c r="DZ75" i="1"/>
  <c r="EL75" i="1" s="1"/>
  <c r="DZ54" i="1"/>
  <c r="EL54" i="1" s="1"/>
  <c r="DZ107" i="1"/>
  <c r="EL107" i="1" s="1"/>
  <c r="DZ65" i="1"/>
  <c r="EL65" i="1" s="1"/>
  <c r="DZ19" i="1"/>
  <c r="EL19" i="1" s="1"/>
  <c r="ED84" i="1"/>
  <c r="EP84" i="1" s="1"/>
  <c r="ED5" i="1"/>
  <c r="EP5" i="1" s="1"/>
  <c r="ED120" i="1"/>
  <c r="EP120" i="1" s="1"/>
  <c r="DZ125" i="1"/>
  <c r="EL125" i="1" s="1"/>
  <c r="DU105" i="1"/>
  <c r="EG105" i="1" s="1"/>
  <c r="ED33" i="1"/>
  <c r="EP33" i="1" s="1"/>
  <c r="DU6" i="1"/>
  <c r="EG6" i="1" s="1"/>
  <c r="DU37" i="1"/>
  <c r="EG37" i="1" s="1"/>
  <c r="DU55" i="1"/>
  <c r="EG55" i="1" s="1"/>
  <c r="DU45" i="1"/>
  <c r="EG45" i="1" s="1"/>
  <c r="EC98" i="1"/>
  <c r="EO98" i="1" s="1"/>
  <c r="DZ96" i="1"/>
  <c r="EL96" i="1" s="1"/>
  <c r="DZ39" i="1"/>
  <c r="EL39" i="1" s="1"/>
  <c r="DZ82" i="1"/>
  <c r="EL82" i="1" s="1"/>
  <c r="DZ46" i="1"/>
  <c r="EL46" i="1" s="1"/>
  <c r="DZ29" i="1"/>
  <c r="EL29" i="1" s="1"/>
  <c r="DZ60" i="1"/>
  <c r="EL60" i="1" s="1"/>
  <c r="EC88" i="1"/>
  <c r="EO88" i="1" s="1"/>
  <c r="DZ94" i="1"/>
  <c r="EL94" i="1" s="1"/>
  <c r="DZ45" i="1"/>
  <c r="EL45" i="1" s="1"/>
  <c r="DZ13" i="1"/>
  <c r="EL13" i="1" s="1"/>
  <c r="DZ23" i="1"/>
  <c r="EL23" i="1" s="1"/>
  <c r="ED103" i="1"/>
  <c r="EP103" i="1" s="1"/>
  <c r="ED54" i="1"/>
  <c r="EP54" i="1" s="1"/>
  <c r="EC57" i="1"/>
  <c r="EO57" i="1" s="1"/>
  <c r="ED91" i="1"/>
  <c r="EP91" i="1" s="1"/>
  <c r="EC130" i="1"/>
  <c r="EO130" i="1" s="1"/>
  <c r="ED118" i="1"/>
  <c r="EP118" i="1" s="1"/>
  <c r="EC125" i="1"/>
  <c r="EO125" i="1" s="1"/>
  <c r="EC103" i="1"/>
  <c r="EO103" i="1" s="1"/>
  <c r="EC113" i="1"/>
  <c r="EO113" i="1" s="1"/>
  <c r="EC102" i="1"/>
  <c r="EO102" i="1" s="1"/>
  <c r="EC107" i="1"/>
  <c r="EO107" i="1" s="1"/>
  <c r="EC110" i="1"/>
  <c r="EO110" i="1" s="1"/>
  <c r="ED53" i="1"/>
  <c r="EP53" i="1" s="1"/>
  <c r="ED85" i="1"/>
  <c r="EP85" i="1" s="1"/>
  <c r="ED21" i="1"/>
  <c r="EP21" i="1" s="1"/>
  <c r="EC67" i="1"/>
  <c r="EO67" i="1" s="1"/>
  <c r="ED114" i="1"/>
  <c r="EP114" i="1" s="1"/>
  <c r="EC128" i="1"/>
  <c r="EO128" i="1" s="1"/>
  <c r="EC118" i="1"/>
  <c r="EO118" i="1" s="1"/>
  <c r="ED129" i="1"/>
  <c r="EP129" i="1" s="1"/>
  <c r="EC85" i="1"/>
  <c r="EO85" i="1" s="1"/>
  <c r="EC41" i="1"/>
  <c r="EO41" i="1" s="1"/>
  <c r="EC58" i="1"/>
  <c r="EO58" i="1" s="1"/>
  <c r="EC62" i="1"/>
  <c r="EO62" i="1" s="1"/>
  <c r="EC29" i="1"/>
  <c r="EO29" i="1" s="1"/>
  <c r="EC23" i="1"/>
  <c r="EO23" i="1" s="1"/>
  <c r="ED80" i="1"/>
  <c r="EP80" i="1" s="1"/>
  <c r="ED43" i="1"/>
  <c r="EP43" i="1" s="1"/>
  <c r="ED27" i="1"/>
  <c r="EP27" i="1" s="1"/>
  <c r="ED96" i="1"/>
  <c r="EP96" i="1" s="1"/>
  <c r="DW127" i="1"/>
  <c r="EI127" i="1" s="1"/>
  <c r="EC97" i="1"/>
  <c r="EO97" i="1" s="1"/>
  <c r="EC64" i="1"/>
  <c r="EO64" i="1" s="1"/>
  <c r="EC66" i="1"/>
  <c r="EO66" i="1" s="1"/>
  <c r="EC53" i="1"/>
  <c r="EO53" i="1" s="1"/>
  <c r="EC46" i="1"/>
  <c r="EO46" i="1" s="1"/>
  <c r="DU26" i="1"/>
  <c r="EG26" i="1" s="1"/>
  <c r="EC59" i="1"/>
  <c r="EO59" i="1" s="1"/>
  <c r="EC79" i="1"/>
  <c r="EO79" i="1" s="1"/>
  <c r="ED56" i="1"/>
  <c r="EP56" i="1" s="1"/>
  <c r="DU137" i="1"/>
  <c r="EG137" i="1" s="1"/>
  <c r="EC55" i="1"/>
  <c r="EO55" i="1" s="1"/>
  <c r="EC104" i="1"/>
  <c r="EO104" i="1" s="1"/>
  <c r="EC27" i="1"/>
  <c r="EO27" i="1" s="1"/>
  <c r="EC82" i="1"/>
  <c r="EO82" i="1" s="1"/>
  <c r="EC6" i="1"/>
  <c r="EO6" i="1" s="1"/>
  <c r="EC5" i="1"/>
  <c r="EO5" i="1" s="1"/>
  <c r="DU100" i="1"/>
  <c r="EG100" i="1" s="1"/>
  <c r="EC146" i="1"/>
  <c r="EO146" i="1" s="1"/>
  <c r="EC109" i="1"/>
  <c r="EO109" i="1" s="1"/>
  <c r="ED89" i="1"/>
  <c r="EP89" i="1" s="1"/>
  <c r="ED40" i="1"/>
  <c r="EP40" i="1" s="1"/>
  <c r="ED46" i="1"/>
  <c r="EP46" i="1" s="1"/>
  <c r="ED6" i="1"/>
  <c r="EP6" i="1" s="1"/>
  <c r="ED130" i="1"/>
  <c r="EP130" i="1" s="1"/>
  <c r="DU118" i="1"/>
  <c r="EG118" i="1" s="1"/>
  <c r="ED10" i="1"/>
  <c r="EP10" i="1" s="1"/>
  <c r="DU132" i="1"/>
  <c r="EG132" i="1" s="1"/>
  <c r="DW129" i="1"/>
  <c r="EI129" i="1" s="1"/>
  <c r="EE126" i="1"/>
  <c r="EQ126" i="1" s="1"/>
  <c r="EE23" i="1"/>
  <c r="EQ23" i="1" s="1"/>
  <c r="EE105" i="1"/>
  <c r="EQ105" i="1" s="1"/>
  <c r="EE62" i="1"/>
  <c r="EQ62" i="1" s="1"/>
  <c r="EE34" i="1"/>
  <c r="EQ34" i="1" s="1"/>
  <c r="EE17" i="1"/>
  <c r="EQ17" i="1" s="1"/>
  <c r="EE109" i="1"/>
  <c r="EQ109" i="1" s="1"/>
  <c r="EE53" i="1"/>
  <c r="EQ53" i="1" s="1"/>
  <c r="EE9" i="1"/>
  <c r="EQ9" i="1" s="1"/>
  <c r="EE16" i="1"/>
  <c r="EQ16" i="1" s="1"/>
  <c r="EE73" i="1"/>
  <c r="EQ73" i="1" s="1"/>
  <c r="EE110" i="1"/>
  <c r="EQ110" i="1" s="1"/>
  <c r="EE31" i="1"/>
  <c r="EQ31" i="1" s="1"/>
  <c r="EE59" i="1"/>
  <c r="EQ59" i="1" s="1"/>
  <c r="EE63" i="1"/>
  <c r="EQ63" i="1" s="1"/>
  <c r="EE46" i="1"/>
  <c r="EQ46" i="1" s="1"/>
  <c r="ED83" i="1"/>
  <c r="EP83" i="1" s="1"/>
  <c r="EF124" i="1"/>
  <c r="ER124" i="1" s="1"/>
  <c r="EE125" i="1"/>
  <c r="EQ125" i="1" s="1"/>
  <c r="EE130" i="1"/>
  <c r="EQ130" i="1" s="1"/>
  <c r="EE145" i="1"/>
  <c r="EQ145" i="1" s="1"/>
  <c r="EE142" i="1"/>
  <c r="EQ142" i="1" s="1"/>
  <c r="EE37" i="1"/>
  <c r="EQ37" i="1" s="1"/>
  <c r="EE8" i="1"/>
  <c r="EQ8" i="1" s="1"/>
  <c r="EE51" i="1"/>
  <c r="EQ51" i="1" s="1"/>
  <c r="EE30" i="1"/>
  <c r="EQ30" i="1" s="1"/>
  <c r="EE40" i="1"/>
  <c r="EQ40" i="1" s="1"/>
  <c r="EE45" i="1"/>
  <c r="EQ45" i="1" s="1"/>
  <c r="EE113" i="1"/>
  <c r="EQ113" i="1" s="1"/>
  <c r="EE88" i="1"/>
  <c r="EQ88" i="1" s="1"/>
  <c r="EE96" i="1"/>
  <c r="EQ96" i="1" s="1"/>
  <c r="EE68" i="1"/>
  <c r="EQ68" i="1" s="1"/>
  <c r="EE27" i="1"/>
  <c r="EQ27" i="1" s="1"/>
  <c r="EE80" i="1"/>
  <c r="EQ80" i="1" s="1"/>
  <c r="EE93" i="1"/>
  <c r="EQ93" i="1" s="1"/>
  <c r="EE24" i="1"/>
  <c r="EQ24" i="1" s="1"/>
  <c r="EE41" i="1"/>
  <c r="EQ41" i="1" s="1"/>
  <c r="EE12" i="1"/>
  <c r="EQ12" i="1" s="1"/>
  <c r="EE35" i="1"/>
  <c r="EQ35" i="1" s="1"/>
  <c r="EE29" i="1"/>
  <c r="EQ29" i="1" s="1"/>
  <c r="EE99" i="1"/>
  <c r="EQ99" i="1" s="1"/>
  <c r="EE56" i="1"/>
  <c r="EQ56" i="1" s="1"/>
  <c r="EE65" i="1"/>
  <c r="EQ65" i="1" s="1"/>
  <c r="EE91" i="1"/>
  <c r="EQ91" i="1" s="1"/>
  <c r="EE11" i="1"/>
  <c r="EQ11" i="1" s="1"/>
  <c r="EE28" i="1"/>
  <c r="EQ28" i="1" s="1"/>
  <c r="EE98" i="1"/>
  <c r="EQ98" i="1" s="1"/>
  <c r="EE43" i="1"/>
  <c r="EQ43" i="1" s="1"/>
  <c r="EE123" i="1"/>
  <c r="EQ123" i="1" s="1"/>
  <c r="ED131" i="1"/>
  <c r="EP131" i="1" s="1"/>
  <c r="EE133" i="1"/>
  <c r="EQ133" i="1" s="1"/>
  <c r="EE6" i="1"/>
  <c r="EQ6" i="1" s="1"/>
  <c r="EE76" i="1"/>
  <c r="EQ76" i="1" s="1"/>
  <c r="EE85" i="1"/>
  <c r="EQ85" i="1" s="1"/>
  <c r="EE33" i="1"/>
  <c r="EQ33" i="1" s="1"/>
  <c r="EE75" i="1"/>
  <c r="EQ75" i="1" s="1"/>
  <c r="EE50" i="1"/>
  <c r="EQ50" i="1" s="1"/>
  <c r="EE10" i="1"/>
  <c r="EQ10" i="1" s="1"/>
  <c r="EE106" i="1"/>
  <c r="EQ106" i="1" s="1"/>
  <c r="EE49" i="1"/>
  <c r="EQ49" i="1" s="1"/>
  <c r="EE21" i="1"/>
  <c r="EQ21" i="1" s="1"/>
  <c r="EE72" i="1"/>
  <c r="EQ72" i="1" s="1"/>
  <c r="EE57" i="1"/>
  <c r="EQ57" i="1" s="1"/>
  <c r="EE66" i="1"/>
  <c r="EQ66" i="1" s="1"/>
  <c r="ED146" i="1"/>
  <c r="EP146" i="1" s="1"/>
  <c r="ED93" i="1"/>
  <c r="EP93" i="1" s="1"/>
  <c r="ED31" i="1"/>
  <c r="EP31" i="1" s="1"/>
  <c r="ED22" i="1"/>
  <c r="EP22" i="1" s="1"/>
  <c r="ED117" i="1"/>
  <c r="EP117" i="1" s="1"/>
  <c r="ED127" i="1"/>
  <c r="EP127" i="1" s="1"/>
  <c r="EE121" i="1"/>
  <c r="EQ121" i="1" s="1"/>
  <c r="ED121" i="1"/>
  <c r="EP121" i="1" s="1"/>
  <c r="ED137" i="1"/>
  <c r="EP137" i="1" s="1"/>
  <c r="DZ142" i="1"/>
  <c r="EL142" i="1" s="1"/>
  <c r="EE111" i="1"/>
  <c r="EQ111" i="1" s="1"/>
  <c r="EE86" i="1"/>
  <c r="EQ86" i="1" s="1"/>
  <c r="EE95" i="1"/>
  <c r="EQ95" i="1" s="1"/>
  <c r="EE71" i="1"/>
  <c r="EQ71" i="1" s="1"/>
  <c r="EE70" i="1"/>
  <c r="EQ70" i="1" s="1"/>
  <c r="EE67" i="1"/>
  <c r="EQ67" i="1" s="1"/>
  <c r="EE102" i="1"/>
  <c r="EQ102" i="1" s="1"/>
  <c r="EE84" i="1"/>
  <c r="EQ84" i="1" s="1"/>
  <c r="EE89" i="1"/>
  <c r="EQ89" i="1" s="1"/>
  <c r="EE47" i="1"/>
  <c r="EQ47" i="1" s="1"/>
  <c r="EE90" i="1"/>
  <c r="EQ90" i="1" s="1"/>
  <c r="EE52" i="1"/>
  <c r="EQ52" i="1" s="1"/>
  <c r="EE112" i="1"/>
  <c r="EQ112" i="1" s="1"/>
  <c r="EE64" i="1"/>
  <c r="EQ64" i="1" s="1"/>
  <c r="EE100" i="1"/>
  <c r="EQ100" i="1" s="1"/>
  <c r="ED30" i="1"/>
  <c r="EP30" i="1" s="1"/>
  <c r="ED39" i="1"/>
  <c r="EP39" i="1" s="1"/>
  <c r="ED32" i="1"/>
  <c r="EP32" i="1" s="1"/>
  <c r="ED79" i="1"/>
  <c r="EP79" i="1" s="1"/>
  <c r="EF131" i="1"/>
  <c r="ER131" i="1" s="1"/>
  <c r="ED126" i="1"/>
  <c r="EP126" i="1" s="1"/>
  <c r="ED113" i="1"/>
  <c r="EP113" i="1" s="1"/>
  <c r="ED135" i="1"/>
  <c r="EP135" i="1" s="1"/>
  <c r="EE83" i="1"/>
  <c r="EQ83" i="1" s="1"/>
  <c r="EE42" i="1"/>
  <c r="EQ42" i="1" s="1"/>
  <c r="EE87" i="1"/>
  <c r="EQ87" i="1" s="1"/>
  <c r="EE146" i="1"/>
  <c r="EQ146" i="1" s="1"/>
  <c r="EE101" i="1"/>
  <c r="EQ101" i="1" s="1"/>
  <c r="EE81" i="1"/>
  <c r="EQ81" i="1" s="1"/>
  <c r="EE13" i="1"/>
  <c r="EQ13" i="1" s="1"/>
  <c r="EE79" i="1"/>
  <c r="EQ79" i="1" s="1"/>
  <c r="EE48" i="1"/>
  <c r="EQ48" i="1" s="1"/>
  <c r="EE39" i="1"/>
  <c r="EQ39" i="1" s="1"/>
  <c r="EE5" i="1"/>
  <c r="EQ5" i="1" s="1"/>
  <c r="EE108" i="1"/>
  <c r="EQ108" i="1" s="1"/>
  <c r="EE82" i="1"/>
  <c r="EQ82" i="1" s="1"/>
  <c r="EE61" i="1"/>
  <c r="EQ61" i="1" s="1"/>
  <c r="EE7" i="1"/>
  <c r="EQ7" i="1" s="1"/>
  <c r="ED38" i="1"/>
  <c r="EP38" i="1" s="1"/>
  <c r="ED12" i="1"/>
  <c r="EP12" i="1" s="1"/>
  <c r="ED26" i="1"/>
  <c r="EP26" i="1" s="1"/>
  <c r="EE122" i="1"/>
  <c r="EQ122" i="1" s="1"/>
  <c r="ED116" i="1"/>
  <c r="EP116" i="1" s="1"/>
  <c r="EE117" i="1"/>
  <c r="EQ117" i="1" s="1"/>
  <c r="EE135" i="1"/>
  <c r="EQ135" i="1" s="1"/>
  <c r="EE69" i="1"/>
  <c r="EQ69" i="1" s="1"/>
  <c r="EE32" i="1"/>
  <c r="EQ32" i="1" s="1"/>
  <c r="EE55" i="1"/>
  <c r="EQ55" i="1" s="1"/>
  <c r="EE58" i="1"/>
  <c r="EQ58" i="1" s="1"/>
  <c r="EE104" i="1"/>
  <c r="EQ104" i="1" s="1"/>
  <c r="EE36" i="1"/>
  <c r="EQ36" i="1" s="1"/>
  <c r="EE25" i="1"/>
  <c r="EQ25" i="1" s="1"/>
  <c r="EE18" i="1"/>
  <c r="EQ18" i="1" s="1"/>
  <c r="EE107" i="1"/>
  <c r="EQ107" i="1" s="1"/>
  <c r="EE94" i="1"/>
  <c r="EQ94" i="1" s="1"/>
  <c r="EE114" i="1"/>
  <c r="EQ114" i="1" s="1"/>
  <c r="EE60" i="1"/>
  <c r="EQ60" i="1" s="1"/>
  <c r="EE92" i="1"/>
  <c r="EQ92" i="1" s="1"/>
  <c r="EC114" i="1"/>
  <c r="EO114" i="1" s="1"/>
  <c r="EC77" i="1"/>
  <c r="EO77" i="1" s="1"/>
  <c r="EC71" i="1"/>
  <c r="EO71" i="1" s="1"/>
  <c r="EC16" i="1"/>
  <c r="EO16" i="1" s="1"/>
  <c r="DU92" i="1"/>
  <c r="EG92" i="1" s="1"/>
  <c r="EC65" i="1"/>
  <c r="EO65" i="1" s="1"/>
  <c r="EC70" i="1"/>
  <c r="EO70" i="1" s="1"/>
  <c r="ED98" i="1"/>
  <c r="EP98" i="1" s="1"/>
  <c r="ED81" i="1"/>
  <c r="EP81" i="1" s="1"/>
  <c r="EC7" i="1"/>
  <c r="EO7" i="1" s="1"/>
  <c r="ED66" i="1"/>
  <c r="EP66" i="1" s="1"/>
  <c r="ED72" i="1"/>
  <c r="EP72" i="1" s="1"/>
  <c r="ED97" i="1"/>
  <c r="EP97" i="1" s="1"/>
  <c r="DY130" i="1"/>
  <c r="EK130" i="1" s="1"/>
  <c r="ED123" i="1"/>
  <c r="EP123" i="1" s="1"/>
  <c r="DZ128" i="1"/>
  <c r="EL128" i="1" s="1"/>
  <c r="DW122" i="1"/>
  <c r="EI122" i="1" s="1"/>
  <c r="EC69" i="1"/>
  <c r="EO69" i="1" s="1"/>
  <c r="DU128" i="1"/>
  <c r="EG128" i="1" s="1"/>
  <c r="EC122" i="1"/>
  <c r="EO122" i="1" s="1"/>
  <c r="DU136" i="1"/>
  <c r="EG136" i="1" s="1"/>
  <c r="ED144" i="1"/>
  <c r="EP144" i="1" s="1"/>
  <c r="EC120" i="1"/>
  <c r="EO120" i="1" s="1"/>
  <c r="EC129" i="1"/>
  <c r="EO129" i="1" s="1"/>
  <c r="EC135" i="1"/>
  <c r="EO135" i="1" s="1"/>
  <c r="EC139" i="1"/>
  <c r="EO139" i="1" s="1"/>
  <c r="DU130" i="1"/>
  <c r="EG130" i="1" s="1"/>
  <c r="EC121" i="1"/>
  <c r="EO121" i="1" s="1"/>
  <c r="EC141" i="1"/>
  <c r="EO141" i="1" s="1"/>
  <c r="EC127" i="1"/>
  <c r="EO127" i="1" s="1"/>
  <c r="EC138" i="1"/>
  <c r="EO138" i="1" s="1"/>
  <c r="EC51" i="1"/>
  <c r="EO51" i="1" s="1"/>
  <c r="EC116" i="1"/>
  <c r="EO116" i="1" s="1"/>
  <c r="EC124" i="1"/>
  <c r="EO124" i="1" s="1"/>
  <c r="DU138" i="1"/>
  <c r="EG138" i="1" s="1"/>
  <c r="DU145" i="1"/>
  <c r="EG145" i="1" s="1"/>
  <c r="DU131" i="1"/>
  <c r="EG131" i="1" s="1"/>
  <c r="EC87" i="1"/>
  <c r="EO87" i="1" s="1"/>
  <c r="EC30" i="1"/>
  <c r="EO30" i="1" s="1"/>
  <c r="EC49" i="1"/>
  <c r="EO49" i="1" s="1"/>
  <c r="EC52" i="1"/>
  <c r="EO52" i="1" s="1"/>
  <c r="EC19" i="1"/>
  <c r="EO19" i="1" s="1"/>
  <c r="EC18" i="1"/>
  <c r="EO18" i="1" s="1"/>
  <c r="EC89" i="1"/>
  <c r="EO89" i="1" s="1"/>
  <c r="EC106" i="1"/>
  <c r="EO106" i="1" s="1"/>
  <c r="EC90" i="1"/>
  <c r="EO90" i="1" s="1"/>
  <c r="ED115" i="1"/>
  <c r="EP115" i="1" s="1"/>
  <c r="ED110" i="1"/>
  <c r="EP110" i="1" s="1"/>
  <c r="ED36" i="1"/>
  <c r="EP36" i="1" s="1"/>
  <c r="ED7" i="1"/>
  <c r="EP7" i="1" s="1"/>
  <c r="ED77" i="1"/>
  <c r="EP77" i="1" s="1"/>
  <c r="EC40" i="1"/>
  <c r="EO40" i="1" s="1"/>
  <c r="ED65" i="1"/>
  <c r="EP65" i="1" s="1"/>
  <c r="ED48" i="1"/>
  <c r="EP48" i="1" s="1"/>
  <c r="ED86" i="1"/>
  <c r="EP86" i="1" s="1"/>
  <c r="ED59" i="1"/>
  <c r="EP59" i="1" s="1"/>
  <c r="DW118" i="1"/>
  <c r="EI118" i="1" s="1"/>
  <c r="ED119" i="1"/>
  <c r="EP119" i="1" s="1"/>
  <c r="EC131" i="1"/>
  <c r="EO131" i="1" s="1"/>
  <c r="ED128" i="1"/>
  <c r="EP128" i="1" s="1"/>
  <c r="EC119" i="1"/>
  <c r="EO119" i="1" s="1"/>
  <c r="EC133" i="1"/>
  <c r="EO133" i="1" s="1"/>
  <c r="DW136" i="1"/>
  <c r="EI136" i="1" s="1"/>
  <c r="ED132" i="1"/>
  <c r="EP132" i="1" s="1"/>
  <c r="DW133" i="1"/>
  <c r="EI133" i="1" s="1"/>
  <c r="ED140" i="1"/>
  <c r="EP140" i="1" s="1"/>
  <c r="EC43" i="1"/>
  <c r="EO43" i="1" s="1"/>
  <c r="EC56" i="1"/>
  <c r="EO56" i="1" s="1"/>
  <c r="EC9" i="1"/>
  <c r="EO9" i="1" s="1"/>
  <c r="EC37" i="1"/>
  <c r="EO37" i="1" s="1"/>
  <c r="EC76" i="1"/>
  <c r="EO76" i="1" s="1"/>
  <c r="EC99" i="1"/>
  <c r="EO99" i="1" s="1"/>
  <c r="ED13" i="1"/>
  <c r="EP13" i="1" s="1"/>
  <c r="EC39" i="1"/>
  <c r="EO39" i="1" s="1"/>
  <c r="ED52" i="1"/>
  <c r="EP52" i="1" s="1"/>
  <c r="ED28" i="1"/>
  <c r="EP28" i="1" s="1"/>
  <c r="ED35" i="1"/>
  <c r="EP35" i="1" s="1"/>
  <c r="ED95" i="1"/>
  <c r="EP95" i="1" s="1"/>
  <c r="ED45" i="1"/>
  <c r="EP45" i="1" s="1"/>
  <c r="EC78" i="1"/>
  <c r="EO78" i="1" s="1"/>
  <c r="ED51" i="1"/>
  <c r="EP51" i="1" s="1"/>
  <c r="ED8" i="1"/>
  <c r="EP8" i="1" s="1"/>
  <c r="ED62" i="1"/>
  <c r="EP62" i="1" s="1"/>
  <c r="ED64" i="1"/>
  <c r="EP64" i="1" s="1"/>
  <c r="ED78" i="1"/>
  <c r="EP78" i="1" s="1"/>
  <c r="ED74" i="1"/>
  <c r="EP74" i="1" s="1"/>
  <c r="ED124" i="1"/>
  <c r="EP124" i="1" s="1"/>
  <c r="DW126" i="1"/>
  <c r="EI126" i="1" s="1"/>
  <c r="DW131" i="1"/>
  <c r="EI131" i="1" s="1"/>
  <c r="DW116" i="1"/>
  <c r="EI116" i="1" s="1"/>
  <c r="ED90" i="1"/>
  <c r="EP90" i="1" s="1"/>
  <c r="EC134" i="1"/>
  <c r="EO134" i="1" s="1"/>
  <c r="ED134" i="1"/>
  <c r="EP134" i="1" s="1"/>
  <c r="ED143" i="1"/>
  <c r="EP143" i="1" s="1"/>
  <c r="DW123" i="1"/>
  <c r="EI123" i="1" s="1"/>
  <c r="EC136" i="1"/>
  <c r="EO136" i="1" s="1"/>
  <c r="EC68" i="1"/>
  <c r="EO68" i="1" s="1"/>
  <c r="EC74" i="1"/>
  <c r="EO74" i="1" s="1"/>
  <c r="ED14" i="1"/>
  <c r="EP14" i="1" s="1"/>
  <c r="EC14" i="1"/>
  <c r="EO14" i="1" s="1"/>
  <c r="ED106" i="1"/>
  <c r="EP106" i="1" s="1"/>
  <c r="ED55" i="1"/>
  <c r="EP55" i="1" s="1"/>
  <c r="ED34" i="1"/>
  <c r="EP34" i="1" s="1"/>
  <c r="ED60" i="1"/>
  <c r="EP60" i="1" s="1"/>
  <c r="ED76" i="1"/>
  <c r="EP76" i="1" s="1"/>
  <c r="ED57" i="1"/>
  <c r="EP57" i="1" s="1"/>
  <c r="ED17" i="1"/>
  <c r="EP17" i="1" s="1"/>
  <c r="ED9" i="1"/>
  <c r="EP9" i="1" s="1"/>
  <c r="EC123" i="1"/>
  <c r="EO123" i="1" s="1"/>
  <c r="ED122" i="1"/>
  <c r="EP122" i="1" s="1"/>
  <c r="ED125" i="1"/>
  <c r="EP125" i="1" s="1"/>
  <c r="EF120" i="1"/>
  <c r="ER120" i="1" s="1"/>
  <c r="ED104" i="1"/>
  <c r="EP104" i="1" s="1"/>
  <c r="EC117" i="1"/>
  <c r="EO117" i="1" s="1"/>
  <c r="DW130" i="1"/>
  <c r="EI130" i="1" s="1"/>
  <c r="EC126" i="1"/>
  <c r="EO126" i="1" s="1"/>
  <c r="DZ134" i="1"/>
  <c r="EL134" i="1" s="1"/>
  <c r="EC145" i="1"/>
  <c r="EO145" i="1" s="1"/>
  <c r="EC137" i="1"/>
  <c r="EO137" i="1" s="1"/>
  <c r="ED133" i="1"/>
  <c r="EP133" i="1" s="1"/>
  <c r="DW140" i="1"/>
  <c r="EI140" i="1" s="1"/>
  <c r="EC132" i="1"/>
  <c r="EO132" i="1" s="1"/>
  <c r="DY101" i="1"/>
  <c r="EK101" i="1" s="1"/>
  <c r="DY66" i="1"/>
  <c r="EK66" i="1" s="1"/>
  <c r="DY62" i="1"/>
  <c r="EK62" i="1" s="1"/>
  <c r="DY96" i="1"/>
  <c r="EK96" i="1" s="1"/>
  <c r="DY15" i="1"/>
  <c r="EK15" i="1" s="1"/>
  <c r="DY56" i="1"/>
  <c r="EK56" i="1" s="1"/>
  <c r="DY25" i="1"/>
  <c r="EK25" i="1" s="1"/>
  <c r="DY45" i="1"/>
  <c r="EK45" i="1" s="1"/>
  <c r="DY18" i="1"/>
  <c r="EK18" i="1" s="1"/>
  <c r="DY41" i="1"/>
  <c r="EK41" i="1" s="1"/>
  <c r="DY43" i="1"/>
  <c r="EK43" i="1" s="1"/>
  <c r="DY88" i="1"/>
  <c r="EK88" i="1" s="1"/>
  <c r="DY34" i="1"/>
  <c r="EK34" i="1" s="1"/>
  <c r="DY113" i="1"/>
  <c r="EK113" i="1" s="1"/>
  <c r="DY48" i="1"/>
  <c r="EK48" i="1" s="1"/>
  <c r="DY120" i="1"/>
  <c r="EK120" i="1" s="1"/>
  <c r="DY117" i="1"/>
  <c r="EK117" i="1" s="1"/>
  <c r="DY137" i="1"/>
  <c r="EK137" i="1" s="1"/>
  <c r="DY142" i="1"/>
  <c r="EK142" i="1" s="1"/>
  <c r="DY138" i="1"/>
  <c r="EK138" i="1" s="1"/>
  <c r="DY87" i="1"/>
  <c r="EK87" i="1" s="1"/>
  <c r="DY80" i="1"/>
  <c r="EK80" i="1" s="1"/>
  <c r="DY17" i="1"/>
  <c r="EK17" i="1" s="1"/>
  <c r="DY105" i="1"/>
  <c r="EK105" i="1" s="1"/>
  <c r="DY67" i="1"/>
  <c r="EK67" i="1" s="1"/>
  <c r="DY108" i="1"/>
  <c r="EK108" i="1" s="1"/>
  <c r="DY10" i="1"/>
  <c r="EK10" i="1" s="1"/>
  <c r="DY11" i="1"/>
  <c r="EK11" i="1" s="1"/>
  <c r="DY100" i="1"/>
  <c r="EK100" i="1" s="1"/>
  <c r="DY61" i="1"/>
  <c r="EK61" i="1" s="1"/>
  <c r="DY42" i="1"/>
  <c r="EK42" i="1" s="1"/>
  <c r="DY89" i="1"/>
  <c r="EK89" i="1" s="1"/>
  <c r="DY12" i="1"/>
  <c r="EK12" i="1" s="1"/>
  <c r="DY35" i="1"/>
  <c r="EK35" i="1" s="1"/>
  <c r="DY51" i="1"/>
  <c r="EK51" i="1" s="1"/>
  <c r="DY90" i="1"/>
  <c r="EK90" i="1" s="1"/>
  <c r="DY95" i="1"/>
  <c r="EK95" i="1" s="1"/>
  <c r="DY122" i="1"/>
  <c r="EK122" i="1" s="1"/>
  <c r="DY116" i="1"/>
  <c r="EK116" i="1" s="1"/>
  <c r="DY119" i="1"/>
  <c r="EK119" i="1" s="1"/>
  <c r="DY91" i="1"/>
  <c r="EK91" i="1" s="1"/>
  <c r="DY128" i="1"/>
  <c r="EK128" i="1" s="1"/>
  <c r="DY74" i="1"/>
  <c r="EK74" i="1" s="1"/>
  <c r="DY93" i="1"/>
  <c r="EK93" i="1" s="1"/>
  <c r="DY21" i="1"/>
  <c r="EK21" i="1" s="1"/>
  <c r="DY103" i="1"/>
  <c r="EK103" i="1" s="1"/>
  <c r="DY84" i="1"/>
  <c r="EK84" i="1" s="1"/>
  <c r="DY65" i="1"/>
  <c r="EK65" i="1" s="1"/>
  <c r="DY29" i="1"/>
  <c r="EK29" i="1" s="1"/>
  <c r="DY14" i="1"/>
  <c r="EK14" i="1" s="1"/>
  <c r="DY26" i="1"/>
  <c r="EK26" i="1" s="1"/>
  <c r="DY49" i="1"/>
  <c r="EK49" i="1" s="1"/>
  <c r="DY70" i="1"/>
  <c r="EK70" i="1" s="1"/>
  <c r="DY102" i="1"/>
  <c r="EK102" i="1" s="1"/>
  <c r="DY33" i="1"/>
  <c r="EK33" i="1" s="1"/>
  <c r="DY57" i="1"/>
  <c r="EK57" i="1" s="1"/>
  <c r="DY124" i="1"/>
  <c r="EK124" i="1" s="1"/>
  <c r="DY118" i="1"/>
  <c r="EK118" i="1" s="1"/>
  <c r="DY121" i="1"/>
  <c r="EK121" i="1" s="1"/>
  <c r="DY132" i="1"/>
  <c r="EK132" i="1" s="1"/>
  <c r="DY144" i="1"/>
  <c r="EK144" i="1" s="1"/>
  <c r="DY129" i="1"/>
  <c r="EK129" i="1" s="1"/>
  <c r="DY68" i="1"/>
  <c r="EK68" i="1" s="1"/>
  <c r="DY77" i="1"/>
  <c r="EK77" i="1" s="1"/>
  <c r="DY28" i="1"/>
  <c r="EK28" i="1" s="1"/>
  <c r="DY63" i="1"/>
  <c r="EK63" i="1" s="1"/>
  <c r="DY38" i="1"/>
  <c r="EK38" i="1" s="1"/>
  <c r="DY107" i="1"/>
  <c r="EK107" i="1" s="1"/>
  <c r="DY69" i="1"/>
  <c r="EK69" i="1" s="1"/>
  <c r="DY82" i="1"/>
  <c r="EK82" i="1" s="1"/>
  <c r="DY52" i="1"/>
  <c r="EK52" i="1" s="1"/>
  <c r="DY92" i="1"/>
  <c r="EK92" i="1" s="1"/>
  <c r="DY112" i="1"/>
  <c r="EK112" i="1" s="1"/>
  <c r="DY110" i="1"/>
  <c r="EK110" i="1" s="1"/>
  <c r="DY5" i="1"/>
  <c r="EK5" i="1" s="1"/>
  <c r="DY8" i="1"/>
  <c r="EK8" i="1" s="1"/>
  <c r="DY24" i="1"/>
  <c r="EK24" i="1" s="1"/>
  <c r="DY58" i="1"/>
  <c r="EK58" i="1" s="1"/>
  <c r="DY134" i="1"/>
  <c r="EK134" i="1" s="1"/>
  <c r="DY136" i="1"/>
  <c r="EK136" i="1" s="1"/>
  <c r="DY6" i="1"/>
  <c r="EK6" i="1" s="1"/>
  <c r="DY50" i="1"/>
  <c r="EK50" i="1" s="1"/>
  <c r="DY20" i="1"/>
  <c r="EK20" i="1" s="1"/>
  <c r="DY114" i="1"/>
  <c r="EK114" i="1" s="1"/>
  <c r="DY53" i="1"/>
  <c r="EK53" i="1" s="1"/>
  <c r="DY27" i="1"/>
  <c r="EK27" i="1" s="1"/>
  <c r="DY30" i="1"/>
  <c r="EK30" i="1" s="1"/>
  <c r="DY115" i="1"/>
  <c r="EK115" i="1" s="1"/>
  <c r="DY104" i="1"/>
  <c r="EK104" i="1" s="1"/>
  <c r="DY71" i="1"/>
  <c r="EK71" i="1" s="1"/>
  <c r="DY97" i="1"/>
  <c r="EK97" i="1" s="1"/>
  <c r="DY9" i="1"/>
  <c r="EK9" i="1" s="1"/>
  <c r="DY46" i="1"/>
  <c r="EK46" i="1" s="1"/>
  <c r="DY85" i="1"/>
  <c r="EK85" i="1" s="1"/>
  <c r="DY13" i="1"/>
  <c r="EK13" i="1" s="1"/>
  <c r="DY47" i="1"/>
  <c r="EK47" i="1" s="1"/>
  <c r="DY86" i="1"/>
  <c r="EK86" i="1" s="1"/>
  <c r="DY131" i="1"/>
  <c r="EK131" i="1" s="1"/>
  <c r="DY125" i="1"/>
  <c r="EK125" i="1" s="1"/>
  <c r="DY123" i="1"/>
  <c r="EK123" i="1" s="1"/>
  <c r="DY127" i="1"/>
  <c r="EK127" i="1" s="1"/>
  <c r="DY135" i="1"/>
  <c r="EK135" i="1" s="1"/>
  <c r="DY145" i="1"/>
  <c r="EK145" i="1" s="1"/>
  <c r="DY133" i="1"/>
  <c r="EK133" i="1" s="1"/>
  <c r="DY140" i="1"/>
  <c r="EK140" i="1" s="1"/>
  <c r="DY78" i="1"/>
  <c r="EK78" i="1" s="1"/>
  <c r="DY39" i="1"/>
  <c r="EK39" i="1" s="1"/>
  <c r="DY73" i="1"/>
  <c r="EK73" i="1" s="1"/>
  <c r="DY99" i="1"/>
  <c r="EK99" i="1" s="1"/>
  <c r="DY94" i="1"/>
  <c r="EK94" i="1" s="1"/>
  <c r="DY64" i="1"/>
  <c r="EK64" i="1" s="1"/>
  <c r="DY98" i="1"/>
  <c r="EK98" i="1" s="1"/>
  <c r="DY79" i="1"/>
  <c r="EK79" i="1" s="1"/>
  <c r="DY54" i="1"/>
  <c r="EK54" i="1" s="1"/>
  <c r="DY22" i="1"/>
  <c r="EK22" i="1" s="1"/>
  <c r="DY111" i="1"/>
  <c r="EK111" i="1" s="1"/>
  <c r="DY40" i="1"/>
  <c r="EK40" i="1" s="1"/>
  <c r="DY7" i="1"/>
  <c r="EK7" i="1" s="1"/>
  <c r="DY75" i="1"/>
  <c r="EK75" i="1" s="1"/>
  <c r="DY109" i="1"/>
  <c r="EK109" i="1" s="1"/>
  <c r="DY72" i="1"/>
  <c r="EK72" i="1" s="1"/>
  <c r="DY19" i="1"/>
  <c r="EK19" i="1" s="1"/>
  <c r="DY126" i="1"/>
  <c r="EK126" i="1" s="1"/>
  <c r="EC144" i="1"/>
  <c r="EO144" i="1" s="1"/>
  <c r="EE144" i="1"/>
  <c r="EQ144" i="1" s="1"/>
  <c r="EC142" i="1"/>
  <c r="EO142" i="1" s="1"/>
  <c r="DV27" i="1"/>
  <c r="EH27" i="1" s="1"/>
  <c r="ED136" i="1"/>
  <c r="EP136" i="1" s="1"/>
  <c r="DY141" i="1"/>
  <c r="EK141" i="1" s="1"/>
  <c r="DZ141" i="1"/>
  <c r="EL141" i="1" s="1"/>
  <c r="DZ144" i="1"/>
  <c r="EL144" i="1" s="1"/>
  <c r="ED138" i="1"/>
  <c r="EP138" i="1" s="1"/>
  <c r="DV92" i="1"/>
  <c r="EH92" i="1" s="1"/>
  <c r="EC140" i="1"/>
  <c r="EO140" i="1" s="1"/>
  <c r="ED139" i="1"/>
  <c r="EP139" i="1" s="1"/>
  <c r="DV111" i="1"/>
  <c r="EH111" i="1" s="1"/>
  <c r="DV50" i="1"/>
  <c r="EH50" i="1" s="1"/>
  <c r="DV34" i="1"/>
  <c r="EH34" i="1" s="1"/>
  <c r="DV69" i="1"/>
  <c r="EH69" i="1" s="1"/>
  <c r="DV75" i="1"/>
  <c r="EH75" i="1" s="1"/>
  <c r="DV64" i="1"/>
  <c r="EH64" i="1" s="1"/>
  <c r="DV88" i="1"/>
  <c r="EH88" i="1" s="1"/>
  <c r="DV22" i="1"/>
  <c r="EH22" i="1" s="1"/>
  <c r="DV120" i="1"/>
  <c r="EH120" i="1" s="1"/>
  <c r="DV52" i="1"/>
  <c r="EH52" i="1" s="1"/>
  <c r="DV146" i="1"/>
  <c r="EH146" i="1" s="1"/>
  <c r="DV123" i="1"/>
  <c r="EH123" i="1" s="1"/>
  <c r="DY143" i="1"/>
  <c r="EK143" i="1" s="1"/>
  <c r="ED142" i="1"/>
  <c r="EP142" i="1" s="1"/>
  <c r="EC143" i="1"/>
  <c r="EO143" i="1" s="1"/>
  <c r="DU142" i="1"/>
  <c r="EG142" i="1" s="1"/>
  <c r="ED141" i="1"/>
  <c r="EP141" i="1" s="1"/>
  <c r="DW144" i="1"/>
  <c r="EI144" i="1" s="1"/>
  <c r="EE140" i="1"/>
  <c r="EQ140" i="1" s="1"/>
  <c r="DU140" i="1"/>
  <c r="EG140" i="1" s="1"/>
  <c r="DV90" i="1"/>
  <c r="EH90" i="1" s="1"/>
  <c r="DV57" i="1"/>
  <c r="EH57" i="1" s="1"/>
  <c r="DV49" i="1"/>
  <c r="EH49" i="1" s="1"/>
  <c r="DV89" i="1"/>
  <c r="EH89" i="1" s="1"/>
  <c r="DV25" i="1"/>
  <c r="EH25" i="1" s="1"/>
  <c r="DV53" i="1"/>
  <c r="EH53" i="1" s="1"/>
  <c r="DV33" i="1"/>
  <c r="EH33" i="1" s="1"/>
  <c r="DV40" i="1"/>
  <c r="EH40" i="1" s="1"/>
  <c r="DV60" i="1"/>
  <c r="EH60" i="1" s="1"/>
  <c r="DV9" i="1"/>
  <c r="EH9" i="1" s="1"/>
  <c r="DV112" i="1"/>
  <c r="EH112" i="1" s="1"/>
  <c r="DV127" i="1"/>
  <c r="EH127" i="1" s="1"/>
  <c r="DV119" i="1"/>
  <c r="EH119" i="1" s="1"/>
  <c r="DV137" i="1"/>
  <c r="EH137" i="1" s="1"/>
  <c r="DV135" i="1"/>
  <c r="EH135" i="1" s="1"/>
  <c r="DV62" i="1"/>
  <c r="EH62" i="1" s="1"/>
  <c r="DV72" i="1"/>
  <c r="EH72" i="1" s="1"/>
  <c r="DV18" i="1"/>
  <c r="EH18" i="1" s="1"/>
  <c r="DV67" i="1"/>
  <c r="EH67" i="1" s="1"/>
  <c r="DV105" i="1"/>
  <c r="EH105" i="1" s="1"/>
  <c r="DV59" i="1"/>
  <c r="EH59" i="1" s="1"/>
  <c r="DV21" i="1"/>
  <c r="EH21" i="1" s="1"/>
  <c r="DV58" i="1"/>
  <c r="EH58" i="1" s="1"/>
  <c r="DV84" i="1"/>
  <c r="EH84" i="1" s="1"/>
  <c r="DV66" i="1"/>
  <c r="EH66" i="1" s="1"/>
  <c r="DV107" i="1"/>
  <c r="EH107" i="1" s="1"/>
  <c r="DV37" i="1"/>
  <c r="EH37" i="1" s="1"/>
  <c r="DV114" i="1"/>
  <c r="EH114" i="1" s="1"/>
  <c r="DV91" i="1"/>
  <c r="EH91" i="1" s="1"/>
  <c r="DV44" i="1"/>
  <c r="EH44" i="1" s="1"/>
  <c r="DV126" i="1"/>
  <c r="EH126" i="1" s="1"/>
  <c r="DV117" i="1"/>
  <c r="EH117" i="1" s="1"/>
  <c r="DV142" i="1"/>
  <c r="EH142" i="1" s="1"/>
  <c r="DV78" i="1"/>
  <c r="EH78" i="1" s="1"/>
  <c r="DV15" i="1"/>
  <c r="EH15" i="1" s="1"/>
  <c r="DV79" i="1"/>
  <c r="EH79" i="1" s="1"/>
  <c r="DV14" i="1"/>
  <c r="EH14" i="1" s="1"/>
  <c r="DV17" i="1"/>
  <c r="EH17" i="1" s="1"/>
  <c r="DV19" i="1"/>
  <c r="EH19" i="1" s="1"/>
  <c r="DV77" i="1"/>
  <c r="EH77" i="1" s="1"/>
  <c r="DV32" i="1"/>
  <c r="EH32" i="1" s="1"/>
  <c r="DV113" i="1"/>
  <c r="EH113" i="1" s="1"/>
  <c r="DV80" i="1"/>
  <c r="EH80" i="1" s="1"/>
  <c r="DV83" i="1"/>
  <c r="EH83" i="1" s="1"/>
  <c r="DV28" i="1"/>
  <c r="EH28" i="1" s="1"/>
  <c r="DV16" i="1"/>
  <c r="EH16" i="1" s="1"/>
  <c r="DV106" i="1"/>
  <c r="EH106" i="1" s="1"/>
  <c r="DV30" i="1"/>
  <c r="EH30" i="1" s="1"/>
  <c r="DV128" i="1"/>
  <c r="EH128" i="1" s="1"/>
  <c r="DV122" i="1"/>
  <c r="EH122" i="1" s="1"/>
  <c r="DV145" i="1"/>
  <c r="EH145" i="1" s="1"/>
  <c r="DV133" i="1"/>
  <c r="EH133" i="1" s="1"/>
  <c r="DV140" i="1"/>
  <c r="EH140" i="1" s="1"/>
  <c r="DV138" i="1"/>
  <c r="EH138" i="1" s="1"/>
  <c r="DV36" i="1"/>
  <c r="EH36" i="1" s="1"/>
  <c r="DV43" i="1"/>
  <c r="EH43" i="1" s="1"/>
  <c r="DV100" i="1"/>
  <c r="EH100" i="1" s="1"/>
  <c r="DV70" i="1"/>
  <c r="EH70" i="1" s="1"/>
  <c r="DV48" i="1"/>
  <c r="EH48" i="1" s="1"/>
  <c r="DV8" i="1"/>
  <c r="EH8" i="1" s="1"/>
  <c r="DV13" i="1"/>
  <c r="EH13" i="1" s="1"/>
  <c r="DV11" i="1"/>
  <c r="EH11" i="1" s="1"/>
  <c r="DV95" i="1"/>
  <c r="EH95" i="1" s="1"/>
  <c r="DV63" i="1"/>
  <c r="EH63" i="1" s="1"/>
  <c r="DV81" i="1"/>
  <c r="EH81" i="1" s="1"/>
  <c r="DV26" i="1"/>
  <c r="EH26" i="1" s="1"/>
  <c r="DV94" i="1"/>
  <c r="EH94" i="1" s="1"/>
  <c r="DV71" i="1"/>
  <c r="EH71" i="1" s="1"/>
  <c r="DV5" i="1"/>
  <c r="EH5" i="1" s="1"/>
  <c r="DV85" i="1"/>
  <c r="EH85" i="1" s="1"/>
  <c r="DV118" i="1"/>
  <c r="EH118" i="1" s="1"/>
  <c r="DV125" i="1"/>
  <c r="EH125" i="1" s="1"/>
  <c r="DV124" i="1"/>
  <c r="EH124" i="1" s="1"/>
  <c r="DV130" i="1"/>
  <c r="EH130" i="1" s="1"/>
  <c r="DV136" i="1"/>
  <c r="EH136" i="1" s="1"/>
  <c r="DV139" i="1"/>
  <c r="EH139" i="1" s="1"/>
  <c r="DV109" i="1"/>
  <c r="EH109" i="1" s="1"/>
  <c r="DV45" i="1"/>
  <c r="EH45" i="1" s="1"/>
  <c r="DV23" i="1"/>
  <c r="EH23" i="1" s="1"/>
  <c r="DV93" i="1"/>
  <c r="EH93" i="1" s="1"/>
  <c r="DV76" i="1"/>
  <c r="EH76" i="1" s="1"/>
  <c r="DV56" i="1"/>
  <c r="EH56" i="1" s="1"/>
  <c r="DV46" i="1"/>
  <c r="EH46" i="1" s="1"/>
  <c r="DV41" i="1"/>
  <c r="EH41" i="1" s="1"/>
  <c r="DV110" i="1"/>
  <c r="EH110" i="1" s="1"/>
  <c r="DV96" i="1"/>
  <c r="EH96" i="1" s="1"/>
  <c r="DV103" i="1"/>
  <c r="EH103" i="1" s="1"/>
  <c r="DV29" i="1"/>
  <c r="EH29" i="1" s="1"/>
  <c r="DV68" i="1"/>
  <c r="EH68" i="1" s="1"/>
  <c r="DV102" i="1"/>
  <c r="EH102" i="1" s="1"/>
  <c r="DV42" i="1"/>
  <c r="EH42" i="1" s="1"/>
  <c r="DV131" i="1"/>
  <c r="EH131" i="1" s="1"/>
  <c r="DV47" i="1"/>
  <c r="EH47" i="1" s="1"/>
  <c r="DV54" i="1"/>
  <c r="EH54" i="1" s="1"/>
  <c r="DV86" i="1"/>
  <c r="EH86" i="1" s="1"/>
  <c r="DV108" i="1"/>
  <c r="EH108" i="1" s="1"/>
  <c r="DV98" i="1"/>
  <c r="EH98" i="1" s="1"/>
  <c r="DV73" i="1"/>
  <c r="EH73" i="1" s="1"/>
  <c r="DV99" i="1"/>
  <c r="EH99" i="1" s="1"/>
  <c r="DV115" i="1"/>
  <c r="EH115" i="1" s="1"/>
  <c r="DV65" i="1"/>
  <c r="EH65" i="1" s="1"/>
  <c r="DV12" i="1"/>
  <c r="EH12" i="1" s="1"/>
  <c r="DV10" i="1"/>
  <c r="EH10" i="1" s="1"/>
  <c r="DV87" i="1"/>
  <c r="EH87" i="1" s="1"/>
  <c r="DV20" i="1"/>
  <c r="EH20" i="1" s="1"/>
  <c r="DV121" i="1"/>
  <c r="EH121" i="1" s="1"/>
  <c r="DV143" i="1"/>
  <c r="EH143" i="1" s="1"/>
  <c r="DV141" i="1"/>
  <c r="EH141" i="1" s="1"/>
  <c r="DV82" i="1"/>
  <c r="EH82" i="1" s="1"/>
  <c r="DV24" i="1"/>
  <c r="EH24" i="1" s="1"/>
  <c r="DV97" i="1"/>
  <c r="EH97" i="1" s="1"/>
  <c r="DV51" i="1"/>
  <c r="EH51" i="1" s="1"/>
  <c r="DV55" i="1"/>
  <c r="EH55" i="1" s="1"/>
  <c r="DV61" i="1"/>
  <c r="EH61" i="1" s="1"/>
  <c r="DV31" i="1"/>
  <c r="EH31" i="1" s="1"/>
  <c r="DV6" i="1"/>
  <c r="EH6" i="1" s="1"/>
  <c r="DV74" i="1"/>
  <c r="EH74" i="1" s="1"/>
  <c r="DV35" i="1"/>
  <c r="EH35" i="1" s="1"/>
  <c r="DV104" i="1"/>
  <c r="EH104" i="1" s="1"/>
  <c r="DV7" i="1"/>
  <c r="EH7" i="1" s="1"/>
  <c r="DV101" i="1"/>
  <c r="EH101" i="1" s="1"/>
  <c r="DV39" i="1"/>
  <c r="EH39" i="1" s="1"/>
  <c r="DV38" i="1"/>
  <c r="EH38" i="1" s="1"/>
  <c r="DV116" i="1"/>
  <c r="EH116" i="1" s="1"/>
  <c r="DV129" i="1"/>
  <c r="EH129" i="1" s="1"/>
  <c r="DV132" i="1"/>
  <c r="EH132" i="1" s="1"/>
  <c r="DV134" i="1"/>
  <c r="EH134" i="1" s="1"/>
  <c r="EF109" i="1"/>
  <c r="ER109" i="1" s="1"/>
  <c r="EF97" i="1"/>
  <c r="ER97" i="1" s="1"/>
  <c r="EF44" i="1"/>
  <c r="ER44" i="1" s="1"/>
  <c r="EF48" i="1"/>
  <c r="ER48" i="1" s="1"/>
  <c r="EF114" i="1"/>
  <c r="ER114" i="1" s="1"/>
  <c r="EF81" i="1"/>
  <c r="ER81" i="1" s="1"/>
  <c r="EF38" i="1"/>
  <c r="ER38" i="1" s="1"/>
  <c r="EF100" i="1"/>
  <c r="ER100" i="1" s="1"/>
  <c r="EF56" i="1"/>
  <c r="ER56" i="1" s="1"/>
  <c r="EF86" i="1"/>
  <c r="ER86" i="1" s="1"/>
  <c r="EF59" i="1"/>
  <c r="ER59" i="1" s="1"/>
  <c r="EF89" i="1"/>
  <c r="ER89" i="1" s="1"/>
  <c r="EF88" i="1"/>
  <c r="ER88" i="1" s="1"/>
  <c r="EF113" i="1"/>
  <c r="ER113" i="1" s="1"/>
  <c r="DU120" i="1"/>
  <c r="EG120" i="1" s="1"/>
  <c r="DU119" i="1"/>
  <c r="EG119" i="1" s="1"/>
  <c r="DU122" i="1"/>
  <c r="EG122" i="1" s="1"/>
  <c r="EF122" i="1"/>
  <c r="ER122" i="1" s="1"/>
  <c r="EF127" i="1"/>
  <c r="ER127" i="1" s="1"/>
  <c r="DW119" i="1"/>
  <c r="EI119" i="1" s="1"/>
  <c r="DW120" i="1"/>
  <c r="EI120" i="1" s="1"/>
  <c r="DW135" i="1"/>
  <c r="EI135" i="1" s="1"/>
  <c r="DW132" i="1"/>
  <c r="EI132" i="1" s="1"/>
  <c r="DU141" i="1"/>
  <c r="EG141" i="1" s="1"/>
  <c r="EF143" i="1"/>
  <c r="ER143" i="1" s="1"/>
  <c r="EF141" i="1"/>
  <c r="ER141" i="1" s="1"/>
  <c r="EF91" i="1"/>
  <c r="ER91" i="1" s="1"/>
  <c r="EF73" i="1"/>
  <c r="ER73" i="1" s="1"/>
  <c r="EF16" i="1"/>
  <c r="ER16" i="1" s="1"/>
  <c r="EF34" i="1"/>
  <c r="ER34" i="1" s="1"/>
  <c r="EF92" i="1"/>
  <c r="ER92" i="1" s="1"/>
  <c r="EF53" i="1"/>
  <c r="ER53" i="1" s="1"/>
  <c r="EF37" i="1"/>
  <c r="ER37" i="1" s="1"/>
  <c r="EF13" i="1"/>
  <c r="ER13" i="1" s="1"/>
  <c r="EF82" i="1"/>
  <c r="ER82" i="1" s="1"/>
  <c r="EF66" i="1"/>
  <c r="ER66" i="1" s="1"/>
  <c r="EF9" i="1"/>
  <c r="ER9" i="1" s="1"/>
  <c r="EF50" i="1"/>
  <c r="ER50" i="1" s="1"/>
  <c r="EF57" i="1"/>
  <c r="ER57" i="1" s="1"/>
  <c r="EF99" i="1"/>
  <c r="ER99" i="1" s="1"/>
  <c r="DU126" i="1"/>
  <c r="EG126" i="1" s="1"/>
  <c r="DW124" i="1"/>
  <c r="EI124" i="1" s="1"/>
  <c r="DU123" i="1"/>
  <c r="EG123" i="1" s="1"/>
  <c r="EF125" i="1"/>
  <c r="ER125" i="1" s="1"/>
  <c r="DU133" i="1"/>
  <c r="EG133" i="1" s="1"/>
  <c r="DU134" i="1"/>
  <c r="EG134" i="1" s="1"/>
  <c r="DW141" i="1"/>
  <c r="EI141" i="1" s="1"/>
  <c r="DW142" i="1"/>
  <c r="EI142" i="1" s="1"/>
  <c r="EF15" i="1"/>
  <c r="ER15" i="1" s="1"/>
  <c r="EF110" i="1"/>
  <c r="ER110" i="1" s="1"/>
  <c r="EF31" i="1"/>
  <c r="ER31" i="1" s="1"/>
  <c r="EF84" i="1"/>
  <c r="ER84" i="1" s="1"/>
  <c r="EF95" i="1"/>
  <c r="ER95" i="1" s="1"/>
  <c r="EF65" i="1"/>
  <c r="ER65" i="1" s="1"/>
  <c r="EF74" i="1"/>
  <c r="ER74" i="1" s="1"/>
  <c r="EF30" i="1"/>
  <c r="ER30" i="1" s="1"/>
  <c r="EF52" i="1"/>
  <c r="ER52" i="1" s="1"/>
  <c r="EF77" i="1"/>
  <c r="ER77" i="1" s="1"/>
  <c r="EF26" i="1"/>
  <c r="ER26" i="1" s="1"/>
  <c r="EF107" i="1"/>
  <c r="ER107" i="1" s="1"/>
  <c r="EF69" i="1"/>
  <c r="ER69" i="1" s="1"/>
  <c r="DW121" i="1"/>
  <c r="EI121" i="1" s="1"/>
  <c r="EF117" i="1"/>
  <c r="ER117" i="1" s="1"/>
  <c r="EF128" i="1"/>
  <c r="ER128" i="1" s="1"/>
  <c r="EF121" i="1"/>
  <c r="ER121" i="1" s="1"/>
  <c r="DW128" i="1"/>
  <c r="EI128" i="1" s="1"/>
  <c r="DW117" i="1"/>
  <c r="EI117" i="1" s="1"/>
  <c r="EF119" i="1"/>
  <c r="ER119" i="1" s="1"/>
  <c r="DW138" i="1"/>
  <c r="EI138" i="1" s="1"/>
  <c r="EF132" i="1"/>
  <c r="ER132" i="1" s="1"/>
  <c r="DU135" i="1"/>
  <c r="EG135" i="1" s="1"/>
  <c r="DW145" i="1"/>
  <c r="EI145" i="1" s="1"/>
  <c r="EF144" i="1"/>
  <c r="ER144" i="1" s="1"/>
  <c r="DU139" i="1"/>
  <c r="EG139" i="1" s="1"/>
  <c r="DW139" i="1"/>
  <c r="EI139" i="1" s="1"/>
  <c r="EF60" i="1"/>
  <c r="ER60" i="1" s="1"/>
  <c r="EF105" i="1"/>
  <c r="ER105" i="1" s="1"/>
  <c r="EF55" i="1"/>
  <c r="ER55" i="1" s="1"/>
  <c r="EF29" i="1"/>
  <c r="ER29" i="1" s="1"/>
  <c r="EF63" i="1"/>
  <c r="ER63" i="1" s="1"/>
  <c r="EF5" i="1"/>
  <c r="ER5" i="1" s="1"/>
  <c r="EF35" i="1"/>
  <c r="ER35" i="1" s="1"/>
  <c r="EF101" i="1"/>
  <c r="ER101" i="1" s="1"/>
  <c r="EF70" i="1"/>
  <c r="ER70" i="1" s="1"/>
  <c r="EF72" i="1"/>
  <c r="ER72" i="1" s="1"/>
  <c r="EF49" i="1"/>
  <c r="ER49" i="1" s="1"/>
  <c r="EF43" i="1"/>
  <c r="ER43" i="1" s="1"/>
  <c r="EF123" i="1"/>
  <c r="ER123" i="1" s="1"/>
  <c r="DU121" i="1"/>
  <c r="EG121" i="1" s="1"/>
  <c r="EF116" i="1"/>
  <c r="ER116" i="1" s="1"/>
  <c r="DU116" i="1"/>
  <c r="EG116" i="1" s="1"/>
  <c r="DU124" i="1"/>
  <c r="EG124" i="1" s="1"/>
  <c r="DU125" i="1"/>
  <c r="EG125" i="1" s="1"/>
  <c r="DW134" i="1"/>
  <c r="EI134" i="1" s="1"/>
  <c r="EF133" i="1"/>
  <c r="ER133" i="1" s="1"/>
  <c r="EF98" i="1"/>
  <c r="ER98" i="1" s="1"/>
  <c r="EF67" i="1"/>
  <c r="ER67" i="1" s="1"/>
  <c r="EF96" i="1"/>
  <c r="ER96" i="1" s="1"/>
  <c r="EF27" i="1"/>
  <c r="ER27" i="1" s="1"/>
  <c r="EF83" i="1"/>
  <c r="ER83" i="1" s="1"/>
  <c r="EF46" i="1"/>
  <c r="ER46" i="1" s="1"/>
  <c r="EF76" i="1"/>
  <c r="ER76" i="1" s="1"/>
  <c r="EF61" i="1"/>
  <c r="ER61" i="1" s="1"/>
  <c r="EF6" i="1"/>
  <c r="ER6" i="1" s="1"/>
  <c r="EF45" i="1"/>
  <c r="ER45" i="1" s="1"/>
  <c r="EF71" i="1"/>
  <c r="ER71" i="1" s="1"/>
  <c r="EF33" i="1"/>
  <c r="ER33" i="1" s="1"/>
  <c r="EF115" i="1"/>
  <c r="ER115" i="1" s="1"/>
  <c r="EF104" i="1"/>
  <c r="ER104" i="1" s="1"/>
  <c r="EF108" i="1"/>
  <c r="ER108" i="1" s="1"/>
  <c r="EF41" i="1"/>
  <c r="ER41" i="1" s="1"/>
  <c r="DU127" i="1"/>
  <c r="EG127" i="1" s="1"/>
  <c r="DU129" i="1"/>
  <c r="EG129" i="1" s="1"/>
  <c r="DW125" i="1"/>
  <c r="EI125" i="1" s="1"/>
  <c r="EF118" i="1"/>
  <c r="ER118" i="1" s="1"/>
  <c r="DU117" i="1"/>
  <c r="EG117" i="1" s="1"/>
  <c r="DW137" i="1"/>
  <c r="EI137" i="1" s="1"/>
  <c r="EF134" i="1"/>
  <c r="ER134" i="1" s="1"/>
  <c r="EF137" i="1"/>
  <c r="ER137" i="1" s="1"/>
  <c r="DU144" i="1"/>
  <c r="EG144" i="1" s="1"/>
  <c r="DW143" i="1"/>
  <c r="EI143" i="1" s="1"/>
  <c r="DU143" i="1"/>
  <c r="EG143" i="1" s="1"/>
  <c r="EF25" i="1"/>
  <c r="ER25" i="1" s="1"/>
  <c r="EF39" i="1"/>
  <c r="ER39" i="1" s="1"/>
  <c r="EF94" i="1"/>
  <c r="ER94" i="1" s="1"/>
  <c r="EF85" i="1"/>
  <c r="ER85" i="1" s="1"/>
  <c r="EF14" i="1"/>
  <c r="ER14" i="1" s="1"/>
  <c r="EF47" i="1"/>
  <c r="ER47" i="1" s="1"/>
  <c r="EF42" i="1"/>
  <c r="ER42" i="1" s="1"/>
  <c r="EF78" i="1"/>
  <c r="ER78" i="1" s="1"/>
  <c r="EF75" i="1"/>
  <c r="ER75" i="1" s="1"/>
  <c r="EF7" i="1"/>
  <c r="ER7" i="1" s="1"/>
  <c r="EF22" i="1"/>
  <c r="ER22" i="1" s="1"/>
  <c r="EF24" i="1"/>
  <c r="ER24" i="1" s="1"/>
  <c r="EF68" i="1"/>
  <c r="ER68" i="1" s="1"/>
  <c r="EF32" i="1"/>
  <c r="ER32" i="1" s="1"/>
  <c r="EF102" i="1"/>
  <c r="ER102" i="1" s="1"/>
  <c r="EF129" i="1"/>
  <c r="ER129" i="1" s="1"/>
  <c r="EF145" i="1"/>
  <c r="ER145" i="1" s="1"/>
  <c r="EF135" i="1"/>
  <c r="ER135" i="1" s="1"/>
  <c r="EF28" i="1"/>
  <c r="ER28" i="1" s="1"/>
  <c r="EF11" i="1"/>
  <c r="ER11" i="1" s="1"/>
  <c r="EF18" i="1"/>
  <c r="ER18" i="1" s="1"/>
  <c r="EF10" i="1"/>
  <c r="ER10" i="1" s="1"/>
  <c r="EF20" i="1"/>
  <c r="ER20" i="1" s="1"/>
  <c r="EF90" i="1"/>
  <c r="ER90" i="1" s="1"/>
  <c r="EF62" i="1"/>
  <c r="ER62" i="1" s="1"/>
  <c r="EF111" i="1"/>
  <c r="ER111" i="1" s="1"/>
  <c r="EF17" i="1"/>
  <c r="ER17" i="1" s="1"/>
  <c r="EF87" i="1"/>
  <c r="ER87" i="1" s="1"/>
  <c r="EF36" i="1"/>
  <c r="ER36" i="1" s="1"/>
  <c r="EF21" i="1"/>
  <c r="ER21" i="1" s="1"/>
  <c r="EF112" i="1"/>
  <c r="ER112" i="1" s="1"/>
  <c r="EF126" i="1"/>
  <c r="ER126" i="1" s="1"/>
  <c r="EF138" i="1"/>
  <c r="ER138" i="1" s="1"/>
  <c r="EF136" i="1"/>
  <c r="ER136" i="1" s="1"/>
  <c r="DZ139" i="1"/>
  <c r="EL139" i="1" s="1"/>
  <c r="DZ118" i="1"/>
  <c r="EL118" i="1" s="1"/>
  <c r="DZ126" i="1"/>
  <c r="EL126" i="1" s="1"/>
  <c r="DY139" i="1"/>
  <c r="EK139" i="1" s="1"/>
  <c r="EE143" i="1"/>
  <c r="EQ143" i="1" s="1"/>
  <c r="DZ122" i="1"/>
  <c r="EL122" i="1" s="1"/>
  <c r="EE120" i="1"/>
  <c r="EQ120" i="1" s="1"/>
  <c r="DZ119" i="1"/>
  <c r="EL119" i="1" s="1"/>
  <c r="DZ131" i="1"/>
  <c r="EL131" i="1" s="1"/>
  <c r="EE118" i="1"/>
  <c r="EQ118" i="1" s="1"/>
  <c r="EE116" i="1"/>
  <c r="EQ116" i="1" s="1"/>
  <c r="EE134" i="1"/>
  <c r="EQ134" i="1" s="1"/>
  <c r="DZ135" i="1"/>
  <c r="EL135" i="1" s="1"/>
  <c r="DZ140" i="1"/>
  <c r="EL140" i="1" s="1"/>
  <c r="EE139" i="1"/>
  <c r="EQ139" i="1" s="1"/>
  <c r="DZ127" i="1"/>
  <c r="EL127" i="1" s="1"/>
  <c r="EE127" i="1"/>
  <c r="EQ127" i="1" s="1"/>
  <c r="EE124" i="1"/>
  <c r="EQ124" i="1" s="1"/>
  <c r="DZ124" i="1"/>
  <c r="EL124" i="1" s="1"/>
  <c r="EE129" i="1"/>
  <c r="EQ129" i="1" s="1"/>
  <c r="EE137" i="1"/>
  <c r="EQ137" i="1" s="1"/>
  <c r="EE141" i="1"/>
  <c r="EQ141" i="1" s="1"/>
  <c r="EE131" i="1"/>
  <c r="EQ131" i="1" s="1"/>
  <c r="DZ121" i="1"/>
  <c r="EL121" i="1" s="1"/>
  <c r="DZ123" i="1"/>
  <c r="EL123" i="1" s="1"/>
  <c r="DZ120" i="1"/>
  <c r="EL120" i="1" s="1"/>
  <c r="EE136" i="1"/>
  <c r="EQ136" i="1" s="1"/>
  <c r="DZ132" i="1"/>
  <c r="EL132" i="1" s="1"/>
  <c r="DZ133" i="1"/>
  <c r="EL133" i="1" s="1"/>
  <c r="DZ143" i="1"/>
  <c r="EL143" i="1" s="1"/>
  <c r="DZ129" i="1"/>
  <c r="EL129" i="1" s="1"/>
  <c r="DZ116" i="1"/>
  <c r="EL116" i="1" s="1"/>
  <c r="EE128" i="1"/>
  <c r="EQ128" i="1" s="1"/>
  <c r="EE119" i="1"/>
  <c r="EQ119" i="1" s="1"/>
  <c r="DZ136" i="1"/>
  <c r="EL136" i="1" s="1"/>
  <c r="EE138" i="1"/>
  <c r="EQ138" i="1" s="1"/>
  <c r="EE132" i="1"/>
  <c r="EQ132" i="1" s="1"/>
  <c r="EF139" i="1"/>
  <c r="ER139" i="1" s="1"/>
  <c r="EF140" i="1"/>
  <c r="ER140" i="1" s="1"/>
  <c r="EF142" i="1"/>
  <c r="ER142" i="1" s="1"/>
  <c r="EO12" i="1"/>
  <c r="EL9" i="1"/>
  <c r="DS3" i="1"/>
  <c r="BM5" i="9" l="1"/>
  <c r="AY3" i="9"/>
  <c r="AO63" i="7"/>
  <c r="BM63" i="7" s="1"/>
  <c r="AW16" i="7"/>
  <c r="BU16" i="7" s="1"/>
  <c r="EL62" i="6"/>
  <c r="AH62" i="7"/>
  <c r="EL75" i="6"/>
  <c r="AH75" i="7"/>
  <c r="EL46" i="6"/>
  <c r="AH46" i="7"/>
  <c r="EQ74" i="6"/>
  <c r="AM74" i="7"/>
  <c r="EQ30" i="6"/>
  <c r="AM30" i="7"/>
  <c r="EQ12" i="6"/>
  <c r="AM12" i="7"/>
  <c r="EH79" i="6"/>
  <c r="AD79" i="7"/>
  <c r="EH10" i="6"/>
  <c r="AD10" i="7"/>
  <c r="EH60" i="6"/>
  <c r="AD60" i="7"/>
  <c r="EM86" i="6"/>
  <c r="AI86" i="7"/>
  <c r="EM143" i="6"/>
  <c r="AI143" i="7"/>
  <c r="EP97" i="6"/>
  <c r="AL97" i="7"/>
  <c r="EP10" i="6"/>
  <c r="AL10" i="7"/>
  <c r="EP56" i="6"/>
  <c r="AL56" i="7"/>
  <c r="EJ71" i="6"/>
  <c r="AF71" i="7"/>
  <c r="EJ123" i="6"/>
  <c r="AF123" i="7"/>
  <c r="EK21" i="6"/>
  <c r="AG21" i="7"/>
  <c r="EK133" i="6"/>
  <c r="AG133" i="7"/>
  <c r="EK100" i="6"/>
  <c r="AG100" i="7"/>
  <c r="EK105" i="6"/>
  <c r="AG105" i="7"/>
  <c r="EN109" i="6"/>
  <c r="AJ109" i="7"/>
  <c r="EN21" i="6"/>
  <c r="AJ21" i="7"/>
  <c r="EI125" i="6"/>
  <c r="AE125" i="7"/>
  <c r="EI100" i="6"/>
  <c r="AE100" i="7"/>
  <c r="EI116" i="6"/>
  <c r="AE116" i="7"/>
  <c r="ER91" i="6"/>
  <c r="AN91" i="7"/>
  <c r="ER48" i="6"/>
  <c r="AN48" i="7"/>
  <c r="ER82" i="6"/>
  <c r="AN82" i="7"/>
  <c r="EO39" i="6"/>
  <c r="AK39" i="7"/>
  <c r="EO106" i="6"/>
  <c r="AK106" i="7"/>
  <c r="EO82" i="6"/>
  <c r="AK82" i="7"/>
  <c r="EG26" i="6"/>
  <c r="AC26" i="7"/>
  <c r="EG36" i="6"/>
  <c r="AC36" i="7"/>
  <c r="EG91" i="6"/>
  <c r="AC91" i="7"/>
  <c r="EL99" i="6"/>
  <c r="AH99" i="7"/>
  <c r="EL124" i="6"/>
  <c r="AH124" i="7"/>
  <c r="EL131" i="6"/>
  <c r="AH131" i="7"/>
  <c r="EL55" i="6"/>
  <c r="AH55" i="7"/>
  <c r="EL111" i="6"/>
  <c r="AH111" i="7"/>
  <c r="EL52" i="6"/>
  <c r="AH52" i="7"/>
  <c r="EL34" i="6"/>
  <c r="AH34" i="7"/>
  <c r="EL106" i="6"/>
  <c r="AH106" i="7"/>
  <c r="EL44" i="6"/>
  <c r="AH44" i="7"/>
  <c r="EL101" i="6"/>
  <c r="AH101" i="7"/>
  <c r="EL23" i="6"/>
  <c r="AH23" i="7"/>
  <c r="EL139" i="6"/>
  <c r="AH139" i="7"/>
  <c r="EL90" i="6"/>
  <c r="AH90" i="7"/>
  <c r="EL13" i="6"/>
  <c r="AH13" i="7"/>
  <c r="EL22" i="6"/>
  <c r="AH22" i="7"/>
  <c r="EL113" i="6"/>
  <c r="AH113" i="7"/>
  <c r="EL137" i="6"/>
  <c r="AH137" i="7"/>
  <c r="EL71" i="6"/>
  <c r="AH71" i="7"/>
  <c r="EQ124" i="6"/>
  <c r="AM124" i="7"/>
  <c r="EQ97" i="6"/>
  <c r="AM97" i="7"/>
  <c r="EQ41" i="6"/>
  <c r="AM41" i="7"/>
  <c r="EQ98" i="6"/>
  <c r="AM98" i="7"/>
  <c r="EQ34" i="6"/>
  <c r="AM34" i="7"/>
  <c r="EQ118" i="6"/>
  <c r="AM118" i="7"/>
  <c r="EQ7" i="6"/>
  <c r="AM7" i="7"/>
  <c r="EQ14" i="6"/>
  <c r="AM14" i="7"/>
  <c r="EQ117" i="6"/>
  <c r="AM117" i="7"/>
  <c r="EQ76" i="6"/>
  <c r="AM76" i="7"/>
  <c r="EQ72" i="6"/>
  <c r="AM72" i="7"/>
  <c r="EQ17" i="6"/>
  <c r="AM17" i="7"/>
  <c r="EQ115" i="6"/>
  <c r="AM115" i="7"/>
  <c r="EQ48" i="6"/>
  <c r="AM48" i="7"/>
  <c r="EQ8" i="6"/>
  <c r="AM8" i="7"/>
  <c r="EQ37" i="6"/>
  <c r="AM37" i="7"/>
  <c r="EQ9" i="6"/>
  <c r="AM9" i="7"/>
  <c r="EQ53" i="6"/>
  <c r="AM53" i="7"/>
  <c r="EH107" i="6"/>
  <c r="AD107" i="7"/>
  <c r="EH84" i="6"/>
  <c r="AD84" i="7"/>
  <c r="EH143" i="6"/>
  <c r="AD143" i="7"/>
  <c r="EH131" i="6"/>
  <c r="AD131" i="7"/>
  <c r="EH92" i="6"/>
  <c r="AD92" i="7"/>
  <c r="EH91" i="6"/>
  <c r="AD91" i="7"/>
  <c r="EH120" i="6"/>
  <c r="AD120" i="7"/>
  <c r="EH82" i="6"/>
  <c r="AD82" i="7"/>
  <c r="EH133" i="6"/>
  <c r="AD133" i="7"/>
  <c r="EH85" i="6"/>
  <c r="AD85" i="7"/>
  <c r="EH81" i="6"/>
  <c r="AD81" i="7"/>
  <c r="EH136" i="6"/>
  <c r="AD136" i="7"/>
  <c r="EH67" i="6"/>
  <c r="AD67" i="7"/>
  <c r="EH65" i="6"/>
  <c r="AD65" i="7"/>
  <c r="EH24" i="6"/>
  <c r="AD24" i="7"/>
  <c r="EH103" i="6"/>
  <c r="AD103" i="7"/>
  <c r="EH130" i="6"/>
  <c r="AD130" i="7"/>
  <c r="EH126" i="6"/>
  <c r="AD126" i="7"/>
  <c r="EM28" i="6"/>
  <c r="AI28" i="7"/>
  <c r="EM58" i="6"/>
  <c r="AI58" i="7"/>
  <c r="EM55" i="6"/>
  <c r="AI55" i="7"/>
  <c r="EM141" i="6"/>
  <c r="AI141" i="7"/>
  <c r="EM35" i="6"/>
  <c r="AI35" i="7"/>
  <c r="EM126" i="6"/>
  <c r="AI126" i="7"/>
  <c r="EM129" i="6"/>
  <c r="AI129" i="7"/>
  <c r="EM7" i="6"/>
  <c r="AI7" i="7"/>
  <c r="EM63" i="6"/>
  <c r="AI63" i="7"/>
  <c r="EM20" i="6"/>
  <c r="AI20" i="7"/>
  <c r="EM142" i="6"/>
  <c r="AI142" i="7"/>
  <c r="EM87" i="6"/>
  <c r="AI87" i="7"/>
  <c r="EM52" i="6"/>
  <c r="AI52" i="7"/>
  <c r="EM59" i="6"/>
  <c r="AI59" i="7"/>
  <c r="EM21" i="6"/>
  <c r="AI21" i="7"/>
  <c r="EM140" i="6"/>
  <c r="AI140" i="7"/>
  <c r="EM82" i="6"/>
  <c r="AI82" i="7"/>
  <c r="EP124" i="6"/>
  <c r="AL124" i="7"/>
  <c r="EP146" i="6"/>
  <c r="AL146" i="7"/>
  <c r="EP54" i="6"/>
  <c r="AL54" i="7"/>
  <c r="EP60" i="6"/>
  <c r="AL60" i="7"/>
  <c r="EP24" i="6"/>
  <c r="AL24" i="7"/>
  <c r="EP132" i="6"/>
  <c r="AL132" i="7"/>
  <c r="EP141" i="6"/>
  <c r="AL141" i="7"/>
  <c r="EP49" i="6"/>
  <c r="AL49" i="7"/>
  <c r="EP36" i="6"/>
  <c r="AL36" i="7"/>
  <c r="EP57" i="6"/>
  <c r="AL57" i="7"/>
  <c r="EP46" i="6"/>
  <c r="AL46" i="7"/>
  <c r="EP83" i="6"/>
  <c r="AL83" i="7"/>
  <c r="EP145" i="6"/>
  <c r="AL145" i="7"/>
  <c r="EP28" i="6"/>
  <c r="AL28" i="7"/>
  <c r="EP70" i="6"/>
  <c r="AL70" i="7"/>
  <c r="EP76" i="6"/>
  <c r="AL76" i="7"/>
  <c r="EP100" i="6"/>
  <c r="AL100" i="7"/>
  <c r="EP94" i="6"/>
  <c r="AL94" i="7"/>
  <c r="EJ68" i="6"/>
  <c r="AF68" i="7"/>
  <c r="EJ24" i="6"/>
  <c r="AF24" i="7"/>
  <c r="EJ7" i="6"/>
  <c r="AF7" i="7"/>
  <c r="EJ114" i="6"/>
  <c r="AF114" i="7"/>
  <c r="EJ33" i="6"/>
  <c r="AF33" i="7"/>
  <c r="EJ54" i="6"/>
  <c r="AF54" i="7"/>
  <c r="EJ125" i="6"/>
  <c r="AF125" i="7"/>
  <c r="EJ72" i="6"/>
  <c r="AF72" i="7"/>
  <c r="EJ128" i="6"/>
  <c r="AF128" i="7"/>
  <c r="EJ129" i="6"/>
  <c r="AF129" i="7"/>
  <c r="EJ140" i="6"/>
  <c r="AF140" i="7"/>
  <c r="EJ105" i="6"/>
  <c r="AF105" i="7"/>
  <c r="EJ13" i="6"/>
  <c r="AF13" i="7"/>
  <c r="EJ60" i="6"/>
  <c r="AF60" i="7"/>
  <c r="EJ9" i="6"/>
  <c r="AF9" i="7"/>
  <c r="EJ87" i="6"/>
  <c r="AF87" i="7"/>
  <c r="EJ83" i="6"/>
  <c r="AF83" i="7"/>
  <c r="EJ80" i="6"/>
  <c r="AF80" i="7"/>
  <c r="EK142" i="6"/>
  <c r="AG142" i="7"/>
  <c r="EK99" i="6"/>
  <c r="AG99" i="7"/>
  <c r="EK98" i="6"/>
  <c r="AG98" i="7"/>
  <c r="EK117" i="6"/>
  <c r="AG117" i="7"/>
  <c r="EK64" i="6"/>
  <c r="AG64" i="7"/>
  <c r="EK16" i="6"/>
  <c r="AG16" i="7"/>
  <c r="EK115" i="6"/>
  <c r="AG115" i="7"/>
  <c r="EK10" i="6"/>
  <c r="AG10" i="7"/>
  <c r="EK107" i="6"/>
  <c r="AG107" i="7"/>
  <c r="EK106" i="6"/>
  <c r="AG106" i="7"/>
  <c r="EK55" i="6"/>
  <c r="AG55" i="7"/>
  <c r="EK17" i="6"/>
  <c r="AG17" i="7"/>
  <c r="EK12" i="6"/>
  <c r="AG12" i="7"/>
  <c r="EK26" i="6"/>
  <c r="AG26" i="7"/>
  <c r="EK124" i="6"/>
  <c r="AG124" i="7"/>
  <c r="EK23" i="6"/>
  <c r="AG23" i="7"/>
  <c r="EK43" i="6"/>
  <c r="AG43" i="7"/>
  <c r="EK87" i="6"/>
  <c r="AG87" i="7"/>
  <c r="EN80" i="6"/>
  <c r="AJ80" i="7"/>
  <c r="EN107" i="6"/>
  <c r="AJ107" i="7"/>
  <c r="EN8" i="6"/>
  <c r="AJ8" i="7"/>
  <c r="EN83" i="6"/>
  <c r="AJ83" i="7"/>
  <c r="EN145" i="6"/>
  <c r="AJ145" i="7"/>
  <c r="EN130" i="6"/>
  <c r="AJ130" i="7"/>
  <c r="EN92" i="6"/>
  <c r="AJ92" i="7"/>
  <c r="EN105" i="6"/>
  <c r="AJ105" i="7"/>
  <c r="EN44" i="6"/>
  <c r="AJ44" i="7"/>
  <c r="EN16" i="6"/>
  <c r="AJ16" i="7"/>
  <c r="EN35" i="6"/>
  <c r="AJ35" i="7"/>
  <c r="EN132" i="6"/>
  <c r="AJ132" i="7"/>
  <c r="EN17" i="6"/>
  <c r="AJ17" i="7"/>
  <c r="EN22" i="6"/>
  <c r="AJ22" i="7"/>
  <c r="EN49" i="6"/>
  <c r="AJ49" i="7"/>
  <c r="EN34" i="6"/>
  <c r="AJ34" i="7"/>
  <c r="EN102" i="6"/>
  <c r="AJ102" i="7"/>
  <c r="EI70" i="6"/>
  <c r="AE70" i="7"/>
  <c r="EI30" i="6"/>
  <c r="AE30" i="7"/>
  <c r="EI16" i="6"/>
  <c r="AE16" i="7"/>
  <c r="EI23" i="6"/>
  <c r="AE23" i="7"/>
  <c r="EI113" i="6"/>
  <c r="AE113" i="7"/>
  <c r="EI115" i="6"/>
  <c r="AE115" i="7"/>
  <c r="EI128" i="6"/>
  <c r="AE128" i="7"/>
  <c r="EI50" i="6"/>
  <c r="AE50" i="7"/>
  <c r="EI139" i="6"/>
  <c r="AE139" i="7"/>
  <c r="EI66" i="6"/>
  <c r="AE66" i="7"/>
  <c r="EI106" i="6"/>
  <c r="AE106" i="7"/>
  <c r="EI19" i="6"/>
  <c r="AE19" i="7"/>
  <c r="EI58" i="6"/>
  <c r="AE58" i="7"/>
  <c r="EI95" i="6"/>
  <c r="AE95" i="7"/>
  <c r="EI85" i="6"/>
  <c r="AE85" i="7"/>
  <c r="EI122" i="6"/>
  <c r="AE122" i="7"/>
  <c r="EI118" i="6"/>
  <c r="AE118" i="7"/>
  <c r="EI117" i="6"/>
  <c r="AE117" i="7"/>
  <c r="ER45" i="6"/>
  <c r="AN45" i="7"/>
  <c r="ER67" i="6"/>
  <c r="AN67" i="7"/>
  <c r="ER104" i="6"/>
  <c r="AN104" i="7"/>
  <c r="ER73" i="6"/>
  <c r="AN73" i="7"/>
  <c r="ER54" i="6"/>
  <c r="AN54" i="7"/>
  <c r="ER126" i="6"/>
  <c r="AN126" i="7"/>
  <c r="ER65" i="6"/>
  <c r="AN65" i="7"/>
  <c r="ER66" i="6"/>
  <c r="AN66" i="7"/>
  <c r="ER123" i="6"/>
  <c r="AN123" i="7"/>
  <c r="ER79" i="6"/>
  <c r="AN79" i="7"/>
  <c r="ER27" i="6"/>
  <c r="AN27" i="7"/>
  <c r="ER118" i="6"/>
  <c r="AN118" i="7"/>
  <c r="ER5" i="6"/>
  <c r="AN5" i="7"/>
  <c r="ER42" i="6"/>
  <c r="AN42" i="7"/>
  <c r="ER74" i="6"/>
  <c r="AN74" i="7"/>
  <c r="ER119" i="6"/>
  <c r="AN119" i="7"/>
  <c r="ER110" i="6"/>
  <c r="AN110" i="7"/>
  <c r="ER121" i="6"/>
  <c r="AN121" i="7"/>
  <c r="EO12" i="6"/>
  <c r="AK12" i="7"/>
  <c r="EO23" i="6"/>
  <c r="AK23" i="7"/>
  <c r="EO26" i="6"/>
  <c r="AK26" i="7"/>
  <c r="EO71" i="6"/>
  <c r="AK71" i="7"/>
  <c r="EO63" i="6"/>
  <c r="AK63" i="7"/>
  <c r="EO56" i="6"/>
  <c r="AK56" i="7"/>
  <c r="EO57" i="6"/>
  <c r="AK57" i="7"/>
  <c r="EO75" i="6"/>
  <c r="AK75" i="7"/>
  <c r="EO123" i="6"/>
  <c r="AK123" i="7"/>
  <c r="EO53" i="6"/>
  <c r="AK53" i="7"/>
  <c r="EO112" i="6"/>
  <c r="AK112" i="7"/>
  <c r="EO43" i="6"/>
  <c r="AK43" i="7"/>
  <c r="EO37" i="6"/>
  <c r="AK37" i="7"/>
  <c r="EO121" i="6"/>
  <c r="AK121" i="7"/>
  <c r="EO14" i="6"/>
  <c r="AK14" i="7"/>
  <c r="EO142" i="6"/>
  <c r="AK142" i="7"/>
  <c r="EO124" i="6"/>
  <c r="AK124" i="7"/>
  <c r="EG87" i="6"/>
  <c r="AC87" i="7"/>
  <c r="EG84" i="6"/>
  <c r="AC84" i="7"/>
  <c r="EG65" i="6"/>
  <c r="AC65" i="7"/>
  <c r="EG7" i="6"/>
  <c r="AC7" i="7"/>
  <c r="EG104" i="6"/>
  <c r="AC104" i="7"/>
  <c r="EG108" i="6"/>
  <c r="AC108" i="7"/>
  <c r="EG115" i="6"/>
  <c r="AC115" i="7"/>
  <c r="EG126" i="6"/>
  <c r="AC126" i="7"/>
  <c r="EG25" i="6"/>
  <c r="AC25" i="7"/>
  <c r="EG55" i="6"/>
  <c r="AC55" i="7"/>
  <c r="EG56" i="6"/>
  <c r="AC56" i="7"/>
  <c r="EG61" i="6"/>
  <c r="AC61" i="7"/>
  <c r="EG79" i="6"/>
  <c r="AC79" i="7"/>
  <c r="EG106" i="6"/>
  <c r="AC106" i="7"/>
  <c r="EG96" i="6"/>
  <c r="AC96" i="7"/>
  <c r="EG119" i="6"/>
  <c r="AC119" i="7"/>
  <c r="EG69" i="6"/>
  <c r="AC69" i="7"/>
  <c r="EG73" i="6"/>
  <c r="AC73" i="7"/>
  <c r="EG93" i="6"/>
  <c r="AC93" i="7"/>
  <c r="EL129" i="6"/>
  <c r="AH129" i="7"/>
  <c r="EL107" i="6"/>
  <c r="AH107" i="7"/>
  <c r="EL121" i="6"/>
  <c r="AH121" i="7"/>
  <c r="EQ33" i="6"/>
  <c r="AM33" i="7"/>
  <c r="EQ89" i="6"/>
  <c r="AM89" i="7"/>
  <c r="EQ38" i="6"/>
  <c r="AM38" i="7"/>
  <c r="EH12" i="6"/>
  <c r="AD12" i="7"/>
  <c r="EH11" i="6"/>
  <c r="AD11" i="7"/>
  <c r="EH100" i="6"/>
  <c r="AD100" i="7"/>
  <c r="EM123" i="6"/>
  <c r="AI123" i="7"/>
  <c r="EM9" i="6"/>
  <c r="AI9" i="7"/>
  <c r="EM130" i="6"/>
  <c r="AI130" i="7"/>
  <c r="EM8" i="6"/>
  <c r="AI8" i="7"/>
  <c r="EP64" i="6"/>
  <c r="AL64" i="7"/>
  <c r="EP125" i="6"/>
  <c r="AL125" i="7"/>
  <c r="EP110" i="6"/>
  <c r="AL110" i="7"/>
  <c r="EJ63" i="6"/>
  <c r="AF63" i="7"/>
  <c r="EJ136" i="6"/>
  <c r="AF136" i="7"/>
  <c r="EJ144" i="6"/>
  <c r="AF144" i="7"/>
  <c r="EK61" i="6"/>
  <c r="AG61" i="7"/>
  <c r="EK146" i="6"/>
  <c r="AG146" i="7"/>
  <c r="EK40" i="6"/>
  <c r="AG40" i="7"/>
  <c r="EN68" i="6"/>
  <c r="AJ68" i="7"/>
  <c r="EN95" i="6"/>
  <c r="AJ95" i="7"/>
  <c r="EN85" i="6"/>
  <c r="AJ85" i="7"/>
  <c r="EI136" i="6"/>
  <c r="AE136" i="7"/>
  <c r="EI13" i="6"/>
  <c r="AE13" i="7"/>
  <c r="EI88" i="6"/>
  <c r="AE88" i="7"/>
  <c r="ER9" i="6"/>
  <c r="AN9" i="7"/>
  <c r="ER145" i="6"/>
  <c r="AN145" i="7"/>
  <c r="ER61" i="6"/>
  <c r="AN61" i="7"/>
  <c r="EO76" i="6"/>
  <c r="AK76" i="7"/>
  <c r="EO32" i="6"/>
  <c r="AK32" i="7"/>
  <c r="EO47" i="6"/>
  <c r="AK47" i="7"/>
  <c r="EG98" i="6"/>
  <c r="AC98" i="7"/>
  <c r="EG89" i="6"/>
  <c r="AC89" i="7"/>
  <c r="EG94" i="6"/>
  <c r="AC94" i="7"/>
  <c r="EO30" i="6"/>
  <c r="AK30" i="7"/>
  <c r="EL87" i="6"/>
  <c r="AH87" i="7"/>
  <c r="EL51" i="6"/>
  <c r="AH51" i="7"/>
  <c r="EL138" i="6"/>
  <c r="AH138" i="7"/>
  <c r="EL118" i="6"/>
  <c r="AH118" i="7"/>
  <c r="EL60" i="6"/>
  <c r="AH60" i="7"/>
  <c r="EL5" i="6"/>
  <c r="AH5" i="7"/>
  <c r="EL142" i="6"/>
  <c r="AH142" i="7"/>
  <c r="EL19" i="6"/>
  <c r="AH19" i="7"/>
  <c r="EL33" i="6"/>
  <c r="AH33" i="7"/>
  <c r="EL73" i="6"/>
  <c r="AH73" i="7"/>
  <c r="EL127" i="6"/>
  <c r="AH127" i="7"/>
  <c r="EL43" i="6"/>
  <c r="AH43" i="7"/>
  <c r="EL81" i="6"/>
  <c r="AH81" i="7"/>
  <c r="EL84" i="6"/>
  <c r="AH84" i="7"/>
  <c r="EL126" i="6"/>
  <c r="AH126" i="7"/>
  <c r="EL69" i="6"/>
  <c r="AH69" i="7"/>
  <c r="EL114" i="6"/>
  <c r="AH114" i="7"/>
  <c r="EL134" i="6"/>
  <c r="AH134" i="7"/>
  <c r="EQ122" i="6"/>
  <c r="AM122" i="7"/>
  <c r="EQ22" i="6"/>
  <c r="AM22" i="7"/>
  <c r="EQ126" i="6"/>
  <c r="AM126" i="7"/>
  <c r="EQ64" i="6"/>
  <c r="AM64" i="7"/>
  <c r="EQ21" i="6"/>
  <c r="AM21" i="7"/>
  <c r="EQ49" i="6"/>
  <c r="AM49" i="7"/>
  <c r="EQ26" i="6"/>
  <c r="AM26" i="7"/>
  <c r="EQ110" i="6"/>
  <c r="AM110" i="7"/>
  <c r="EQ43" i="6"/>
  <c r="AM43" i="7"/>
  <c r="EQ66" i="6"/>
  <c r="AM66" i="7"/>
  <c r="EQ62" i="6"/>
  <c r="AM62" i="7"/>
  <c r="EQ31" i="6"/>
  <c r="AM31" i="7"/>
  <c r="EQ93" i="6"/>
  <c r="AM93" i="7"/>
  <c r="EQ57" i="6"/>
  <c r="AM57" i="7"/>
  <c r="EQ108" i="6"/>
  <c r="AM108" i="7"/>
  <c r="EQ146" i="6"/>
  <c r="AM146" i="7"/>
  <c r="EQ52" i="6"/>
  <c r="AM52" i="7"/>
  <c r="EQ132" i="6"/>
  <c r="AM132" i="7"/>
  <c r="EH50" i="6"/>
  <c r="AD50" i="7"/>
  <c r="EH27" i="6"/>
  <c r="AD27" i="7"/>
  <c r="EH125" i="6"/>
  <c r="AD125" i="7"/>
  <c r="EH97" i="6"/>
  <c r="AD97" i="7"/>
  <c r="EH68" i="6"/>
  <c r="AD68" i="7"/>
  <c r="EH56" i="6"/>
  <c r="AD56" i="7"/>
  <c r="EH77" i="6"/>
  <c r="AD77" i="7"/>
  <c r="EH66" i="6"/>
  <c r="AD66" i="7"/>
  <c r="EH121" i="6"/>
  <c r="AD121" i="7"/>
  <c r="EH63" i="6"/>
  <c r="AD63" i="7"/>
  <c r="EH69" i="6"/>
  <c r="AD69" i="7"/>
  <c r="EH98" i="6"/>
  <c r="AD98" i="7"/>
  <c r="EH26" i="6"/>
  <c r="AD26" i="7"/>
  <c r="EH102" i="6"/>
  <c r="AD102" i="7"/>
  <c r="EH22" i="6"/>
  <c r="AD22" i="7"/>
  <c r="EH90" i="6"/>
  <c r="AD90" i="7"/>
  <c r="EH33" i="6"/>
  <c r="AD33" i="7"/>
  <c r="EH88" i="6"/>
  <c r="AD88" i="7"/>
  <c r="EM79" i="6"/>
  <c r="AI79" i="7"/>
  <c r="EM41" i="6"/>
  <c r="AI41" i="7"/>
  <c r="EM137" i="6"/>
  <c r="AI137" i="7"/>
  <c r="EM62" i="6"/>
  <c r="AI62" i="7"/>
  <c r="EM12" i="6"/>
  <c r="AI12" i="7"/>
  <c r="EM102" i="6"/>
  <c r="AI102" i="7"/>
  <c r="EM124" i="6"/>
  <c r="AI124" i="7"/>
  <c r="EM88" i="6"/>
  <c r="AI88" i="7"/>
  <c r="EM24" i="6"/>
  <c r="AI24" i="7"/>
  <c r="EM99" i="6"/>
  <c r="AI99" i="7"/>
  <c r="EM100" i="6"/>
  <c r="AI100" i="7"/>
  <c r="EM44" i="6"/>
  <c r="AI44" i="7"/>
  <c r="EM48" i="6"/>
  <c r="AI48" i="7"/>
  <c r="EM134" i="6"/>
  <c r="AI134" i="7"/>
  <c r="EM16" i="6"/>
  <c r="AI16" i="7"/>
  <c r="EM90" i="6"/>
  <c r="AI90" i="7"/>
  <c r="EM34" i="6"/>
  <c r="AI34" i="7"/>
  <c r="EP71" i="6"/>
  <c r="AL71" i="7"/>
  <c r="EP136" i="6"/>
  <c r="AL136" i="7"/>
  <c r="EP59" i="6"/>
  <c r="AL59" i="7"/>
  <c r="EP50" i="6"/>
  <c r="AL50" i="7"/>
  <c r="EP95" i="6"/>
  <c r="AL95" i="7"/>
  <c r="EP53" i="6"/>
  <c r="AL53" i="7"/>
  <c r="EP6" i="6"/>
  <c r="AL6" i="7"/>
  <c r="EP82" i="6"/>
  <c r="AL82" i="7"/>
  <c r="EP112" i="6"/>
  <c r="AL112" i="7"/>
  <c r="EP111" i="6"/>
  <c r="AL111" i="7"/>
  <c r="EP85" i="6"/>
  <c r="AL85" i="7"/>
  <c r="EP58" i="6"/>
  <c r="AL58" i="7"/>
  <c r="EP139" i="6"/>
  <c r="AL139" i="7"/>
  <c r="EP65" i="6"/>
  <c r="AL65" i="7"/>
  <c r="EP80" i="6"/>
  <c r="AL80" i="7"/>
  <c r="EP48" i="6"/>
  <c r="AL48" i="7"/>
  <c r="EP90" i="6"/>
  <c r="AL90" i="7"/>
  <c r="EP126" i="6"/>
  <c r="AL126" i="7"/>
  <c r="EJ104" i="6"/>
  <c r="AF104" i="7"/>
  <c r="EJ103" i="6"/>
  <c r="AF103" i="7"/>
  <c r="EJ85" i="6"/>
  <c r="AF85" i="7"/>
  <c r="EJ82" i="6"/>
  <c r="AF82" i="7"/>
  <c r="EJ138" i="6"/>
  <c r="AF138" i="7"/>
  <c r="EJ19" i="6"/>
  <c r="AF19" i="7"/>
  <c r="EJ95" i="6"/>
  <c r="AF95" i="7"/>
  <c r="EJ41" i="6"/>
  <c r="AF41" i="7"/>
  <c r="EJ113" i="6"/>
  <c r="AF113" i="7"/>
  <c r="EJ42" i="6"/>
  <c r="AF42" i="7"/>
  <c r="EJ32" i="6"/>
  <c r="AF32" i="7"/>
  <c r="EJ90" i="6"/>
  <c r="AF90" i="7"/>
  <c r="EJ88" i="6"/>
  <c r="AF88" i="7"/>
  <c r="EJ119" i="6"/>
  <c r="AF119" i="7"/>
  <c r="EJ109" i="6"/>
  <c r="AF109" i="7"/>
  <c r="EJ5" i="6"/>
  <c r="AF5" i="7"/>
  <c r="EJ20" i="6"/>
  <c r="AF20" i="7"/>
  <c r="EJ25" i="6"/>
  <c r="AF25" i="7"/>
  <c r="EK85" i="6"/>
  <c r="AG85" i="7"/>
  <c r="EK96" i="6"/>
  <c r="AG96" i="7"/>
  <c r="EK59" i="6"/>
  <c r="AG59" i="7"/>
  <c r="EK69" i="6"/>
  <c r="AG69" i="7"/>
  <c r="EK38" i="6"/>
  <c r="AG38" i="7"/>
  <c r="EK120" i="6"/>
  <c r="AG120" i="7"/>
  <c r="EK95" i="6"/>
  <c r="AG95" i="7"/>
  <c r="EK30" i="6"/>
  <c r="AG30" i="7"/>
  <c r="EK7" i="6"/>
  <c r="AG7" i="7"/>
  <c r="EK58" i="6"/>
  <c r="AG58" i="7"/>
  <c r="EK54" i="6"/>
  <c r="AG54" i="7"/>
  <c r="EK93" i="6"/>
  <c r="AG93" i="7"/>
  <c r="EK127" i="6"/>
  <c r="AG127" i="7"/>
  <c r="EK143" i="6"/>
  <c r="AG143" i="7"/>
  <c r="EK131" i="6"/>
  <c r="AG131" i="7"/>
  <c r="EK65" i="6"/>
  <c r="AG65" i="7"/>
  <c r="EK112" i="6"/>
  <c r="AG112" i="7"/>
  <c r="EK60" i="6"/>
  <c r="AG60" i="7"/>
  <c r="EN119" i="6"/>
  <c r="AJ119" i="7"/>
  <c r="EN65" i="6"/>
  <c r="AJ65" i="7"/>
  <c r="EN52" i="6"/>
  <c r="AJ52" i="7"/>
  <c r="EN39" i="6"/>
  <c r="AJ39" i="7"/>
  <c r="EN45" i="6"/>
  <c r="AJ45" i="7"/>
  <c r="EN53" i="6"/>
  <c r="AJ53" i="7"/>
  <c r="EN70" i="6"/>
  <c r="AJ70" i="7"/>
  <c r="EN100" i="6"/>
  <c r="AJ100" i="7"/>
  <c r="EN136" i="6"/>
  <c r="AJ136" i="7"/>
  <c r="EN131" i="6"/>
  <c r="AJ131" i="7"/>
  <c r="EN104" i="6"/>
  <c r="AJ104" i="7"/>
  <c r="EN101" i="6"/>
  <c r="AJ101" i="7"/>
  <c r="EN143" i="6"/>
  <c r="AJ143" i="7"/>
  <c r="EN125" i="6"/>
  <c r="AJ125" i="7"/>
  <c r="EN9" i="6"/>
  <c r="AJ9" i="7"/>
  <c r="EN28" i="6"/>
  <c r="AJ28" i="7"/>
  <c r="EN47" i="6"/>
  <c r="AJ47" i="7"/>
  <c r="EI22" i="6"/>
  <c r="AE22" i="7"/>
  <c r="EI18" i="6"/>
  <c r="AE18" i="7"/>
  <c r="EI36" i="6"/>
  <c r="AE36" i="7"/>
  <c r="EI130" i="6"/>
  <c r="AE130" i="7"/>
  <c r="EI46" i="6"/>
  <c r="AE46" i="7"/>
  <c r="EI110" i="6"/>
  <c r="AE110" i="7"/>
  <c r="EI84" i="6"/>
  <c r="AE84" i="7"/>
  <c r="EI37" i="6"/>
  <c r="AE37" i="7"/>
  <c r="EI109" i="6"/>
  <c r="AE109" i="7"/>
  <c r="EI48" i="6"/>
  <c r="AE48" i="7"/>
  <c r="EI15" i="6"/>
  <c r="AE15" i="7"/>
  <c r="EI144" i="6"/>
  <c r="AE144" i="7"/>
  <c r="EI104" i="6"/>
  <c r="AE104" i="7"/>
  <c r="EI35" i="6"/>
  <c r="AE35" i="7"/>
  <c r="EI53" i="6"/>
  <c r="AE53" i="7"/>
  <c r="EI101" i="6"/>
  <c r="AE101" i="7"/>
  <c r="EI107" i="6"/>
  <c r="AE107" i="7"/>
  <c r="EI61" i="6"/>
  <c r="AE61" i="7"/>
  <c r="ER134" i="6"/>
  <c r="AN134" i="7"/>
  <c r="ER59" i="6"/>
  <c r="AN59" i="7"/>
  <c r="ER11" i="6"/>
  <c r="AN11" i="7"/>
  <c r="ER46" i="6"/>
  <c r="AN46" i="7"/>
  <c r="ER68" i="6"/>
  <c r="AN68" i="7"/>
  <c r="ER112" i="6"/>
  <c r="AN112" i="7"/>
  <c r="ER146" i="6"/>
  <c r="AN146" i="7"/>
  <c r="ER75" i="6"/>
  <c r="AN75" i="7"/>
  <c r="ER129" i="6"/>
  <c r="AN129" i="7"/>
  <c r="ER99" i="6"/>
  <c r="AN99" i="7"/>
  <c r="ER131" i="6"/>
  <c r="AN131" i="7"/>
  <c r="ER49" i="6"/>
  <c r="AN49" i="7"/>
  <c r="ER105" i="6"/>
  <c r="AN105" i="7"/>
  <c r="ER22" i="6"/>
  <c r="AN22" i="7"/>
  <c r="ER78" i="6"/>
  <c r="AN78" i="7"/>
  <c r="ER33" i="6"/>
  <c r="AN33" i="7"/>
  <c r="ER124" i="6"/>
  <c r="AN124" i="7"/>
  <c r="ER108" i="6"/>
  <c r="AN108" i="7"/>
  <c r="EO11" i="6"/>
  <c r="AK11" i="7"/>
  <c r="EO83" i="6"/>
  <c r="AK83" i="7"/>
  <c r="EO54" i="6"/>
  <c r="AK54" i="7"/>
  <c r="EO28" i="6"/>
  <c r="AK28" i="7"/>
  <c r="EO33" i="6"/>
  <c r="AK33" i="7"/>
  <c r="EO10" i="6"/>
  <c r="AK10" i="7"/>
  <c r="EO73" i="6"/>
  <c r="AK73" i="7"/>
  <c r="EO34" i="6"/>
  <c r="AK34" i="7"/>
  <c r="EO102" i="6"/>
  <c r="AK102" i="7"/>
  <c r="EO21" i="6"/>
  <c r="AK21" i="7"/>
  <c r="EO97" i="6"/>
  <c r="AK97" i="7"/>
  <c r="EO118" i="6"/>
  <c r="AK118" i="7"/>
  <c r="EO7" i="6"/>
  <c r="AK7" i="7"/>
  <c r="EO29" i="6"/>
  <c r="AK29" i="7"/>
  <c r="EO27" i="6"/>
  <c r="AK27" i="7"/>
  <c r="EO49" i="6"/>
  <c r="AK49" i="7"/>
  <c r="EO35" i="6"/>
  <c r="AK35" i="7"/>
  <c r="EG75" i="6"/>
  <c r="AC75" i="7"/>
  <c r="EG141" i="6"/>
  <c r="AC141" i="7"/>
  <c r="EG122" i="6"/>
  <c r="AC122" i="7"/>
  <c r="EG18" i="6"/>
  <c r="AC18" i="7"/>
  <c r="EG81" i="6"/>
  <c r="AC81" i="7"/>
  <c r="EG52" i="6"/>
  <c r="AC52" i="7"/>
  <c r="EG57" i="6"/>
  <c r="AC57" i="7"/>
  <c r="EG27" i="6"/>
  <c r="AC27" i="7"/>
  <c r="EG101" i="6"/>
  <c r="AC101" i="7"/>
  <c r="EG137" i="6"/>
  <c r="AC137" i="7"/>
  <c r="EG74" i="6"/>
  <c r="AC74" i="7"/>
  <c r="EG95" i="6"/>
  <c r="AC95" i="7"/>
  <c r="EG139" i="6"/>
  <c r="AC139" i="7"/>
  <c r="EG72" i="6"/>
  <c r="AC72" i="7"/>
  <c r="EG80" i="6"/>
  <c r="AC80" i="7"/>
  <c r="EG49" i="6"/>
  <c r="AC49" i="7"/>
  <c r="EG23" i="6"/>
  <c r="AC23" i="7"/>
  <c r="EG43" i="6"/>
  <c r="AC43" i="7"/>
  <c r="EG145" i="6"/>
  <c r="AC145" i="7"/>
  <c r="EL88" i="6"/>
  <c r="AH88" i="7"/>
  <c r="EL45" i="6"/>
  <c r="AH45" i="7"/>
  <c r="EL61" i="6"/>
  <c r="AH61" i="7"/>
  <c r="EL133" i="6"/>
  <c r="AH133" i="7"/>
  <c r="EQ75" i="6"/>
  <c r="AM75" i="7"/>
  <c r="EQ103" i="6"/>
  <c r="AM103" i="7"/>
  <c r="EH109" i="6"/>
  <c r="AD109" i="7"/>
  <c r="EH5" i="6"/>
  <c r="AD5" i="7"/>
  <c r="EM145" i="6"/>
  <c r="AI145" i="7"/>
  <c r="EM38" i="6"/>
  <c r="AI38" i="7"/>
  <c r="EM131" i="6"/>
  <c r="AI131" i="7"/>
  <c r="EP79" i="6"/>
  <c r="AL79" i="7"/>
  <c r="EP115" i="6"/>
  <c r="AL115" i="7"/>
  <c r="EP89" i="6"/>
  <c r="AL89" i="7"/>
  <c r="EJ79" i="6"/>
  <c r="AF79" i="7"/>
  <c r="EJ27" i="6"/>
  <c r="AF27" i="7"/>
  <c r="EJ122" i="6"/>
  <c r="AF122" i="7"/>
  <c r="EK31" i="6"/>
  <c r="AG31" i="7"/>
  <c r="EK101" i="6"/>
  <c r="AG101" i="7"/>
  <c r="EK33" i="6"/>
  <c r="AG33" i="7"/>
  <c r="EN126" i="6"/>
  <c r="AJ126" i="7"/>
  <c r="EN142" i="6"/>
  <c r="AJ142" i="7"/>
  <c r="EN15" i="6"/>
  <c r="AJ15" i="7"/>
  <c r="EI141" i="6"/>
  <c r="AE141" i="7"/>
  <c r="EI99" i="6"/>
  <c r="AE99" i="7"/>
  <c r="ER34" i="6"/>
  <c r="AN34" i="7"/>
  <c r="ER83" i="6"/>
  <c r="AN83" i="7"/>
  <c r="ER16" i="6"/>
  <c r="AN16" i="7"/>
  <c r="ER38" i="6"/>
  <c r="AN38" i="7"/>
  <c r="EO100" i="6"/>
  <c r="AK100" i="7"/>
  <c r="EO116" i="6"/>
  <c r="AK116" i="7"/>
  <c r="EO70" i="6"/>
  <c r="AK70" i="7"/>
  <c r="EG105" i="6"/>
  <c r="AC105" i="7"/>
  <c r="EG68" i="6"/>
  <c r="AC68" i="7"/>
  <c r="EG143" i="6"/>
  <c r="AC143" i="7"/>
  <c r="EL98" i="6"/>
  <c r="AH98" i="7"/>
  <c r="EL35" i="6"/>
  <c r="AH35" i="7"/>
  <c r="EL128" i="6"/>
  <c r="AH128" i="7"/>
  <c r="EL91" i="6"/>
  <c r="AH91" i="7"/>
  <c r="EL7" i="6"/>
  <c r="AH7" i="7"/>
  <c r="EL105" i="6"/>
  <c r="AH105" i="7"/>
  <c r="EL57" i="6"/>
  <c r="AH57" i="7"/>
  <c r="EL120" i="6"/>
  <c r="AH120" i="7"/>
  <c r="EL102" i="6"/>
  <c r="AH102" i="7"/>
  <c r="EL16" i="6"/>
  <c r="AH16" i="7"/>
  <c r="EL123" i="6"/>
  <c r="AH123" i="7"/>
  <c r="EL116" i="6"/>
  <c r="AH116" i="7"/>
  <c r="EL94" i="6"/>
  <c r="AH94" i="7"/>
  <c r="EL65" i="6"/>
  <c r="AH65" i="7"/>
  <c r="EL86" i="6"/>
  <c r="AH86" i="7"/>
  <c r="EL135" i="6"/>
  <c r="AH135" i="7"/>
  <c r="EL110" i="6"/>
  <c r="AH110" i="7"/>
  <c r="EL100" i="6"/>
  <c r="AH100" i="7"/>
  <c r="EQ99" i="6"/>
  <c r="AM99" i="7"/>
  <c r="EQ67" i="6"/>
  <c r="AM67" i="7"/>
  <c r="EQ133" i="6"/>
  <c r="AM133" i="7"/>
  <c r="EQ129" i="6"/>
  <c r="AM129" i="7"/>
  <c r="EQ56" i="6"/>
  <c r="AM56" i="7"/>
  <c r="EQ27" i="6"/>
  <c r="AM27" i="7"/>
  <c r="EQ142" i="6"/>
  <c r="AM142" i="7"/>
  <c r="EQ123" i="6"/>
  <c r="AM123" i="7"/>
  <c r="EQ100" i="6"/>
  <c r="AM100" i="7"/>
  <c r="EQ140" i="6"/>
  <c r="AM140" i="7"/>
  <c r="EQ25" i="6"/>
  <c r="AM25" i="7"/>
  <c r="EQ54" i="6"/>
  <c r="AM54" i="7"/>
  <c r="EQ15" i="6"/>
  <c r="AM15" i="7"/>
  <c r="EQ71" i="6"/>
  <c r="AM71" i="7"/>
  <c r="EQ55" i="6"/>
  <c r="AM55" i="7"/>
  <c r="EQ138" i="6"/>
  <c r="AM138" i="7"/>
  <c r="EQ35" i="6"/>
  <c r="AM35" i="7"/>
  <c r="EQ141" i="6"/>
  <c r="AM141" i="7"/>
  <c r="EH34" i="6"/>
  <c r="AD34" i="7"/>
  <c r="EH119" i="6"/>
  <c r="AD119" i="7"/>
  <c r="EH70" i="6"/>
  <c r="AD70" i="7"/>
  <c r="EH138" i="6"/>
  <c r="AD138" i="7"/>
  <c r="EH18" i="6"/>
  <c r="AD18" i="7"/>
  <c r="EH139" i="6"/>
  <c r="AD139" i="7"/>
  <c r="EH29" i="6"/>
  <c r="AD29" i="7"/>
  <c r="EH43" i="6"/>
  <c r="AD43" i="7"/>
  <c r="EH101" i="6"/>
  <c r="AD101" i="7"/>
  <c r="EH45" i="6"/>
  <c r="AD45" i="7"/>
  <c r="EH37" i="6"/>
  <c r="AD37" i="7"/>
  <c r="EH78" i="6"/>
  <c r="AD78" i="7"/>
  <c r="EH30" i="6"/>
  <c r="AD30" i="7"/>
  <c r="EH64" i="6"/>
  <c r="AD64" i="7"/>
  <c r="EH25" i="6"/>
  <c r="AD25" i="7"/>
  <c r="EH13" i="6"/>
  <c r="AD13" i="7"/>
  <c r="EH9" i="6"/>
  <c r="AD9" i="7"/>
  <c r="EM106" i="6"/>
  <c r="AI106" i="7"/>
  <c r="EM51" i="6"/>
  <c r="AI51" i="7"/>
  <c r="EM85" i="6"/>
  <c r="AI85" i="7"/>
  <c r="EM29" i="6"/>
  <c r="AI29" i="7"/>
  <c r="EM17" i="6"/>
  <c r="AI17" i="7"/>
  <c r="EM66" i="6"/>
  <c r="AI66" i="7"/>
  <c r="EM133" i="6"/>
  <c r="AI133" i="7"/>
  <c r="EM94" i="6"/>
  <c r="AI94" i="7"/>
  <c r="EM69" i="6"/>
  <c r="AI69" i="7"/>
  <c r="EM13" i="6"/>
  <c r="AI13" i="7"/>
  <c r="EM96" i="6"/>
  <c r="AI96" i="7"/>
  <c r="EM26" i="6"/>
  <c r="AI26" i="7"/>
  <c r="EM43" i="6"/>
  <c r="AI43" i="7"/>
  <c r="EM47" i="6"/>
  <c r="AI47" i="7"/>
  <c r="EM138" i="6"/>
  <c r="AI138" i="7"/>
  <c r="EM49" i="6"/>
  <c r="AI49" i="7"/>
  <c r="EM10" i="6"/>
  <c r="AI10" i="7"/>
  <c r="EM108" i="6"/>
  <c r="AI108" i="7"/>
  <c r="EP128" i="6"/>
  <c r="AL128" i="7"/>
  <c r="EP114" i="6"/>
  <c r="AL114" i="7"/>
  <c r="EP51" i="6"/>
  <c r="AL51" i="7"/>
  <c r="EP45" i="6"/>
  <c r="AL45" i="7"/>
  <c r="EP77" i="6"/>
  <c r="AL77" i="7"/>
  <c r="EP32" i="6"/>
  <c r="AL32" i="7"/>
  <c r="EP107" i="6"/>
  <c r="AL107" i="7"/>
  <c r="EP103" i="6"/>
  <c r="AL103" i="7"/>
  <c r="EP74" i="6"/>
  <c r="AL74" i="7"/>
  <c r="EP93" i="6"/>
  <c r="AL93" i="7"/>
  <c r="EP108" i="6"/>
  <c r="AL108" i="7"/>
  <c r="EP121" i="6"/>
  <c r="AL121" i="7"/>
  <c r="EP91" i="6"/>
  <c r="AL91" i="7"/>
  <c r="EP26" i="6"/>
  <c r="AL26" i="7"/>
  <c r="EP96" i="6"/>
  <c r="AL96" i="7"/>
  <c r="EP133" i="6"/>
  <c r="AL133" i="7"/>
  <c r="EP42" i="6"/>
  <c r="AL42" i="7"/>
  <c r="EP104" i="6"/>
  <c r="AL104" i="7"/>
  <c r="EJ124" i="6"/>
  <c r="AF124" i="7"/>
  <c r="EJ141" i="6"/>
  <c r="AF141" i="7"/>
  <c r="EJ45" i="6"/>
  <c r="AF45" i="7"/>
  <c r="EJ139" i="6"/>
  <c r="AF139" i="7"/>
  <c r="EJ77" i="6"/>
  <c r="AF77" i="7"/>
  <c r="EJ17" i="6"/>
  <c r="AF17" i="7"/>
  <c r="EJ57" i="6"/>
  <c r="AF57" i="7"/>
  <c r="EJ29" i="6"/>
  <c r="AF29" i="7"/>
  <c r="EJ116" i="6"/>
  <c r="AF116" i="7"/>
  <c r="EJ78" i="6"/>
  <c r="AF78" i="7"/>
  <c r="EJ38" i="6"/>
  <c r="AF38" i="7"/>
  <c r="EJ84" i="6"/>
  <c r="AF84" i="7"/>
  <c r="EJ28" i="6"/>
  <c r="AF28" i="7"/>
  <c r="EJ75" i="6"/>
  <c r="AF75" i="7"/>
  <c r="EJ118" i="6"/>
  <c r="AF118" i="7"/>
  <c r="EJ73" i="6"/>
  <c r="AF73" i="7"/>
  <c r="EJ37" i="6"/>
  <c r="AF37" i="7"/>
  <c r="EJ12" i="6"/>
  <c r="AF12" i="7"/>
  <c r="EK132" i="6"/>
  <c r="AG132" i="7"/>
  <c r="EK145" i="6"/>
  <c r="AG145" i="7"/>
  <c r="EK83" i="6"/>
  <c r="AG83" i="7"/>
  <c r="EK52" i="6"/>
  <c r="AG52" i="7"/>
  <c r="EK130" i="6"/>
  <c r="AG130" i="7"/>
  <c r="EK42" i="6"/>
  <c r="AG42" i="7"/>
  <c r="EK73" i="6"/>
  <c r="AG73" i="7"/>
  <c r="EK19" i="6"/>
  <c r="AG19" i="7"/>
  <c r="EK88" i="6"/>
  <c r="AG88" i="7"/>
  <c r="EK135" i="6"/>
  <c r="AG135" i="7"/>
  <c r="EK126" i="6"/>
  <c r="AG126" i="7"/>
  <c r="EK63" i="6"/>
  <c r="AG63" i="7"/>
  <c r="EK86" i="6"/>
  <c r="AG86" i="7"/>
  <c r="EK122" i="6"/>
  <c r="AG122" i="7"/>
  <c r="EK57" i="6"/>
  <c r="AG57" i="7"/>
  <c r="EK67" i="6"/>
  <c r="AG67" i="7"/>
  <c r="EK25" i="6"/>
  <c r="AG25" i="7"/>
  <c r="EN41" i="6"/>
  <c r="AJ41" i="7"/>
  <c r="EN57" i="6"/>
  <c r="AJ57" i="7"/>
  <c r="EN46" i="6"/>
  <c r="AJ46" i="7"/>
  <c r="EN129" i="6"/>
  <c r="AJ129" i="7"/>
  <c r="EN38" i="6"/>
  <c r="AJ38" i="7"/>
  <c r="EN90" i="6"/>
  <c r="AJ90" i="7"/>
  <c r="EN84" i="6"/>
  <c r="AJ84" i="7"/>
  <c r="EN140" i="6"/>
  <c r="AJ140" i="7"/>
  <c r="EN66" i="6"/>
  <c r="AJ66" i="7"/>
  <c r="EN113" i="6"/>
  <c r="AJ113" i="7"/>
  <c r="EN117" i="6"/>
  <c r="AJ117" i="7"/>
  <c r="EN93" i="6"/>
  <c r="AJ93" i="7"/>
  <c r="EN108" i="6"/>
  <c r="AJ108" i="7"/>
  <c r="EN121" i="6"/>
  <c r="AJ121" i="7"/>
  <c r="EN64" i="6"/>
  <c r="AJ64" i="7"/>
  <c r="EN87" i="6"/>
  <c r="AJ87" i="7"/>
  <c r="EN139" i="6"/>
  <c r="AJ139" i="7"/>
  <c r="EN62" i="6"/>
  <c r="AJ62" i="7"/>
  <c r="EI79" i="6"/>
  <c r="AE79" i="7"/>
  <c r="EI20" i="6"/>
  <c r="AE20" i="7"/>
  <c r="EI126" i="6"/>
  <c r="AE126" i="7"/>
  <c r="EI112" i="6"/>
  <c r="AE112" i="7"/>
  <c r="EI45" i="6"/>
  <c r="AE45" i="7"/>
  <c r="EI75" i="6"/>
  <c r="AE75" i="7"/>
  <c r="EI59" i="6"/>
  <c r="AE59" i="7"/>
  <c r="EI119" i="6"/>
  <c r="AE119" i="7"/>
  <c r="EI135" i="6"/>
  <c r="AE135" i="7"/>
  <c r="EI105" i="6"/>
  <c r="AE105" i="7"/>
  <c r="EI137" i="6"/>
  <c r="AE137" i="7"/>
  <c r="EI12" i="6"/>
  <c r="AE12" i="7"/>
  <c r="EI72" i="6"/>
  <c r="AE72" i="7"/>
  <c r="EI67" i="6"/>
  <c r="AE67" i="7"/>
  <c r="EI87" i="6"/>
  <c r="AE87" i="7"/>
  <c r="EI55" i="6"/>
  <c r="AE55" i="7"/>
  <c r="EI69" i="6"/>
  <c r="AE69" i="7"/>
  <c r="EI41" i="6"/>
  <c r="AE41" i="7"/>
  <c r="ER113" i="6"/>
  <c r="AN113" i="7"/>
  <c r="ER29" i="6"/>
  <c r="AN29" i="7"/>
  <c r="ER97" i="6"/>
  <c r="AN97" i="7"/>
  <c r="ER41" i="6"/>
  <c r="AN41" i="7"/>
  <c r="ER40" i="6"/>
  <c r="AN40" i="7"/>
  <c r="ER21" i="6"/>
  <c r="AN21" i="7"/>
  <c r="ER70" i="6"/>
  <c r="AN70" i="7"/>
  <c r="ER43" i="6"/>
  <c r="AN43" i="7"/>
  <c r="ER13" i="6"/>
  <c r="AN13" i="7"/>
  <c r="ER89" i="6"/>
  <c r="AN89" i="7"/>
  <c r="ER130" i="6"/>
  <c r="AN130" i="7"/>
  <c r="ER39" i="6"/>
  <c r="AN39" i="7"/>
  <c r="ER80" i="6"/>
  <c r="AN80" i="7"/>
  <c r="ER84" i="6"/>
  <c r="AN84" i="7"/>
  <c r="ER57" i="6"/>
  <c r="AN57" i="7"/>
  <c r="ER138" i="6"/>
  <c r="AN138" i="7"/>
  <c r="ER31" i="6"/>
  <c r="AN31" i="7"/>
  <c r="ER64" i="6"/>
  <c r="AN64" i="7"/>
  <c r="EO119" i="6"/>
  <c r="AK119" i="7"/>
  <c r="EO40" i="6"/>
  <c r="AK40" i="7"/>
  <c r="EO133" i="6"/>
  <c r="AK133" i="7"/>
  <c r="EO20" i="6"/>
  <c r="AK20" i="7"/>
  <c r="EO138" i="6"/>
  <c r="AK138" i="7"/>
  <c r="EO122" i="6"/>
  <c r="AK122" i="7"/>
  <c r="EO58" i="6"/>
  <c r="AK58" i="7"/>
  <c r="EO41" i="6"/>
  <c r="AK41" i="7"/>
  <c r="EO131" i="6"/>
  <c r="AK131" i="7"/>
  <c r="EO110" i="6"/>
  <c r="AK110" i="7"/>
  <c r="EO111" i="6"/>
  <c r="AK111" i="7"/>
  <c r="EO85" i="6"/>
  <c r="AK85" i="7"/>
  <c r="EO67" i="6"/>
  <c r="AK67" i="7"/>
  <c r="EO127" i="6"/>
  <c r="AK127" i="7"/>
  <c r="EO91" i="6"/>
  <c r="AK91" i="7"/>
  <c r="EO74" i="6"/>
  <c r="AK74" i="7"/>
  <c r="EO78" i="6"/>
  <c r="AK78" i="7"/>
  <c r="EG118" i="6"/>
  <c r="AC118" i="7"/>
  <c r="EG53" i="6"/>
  <c r="AC53" i="7"/>
  <c r="EG12" i="6"/>
  <c r="AC12" i="7"/>
  <c r="EG121" i="6"/>
  <c r="AC121" i="7"/>
  <c r="EG86" i="6"/>
  <c r="AC86" i="7"/>
  <c r="EG45" i="6"/>
  <c r="AC45" i="7"/>
  <c r="EG32" i="6"/>
  <c r="AC32" i="7"/>
  <c r="EG120" i="6"/>
  <c r="AC120" i="7"/>
  <c r="EG90" i="6"/>
  <c r="AC90" i="7"/>
  <c r="EG77" i="6"/>
  <c r="AC77" i="7"/>
  <c r="EG66" i="6"/>
  <c r="AC66" i="7"/>
  <c r="EG99" i="6"/>
  <c r="AC99" i="7"/>
  <c r="EG132" i="6"/>
  <c r="AC132" i="7"/>
  <c r="EO117" i="6"/>
  <c r="AK117" i="7"/>
  <c r="EG9" i="6"/>
  <c r="AC9" i="7"/>
  <c r="EG114" i="6"/>
  <c r="AC114" i="7"/>
  <c r="EG48" i="6"/>
  <c r="AC48" i="7"/>
  <c r="EG58" i="6"/>
  <c r="AC58" i="7"/>
  <c r="EG116" i="6"/>
  <c r="AC116" i="7"/>
  <c r="EL25" i="6"/>
  <c r="AH25" i="7"/>
  <c r="EQ6" i="6"/>
  <c r="AM6" i="7"/>
  <c r="EH142" i="6"/>
  <c r="AD142" i="7"/>
  <c r="EM75" i="6"/>
  <c r="AI75" i="7"/>
  <c r="EJ130" i="6"/>
  <c r="AF130" i="7"/>
  <c r="EN114" i="6"/>
  <c r="AJ114" i="7"/>
  <c r="EL50" i="6"/>
  <c r="AH50" i="7"/>
  <c r="EL115" i="6"/>
  <c r="AH115" i="7"/>
  <c r="EL136" i="6"/>
  <c r="AH136" i="7"/>
  <c r="EL30" i="6"/>
  <c r="AH30" i="7"/>
  <c r="EL117" i="6"/>
  <c r="AH117" i="7"/>
  <c r="EL70" i="6"/>
  <c r="AH70" i="7"/>
  <c r="EL146" i="6"/>
  <c r="AH146" i="7"/>
  <c r="EL32" i="6"/>
  <c r="AH32" i="7"/>
  <c r="EL92" i="6"/>
  <c r="AH92" i="7"/>
  <c r="EL27" i="6"/>
  <c r="AH27" i="7"/>
  <c r="EL68" i="6"/>
  <c r="AH68" i="7"/>
  <c r="EL14" i="6"/>
  <c r="AH14" i="7"/>
  <c r="EL77" i="6"/>
  <c r="AH77" i="7"/>
  <c r="EL39" i="6"/>
  <c r="AH39" i="7"/>
  <c r="EL143" i="6"/>
  <c r="AH143" i="7"/>
  <c r="EL89" i="6"/>
  <c r="AH89" i="7"/>
  <c r="EL76" i="6"/>
  <c r="AH76" i="7"/>
  <c r="EL93" i="6"/>
  <c r="AH93" i="7"/>
  <c r="EQ130" i="6"/>
  <c r="AM130" i="7"/>
  <c r="EQ86" i="6"/>
  <c r="AM86" i="7"/>
  <c r="EQ139" i="6"/>
  <c r="AM139" i="7"/>
  <c r="EQ73" i="6"/>
  <c r="AM73" i="7"/>
  <c r="EQ28" i="6"/>
  <c r="AM28" i="7"/>
  <c r="EQ88" i="6"/>
  <c r="AM88" i="7"/>
  <c r="EQ128" i="6"/>
  <c r="AM128" i="7"/>
  <c r="EQ91" i="6"/>
  <c r="AM91" i="7"/>
  <c r="EQ36" i="6"/>
  <c r="AM36" i="7"/>
  <c r="EQ111" i="6"/>
  <c r="AM111" i="7"/>
  <c r="EQ101" i="6"/>
  <c r="AM101" i="7"/>
  <c r="EQ19" i="6"/>
  <c r="AM19" i="7"/>
  <c r="EQ20" i="6"/>
  <c r="AM20" i="7"/>
  <c r="EQ120" i="6"/>
  <c r="AM120" i="7"/>
  <c r="EQ18" i="6"/>
  <c r="AM18" i="7"/>
  <c r="EQ70" i="6"/>
  <c r="AM70" i="7"/>
  <c r="EQ90" i="6"/>
  <c r="AM90" i="7"/>
  <c r="EH122" i="6"/>
  <c r="AD122" i="7"/>
  <c r="EH80" i="6"/>
  <c r="AD80" i="7"/>
  <c r="EH75" i="6"/>
  <c r="AD75" i="7"/>
  <c r="EH117" i="6"/>
  <c r="AD117" i="7"/>
  <c r="EH57" i="6"/>
  <c r="AD57" i="7"/>
  <c r="EH127" i="6"/>
  <c r="AD127" i="7"/>
  <c r="EH19" i="6"/>
  <c r="AD19" i="7"/>
  <c r="EH8" i="6"/>
  <c r="AD8" i="7"/>
  <c r="EH52" i="6"/>
  <c r="AD52" i="7"/>
  <c r="EH128" i="6"/>
  <c r="AD128" i="7"/>
  <c r="EH21" i="6"/>
  <c r="AD21" i="7"/>
  <c r="EH129" i="6"/>
  <c r="AD129" i="7"/>
  <c r="EH95" i="6"/>
  <c r="AD95" i="7"/>
  <c r="EH6" i="6"/>
  <c r="AD6" i="7"/>
  <c r="EH135" i="6"/>
  <c r="AD135" i="7"/>
  <c r="EH132" i="6"/>
  <c r="AD132" i="7"/>
  <c r="EH118" i="6"/>
  <c r="AD118" i="7"/>
  <c r="EM76" i="6"/>
  <c r="AI76" i="7"/>
  <c r="EM23" i="6"/>
  <c r="AI23" i="7"/>
  <c r="EM80" i="6"/>
  <c r="AI80" i="7"/>
  <c r="EM136" i="6"/>
  <c r="AI136" i="7"/>
  <c r="EM18" i="6"/>
  <c r="AI18" i="7"/>
  <c r="EM109" i="6"/>
  <c r="AI109" i="7"/>
  <c r="EM81" i="6"/>
  <c r="AI81" i="7"/>
  <c r="EM68" i="6"/>
  <c r="AI68" i="7"/>
  <c r="EM30" i="6"/>
  <c r="AI30" i="7"/>
  <c r="EM115" i="6"/>
  <c r="AI115" i="7"/>
  <c r="EM40" i="6"/>
  <c r="AI40" i="7"/>
  <c r="EM39" i="6"/>
  <c r="AI39" i="7"/>
  <c r="EM31" i="6"/>
  <c r="AI31" i="7"/>
  <c r="EM71" i="6"/>
  <c r="AI71" i="7"/>
  <c r="EM132" i="6"/>
  <c r="AI132" i="7"/>
  <c r="EM83" i="6"/>
  <c r="AI83" i="7"/>
  <c r="EM110" i="6"/>
  <c r="AI110" i="7"/>
  <c r="EM89" i="6"/>
  <c r="AI89" i="7"/>
  <c r="EP122" i="6"/>
  <c r="AL122" i="7"/>
  <c r="EP52" i="6"/>
  <c r="AL52" i="7"/>
  <c r="EP33" i="6"/>
  <c r="AL33" i="7"/>
  <c r="EP7" i="6"/>
  <c r="AL7" i="7"/>
  <c r="EP127" i="6"/>
  <c r="AL127" i="7"/>
  <c r="EP117" i="6"/>
  <c r="AL117" i="7"/>
  <c r="EP16" i="6"/>
  <c r="AL16" i="7"/>
  <c r="EP13" i="6"/>
  <c r="AL13" i="7"/>
  <c r="EP47" i="6"/>
  <c r="AL47" i="7"/>
  <c r="EP67" i="6"/>
  <c r="AL67" i="7"/>
  <c r="EP12" i="6"/>
  <c r="AL12" i="7"/>
  <c r="EP87" i="6"/>
  <c r="AL87" i="7"/>
  <c r="EP55" i="6"/>
  <c r="AL55" i="7"/>
  <c r="EP66" i="6"/>
  <c r="AL66" i="7"/>
  <c r="EP39" i="6"/>
  <c r="AL39" i="7"/>
  <c r="EP23" i="6"/>
  <c r="AL23" i="7"/>
  <c r="EP129" i="6"/>
  <c r="AL129" i="7"/>
  <c r="EP99" i="6"/>
  <c r="AL99" i="7"/>
  <c r="EJ52" i="6"/>
  <c r="AF52" i="7"/>
  <c r="EJ121" i="6"/>
  <c r="AF121" i="7"/>
  <c r="EJ137" i="6"/>
  <c r="AF137" i="7"/>
  <c r="EJ133" i="6"/>
  <c r="AF133" i="7"/>
  <c r="EJ50" i="6"/>
  <c r="AF50" i="7"/>
  <c r="EJ16" i="6"/>
  <c r="AF16" i="7"/>
  <c r="EJ8" i="6"/>
  <c r="AF8" i="7"/>
  <c r="EJ126" i="6"/>
  <c r="AF126" i="7"/>
  <c r="EJ97" i="6"/>
  <c r="AF97" i="7"/>
  <c r="EJ22" i="6"/>
  <c r="AF22" i="7"/>
  <c r="EJ47" i="6"/>
  <c r="AF47" i="7"/>
  <c r="EJ66" i="6"/>
  <c r="AF66" i="7"/>
  <c r="EJ6" i="6"/>
  <c r="AF6" i="7"/>
  <c r="EJ44" i="6"/>
  <c r="AF44" i="7"/>
  <c r="EJ76" i="6"/>
  <c r="AF76" i="7"/>
  <c r="EJ46" i="6"/>
  <c r="AF46" i="7"/>
  <c r="EJ21" i="6"/>
  <c r="AF21" i="7"/>
  <c r="EJ15" i="6"/>
  <c r="AF15" i="7"/>
  <c r="EK123" i="6"/>
  <c r="AG123" i="7"/>
  <c r="EK50" i="6"/>
  <c r="AG50" i="7"/>
  <c r="EK138" i="6"/>
  <c r="AG138" i="7"/>
  <c r="EK15" i="6"/>
  <c r="AG15" i="7"/>
  <c r="EK140" i="6"/>
  <c r="AG140" i="7"/>
  <c r="EK8" i="6"/>
  <c r="AG8" i="7"/>
  <c r="EK119" i="6"/>
  <c r="AG119" i="7"/>
  <c r="EK141" i="6"/>
  <c r="AG141" i="7"/>
  <c r="EK48" i="6"/>
  <c r="AG48" i="7"/>
  <c r="EK110" i="6"/>
  <c r="AG110" i="7"/>
  <c r="EK114" i="6"/>
  <c r="AG114" i="7"/>
  <c r="EK51" i="6"/>
  <c r="AG51" i="7"/>
  <c r="EK80" i="6"/>
  <c r="AG80" i="7"/>
  <c r="EK118" i="6"/>
  <c r="AG118" i="7"/>
  <c r="EK102" i="6"/>
  <c r="AG102" i="7"/>
  <c r="EK136" i="6"/>
  <c r="AG136" i="7"/>
  <c r="EK14" i="6"/>
  <c r="AG14" i="7"/>
  <c r="EN32" i="6"/>
  <c r="AJ32" i="7"/>
  <c r="EN88" i="6"/>
  <c r="AJ88" i="7"/>
  <c r="EN124" i="6"/>
  <c r="AJ124" i="7"/>
  <c r="EN146" i="6"/>
  <c r="AJ146" i="7"/>
  <c r="EN141" i="6"/>
  <c r="AJ141" i="7"/>
  <c r="EN77" i="6"/>
  <c r="AJ77" i="7"/>
  <c r="EN98" i="6"/>
  <c r="AJ98" i="7"/>
  <c r="EN133" i="6"/>
  <c r="AJ133" i="7"/>
  <c r="EN27" i="6"/>
  <c r="AJ27" i="7"/>
  <c r="EN75" i="6"/>
  <c r="AJ75" i="7"/>
  <c r="EN72" i="6"/>
  <c r="AJ72" i="7"/>
  <c r="EN122" i="6"/>
  <c r="AJ122" i="7"/>
  <c r="EN91" i="6"/>
  <c r="AJ91" i="7"/>
  <c r="EN82" i="6"/>
  <c r="AJ82" i="7"/>
  <c r="EN43" i="6"/>
  <c r="AJ43" i="7"/>
  <c r="EN18" i="6"/>
  <c r="AJ18" i="7"/>
  <c r="EN7" i="6"/>
  <c r="AJ7" i="7"/>
  <c r="EN74" i="6"/>
  <c r="AJ74" i="7"/>
  <c r="EI51" i="6"/>
  <c r="AE51" i="7"/>
  <c r="EI92" i="6"/>
  <c r="AE92" i="7"/>
  <c r="EI111" i="6"/>
  <c r="AE111" i="7"/>
  <c r="EI62" i="6"/>
  <c r="AE62" i="7"/>
  <c r="EI33" i="6"/>
  <c r="AE33" i="7"/>
  <c r="EI27" i="6"/>
  <c r="AE27" i="7"/>
  <c r="EI76" i="6"/>
  <c r="AE76" i="7"/>
  <c r="EI121" i="6"/>
  <c r="AE121" i="7"/>
  <c r="EI114" i="6"/>
  <c r="AE114" i="7"/>
  <c r="EI78" i="6"/>
  <c r="AE78" i="7"/>
  <c r="EI6" i="6"/>
  <c r="AE6" i="7"/>
  <c r="EI145" i="6"/>
  <c r="AE145" i="7"/>
  <c r="EI123" i="6"/>
  <c r="AE123" i="7"/>
  <c r="EI34" i="6"/>
  <c r="AE34" i="7"/>
  <c r="EI17" i="6"/>
  <c r="AE17" i="7"/>
  <c r="EI10" i="6"/>
  <c r="AE10" i="7"/>
  <c r="EI54" i="6"/>
  <c r="AE54" i="7"/>
  <c r="EI60" i="6"/>
  <c r="AE60" i="7"/>
  <c r="ER141" i="6"/>
  <c r="AN141" i="7"/>
  <c r="ER144" i="6"/>
  <c r="AN144" i="7"/>
  <c r="ER142" i="6"/>
  <c r="AN142" i="7"/>
  <c r="ER140" i="6"/>
  <c r="AN140" i="7"/>
  <c r="ER92" i="6"/>
  <c r="AN92" i="7"/>
  <c r="ER47" i="6"/>
  <c r="AN47" i="7"/>
  <c r="ER32" i="6"/>
  <c r="AN32" i="7"/>
  <c r="ER26" i="6"/>
  <c r="AN26" i="7"/>
  <c r="ER135" i="6"/>
  <c r="AN135" i="7"/>
  <c r="ER36" i="6"/>
  <c r="AN36" i="7"/>
  <c r="ER62" i="6"/>
  <c r="AN62" i="7"/>
  <c r="ER122" i="6"/>
  <c r="AN122" i="7"/>
  <c r="ER72" i="6"/>
  <c r="AN72" i="7"/>
  <c r="ER55" i="6"/>
  <c r="AN55" i="7"/>
  <c r="ER10" i="6"/>
  <c r="AN10" i="7"/>
  <c r="ER77" i="6"/>
  <c r="AN77" i="7"/>
  <c r="ER7" i="6"/>
  <c r="AN7" i="7"/>
  <c r="ER116" i="6"/>
  <c r="AN116" i="7"/>
  <c r="EO120" i="6"/>
  <c r="AK120" i="7"/>
  <c r="EO44" i="6"/>
  <c r="AK44" i="7"/>
  <c r="EO140" i="6"/>
  <c r="AK140" i="7"/>
  <c r="EO108" i="6"/>
  <c r="AK108" i="7"/>
  <c r="EO129" i="6"/>
  <c r="AK129" i="7"/>
  <c r="EO19" i="6"/>
  <c r="AK19" i="7"/>
  <c r="EO60" i="6"/>
  <c r="AK60" i="7"/>
  <c r="EO64" i="6"/>
  <c r="AK64" i="7"/>
  <c r="EO42" i="6"/>
  <c r="AK42" i="7"/>
  <c r="EO24" i="6"/>
  <c r="AK24" i="7"/>
  <c r="EO146" i="6"/>
  <c r="AK146" i="7"/>
  <c r="EO46" i="6"/>
  <c r="AK46" i="7"/>
  <c r="EO50" i="6"/>
  <c r="AK50" i="7"/>
  <c r="EO68" i="6"/>
  <c r="AK68" i="7"/>
  <c r="EO8" i="6"/>
  <c r="AK8" i="7"/>
  <c r="EO130" i="6"/>
  <c r="AK130" i="7"/>
  <c r="EG64" i="6"/>
  <c r="AC64" i="7"/>
  <c r="EG100" i="6"/>
  <c r="AC100" i="7"/>
  <c r="EG21" i="6"/>
  <c r="AC21" i="7"/>
  <c r="EG88" i="6"/>
  <c r="AC88" i="7"/>
  <c r="EG62" i="6"/>
  <c r="AC62" i="7"/>
  <c r="EG78" i="6"/>
  <c r="AC78" i="7"/>
  <c r="EG112" i="6"/>
  <c r="AC112" i="7"/>
  <c r="EG146" i="6"/>
  <c r="AC146" i="7"/>
  <c r="EG31" i="6"/>
  <c r="AC31" i="7"/>
  <c r="EG28" i="6"/>
  <c r="AC28" i="7"/>
  <c r="EG24" i="6"/>
  <c r="AC24" i="7"/>
  <c r="EG134" i="6"/>
  <c r="AC134" i="7"/>
  <c r="EG38" i="6"/>
  <c r="AC38" i="7"/>
  <c r="EO144" i="6"/>
  <c r="AK144" i="7"/>
  <c r="EG117" i="6"/>
  <c r="AC117" i="7"/>
  <c r="EG133" i="6"/>
  <c r="AC133" i="7"/>
  <c r="EG83" i="6"/>
  <c r="AC83" i="7"/>
  <c r="EL95" i="6"/>
  <c r="AH95" i="7"/>
  <c r="EL6" i="6"/>
  <c r="AH6" i="7"/>
  <c r="EQ24" i="6"/>
  <c r="AM24" i="7"/>
  <c r="EQ127" i="6"/>
  <c r="AM127" i="7"/>
  <c r="EQ69" i="6"/>
  <c r="AM69" i="7"/>
  <c r="EH17" i="6"/>
  <c r="AD17" i="7"/>
  <c r="EH38" i="6"/>
  <c r="AD38" i="7"/>
  <c r="EH40" i="6"/>
  <c r="AD40" i="7"/>
  <c r="EM22" i="6"/>
  <c r="AI22" i="7"/>
  <c r="EM53" i="6"/>
  <c r="AI53" i="7"/>
  <c r="EM119" i="6"/>
  <c r="AI119" i="7"/>
  <c r="EP143" i="6"/>
  <c r="AL143" i="7"/>
  <c r="EP38" i="6"/>
  <c r="AL38" i="7"/>
  <c r="EJ93" i="6"/>
  <c r="AF93" i="7"/>
  <c r="EJ89" i="6"/>
  <c r="AF89" i="7"/>
  <c r="EJ64" i="6"/>
  <c r="AF64" i="7"/>
  <c r="EK129" i="6"/>
  <c r="AG129" i="7"/>
  <c r="EK24" i="6"/>
  <c r="AG24" i="7"/>
  <c r="EK5" i="6"/>
  <c r="AG5" i="7"/>
  <c r="EN123" i="6"/>
  <c r="AJ123" i="7"/>
  <c r="EN29" i="6"/>
  <c r="AJ29" i="7"/>
  <c r="EN67" i="6"/>
  <c r="AJ67" i="7"/>
  <c r="EI14" i="6"/>
  <c r="AE14" i="7"/>
  <c r="EI142" i="6"/>
  <c r="AE142" i="7"/>
  <c r="EI68" i="6"/>
  <c r="AE68" i="7"/>
  <c r="ER98" i="6"/>
  <c r="AN98" i="7"/>
  <c r="ER87" i="6"/>
  <c r="AN87" i="7"/>
  <c r="ER143" i="6"/>
  <c r="AN143" i="7"/>
  <c r="EO115" i="6"/>
  <c r="AK115" i="7"/>
  <c r="EO143" i="6"/>
  <c r="AK143" i="7"/>
  <c r="EG131" i="6"/>
  <c r="AC131" i="7"/>
  <c r="EG35" i="6"/>
  <c r="AC35" i="7"/>
  <c r="EG97" i="6"/>
  <c r="AC97" i="7"/>
  <c r="EL130" i="6"/>
  <c r="AH130" i="7"/>
  <c r="EL80" i="6"/>
  <c r="AH80" i="7"/>
  <c r="EL40" i="6"/>
  <c r="AH40" i="7"/>
  <c r="EL58" i="6"/>
  <c r="AH58" i="7"/>
  <c r="EL67" i="6"/>
  <c r="AH67" i="7"/>
  <c r="EL56" i="6"/>
  <c r="AH56" i="7"/>
  <c r="EL141" i="6"/>
  <c r="AH141" i="7"/>
  <c r="EL145" i="6"/>
  <c r="AH145" i="7"/>
  <c r="EL53" i="6"/>
  <c r="AH53" i="7"/>
  <c r="EL63" i="6"/>
  <c r="AH63" i="7"/>
  <c r="EL10" i="6"/>
  <c r="AH10" i="7"/>
  <c r="EL140" i="6"/>
  <c r="AH140" i="7"/>
  <c r="EL82" i="6"/>
  <c r="AH82" i="7"/>
  <c r="EL144" i="6"/>
  <c r="AH144" i="7"/>
  <c r="EL66" i="6"/>
  <c r="AH66" i="7"/>
  <c r="EL38" i="6"/>
  <c r="AH38" i="7"/>
  <c r="EL74" i="6"/>
  <c r="AH74" i="7"/>
  <c r="EL59" i="6"/>
  <c r="AH59" i="7"/>
  <c r="EQ112" i="6"/>
  <c r="AM112" i="7"/>
  <c r="EQ121" i="6"/>
  <c r="AM121" i="7"/>
  <c r="EQ92" i="6"/>
  <c r="AM92" i="7"/>
  <c r="EQ135" i="6"/>
  <c r="AM135" i="7"/>
  <c r="EQ95" i="6"/>
  <c r="AM95" i="7"/>
  <c r="EQ58" i="6"/>
  <c r="AM58" i="7"/>
  <c r="EQ85" i="6"/>
  <c r="AM85" i="7"/>
  <c r="EQ119" i="6"/>
  <c r="AM119" i="7"/>
  <c r="EQ23" i="6"/>
  <c r="AM23" i="7"/>
  <c r="EQ80" i="6"/>
  <c r="AM80" i="7"/>
  <c r="EQ32" i="6"/>
  <c r="AM32" i="7"/>
  <c r="EQ144" i="6"/>
  <c r="AM144" i="7"/>
  <c r="EQ116" i="6"/>
  <c r="AM116" i="7"/>
  <c r="EQ13" i="6"/>
  <c r="AM13" i="7"/>
  <c r="EQ16" i="6"/>
  <c r="AM16" i="7"/>
  <c r="EQ61" i="6"/>
  <c r="AM61" i="7"/>
  <c r="EQ77" i="6"/>
  <c r="AM77" i="7"/>
  <c r="EH112" i="6"/>
  <c r="AD112" i="7"/>
  <c r="EH146" i="6"/>
  <c r="AD146" i="7"/>
  <c r="EH55" i="6"/>
  <c r="AD55" i="7"/>
  <c r="EH35" i="6"/>
  <c r="AD35" i="7"/>
  <c r="EH137" i="6"/>
  <c r="AD137" i="7"/>
  <c r="EH7" i="6"/>
  <c r="AD7" i="7"/>
  <c r="EH93" i="6"/>
  <c r="AD93" i="7"/>
  <c r="EH141" i="6"/>
  <c r="AD141" i="7"/>
  <c r="EH48" i="6"/>
  <c r="AD48" i="7"/>
  <c r="EH31" i="6"/>
  <c r="AD31" i="7"/>
  <c r="EH89" i="6"/>
  <c r="AD89" i="7"/>
  <c r="EH140" i="6"/>
  <c r="AD140" i="7"/>
  <c r="EH76" i="6"/>
  <c r="AD76" i="7"/>
  <c r="EH54" i="6"/>
  <c r="AD54" i="7"/>
  <c r="EH14" i="6"/>
  <c r="AD14" i="7"/>
  <c r="EH83" i="6"/>
  <c r="AD83" i="7"/>
  <c r="EH87" i="6"/>
  <c r="AD87" i="7"/>
  <c r="EH39" i="6"/>
  <c r="AD39" i="7"/>
  <c r="EM146" i="6"/>
  <c r="AI146" i="7"/>
  <c r="EM125" i="6"/>
  <c r="AI125" i="7"/>
  <c r="EM5" i="6"/>
  <c r="AI5" i="7"/>
  <c r="EM122" i="6"/>
  <c r="AI122" i="7"/>
  <c r="EM25" i="6"/>
  <c r="AI25" i="7"/>
  <c r="EM64" i="6"/>
  <c r="AI64" i="7"/>
  <c r="EM118" i="6"/>
  <c r="AI118" i="7"/>
  <c r="EM120" i="6"/>
  <c r="AI120" i="7"/>
  <c r="EM144" i="6"/>
  <c r="AI144" i="7"/>
  <c r="EM92" i="6"/>
  <c r="AI92" i="7"/>
  <c r="EM27" i="6"/>
  <c r="AI27" i="7"/>
  <c r="EM45" i="6"/>
  <c r="AI45" i="7"/>
  <c r="EM127" i="6"/>
  <c r="AI127" i="7"/>
  <c r="EM14" i="6"/>
  <c r="AI14" i="7"/>
  <c r="EM72" i="6"/>
  <c r="AI72" i="7"/>
  <c r="EM11" i="6"/>
  <c r="AI11" i="7"/>
  <c r="EM91" i="6"/>
  <c r="AI91" i="7"/>
  <c r="EM84" i="6"/>
  <c r="AI84" i="7"/>
  <c r="EP18" i="6"/>
  <c r="AL18" i="7"/>
  <c r="EP98" i="6"/>
  <c r="AL98" i="7"/>
  <c r="EP137" i="6"/>
  <c r="AL137" i="7"/>
  <c r="EP105" i="6"/>
  <c r="AL105" i="7"/>
  <c r="EP25" i="6"/>
  <c r="AL25" i="7"/>
  <c r="EP88" i="6"/>
  <c r="AL88" i="7"/>
  <c r="EP17" i="6"/>
  <c r="AL17" i="7"/>
  <c r="EP135" i="6"/>
  <c r="AL135" i="7"/>
  <c r="EP31" i="6"/>
  <c r="AL31" i="7"/>
  <c r="EP15" i="6"/>
  <c r="AL15" i="7"/>
  <c r="EP35" i="6"/>
  <c r="AL35" i="7"/>
  <c r="EP72" i="6"/>
  <c r="AL72" i="7"/>
  <c r="EP34" i="6"/>
  <c r="AL34" i="7"/>
  <c r="EP106" i="6"/>
  <c r="AL106" i="7"/>
  <c r="EP27" i="6"/>
  <c r="AL27" i="7"/>
  <c r="EP14" i="6"/>
  <c r="AL14" i="7"/>
  <c r="EP69" i="6"/>
  <c r="AL69" i="7"/>
  <c r="EP41" i="6"/>
  <c r="AL41" i="7"/>
  <c r="EJ132" i="6"/>
  <c r="AF132" i="7"/>
  <c r="EJ98" i="6"/>
  <c r="AF98" i="7"/>
  <c r="EJ61" i="6"/>
  <c r="AF61" i="7"/>
  <c r="EJ110" i="6"/>
  <c r="AF110" i="7"/>
  <c r="EJ117" i="6"/>
  <c r="AF117" i="7"/>
  <c r="EJ14" i="6"/>
  <c r="AF14" i="7"/>
  <c r="EJ120" i="6"/>
  <c r="AF120" i="7"/>
  <c r="EJ69" i="6"/>
  <c r="AF69" i="7"/>
  <c r="EJ58" i="6"/>
  <c r="AF58" i="7"/>
  <c r="EJ111" i="6"/>
  <c r="AF111" i="7"/>
  <c r="EJ127" i="6"/>
  <c r="AF127" i="7"/>
  <c r="EJ56" i="6"/>
  <c r="AF56" i="7"/>
  <c r="EJ35" i="6"/>
  <c r="AF35" i="7"/>
  <c r="EJ18" i="6"/>
  <c r="AF18" i="7"/>
  <c r="EJ49" i="6"/>
  <c r="AF49" i="7"/>
  <c r="EJ143" i="6"/>
  <c r="AF143" i="7"/>
  <c r="EJ112" i="6"/>
  <c r="AF112" i="7"/>
  <c r="EK71" i="6"/>
  <c r="AG71" i="7"/>
  <c r="EK29" i="6"/>
  <c r="AG29" i="7"/>
  <c r="EK137" i="6"/>
  <c r="AG137" i="7"/>
  <c r="EK111" i="6"/>
  <c r="AG111" i="7"/>
  <c r="EK78" i="6"/>
  <c r="AG78" i="7"/>
  <c r="EK108" i="6"/>
  <c r="AG108" i="7"/>
  <c r="EK56" i="6"/>
  <c r="AG56" i="7"/>
  <c r="EK18" i="6"/>
  <c r="AG18" i="7"/>
  <c r="EK45" i="6"/>
  <c r="AG45" i="7"/>
  <c r="EK139" i="6"/>
  <c r="AG139" i="7"/>
  <c r="EK90" i="6"/>
  <c r="AG90" i="7"/>
  <c r="EK94" i="6"/>
  <c r="AG94" i="7"/>
  <c r="EK82" i="6"/>
  <c r="AG82" i="7"/>
  <c r="EK92" i="6"/>
  <c r="AG92" i="7"/>
  <c r="EK9" i="6"/>
  <c r="AG9" i="7"/>
  <c r="EK22" i="6"/>
  <c r="AG22" i="7"/>
  <c r="EK113" i="6"/>
  <c r="AG113" i="7"/>
  <c r="EK39" i="6"/>
  <c r="AG39" i="7"/>
  <c r="EN25" i="6"/>
  <c r="AJ25" i="7"/>
  <c r="EN97" i="6"/>
  <c r="AJ97" i="7"/>
  <c r="EN96" i="6"/>
  <c r="AJ96" i="7"/>
  <c r="EN55" i="6"/>
  <c r="AJ55" i="7"/>
  <c r="EN135" i="6"/>
  <c r="AJ135" i="7"/>
  <c r="EN112" i="6"/>
  <c r="AJ112" i="7"/>
  <c r="EN73" i="6"/>
  <c r="AJ73" i="7"/>
  <c r="EN11" i="6"/>
  <c r="AJ11" i="7"/>
  <c r="EN6" i="6"/>
  <c r="AJ6" i="7"/>
  <c r="EN81" i="6"/>
  <c r="AJ81" i="7"/>
  <c r="EN37" i="6"/>
  <c r="AJ37" i="7"/>
  <c r="EN63" i="6"/>
  <c r="AJ63" i="7"/>
  <c r="EN137" i="6"/>
  <c r="AJ137" i="7"/>
  <c r="EN94" i="6"/>
  <c r="AJ94" i="7"/>
  <c r="EN144" i="6"/>
  <c r="AJ144" i="7"/>
  <c r="EN24" i="6"/>
  <c r="AJ24" i="7"/>
  <c r="EN14" i="6"/>
  <c r="AJ14" i="7"/>
  <c r="EN69" i="6"/>
  <c r="AJ69" i="7"/>
  <c r="EI11" i="6"/>
  <c r="AE11" i="7"/>
  <c r="EI90" i="6"/>
  <c r="AE90" i="7"/>
  <c r="EI42" i="6"/>
  <c r="AE42" i="7"/>
  <c r="EI120" i="6"/>
  <c r="AE120" i="7"/>
  <c r="EI102" i="6"/>
  <c r="AE102" i="7"/>
  <c r="EI9" i="6"/>
  <c r="AE9" i="7"/>
  <c r="EI52" i="6"/>
  <c r="AE52" i="7"/>
  <c r="EI80" i="6"/>
  <c r="AE80" i="7"/>
  <c r="EI96" i="6"/>
  <c r="AE96" i="7"/>
  <c r="EI38" i="6"/>
  <c r="AE38" i="7"/>
  <c r="EI73" i="6"/>
  <c r="AE73" i="7"/>
  <c r="EI124" i="6"/>
  <c r="AE124" i="7"/>
  <c r="EI91" i="6"/>
  <c r="AE91" i="7"/>
  <c r="EI140" i="6"/>
  <c r="AE140" i="7"/>
  <c r="EI146" i="6"/>
  <c r="AE146" i="7"/>
  <c r="EI103" i="6"/>
  <c r="AE103" i="7"/>
  <c r="EI39" i="6"/>
  <c r="AE39" i="7"/>
  <c r="EI43" i="6"/>
  <c r="AE43" i="7"/>
  <c r="ER85" i="6"/>
  <c r="AN85" i="7"/>
  <c r="ER115" i="6"/>
  <c r="AN115" i="7"/>
  <c r="ER103" i="6"/>
  <c r="AN103" i="7"/>
  <c r="ER107" i="6"/>
  <c r="AN107" i="7"/>
  <c r="ER69" i="6"/>
  <c r="AN69" i="7"/>
  <c r="ER25" i="6"/>
  <c r="AN25" i="7"/>
  <c r="ER8" i="6"/>
  <c r="AN8" i="7"/>
  <c r="ER14" i="6"/>
  <c r="AN14" i="7"/>
  <c r="ER6" i="6"/>
  <c r="AN6" i="7"/>
  <c r="ER102" i="6"/>
  <c r="AN102" i="7"/>
  <c r="ER52" i="6"/>
  <c r="AN52" i="7"/>
  <c r="ER109" i="6"/>
  <c r="AN109" i="7"/>
  <c r="ER35" i="6"/>
  <c r="AN35" i="7"/>
  <c r="ER28" i="6"/>
  <c r="AN28" i="7"/>
  <c r="ER81" i="6"/>
  <c r="AN81" i="7"/>
  <c r="ER50" i="6"/>
  <c r="AN50" i="7"/>
  <c r="ER17" i="6"/>
  <c r="AN17" i="7"/>
  <c r="EO113" i="6"/>
  <c r="AK113" i="7"/>
  <c r="EO80" i="6"/>
  <c r="AK80" i="7"/>
  <c r="EO88" i="6"/>
  <c r="AK88" i="7"/>
  <c r="EO61" i="6"/>
  <c r="AK61" i="7"/>
  <c r="EO87" i="6"/>
  <c r="AK87" i="7"/>
  <c r="EO95" i="6"/>
  <c r="AK95" i="7"/>
  <c r="EO134" i="6"/>
  <c r="AK134" i="7"/>
  <c r="EO84" i="6"/>
  <c r="AK84" i="7"/>
  <c r="EO25" i="6"/>
  <c r="AK25" i="7"/>
  <c r="EO99" i="6"/>
  <c r="AK99" i="7"/>
  <c r="EO132" i="6"/>
  <c r="AK132" i="7"/>
  <c r="EO128" i="6"/>
  <c r="AK128" i="7"/>
  <c r="EO103" i="6"/>
  <c r="AK103" i="7"/>
  <c r="EO48" i="6"/>
  <c r="AK48" i="7"/>
  <c r="EO141" i="6"/>
  <c r="AK141" i="7"/>
  <c r="EO52" i="6"/>
  <c r="AK52" i="7"/>
  <c r="EG41" i="6"/>
  <c r="AC41" i="7"/>
  <c r="EO45" i="6"/>
  <c r="AK45" i="7"/>
  <c r="EG6" i="6"/>
  <c r="AC6" i="7"/>
  <c r="EG124" i="6"/>
  <c r="AC124" i="7"/>
  <c r="EG13" i="6"/>
  <c r="AC13" i="7"/>
  <c r="EO81" i="6"/>
  <c r="AK81" i="7"/>
  <c r="EG128" i="6"/>
  <c r="AC128" i="7"/>
  <c r="EG103" i="6"/>
  <c r="AC103" i="7"/>
  <c r="EG113" i="6"/>
  <c r="AC113" i="7"/>
  <c r="EO69" i="6"/>
  <c r="AK69" i="7"/>
  <c r="EG17" i="6"/>
  <c r="AC17" i="7"/>
  <c r="EG10" i="6"/>
  <c r="AC10" i="7"/>
  <c r="EG37" i="6"/>
  <c r="AC37" i="7"/>
  <c r="EG92" i="6"/>
  <c r="AC92" i="7"/>
  <c r="EG50" i="6"/>
  <c r="AC50" i="7"/>
  <c r="EG20" i="6"/>
  <c r="AC20" i="7"/>
  <c r="EG125" i="6"/>
  <c r="AC125" i="7"/>
  <c r="EG46" i="6"/>
  <c r="AC46" i="7"/>
  <c r="EL85" i="6"/>
  <c r="AH85" i="7"/>
  <c r="EL21" i="6"/>
  <c r="AH21" i="7"/>
  <c r="EQ5" i="6"/>
  <c r="AM5" i="7"/>
  <c r="EQ84" i="6"/>
  <c r="AM84" i="7"/>
  <c r="EQ145" i="6"/>
  <c r="AM145" i="7"/>
  <c r="EH105" i="6"/>
  <c r="AD105" i="7"/>
  <c r="EH111" i="6"/>
  <c r="AD111" i="7"/>
  <c r="EH72" i="6"/>
  <c r="AD72" i="7"/>
  <c r="EM33" i="6"/>
  <c r="AI33" i="7"/>
  <c r="EM117" i="6"/>
  <c r="AI117" i="7"/>
  <c r="EM6" i="6"/>
  <c r="AI6" i="7"/>
  <c r="EP84" i="6"/>
  <c r="AL84" i="7"/>
  <c r="EP86" i="6"/>
  <c r="AL86" i="7"/>
  <c r="EP113" i="6"/>
  <c r="AL113" i="7"/>
  <c r="EJ107" i="6"/>
  <c r="AF107" i="7"/>
  <c r="EJ11" i="6"/>
  <c r="AF11" i="7"/>
  <c r="EJ102" i="6"/>
  <c r="AF102" i="7"/>
  <c r="EK13" i="6"/>
  <c r="AG13" i="7"/>
  <c r="EK103" i="6"/>
  <c r="AG103" i="7"/>
  <c r="EK20" i="6"/>
  <c r="AG20" i="7"/>
  <c r="EN50" i="6"/>
  <c r="AJ50" i="7"/>
  <c r="EN110" i="6"/>
  <c r="AJ110" i="7"/>
  <c r="EI71" i="6"/>
  <c r="AE71" i="7"/>
  <c r="EI77" i="6"/>
  <c r="AE77" i="7"/>
  <c r="EI127" i="6"/>
  <c r="AE127" i="7"/>
  <c r="ER71" i="6"/>
  <c r="AN71" i="7"/>
  <c r="ER90" i="6"/>
  <c r="AN90" i="7"/>
  <c r="ER136" i="6"/>
  <c r="AN136" i="7"/>
  <c r="EO36" i="6"/>
  <c r="AK36" i="7"/>
  <c r="EO89" i="6"/>
  <c r="AK89" i="7"/>
  <c r="EO137" i="6"/>
  <c r="AK137" i="7"/>
  <c r="EG140" i="6"/>
  <c r="AC140" i="7"/>
  <c r="EG123" i="6"/>
  <c r="AC123" i="7"/>
  <c r="EL119" i="6"/>
  <c r="AH119" i="7"/>
  <c r="EL79" i="6"/>
  <c r="AH79" i="7"/>
  <c r="EL11" i="6"/>
  <c r="AH11" i="7"/>
  <c r="EL78" i="6"/>
  <c r="AH78" i="7"/>
  <c r="EL48" i="6"/>
  <c r="AH48" i="7"/>
  <c r="EL28" i="6"/>
  <c r="AH28" i="7"/>
  <c r="EL104" i="6"/>
  <c r="AH104" i="7"/>
  <c r="EL15" i="6"/>
  <c r="AH15" i="7"/>
  <c r="EL18" i="6"/>
  <c r="AH18" i="7"/>
  <c r="EL37" i="6"/>
  <c r="AH37" i="7"/>
  <c r="EL112" i="6"/>
  <c r="AH112" i="7"/>
  <c r="EL8" i="6"/>
  <c r="AH8" i="7"/>
  <c r="EL36" i="6"/>
  <c r="AH36" i="7"/>
  <c r="EL122" i="6"/>
  <c r="AH122" i="7"/>
  <c r="EL47" i="6"/>
  <c r="AH47" i="7"/>
  <c r="EL41" i="6"/>
  <c r="AH41" i="7"/>
  <c r="EL49" i="6"/>
  <c r="AH49" i="7"/>
  <c r="EQ125" i="6"/>
  <c r="AM125" i="7"/>
  <c r="EQ136" i="6"/>
  <c r="AM136" i="7"/>
  <c r="EQ65" i="6"/>
  <c r="AM65" i="7"/>
  <c r="EQ82" i="6"/>
  <c r="AM82" i="7"/>
  <c r="EQ94" i="6"/>
  <c r="AM94" i="7"/>
  <c r="EQ60" i="6"/>
  <c r="AM60" i="7"/>
  <c r="EQ40" i="6"/>
  <c r="AM40" i="7"/>
  <c r="EQ47" i="6"/>
  <c r="AM47" i="7"/>
  <c r="EQ10" i="6"/>
  <c r="AM10" i="7"/>
  <c r="EQ11" i="6"/>
  <c r="AM11" i="7"/>
  <c r="EQ81" i="6"/>
  <c r="AM81" i="7"/>
  <c r="EQ63" i="6"/>
  <c r="AM63" i="7"/>
  <c r="EQ131" i="6"/>
  <c r="AM131" i="7"/>
  <c r="EQ113" i="6"/>
  <c r="AM113" i="7"/>
  <c r="EQ104" i="6"/>
  <c r="AM104" i="7"/>
  <c r="EQ96" i="6"/>
  <c r="AM96" i="7"/>
  <c r="EQ42" i="6"/>
  <c r="AM42" i="7"/>
  <c r="EQ50" i="6"/>
  <c r="AM50" i="7"/>
  <c r="EH74" i="6"/>
  <c r="AD74" i="7"/>
  <c r="EH124" i="6"/>
  <c r="AD124" i="7"/>
  <c r="EH20" i="6"/>
  <c r="AD20" i="7"/>
  <c r="EH71" i="6"/>
  <c r="AD71" i="7"/>
  <c r="EH41" i="6"/>
  <c r="AD41" i="7"/>
  <c r="EH104" i="6"/>
  <c r="AD104" i="7"/>
  <c r="EH73" i="6"/>
  <c r="AD73" i="7"/>
  <c r="EH108" i="6"/>
  <c r="AD108" i="7"/>
  <c r="EH86" i="6"/>
  <c r="AD86" i="7"/>
  <c r="EH115" i="6"/>
  <c r="AD115" i="7"/>
  <c r="EH113" i="6"/>
  <c r="AD113" i="7"/>
  <c r="EH134" i="6"/>
  <c r="AD134" i="7"/>
  <c r="EH145" i="6"/>
  <c r="AD145" i="7"/>
  <c r="EH44" i="6"/>
  <c r="AD44" i="7"/>
  <c r="EH59" i="6"/>
  <c r="AD59" i="7"/>
  <c r="EH58" i="6"/>
  <c r="AD58" i="7"/>
  <c r="EH110" i="6"/>
  <c r="AD110" i="7"/>
  <c r="EH28" i="6"/>
  <c r="AD28" i="7"/>
  <c r="EM112" i="6"/>
  <c r="AI112" i="7"/>
  <c r="EM113" i="6"/>
  <c r="AI113" i="7"/>
  <c r="EM111" i="6"/>
  <c r="AI111" i="7"/>
  <c r="EM73" i="6"/>
  <c r="AI73" i="7"/>
  <c r="EM36" i="6"/>
  <c r="AI36" i="7"/>
  <c r="EM56" i="6"/>
  <c r="AI56" i="7"/>
  <c r="EM116" i="6"/>
  <c r="AI116" i="7"/>
  <c r="EM65" i="6"/>
  <c r="AI65" i="7"/>
  <c r="EM128" i="6"/>
  <c r="AI128" i="7"/>
  <c r="EM67" i="6"/>
  <c r="AI67" i="7"/>
  <c r="EM50" i="6"/>
  <c r="AI50" i="7"/>
  <c r="EM139" i="6"/>
  <c r="AI139" i="7"/>
  <c r="EM95" i="6"/>
  <c r="AI95" i="7"/>
  <c r="EM97" i="6"/>
  <c r="AI97" i="7"/>
  <c r="EM19" i="6"/>
  <c r="AI19" i="7"/>
  <c r="EM107" i="6"/>
  <c r="AI107" i="7"/>
  <c r="EM135" i="6"/>
  <c r="AI135" i="7"/>
  <c r="EM78" i="6"/>
  <c r="AI78" i="7"/>
  <c r="EP43" i="6"/>
  <c r="AL43" i="7"/>
  <c r="EP81" i="6"/>
  <c r="AL81" i="7"/>
  <c r="EP131" i="6"/>
  <c r="AL131" i="7"/>
  <c r="EP144" i="6"/>
  <c r="AL144" i="7"/>
  <c r="EP29" i="6"/>
  <c r="AL29" i="7"/>
  <c r="EP138" i="6"/>
  <c r="AL138" i="7"/>
  <c r="EP142" i="6"/>
  <c r="AL142" i="7"/>
  <c r="EP61" i="6"/>
  <c r="AL61" i="7"/>
  <c r="EP102" i="6"/>
  <c r="AL102" i="7"/>
  <c r="EP68" i="6"/>
  <c r="AL68" i="7"/>
  <c r="EP5" i="6"/>
  <c r="AL5" i="7"/>
  <c r="EP140" i="6"/>
  <c r="AL140" i="7"/>
  <c r="EP20" i="6"/>
  <c r="AL20" i="7"/>
  <c r="EP101" i="6"/>
  <c r="AL101" i="7"/>
  <c r="EP109" i="6"/>
  <c r="AL109" i="7"/>
  <c r="EP62" i="6"/>
  <c r="AL62" i="7"/>
  <c r="EP63" i="6"/>
  <c r="AL63" i="7"/>
  <c r="EP21" i="6"/>
  <c r="AL21" i="7"/>
  <c r="EJ131" i="6"/>
  <c r="AF131" i="7"/>
  <c r="EJ70" i="6"/>
  <c r="AF70" i="7"/>
  <c r="EJ31" i="6"/>
  <c r="AF31" i="7"/>
  <c r="EJ65" i="6"/>
  <c r="AF65" i="7"/>
  <c r="EJ101" i="6"/>
  <c r="AF101" i="7"/>
  <c r="EJ96" i="6"/>
  <c r="AF96" i="7"/>
  <c r="EJ115" i="6"/>
  <c r="AF115" i="7"/>
  <c r="EJ67" i="6"/>
  <c r="AF67" i="7"/>
  <c r="EJ23" i="6"/>
  <c r="AF23" i="7"/>
  <c r="EJ91" i="6"/>
  <c r="AF91" i="7"/>
  <c r="EJ108" i="6"/>
  <c r="AF108" i="7"/>
  <c r="EJ40" i="6"/>
  <c r="AF40" i="7"/>
  <c r="EJ10" i="6"/>
  <c r="AF10" i="7"/>
  <c r="EJ134" i="6"/>
  <c r="AF134" i="7"/>
  <c r="EJ51" i="6"/>
  <c r="AF51" i="7"/>
  <c r="EJ142" i="6"/>
  <c r="AF142" i="7"/>
  <c r="EJ94" i="6"/>
  <c r="AF94" i="7"/>
  <c r="EK41" i="6"/>
  <c r="AG41" i="7"/>
  <c r="EK36" i="6"/>
  <c r="AG36" i="7"/>
  <c r="EK125" i="6"/>
  <c r="AG125" i="7"/>
  <c r="EK104" i="6"/>
  <c r="AG104" i="7"/>
  <c r="EK74" i="6"/>
  <c r="AG74" i="7"/>
  <c r="EK76" i="6"/>
  <c r="AG76" i="7"/>
  <c r="EK81" i="6"/>
  <c r="AG81" i="7"/>
  <c r="EK77" i="6"/>
  <c r="AG77" i="7"/>
  <c r="EK44" i="6"/>
  <c r="AG44" i="7"/>
  <c r="EK75" i="6"/>
  <c r="AG75" i="7"/>
  <c r="EK79" i="6"/>
  <c r="AG79" i="7"/>
  <c r="EK35" i="6"/>
  <c r="AG35" i="7"/>
  <c r="EK70" i="6"/>
  <c r="AG70" i="7"/>
  <c r="EK84" i="6"/>
  <c r="AG84" i="7"/>
  <c r="EK89" i="6"/>
  <c r="AG89" i="7"/>
  <c r="EK68" i="6"/>
  <c r="AG68" i="7"/>
  <c r="EK97" i="6"/>
  <c r="AG97" i="7"/>
  <c r="EK144" i="6"/>
  <c r="AG144" i="7"/>
  <c r="EN127" i="6"/>
  <c r="AJ127" i="7"/>
  <c r="EN23" i="6"/>
  <c r="AJ23" i="7"/>
  <c r="EN99" i="6"/>
  <c r="AJ99" i="7"/>
  <c r="EN60" i="6"/>
  <c r="AJ60" i="7"/>
  <c r="EN76" i="6"/>
  <c r="AJ76" i="7"/>
  <c r="EN54" i="6"/>
  <c r="AJ54" i="7"/>
  <c r="EN59" i="6"/>
  <c r="AJ59" i="7"/>
  <c r="EN10" i="6"/>
  <c r="AJ10" i="7"/>
  <c r="EN71" i="6"/>
  <c r="AJ71" i="7"/>
  <c r="EN48" i="6"/>
  <c r="AJ48" i="7"/>
  <c r="EN33" i="6"/>
  <c r="AJ33" i="7"/>
  <c r="EN5" i="6"/>
  <c r="AJ5" i="7"/>
  <c r="EN138" i="6"/>
  <c r="AJ138" i="7"/>
  <c r="EN56" i="6"/>
  <c r="AJ56" i="7"/>
  <c r="EN26" i="6"/>
  <c r="AJ26" i="7"/>
  <c r="EN13" i="6"/>
  <c r="AJ13" i="7"/>
  <c r="EN134" i="6"/>
  <c r="AJ134" i="7"/>
  <c r="EN51" i="6"/>
  <c r="AJ51" i="7"/>
  <c r="EI32" i="6"/>
  <c r="AE32" i="7"/>
  <c r="EI40" i="6"/>
  <c r="AE40" i="7"/>
  <c r="EI29" i="6"/>
  <c r="AE29" i="7"/>
  <c r="EI44" i="6"/>
  <c r="AE44" i="7"/>
  <c r="EI97" i="6"/>
  <c r="AE97" i="7"/>
  <c r="EI94" i="6"/>
  <c r="AE94" i="7"/>
  <c r="EI28" i="6"/>
  <c r="AE28" i="7"/>
  <c r="EI81" i="6"/>
  <c r="AE81" i="7"/>
  <c r="EI74" i="6"/>
  <c r="AE74" i="7"/>
  <c r="EI25" i="6"/>
  <c r="AE25" i="7"/>
  <c r="EI64" i="6"/>
  <c r="AE64" i="7"/>
  <c r="EI98" i="6"/>
  <c r="AE98" i="7"/>
  <c r="EI82" i="6"/>
  <c r="AE82" i="7"/>
  <c r="EI129" i="6"/>
  <c r="AE129" i="7"/>
  <c r="EI138" i="6"/>
  <c r="AE138" i="7"/>
  <c r="EI24" i="6"/>
  <c r="AE24" i="7"/>
  <c r="EI93" i="6"/>
  <c r="AE93" i="7"/>
  <c r="EI31" i="6"/>
  <c r="AE31" i="7"/>
  <c r="ER139" i="6"/>
  <c r="AN139" i="7"/>
  <c r="ER63" i="6"/>
  <c r="AN63" i="7"/>
  <c r="ER93" i="6"/>
  <c r="AN93" i="7"/>
  <c r="ER111" i="6"/>
  <c r="AN111" i="7"/>
  <c r="ER58" i="6"/>
  <c r="AN58" i="7"/>
  <c r="ER125" i="6"/>
  <c r="AN125" i="7"/>
  <c r="ER117" i="6"/>
  <c r="AN117" i="7"/>
  <c r="ER132" i="6"/>
  <c r="AN132" i="7"/>
  <c r="ER95" i="6"/>
  <c r="AN95" i="7"/>
  <c r="ER44" i="6"/>
  <c r="AN44" i="7"/>
  <c r="ER18" i="6"/>
  <c r="AN18" i="7"/>
  <c r="ER56" i="6"/>
  <c r="AN56" i="7"/>
  <c r="ER24" i="6"/>
  <c r="AN24" i="7"/>
  <c r="ER76" i="6"/>
  <c r="AN76" i="7"/>
  <c r="ER12" i="6"/>
  <c r="AN12" i="7"/>
  <c r="ER96" i="6"/>
  <c r="AN96" i="7"/>
  <c r="ER53" i="6"/>
  <c r="AN53" i="7"/>
  <c r="EO72" i="6"/>
  <c r="AK72" i="7"/>
  <c r="EO17" i="6"/>
  <c r="AK17" i="7"/>
  <c r="EO109" i="6"/>
  <c r="AK109" i="7"/>
  <c r="EO65" i="6"/>
  <c r="AK65" i="7"/>
  <c r="EO79" i="6"/>
  <c r="AK79" i="7"/>
  <c r="EO94" i="6"/>
  <c r="AK94" i="7"/>
  <c r="EO31" i="6"/>
  <c r="AK31" i="7"/>
  <c r="EO135" i="6"/>
  <c r="AK135" i="7"/>
  <c r="EO90" i="6"/>
  <c r="AK90" i="7"/>
  <c r="EO18" i="6"/>
  <c r="AK18" i="7"/>
  <c r="EO6" i="6"/>
  <c r="AK6" i="7"/>
  <c r="EO126" i="6"/>
  <c r="AK126" i="7"/>
  <c r="EO98" i="6"/>
  <c r="AK98" i="7"/>
  <c r="EO92" i="6"/>
  <c r="AK92" i="7"/>
  <c r="EO107" i="6"/>
  <c r="AK107" i="7"/>
  <c r="EO51" i="6"/>
  <c r="AK51" i="7"/>
  <c r="EG16" i="6"/>
  <c r="AC16" i="7"/>
  <c r="EO139" i="6"/>
  <c r="AK139" i="7"/>
  <c r="EG70" i="6"/>
  <c r="AC70" i="7"/>
  <c r="EO13" i="6"/>
  <c r="AK13" i="7"/>
  <c r="EG40" i="6"/>
  <c r="AC40" i="7"/>
  <c r="EG42" i="6"/>
  <c r="AC42" i="7"/>
  <c r="EG14" i="6"/>
  <c r="AC14" i="7"/>
  <c r="EG67" i="6"/>
  <c r="AC67" i="7"/>
  <c r="EG71" i="6"/>
  <c r="AC71" i="7"/>
  <c r="EG111" i="6"/>
  <c r="AC111" i="7"/>
  <c r="EG54" i="6"/>
  <c r="AC54" i="7"/>
  <c r="EG85" i="6"/>
  <c r="AC85" i="7"/>
  <c r="EG33" i="6"/>
  <c r="AC33" i="7"/>
  <c r="EG129" i="6"/>
  <c r="AC129" i="7"/>
  <c r="EG76" i="6"/>
  <c r="AC76" i="7"/>
  <c r="EG59" i="6"/>
  <c r="AC59" i="7"/>
  <c r="EG30" i="6"/>
  <c r="AC30" i="7"/>
  <c r="EG15" i="6"/>
  <c r="AC15" i="7"/>
  <c r="EG22" i="6"/>
  <c r="AC22" i="7"/>
  <c r="EL42" i="6"/>
  <c r="AH42" i="7"/>
  <c r="EL109" i="6"/>
  <c r="AH109" i="7"/>
  <c r="EL12" i="6"/>
  <c r="AH12" i="7"/>
  <c r="EQ107" i="6"/>
  <c r="AM107" i="7"/>
  <c r="EQ109" i="6"/>
  <c r="AM109" i="7"/>
  <c r="EQ29" i="6"/>
  <c r="AM29" i="7"/>
  <c r="EH144" i="6"/>
  <c r="AD144" i="7"/>
  <c r="EH36" i="6"/>
  <c r="AD36" i="7"/>
  <c r="EH32" i="6"/>
  <c r="AD32" i="7"/>
  <c r="EM114" i="6"/>
  <c r="AI114" i="7"/>
  <c r="EM57" i="6"/>
  <c r="AI57" i="7"/>
  <c r="EP92" i="6"/>
  <c r="AL92" i="7"/>
  <c r="EP73" i="6"/>
  <c r="AL73" i="7"/>
  <c r="EP11" i="6"/>
  <c r="AL11" i="7"/>
  <c r="EJ39" i="6"/>
  <c r="AF39" i="7"/>
  <c r="EJ34" i="6"/>
  <c r="AF34" i="7"/>
  <c r="EJ26" i="6"/>
  <c r="AF26" i="7"/>
  <c r="EK121" i="6"/>
  <c r="AG121" i="7"/>
  <c r="EK34" i="6"/>
  <c r="AG34" i="7"/>
  <c r="EN78" i="6"/>
  <c r="AJ78" i="7"/>
  <c r="EN42" i="6"/>
  <c r="AJ42" i="7"/>
  <c r="EN86" i="6"/>
  <c r="AJ86" i="7"/>
  <c r="EN116" i="6"/>
  <c r="AJ116" i="7"/>
  <c r="EI7" i="6"/>
  <c r="AE7" i="7"/>
  <c r="EI26" i="6"/>
  <c r="AE26" i="7"/>
  <c r="EI5" i="6"/>
  <c r="AE5" i="7"/>
  <c r="ER20" i="6"/>
  <c r="AN20" i="7"/>
  <c r="ER128" i="6"/>
  <c r="AN128" i="7"/>
  <c r="EO96" i="6"/>
  <c r="AK96" i="7"/>
  <c r="EO59" i="6"/>
  <c r="AK59" i="7"/>
  <c r="EO22" i="6"/>
  <c r="AK22" i="7"/>
  <c r="EG136" i="6"/>
  <c r="AC136" i="7"/>
  <c r="EG29" i="6"/>
  <c r="AC29" i="7"/>
  <c r="EG107" i="6"/>
  <c r="AC107" i="7"/>
  <c r="EG44" i="6"/>
  <c r="AC44" i="7"/>
  <c r="EL125" i="6"/>
  <c r="AH125" i="7"/>
  <c r="EL64" i="6"/>
  <c r="AH64" i="7"/>
  <c r="EL24" i="6"/>
  <c r="AH24" i="7"/>
  <c r="EL83" i="6"/>
  <c r="AH83" i="7"/>
  <c r="EL17" i="6"/>
  <c r="AH17" i="7"/>
  <c r="EL72" i="6"/>
  <c r="AH72" i="7"/>
  <c r="EL26" i="6"/>
  <c r="AH26" i="7"/>
  <c r="EL54" i="6"/>
  <c r="AH54" i="7"/>
  <c r="EL29" i="6"/>
  <c r="AH29" i="7"/>
  <c r="EL20" i="6"/>
  <c r="AH20" i="7"/>
  <c r="EL96" i="6"/>
  <c r="AH96" i="7"/>
  <c r="EL97" i="6"/>
  <c r="AH97" i="7"/>
  <c r="EL132" i="6"/>
  <c r="AH132" i="7"/>
  <c r="EL103" i="6"/>
  <c r="AH103" i="7"/>
  <c r="EL9" i="6"/>
  <c r="AH9" i="7"/>
  <c r="EL108" i="6"/>
  <c r="AH108" i="7"/>
  <c r="EL31" i="6"/>
  <c r="AH31" i="7"/>
  <c r="EQ134" i="6"/>
  <c r="AM134" i="7"/>
  <c r="EQ106" i="6"/>
  <c r="AM106" i="7"/>
  <c r="EQ45" i="6"/>
  <c r="AM45" i="7"/>
  <c r="EQ46" i="6"/>
  <c r="AM46" i="7"/>
  <c r="EQ105" i="6"/>
  <c r="AM105" i="7"/>
  <c r="EQ44" i="6"/>
  <c r="AM44" i="7"/>
  <c r="EQ87" i="6"/>
  <c r="AM87" i="7"/>
  <c r="EQ114" i="6"/>
  <c r="AM114" i="7"/>
  <c r="EQ137" i="6"/>
  <c r="AM137" i="7"/>
  <c r="EQ83" i="6"/>
  <c r="AM83" i="7"/>
  <c r="EQ68" i="6"/>
  <c r="AM68" i="7"/>
  <c r="EQ51" i="6"/>
  <c r="AM51" i="7"/>
  <c r="EQ143" i="6"/>
  <c r="AM143" i="7"/>
  <c r="EQ39" i="6"/>
  <c r="AM39" i="7"/>
  <c r="EQ102" i="6"/>
  <c r="AM102" i="7"/>
  <c r="EQ78" i="6"/>
  <c r="AM78" i="7"/>
  <c r="EQ59" i="6"/>
  <c r="AM59" i="7"/>
  <c r="EQ79" i="6"/>
  <c r="AM79" i="7"/>
  <c r="EH47" i="6"/>
  <c r="AD47" i="7"/>
  <c r="EH123" i="6"/>
  <c r="AD123" i="7"/>
  <c r="EH23" i="6"/>
  <c r="AD23" i="7"/>
  <c r="EH61" i="6"/>
  <c r="AD61" i="7"/>
  <c r="EH114" i="6"/>
  <c r="AD114" i="7"/>
  <c r="EH96" i="6"/>
  <c r="AD96" i="7"/>
  <c r="EH16" i="6"/>
  <c r="AD16" i="7"/>
  <c r="EH62" i="6"/>
  <c r="AD62" i="7"/>
  <c r="EH42" i="6"/>
  <c r="AD42" i="7"/>
  <c r="EH46" i="6"/>
  <c r="AD46" i="7"/>
  <c r="EH106" i="6"/>
  <c r="AD106" i="7"/>
  <c r="EH53" i="6"/>
  <c r="AD53" i="7"/>
  <c r="EH49" i="6"/>
  <c r="AD49" i="7"/>
  <c r="EH15" i="6"/>
  <c r="AD15" i="7"/>
  <c r="EH51" i="6"/>
  <c r="AD51" i="7"/>
  <c r="EH116" i="6"/>
  <c r="AD116" i="7"/>
  <c r="EH94" i="6"/>
  <c r="AD94" i="7"/>
  <c r="EH99" i="6"/>
  <c r="AD99" i="7"/>
  <c r="EM105" i="6"/>
  <c r="AI105" i="7"/>
  <c r="EM93" i="6"/>
  <c r="AI93" i="7"/>
  <c r="EM101" i="6"/>
  <c r="AI101" i="7"/>
  <c r="EM70" i="6"/>
  <c r="AI70" i="7"/>
  <c r="EM104" i="6"/>
  <c r="AI104" i="7"/>
  <c r="EM46" i="6"/>
  <c r="AI46" i="7"/>
  <c r="EM61" i="6"/>
  <c r="AI61" i="7"/>
  <c r="EM32" i="6"/>
  <c r="AI32" i="7"/>
  <c r="EM15" i="6"/>
  <c r="AI15" i="7"/>
  <c r="EM54" i="6"/>
  <c r="AI54" i="7"/>
  <c r="EM42" i="6"/>
  <c r="AI42" i="7"/>
  <c r="EM77" i="6"/>
  <c r="AI77" i="7"/>
  <c r="EM74" i="6"/>
  <c r="AI74" i="7"/>
  <c r="EM103" i="6"/>
  <c r="AI103" i="7"/>
  <c r="EM37" i="6"/>
  <c r="AI37" i="7"/>
  <c r="EM98" i="6"/>
  <c r="AI98" i="7"/>
  <c r="EM121" i="6"/>
  <c r="AI121" i="7"/>
  <c r="EM60" i="6"/>
  <c r="AI60" i="7"/>
  <c r="EP130" i="6"/>
  <c r="AL130" i="7"/>
  <c r="EP78" i="6"/>
  <c r="AL78" i="7"/>
  <c r="EP119" i="6"/>
  <c r="AL119" i="7"/>
  <c r="EP19" i="6"/>
  <c r="AL19" i="7"/>
  <c r="EP123" i="6"/>
  <c r="AL123" i="7"/>
  <c r="EP9" i="6"/>
  <c r="AL9" i="7"/>
  <c r="EP120" i="6"/>
  <c r="AL120" i="7"/>
  <c r="EP8" i="6"/>
  <c r="AL8" i="7"/>
  <c r="EP75" i="6"/>
  <c r="AL75" i="7"/>
  <c r="EP44" i="6"/>
  <c r="AL44" i="7"/>
  <c r="EP22" i="6"/>
  <c r="AL22" i="7"/>
  <c r="EP134" i="6"/>
  <c r="AL134" i="7"/>
  <c r="EP118" i="6"/>
  <c r="AL118" i="7"/>
  <c r="EP30" i="6"/>
  <c r="AL30" i="7"/>
  <c r="EP116" i="6"/>
  <c r="AL116" i="7"/>
  <c r="EP40" i="6"/>
  <c r="AL40" i="7"/>
  <c r="EP37" i="6"/>
  <c r="AL37" i="7"/>
  <c r="EJ36" i="6"/>
  <c r="AF36" i="7"/>
  <c r="EJ92" i="6"/>
  <c r="AF92" i="7"/>
  <c r="EJ86" i="6"/>
  <c r="AF86" i="7"/>
  <c r="EJ43" i="6"/>
  <c r="AF43" i="7"/>
  <c r="EJ74" i="6"/>
  <c r="AF74" i="7"/>
  <c r="EJ100" i="6"/>
  <c r="AF100" i="7"/>
  <c r="EJ53" i="6"/>
  <c r="AF53" i="7"/>
  <c r="EJ99" i="6"/>
  <c r="AF99" i="7"/>
  <c r="EJ59" i="6"/>
  <c r="AF59" i="7"/>
  <c r="EJ62" i="6"/>
  <c r="AF62" i="7"/>
  <c r="EJ146" i="6"/>
  <c r="AF146" i="7"/>
  <c r="EJ30" i="6"/>
  <c r="AF30" i="7"/>
  <c r="EJ145" i="6"/>
  <c r="AF145" i="7"/>
  <c r="EJ81" i="6"/>
  <c r="AF81" i="7"/>
  <c r="EJ106" i="6"/>
  <c r="AF106" i="7"/>
  <c r="EJ135" i="6"/>
  <c r="AF135" i="7"/>
  <c r="EJ55" i="6"/>
  <c r="AF55" i="7"/>
  <c r="EJ48" i="6"/>
  <c r="AF48" i="7"/>
  <c r="EK28" i="6"/>
  <c r="AG28" i="7"/>
  <c r="EK27" i="6"/>
  <c r="AG27" i="7"/>
  <c r="EK116" i="6"/>
  <c r="AG116" i="7"/>
  <c r="EK91" i="6"/>
  <c r="AG91" i="7"/>
  <c r="EK72" i="6"/>
  <c r="AG72" i="7"/>
  <c r="EK49" i="6"/>
  <c r="AG49" i="7"/>
  <c r="EK134" i="6"/>
  <c r="AG134" i="7"/>
  <c r="EK37" i="6"/>
  <c r="AG37" i="7"/>
  <c r="EK32" i="6"/>
  <c r="AG32" i="7"/>
  <c r="EK11" i="6"/>
  <c r="AG11" i="7"/>
  <c r="EK128" i="6"/>
  <c r="AG128" i="7"/>
  <c r="EK47" i="6"/>
  <c r="AG47" i="7"/>
  <c r="EK46" i="6"/>
  <c r="AG46" i="7"/>
  <c r="EK62" i="6"/>
  <c r="AG62" i="7"/>
  <c r="EK6" i="6"/>
  <c r="AG6" i="7"/>
  <c r="EK53" i="6"/>
  <c r="AG53" i="7"/>
  <c r="EK66" i="6"/>
  <c r="AG66" i="7"/>
  <c r="EK109" i="6"/>
  <c r="AG109" i="7"/>
  <c r="EN58" i="6"/>
  <c r="AJ58" i="7"/>
  <c r="EN106" i="6"/>
  <c r="AJ106" i="7"/>
  <c r="EN79" i="6"/>
  <c r="AJ79" i="7"/>
  <c r="EN103" i="6"/>
  <c r="AJ103" i="7"/>
  <c r="EN61" i="6"/>
  <c r="AJ61" i="7"/>
  <c r="EN31" i="6"/>
  <c r="AJ31" i="7"/>
  <c r="EN20" i="6"/>
  <c r="AJ20" i="7"/>
  <c r="EN19" i="6"/>
  <c r="AJ19" i="7"/>
  <c r="EN111" i="6"/>
  <c r="AJ111" i="7"/>
  <c r="EN115" i="6"/>
  <c r="AJ115" i="7"/>
  <c r="EN89" i="6"/>
  <c r="AJ89" i="7"/>
  <c r="EN12" i="6"/>
  <c r="AJ12" i="7"/>
  <c r="EN128" i="6"/>
  <c r="AJ128" i="7"/>
  <c r="EN36" i="6"/>
  <c r="AJ36" i="7"/>
  <c r="EN40" i="6"/>
  <c r="AJ40" i="7"/>
  <c r="EN118" i="6"/>
  <c r="AJ118" i="7"/>
  <c r="EN120" i="6"/>
  <c r="AJ120" i="7"/>
  <c r="EN30" i="6"/>
  <c r="AJ30" i="7"/>
  <c r="EI63" i="6"/>
  <c r="AE63" i="7"/>
  <c r="EI133" i="6"/>
  <c r="AE133" i="7"/>
  <c r="EI132" i="6"/>
  <c r="AE132" i="7"/>
  <c r="EI143" i="6"/>
  <c r="AE143" i="7"/>
  <c r="EI8" i="6"/>
  <c r="AE8" i="7"/>
  <c r="EI89" i="6"/>
  <c r="AE89" i="7"/>
  <c r="EI134" i="6"/>
  <c r="AE134" i="7"/>
  <c r="EI57" i="6"/>
  <c r="AE57" i="7"/>
  <c r="EI21" i="6"/>
  <c r="AE21" i="7"/>
  <c r="EI131" i="6"/>
  <c r="AE131" i="7"/>
  <c r="EI49" i="6"/>
  <c r="AE49" i="7"/>
  <c r="EI86" i="6"/>
  <c r="AE86" i="7"/>
  <c r="EI47" i="6"/>
  <c r="AE47" i="7"/>
  <c r="EI83" i="6"/>
  <c r="AE83" i="7"/>
  <c r="EI65" i="6"/>
  <c r="AE65" i="7"/>
  <c r="EI108" i="6"/>
  <c r="AE108" i="7"/>
  <c r="EI56" i="6"/>
  <c r="AE56" i="7"/>
  <c r="ER114" i="6"/>
  <c r="AN114" i="7"/>
  <c r="ER133" i="6"/>
  <c r="AN133" i="7"/>
  <c r="ER30" i="6"/>
  <c r="AN30" i="7"/>
  <c r="ER60" i="6"/>
  <c r="AN60" i="7"/>
  <c r="ER100" i="6"/>
  <c r="AN100" i="7"/>
  <c r="ER23" i="6"/>
  <c r="AN23" i="7"/>
  <c r="ER120" i="6"/>
  <c r="AN120" i="7"/>
  <c r="ER88" i="6"/>
  <c r="AN88" i="7"/>
  <c r="ER19" i="6"/>
  <c r="AN19" i="7"/>
  <c r="ER37" i="6"/>
  <c r="AN37" i="7"/>
  <c r="ER127" i="6"/>
  <c r="AN127" i="7"/>
  <c r="ER137" i="6"/>
  <c r="AN137" i="7"/>
  <c r="ER101" i="6"/>
  <c r="AN101" i="7"/>
  <c r="ER15" i="6"/>
  <c r="AN15" i="7"/>
  <c r="ER51" i="6"/>
  <c r="AN51" i="7"/>
  <c r="ER86" i="6"/>
  <c r="AN86" i="7"/>
  <c r="ER106" i="6"/>
  <c r="AN106" i="7"/>
  <c r="ER94" i="6"/>
  <c r="AN94" i="7"/>
  <c r="EO15" i="6"/>
  <c r="AK15" i="7"/>
  <c r="EO38" i="6"/>
  <c r="AK38" i="7"/>
  <c r="EO5" i="6"/>
  <c r="AK5" i="7"/>
  <c r="EO77" i="6"/>
  <c r="AK77" i="7"/>
  <c r="EO55" i="6"/>
  <c r="AK55" i="7"/>
  <c r="EO125" i="6"/>
  <c r="AK125" i="7"/>
  <c r="EO145" i="6"/>
  <c r="AK145" i="7"/>
  <c r="EO114" i="6"/>
  <c r="AK114" i="7"/>
  <c r="EO105" i="6"/>
  <c r="AK105" i="7"/>
  <c r="EO62" i="6"/>
  <c r="AK62" i="7"/>
  <c r="EO86" i="6"/>
  <c r="AK86" i="7"/>
  <c r="EO104" i="6"/>
  <c r="AK104" i="7"/>
  <c r="EO66" i="6"/>
  <c r="AK66" i="7"/>
  <c r="EO101" i="6"/>
  <c r="AK101" i="7"/>
  <c r="EO9" i="6"/>
  <c r="AK9" i="7"/>
  <c r="EO93" i="6"/>
  <c r="AK93" i="7"/>
  <c r="EG51" i="6"/>
  <c r="AC51" i="7"/>
  <c r="EG138" i="6"/>
  <c r="AC138" i="7"/>
  <c r="EG82" i="6"/>
  <c r="AC82" i="7"/>
  <c r="EG19" i="6"/>
  <c r="AC19" i="7"/>
  <c r="EO136" i="6"/>
  <c r="AK136" i="7"/>
  <c r="EG135" i="6"/>
  <c r="AC135" i="7"/>
  <c r="EG39" i="6"/>
  <c r="AC39" i="7"/>
  <c r="EG110" i="6"/>
  <c r="AC110" i="7"/>
  <c r="EG102" i="6"/>
  <c r="AC102" i="7"/>
  <c r="EG47" i="6"/>
  <c r="AC47" i="7"/>
  <c r="EG11" i="6"/>
  <c r="AC11" i="7"/>
  <c r="EG109" i="6"/>
  <c r="AC109" i="7"/>
  <c r="EG144" i="6"/>
  <c r="AC144" i="7"/>
  <c r="EG130" i="6"/>
  <c r="AC130" i="7"/>
  <c r="EG60" i="6"/>
  <c r="AC60" i="7"/>
  <c r="EG8" i="6"/>
  <c r="AC8" i="7"/>
  <c r="EG127" i="6"/>
  <c r="AC127" i="7"/>
  <c r="EG34" i="6"/>
  <c r="AC34" i="7"/>
  <c r="EG142" i="6"/>
  <c r="AC142" i="7"/>
  <c r="EG5" i="6"/>
  <c r="AC5" i="7"/>
  <c r="EQ3" i="1"/>
  <c r="BW3" i="9" l="1"/>
  <c r="AQ131" i="7"/>
  <c r="BO131" i="7" s="1"/>
  <c r="AO130" i="7"/>
  <c r="BM130" i="7" s="1"/>
  <c r="AO138" i="7"/>
  <c r="BM138" i="7" s="1"/>
  <c r="AW38" i="7"/>
  <c r="BU38" i="7" s="1"/>
  <c r="AZ137" i="7"/>
  <c r="BX137" i="7" s="1"/>
  <c r="AQ47" i="7"/>
  <c r="BO47" i="7" s="1"/>
  <c r="AQ63" i="7"/>
  <c r="BO63" i="7" s="1"/>
  <c r="AV20" i="7"/>
  <c r="BT20" i="7" s="1"/>
  <c r="AS46" i="7"/>
  <c r="BQ46" i="7" s="1"/>
  <c r="AS28" i="7"/>
  <c r="BQ28" i="7" s="1"/>
  <c r="AR53" i="7"/>
  <c r="BP53" i="7" s="1"/>
  <c r="AX134" i="7"/>
  <c r="BV134" i="7" s="1"/>
  <c r="AU60" i="7"/>
  <c r="BS60" i="7" s="1"/>
  <c r="AU46" i="7"/>
  <c r="BS46" i="7" s="1"/>
  <c r="AP53" i="7"/>
  <c r="BN53" i="7" s="1"/>
  <c r="AY106" i="7"/>
  <c r="BW106" i="7" s="1"/>
  <c r="AZ63" i="7"/>
  <c r="BX63" i="7" s="1"/>
  <c r="AO144" i="7"/>
  <c r="BM144" i="7" s="1"/>
  <c r="AW136" i="7"/>
  <c r="BU136" i="7" s="1"/>
  <c r="AW66" i="7"/>
  <c r="BU66" i="7" s="1"/>
  <c r="AW55" i="7"/>
  <c r="BU55" i="7" s="1"/>
  <c r="AZ51" i="7"/>
  <c r="BX51" i="7" s="1"/>
  <c r="AZ120" i="7"/>
  <c r="BX120" i="7" s="1"/>
  <c r="AZ30" i="7"/>
  <c r="BX30" i="7" s="1"/>
  <c r="AQ86" i="7"/>
  <c r="BO86" i="7" s="1"/>
  <c r="AQ143" i="7"/>
  <c r="BO143" i="7" s="1"/>
  <c r="AV36" i="7"/>
  <c r="BT36" i="7" s="1"/>
  <c r="AV31" i="7"/>
  <c r="BT31" i="7" s="1"/>
  <c r="AS53" i="7"/>
  <c r="BQ53" i="7" s="1"/>
  <c r="AS47" i="7"/>
  <c r="BQ47" i="7" s="1"/>
  <c r="AS37" i="7"/>
  <c r="BQ37" i="7" s="1"/>
  <c r="AR48" i="7"/>
  <c r="BP48" i="7" s="1"/>
  <c r="AR81" i="7"/>
  <c r="BP81" i="7" s="1"/>
  <c r="AR62" i="7"/>
  <c r="BP62" i="7" s="1"/>
  <c r="AR100" i="7"/>
  <c r="BP100" i="7" s="1"/>
  <c r="AR92" i="7"/>
  <c r="BP92" i="7" s="1"/>
  <c r="AX116" i="7"/>
  <c r="BV116" i="7" s="1"/>
  <c r="AX22" i="7"/>
  <c r="BV22" i="7" s="1"/>
  <c r="AX120" i="7"/>
  <c r="BV120" i="7" s="1"/>
  <c r="AX119" i="7"/>
  <c r="BV119" i="7" s="1"/>
  <c r="AU121" i="7"/>
  <c r="BS121" i="7" s="1"/>
  <c r="AU74" i="7"/>
  <c r="BS74" i="7" s="1"/>
  <c r="AU15" i="7"/>
  <c r="BS15" i="7" s="1"/>
  <c r="AU104" i="7"/>
  <c r="BS104" i="7" s="1"/>
  <c r="AU105" i="7"/>
  <c r="BS105" i="7" s="1"/>
  <c r="AP51" i="7"/>
  <c r="BN51" i="7" s="1"/>
  <c r="AP106" i="7"/>
  <c r="BN106" i="7" s="1"/>
  <c r="AP16" i="7"/>
  <c r="BN16" i="7" s="1"/>
  <c r="AY59" i="7"/>
  <c r="BW59" i="7" s="1"/>
  <c r="AY143" i="7"/>
  <c r="BW143" i="7" s="1"/>
  <c r="AY137" i="7"/>
  <c r="BW137" i="7" s="1"/>
  <c r="AY105" i="7"/>
  <c r="BW105" i="7" s="1"/>
  <c r="AY134" i="7"/>
  <c r="BW134" i="7" s="1"/>
  <c r="AT103" i="7"/>
  <c r="BR103" i="7" s="1"/>
  <c r="AT20" i="7"/>
  <c r="BR20" i="7" s="1"/>
  <c r="AT72" i="7"/>
  <c r="BR72" i="7" s="1"/>
  <c r="AT64" i="7"/>
  <c r="BR64" i="7" s="1"/>
  <c r="AO29" i="7"/>
  <c r="BM29" i="7" s="1"/>
  <c r="AW96" i="7"/>
  <c r="BU96" i="7" s="1"/>
  <c r="AQ26" i="7"/>
  <c r="BO26" i="7" s="1"/>
  <c r="AV42" i="7"/>
  <c r="BT42" i="7" s="1"/>
  <c r="AR26" i="7"/>
  <c r="BP26" i="7" s="1"/>
  <c r="AX73" i="7"/>
  <c r="BV73" i="7" s="1"/>
  <c r="AP32" i="7"/>
  <c r="BN32" i="7" s="1"/>
  <c r="AY109" i="7"/>
  <c r="BW109" i="7" s="1"/>
  <c r="AT42" i="7"/>
  <c r="BR42" i="7" s="1"/>
  <c r="AO59" i="7"/>
  <c r="BM59" i="7" s="1"/>
  <c r="AO85" i="7"/>
  <c r="BM85" i="7" s="1"/>
  <c r="AO67" i="7"/>
  <c r="BM67" i="7" s="1"/>
  <c r="AW13" i="7"/>
  <c r="BU13" i="7" s="1"/>
  <c r="AW51" i="7"/>
  <c r="BU51" i="7" s="1"/>
  <c r="AW126" i="7"/>
  <c r="BU126" i="7" s="1"/>
  <c r="AW135" i="7"/>
  <c r="BU135" i="7" s="1"/>
  <c r="AW65" i="7"/>
  <c r="BU65" i="7" s="1"/>
  <c r="AZ53" i="7"/>
  <c r="BX53" i="7" s="1"/>
  <c r="AZ24" i="7"/>
  <c r="BX24" i="7" s="1"/>
  <c r="AZ95" i="7"/>
  <c r="BX95" i="7" s="1"/>
  <c r="AZ58" i="7"/>
  <c r="BX58" i="7" s="1"/>
  <c r="AZ139" i="7"/>
  <c r="BX139" i="7" s="1"/>
  <c r="AQ138" i="7"/>
  <c r="BO138" i="7" s="1"/>
  <c r="AQ64" i="7"/>
  <c r="BO64" i="7" s="1"/>
  <c r="AQ28" i="7"/>
  <c r="BO28" i="7" s="1"/>
  <c r="AQ29" i="7"/>
  <c r="BO29" i="7" s="1"/>
  <c r="AV134" i="7"/>
  <c r="BT134" i="7" s="1"/>
  <c r="AV138" i="7"/>
  <c r="BT138" i="7" s="1"/>
  <c r="AV71" i="7"/>
  <c r="BT71" i="7" s="1"/>
  <c r="AV76" i="7"/>
  <c r="BT76" i="7" s="1"/>
  <c r="AV127" i="7"/>
  <c r="BT127" i="7" s="1"/>
  <c r="AS89" i="7"/>
  <c r="BQ89" i="7" s="1"/>
  <c r="AS79" i="7"/>
  <c r="BQ79" i="7" s="1"/>
  <c r="AS81" i="7"/>
  <c r="BQ81" i="7" s="1"/>
  <c r="AS125" i="7"/>
  <c r="BQ125" i="7" s="1"/>
  <c r="AR142" i="7"/>
  <c r="BP142" i="7" s="1"/>
  <c r="AR40" i="7"/>
  <c r="BP40" i="7" s="1"/>
  <c r="AR67" i="7"/>
  <c r="BP67" i="7" s="1"/>
  <c r="AR65" i="7"/>
  <c r="BP65" i="7" s="1"/>
  <c r="AX21" i="7"/>
  <c r="BV21" i="7" s="1"/>
  <c r="AX101" i="7"/>
  <c r="BV101" i="7" s="1"/>
  <c r="AX68" i="7"/>
  <c r="BV68" i="7" s="1"/>
  <c r="AX138" i="7"/>
  <c r="BV138" i="7" s="1"/>
  <c r="AX81" i="7"/>
  <c r="BV81" i="7" s="1"/>
  <c r="AU107" i="7"/>
  <c r="BS107" i="7" s="1"/>
  <c r="AU139" i="7"/>
  <c r="BS139" i="7" s="1"/>
  <c r="AU65" i="7"/>
  <c r="BS65" i="7" s="1"/>
  <c r="AU73" i="7"/>
  <c r="BS73" i="7" s="1"/>
  <c r="AP28" i="7"/>
  <c r="BN28" i="7" s="1"/>
  <c r="AP44" i="7"/>
  <c r="BN44" i="7" s="1"/>
  <c r="AP115" i="7"/>
  <c r="BN115" i="7" s="1"/>
  <c r="AP104" i="7"/>
  <c r="BN104" i="7" s="1"/>
  <c r="AP124" i="7"/>
  <c r="BN124" i="7" s="1"/>
  <c r="AY96" i="7"/>
  <c r="BW96" i="7" s="1"/>
  <c r="AY63" i="7"/>
  <c r="BW63" i="7" s="1"/>
  <c r="AY47" i="7"/>
  <c r="BW47" i="7" s="1"/>
  <c r="AY82" i="7"/>
  <c r="BW82" i="7" s="1"/>
  <c r="AT49" i="7"/>
  <c r="BR49" i="7" s="1"/>
  <c r="AT36" i="7"/>
  <c r="BR36" i="7" s="1"/>
  <c r="AT18" i="7"/>
  <c r="BR18" i="7" s="1"/>
  <c r="AT48" i="7"/>
  <c r="BR48" i="7" s="1"/>
  <c r="AT119" i="7"/>
  <c r="BR119" i="7" s="1"/>
  <c r="AW89" i="7"/>
  <c r="BU89" i="7" s="1"/>
  <c r="AZ71" i="7"/>
  <c r="BX71" i="7" s="1"/>
  <c r="AV110" i="7"/>
  <c r="BT110" i="7" s="1"/>
  <c r="AS13" i="7"/>
  <c r="BQ13" i="7" s="1"/>
  <c r="AX113" i="7"/>
  <c r="BV113" i="7" s="1"/>
  <c r="AU117" i="7"/>
  <c r="BS117" i="7" s="1"/>
  <c r="AP105" i="7"/>
  <c r="BN105" i="7" s="1"/>
  <c r="AT21" i="7"/>
  <c r="BR21" i="7" s="1"/>
  <c r="AO20" i="7"/>
  <c r="BM20" i="7" s="1"/>
  <c r="AO10" i="7"/>
  <c r="BM10" i="7" s="1"/>
  <c r="AO103" i="7"/>
  <c r="BM103" i="7" s="1"/>
  <c r="AO124" i="7"/>
  <c r="BM124" i="7" s="1"/>
  <c r="AW52" i="7"/>
  <c r="BU52" i="7" s="1"/>
  <c r="AW128" i="7"/>
  <c r="BU128" i="7" s="1"/>
  <c r="AW84" i="7"/>
  <c r="BU84" i="7" s="1"/>
  <c r="AW61" i="7"/>
  <c r="BU61" i="7" s="1"/>
  <c r="AZ17" i="7"/>
  <c r="BX17" i="7" s="1"/>
  <c r="AZ35" i="7"/>
  <c r="BX35" i="7" s="1"/>
  <c r="AZ6" i="7"/>
  <c r="BX6" i="7" s="1"/>
  <c r="AZ69" i="7"/>
  <c r="BX69" i="7" s="1"/>
  <c r="AZ85" i="7"/>
  <c r="BX85" i="7" s="1"/>
  <c r="AQ146" i="7"/>
  <c r="BO146" i="7" s="1"/>
  <c r="AQ73" i="7"/>
  <c r="BO73" i="7" s="1"/>
  <c r="AQ52" i="7"/>
  <c r="BO52" i="7" s="1"/>
  <c r="AQ42" i="7"/>
  <c r="BO42" i="7" s="1"/>
  <c r="AV14" i="7"/>
  <c r="BT14" i="7" s="1"/>
  <c r="AV137" i="7"/>
  <c r="BT137" i="7" s="1"/>
  <c r="AV6" i="7"/>
  <c r="BT6" i="7" s="1"/>
  <c r="AV135" i="7"/>
  <c r="BT135" i="7" s="1"/>
  <c r="AV25" i="7"/>
  <c r="BT25" i="7" s="1"/>
  <c r="AS9" i="7"/>
  <c r="BQ9" i="7" s="1"/>
  <c r="AS90" i="7"/>
  <c r="BQ90" i="7" s="1"/>
  <c r="AS56" i="7"/>
  <c r="BQ56" i="7" s="1"/>
  <c r="AS137" i="7"/>
  <c r="BQ137" i="7" s="1"/>
  <c r="AR143" i="7"/>
  <c r="BP143" i="7" s="1"/>
  <c r="AR56" i="7"/>
  <c r="BP56" i="7" s="1"/>
  <c r="AR69" i="7"/>
  <c r="BP69" i="7" s="1"/>
  <c r="AR110" i="7"/>
  <c r="BP110" i="7" s="1"/>
  <c r="AX41" i="7"/>
  <c r="BV41" i="7" s="1"/>
  <c r="AX106" i="7"/>
  <c r="BV106" i="7" s="1"/>
  <c r="AX15" i="7"/>
  <c r="BV15" i="7" s="1"/>
  <c r="AX88" i="7"/>
  <c r="BV88" i="7" s="1"/>
  <c r="AX98" i="7"/>
  <c r="BV98" i="7" s="1"/>
  <c r="AU11" i="7"/>
  <c r="BS11" i="7" s="1"/>
  <c r="AU45" i="7"/>
  <c r="BS45" i="7" s="1"/>
  <c r="AU120" i="7"/>
  <c r="BS120" i="7" s="1"/>
  <c r="AU122" i="7"/>
  <c r="BS122" i="7" s="1"/>
  <c r="AP39" i="7"/>
  <c r="BN39" i="7" s="1"/>
  <c r="AP54" i="7"/>
  <c r="BN54" i="7" s="1"/>
  <c r="AP31" i="7"/>
  <c r="BN31" i="7" s="1"/>
  <c r="AP7" i="7"/>
  <c r="BN7" i="7" s="1"/>
  <c r="AP146" i="7"/>
  <c r="BN146" i="7" s="1"/>
  <c r="AY16" i="7"/>
  <c r="BW16" i="7" s="1"/>
  <c r="AY32" i="7"/>
  <c r="BW32" i="7" s="1"/>
  <c r="AY85" i="7"/>
  <c r="BW85" i="7" s="1"/>
  <c r="AY92" i="7"/>
  <c r="BW92" i="7" s="1"/>
  <c r="AT74" i="7"/>
  <c r="BR74" i="7" s="1"/>
  <c r="AT82" i="7"/>
  <c r="BR82" i="7" s="1"/>
  <c r="AT53" i="7"/>
  <c r="BR53" i="7" s="1"/>
  <c r="AT67" i="7"/>
  <c r="BR67" i="7" s="1"/>
  <c r="AT130" i="7"/>
  <c r="BR130" i="7" s="1"/>
  <c r="AW143" i="7"/>
  <c r="BU143" i="7" s="1"/>
  <c r="AZ98" i="7"/>
  <c r="BX98" i="7" s="1"/>
  <c r="AV67" i="7"/>
  <c r="BT67" i="7" s="1"/>
  <c r="AS24" i="7"/>
  <c r="BQ24" i="7" s="1"/>
  <c r="AR93" i="7"/>
  <c r="BP93" i="7" s="1"/>
  <c r="AU53" i="7"/>
  <c r="BS53" i="7" s="1"/>
  <c r="AP17" i="7"/>
  <c r="BN17" i="7" s="1"/>
  <c r="AT6" i="7"/>
  <c r="BR6" i="7" s="1"/>
  <c r="AO117" i="7"/>
  <c r="BM117" i="7" s="1"/>
  <c r="AO24" i="7"/>
  <c r="BM24" i="7" s="1"/>
  <c r="AQ83" i="7"/>
  <c r="BO83" i="7" s="1"/>
  <c r="AO47" i="7"/>
  <c r="BM47" i="7" s="1"/>
  <c r="AW101" i="7"/>
  <c r="BU101" i="7" s="1"/>
  <c r="AZ86" i="7"/>
  <c r="BX86" i="7" s="1"/>
  <c r="AZ60" i="7"/>
  <c r="BX60" i="7" s="1"/>
  <c r="AQ21" i="7"/>
  <c r="BO21" i="7" s="1"/>
  <c r="AV40" i="7"/>
  <c r="BT40" i="7" s="1"/>
  <c r="AV79" i="7"/>
  <c r="BT79" i="7" s="1"/>
  <c r="AS32" i="7"/>
  <c r="BQ32" i="7" s="1"/>
  <c r="AR106" i="7"/>
  <c r="BP106" i="7" s="1"/>
  <c r="AR86" i="7"/>
  <c r="BP86" i="7" s="1"/>
  <c r="AX8" i="7"/>
  <c r="BV8" i="7" s="1"/>
  <c r="AU54" i="7"/>
  <c r="BS54" i="7" s="1"/>
  <c r="AP116" i="7"/>
  <c r="BN116" i="7" s="1"/>
  <c r="AY44" i="7"/>
  <c r="BW44" i="7" s="1"/>
  <c r="AQ24" i="7"/>
  <c r="BO24" i="7" s="1"/>
  <c r="AO127" i="7"/>
  <c r="BM127" i="7" s="1"/>
  <c r="AO102" i="7"/>
  <c r="BM102" i="7" s="1"/>
  <c r="AO51" i="7"/>
  <c r="BM51" i="7" s="1"/>
  <c r="AW105" i="7"/>
  <c r="BU105" i="7" s="1"/>
  <c r="AW15" i="7"/>
  <c r="BU15" i="7" s="1"/>
  <c r="AZ127" i="7"/>
  <c r="BX127" i="7" s="1"/>
  <c r="AQ108" i="7"/>
  <c r="BO108" i="7" s="1"/>
  <c r="AQ57" i="7"/>
  <c r="BO57" i="7" s="1"/>
  <c r="AV30" i="7"/>
  <c r="BT30" i="7" s="1"/>
  <c r="AV115" i="7"/>
  <c r="BT115" i="7" s="1"/>
  <c r="AV106" i="7"/>
  <c r="BT106" i="7" s="1"/>
  <c r="AS91" i="7"/>
  <c r="BQ91" i="7" s="1"/>
  <c r="AP23" i="7"/>
  <c r="BN23" i="7" s="1"/>
  <c r="AO8" i="7"/>
  <c r="BM8" i="7" s="1"/>
  <c r="AO110" i="7"/>
  <c r="BM110" i="7" s="1"/>
  <c r="AW93" i="7"/>
  <c r="BU93" i="7" s="1"/>
  <c r="AW114" i="7"/>
  <c r="BU114" i="7" s="1"/>
  <c r="AZ94" i="7"/>
  <c r="BX94" i="7" s="1"/>
  <c r="AZ15" i="7"/>
  <c r="BX15" i="7" s="1"/>
  <c r="AZ23" i="7"/>
  <c r="BX23" i="7" s="1"/>
  <c r="AQ65" i="7"/>
  <c r="BO65" i="7" s="1"/>
  <c r="AQ134" i="7"/>
  <c r="BO134" i="7" s="1"/>
  <c r="AV120" i="7"/>
  <c r="BT120" i="7" s="1"/>
  <c r="AV61" i="7"/>
  <c r="BT61" i="7" s="1"/>
  <c r="AS6" i="7"/>
  <c r="BQ6" i="7" s="1"/>
  <c r="AS134" i="7"/>
  <c r="BQ134" i="7" s="1"/>
  <c r="AR55" i="7"/>
  <c r="BP55" i="7" s="1"/>
  <c r="AR59" i="7"/>
  <c r="BP59" i="7" s="1"/>
  <c r="AR36" i="7"/>
  <c r="BP36" i="7" s="1"/>
  <c r="AX44" i="7"/>
  <c r="BV44" i="7" s="1"/>
  <c r="AX78" i="7"/>
  <c r="BV78" i="7" s="1"/>
  <c r="AU77" i="7"/>
  <c r="BS77" i="7" s="1"/>
  <c r="AU32" i="7"/>
  <c r="BS32" i="7" s="1"/>
  <c r="AP99" i="7"/>
  <c r="BN99" i="7" s="1"/>
  <c r="AP15" i="7"/>
  <c r="BN15" i="7" s="1"/>
  <c r="AP46" i="7"/>
  <c r="BN46" i="7" s="1"/>
  <c r="AP96" i="7"/>
  <c r="BN96" i="7" s="1"/>
  <c r="AY78" i="7"/>
  <c r="BW78" i="7" s="1"/>
  <c r="AY51" i="7"/>
  <c r="BW51" i="7" s="1"/>
  <c r="AY114" i="7"/>
  <c r="BW114" i="7" s="1"/>
  <c r="AY46" i="7"/>
  <c r="BW46" i="7" s="1"/>
  <c r="AT31" i="7"/>
  <c r="BR31" i="7" s="1"/>
  <c r="AT132" i="7"/>
  <c r="BR132" i="7" s="1"/>
  <c r="AT29" i="7"/>
  <c r="BR29" i="7" s="1"/>
  <c r="AT17" i="7"/>
  <c r="BR17" i="7" s="1"/>
  <c r="AT125" i="7"/>
  <c r="BR125" i="7" s="1"/>
  <c r="AO136" i="7"/>
  <c r="BM136" i="7" s="1"/>
  <c r="AZ128" i="7"/>
  <c r="BX128" i="7" s="1"/>
  <c r="AQ7" i="7"/>
  <c r="BO7" i="7" s="1"/>
  <c r="AV78" i="7"/>
  <c r="BT78" i="7" s="1"/>
  <c r="AR34" i="7"/>
  <c r="BP34" i="7" s="1"/>
  <c r="AX92" i="7"/>
  <c r="BV92" i="7" s="1"/>
  <c r="AP36" i="7"/>
  <c r="BN36" i="7" s="1"/>
  <c r="AY107" i="7"/>
  <c r="BW107" i="7" s="1"/>
  <c r="AO22" i="7"/>
  <c r="BM22" i="7" s="1"/>
  <c r="AO76" i="7"/>
  <c r="BM76" i="7" s="1"/>
  <c r="AO54" i="7"/>
  <c r="BM54" i="7" s="1"/>
  <c r="AO70" i="7"/>
  <c r="BM70" i="7" s="1"/>
  <c r="AW107" i="7"/>
  <c r="BU107" i="7" s="1"/>
  <c r="AW6" i="7"/>
  <c r="BU6" i="7" s="1"/>
  <c r="AW31" i="7"/>
  <c r="BU31" i="7" s="1"/>
  <c r="AW109" i="7"/>
  <c r="BU109" i="7" s="1"/>
  <c r="AZ96" i="7"/>
  <c r="BX96" i="7" s="1"/>
  <c r="AZ56" i="7"/>
  <c r="BX56" i="7" s="1"/>
  <c r="AZ132" i="7"/>
  <c r="BX132" i="7" s="1"/>
  <c r="AZ111" i="7"/>
  <c r="BX111" i="7" s="1"/>
  <c r="AQ31" i="7"/>
  <c r="BO31" i="7" s="1"/>
  <c r="AQ129" i="7"/>
  <c r="BO129" i="7" s="1"/>
  <c r="AQ25" i="7"/>
  <c r="BO25" i="7" s="1"/>
  <c r="AQ94" i="7"/>
  <c r="BO94" i="7" s="1"/>
  <c r="AQ40" i="7"/>
  <c r="BO40" i="7" s="1"/>
  <c r="AV13" i="7"/>
  <c r="BT13" i="7" s="1"/>
  <c r="AV5" i="7"/>
  <c r="BT5" i="7" s="1"/>
  <c r="AV10" i="7"/>
  <c r="BT10" i="7" s="1"/>
  <c r="AV60" i="7"/>
  <c r="BT60" i="7" s="1"/>
  <c r="AS144" i="7"/>
  <c r="BQ144" i="7" s="1"/>
  <c r="AS84" i="7"/>
  <c r="BQ84" i="7" s="1"/>
  <c r="AS75" i="7"/>
  <c r="BQ75" i="7" s="1"/>
  <c r="AS76" i="7"/>
  <c r="BQ76" i="7" s="1"/>
  <c r="AS36" i="7"/>
  <c r="BQ36" i="7" s="1"/>
  <c r="AR51" i="7"/>
  <c r="BP51" i="7" s="1"/>
  <c r="AR108" i="7"/>
  <c r="BP108" i="7" s="1"/>
  <c r="AR115" i="7"/>
  <c r="BP115" i="7" s="1"/>
  <c r="AR31" i="7"/>
  <c r="BP31" i="7" s="1"/>
  <c r="AX63" i="7"/>
  <c r="BV63" i="7" s="1"/>
  <c r="AX20" i="7"/>
  <c r="BV20" i="7" s="1"/>
  <c r="AX102" i="7"/>
  <c r="BV102" i="7" s="1"/>
  <c r="AX29" i="7"/>
  <c r="BV29" i="7" s="1"/>
  <c r="AX43" i="7"/>
  <c r="BV43" i="7" s="1"/>
  <c r="AU19" i="7"/>
  <c r="BS19" i="7" s="1"/>
  <c r="AU50" i="7"/>
  <c r="BS50" i="7" s="1"/>
  <c r="AU116" i="7"/>
  <c r="BS116" i="7" s="1"/>
  <c r="AU111" i="7"/>
  <c r="BS111" i="7" s="1"/>
  <c r="AP110" i="7"/>
  <c r="BN110" i="7" s="1"/>
  <c r="AP145" i="7"/>
  <c r="BN145" i="7" s="1"/>
  <c r="AP86" i="7"/>
  <c r="BN86" i="7" s="1"/>
  <c r="AP41" i="7"/>
  <c r="BN41" i="7" s="1"/>
  <c r="AP74" i="7"/>
  <c r="BN74" i="7" s="1"/>
  <c r="AY104" i="7"/>
  <c r="BW104" i="7" s="1"/>
  <c r="AY81" i="7"/>
  <c r="BW81" i="7" s="1"/>
  <c r="AY40" i="7"/>
  <c r="BW40" i="7" s="1"/>
  <c r="AY65" i="7"/>
  <c r="BW65" i="7" s="1"/>
  <c r="AT41" i="7"/>
  <c r="BR41" i="7" s="1"/>
  <c r="AT8" i="7"/>
  <c r="BR8" i="7" s="1"/>
  <c r="AT15" i="7"/>
  <c r="BR15" i="7" s="1"/>
  <c r="AT78" i="7"/>
  <c r="BR78" i="7" s="1"/>
  <c r="AO123" i="7"/>
  <c r="BM123" i="7" s="1"/>
  <c r="AW36" i="7"/>
  <c r="BU36" i="7" s="1"/>
  <c r="AQ127" i="7"/>
  <c r="BO127" i="7" s="1"/>
  <c r="AV50" i="7"/>
  <c r="BT50" i="7" s="1"/>
  <c r="AR102" i="7"/>
  <c r="BP102" i="7" s="1"/>
  <c r="AX86" i="7"/>
  <c r="BV86" i="7" s="1"/>
  <c r="AU33" i="7"/>
  <c r="BS33" i="7" s="1"/>
  <c r="AY145" i="7"/>
  <c r="BW145" i="7" s="1"/>
  <c r="AT85" i="7"/>
  <c r="BR85" i="7" s="1"/>
  <c r="AO50" i="7"/>
  <c r="BM50" i="7" s="1"/>
  <c r="AO17" i="7"/>
  <c r="BM17" i="7" s="1"/>
  <c r="AO128" i="7"/>
  <c r="BM128" i="7" s="1"/>
  <c r="AO6" i="7"/>
  <c r="BM6" i="7" s="1"/>
  <c r="AW141" i="7"/>
  <c r="BU141" i="7" s="1"/>
  <c r="AW132" i="7"/>
  <c r="BU132" i="7" s="1"/>
  <c r="AW134" i="7"/>
  <c r="BU134" i="7" s="1"/>
  <c r="AW88" i="7"/>
  <c r="BU88" i="7" s="1"/>
  <c r="AZ50" i="7"/>
  <c r="BX50" i="7" s="1"/>
  <c r="AZ109" i="7"/>
  <c r="BX109" i="7" s="1"/>
  <c r="AZ14" i="7"/>
  <c r="BX14" i="7" s="1"/>
  <c r="AZ107" i="7"/>
  <c r="BX107" i="7" s="1"/>
  <c r="AQ43" i="7"/>
  <c r="BO43" i="7" s="1"/>
  <c r="AQ140" i="7"/>
  <c r="BO140" i="7" s="1"/>
  <c r="AQ38" i="7"/>
  <c r="BO38" i="7" s="1"/>
  <c r="AQ9" i="7"/>
  <c r="BO9" i="7" s="1"/>
  <c r="AQ90" i="7"/>
  <c r="BO90" i="7" s="1"/>
  <c r="AV24" i="7"/>
  <c r="BT24" i="7" s="1"/>
  <c r="AV63" i="7"/>
  <c r="BT63" i="7" s="1"/>
  <c r="AV11" i="7"/>
  <c r="BT11" i="7" s="1"/>
  <c r="AV55" i="7"/>
  <c r="BT55" i="7" s="1"/>
  <c r="AS39" i="7"/>
  <c r="BQ39" i="7" s="1"/>
  <c r="AS92" i="7"/>
  <c r="BQ92" i="7" s="1"/>
  <c r="AS139" i="7"/>
  <c r="BQ139" i="7" s="1"/>
  <c r="AS108" i="7"/>
  <c r="BQ108" i="7" s="1"/>
  <c r="AS29" i="7"/>
  <c r="BQ29" i="7" s="1"/>
  <c r="AR49" i="7"/>
  <c r="BP49" i="7" s="1"/>
  <c r="AR127" i="7"/>
  <c r="BP127" i="7" s="1"/>
  <c r="AR120" i="7"/>
  <c r="BP120" i="7" s="1"/>
  <c r="AR61" i="7"/>
  <c r="BP61" i="7" s="1"/>
  <c r="AX69" i="7"/>
  <c r="BV69" i="7" s="1"/>
  <c r="AX34" i="7"/>
  <c r="BV34" i="7" s="1"/>
  <c r="AX31" i="7"/>
  <c r="BV31" i="7" s="1"/>
  <c r="AX25" i="7"/>
  <c r="BV25" i="7" s="1"/>
  <c r="AX18" i="7"/>
  <c r="BV18" i="7" s="1"/>
  <c r="AU72" i="7"/>
  <c r="BS72" i="7" s="1"/>
  <c r="AU27" i="7"/>
  <c r="BS27" i="7" s="1"/>
  <c r="AU118" i="7"/>
  <c r="BS118" i="7" s="1"/>
  <c r="AU5" i="7"/>
  <c r="BS5" i="7" s="1"/>
  <c r="AP87" i="7"/>
  <c r="BN87" i="7" s="1"/>
  <c r="AP76" i="7"/>
  <c r="BN76" i="7" s="1"/>
  <c r="AP48" i="7"/>
  <c r="BN48" i="7" s="1"/>
  <c r="AP137" i="7"/>
  <c r="BN137" i="7" s="1"/>
  <c r="AP112" i="7"/>
  <c r="BN112" i="7" s="1"/>
  <c r="AY13" i="7"/>
  <c r="BW13" i="7" s="1"/>
  <c r="AY80" i="7"/>
  <c r="BW80" i="7" s="1"/>
  <c r="AY58" i="7"/>
  <c r="BW58" i="7" s="1"/>
  <c r="AY121" i="7"/>
  <c r="BW121" i="7" s="1"/>
  <c r="AO5" i="7"/>
  <c r="BM5" i="7" s="1"/>
  <c r="AO109" i="7"/>
  <c r="BM109" i="7" s="1"/>
  <c r="AO19" i="7"/>
  <c r="BM19" i="7" s="1"/>
  <c r="AW104" i="7"/>
  <c r="BU104" i="7" s="1"/>
  <c r="AW77" i="7"/>
  <c r="BU77" i="7" s="1"/>
  <c r="AZ37" i="7"/>
  <c r="BX37" i="7" s="1"/>
  <c r="AZ133" i="7"/>
  <c r="BX133" i="7" s="1"/>
  <c r="AQ49" i="7"/>
  <c r="BO49" i="7" s="1"/>
  <c r="AQ132" i="7"/>
  <c r="BO132" i="7" s="1"/>
  <c r="AV128" i="7"/>
  <c r="BT128" i="7" s="1"/>
  <c r="AV111" i="7"/>
  <c r="BT111" i="7" s="1"/>
  <c r="AV58" i="7"/>
  <c r="BT58" i="7" s="1"/>
  <c r="AS128" i="7"/>
  <c r="BQ128" i="7" s="1"/>
  <c r="AS116" i="7"/>
  <c r="BQ116" i="7" s="1"/>
  <c r="AR145" i="7"/>
  <c r="BP145" i="7" s="1"/>
  <c r="AR74" i="7"/>
  <c r="BP74" i="7" s="1"/>
  <c r="AX30" i="7"/>
  <c r="BV30" i="7" s="1"/>
  <c r="AX9" i="7"/>
  <c r="BV9" i="7" s="1"/>
  <c r="AU98" i="7"/>
  <c r="BS98" i="7" s="1"/>
  <c r="AU70" i="7"/>
  <c r="BS70" i="7" s="1"/>
  <c r="AP123" i="7"/>
  <c r="BN123" i="7" s="1"/>
  <c r="AO14" i="7"/>
  <c r="BM14" i="7" s="1"/>
  <c r="AO142" i="7"/>
  <c r="BM142" i="7" s="1"/>
  <c r="AO11" i="7"/>
  <c r="BM11" i="7" s="1"/>
  <c r="AO82" i="7"/>
  <c r="BM82" i="7" s="1"/>
  <c r="AW145" i="7"/>
  <c r="BU145" i="7" s="1"/>
  <c r="AZ106" i="7"/>
  <c r="BX106" i="7" s="1"/>
  <c r="AZ100" i="7"/>
  <c r="BX100" i="7" s="1"/>
  <c r="AQ133" i="7"/>
  <c r="BO133" i="7" s="1"/>
  <c r="AV12" i="7"/>
  <c r="BT12" i="7" s="1"/>
  <c r="AV103" i="7"/>
  <c r="BT103" i="7" s="1"/>
  <c r="AS62" i="7"/>
  <c r="BQ62" i="7" s="1"/>
  <c r="AS49" i="7"/>
  <c r="BQ49" i="7" s="1"/>
  <c r="AR135" i="7"/>
  <c r="BP135" i="7" s="1"/>
  <c r="AR99" i="7"/>
  <c r="BP99" i="7" s="1"/>
  <c r="AX37" i="7"/>
  <c r="BV37" i="7" s="1"/>
  <c r="AX75" i="7"/>
  <c r="BV75" i="7" s="1"/>
  <c r="AX130" i="7"/>
  <c r="BV130" i="7" s="1"/>
  <c r="AU42" i="7"/>
  <c r="BS42" i="7" s="1"/>
  <c r="AU101" i="7"/>
  <c r="BS101" i="7" s="1"/>
  <c r="AP49" i="7"/>
  <c r="BN49" i="7" s="1"/>
  <c r="AP114" i="7"/>
  <c r="BN114" i="7" s="1"/>
  <c r="AY102" i="7"/>
  <c r="BW102" i="7" s="1"/>
  <c r="AY87" i="7"/>
  <c r="BW87" i="7" s="1"/>
  <c r="AT108" i="7"/>
  <c r="BR108" i="7" s="1"/>
  <c r="AT97" i="7"/>
  <c r="BR97" i="7" s="1"/>
  <c r="AT83" i="7"/>
  <c r="BR83" i="7" s="1"/>
  <c r="AO44" i="7"/>
  <c r="BM44" i="7" s="1"/>
  <c r="AW22" i="7"/>
  <c r="BU22" i="7" s="1"/>
  <c r="AV116" i="7"/>
  <c r="BT116" i="7" s="1"/>
  <c r="AS34" i="7"/>
  <c r="BQ34" i="7" s="1"/>
  <c r="AR39" i="7"/>
  <c r="BP39" i="7" s="1"/>
  <c r="AU57" i="7"/>
  <c r="BS57" i="7" s="1"/>
  <c r="AP144" i="7"/>
  <c r="BN144" i="7" s="1"/>
  <c r="AT12" i="7"/>
  <c r="BR12" i="7" s="1"/>
  <c r="AO15" i="7"/>
  <c r="BM15" i="7" s="1"/>
  <c r="AO129" i="7"/>
  <c r="BM129" i="7" s="1"/>
  <c r="AO111" i="7"/>
  <c r="BM111" i="7" s="1"/>
  <c r="AO42" i="7"/>
  <c r="BM42" i="7" s="1"/>
  <c r="AW139" i="7"/>
  <c r="BU139" i="7" s="1"/>
  <c r="AW92" i="7"/>
  <c r="BU92" i="7" s="1"/>
  <c r="AW18" i="7"/>
  <c r="BU18" i="7" s="1"/>
  <c r="AW94" i="7"/>
  <c r="BU94" i="7" s="1"/>
  <c r="AW17" i="7"/>
  <c r="BU17" i="7" s="1"/>
  <c r="AZ12" i="7"/>
  <c r="BX12" i="7" s="1"/>
  <c r="AZ18" i="7"/>
  <c r="BX18" i="7" s="1"/>
  <c r="AZ117" i="7"/>
  <c r="BX117" i="7" s="1"/>
  <c r="AZ93" i="7"/>
  <c r="BX93" i="7" s="1"/>
  <c r="AQ93" i="7"/>
  <c r="BO93" i="7" s="1"/>
  <c r="AQ74" i="7"/>
  <c r="BO74" i="7" s="1"/>
  <c r="AQ97" i="7"/>
  <c r="BO97" i="7" s="1"/>
  <c r="AQ32" i="7"/>
  <c r="BO32" i="7" s="1"/>
  <c r="AV26" i="7"/>
  <c r="BT26" i="7" s="1"/>
  <c r="AV33" i="7"/>
  <c r="BT33" i="7" s="1"/>
  <c r="AV59" i="7"/>
  <c r="BT59" i="7" s="1"/>
  <c r="AV99" i="7"/>
  <c r="BT99" i="7" s="1"/>
  <c r="AS97" i="7"/>
  <c r="BQ97" i="7" s="1"/>
  <c r="AS70" i="7"/>
  <c r="BQ70" i="7" s="1"/>
  <c r="AS44" i="7"/>
  <c r="BQ44" i="7" s="1"/>
  <c r="AS74" i="7"/>
  <c r="BQ74" i="7" s="1"/>
  <c r="AS41" i="7"/>
  <c r="BQ41" i="7" s="1"/>
  <c r="AR134" i="7"/>
  <c r="BP134" i="7" s="1"/>
  <c r="AR91" i="7"/>
  <c r="BP91" i="7" s="1"/>
  <c r="AR96" i="7"/>
  <c r="BP96" i="7" s="1"/>
  <c r="AR70" i="7"/>
  <c r="BP70" i="7" s="1"/>
  <c r="AX62" i="7"/>
  <c r="BV62" i="7" s="1"/>
  <c r="AX140" i="7"/>
  <c r="BV140" i="7" s="1"/>
  <c r="AX61" i="7"/>
  <c r="BV61" i="7" s="1"/>
  <c r="AX144" i="7"/>
  <c r="BV144" i="7" s="1"/>
  <c r="AU78" i="7"/>
  <c r="BS78" i="7" s="1"/>
  <c r="AU97" i="7"/>
  <c r="BS97" i="7" s="1"/>
  <c r="AU67" i="7"/>
  <c r="BS67" i="7" s="1"/>
  <c r="AU56" i="7"/>
  <c r="BS56" i="7" s="1"/>
  <c r="AU113" i="7"/>
  <c r="BS113" i="7" s="1"/>
  <c r="AP58" i="7"/>
  <c r="BN58" i="7" s="1"/>
  <c r="AP134" i="7"/>
  <c r="BN134" i="7" s="1"/>
  <c r="AP108" i="7"/>
  <c r="BN108" i="7" s="1"/>
  <c r="AP71" i="7"/>
  <c r="BN71" i="7" s="1"/>
  <c r="AY50" i="7"/>
  <c r="BW50" i="7" s="1"/>
  <c r="AY113" i="7"/>
  <c r="BW113" i="7" s="1"/>
  <c r="AY11" i="7"/>
  <c r="BW11" i="7" s="1"/>
  <c r="AY60" i="7"/>
  <c r="BW60" i="7" s="1"/>
  <c r="AY136" i="7"/>
  <c r="BW136" i="7" s="1"/>
  <c r="AT47" i="7"/>
  <c r="BR47" i="7" s="1"/>
  <c r="AT112" i="7"/>
  <c r="BR112" i="7" s="1"/>
  <c r="AT104" i="7"/>
  <c r="BR104" i="7" s="1"/>
  <c r="AT11" i="7"/>
  <c r="BR11" i="7" s="1"/>
  <c r="AO140" i="7"/>
  <c r="BM140" i="7" s="1"/>
  <c r="AZ136" i="7"/>
  <c r="BX136" i="7" s="1"/>
  <c r="AQ77" i="7"/>
  <c r="BO77" i="7" s="1"/>
  <c r="AS20" i="7"/>
  <c r="BQ20" i="7" s="1"/>
  <c r="AR11" i="7"/>
  <c r="BP11" i="7" s="1"/>
  <c r="AX84" i="7"/>
  <c r="BV84" i="7" s="1"/>
  <c r="AP72" i="7"/>
  <c r="BN72" i="7" s="1"/>
  <c r="AY84" i="7"/>
  <c r="BW84" i="7" s="1"/>
  <c r="AO46" i="7"/>
  <c r="BM46" i="7" s="1"/>
  <c r="AO92" i="7"/>
  <c r="BM92" i="7" s="1"/>
  <c r="AW69" i="7"/>
  <c r="BU69" i="7" s="1"/>
  <c r="AW81" i="7"/>
  <c r="BU81" i="7" s="1"/>
  <c r="AW45" i="7"/>
  <c r="BU45" i="7" s="1"/>
  <c r="AW48" i="7"/>
  <c r="BU48" i="7" s="1"/>
  <c r="AW99" i="7"/>
  <c r="BU99" i="7" s="1"/>
  <c r="AW95" i="7"/>
  <c r="BU95" i="7" s="1"/>
  <c r="AW80" i="7"/>
  <c r="BU80" i="7" s="1"/>
  <c r="AZ81" i="7"/>
  <c r="BX81" i="7" s="1"/>
  <c r="AZ52" i="7"/>
  <c r="BX52" i="7" s="1"/>
  <c r="AZ8" i="7"/>
  <c r="BX8" i="7" s="1"/>
  <c r="AZ103" i="7"/>
  <c r="BX103" i="7" s="1"/>
  <c r="AQ39" i="7"/>
  <c r="BO39" i="7" s="1"/>
  <c r="AQ91" i="7"/>
  <c r="BO91" i="7" s="1"/>
  <c r="AQ96" i="7"/>
  <c r="BO96" i="7" s="1"/>
  <c r="AQ102" i="7"/>
  <c r="BO102" i="7" s="1"/>
  <c r="AQ11" i="7"/>
  <c r="BO11" i="7" s="1"/>
  <c r="AV144" i="7"/>
  <c r="BT144" i="7" s="1"/>
  <c r="AV37" i="7"/>
  <c r="BT37" i="7" s="1"/>
  <c r="AV73" i="7"/>
  <c r="BT73" i="7" s="1"/>
  <c r="AV96" i="7"/>
  <c r="BT96" i="7" s="1"/>
  <c r="AS113" i="7"/>
  <c r="BQ113" i="7" s="1"/>
  <c r="AS82" i="7"/>
  <c r="BQ82" i="7" s="1"/>
  <c r="AS45" i="7"/>
  <c r="BQ45" i="7" s="1"/>
  <c r="AS78" i="7"/>
  <c r="BQ78" i="7" s="1"/>
  <c r="AS71" i="7"/>
  <c r="BQ71" i="7" s="1"/>
  <c r="AR18" i="7"/>
  <c r="BP18" i="7" s="1"/>
  <c r="AR111" i="7"/>
  <c r="BP111" i="7" s="1"/>
  <c r="AR14" i="7"/>
  <c r="BP14" i="7" s="1"/>
  <c r="AR98" i="7"/>
  <c r="BP98" i="7" s="1"/>
  <c r="AX14" i="7"/>
  <c r="BV14" i="7" s="1"/>
  <c r="AX72" i="7"/>
  <c r="BV72" i="7" s="1"/>
  <c r="AX135" i="7"/>
  <c r="BV135" i="7" s="1"/>
  <c r="AX105" i="7"/>
  <c r="BV105" i="7" s="1"/>
  <c r="AU84" i="7"/>
  <c r="BS84" i="7" s="1"/>
  <c r="AU14" i="7"/>
  <c r="BS14" i="7" s="1"/>
  <c r="AU92" i="7"/>
  <c r="BS92" i="7" s="1"/>
  <c r="AU64" i="7"/>
  <c r="BS64" i="7" s="1"/>
  <c r="AU125" i="7"/>
  <c r="BS125" i="7" s="1"/>
  <c r="AP83" i="7"/>
  <c r="BN83" i="7" s="1"/>
  <c r="AP140" i="7"/>
  <c r="BN140" i="7" s="1"/>
  <c r="AP141" i="7"/>
  <c r="BN141" i="7" s="1"/>
  <c r="AP35" i="7"/>
  <c r="BN35" i="7" s="1"/>
  <c r="AY77" i="7"/>
  <c r="BW77" i="7" s="1"/>
  <c r="AY116" i="7"/>
  <c r="BW116" i="7" s="1"/>
  <c r="AY23" i="7"/>
  <c r="BW23" i="7" s="1"/>
  <c r="AY95" i="7"/>
  <c r="BW95" i="7" s="1"/>
  <c r="AY112" i="7"/>
  <c r="BW112" i="7" s="1"/>
  <c r="AT66" i="7"/>
  <c r="BR66" i="7" s="1"/>
  <c r="AT10" i="7"/>
  <c r="BR10" i="7" s="1"/>
  <c r="AT141" i="7"/>
  <c r="BR141" i="7" s="1"/>
  <c r="AT40" i="7"/>
  <c r="BR40" i="7" s="1"/>
  <c r="AO35" i="7"/>
  <c r="BM35" i="7" s="1"/>
  <c r="AZ143" i="7"/>
  <c r="BX143" i="7" s="1"/>
  <c r="AQ142" i="7"/>
  <c r="BO142" i="7" s="1"/>
  <c r="AV123" i="7"/>
  <c r="BT123" i="7" s="1"/>
  <c r="AR64" i="7"/>
  <c r="BP64" i="7" s="1"/>
  <c r="AX143" i="7"/>
  <c r="BV143" i="7" s="1"/>
  <c r="AP40" i="7"/>
  <c r="BN40" i="7" s="1"/>
  <c r="AY127" i="7"/>
  <c r="BW127" i="7" s="1"/>
  <c r="AO83" i="7"/>
  <c r="BM83" i="7" s="1"/>
  <c r="AO38" i="7"/>
  <c r="BM38" i="7" s="1"/>
  <c r="AO60" i="7"/>
  <c r="BM60" i="7" s="1"/>
  <c r="AO39" i="7"/>
  <c r="BM39" i="7" s="1"/>
  <c r="AW9" i="7"/>
  <c r="BU9" i="7" s="1"/>
  <c r="AW5" i="7"/>
  <c r="BU5" i="7" s="1"/>
  <c r="AZ101" i="7"/>
  <c r="BX101" i="7" s="1"/>
  <c r="AZ114" i="7"/>
  <c r="BX114" i="7" s="1"/>
  <c r="AQ89" i="7"/>
  <c r="BO89" i="7" s="1"/>
  <c r="AV118" i="7"/>
  <c r="BT118" i="7" s="1"/>
  <c r="AV19" i="7"/>
  <c r="BT19" i="7" s="1"/>
  <c r="AS109" i="7"/>
  <c r="BQ109" i="7" s="1"/>
  <c r="AS11" i="7"/>
  <c r="BQ11" i="7" s="1"/>
  <c r="AS27" i="7"/>
  <c r="BQ27" i="7" s="1"/>
  <c r="AR30" i="7"/>
  <c r="BP30" i="7" s="1"/>
  <c r="AR43" i="7"/>
  <c r="BP43" i="7" s="1"/>
  <c r="AX118" i="7"/>
  <c r="BV118" i="7" s="1"/>
  <c r="AX123" i="7"/>
  <c r="BV123" i="7" s="1"/>
  <c r="AU37" i="7"/>
  <c r="BS37" i="7" s="1"/>
  <c r="AU61" i="7"/>
  <c r="BS61" i="7" s="1"/>
  <c r="AP94" i="7"/>
  <c r="BN94" i="7" s="1"/>
  <c r="AP42" i="7"/>
  <c r="BN42" i="7" s="1"/>
  <c r="AP47" i="7"/>
  <c r="BN47" i="7" s="1"/>
  <c r="AY68" i="7"/>
  <c r="BW68" i="7" s="1"/>
  <c r="AY45" i="7"/>
  <c r="BW45" i="7" s="1"/>
  <c r="AT54" i="7"/>
  <c r="BR54" i="7" s="1"/>
  <c r="AZ20" i="7"/>
  <c r="BX20" i="7" s="1"/>
  <c r="AQ82" i="7"/>
  <c r="BO82" i="7" s="1"/>
  <c r="AW86" i="7"/>
  <c r="BU86" i="7" s="1"/>
  <c r="AO34" i="7"/>
  <c r="BM34" i="7" s="1"/>
  <c r="AW125" i="7"/>
  <c r="BU125" i="7" s="1"/>
  <c r="AQ56" i="7"/>
  <c r="BO56" i="7" s="1"/>
  <c r="AV89" i="7"/>
  <c r="BT89" i="7" s="1"/>
  <c r="AS72" i="7"/>
  <c r="BQ72" i="7" s="1"/>
  <c r="AX40" i="7"/>
  <c r="BV40" i="7" s="1"/>
  <c r="AU103" i="7"/>
  <c r="BS103" i="7" s="1"/>
  <c r="AU93" i="7"/>
  <c r="BS93" i="7" s="1"/>
  <c r="AP62" i="7"/>
  <c r="BN62" i="7" s="1"/>
  <c r="AY79" i="7"/>
  <c r="BW79" i="7" s="1"/>
  <c r="AY39" i="7"/>
  <c r="BW39" i="7" s="1"/>
  <c r="AY83" i="7"/>
  <c r="BW83" i="7" s="1"/>
  <c r="AT9" i="7"/>
  <c r="BR9" i="7" s="1"/>
  <c r="AT96" i="7"/>
  <c r="BR96" i="7" s="1"/>
  <c r="AT26" i="7"/>
  <c r="BR26" i="7" s="1"/>
  <c r="AT24" i="7"/>
  <c r="BR24" i="7" s="1"/>
  <c r="AO107" i="7"/>
  <c r="BM107" i="7" s="1"/>
  <c r="AW59" i="7"/>
  <c r="BU59" i="7" s="1"/>
  <c r="AQ5" i="7"/>
  <c r="BO5" i="7" s="1"/>
  <c r="AV86" i="7"/>
  <c r="BT86" i="7" s="1"/>
  <c r="AS121" i="7"/>
  <c r="BQ121" i="7" s="1"/>
  <c r="AX11" i="7"/>
  <c r="BV11" i="7" s="1"/>
  <c r="AU114" i="7"/>
  <c r="BS114" i="7" s="1"/>
  <c r="AY29" i="7"/>
  <c r="BW29" i="7" s="1"/>
  <c r="AT109" i="7"/>
  <c r="BR109" i="7" s="1"/>
  <c r="AO30" i="7"/>
  <c r="BM30" i="7" s="1"/>
  <c r="AO33" i="7"/>
  <c r="BM33" i="7" s="1"/>
  <c r="AO71" i="7"/>
  <c r="BM71" i="7" s="1"/>
  <c r="AO16" i="7"/>
  <c r="BM16" i="7" s="1"/>
  <c r="AW98" i="7"/>
  <c r="BU98" i="7" s="1"/>
  <c r="AW90" i="7"/>
  <c r="BU90" i="7" s="1"/>
  <c r="AW79" i="7"/>
  <c r="BU79" i="7" s="1"/>
  <c r="AW72" i="7"/>
  <c r="BU72" i="7" s="1"/>
  <c r="AZ76" i="7"/>
  <c r="BX76" i="7" s="1"/>
  <c r="AZ44" i="7"/>
  <c r="BX44" i="7" s="1"/>
  <c r="AZ125" i="7"/>
  <c r="BX125" i="7" s="1"/>
  <c r="AQ98" i="7"/>
  <c r="BO98" i="7" s="1"/>
  <c r="AQ81" i="7"/>
  <c r="BO81" i="7" s="1"/>
  <c r="AQ44" i="7"/>
  <c r="BO44" i="7" s="1"/>
  <c r="AV51" i="7"/>
  <c r="BT51" i="7" s="1"/>
  <c r="AV56" i="7"/>
  <c r="BT56" i="7" s="1"/>
  <c r="AV48" i="7"/>
  <c r="BT48" i="7" s="1"/>
  <c r="AV54" i="7"/>
  <c r="BT54" i="7" s="1"/>
  <c r="AV23" i="7"/>
  <c r="BT23" i="7" s="1"/>
  <c r="AS68" i="7"/>
  <c r="BQ68" i="7" s="1"/>
  <c r="AS35" i="7"/>
  <c r="BQ35" i="7" s="1"/>
  <c r="AS77" i="7"/>
  <c r="BQ77" i="7" s="1"/>
  <c r="AS104" i="7"/>
  <c r="BQ104" i="7" s="1"/>
  <c r="AR94" i="7"/>
  <c r="BP94" i="7" s="1"/>
  <c r="AR10" i="7"/>
  <c r="BP10" i="7" s="1"/>
  <c r="AR23" i="7"/>
  <c r="BP23" i="7" s="1"/>
  <c r="AR101" i="7"/>
  <c r="BP101" i="7" s="1"/>
  <c r="AR131" i="7"/>
  <c r="BP131" i="7" s="1"/>
  <c r="AX109" i="7"/>
  <c r="BV109" i="7" s="1"/>
  <c r="AX5" i="7"/>
  <c r="BV5" i="7" s="1"/>
  <c r="AX142" i="7"/>
  <c r="BV142" i="7" s="1"/>
  <c r="AX131" i="7"/>
  <c r="BV131" i="7" s="1"/>
  <c r="AU135" i="7"/>
  <c r="BS135" i="7" s="1"/>
  <c r="AU95" i="7"/>
  <c r="BS95" i="7" s="1"/>
  <c r="AU128" i="7"/>
  <c r="BS128" i="7" s="1"/>
  <c r="AU36" i="7"/>
  <c r="BS36" i="7" s="1"/>
  <c r="AU112" i="7"/>
  <c r="BS112" i="7" s="1"/>
  <c r="AP59" i="7"/>
  <c r="BN59" i="7" s="1"/>
  <c r="AP113" i="7"/>
  <c r="BN113" i="7" s="1"/>
  <c r="AP73" i="7"/>
  <c r="BN73" i="7" s="1"/>
  <c r="AP20" i="7"/>
  <c r="BN20" i="7" s="1"/>
  <c r="AY42" i="7"/>
  <c r="BW42" i="7" s="1"/>
  <c r="AY131" i="7"/>
  <c r="BW131" i="7" s="1"/>
  <c r="AY10" i="7"/>
  <c r="BW10" i="7" s="1"/>
  <c r="AY94" i="7"/>
  <c r="BW94" i="7" s="1"/>
  <c r="AY125" i="7"/>
  <c r="BW125" i="7" s="1"/>
  <c r="AT122" i="7"/>
  <c r="BR122" i="7" s="1"/>
  <c r="AT37" i="7"/>
  <c r="BR37" i="7" s="1"/>
  <c r="AT28" i="7"/>
  <c r="BR28" i="7" s="1"/>
  <c r="AT79" i="7"/>
  <c r="BR79" i="7" s="1"/>
  <c r="AW137" i="7"/>
  <c r="BU137" i="7" s="1"/>
  <c r="AZ90" i="7"/>
  <c r="BX90" i="7" s="1"/>
  <c r="AQ71" i="7"/>
  <c r="BO71" i="7" s="1"/>
  <c r="AS103" i="7"/>
  <c r="BQ103" i="7" s="1"/>
  <c r="AR107" i="7"/>
  <c r="BP107" i="7" s="1"/>
  <c r="AU6" i="7"/>
  <c r="BS6" i="7" s="1"/>
  <c r="AP111" i="7"/>
  <c r="BN111" i="7" s="1"/>
  <c r="AY5" i="7"/>
  <c r="BW5" i="7" s="1"/>
  <c r="AO125" i="7"/>
  <c r="BM125" i="7" s="1"/>
  <c r="AO37" i="7"/>
  <c r="BM37" i="7" s="1"/>
  <c r="AO113" i="7"/>
  <c r="BM113" i="7" s="1"/>
  <c r="AO13" i="7"/>
  <c r="BM13" i="7" s="1"/>
  <c r="AO41" i="7"/>
  <c r="BM41" i="7" s="1"/>
  <c r="AW103" i="7"/>
  <c r="BU103" i="7" s="1"/>
  <c r="AW25" i="7"/>
  <c r="BU25" i="7" s="1"/>
  <c r="AW87" i="7"/>
  <c r="BU87" i="7" s="1"/>
  <c r="AW113" i="7"/>
  <c r="BU113" i="7" s="1"/>
  <c r="AZ28" i="7"/>
  <c r="BX28" i="7" s="1"/>
  <c r="AZ102" i="7"/>
  <c r="BX102" i="7" s="1"/>
  <c r="AZ25" i="7"/>
  <c r="BX25" i="7" s="1"/>
  <c r="AZ115" i="7"/>
  <c r="BX115" i="7" s="1"/>
  <c r="AQ103" i="7"/>
  <c r="BO103" i="7" s="1"/>
  <c r="AQ124" i="7"/>
  <c r="BO124" i="7" s="1"/>
  <c r="AQ80" i="7"/>
  <c r="BO80" i="7" s="1"/>
  <c r="AQ120" i="7"/>
  <c r="BO120" i="7" s="1"/>
  <c r="AV69" i="7"/>
  <c r="BT69" i="7" s="1"/>
  <c r="AV94" i="7"/>
  <c r="BT94" i="7" s="1"/>
  <c r="AV81" i="7"/>
  <c r="BT81" i="7" s="1"/>
  <c r="AV112" i="7"/>
  <c r="BT112" i="7" s="1"/>
  <c r="AV97" i="7"/>
  <c r="BT97" i="7" s="1"/>
  <c r="AS22" i="7"/>
  <c r="BQ22" i="7" s="1"/>
  <c r="AS94" i="7"/>
  <c r="BQ94" i="7" s="1"/>
  <c r="AS18" i="7"/>
  <c r="BQ18" i="7" s="1"/>
  <c r="AS111" i="7"/>
  <c r="BQ111" i="7" s="1"/>
  <c r="AR112" i="7"/>
  <c r="BP112" i="7" s="1"/>
  <c r="AR35" i="7"/>
  <c r="BP35" i="7" s="1"/>
  <c r="AR58" i="7"/>
  <c r="BP58" i="7" s="1"/>
  <c r="AR117" i="7"/>
  <c r="BP117" i="7" s="1"/>
  <c r="AR132" i="7"/>
  <c r="BP132" i="7" s="1"/>
  <c r="AX27" i="7"/>
  <c r="BV27" i="7" s="1"/>
  <c r="AX35" i="7"/>
  <c r="BV35" i="7" s="1"/>
  <c r="AX17" i="7"/>
  <c r="BV17" i="7" s="1"/>
  <c r="AX137" i="7"/>
  <c r="BV137" i="7" s="1"/>
  <c r="AU91" i="7"/>
  <c r="BS91" i="7" s="1"/>
  <c r="AU127" i="7"/>
  <c r="BS127" i="7" s="1"/>
  <c r="AU144" i="7"/>
  <c r="BS144" i="7" s="1"/>
  <c r="AU25" i="7"/>
  <c r="BS25" i="7" s="1"/>
  <c r="AU146" i="7"/>
  <c r="BS146" i="7" s="1"/>
  <c r="AP14" i="7"/>
  <c r="BN14" i="7" s="1"/>
  <c r="AP89" i="7"/>
  <c r="BN89" i="7" s="1"/>
  <c r="AP93" i="7"/>
  <c r="BN93" i="7" s="1"/>
  <c r="AP55" i="7"/>
  <c r="BN55" i="7" s="1"/>
  <c r="AY61" i="7"/>
  <c r="BW61" i="7" s="1"/>
  <c r="AY144" i="7"/>
  <c r="BW144" i="7" s="1"/>
  <c r="AY119" i="7"/>
  <c r="BW119" i="7" s="1"/>
  <c r="AY135" i="7"/>
  <c r="BW135" i="7" s="1"/>
  <c r="AT59" i="7"/>
  <c r="BR59" i="7" s="1"/>
  <c r="AT144" i="7"/>
  <c r="BR144" i="7" s="1"/>
  <c r="AT63" i="7"/>
  <c r="BR63" i="7" s="1"/>
  <c r="AT56" i="7"/>
  <c r="BR56" i="7" s="1"/>
  <c r="AT80" i="7"/>
  <c r="BR80" i="7" s="1"/>
  <c r="AO131" i="7"/>
  <c r="BM131" i="7" s="1"/>
  <c r="AZ87" i="7"/>
  <c r="BX87" i="7" s="1"/>
  <c r="AQ14" i="7"/>
  <c r="BO14" i="7" s="1"/>
  <c r="AS5" i="7"/>
  <c r="BQ5" i="7" s="1"/>
  <c r="AR89" i="7"/>
  <c r="BP89" i="7" s="1"/>
  <c r="AU119" i="7"/>
  <c r="BS119" i="7" s="1"/>
  <c r="AP38" i="7"/>
  <c r="BN38" i="7" s="1"/>
  <c r="AY24" i="7"/>
  <c r="BW24" i="7" s="1"/>
  <c r="AO133" i="7"/>
  <c r="BM133" i="7" s="1"/>
  <c r="AO134" i="7"/>
  <c r="BM134" i="7" s="1"/>
  <c r="AO146" i="7"/>
  <c r="BM146" i="7" s="1"/>
  <c r="AO88" i="7"/>
  <c r="BM88" i="7" s="1"/>
  <c r="AZ19" i="7"/>
  <c r="BX19" i="7" s="1"/>
  <c r="AO135" i="7"/>
  <c r="BM135" i="7" s="1"/>
  <c r="AW62" i="7"/>
  <c r="BU62" i="7" s="1"/>
  <c r="AZ88" i="7"/>
  <c r="BX88" i="7" s="1"/>
  <c r="AQ8" i="7"/>
  <c r="BO8" i="7" s="1"/>
  <c r="AS66" i="7"/>
  <c r="BQ66" i="7" s="1"/>
  <c r="AR146" i="7"/>
  <c r="BP146" i="7" s="1"/>
  <c r="AX19" i="7"/>
  <c r="BV19" i="7" s="1"/>
  <c r="AP61" i="7"/>
  <c r="BN61" i="7" s="1"/>
  <c r="AO40" i="7"/>
  <c r="BM40" i="7" s="1"/>
  <c r="AT38" i="7"/>
  <c r="BR38" i="7" s="1"/>
  <c r="AT140" i="7"/>
  <c r="BR140" i="7" s="1"/>
  <c r="AT145" i="7"/>
  <c r="BR145" i="7" s="1"/>
  <c r="AT58" i="7"/>
  <c r="BR58" i="7" s="1"/>
  <c r="AO97" i="7"/>
  <c r="BM97" i="7" s="1"/>
  <c r="AW115" i="7"/>
  <c r="BU115" i="7" s="1"/>
  <c r="AQ68" i="7"/>
  <c r="BO68" i="7" s="1"/>
  <c r="AV29" i="7"/>
  <c r="BT29" i="7" s="1"/>
  <c r="AS129" i="7"/>
  <c r="BQ129" i="7" s="1"/>
  <c r="AX38" i="7"/>
  <c r="BV38" i="7" s="1"/>
  <c r="AU22" i="7"/>
  <c r="BS22" i="7" s="1"/>
  <c r="AY69" i="7"/>
  <c r="BW69" i="7" s="1"/>
  <c r="AT95" i="7"/>
  <c r="BR95" i="7" s="1"/>
  <c r="AW144" i="7"/>
  <c r="BU144" i="7" s="1"/>
  <c r="AO28" i="7"/>
  <c r="BM28" i="7" s="1"/>
  <c r="AO78" i="7"/>
  <c r="BM78" i="7" s="1"/>
  <c r="AO100" i="7"/>
  <c r="BM100" i="7" s="1"/>
  <c r="AW68" i="7"/>
  <c r="BU68" i="7" s="1"/>
  <c r="AW24" i="7"/>
  <c r="BU24" i="7" s="1"/>
  <c r="AW19" i="7"/>
  <c r="BU19" i="7" s="1"/>
  <c r="AW44" i="7"/>
  <c r="BU44" i="7" s="1"/>
  <c r="AZ77" i="7"/>
  <c r="BX77" i="7" s="1"/>
  <c r="AZ122" i="7"/>
  <c r="BX122" i="7" s="1"/>
  <c r="AZ26" i="7"/>
  <c r="BX26" i="7" s="1"/>
  <c r="AZ140" i="7"/>
  <c r="BX140" i="7" s="1"/>
  <c r="AQ60" i="7"/>
  <c r="BO60" i="7" s="1"/>
  <c r="AQ34" i="7"/>
  <c r="BO34" i="7" s="1"/>
  <c r="AQ78" i="7"/>
  <c r="BO78" i="7" s="1"/>
  <c r="AQ27" i="7"/>
  <c r="BO27" i="7" s="1"/>
  <c r="AQ92" i="7"/>
  <c r="BO92" i="7" s="1"/>
  <c r="AV18" i="7"/>
  <c r="BT18" i="7" s="1"/>
  <c r="AV122" i="7"/>
  <c r="BT122" i="7" s="1"/>
  <c r="AV133" i="7"/>
  <c r="BT133" i="7" s="1"/>
  <c r="AV146" i="7"/>
  <c r="BT146" i="7" s="1"/>
  <c r="AS14" i="7"/>
  <c r="BQ14" i="7" s="1"/>
  <c r="AS80" i="7"/>
  <c r="BQ80" i="7" s="1"/>
  <c r="AS48" i="7"/>
  <c r="BQ48" i="7" s="1"/>
  <c r="AS140" i="7"/>
  <c r="BQ140" i="7" s="1"/>
  <c r="AS123" i="7"/>
  <c r="BQ123" i="7" s="1"/>
  <c r="AR76" i="7"/>
  <c r="BP76" i="7" s="1"/>
  <c r="AR47" i="7"/>
  <c r="BP47" i="7" s="1"/>
  <c r="AR8" i="7"/>
  <c r="BP8" i="7" s="1"/>
  <c r="AR137" i="7"/>
  <c r="BP137" i="7" s="1"/>
  <c r="AX129" i="7"/>
  <c r="BV129" i="7" s="1"/>
  <c r="AX55" i="7"/>
  <c r="BV55" i="7" s="1"/>
  <c r="AX47" i="7"/>
  <c r="BV47" i="7" s="1"/>
  <c r="AX127" i="7"/>
  <c r="BV127" i="7" s="1"/>
  <c r="AX122" i="7"/>
  <c r="BV122" i="7" s="1"/>
  <c r="AU132" i="7"/>
  <c r="BS132" i="7" s="1"/>
  <c r="AU40" i="7"/>
  <c r="BS40" i="7" s="1"/>
  <c r="AU81" i="7"/>
  <c r="BS81" i="7" s="1"/>
  <c r="AU80" i="7"/>
  <c r="BS80" i="7" s="1"/>
  <c r="AP132" i="7"/>
  <c r="BN132" i="7" s="1"/>
  <c r="AP129" i="7"/>
  <c r="BN129" i="7" s="1"/>
  <c r="AP8" i="7"/>
  <c r="BN8" i="7" s="1"/>
  <c r="AP117" i="7"/>
  <c r="BN117" i="7" s="1"/>
  <c r="AY90" i="7"/>
  <c r="BW90" i="7" s="1"/>
  <c r="AY20" i="7"/>
  <c r="BW20" i="7" s="1"/>
  <c r="AY36" i="7"/>
  <c r="BW36" i="7" s="1"/>
  <c r="AY28" i="7"/>
  <c r="BW28" i="7" s="1"/>
  <c r="AY130" i="7"/>
  <c r="BW130" i="7" s="1"/>
  <c r="AT143" i="7"/>
  <c r="BR143" i="7" s="1"/>
  <c r="AT68" i="7"/>
  <c r="BR68" i="7" s="1"/>
  <c r="AT146" i="7"/>
  <c r="BR146" i="7" s="1"/>
  <c r="AT136" i="7"/>
  <c r="BR136" i="7" s="1"/>
  <c r="AR130" i="7"/>
  <c r="BP130" i="7" s="1"/>
  <c r="AT25" i="7"/>
  <c r="BR25" i="7" s="1"/>
  <c r="AO114" i="7"/>
  <c r="BM114" i="7" s="1"/>
  <c r="AO99" i="7"/>
  <c r="BM99" i="7" s="1"/>
  <c r="AO120" i="7"/>
  <c r="BM120" i="7" s="1"/>
  <c r="AO121" i="7"/>
  <c r="BM121" i="7" s="1"/>
  <c r="AW78" i="7"/>
  <c r="BU78" i="7" s="1"/>
  <c r="AW67" i="7"/>
  <c r="BU67" i="7" s="1"/>
  <c r="AW131" i="7"/>
  <c r="BU131" i="7" s="1"/>
  <c r="AW138" i="7"/>
  <c r="BU138" i="7" s="1"/>
  <c r="AW119" i="7"/>
  <c r="BU119" i="7" s="1"/>
  <c r="AZ57" i="7"/>
  <c r="BX57" i="7" s="1"/>
  <c r="AZ130" i="7"/>
  <c r="BX130" i="7" s="1"/>
  <c r="AZ70" i="7"/>
  <c r="BX70" i="7" s="1"/>
  <c r="AZ97" i="7"/>
  <c r="BX97" i="7" s="1"/>
  <c r="AQ69" i="7"/>
  <c r="BO69" i="7" s="1"/>
  <c r="AQ72" i="7"/>
  <c r="BO72" i="7" s="1"/>
  <c r="AQ135" i="7"/>
  <c r="BO135" i="7" s="1"/>
  <c r="AQ45" i="7"/>
  <c r="BO45" i="7" s="1"/>
  <c r="AQ79" i="7"/>
  <c r="BO79" i="7" s="1"/>
  <c r="AV64" i="7"/>
  <c r="BT64" i="7" s="1"/>
  <c r="AV117" i="7"/>
  <c r="BT117" i="7" s="1"/>
  <c r="AV84" i="7"/>
  <c r="BT84" i="7" s="1"/>
  <c r="AV46" i="7"/>
  <c r="BT46" i="7" s="1"/>
  <c r="AS67" i="7"/>
  <c r="BQ67" i="7" s="1"/>
  <c r="AS63" i="7"/>
  <c r="BQ63" i="7" s="1"/>
  <c r="AS19" i="7"/>
  <c r="BQ19" i="7" s="1"/>
  <c r="AS52" i="7"/>
  <c r="BQ52" i="7" s="1"/>
  <c r="AR12" i="7"/>
  <c r="BP12" i="7" s="1"/>
  <c r="AR75" i="7"/>
  <c r="BP75" i="7" s="1"/>
  <c r="AR78" i="7"/>
  <c r="BP78" i="7" s="1"/>
  <c r="AR17" i="7"/>
  <c r="BP17" i="7" s="1"/>
  <c r="AR141" i="7"/>
  <c r="BP141" i="7" s="1"/>
  <c r="AX133" i="7"/>
  <c r="BV133" i="7" s="1"/>
  <c r="AX121" i="7"/>
  <c r="BV121" i="7" s="1"/>
  <c r="AX103" i="7"/>
  <c r="BV103" i="7" s="1"/>
  <c r="AX45" i="7"/>
  <c r="BV45" i="7" s="1"/>
  <c r="AU108" i="7"/>
  <c r="BS108" i="7" s="1"/>
  <c r="AU47" i="7"/>
  <c r="BS47" i="7" s="1"/>
  <c r="AU13" i="7"/>
  <c r="BS13" i="7" s="1"/>
  <c r="AU66" i="7"/>
  <c r="BS66" i="7" s="1"/>
  <c r="AU51" i="7"/>
  <c r="BS51" i="7" s="1"/>
  <c r="AP25" i="7"/>
  <c r="BN25" i="7" s="1"/>
  <c r="AP37" i="7"/>
  <c r="BN37" i="7" s="1"/>
  <c r="AP29" i="7"/>
  <c r="BN29" i="7" s="1"/>
  <c r="AP70" i="7"/>
  <c r="BN70" i="7" s="1"/>
  <c r="AY35" i="7"/>
  <c r="BW35" i="7" s="1"/>
  <c r="AY15" i="7"/>
  <c r="BW15" i="7" s="1"/>
  <c r="AY100" i="7"/>
  <c r="BW100" i="7" s="1"/>
  <c r="AY56" i="7"/>
  <c r="BW56" i="7" s="1"/>
  <c r="AY99" i="7"/>
  <c r="BW99" i="7" s="1"/>
  <c r="AT86" i="7"/>
  <c r="BR86" i="7" s="1"/>
  <c r="AT123" i="7"/>
  <c r="BR123" i="7" s="1"/>
  <c r="AT57" i="7"/>
  <c r="BR57" i="7" s="1"/>
  <c r="AT128" i="7"/>
  <c r="BR128" i="7" s="1"/>
  <c r="AO68" i="7"/>
  <c r="BM68" i="7" s="1"/>
  <c r="AW100" i="7"/>
  <c r="BU100" i="7" s="1"/>
  <c r="AZ34" i="7"/>
  <c r="BX34" i="7" s="1"/>
  <c r="AV142" i="7"/>
  <c r="BT142" i="7" s="1"/>
  <c r="AS31" i="7"/>
  <c r="BQ31" i="7" s="1"/>
  <c r="AX89" i="7"/>
  <c r="BV89" i="7" s="1"/>
  <c r="AU38" i="7"/>
  <c r="BS38" i="7" s="1"/>
  <c r="AY103" i="7"/>
  <c r="BW103" i="7" s="1"/>
  <c r="AT45" i="7"/>
  <c r="BR45" i="7" s="1"/>
  <c r="AO23" i="7"/>
  <c r="BM23" i="7" s="1"/>
  <c r="AO139" i="7"/>
  <c r="BM139" i="7" s="1"/>
  <c r="AO101" i="7"/>
  <c r="BM101" i="7" s="1"/>
  <c r="AO81" i="7"/>
  <c r="BM81" i="7" s="1"/>
  <c r="AO75" i="7"/>
  <c r="BM75" i="7" s="1"/>
  <c r="AW29" i="7"/>
  <c r="BU29" i="7" s="1"/>
  <c r="AW21" i="7"/>
  <c r="BU21" i="7" s="1"/>
  <c r="AW10" i="7"/>
  <c r="BU10" i="7" s="1"/>
  <c r="AW83" i="7"/>
  <c r="BU83" i="7" s="1"/>
  <c r="AZ33" i="7"/>
  <c r="BX33" i="7" s="1"/>
  <c r="AZ49" i="7"/>
  <c r="BX49" i="7" s="1"/>
  <c r="AZ75" i="7"/>
  <c r="BX75" i="7" s="1"/>
  <c r="AZ46" i="7"/>
  <c r="BX46" i="7" s="1"/>
  <c r="AQ61" i="7"/>
  <c r="BO61" i="7" s="1"/>
  <c r="AQ35" i="7"/>
  <c r="BO35" i="7" s="1"/>
  <c r="AQ48" i="7"/>
  <c r="BO48" i="7" s="1"/>
  <c r="AQ110" i="7"/>
  <c r="BO110" i="7" s="1"/>
  <c r="AQ18" i="7"/>
  <c r="BO18" i="7" s="1"/>
  <c r="AV9" i="7"/>
  <c r="BT9" i="7" s="1"/>
  <c r="AV104" i="7"/>
  <c r="BT104" i="7" s="1"/>
  <c r="AV70" i="7"/>
  <c r="BT70" i="7" s="1"/>
  <c r="AV52" i="7"/>
  <c r="BT52" i="7" s="1"/>
  <c r="AS112" i="7"/>
  <c r="BQ112" i="7" s="1"/>
  <c r="AS127" i="7"/>
  <c r="BQ127" i="7" s="1"/>
  <c r="AS7" i="7"/>
  <c r="BQ7" i="7" s="1"/>
  <c r="AS38" i="7"/>
  <c r="BQ38" i="7" s="1"/>
  <c r="AS85" i="7"/>
  <c r="BQ85" i="7" s="1"/>
  <c r="AR109" i="7"/>
  <c r="BP109" i="7" s="1"/>
  <c r="AR32" i="7"/>
  <c r="BP32" i="7" s="1"/>
  <c r="AR95" i="7"/>
  <c r="BP95" i="7" s="1"/>
  <c r="AR85" i="7"/>
  <c r="BP85" i="7" s="1"/>
  <c r="AX90" i="7"/>
  <c r="BV90" i="7" s="1"/>
  <c r="AX139" i="7"/>
  <c r="BV139" i="7" s="1"/>
  <c r="AX112" i="7"/>
  <c r="BV112" i="7" s="1"/>
  <c r="AX95" i="7"/>
  <c r="BV95" i="7" s="1"/>
  <c r="AX71" i="7"/>
  <c r="BV71" i="7" s="1"/>
  <c r="AU134" i="7"/>
  <c r="BS134" i="7" s="1"/>
  <c r="AU99" i="7"/>
  <c r="BS99" i="7" s="1"/>
  <c r="AU102" i="7"/>
  <c r="BS102" i="7" s="1"/>
  <c r="AU41" i="7"/>
  <c r="BS41" i="7" s="1"/>
  <c r="AP90" i="7"/>
  <c r="BN90" i="7" s="1"/>
  <c r="AP98" i="7"/>
  <c r="BN98" i="7" s="1"/>
  <c r="AP66" i="7"/>
  <c r="BN66" i="7" s="1"/>
  <c r="AP97" i="7"/>
  <c r="BN97" i="7" s="1"/>
  <c r="AY132" i="7"/>
  <c r="BW132" i="7" s="1"/>
  <c r="AY57" i="7"/>
  <c r="BW57" i="7" s="1"/>
  <c r="AY66" i="7"/>
  <c r="BW66" i="7" s="1"/>
  <c r="AY49" i="7"/>
  <c r="BW49" i="7" s="1"/>
  <c r="AY22" i="7"/>
  <c r="BW22" i="7" s="1"/>
  <c r="AT69" i="7"/>
  <c r="BR69" i="7" s="1"/>
  <c r="AT43" i="7"/>
  <c r="BR43" i="7" s="1"/>
  <c r="AT19" i="7"/>
  <c r="BR19" i="7" s="1"/>
  <c r="AT118" i="7"/>
  <c r="BR118" i="7" s="1"/>
  <c r="AW30" i="7"/>
  <c r="BU30" i="7" s="1"/>
  <c r="AW47" i="7"/>
  <c r="BU47" i="7" s="1"/>
  <c r="AZ145" i="7"/>
  <c r="BX145" i="7" s="1"/>
  <c r="AQ136" i="7"/>
  <c r="BO136" i="7" s="1"/>
  <c r="AS40" i="7"/>
  <c r="BQ40" i="7" s="1"/>
  <c r="AR136" i="7"/>
  <c r="BP136" i="7" s="1"/>
  <c r="AX64" i="7"/>
  <c r="BV64" i="7" s="1"/>
  <c r="AU123" i="7"/>
  <c r="BS123" i="7" s="1"/>
  <c r="AY38" i="7"/>
  <c r="BW38" i="7" s="1"/>
  <c r="AT107" i="7"/>
  <c r="BR107" i="7" s="1"/>
  <c r="AO69" i="7"/>
  <c r="BM69" i="7" s="1"/>
  <c r="AO79" i="7"/>
  <c r="BM79" i="7" s="1"/>
  <c r="AO25" i="7"/>
  <c r="BM25" i="7" s="1"/>
  <c r="AO104" i="7"/>
  <c r="BM104" i="7" s="1"/>
  <c r="AO87" i="7"/>
  <c r="BM87" i="7" s="1"/>
  <c r="AW121" i="7"/>
  <c r="BU121" i="7" s="1"/>
  <c r="AW53" i="7"/>
  <c r="BU53" i="7" s="1"/>
  <c r="AW56" i="7"/>
  <c r="BU56" i="7" s="1"/>
  <c r="AW23" i="7"/>
  <c r="BU23" i="7" s="1"/>
  <c r="AZ119" i="7"/>
  <c r="BX119" i="7" s="1"/>
  <c r="AZ118" i="7"/>
  <c r="BX118" i="7" s="1"/>
  <c r="AZ66" i="7"/>
  <c r="BX66" i="7" s="1"/>
  <c r="AZ73" i="7"/>
  <c r="BX73" i="7" s="1"/>
  <c r="AQ117" i="7"/>
  <c r="BO117" i="7" s="1"/>
  <c r="AQ95" i="7"/>
  <c r="BO95" i="7" s="1"/>
  <c r="AQ66" i="7"/>
  <c r="BO66" i="7" s="1"/>
  <c r="AQ115" i="7"/>
  <c r="BO115" i="7" s="1"/>
  <c r="AQ30" i="7"/>
  <c r="BO30" i="7" s="1"/>
  <c r="AV49" i="7"/>
  <c r="BT49" i="7" s="1"/>
  <c r="AV35" i="7"/>
  <c r="BT35" i="7" s="1"/>
  <c r="AV92" i="7"/>
  <c r="BT92" i="7" s="1"/>
  <c r="AV8" i="7"/>
  <c r="BT8" i="7" s="1"/>
  <c r="AS43" i="7"/>
  <c r="BQ43" i="7" s="1"/>
  <c r="AS12" i="7"/>
  <c r="BQ12" i="7" s="1"/>
  <c r="AS107" i="7"/>
  <c r="BQ107" i="7" s="1"/>
  <c r="AS64" i="7"/>
  <c r="BQ64" i="7" s="1"/>
  <c r="AS142" i="7"/>
  <c r="BQ142" i="7" s="1"/>
  <c r="AR9" i="7"/>
  <c r="BP9" i="7" s="1"/>
  <c r="AR140" i="7"/>
  <c r="BP140" i="7" s="1"/>
  <c r="AR125" i="7"/>
  <c r="BP125" i="7" s="1"/>
  <c r="AR7" i="7"/>
  <c r="BP7" i="7" s="1"/>
  <c r="AX100" i="7"/>
  <c r="BV100" i="7" s="1"/>
  <c r="AX145" i="7"/>
  <c r="BV145" i="7" s="1"/>
  <c r="AX36" i="7"/>
  <c r="BV36" i="7" s="1"/>
  <c r="AX24" i="7"/>
  <c r="BV24" i="7" s="1"/>
  <c r="AX124" i="7"/>
  <c r="BV124" i="7" s="1"/>
  <c r="AU59" i="7"/>
  <c r="BS59" i="7" s="1"/>
  <c r="AU20" i="7"/>
  <c r="BS20" i="7" s="1"/>
  <c r="AU126" i="7"/>
  <c r="BS126" i="7" s="1"/>
  <c r="AU58" i="7"/>
  <c r="BS58" i="7" s="1"/>
  <c r="AP103" i="7"/>
  <c r="BN103" i="7" s="1"/>
  <c r="AP136" i="7"/>
  <c r="BN136" i="7" s="1"/>
  <c r="AP82" i="7"/>
  <c r="BN82" i="7" s="1"/>
  <c r="AP131" i="7"/>
  <c r="BN131" i="7" s="1"/>
  <c r="AY53" i="7"/>
  <c r="BW53" i="7" s="1"/>
  <c r="AY48" i="7"/>
  <c r="BW48" i="7" s="1"/>
  <c r="AY76" i="7"/>
  <c r="BW76" i="7" s="1"/>
  <c r="AY118" i="7"/>
  <c r="BW118" i="7" s="1"/>
  <c r="AY97" i="7"/>
  <c r="BW97" i="7" s="1"/>
  <c r="AT113" i="7"/>
  <c r="BR113" i="7" s="1"/>
  <c r="AT139" i="7"/>
  <c r="BR139" i="7" s="1"/>
  <c r="AT106" i="7"/>
  <c r="BR106" i="7" s="1"/>
  <c r="AT55" i="7"/>
  <c r="BR55" i="7" s="1"/>
  <c r="AO91" i="7"/>
  <c r="BM91" i="7" s="1"/>
  <c r="AW106" i="7"/>
  <c r="BU106" i="7" s="1"/>
  <c r="AZ91" i="7"/>
  <c r="BX91" i="7" s="1"/>
  <c r="AV21" i="7"/>
  <c r="BT21" i="7" s="1"/>
  <c r="AS133" i="7"/>
  <c r="BQ133" i="7" s="1"/>
  <c r="AX56" i="7"/>
  <c r="BV56" i="7" s="1"/>
  <c r="AU86" i="7"/>
  <c r="BS86" i="7" s="1"/>
  <c r="AY12" i="7"/>
  <c r="BW12" i="7" s="1"/>
  <c r="AT75" i="7"/>
  <c r="BR75" i="7" s="1"/>
  <c r="AO31" i="7"/>
  <c r="BM31" i="7" s="1"/>
  <c r="AO62" i="7"/>
  <c r="BM62" i="7" s="1"/>
  <c r="AO64" i="7"/>
  <c r="BM64" i="7" s="1"/>
  <c r="AW50" i="7"/>
  <c r="BU50" i="7" s="1"/>
  <c r="AW42" i="7"/>
  <c r="BU42" i="7" s="1"/>
  <c r="AW129" i="7"/>
  <c r="BU129" i="7" s="1"/>
  <c r="AW120" i="7"/>
  <c r="BU120" i="7" s="1"/>
  <c r="AZ10" i="7"/>
  <c r="BX10" i="7" s="1"/>
  <c r="AZ62" i="7"/>
  <c r="BX62" i="7" s="1"/>
  <c r="AZ32" i="7"/>
  <c r="BX32" i="7" s="1"/>
  <c r="AZ142" i="7"/>
  <c r="BX142" i="7" s="1"/>
  <c r="AQ54" i="7"/>
  <c r="BO54" i="7" s="1"/>
  <c r="AQ123" i="7"/>
  <c r="BO123" i="7" s="1"/>
  <c r="AQ114" i="7"/>
  <c r="BO114" i="7" s="1"/>
  <c r="AQ33" i="7"/>
  <c r="BO33" i="7" s="1"/>
  <c r="AQ51" i="7"/>
  <c r="BO51" i="7" s="1"/>
  <c r="AV43" i="7"/>
  <c r="BT43" i="7" s="1"/>
  <c r="AV72" i="7"/>
  <c r="BT72" i="7" s="1"/>
  <c r="AV98" i="7"/>
  <c r="BT98" i="7" s="1"/>
  <c r="AV124" i="7"/>
  <c r="BT124" i="7" s="1"/>
  <c r="AS136" i="7"/>
  <c r="BQ136" i="7" s="1"/>
  <c r="AS51" i="7"/>
  <c r="BQ51" i="7" s="1"/>
  <c r="AS141" i="7"/>
  <c r="BQ141" i="7" s="1"/>
  <c r="AS15" i="7"/>
  <c r="BQ15" i="7" s="1"/>
  <c r="AR15" i="7"/>
  <c r="BP15" i="7" s="1"/>
  <c r="AR44" i="7"/>
  <c r="BP44" i="7" s="1"/>
  <c r="AR22" i="7"/>
  <c r="BP22" i="7" s="1"/>
  <c r="AR16" i="7"/>
  <c r="BP16" i="7" s="1"/>
  <c r="AR121" i="7"/>
  <c r="BP121" i="7" s="1"/>
  <c r="AX23" i="7"/>
  <c r="BV23" i="7" s="1"/>
  <c r="AX87" i="7"/>
  <c r="BV87" i="7" s="1"/>
  <c r="AX13" i="7"/>
  <c r="BV13" i="7" s="1"/>
  <c r="AX7" i="7"/>
  <c r="BV7" i="7" s="1"/>
  <c r="AU89" i="7"/>
  <c r="BS89" i="7" s="1"/>
  <c r="AU71" i="7"/>
  <c r="BS71" i="7" s="1"/>
  <c r="AU115" i="7"/>
  <c r="BS115" i="7" s="1"/>
  <c r="AU109" i="7"/>
  <c r="BS109" i="7" s="1"/>
  <c r="AU23" i="7"/>
  <c r="BS23" i="7" s="1"/>
  <c r="AP135" i="7"/>
  <c r="BN135" i="7" s="1"/>
  <c r="AP21" i="7"/>
  <c r="BN21" i="7" s="1"/>
  <c r="AP19" i="7"/>
  <c r="BN19" i="7" s="1"/>
  <c r="AP75" i="7"/>
  <c r="BN75" i="7" s="1"/>
  <c r="AY70" i="7"/>
  <c r="BW70" i="7" s="1"/>
  <c r="AY19" i="7"/>
  <c r="BW19" i="7" s="1"/>
  <c r="AY91" i="7"/>
  <c r="BW91" i="7" s="1"/>
  <c r="AY73" i="7"/>
  <c r="BW73" i="7" s="1"/>
  <c r="AT93" i="7"/>
  <c r="BR93" i="7" s="1"/>
  <c r="AT39" i="7"/>
  <c r="BR39" i="7" s="1"/>
  <c r="AT27" i="7"/>
  <c r="BR27" i="7" s="1"/>
  <c r="AT70" i="7"/>
  <c r="BR70" i="7" s="1"/>
  <c r="AT115" i="7"/>
  <c r="BR115" i="7" s="1"/>
  <c r="AU75" i="7"/>
  <c r="BS75" i="7" s="1"/>
  <c r="AO116" i="7"/>
  <c r="BM116" i="7" s="1"/>
  <c r="AO9" i="7"/>
  <c r="BM9" i="7" s="1"/>
  <c r="AO66" i="7"/>
  <c r="BM66" i="7" s="1"/>
  <c r="AO32" i="7"/>
  <c r="BM32" i="7" s="1"/>
  <c r="AO12" i="7"/>
  <c r="BM12" i="7" s="1"/>
  <c r="AW74" i="7"/>
  <c r="BU74" i="7" s="1"/>
  <c r="AW85" i="7"/>
  <c r="BU85" i="7" s="1"/>
  <c r="AW41" i="7"/>
  <c r="BU41" i="7" s="1"/>
  <c r="AW20" i="7"/>
  <c r="BU20" i="7" s="1"/>
  <c r="AZ64" i="7"/>
  <c r="BX64" i="7" s="1"/>
  <c r="AZ84" i="7"/>
  <c r="BX84" i="7" s="1"/>
  <c r="AZ89" i="7"/>
  <c r="BX89" i="7" s="1"/>
  <c r="AZ21" i="7"/>
  <c r="BX21" i="7" s="1"/>
  <c r="AZ29" i="7"/>
  <c r="BX29" i="7" s="1"/>
  <c r="AQ55" i="7"/>
  <c r="BO55" i="7" s="1"/>
  <c r="AQ12" i="7"/>
  <c r="BO12" i="7" s="1"/>
  <c r="AQ119" i="7"/>
  <c r="BO119" i="7" s="1"/>
  <c r="AQ112" i="7"/>
  <c r="BO112" i="7" s="1"/>
  <c r="AV62" i="7"/>
  <c r="BT62" i="7" s="1"/>
  <c r="AV121" i="7"/>
  <c r="BT121" i="7" s="1"/>
  <c r="AV113" i="7"/>
  <c r="BT113" i="7" s="1"/>
  <c r="AV90" i="7"/>
  <c r="BT90" i="7" s="1"/>
  <c r="AV57" i="7"/>
  <c r="BT57" i="7" s="1"/>
  <c r="AS57" i="7"/>
  <c r="BQ57" i="7" s="1"/>
  <c r="AS126" i="7"/>
  <c r="BQ126" i="7" s="1"/>
  <c r="AS73" i="7"/>
  <c r="BQ73" i="7" s="1"/>
  <c r="AS83" i="7"/>
  <c r="BQ83" i="7" s="1"/>
  <c r="AR37" i="7"/>
  <c r="BP37" i="7" s="1"/>
  <c r="AR28" i="7"/>
  <c r="BP28" i="7" s="1"/>
  <c r="AR116" i="7"/>
  <c r="BP116" i="7" s="1"/>
  <c r="AR77" i="7"/>
  <c r="BP77" i="7" s="1"/>
  <c r="AR124" i="7"/>
  <c r="BP124" i="7" s="1"/>
  <c r="AX96" i="7"/>
  <c r="BV96" i="7" s="1"/>
  <c r="AX108" i="7"/>
  <c r="BV108" i="7" s="1"/>
  <c r="AX107" i="7"/>
  <c r="BV107" i="7" s="1"/>
  <c r="AX51" i="7"/>
  <c r="BV51" i="7" s="1"/>
  <c r="AU10" i="7"/>
  <c r="BS10" i="7" s="1"/>
  <c r="AU43" i="7"/>
  <c r="BS43" i="7" s="1"/>
  <c r="AU69" i="7"/>
  <c r="BS69" i="7" s="1"/>
  <c r="AU17" i="7"/>
  <c r="BS17" i="7" s="1"/>
  <c r="AU106" i="7"/>
  <c r="BS106" i="7" s="1"/>
  <c r="AP64" i="7"/>
  <c r="BN64" i="7" s="1"/>
  <c r="AP45" i="7"/>
  <c r="BN45" i="7" s="1"/>
  <c r="AP139" i="7"/>
  <c r="BN139" i="7" s="1"/>
  <c r="AP119" i="7"/>
  <c r="BN119" i="7" s="1"/>
  <c r="AY138" i="7"/>
  <c r="BW138" i="7" s="1"/>
  <c r="AY54" i="7"/>
  <c r="BW54" i="7" s="1"/>
  <c r="AY123" i="7"/>
  <c r="BW123" i="7" s="1"/>
  <c r="AY129" i="7"/>
  <c r="BW129" i="7" s="1"/>
  <c r="AT100" i="7"/>
  <c r="BR100" i="7" s="1"/>
  <c r="AT65" i="7"/>
  <c r="BR65" i="7" s="1"/>
  <c r="AT16" i="7"/>
  <c r="BR16" i="7" s="1"/>
  <c r="AT105" i="7"/>
  <c r="BR105" i="7" s="1"/>
  <c r="AT35" i="7"/>
  <c r="BR35" i="7" s="1"/>
  <c r="AO105" i="7"/>
  <c r="BM105" i="7" s="1"/>
  <c r="AZ38" i="7"/>
  <c r="BX38" i="7" s="1"/>
  <c r="AQ99" i="7"/>
  <c r="BO99" i="7" s="1"/>
  <c r="AV126" i="7"/>
  <c r="BT126" i="7" s="1"/>
  <c r="AR122" i="7"/>
  <c r="BP122" i="7" s="1"/>
  <c r="AX115" i="7"/>
  <c r="BV115" i="7" s="1"/>
  <c r="AU145" i="7"/>
  <c r="BS145" i="7" s="1"/>
  <c r="AY75" i="7"/>
  <c r="BW75" i="7" s="1"/>
  <c r="AT88" i="7"/>
  <c r="BR88" i="7" s="1"/>
  <c r="AO49" i="7"/>
  <c r="BM49" i="7" s="1"/>
  <c r="AO95" i="7"/>
  <c r="BM95" i="7" s="1"/>
  <c r="AO27" i="7"/>
  <c r="BM27" i="7" s="1"/>
  <c r="AO18" i="7"/>
  <c r="BM18" i="7" s="1"/>
  <c r="AW35" i="7"/>
  <c r="BU35" i="7" s="1"/>
  <c r="AW7" i="7"/>
  <c r="BU7" i="7" s="1"/>
  <c r="AW102" i="7"/>
  <c r="BU102" i="7" s="1"/>
  <c r="AW33" i="7"/>
  <c r="BU33" i="7" s="1"/>
  <c r="AW11" i="7"/>
  <c r="BU11" i="7" s="1"/>
  <c r="AZ78" i="7"/>
  <c r="BX78" i="7" s="1"/>
  <c r="AZ131" i="7"/>
  <c r="BX131" i="7" s="1"/>
  <c r="AZ146" i="7"/>
  <c r="BX146" i="7" s="1"/>
  <c r="AZ11" i="7"/>
  <c r="BX11" i="7" s="1"/>
  <c r="AQ107" i="7"/>
  <c r="BO107" i="7" s="1"/>
  <c r="AQ104" i="7"/>
  <c r="BO104" i="7" s="1"/>
  <c r="AQ109" i="7"/>
  <c r="BO109" i="7" s="1"/>
  <c r="AQ46" i="7"/>
  <c r="BO46" i="7" s="1"/>
  <c r="AQ22" i="7"/>
  <c r="BO22" i="7" s="1"/>
  <c r="AV125" i="7"/>
  <c r="BT125" i="7" s="1"/>
  <c r="AV131" i="7"/>
  <c r="BT131" i="7" s="1"/>
  <c r="AV53" i="7"/>
  <c r="BT53" i="7" s="1"/>
  <c r="AV65" i="7"/>
  <c r="BT65" i="7" s="1"/>
  <c r="AS65" i="7"/>
  <c r="BQ65" i="7" s="1"/>
  <c r="AS93" i="7"/>
  <c r="BQ93" i="7" s="1"/>
  <c r="AS30" i="7"/>
  <c r="BQ30" i="7" s="1"/>
  <c r="AS69" i="7"/>
  <c r="BQ69" i="7" s="1"/>
  <c r="AR25" i="7"/>
  <c r="BP25" i="7" s="1"/>
  <c r="AR119" i="7"/>
  <c r="BP119" i="7" s="1"/>
  <c r="AR42" i="7"/>
  <c r="BP42" i="7" s="1"/>
  <c r="AR19" i="7"/>
  <c r="BP19" i="7" s="1"/>
  <c r="AR103" i="7"/>
  <c r="BP103" i="7" s="1"/>
  <c r="AX48" i="7"/>
  <c r="BV48" i="7" s="1"/>
  <c r="AX58" i="7"/>
  <c r="BV58" i="7" s="1"/>
  <c r="AX82" i="7"/>
  <c r="BV82" i="7" s="1"/>
  <c r="AX50" i="7"/>
  <c r="BV50" i="7" s="1"/>
  <c r="AU34" i="7"/>
  <c r="BS34" i="7" s="1"/>
  <c r="AU48" i="7"/>
  <c r="BS48" i="7" s="1"/>
  <c r="AU24" i="7"/>
  <c r="BS24" i="7" s="1"/>
  <c r="AU12" i="7"/>
  <c r="BS12" i="7" s="1"/>
  <c r="AU79" i="7"/>
  <c r="BS79" i="7" s="1"/>
  <c r="AP22" i="7"/>
  <c r="BN22" i="7" s="1"/>
  <c r="AP69" i="7"/>
  <c r="BN69" i="7" s="1"/>
  <c r="AP77" i="7"/>
  <c r="BN77" i="7" s="1"/>
  <c r="AP125" i="7"/>
  <c r="BN125" i="7" s="1"/>
  <c r="AY52" i="7"/>
  <c r="BW52" i="7" s="1"/>
  <c r="AY93" i="7"/>
  <c r="BW93" i="7" s="1"/>
  <c r="AY43" i="7"/>
  <c r="BW43" i="7" s="1"/>
  <c r="AY21" i="7"/>
  <c r="BW21" i="7" s="1"/>
  <c r="AY122" i="7"/>
  <c r="BW122" i="7" s="1"/>
  <c r="AT126" i="7"/>
  <c r="BR126" i="7" s="1"/>
  <c r="AT127" i="7"/>
  <c r="BR127" i="7" s="1"/>
  <c r="AT142" i="7"/>
  <c r="BR142" i="7" s="1"/>
  <c r="AT138" i="7"/>
  <c r="BR138" i="7" s="1"/>
  <c r="AO94" i="7"/>
  <c r="BM94" i="7" s="1"/>
  <c r="AW32" i="7"/>
  <c r="BU32" i="7" s="1"/>
  <c r="AZ9" i="7"/>
  <c r="BX9" i="7" s="1"/>
  <c r="AV85" i="7"/>
  <c r="BT85" i="7" s="1"/>
  <c r="AS146" i="7"/>
  <c r="BQ146" i="7" s="1"/>
  <c r="AR63" i="7"/>
  <c r="BP63" i="7" s="1"/>
  <c r="AU8" i="7"/>
  <c r="BS8" i="7" s="1"/>
  <c r="AP100" i="7"/>
  <c r="BN100" i="7" s="1"/>
  <c r="AY89" i="7"/>
  <c r="BW89" i="7" s="1"/>
  <c r="AT129" i="7"/>
  <c r="BR129" i="7" s="1"/>
  <c r="AO119" i="7"/>
  <c r="BM119" i="7" s="1"/>
  <c r="AO61" i="7"/>
  <c r="BM61" i="7" s="1"/>
  <c r="AO126" i="7"/>
  <c r="BM126" i="7" s="1"/>
  <c r="AO7" i="7"/>
  <c r="BM7" i="7" s="1"/>
  <c r="AW124" i="7"/>
  <c r="BU124" i="7" s="1"/>
  <c r="AW37" i="7"/>
  <c r="BU37" i="7" s="1"/>
  <c r="AW123" i="7"/>
  <c r="BU123" i="7" s="1"/>
  <c r="AW63" i="7"/>
  <c r="BU63" i="7" s="1"/>
  <c r="AW12" i="7"/>
  <c r="BU12" i="7" s="1"/>
  <c r="AZ74" i="7"/>
  <c r="BX74" i="7" s="1"/>
  <c r="AZ27" i="7"/>
  <c r="BX27" i="7" s="1"/>
  <c r="AZ65" i="7"/>
  <c r="BX65" i="7" s="1"/>
  <c r="AZ104" i="7"/>
  <c r="BX104" i="7" s="1"/>
  <c r="AQ118" i="7"/>
  <c r="BO118" i="7" s="1"/>
  <c r="AQ58" i="7"/>
  <c r="BO58" i="7" s="1"/>
  <c r="AQ139" i="7"/>
  <c r="BO139" i="7" s="1"/>
  <c r="AQ113" i="7"/>
  <c r="BO113" i="7" s="1"/>
  <c r="AQ70" i="7"/>
  <c r="BO70" i="7" s="1"/>
  <c r="AV22" i="7"/>
  <c r="BT22" i="7" s="1"/>
  <c r="AV16" i="7"/>
  <c r="BT16" i="7" s="1"/>
  <c r="AV130" i="7"/>
  <c r="BT130" i="7" s="1"/>
  <c r="AV107" i="7"/>
  <c r="BT107" i="7" s="1"/>
  <c r="AS23" i="7"/>
  <c r="BQ23" i="7" s="1"/>
  <c r="AS17" i="7"/>
  <c r="BQ17" i="7" s="1"/>
  <c r="AS10" i="7"/>
  <c r="BQ10" i="7" s="1"/>
  <c r="AS117" i="7"/>
  <c r="BQ117" i="7" s="1"/>
  <c r="AR80" i="7"/>
  <c r="BP80" i="7" s="1"/>
  <c r="AR60" i="7"/>
  <c r="BP60" i="7" s="1"/>
  <c r="AR129" i="7"/>
  <c r="BP129" i="7" s="1"/>
  <c r="AR54" i="7"/>
  <c r="BP54" i="7" s="1"/>
  <c r="AR24" i="7"/>
  <c r="BP24" i="7" s="1"/>
  <c r="AX76" i="7"/>
  <c r="BV76" i="7" s="1"/>
  <c r="AX83" i="7"/>
  <c r="BV83" i="7" s="1"/>
  <c r="AX49" i="7"/>
  <c r="BV49" i="7" s="1"/>
  <c r="AX60" i="7"/>
  <c r="BV60" i="7" s="1"/>
  <c r="AU82" i="7"/>
  <c r="BS82" i="7" s="1"/>
  <c r="AU52" i="7"/>
  <c r="BS52" i="7" s="1"/>
  <c r="AU63" i="7"/>
  <c r="BS63" i="7" s="1"/>
  <c r="AU35" i="7"/>
  <c r="BS35" i="7" s="1"/>
  <c r="AU28" i="7"/>
  <c r="BS28" i="7" s="1"/>
  <c r="AP24" i="7"/>
  <c r="BN24" i="7" s="1"/>
  <c r="AP81" i="7"/>
  <c r="BN81" i="7" s="1"/>
  <c r="AP120" i="7"/>
  <c r="BN120" i="7" s="1"/>
  <c r="AP143" i="7"/>
  <c r="BN143" i="7" s="1"/>
  <c r="AY9" i="7"/>
  <c r="BW9" i="7" s="1"/>
  <c r="AY115" i="7"/>
  <c r="BW115" i="7" s="1"/>
  <c r="AY117" i="7"/>
  <c r="BW117" i="7" s="1"/>
  <c r="AY34" i="7"/>
  <c r="BW34" i="7" s="1"/>
  <c r="AY124" i="7"/>
  <c r="BW124" i="7" s="1"/>
  <c r="AT22" i="7"/>
  <c r="BR22" i="7" s="1"/>
  <c r="AT23" i="7"/>
  <c r="BR23" i="7" s="1"/>
  <c r="AT34" i="7"/>
  <c r="BR34" i="7" s="1"/>
  <c r="AT131" i="7"/>
  <c r="BR131" i="7" s="1"/>
  <c r="AO36" i="7"/>
  <c r="BM36" i="7" s="1"/>
  <c r="AW39" i="7"/>
  <c r="BU39" i="7" s="1"/>
  <c r="AQ116" i="7"/>
  <c r="BO116" i="7" s="1"/>
  <c r="AV109" i="7"/>
  <c r="BT109" i="7" s="1"/>
  <c r="AS21" i="7"/>
  <c r="BQ21" i="7" s="1"/>
  <c r="AX10" i="7"/>
  <c r="BV10" i="7" s="1"/>
  <c r="AP60" i="7"/>
  <c r="BN60" i="7" s="1"/>
  <c r="AY30" i="7"/>
  <c r="BW30" i="7" s="1"/>
  <c r="AT62" i="7"/>
  <c r="BR62" i="7" s="1"/>
  <c r="AW130" i="7"/>
  <c r="BU130" i="7" s="1"/>
  <c r="AW46" i="7"/>
  <c r="BU46" i="7" s="1"/>
  <c r="AW64" i="7"/>
  <c r="BU64" i="7" s="1"/>
  <c r="AW108" i="7"/>
  <c r="BU108" i="7" s="1"/>
  <c r="AZ116" i="7"/>
  <c r="BX116" i="7" s="1"/>
  <c r="AZ55" i="7"/>
  <c r="BX55" i="7" s="1"/>
  <c r="AZ36" i="7"/>
  <c r="BX36" i="7" s="1"/>
  <c r="AZ47" i="7"/>
  <c r="BX47" i="7" s="1"/>
  <c r="AZ144" i="7"/>
  <c r="BX144" i="7" s="1"/>
  <c r="AQ10" i="7"/>
  <c r="BO10" i="7" s="1"/>
  <c r="AQ145" i="7"/>
  <c r="BO145" i="7" s="1"/>
  <c r="AQ121" i="7"/>
  <c r="BO121" i="7" s="1"/>
  <c r="AQ62" i="7"/>
  <c r="BO62" i="7" s="1"/>
  <c r="AV74" i="7"/>
  <c r="BT74" i="7" s="1"/>
  <c r="AV82" i="7"/>
  <c r="BT82" i="7" s="1"/>
  <c r="AV75" i="7"/>
  <c r="BT75" i="7" s="1"/>
  <c r="AV77" i="7"/>
  <c r="BT77" i="7" s="1"/>
  <c r="AV88" i="7"/>
  <c r="BT88" i="7" s="1"/>
  <c r="AS102" i="7"/>
  <c r="BQ102" i="7" s="1"/>
  <c r="AS114" i="7"/>
  <c r="BQ114" i="7" s="1"/>
  <c r="AS119" i="7"/>
  <c r="BQ119" i="7" s="1"/>
  <c r="AS138" i="7"/>
  <c r="BQ138" i="7" s="1"/>
  <c r="AR21" i="7"/>
  <c r="BP21" i="7" s="1"/>
  <c r="AR6" i="7"/>
  <c r="BP6" i="7" s="1"/>
  <c r="AR97" i="7"/>
  <c r="BP97" i="7" s="1"/>
  <c r="AR50" i="7"/>
  <c r="BP50" i="7" s="1"/>
  <c r="AR52" i="7"/>
  <c r="BP52" i="7" s="1"/>
  <c r="AX39" i="7"/>
  <c r="BV39" i="7" s="1"/>
  <c r="AX12" i="7"/>
  <c r="BV12" i="7" s="1"/>
  <c r="AX16" i="7"/>
  <c r="BV16" i="7" s="1"/>
  <c r="AX33" i="7"/>
  <c r="BV33" i="7" s="1"/>
  <c r="AU110" i="7"/>
  <c r="BS110" i="7" s="1"/>
  <c r="AU31" i="7"/>
  <c r="BS31" i="7" s="1"/>
  <c r="AU30" i="7"/>
  <c r="BS30" i="7" s="1"/>
  <c r="AU18" i="7"/>
  <c r="BS18" i="7" s="1"/>
  <c r="AU76" i="7"/>
  <c r="BS76" i="7" s="1"/>
  <c r="AP6" i="7"/>
  <c r="BN6" i="7" s="1"/>
  <c r="AP128" i="7"/>
  <c r="BN128" i="7" s="1"/>
  <c r="AP127" i="7"/>
  <c r="BN127" i="7" s="1"/>
  <c r="AP80" i="7"/>
  <c r="BN80" i="7" s="1"/>
  <c r="AY18" i="7"/>
  <c r="BW18" i="7" s="1"/>
  <c r="AY101" i="7"/>
  <c r="BW101" i="7" s="1"/>
  <c r="AY128" i="7"/>
  <c r="BW128" i="7" s="1"/>
  <c r="AY139" i="7"/>
  <c r="BW139" i="7" s="1"/>
  <c r="AT76" i="7"/>
  <c r="BR76" i="7" s="1"/>
  <c r="AT77" i="7"/>
  <c r="BR77" i="7" s="1"/>
  <c r="AT92" i="7"/>
  <c r="BR92" i="7" s="1"/>
  <c r="AT117" i="7"/>
  <c r="BR117" i="7" s="1"/>
  <c r="AT50" i="7"/>
  <c r="BR50" i="7" s="1"/>
  <c r="AP142" i="7"/>
  <c r="BN142" i="7" s="1"/>
  <c r="AO58" i="7"/>
  <c r="BM58" i="7" s="1"/>
  <c r="AW117" i="7"/>
  <c r="BU117" i="7" s="1"/>
  <c r="AO77" i="7"/>
  <c r="BM77" i="7" s="1"/>
  <c r="AO45" i="7"/>
  <c r="BM45" i="7" s="1"/>
  <c r="AO53" i="7"/>
  <c r="BM53" i="7" s="1"/>
  <c r="AW91" i="7"/>
  <c r="BU91" i="7" s="1"/>
  <c r="AW111" i="7"/>
  <c r="BU111" i="7" s="1"/>
  <c r="AW58" i="7"/>
  <c r="BU58" i="7" s="1"/>
  <c r="AW133" i="7"/>
  <c r="BU133" i="7" s="1"/>
  <c r="AZ31" i="7"/>
  <c r="BX31" i="7" s="1"/>
  <c r="AZ80" i="7"/>
  <c r="BX80" i="7" s="1"/>
  <c r="AZ13" i="7"/>
  <c r="BX13" i="7" s="1"/>
  <c r="AZ40" i="7"/>
  <c r="BX40" i="7" s="1"/>
  <c r="AZ113" i="7"/>
  <c r="BX113" i="7" s="1"/>
  <c r="AQ87" i="7"/>
  <c r="BO87" i="7" s="1"/>
  <c r="AQ137" i="7"/>
  <c r="BO137" i="7" s="1"/>
  <c r="AQ59" i="7"/>
  <c r="BO59" i="7" s="1"/>
  <c r="AQ126" i="7"/>
  <c r="BO126" i="7" s="1"/>
  <c r="AV139" i="7"/>
  <c r="BT139" i="7" s="1"/>
  <c r="AV108" i="7"/>
  <c r="BT108" i="7" s="1"/>
  <c r="AV66" i="7"/>
  <c r="BT66" i="7" s="1"/>
  <c r="AV38" i="7"/>
  <c r="BT38" i="7" s="1"/>
  <c r="AV41" i="7"/>
  <c r="BT41" i="7" s="1"/>
  <c r="AS122" i="7"/>
  <c r="BQ122" i="7" s="1"/>
  <c r="AS135" i="7"/>
  <c r="BQ135" i="7" s="1"/>
  <c r="AS42" i="7"/>
  <c r="BQ42" i="7" s="1"/>
  <c r="AS145" i="7"/>
  <c r="BQ145" i="7" s="1"/>
  <c r="AR73" i="7"/>
  <c r="BP73" i="7" s="1"/>
  <c r="AR84" i="7"/>
  <c r="BP84" i="7" s="1"/>
  <c r="AR29" i="7"/>
  <c r="BP29" i="7" s="1"/>
  <c r="AR139" i="7"/>
  <c r="BP139" i="7" s="1"/>
  <c r="AX104" i="7"/>
  <c r="BV104" i="7" s="1"/>
  <c r="AX26" i="7"/>
  <c r="BV26" i="7" s="1"/>
  <c r="AX93" i="7"/>
  <c r="BV93" i="7" s="1"/>
  <c r="AX32" i="7"/>
  <c r="BV32" i="7" s="1"/>
  <c r="AX114" i="7"/>
  <c r="BV114" i="7" s="1"/>
  <c r="AU49" i="7"/>
  <c r="BS49" i="7" s="1"/>
  <c r="AU26" i="7"/>
  <c r="BS26" i="7" s="1"/>
  <c r="AU94" i="7"/>
  <c r="BS94" i="7" s="1"/>
  <c r="AU29" i="7"/>
  <c r="BS29" i="7" s="1"/>
  <c r="AP9" i="7"/>
  <c r="BN9" i="7" s="1"/>
  <c r="AP30" i="7"/>
  <c r="BN30" i="7" s="1"/>
  <c r="AP101" i="7"/>
  <c r="BN101" i="7" s="1"/>
  <c r="AP18" i="7"/>
  <c r="BN18" i="7" s="1"/>
  <c r="AP34" i="7"/>
  <c r="BN34" i="7" s="1"/>
  <c r="AY55" i="7"/>
  <c r="BW55" i="7" s="1"/>
  <c r="AY25" i="7"/>
  <c r="BW25" i="7" s="1"/>
  <c r="AY142" i="7"/>
  <c r="BW142" i="7" s="1"/>
  <c r="AY133" i="7"/>
  <c r="BW133" i="7" s="1"/>
  <c r="AT110" i="7"/>
  <c r="BR110" i="7" s="1"/>
  <c r="AT94" i="7"/>
  <c r="BR94" i="7" s="1"/>
  <c r="AT102" i="7"/>
  <c r="BR102" i="7" s="1"/>
  <c r="AT7" i="7"/>
  <c r="BR7" i="7" s="1"/>
  <c r="AT98" i="7"/>
  <c r="BR98" i="7" s="1"/>
  <c r="AW70" i="7"/>
  <c r="BU70" i="7" s="1"/>
  <c r="AZ16" i="7"/>
  <c r="BX16" i="7" s="1"/>
  <c r="AQ141" i="7"/>
  <c r="BO141" i="7" s="1"/>
  <c r="AS33" i="7"/>
  <c r="BQ33" i="7" s="1"/>
  <c r="AR27" i="7"/>
  <c r="BP27" i="7" s="1"/>
  <c r="AX79" i="7"/>
  <c r="BV79" i="7" s="1"/>
  <c r="AP5" i="7"/>
  <c r="BN5" i="7" s="1"/>
  <c r="AT133" i="7"/>
  <c r="BR133" i="7" s="1"/>
  <c r="AO145" i="7"/>
  <c r="BM145" i="7" s="1"/>
  <c r="AO80" i="7"/>
  <c r="BM80" i="7" s="1"/>
  <c r="AO74" i="7"/>
  <c r="BM74" i="7" s="1"/>
  <c r="AO57" i="7"/>
  <c r="BM57" i="7" s="1"/>
  <c r="AO122" i="7"/>
  <c r="BM122" i="7" s="1"/>
  <c r="AW49" i="7"/>
  <c r="BU49" i="7" s="1"/>
  <c r="AW118" i="7"/>
  <c r="BU118" i="7" s="1"/>
  <c r="AW34" i="7"/>
  <c r="BU34" i="7" s="1"/>
  <c r="AW28" i="7"/>
  <c r="BU28" i="7" s="1"/>
  <c r="AZ108" i="7"/>
  <c r="BX108" i="7" s="1"/>
  <c r="AZ22" i="7"/>
  <c r="BX22" i="7" s="1"/>
  <c r="AZ99" i="7"/>
  <c r="BX99" i="7" s="1"/>
  <c r="AZ112" i="7"/>
  <c r="BX112" i="7" s="1"/>
  <c r="AZ59" i="7"/>
  <c r="BX59" i="7" s="1"/>
  <c r="AQ101" i="7"/>
  <c r="BO101" i="7" s="1"/>
  <c r="AQ144" i="7"/>
  <c r="BO144" i="7" s="1"/>
  <c r="AQ37" i="7"/>
  <c r="BO37" i="7" s="1"/>
  <c r="AQ130" i="7"/>
  <c r="BO130" i="7" s="1"/>
  <c r="AV47" i="7"/>
  <c r="BT47" i="7" s="1"/>
  <c r="AV143" i="7"/>
  <c r="BT143" i="7" s="1"/>
  <c r="AV136" i="7"/>
  <c r="BT136" i="7" s="1"/>
  <c r="AV45" i="7"/>
  <c r="BT45" i="7" s="1"/>
  <c r="AV119" i="7"/>
  <c r="BT119" i="7" s="1"/>
  <c r="AS131" i="7"/>
  <c r="BQ131" i="7" s="1"/>
  <c r="AS54" i="7"/>
  <c r="BQ54" i="7" s="1"/>
  <c r="AS95" i="7"/>
  <c r="BQ95" i="7" s="1"/>
  <c r="AS59" i="7"/>
  <c r="BQ59" i="7" s="1"/>
  <c r="AR20" i="7"/>
  <c r="BP20" i="7" s="1"/>
  <c r="AR88" i="7"/>
  <c r="BP88" i="7" s="1"/>
  <c r="AR113" i="7"/>
  <c r="BP113" i="7" s="1"/>
  <c r="AR138" i="7"/>
  <c r="BP138" i="7" s="1"/>
  <c r="AR104" i="7"/>
  <c r="BP104" i="7" s="1"/>
  <c r="AX80" i="7"/>
  <c r="BV80" i="7" s="1"/>
  <c r="AX85" i="7"/>
  <c r="BV85" i="7" s="1"/>
  <c r="AX6" i="7"/>
  <c r="BV6" i="7" s="1"/>
  <c r="AX59" i="7"/>
  <c r="BV59" i="7" s="1"/>
  <c r="AU90" i="7"/>
  <c r="BS90" i="7" s="1"/>
  <c r="AU44" i="7"/>
  <c r="BS44" i="7" s="1"/>
  <c r="AU88" i="7"/>
  <c r="BS88" i="7" s="1"/>
  <c r="AU62" i="7"/>
  <c r="BS62" i="7" s="1"/>
  <c r="AP88" i="7"/>
  <c r="BN88" i="7" s="1"/>
  <c r="AP102" i="7"/>
  <c r="BN102" i="7" s="1"/>
  <c r="AP63" i="7"/>
  <c r="BN63" i="7" s="1"/>
  <c r="AP56" i="7"/>
  <c r="BN56" i="7" s="1"/>
  <c r="AP27" i="7"/>
  <c r="BN27" i="7" s="1"/>
  <c r="AY146" i="7"/>
  <c r="BW146" i="7" s="1"/>
  <c r="AY31" i="7"/>
  <c r="BW31" i="7" s="1"/>
  <c r="AY110" i="7"/>
  <c r="BW110" i="7" s="1"/>
  <c r="AY64" i="7"/>
  <c r="BW64" i="7" s="1"/>
  <c r="AT134" i="7"/>
  <c r="BR134" i="7" s="1"/>
  <c r="AT84" i="7"/>
  <c r="BR84" i="7" s="1"/>
  <c r="AT73" i="7"/>
  <c r="BR73" i="7" s="1"/>
  <c r="AT5" i="7"/>
  <c r="BR5" i="7" s="1"/>
  <c r="AT51" i="7"/>
  <c r="BR51" i="7" s="1"/>
  <c r="AO89" i="7"/>
  <c r="BM89" i="7" s="1"/>
  <c r="AW76" i="7"/>
  <c r="BU76" i="7" s="1"/>
  <c r="AQ88" i="7"/>
  <c r="BO88" i="7" s="1"/>
  <c r="AV95" i="7"/>
  <c r="BT95" i="7" s="1"/>
  <c r="AS61" i="7"/>
  <c r="BQ61" i="7" s="1"/>
  <c r="AX110" i="7"/>
  <c r="BV110" i="7" s="1"/>
  <c r="AU130" i="7"/>
  <c r="BS130" i="7" s="1"/>
  <c r="AP11" i="7"/>
  <c r="BN11" i="7" s="1"/>
  <c r="AY33" i="7"/>
  <c r="BW33" i="7" s="1"/>
  <c r="AO93" i="7"/>
  <c r="BM93" i="7" s="1"/>
  <c r="AO96" i="7"/>
  <c r="BM96" i="7" s="1"/>
  <c r="AO56" i="7"/>
  <c r="BM56" i="7" s="1"/>
  <c r="AO115" i="7"/>
  <c r="BM115" i="7" s="1"/>
  <c r="AO65" i="7"/>
  <c r="BM65" i="7" s="1"/>
  <c r="AW142" i="7"/>
  <c r="BU142" i="7" s="1"/>
  <c r="AW43" i="7"/>
  <c r="BU43" i="7" s="1"/>
  <c r="AW75" i="7"/>
  <c r="BU75" i="7" s="1"/>
  <c r="AW71" i="7"/>
  <c r="BU71" i="7" s="1"/>
  <c r="AZ121" i="7"/>
  <c r="BX121" i="7" s="1"/>
  <c r="AZ42" i="7"/>
  <c r="BX42" i="7" s="1"/>
  <c r="AZ79" i="7"/>
  <c r="BX79" i="7" s="1"/>
  <c r="AZ126" i="7"/>
  <c r="BX126" i="7" s="1"/>
  <c r="AZ67" i="7"/>
  <c r="BX67" i="7" s="1"/>
  <c r="AQ122" i="7"/>
  <c r="BO122" i="7" s="1"/>
  <c r="AQ19" i="7"/>
  <c r="BO19" i="7" s="1"/>
  <c r="AQ50" i="7"/>
  <c r="BO50" i="7" s="1"/>
  <c r="AQ23" i="7"/>
  <c r="BO23" i="7" s="1"/>
  <c r="AV102" i="7"/>
  <c r="BT102" i="7" s="1"/>
  <c r="AV17" i="7"/>
  <c r="BT17" i="7" s="1"/>
  <c r="AV44" i="7"/>
  <c r="BT44" i="7" s="1"/>
  <c r="AV145" i="7"/>
  <c r="BT145" i="7" s="1"/>
  <c r="AV80" i="7"/>
  <c r="BT80" i="7" s="1"/>
  <c r="AS124" i="7"/>
  <c r="BQ124" i="7" s="1"/>
  <c r="AS55" i="7"/>
  <c r="BQ55" i="7" s="1"/>
  <c r="AS115" i="7"/>
  <c r="BQ115" i="7" s="1"/>
  <c r="AS98" i="7"/>
  <c r="BQ98" i="7" s="1"/>
  <c r="AR83" i="7"/>
  <c r="BP83" i="7" s="1"/>
  <c r="AR13" i="7"/>
  <c r="BP13" i="7" s="1"/>
  <c r="AR128" i="7"/>
  <c r="BP128" i="7" s="1"/>
  <c r="AR33" i="7"/>
  <c r="BP33" i="7" s="1"/>
  <c r="AR68" i="7"/>
  <c r="BP68" i="7" s="1"/>
  <c r="AX70" i="7"/>
  <c r="BV70" i="7" s="1"/>
  <c r="AX46" i="7"/>
  <c r="BV46" i="7" s="1"/>
  <c r="AX141" i="7"/>
  <c r="BV141" i="7" s="1"/>
  <c r="AX54" i="7"/>
  <c r="BV54" i="7" s="1"/>
  <c r="AU140" i="7"/>
  <c r="BS140" i="7" s="1"/>
  <c r="AU87" i="7"/>
  <c r="BS87" i="7" s="1"/>
  <c r="AU7" i="7"/>
  <c r="BS7" i="7" s="1"/>
  <c r="AU141" i="7"/>
  <c r="BS141" i="7" s="1"/>
  <c r="AP126" i="7"/>
  <c r="BN126" i="7" s="1"/>
  <c r="AP65" i="7"/>
  <c r="BN65" i="7" s="1"/>
  <c r="AP85" i="7"/>
  <c r="BN85" i="7" s="1"/>
  <c r="AP91" i="7"/>
  <c r="BN91" i="7" s="1"/>
  <c r="AP84" i="7"/>
  <c r="BN84" i="7" s="1"/>
  <c r="AY37" i="7"/>
  <c r="BW37" i="7" s="1"/>
  <c r="AY17" i="7"/>
  <c r="BW17" i="7" s="1"/>
  <c r="AY14" i="7"/>
  <c r="BW14" i="7" s="1"/>
  <c r="AY98" i="7"/>
  <c r="BW98" i="7" s="1"/>
  <c r="AT71" i="7"/>
  <c r="BR71" i="7" s="1"/>
  <c r="AT13" i="7"/>
  <c r="BR13" i="7" s="1"/>
  <c r="AT101" i="7"/>
  <c r="BR101" i="7" s="1"/>
  <c r="AT52" i="7"/>
  <c r="BR52" i="7" s="1"/>
  <c r="AT124" i="7"/>
  <c r="BR124" i="7" s="1"/>
  <c r="AO26" i="7"/>
  <c r="BM26" i="7" s="1"/>
  <c r="AZ82" i="7"/>
  <c r="BX82" i="7" s="1"/>
  <c r="AQ100" i="7"/>
  <c r="BO100" i="7" s="1"/>
  <c r="AS105" i="7"/>
  <c r="BQ105" i="7" s="1"/>
  <c r="AR123" i="7"/>
  <c r="BP123" i="7" s="1"/>
  <c r="AX97" i="7"/>
  <c r="BV97" i="7" s="1"/>
  <c r="AP10" i="7"/>
  <c r="BN10" i="7" s="1"/>
  <c r="AY74" i="7"/>
  <c r="BW74" i="7" s="1"/>
  <c r="AO112" i="7"/>
  <c r="BM112" i="7" s="1"/>
  <c r="AO21" i="7"/>
  <c r="BM21" i="7" s="1"/>
  <c r="AW8" i="7"/>
  <c r="BU8" i="7" s="1"/>
  <c r="AW146" i="7"/>
  <c r="BU146" i="7" s="1"/>
  <c r="AW60" i="7"/>
  <c r="BU60" i="7" s="1"/>
  <c r="AW140" i="7"/>
  <c r="BU140" i="7" s="1"/>
  <c r="AZ7" i="7"/>
  <c r="BX7" i="7" s="1"/>
  <c r="AZ72" i="7"/>
  <c r="BX72" i="7" s="1"/>
  <c r="AZ135" i="7"/>
  <c r="BX135" i="7" s="1"/>
  <c r="AZ92" i="7"/>
  <c r="BX92" i="7" s="1"/>
  <c r="AZ141" i="7"/>
  <c r="BX141" i="7" s="1"/>
  <c r="AQ17" i="7"/>
  <c r="BO17" i="7" s="1"/>
  <c r="AQ6" i="7"/>
  <c r="BO6" i="7" s="1"/>
  <c r="AQ76" i="7"/>
  <c r="BO76" i="7" s="1"/>
  <c r="AQ111" i="7"/>
  <c r="BO111" i="7" s="1"/>
  <c r="AV7" i="7"/>
  <c r="BT7" i="7" s="1"/>
  <c r="AV91" i="7"/>
  <c r="BT91" i="7" s="1"/>
  <c r="AV27" i="7"/>
  <c r="BT27" i="7" s="1"/>
  <c r="AV141" i="7"/>
  <c r="BT141" i="7" s="1"/>
  <c r="AV32" i="7"/>
  <c r="BT32" i="7" s="1"/>
  <c r="AS118" i="7"/>
  <c r="BQ118" i="7" s="1"/>
  <c r="AS110" i="7"/>
  <c r="BQ110" i="7" s="1"/>
  <c r="AS8" i="7"/>
  <c r="BQ8" i="7" s="1"/>
  <c r="AS50" i="7"/>
  <c r="BQ50" i="7" s="1"/>
  <c r="AR46" i="7"/>
  <c r="BP46" i="7" s="1"/>
  <c r="AR66" i="7"/>
  <c r="BP66" i="7" s="1"/>
  <c r="AR126" i="7"/>
  <c r="BP126" i="7" s="1"/>
  <c r="AR133" i="7"/>
  <c r="BP133" i="7" s="1"/>
  <c r="AX99" i="7"/>
  <c r="BV99" i="7" s="1"/>
  <c r="AX66" i="7"/>
  <c r="BV66" i="7" s="1"/>
  <c r="AX67" i="7"/>
  <c r="BV67" i="7" s="1"/>
  <c r="AX117" i="7"/>
  <c r="BV117" i="7" s="1"/>
  <c r="AX52" i="7"/>
  <c r="BV52" i="7" s="1"/>
  <c r="AU83" i="7"/>
  <c r="BS83" i="7" s="1"/>
  <c r="AU39" i="7"/>
  <c r="BS39" i="7" s="1"/>
  <c r="AU68" i="7"/>
  <c r="BS68" i="7" s="1"/>
  <c r="AU136" i="7"/>
  <c r="BS136" i="7" s="1"/>
  <c r="AP118" i="7"/>
  <c r="BN118" i="7" s="1"/>
  <c r="AP95" i="7"/>
  <c r="BN95" i="7" s="1"/>
  <c r="AP52" i="7"/>
  <c r="BN52" i="7" s="1"/>
  <c r="AP57" i="7"/>
  <c r="BN57" i="7" s="1"/>
  <c r="AP122" i="7"/>
  <c r="BN122" i="7" s="1"/>
  <c r="AY120" i="7"/>
  <c r="BW120" i="7" s="1"/>
  <c r="AY111" i="7"/>
  <c r="BW111" i="7" s="1"/>
  <c r="AY88" i="7"/>
  <c r="BW88" i="7" s="1"/>
  <c r="AY86" i="7"/>
  <c r="BW86" i="7" s="1"/>
  <c r="AT89" i="7"/>
  <c r="BR89" i="7" s="1"/>
  <c r="AT14" i="7"/>
  <c r="BR14" i="7" s="1"/>
  <c r="AT32" i="7"/>
  <c r="BR32" i="7" s="1"/>
  <c r="AT30" i="7"/>
  <c r="BR30" i="7" s="1"/>
  <c r="AV114" i="7"/>
  <c r="BT114" i="7" s="1"/>
  <c r="AY6" i="7"/>
  <c r="BW6" i="7" s="1"/>
  <c r="AO48" i="7"/>
  <c r="BM48" i="7" s="1"/>
  <c r="AO132" i="7"/>
  <c r="BM132" i="7" s="1"/>
  <c r="AO90" i="7"/>
  <c r="BM90" i="7" s="1"/>
  <c r="AO86" i="7"/>
  <c r="BM86" i="7" s="1"/>
  <c r="AO118" i="7"/>
  <c r="BM118" i="7" s="1"/>
  <c r="AW127" i="7"/>
  <c r="BU127" i="7" s="1"/>
  <c r="AW110" i="7"/>
  <c r="BU110" i="7" s="1"/>
  <c r="AW122" i="7"/>
  <c r="BU122" i="7" s="1"/>
  <c r="AW40" i="7"/>
  <c r="BU40" i="7" s="1"/>
  <c r="AZ138" i="7"/>
  <c r="BX138" i="7" s="1"/>
  <c r="AZ39" i="7"/>
  <c r="BX39" i="7" s="1"/>
  <c r="AZ43" i="7"/>
  <c r="BX43" i="7" s="1"/>
  <c r="AZ41" i="7"/>
  <c r="BX41" i="7" s="1"/>
  <c r="AQ41" i="7"/>
  <c r="BO41" i="7" s="1"/>
  <c r="AQ67" i="7"/>
  <c r="BO67" i="7" s="1"/>
  <c r="AQ105" i="7"/>
  <c r="BO105" i="7" s="1"/>
  <c r="AQ75" i="7"/>
  <c r="BO75" i="7" s="1"/>
  <c r="AQ20" i="7"/>
  <c r="BO20" i="7" s="1"/>
  <c r="AV87" i="7"/>
  <c r="BT87" i="7" s="1"/>
  <c r="AV93" i="7"/>
  <c r="BT93" i="7" s="1"/>
  <c r="AV140" i="7"/>
  <c r="BT140" i="7" s="1"/>
  <c r="AV129" i="7"/>
  <c r="BT129" i="7" s="1"/>
  <c r="AS25" i="7"/>
  <c r="BQ25" i="7" s="1"/>
  <c r="AS86" i="7"/>
  <c r="BQ86" i="7" s="1"/>
  <c r="AS88" i="7"/>
  <c r="BQ88" i="7" s="1"/>
  <c r="AS130" i="7"/>
  <c r="BQ130" i="7" s="1"/>
  <c r="AS132" i="7"/>
  <c r="BQ132" i="7" s="1"/>
  <c r="AR118" i="7"/>
  <c r="BP118" i="7" s="1"/>
  <c r="AR38" i="7"/>
  <c r="BP38" i="7" s="1"/>
  <c r="AR57" i="7"/>
  <c r="BP57" i="7" s="1"/>
  <c r="AR45" i="7"/>
  <c r="BP45" i="7" s="1"/>
  <c r="AX42" i="7"/>
  <c r="BV42" i="7" s="1"/>
  <c r="AX91" i="7"/>
  <c r="BV91" i="7" s="1"/>
  <c r="AX74" i="7"/>
  <c r="BV74" i="7" s="1"/>
  <c r="AX77" i="7"/>
  <c r="BV77" i="7" s="1"/>
  <c r="AX128" i="7"/>
  <c r="BV128" i="7" s="1"/>
  <c r="AU138" i="7"/>
  <c r="BS138" i="7" s="1"/>
  <c r="AU96" i="7"/>
  <c r="BS96" i="7" s="1"/>
  <c r="AU133" i="7"/>
  <c r="BS133" i="7" s="1"/>
  <c r="AU85" i="7"/>
  <c r="BS85" i="7" s="1"/>
  <c r="AP13" i="7"/>
  <c r="BN13" i="7" s="1"/>
  <c r="AP78" i="7"/>
  <c r="BN78" i="7" s="1"/>
  <c r="AP43" i="7"/>
  <c r="BN43" i="7" s="1"/>
  <c r="AP138" i="7"/>
  <c r="BN138" i="7" s="1"/>
  <c r="AY141" i="7"/>
  <c r="BW141" i="7" s="1"/>
  <c r="AY71" i="7"/>
  <c r="BW71" i="7" s="1"/>
  <c r="AY140" i="7"/>
  <c r="BW140" i="7" s="1"/>
  <c r="AY27" i="7"/>
  <c r="BW27" i="7" s="1"/>
  <c r="AY67" i="7"/>
  <c r="BW67" i="7" s="1"/>
  <c r="AT135" i="7"/>
  <c r="BR135" i="7" s="1"/>
  <c r="AT116" i="7"/>
  <c r="BR116" i="7" s="1"/>
  <c r="AT120" i="7"/>
  <c r="BR120" i="7" s="1"/>
  <c r="AT91" i="7"/>
  <c r="BR91" i="7" s="1"/>
  <c r="AO143" i="7"/>
  <c r="BM143" i="7" s="1"/>
  <c r="AW116" i="7"/>
  <c r="BU116" i="7" s="1"/>
  <c r="AZ83" i="7"/>
  <c r="BX83" i="7" s="1"/>
  <c r="AV15" i="7"/>
  <c r="BT15" i="7" s="1"/>
  <c r="AS101" i="7"/>
  <c r="BQ101" i="7" s="1"/>
  <c r="AR79" i="7"/>
  <c r="BP79" i="7" s="1"/>
  <c r="AU131" i="7"/>
  <c r="BS131" i="7" s="1"/>
  <c r="AP109" i="7"/>
  <c r="BN109" i="7" s="1"/>
  <c r="AT61" i="7"/>
  <c r="BR61" i="7" s="1"/>
  <c r="AO43" i="7"/>
  <c r="BM43" i="7" s="1"/>
  <c r="AO72" i="7"/>
  <c r="BM72" i="7" s="1"/>
  <c r="AO137" i="7"/>
  <c r="BM137" i="7" s="1"/>
  <c r="AO52" i="7"/>
  <c r="BM52" i="7" s="1"/>
  <c r="AO141" i="7"/>
  <c r="BM141" i="7" s="1"/>
  <c r="AW27" i="7"/>
  <c r="BU27" i="7" s="1"/>
  <c r="AW97" i="7"/>
  <c r="BU97" i="7" s="1"/>
  <c r="AW73" i="7"/>
  <c r="BU73" i="7" s="1"/>
  <c r="AW54" i="7"/>
  <c r="BU54" i="7" s="1"/>
  <c r="AZ124" i="7"/>
  <c r="BX124" i="7" s="1"/>
  <c r="AZ105" i="7"/>
  <c r="BX105" i="7" s="1"/>
  <c r="AZ129" i="7"/>
  <c r="BX129" i="7" s="1"/>
  <c r="AZ68" i="7"/>
  <c r="BX68" i="7" s="1"/>
  <c r="AZ134" i="7"/>
  <c r="BX134" i="7" s="1"/>
  <c r="AQ53" i="7"/>
  <c r="BO53" i="7" s="1"/>
  <c r="AQ15" i="7"/>
  <c r="BO15" i="7" s="1"/>
  <c r="AQ84" i="7"/>
  <c r="BO84" i="7" s="1"/>
  <c r="AQ36" i="7"/>
  <c r="BO36" i="7" s="1"/>
  <c r="AV28" i="7"/>
  <c r="BT28" i="7" s="1"/>
  <c r="AV101" i="7"/>
  <c r="BT101" i="7" s="1"/>
  <c r="AV100" i="7"/>
  <c r="BT100" i="7" s="1"/>
  <c r="AV39" i="7"/>
  <c r="BT39" i="7" s="1"/>
  <c r="AS60" i="7"/>
  <c r="BQ60" i="7" s="1"/>
  <c r="AS143" i="7"/>
  <c r="BQ143" i="7" s="1"/>
  <c r="AS58" i="7"/>
  <c r="BQ58" i="7" s="1"/>
  <c r="AS120" i="7"/>
  <c r="BQ120" i="7" s="1"/>
  <c r="AS96" i="7"/>
  <c r="BQ96" i="7" s="1"/>
  <c r="AR5" i="7"/>
  <c r="BP5" i="7" s="1"/>
  <c r="AR90" i="7"/>
  <c r="BP90" i="7" s="1"/>
  <c r="AR41" i="7"/>
  <c r="BP41" i="7" s="1"/>
  <c r="AR82" i="7"/>
  <c r="BP82" i="7" s="1"/>
  <c r="AX126" i="7"/>
  <c r="BV126" i="7" s="1"/>
  <c r="AX65" i="7"/>
  <c r="BV65" i="7" s="1"/>
  <c r="AX111" i="7"/>
  <c r="BV111" i="7" s="1"/>
  <c r="AX53" i="7"/>
  <c r="BV53" i="7" s="1"/>
  <c r="AX136" i="7"/>
  <c r="BV136" i="7" s="1"/>
  <c r="AU16" i="7"/>
  <c r="BS16" i="7" s="1"/>
  <c r="AU100" i="7"/>
  <c r="BS100" i="7" s="1"/>
  <c r="AU124" i="7"/>
  <c r="BS124" i="7" s="1"/>
  <c r="AU137" i="7"/>
  <c r="BS137" i="7" s="1"/>
  <c r="AP33" i="7"/>
  <c r="BN33" i="7" s="1"/>
  <c r="AP26" i="7"/>
  <c r="BN26" i="7" s="1"/>
  <c r="AP121" i="7"/>
  <c r="BN121" i="7" s="1"/>
  <c r="AP68" i="7"/>
  <c r="BN68" i="7" s="1"/>
  <c r="AP50" i="7"/>
  <c r="BN50" i="7" s="1"/>
  <c r="AY108" i="7"/>
  <c r="BW108" i="7" s="1"/>
  <c r="AY62" i="7"/>
  <c r="BW62" i="7" s="1"/>
  <c r="AY26" i="7"/>
  <c r="BW26" i="7" s="1"/>
  <c r="AY126" i="7"/>
  <c r="BW126" i="7" s="1"/>
  <c r="AT114" i="7"/>
  <c r="BR114" i="7" s="1"/>
  <c r="AT81" i="7"/>
  <c r="BR81" i="7" s="1"/>
  <c r="AT33" i="7"/>
  <c r="BR33" i="7" s="1"/>
  <c r="AT60" i="7"/>
  <c r="BR60" i="7" s="1"/>
  <c r="AT87" i="7"/>
  <c r="BR87" i="7" s="1"/>
  <c r="AO98" i="7"/>
  <c r="BM98" i="7" s="1"/>
  <c r="AZ61" i="7"/>
  <c r="BX61" i="7" s="1"/>
  <c r="AQ13" i="7"/>
  <c r="BO13" i="7" s="1"/>
  <c r="AV68" i="7"/>
  <c r="BT68" i="7" s="1"/>
  <c r="AR144" i="7"/>
  <c r="BP144" i="7" s="1"/>
  <c r="AX125" i="7"/>
  <c r="BV125" i="7" s="1"/>
  <c r="AU9" i="7"/>
  <c r="BS9" i="7" s="1"/>
  <c r="AP12" i="7"/>
  <c r="BN12" i="7" s="1"/>
  <c r="AT121" i="7"/>
  <c r="BR121" i="7" s="1"/>
  <c r="AO73" i="7"/>
  <c r="BM73" i="7" s="1"/>
  <c r="AO106" i="7"/>
  <c r="BM106" i="7" s="1"/>
  <c r="AO55" i="7"/>
  <c r="BM55" i="7" s="1"/>
  <c r="AO108" i="7"/>
  <c r="BM108" i="7" s="1"/>
  <c r="AO84" i="7"/>
  <c r="BM84" i="7" s="1"/>
  <c r="AW14" i="7"/>
  <c r="BU14" i="7" s="1"/>
  <c r="AW112" i="7"/>
  <c r="BU112" i="7" s="1"/>
  <c r="AW57" i="7"/>
  <c r="BU57" i="7" s="1"/>
  <c r="AW26" i="7"/>
  <c r="BU26" i="7" s="1"/>
  <c r="AZ110" i="7"/>
  <c r="BX110" i="7" s="1"/>
  <c r="AZ5" i="7"/>
  <c r="BX5" i="7" s="1"/>
  <c r="AZ123" i="7"/>
  <c r="BX123" i="7" s="1"/>
  <c r="AZ54" i="7"/>
  <c r="BX54" i="7" s="1"/>
  <c r="AZ45" i="7"/>
  <c r="BX45" i="7" s="1"/>
  <c r="AQ85" i="7"/>
  <c r="BO85" i="7" s="1"/>
  <c r="AQ106" i="7"/>
  <c r="BO106" i="7" s="1"/>
  <c r="AQ128" i="7"/>
  <c r="BO128" i="7" s="1"/>
  <c r="AQ16" i="7"/>
  <c r="BO16" i="7" s="1"/>
  <c r="AV34" i="7"/>
  <c r="BT34" i="7" s="1"/>
  <c r="AV132" i="7"/>
  <c r="BT132" i="7" s="1"/>
  <c r="AV105" i="7"/>
  <c r="BT105" i="7" s="1"/>
  <c r="AV83" i="7"/>
  <c r="BT83" i="7" s="1"/>
  <c r="AS87" i="7"/>
  <c r="BQ87" i="7" s="1"/>
  <c r="AS26" i="7"/>
  <c r="BQ26" i="7" s="1"/>
  <c r="AS106" i="7"/>
  <c r="BQ106" i="7" s="1"/>
  <c r="AS16" i="7"/>
  <c r="BQ16" i="7" s="1"/>
  <c r="AS99" i="7"/>
  <c r="BQ99" i="7" s="1"/>
  <c r="AR87" i="7"/>
  <c r="BP87" i="7" s="1"/>
  <c r="AR105" i="7"/>
  <c r="BP105" i="7" s="1"/>
  <c r="AR72" i="7"/>
  <c r="BP72" i="7" s="1"/>
  <c r="AR114" i="7"/>
  <c r="BP114" i="7" s="1"/>
  <c r="AX94" i="7"/>
  <c r="BV94" i="7" s="1"/>
  <c r="AX28" i="7"/>
  <c r="BV28" i="7" s="1"/>
  <c r="AX57" i="7"/>
  <c r="BV57" i="7" s="1"/>
  <c r="AX132" i="7"/>
  <c r="BV132" i="7" s="1"/>
  <c r="AX146" i="7"/>
  <c r="BV146" i="7" s="1"/>
  <c r="AU21" i="7"/>
  <c r="BS21" i="7" s="1"/>
  <c r="AU142" i="7"/>
  <c r="BS142" i="7" s="1"/>
  <c r="AU129" i="7"/>
  <c r="BS129" i="7" s="1"/>
  <c r="AU55" i="7"/>
  <c r="BS55" i="7" s="1"/>
  <c r="AP130" i="7"/>
  <c r="BN130" i="7" s="1"/>
  <c r="AP67" i="7"/>
  <c r="BN67" i="7" s="1"/>
  <c r="AP133" i="7"/>
  <c r="BN133" i="7" s="1"/>
  <c r="AP92" i="7"/>
  <c r="BN92" i="7" s="1"/>
  <c r="AP107" i="7"/>
  <c r="BN107" i="7" s="1"/>
  <c r="AY8" i="7"/>
  <c r="BW8" i="7" s="1"/>
  <c r="AY72" i="7"/>
  <c r="BW72" i="7" s="1"/>
  <c r="AY7" i="7"/>
  <c r="BW7" i="7" s="1"/>
  <c r="AY41" i="7"/>
  <c r="BW41" i="7" s="1"/>
  <c r="AT137" i="7"/>
  <c r="BR137" i="7" s="1"/>
  <c r="AT90" i="7"/>
  <c r="BR90" i="7" s="1"/>
  <c r="AT44" i="7"/>
  <c r="BR44" i="7" s="1"/>
  <c r="AT111" i="7"/>
  <c r="BR111" i="7" s="1"/>
  <c r="AT99" i="7"/>
  <c r="BR99" i="7" s="1"/>
  <c r="AW82" i="7"/>
  <c r="BU82" i="7" s="1"/>
  <c r="AZ48" i="7"/>
  <c r="BX48" i="7" s="1"/>
  <c r="AQ125" i="7"/>
  <c r="BO125" i="7" s="1"/>
  <c r="AS100" i="7"/>
  <c r="BQ100" i="7" s="1"/>
  <c r="AR71" i="7"/>
  <c r="BP71" i="7" s="1"/>
  <c r="AU143" i="7"/>
  <c r="BS143" i="7" s="1"/>
  <c r="AP79" i="7"/>
  <c r="BN79" i="7" s="1"/>
  <c r="AT46" i="7"/>
  <c r="BR46" i="7" s="1"/>
  <c r="EQ3" i="6"/>
  <c r="Q2" i="3"/>
  <c r="AY3" i="7" l="1"/>
  <c r="BW3" i="7"/>
</calcChain>
</file>

<file path=xl/sharedStrings.xml><?xml version="1.0" encoding="utf-8"?>
<sst xmlns="http://schemas.openxmlformats.org/spreadsheetml/2006/main" count="2846" uniqueCount="628">
  <si>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</si>
  <si>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</si>
  <si>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</si>
  <si>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</si>
  <si>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</si>
  <si>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</si>
  <si>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</si>
  <si>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</si>
  <si>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</si>
  <si>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</si>
  <si>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</si>
  <si>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</si>
  <si>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</si>
  <si>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</si>
  <si>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</si>
  <si>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</si>
  <si>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</si>
  <si>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</si>
  <si>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</si>
  <si>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</si>
  <si>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</si>
  <si>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</si>
  <si>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</si>
  <si>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</si>
  <si>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</si>
  <si>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</si>
  <si>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</si>
  <si>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</si>
  <si>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</si>
  <si>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</si>
  <si>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</si>
  <si>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</si>
  <si>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</si>
  <si>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</si>
  <si>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</si>
  <si>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</si>
  <si>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</si>
  <si>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</si>
  <si>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</si>
  <si>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</si>
  <si>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</si>
  <si>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</si>
  <si>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</si>
  <si>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</si>
  <si>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</si>
  <si>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</si>
  <si>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</si>
  <si>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</si>
  <si>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</si>
  <si>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</si>
  <si>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</si>
  <si>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</si>
  <si>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</si>
  <si>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</si>
  <si>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</si>
  <si>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</si>
  <si>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</si>
  <si>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</si>
  <si>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</si>
  <si>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</si>
  <si>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</si>
  <si>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</si>
  <si>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</si>
  <si>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</si>
  <si>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</si>
  <si>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</si>
  <si>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</si>
  <si>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</si>
  <si>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</si>
  <si>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</si>
  <si>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</si>
  <si>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</si>
  <si>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</si>
  <si>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</si>
  <si>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</si>
  <si>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</si>
  <si>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</si>
  <si>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</si>
  <si>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</si>
  <si>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</si>
  <si>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</si>
  <si>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</si>
  <si>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</si>
  <si>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</si>
  <si>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</si>
  <si>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</si>
  <si>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</si>
  <si>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</si>
  <si>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</si>
  <si>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</si>
  <si>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</si>
  <si>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</si>
  <si>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</si>
  <si>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</si>
  <si>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</si>
  <si>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</si>
  <si>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</si>
  <si>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</si>
  <si>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</si>
  <si>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</si>
  <si>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</si>
  <si>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</si>
  <si>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</si>
  <si>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</si>
  <si>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</si>
  <si>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</si>
  <si>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</si>
  <si>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</si>
  <si>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</si>
  <si>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</si>
  <si>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</si>
  <si>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</si>
  <si>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</si>
  <si>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</si>
  <si>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</si>
  <si>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</si>
  <si>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</si>
  <si>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</si>
  <si>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</si>
  <si>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</si>
  <si>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</si>
  <si>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</si>
  <si>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</si>
  <si>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</si>
  <si>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</si>
  <si>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</si>
  <si>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</si>
  <si>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</si>
  <si>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</si>
  <si>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</si>
  <si>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</si>
  <si>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</si>
  <si>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</si>
  <si>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</si>
  <si>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</si>
  <si>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</si>
  <si>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</si>
  <si>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</si>
  <si>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</si>
  <si>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</si>
  <si>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</si>
  <si>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</si>
  <si>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</si>
  <si>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</si>
  <si>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</si>
  <si>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</si>
  <si>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</si>
  <si>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</si>
  <si>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</si>
  <si>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</si>
  <si>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</si>
  <si>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</si>
  <si>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</si>
  <si>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</si>
  <si>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</si>
  <si>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</si>
  <si>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</si>
  <si>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</si>
  <si>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</si>
  <si>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</si>
  <si>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</si>
  <si>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</si>
  <si>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</si>
  <si>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</si>
  <si>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</si>
  <si>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</si>
  <si>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</si>
  <si>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</si>
  <si>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</si>
  <si>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</si>
  <si>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</si>
  <si>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</si>
  <si>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</si>
  <si>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</si>
  <si>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</si>
  <si>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</si>
  <si>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</si>
  <si>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</si>
  <si>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</si>
  <si>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</si>
  <si>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</si>
  <si>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</si>
  <si>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0000013711</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</si>
  <si>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</si>
  <si>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</si>
  <si>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</si>
  <si>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</si>
  <si>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</si>
  <si>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</si>
  <si>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</si>
  <si>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</si>
  <si>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0000025711</t>
  </si>
  <si>
    <t>0000079301</t>
  </si>
  <si>
    <t>FortisAlberta DOS - Cochrane EV Partnership (793S)</t>
  </si>
  <si>
    <t>0000089511</t>
  </si>
  <si>
    <t>0000035311</t>
  </si>
  <si>
    <t>321S033</t>
  </si>
  <si>
    <t>ATCO Electric DOS - Daishowa-Marubeni (839S)</t>
  </si>
  <si>
    <t>0000040511</t>
  </si>
  <si>
    <t>McBride Lake Wind Facility</t>
  </si>
  <si>
    <t>312S025N</t>
  </si>
  <si>
    <t>Barrier Hydro Facility</t>
  </si>
  <si>
    <t>Bear Creek #2</t>
  </si>
  <si>
    <t>Bear Creek #1</t>
  </si>
  <si>
    <t>Bighorn Hydro Facility</t>
  </si>
  <si>
    <t>Bearspaw Hydro Facility</t>
  </si>
  <si>
    <t>Battle River #3</t>
  </si>
  <si>
    <t>Battle River #4</t>
  </si>
  <si>
    <t>Battle River #5</t>
  </si>
  <si>
    <t>Brazeau Hydro Facility</t>
  </si>
  <si>
    <t>Blue Trail Wind Facility</t>
  </si>
  <si>
    <t>Cascade Hydro Facility</t>
  </si>
  <si>
    <t>CES1/CES2</t>
  </si>
  <si>
    <t>City of Medicine Hat</t>
  </si>
  <si>
    <t>CNRL Horizon Industrial System</t>
  </si>
  <si>
    <t>Castle River #1 Wind Facility</t>
  </si>
  <si>
    <t>Crossfield Energy Centre #1</t>
  </si>
  <si>
    <t>Crossfield Energy Centre #2</t>
  </si>
  <si>
    <t>Crossfield Energy Centre #3</t>
  </si>
  <si>
    <t>Daishowa-Marubeni</t>
  </si>
  <si>
    <t>Dow Hydrocarbon Industrial Complex</t>
  </si>
  <si>
    <t>Drywood #1</t>
  </si>
  <si>
    <t>Cavalier</t>
  </si>
  <si>
    <t>Foster Creek Industrial System</t>
  </si>
  <si>
    <t>Clover Bar #1</t>
  </si>
  <si>
    <t>Clover Bar #2</t>
  </si>
  <si>
    <t>Clover Bar #3</t>
  </si>
  <si>
    <t>CRE1</t>
  </si>
  <si>
    <t>Fort Nelson</t>
  </si>
  <si>
    <t>CRE2</t>
  </si>
  <si>
    <t>Ghost Hydro Facility</t>
  </si>
  <si>
    <t>Genesee #1</t>
  </si>
  <si>
    <t>Genesee #2</t>
  </si>
  <si>
    <t>CRR2</t>
  </si>
  <si>
    <t>Genesee #3</t>
  </si>
  <si>
    <t>Soderglen Wind Facility</t>
  </si>
  <si>
    <t>H. R. Milner</t>
  </si>
  <si>
    <t>Horseshoe Hydro Facility</t>
  </si>
  <si>
    <t>Summerview 1 Wind Facility</t>
  </si>
  <si>
    <t>Interlakes Hydro Facility</t>
  </si>
  <si>
    <t>Cold Lake Industrial System</t>
  </si>
  <si>
    <t>IOR3</t>
  </si>
  <si>
    <t>Kananaskis Hydro Facility</t>
  </si>
  <si>
    <t>Keephills #1</t>
  </si>
  <si>
    <t>Keephills #2</t>
  </si>
  <si>
    <t>FH1</t>
  </si>
  <si>
    <t>Kettles Hill Wind Facility</t>
  </si>
  <si>
    <t>MEG Christina Lake Industrial System</t>
  </si>
  <si>
    <t>Muskeg River Industrial System</t>
  </si>
  <si>
    <t>MacKay River Industrial System</t>
  </si>
  <si>
    <t>Joffre Industrial System</t>
  </si>
  <si>
    <t>Northern Prairie Power Project</t>
  </si>
  <si>
    <t>Nexen Balzac</t>
  </si>
  <si>
    <t>Nexen Long Lake Industrial System</t>
  </si>
  <si>
    <t>Oldman River Hydro Facility</t>
  </si>
  <si>
    <t>Poplar Hill #1</t>
  </si>
  <si>
    <t>Cowley Ridge Phase 1 Wind Facility</t>
  </si>
  <si>
    <t>Pocaterra Hydro Facility</t>
  </si>
  <si>
    <t>Rainbow #5</t>
  </si>
  <si>
    <t>Rundle Hydro Facility</t>
  </si>
  <si>
    <t>Syncrude Industrial System</t>
  </si>
  <si>
    <t>Suncor Industrial System</t>
  </si>
  <si>
    <t>Magrath Wind Facility</t>
  </si>
  <si>
    <t>Chin Chute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</si>
  <si>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</si>
  <si>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</si>
  <si>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</si>
  <si>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</si>
  <si>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</si>
  <si>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</si>
  <si>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</si>
  <si>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</si>
  <si>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</si>
  <si>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</si>
  <si>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</si>
  <si>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</si>
  <si>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</si>
  <si>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</si>
  <si>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</si>
  <si>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</si>
  <si>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</si>
  <si>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</si>
  <si>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</si>
  <si>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</si>
  <si>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</si>
  <si>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</si>
  <si>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</si>
  <si>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</si>
  <si>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</si>
  <si>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</si>
  <si>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</si>
  <si>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</si>
  <si>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120SIMP</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</si>
  <si>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</si>
  <si>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</si>
  <si>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</si>
  <si>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</si>
  <si>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</si>
  <si>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</si>
  <si>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</si>
  <si>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</si>
  <si>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</si>
  <si>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</si>
  <si>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</si>
  <si>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</si>
  <si>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</si>
  <si>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</si>
  <si>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</si>
  <si>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</si>
  <si>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</si>
  <si>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</si>
  <si>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</si>
  <si>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</si>
  <si>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</si>
  <si>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</si>
  <si>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</si>
  <si>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</si>
  <si>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</si>
  <si>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</si>
  <si>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</si>
  <si>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</si>
  <si>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</si>
  <si>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</si>
  <si>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</si>
  <si>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</si>
  <si>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</si>
  <si>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</si>
  <si>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</si>
  <si>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</si>
  <si>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</si>
  <si>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</si>
  <si>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</si>
  <si>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</si>
  <si>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</si>
  <si>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</si>
  <si>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</si>
  <si>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</si>
  <si>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</si>
  <si>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</si>
  <si>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</si>
  <si>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</si>
  <si>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</si>
  <si>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</si>
  <si>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</si>
  <si>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</si>
  <si>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</si>
  <si>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</si>
  <si>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</si>
  <si>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</si>
  <si>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</si>
  <si>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</si>
  <si>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</si>
  <si>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</si>
  <si>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</si>
  <si>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</si>
  <si>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</si>
  <si>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</si>
  <si>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</si>
  <si>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</si>
  <si>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</si>
  <si>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</si>
  <si>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</si>
  <si>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</si>
  <si>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</si>
  <si>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</si>
  <si>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</si>
  <si>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</si>
  <si>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</si>
  <si>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</si>
  <si>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</si>
  <si>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</si>
  <si>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</si>
  <si>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</si>
  <si>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</si>
  <si>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</si>
  <si>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</si>
  <si>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</si>
  <si>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</si>
  <si>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</si>
  <si>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</si>
  <si>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</si>
  <si>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</si>
  <si>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</si>
  <si>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</si>
  <si>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</si>
  <si>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</si>
  <si>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</si>
  <si>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</si>
  <si>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</si>
  <si>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</si>
  <si>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</si>
  <si>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</si>
  <si>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</si>
  <si>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</si>
  <si>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</si>
  <si>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</si>
  <si>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</si>
  <si>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</si>
  <si>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</si>
  <si>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</si>
  <si>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</si>
  <si>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</si>
  <si>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</si>
  <si>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</si>
  <si>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</si>
  <si>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</si>
  <si>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</si>
  <si>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</si>
  <si>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</si>
  <si>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</si>
  <si>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</si>
  <si>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</si>
  <si>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</si>
  <si>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</si>
  <si>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</si>
  <si>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</si>
  <si>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</si>
  <si>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</si>
  <si>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</si>
  <si>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</si>
  <si>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</si>
  <si>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</si>
  <si>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</si>
  <si>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</si>
  <si>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</si>
  <si>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</si>
  <si>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</si>
  <si>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</si>
  <si>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</si>
  <si>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</si>
  <si>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</si>
  <si>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</si>
  <si>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</si>
  <si>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</si>
  <si>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EEC</t>
  </si>
  <si>
    <t>VQW</t>
  </si>
  <si>
    <t>TAU</t>
  </si>
  <si>
    <t>TCN</t>
  </si>
  <si>
    <t>ENMP</t>
  </si>
  <si>
    <t>CAEC</t>
  </si>
  <si>
    <t>CMH</t>
  </si>
  <si>
    <t>CNRL</t>
  </si>
  <si>
    <t>EGPI</t>
  </si>
  <si>
    <t>DAIS</t>
  </si>
  <si>
    <t>DOW</t>
  </si>
  <si>
    <t>BOWA</t>
  </si>
  <si>
    <t>ENCR</t>
  </si>
  <si>
    <t>EEMI</t>
  </si>
  <si>
    <t>TCES</t>
  </si>
  <si>
    <t>PWX</t>
  </si>
  <si>
    <t>CPW</t>
  </si>
  <si>
    <t>EPDG</t>
  </si>
  <si>
    <t>MPLP</t>
  </si>
  <si>
    <t>ESSO</t>
  </si>
  <si>
    <t>KHW</t>
  </si>
  <si>
    <t>MANH</t>
  </si>
  <si>
    <t>MEGE</t>
  </si>
  <si>
    <t>SCE</t>
  </si>
  <si>
    <t>MSCG</t>
  </si>
  <si>
    <t>APNC</t>
  </si>
  <si>
    <t>NPC</t>
  </si>
  <si>
    <t>GPI</t>
  </si>
  <si>
    <t>NXI</t>
  </si>
  <si>
    <t>CUPC</t>
  </si>
  <si>
    <t>ACRL</t>
  </si>
  <si>
    <t>SCL</t>
  </si>
  <si>
    <t>SCR</t>
  </si>
  <si>
    <t>SEPI</t>
  </si>
  <si>
    <t>SHEL</t>
  </si>
  <si>
    <t>ASTC</t>
  </si>
  <si>
    <t>EPPA</t>
  </si>
  <si>
    <t>NESI</t>
  </si>
  <si>
    <t>TEN</t>
  </si>
  <si>
    <t>WEYR</t>
  </si>
  <si>
    <t>Identifier</t>
  </si>
  <si>
    <t>Cowley Ridge Expansion #1 Wind Facility</t>
  </si>
  <si>
    <t>Cowley Ridge Expansion #2 Wind Facility</t>
  </si>
  <si>
    <t>Cowley North Wind Facility</t>
  </si>
  <si>
    <t>Cowley Ridge Phase 2 Wind Facility</t>
  </si>
  <si>
    <t>Northstone Power</t>
  </si>
  <si>
    <t>Primrose #1</t>
  </si>
  <si>
    <t>Rainbow #1</t>
  </si>
  <si>
    <t>Rainbow #2</t>
  </si>
  <si>
    <t>Rainbow #3</t>
  </si>
  <si>
    <t>Rainbow Lake #1</t>
  </si>
  <si>
    <t>EPDA</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</si>
  <si>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</si>
  <si>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</si>
  <si>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</si>
  <si>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</si>
  <si>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</si>
  <si>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</si>
  <si>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</si>
  <si>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</si>
  <si>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Recalculated Amount Billed for Rate DOS, $</t>
  </si>
  <si>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</si>
  <si>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</si>
  <si>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</si>
  <si>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</si>
  <si>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Charge (Refund), $</t>
  </si>
  <si>
    <t>Amount Attributed to Rate DOS Recalculated Losses Charge (Credit), $</t>
  </si>
  <si>
    <t>[Incremental Amount Billed for Rate DOS Adjustment + Original Losses Charge]</t>
  </si>
  <si>
    <t>Calgary Energy Centre #1</t>
  </si>
  <si>
    <t>Grande Prairie EcoPower Industrial System</t>
  </si>
  <si>
    <t>Sturgeon #1</t>
  </si>
  <si>
    <t>Sturgeon #2</t>
  </si>
  <si>
    <t>Contract 3</t>
  </si>
  <si>
    <t>Contract 4</t>
  </si>
  <si>
    <t>Contract 5</t>
  </si>
  <si>
    <t>CHD</t>
  </si>
  <si>
    <t>PCES</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</si>
  <si>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</si>
  <si>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</si>
  <si>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</si>
  <si>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</si>
  <si>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</si>
  <si>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</si>
  <si>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</si>
  <si>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</si>
  <si>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</si>
  <si>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</si>
  <si>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</si>
  <si>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</si>
  <si>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</si>
  <si>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</si>
  <si>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</si>
  <si>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</si>
  <si>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</si>
  <si>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</si>
  <si>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[Recalculated Losses Charge + Recalculated Rider E Charge – Original Losses Charge – Original Rider E Charge]</t>
  </si>
  <si>
    <t>341S025</t>
  </si>
  <si>
    <t>Syncrude Industrial System DOS</t>
  </si>
  <si>
    <t>CETC</t>
  </si>
  <si>
    <t>Contract 6</t>
  </si>
  <si>
    <t>FortisAlberta Reversing POD - Waupisoo (405S)</t>
  </si>
  <si>
    <t>Taylor Wind Facility</t>
  </si>
  <si>
    <t>CONS</t>
  </si>
  <si>
    <t>CGEI</t>
  </si>
  <si>
    <t>AP00</t>
  </si>
  <si>
    <t>Wabamun #4</t>
  </si>
  <si>
    <t>CGEC</t>
  </si>
  <si>
    <t>0000016301</t>
  </si>
  <si>
    <t>FortisAlberta DOS - BP Empress (163S)</t>
  </si>
  <si>
    <t>Contract 7</t>
  </si>
  <si>
    <t>Module C DOS Adjustments Detail - 2009</t>
  </si>
  <si>
    <t>CECO</t>
  </si>
  <si>
    <t>EPDC</t>
  </si>
  <si>
    <t>ASEI</t>
  </si>
  <si>
    <t>STC</t>
  </si>
  <si>
    <t>TCEM</t>
  </si>
  <si>
    <t>FortisAlberta Reversing POD - Plamondon (353S)</t>
  </si>
  <si>
    <r>
      <rPr>
        <sz val="11"/>
        <color theme="1"/>
        <rFont val="Wingdings 2"/>
        <family val="1"/>
        <charset val="2"/>
      </rPr>
      <t>Ü</t>
    </r>
    <r>
      <rPr>
        <sz val="11"/>
        <color theme="1"/>
        <rFont val="Calibri"/>
        <family val="1"/>
        <charset val="2"/>
        <scheme val="minor"/>
      </rPr>
      <t xml:space="preserve"> In accordance with the Commission’s findings in Decision 790-D06-2017, Module C</t>
    </r>
  </si>
  <si>
    <t>Ü</t>
  </si>
  <si>
    <t>adjustments are calculated based on the original (currently interim) invoices issued in</t>
  </si>
  <si>
    <t>2009 for system access service at Location 0000035311 and Location 0000040511.</t>
  </si>
  <si>
    <t>Although the connection of the downstream distribution-connected generator was at</t>
  </si>
  <si>
    <t>Location 0000040511 through all of 2009, Module C adjustments are calculated for</t>
  </si>
  <si>
    <t>Location 0000035311 as original invoices were issued in 2009 for that location.</t>
  </si>
  <si>
    <t>Note: Bank Rate for Dec 2020 to May 2021 based on Bank Rate for Nov 2020.</t>
  </si>
  <si>
    <t>Estimate - December 21, 2020</t>
  </si>
  <si>
    <t>Index</t>
  </si>
  <si>
    <t>Uncollectible Participant Name</t>
  </si>
  <si>
    <t>Original Charges</t>
  </si>
  <si>
    <t>Corrected Charges</t>
  </si>
  <si>
    <t>Uncollectible Including Interest</t>
  </si>
  <si>
    <t>ASEI.MKR1</t>
  </si>
  <si>
    <t>Albian Sands Energy Inc.</t>
  </si>
  <si>
    <t>Note: Bank Rate for Aug 2021 to Dec 2021 based on Bank Rate for Jul 2021.</t>
  </si>
  <si>
    <t>Module C Initial Adjustments - 2009</t>
  </si>
  <si>
    <t>Module C Corrected Adjustments - 2009</t>
  </si>
  <si>
    <t>Recalculated Loss Factor (Corrected), %</t>
  </si>
  <si>
    <t>Recalculated Losses Charge (Credit) (Corrected), $</t>
  </si>
  <si>
    <t>Total Recalculated Losses Charges (Credits) (Corrected), $</t>
  </si>
  <si>
    <t>Recalculated Rider E Charge (Credit) (Corrected), $</t>
  </si>
  <si>
    <t>Recalculated Rider E (Corrected), %</t>
  </si>
  <si>
    <t>Losses Adjustment Charge (Refund) (Corrected), $</t>
  </si>
  <si>
    <t>Total Losses Adjustment Charges (Refunds) (Corrected), $</t>
  </si>
  <si>
    <t>GST Charge (Refund) (Corrected), $</t>
  </si>
  <si>
    <t>Total GST Charges (Refunds) (Corrected), $</t>
  </si>
  <si>
    <t>Interest Charge (Refund) (Corrected), $ (Using Cumulative Interest Rate Below)</t>
  </si>
  <si>
    <t>Module C Adjustment Charge (Refund) (Corrected), $</t>
  </si>
  <si>
    <t>Total Module C Adjustments Charges (Refunds) (Corrected), $</t>
  </si>
  <si>
    <t>Losses Adjustment Correction Charge (Refund), $</t>
  </si>
  <si>
    <t>Total Losses Adjustment Correction Charges (Refunds), $</t>
  </si>
  <si>
    <t>[Losses Adjustment Charge (Corrected) – Losses Adjustment Charge (Initial)]</t>
  </si>
  <si>
    <t>GST Correction Charge (Refund), $</t>
  </si>
  <si>
    <t>Total GST Correction Charges (Refunds), $</t>
  </si>
  <si>
    <t>[GST Charge (Corrected) – GST Charge (Initial)]</t>
  </si>
  <si>
    <t>Interest Correction Charge (Refund) to May 2021, $ (Using Cumulative Interest Rate Below)</t>
  </si>
  <si>
    <t>[Interest Charge (Corrected) – Interest Charge (Initial)]</t>
  </si>
  <si>
    <t>Module C Adjustment Correction Charge (Refund), $</t>
  </si>
  <si>
    <t>Total Module C Adjustments Correction Charges (Refunds), $</t>
  </si>
  <si>
    <t>[Losses Adjustment Correction Charge + GST Correction + Interest Correction Charge to May 2021]</t>
  </si>
  <si>
    <t>Additional Correction Interest Charge (Refund) to Dec 2021, $ (Using True-Up Interest Rate Below)</t>
  </si>
  <si>
    <t>[Module C Adjustments Correction Charge × True-Up Interest Rate]</t>
  </si>
  <si>
    <t>Module C Adjustment Correction Charge (Refund) With Interest, $</t>
  </si>
  <si>
    <t>Total Module C Adjustments Correction Charges (Refunds) With Interest, $</t>
  </si>
  <si>
    <t>[Module C Adjustment Correction Charge + Additional Correction Interest Charge]</t>
  </si>
  <si>
    <t>Module C Correction Adjustments - 2009</t>
  </si>
  <si>
    <t>Module C Corrected Adjustments With Uncollectible - 2009</t>
  </si>
  <si>
    <t>Total Metered Energy Less Uncollectible, MWh</t>
  </si>
  <si>
    <t>Total Metered Energy × Pool Price Less Uncollectible, $</t>
  </si>
  <si>
    <t>Total Original Losses Charges (Credits) Less Uncollectible, $</t>
  </si>
  <si>
    <t>Total Original Rider E Charges (Credits) Less Uncollectible, $ (Using Original Rider E Below)</t>
  </si>
  <si>
    <t>Total Recalculated Losses Charges (Credits) (Corrected) Less Uncollectible, $</t>
  </si>
  <si>
    <t>Recalculated Rider E Charge (Credit) (Corrected) With Uncollectible, $</t>
  </si>
  <si>
    <t>[(Recalculated Losses Charges – Original Losses Charges – Original Rider E Charges + Uncollectible) ÷ (Metered Energy × Pool Price)]</t>
  </si>
  <si>
    <t>Total Losses Adjustment Charges (Refunds) (Corrected) With Uncollectible, $</t>
  </si>
  <si>
    <t>GST Charge (Refund) (Corrected) With Uncollectible, $</t>
  </si>
  <si>
    <t>Total GST Charges (Refunds) (Corrected) With Uncollectible, $</t>
  </si>
  <si>
    <t>Interest Charge (Refund) (Corrected) With Uncollectible, $ (Using Cumulative Interest Rate to May 2021 Below)</t>
  </si>
  <si>
    <t>Module C Adjustment Charge (Refund) (Corrected) With Uncollectible, $</t>
  </si>
  <si>
    <t>Total Module C Adjustments Charges (Refunds) (Corrected) With Uncollectible, $</t>
  </si>
  <si>
    <t>Module C True-Up Adjustments - 2009</t>
  </si>
  <si>
    <t>Estimate - August 13, 2021</t>
  </si>
  <si>
    <t>Losses Adjustment True-Up Charge (Refund), $</t>
  </si>
  <si>
    <t>Total Losses Adjustment True-Up Charges (Refunds), $</t>
  </si>
  <si>
    <t>GST True-Up Charge (Refund), $</t>
  </si>
  <si>
    <t>Total GST True-Up Charges (Refunds), $</t>
  </si>
  <si>
    <t>Interest True-Up Charge (Refund) to May 2021, $ (Using Cumulative Interest Rate Below)</t>
  </si>
  <si>
    <t>Module C Adjustment True-Up Charge (Refund), $</t>
  </si>
  <si>
    <t>Total Module C Adjustments True-Up Charges (Refunds), $</t>
  </si>
  <si>
    <t>[Losses Adjustment True-Up Charge + GST True-Up + Interest True-Up Charge to May 2021]</t>
  </si>
  <si>
    <t>Additional True-Up Interest Charge (Refund) to Dec 2021, $ (Using True-Up Interest Rate Below)</t>
  </si>
  <si>
    <t>[Module C Adjustments True-Up Charge × True-Up Interest Rate]</t>
  </si>
  <si>
    <t>Module C True-Up Adjustment Charge (Refund) With Interest, $</t>
  </si>
  <si>
    <t>Total Module C True-Up Adjustments Charges (Refunds) With Interest, $</t>
  </si>
  <si>
    <t>[Module C Adjustment True-Up Charge + Additional True-Up Interest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</si>
</sst>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0&quot;%&quot;_);[Red]\(0.00&quot;%&quot;\)"/>
    <numFmt numFmtId="165" formatCode="0.00%_);[Red]\(0.00%\)"/>
    <numFmt numFmtId="166" formatCode="_(??0.00%_);[Red]\(??0.00%\)"/>
    <numFmt numFmtId="167" formatCode="mmm\ yyyy;@"/>
    <numFmt numFmtId="168" formatCode="mmm\ yyyy_)"/>
    <numFmt numFmtId="169" formatCode="#,##0.00_);[Red]\(#,##0.00\);@_)"/>
    <numFmt numFmtId="170" formatCode="0.00%_);[Red]\(0.00%\);@_)"/>
    <numFmt numFmtId="171" formatCode="_(??0.0000%_);[Red]\(??0.0000%\)"/>
    <numFmt numFmtId="172" formatCode="#,##0_);[Red]\(#,##0\);@_)"/>
  </numFmts>
  <fonts count="7">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
      <sz val="11"/>
      <color theme="1"/>
      <name val="Wingdings 2"/>
      <family val="1"/>
      <charset val="2"/>
    </font>
    <font>
      <sz val="11"/>
      <color theme="1"/>
      <name val="Calibri"/>
      <family val="1"/>
      <charset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43" fontId="2" fillId="0" borderId="0" applyFont="0" applyFill="0" applyBorder="0" applyAlignment="0" applyProtection="0"/>
    <xf numFmtId="0" fontId="2" fillId="0" borderId="0"/>
    <xf numFmtId="0" fontId="4" fillId="0" borderId="0" applyNumberFormat="0" applyFill="0" applyBorder="0" applyAlignment="0" applyProtection="0"/>
  </cellStyleXfs>
  <cellXfs count="91">
    <xf numFmtId="0" fontId="0" fillId="0" borderId="0" xfId="0"/>
    <xf numFmtId="49" fontId="0" fillId="0" borderId="0" xfId="0" applyNumberFormat="1"/>
    <xf numFmtId="164" fontId="0" fillId="0" borderId="0" xfId="0" applyNumberFormat="1"/>
    <xf numFmtId="165" fontId="0" fillId="0" borderId="0" xfId="0" applyNumberFormat="1"/>
    <xf numFmtId="164" fontId="1" fillId="0" borderId="0" xfId="0" applyNumberFormat="1" applyFont="1"/>
    <xf numFmtId="165" fontId="1" fillId="2" borderId="0" xfId="0" applyNumberFormat="1" applyFont="1" applyFill="1"/>
    <xf numFmtId="165" fontId="0" fillId="2" borderId="0" xfId="0" applyNumberFormat="1" applyFill="1"/>
    <xf numFmtId="167" fontId="0" fillId="0" borderId="0" xfId="0" applyNumberFormat="1"/>
    <xf numFmtId="168" fontId="0" fillId="0" borderId="0" xfId="0" applyNumberFormat="1"/>
    <xf numFmtId="168" fontId="0" fillId="2" borderId="0" xfId="0" applyNumberFormat="1" applyFill="1"/>
    <xf numFmtId="168" fontId="0" fillId="0" borderId="0" xfId="0" applyNumberFormat="1" applyFill="1"/>
    <xf numFmtId="167" fontId="1" fillId="2" borderId="0" xfId="0" applyNumberFormat="1" applyFont="1" applyFill="1" applyBorder="1" applyAlignment="1">
      <alignment horizontal="center"/>
    </xf>
    <xf numFmtId="166" fontId="1" fillId="2" borderId="0" xfId="0" applyNumberFormat="1" applyFont="1" applyFill="1" applyBorder="1" applyAlignment="1">
      <alignment horizontal="center"/>
    </xf>
    <xf numFmtId="167"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167" fontId="0" fillId="0" borderId="0" xfId="0" applyNumberFormat="1" applyAlignment="1">
      <alignment horizontal="center"/>
    </xf>
    <xf numFmtId="166" fontId="0" fillId="0" borderId="0" xfId="0" applyNumberFormat="1" applyAlignment="1">
      <alignment horizontal="center"/>
    </xf>
    <xf numFmtId="166" fontId="0" fillId="0" borderId="0" xfId="0" applyNumberFormat="1" applyFill="1" applyAlignment="1">
      <alignment horizontal="center"/>
    </xf>
    <xf numFmtId="166" fontId="0" fillId="3" borderId="0" xfId="0" applyNumberFormat="1" applyFill="1" applyAlignment="1">
      <alignment horizontal="center"/>
    </xf>
    <xf numFmtId="167" fontId="0" fillId="0" borderId="0" xfId="0" applyNumberFormat="1" applyAlignment="1">
      <alignment horizontal="left"/>
    </xf>
    <xf numFmtId="49" fontId="1" fillId="2" borderId="4" xfId="0" applyNumberFormat="1" applyFont="1" applyFill="1" applyBorder="1" applyAlignment="1">
      <alignment horizontal="center"/>
    </xf>
    <xf numFmtId="165" fontId="1" fillId="2" borderId="4" xfId="0" applyNumberFormat="1" applyFont="1" applyFill="1" applyBorder="1" applyAlignment="1">
      <alignment horizontal="center"/>
    </xf>
    <xf numFmtId="49" fontId="1" fillId="0" borderId="0" xfId="0" applyNumberFormat="1" applyFont="1"/>
    <xf numFmtId="169" fontId="1" fillId="0" borderId="0" xfId="0" applyNumberFormat="1" applyFont="1" applyFill="1" applyAlignment="1">
      <alignment horizontal="right"/>
    </xf>
    <xf numFmtId="169" fontId="1" fillId="2" borderId="0" xfId="0" applyNumberFormat="1" applyFont="1" applyFill="1" applyAlignment="1">
      <alignment horizontal="right"/>
    </xf>
    <xf numFmtId="169" fontId="1" fillId="0" borderId="2" xfId="0" applyNumberFormat="1" applyFont="1" applyFill="1" applyBorder="1" applyAlignment="1">
      <alignment horizontal="right"/>
    </xf>
    <xf numFmtId="167" fontId="4" fillId="0" borderId="0" xfId="3" applyNumberFormat="1" applyAlignment="1">
      <alignment horizontal="center"/>
    </xf>
    <xf numFmtId="167" fontId="4" fillId="0" borderId="0" xfId="3" applyNumberFormat="1" applyAlignment="1">
      <alignment horizontal="left"/>
    </xf>
    <xf numFmtId="170" fontId="0" fillId="0" borderId="0" xfId="0" applyNumberFormat="1" applyAlignment="1">
      <alignment horizontal="right"/>
    </xf>
    <xf numFmtId="0" fontId="1" fillId="0" borderId="0" xfId="0" applyFont="1"/>
    <xf numFmtId="169" fontId="1" fillId="0" borderId="0" xfId="0" applyNumberFormat="1" applyFont="1" applyFill="1" applyBorder="1" applyAlignment="1">
      <alignment horizontal="right"/>
    </xf>
    <xf numFmtId="169" fontId="0" fillId="0" borderId="0" xfId="0" applyNumberFormat="1" applyFill="1"/>
    <xf numFmtId="169" fontId="0" fillId="2" borderId="0" xfId="0" applyNumberFormat="1" applyFill="1"/>
    <xf numFmtId="169" fontId="0" fillId="2" borderId="0" xfId="0" applyNumberFormat="1" applyFill="1" applyAlignment="1">
      <alignment horizontal="right"/>
    </xf>
    <xf numFmtId="169" fontId="0" fillId="0" borderId="0" xfId="0" applyNumberFormat="1" applyAlignment="1">
      <alignment horizontal="right"/>
    </xf>
    <xf numFmtId="169" fontId="1" fillId="2" borderId="0" xfId="0" applyNumberFormat="1" applyFont="1" applyFill="1" applyAlignment="1">
      <alignment horizontal="left"/>
    </xf>
    <xf numFmtId="169" fontId="1" fillId="2" borderId="1" xfId="0" applyNumberFormat="1" applyFont="1" applyFill="1" applyBorder="1" applyAlignment="1">
      <alignment horizontal="left"/>
    </xf>
    <xf numFmtId="168" fontId="0" fillId="2" borderId="0" xfId="0" applyNumberFormat="1" applyFill="1" applyAlignment="1">
      <alignment horizontal="right"/>
    </xf>
    <xf numFmtId="169" fontId="1" fillId="2" borderId="0" xfId="0" applyNumberFormat="1" applyFont="1" applyFill="1" applyBorder="1"/>
    <xf numFmtId="169" fontId="1" fillId="2" borderId="0" xfId="0" applyNumberFormat="1" applyFont="1" applyFill="1" applyBorder="1" applyAlignment="1">
      <alignment horizontal="right"/>
    </xf>
    <xf numFmtId="169" fontId="1" fillId="2" borderId="0" xfId="0" applyNumberFormat="1" applyFont="1" applyFill="1" applyBorder="1" applyAlignment="1"/>
    <xf numFmtId="164" fontId="1" fillId="2" borderId="0" xfId="0" applyNumberFormat="1" applyFont="1" applyFill="1"/>
    <xf numFmtId="164" fontId="0" fillId="2" borderId="0" xfId="0" applyNumberFormat="1" applyFill="1"/>
    <xf numFmtId="164" fontId="0" fillId="2" borderId="5" xfId="0" applyNumberFormat="1" applyFill="1" applyBorder="1"/>
    <xf numFmtId="169" fontId="1" fillId="2" borderId="2" xfId="0" applyNumberFormat="1" applyFont="1" applyFill="1" applyBorder="1" applyAlignment="1">
      <alignment horizontal="right"/>
    </xf>
    <xf numFmtId="171" fontId="1" fillId="2" borderId="0" xfId="0" applyNumberFormat="1" applyFont="1" applyFill="1" applyBorder="1" applyAlignment="1">
      <alignment horizontal="center"/>
    </xf>
    <xf numFmtId="171" fontId="1" fillId="2" borderId="4" xfId="0" applyNumberFormat="1" applyFont="1" applyFill="1" applyBorder="1" applyAlignment="1">
      <alignment horizontal="center"/>
    </xf>
    <xf numFmtId="171"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2" fontId="0" fillId="0" borderId="0" xfId="0" applyNumberFormat="1"/>
    <xf numFmtId="172" fontId="1" fillId="0" borderId="0" xfId="0" applyNumberFormat="1" applyFont="1"/>
    <xf numFmtId="172" fontId="1" fillId="0" borderId="1" xfId="0" applyNumberFormat="1" applyFont="1" applyFill="1" applyBorder="1"/>
    <xf numFmtId="172" fontId="1" fillId="0" borderId="2" xfId="0" applyNumberFormat="1" applyFont="1" applyFill="1" applyBorder="1"/>
    <xf numFmtId="169" fontId="0" fillId="0" borderId="0" xfId="0" applyNumberFormat="1"/>
    <xf numFmtId="169" fontId="1" fillId="2" borderId="0" xfId="0" applyNumberFormat="1" applyFont="1" applyFill="1"/>
    <xf numFmtId="169" fontId="1" fillId="2" borderId="1" xfId="0" applyNumberFormat="1" applyFont="1" applyFill="1" applyBorder="1"/>
    <xf numFmtId="169" fontId="1" fillId="2" borderId="2" xfId="0" applyNumberFormat="1" applyFont="1" applyFill="1" applyBorder="1"/>
    <xf numFmtId="169" fontId="1" fillId="0" borderId="1" xfId="0" applyNumberFormat="1" applyFont="1" applyFill="1" applyBorder="1"/>
    <xf numFmtId="169" fontId="1" fillId="0" borderId="2" xfId="0" applyNumberFormat="1" applyFont="1" applyFill="1" applyBorder="1"/>
    <xf numFmtId="169" fontId="1" fillId="0" borderId="0" xfId="0" applyNumberFormat="1" applyFont="1" applyFill="1"/>
    <xf numFmtId="170" fontId="0" fillId="0" borderId="0" xfId="0" applyNumberFormat="1" applyFill="1"/>
    <xf numFmtId="170" fontId="1" fillId="2" borderId="3" xfId="0" applyNumberFormat="1" applyFont="1" applyFill="1" applyBorder="1"/>
    <xf numFmtId="172" fontId="1" fillId="0" borderId="0" xfId="0" applyNumberFormat="1" applyFont="1" applyFill="1" applyBorder="1"/>
    <xf numFmtId="172" fontId="0" fillId="0" borderId="5" xfId="0" applyNumberFormat="1" applyBorder="1"/>
    <xf numFmtId="169" fontId="1" fillId="0" borderId="0" xfId="0" applyNumberFormat="1" applyFont="1" applyFill="1" applyBorder="1"/>
    <xf numFmtId="169" fontId="0" fillId="0" borderId="5" xfId="0" applyNumberFormat="1" applyFill="1" applyBorder="1"/>
    <xf numFmtId="169" fontId="1" fillId="0" borderId="0" xfId="0" applyNumberFormat="1" applyFont="1" applyFill="1" applyBorder="1" applyAlignment="1"/>
    <xf numFmtId="169" fontId="0" fillId="2" borderId="5" xfId="0" applyNumberFormat="1" applyFill="1" applyBorder="1"/>
    <xf numFmtId="165" fontId="0" fillId="2" borderId="5" xfId="0" applyNumberFormat="1" applyFill="1" applyBorder="1"/>
    <xf numFmtId="49" fontId="6" fillId="0" borderId="0" xfId="0" applyNumberFormat="1" applyFont="1"/>
    <xf numFmtId="0" fontId="5" fillId="0" borderId="0" xfId="0" applyFont="1"/>
    <xf numFmtId="169" fontId="1" fillId="2" borderId="2" xfId="0" applyNumberFormat="1" applyFont="1" applyFill="1" applyBorder="1" applyAlignment="1">
      <alignment horizontal="right"/>
    </xf>
    <xf numFmtId="169" fontId="1" fillId="0" borderId="2" xfId="0" applyNumberFormat="1" applyFont="1" applyFill="1" applyBorder="1" applyAlignment="1">
      <alignment horizontal="right"/>
    </xf>
    <xf numFmtId="169" fontId="1" fillId="2" borderId="2" xfId="0" applyNumberFormat="1" applyFont="1" applyFill="1" applyBorder="1" applyAlignment="1">
      <alignment horizontal="right"/>
    </xf>
    <xf numFmtId="169" fontId="1" fillId="0" borderId="2" xfId="0" applyNumberFormat="1" applyFont="1" applyFill="1" applyBorder="1" applyAlignment="1">
      <alignment horizontal="right"/>
    </xf>
    <xf numFmtId="167" fontId="1" fillId="2" borderId="0" xfId="0" applyNumberFormat="1" applyFont="1" applyFill="1" applyAlignment="1">
      <alignment horizontal="center"/>
    </xf>
    <xf numFmtId="166" fontId="1" fillId="2" borderId="0" xfId="0" applyNumberFormat="1" applyFont="1" applyFill="1" applyAlignment="1">
      <alignment horizontal="center"/>
    </xf>
    <xf numFmtId="171" fontId="1" fillId="2" borderId="0" xfId="0" applyNumberFormat="1" applyFont="1" applyFill="1" applyAlignment="1">
      <alignment horizontal="center"/>
    </xf>
    <xf numFmtId="0" fontId="1" fillId="2" borderId="0" xfId="0" applyFont="1" applyFill="1" applyAlignment="1">
      <alignment horizontal="center"/>
    </xf>
    <xf numFmtId="169" fontId="1" fillId="0" borderId="0" xfId="0" applyNumberFormat="1" applyFont="1" applyAlignment="1">
      <alignment horizontal="right"/>
    </xf>
    <xf numFmtId="169" fontId="1" fillId="0" borderId="2" xfId="0" applyNumberFormat="1" applyFont="1" applyFill="1" applyBorder="1" applyAlignment="1">
      <alignment horizontal="right"/>
    </xf>
    <xf numFmtId="169" fontId="1" fillId="0" borderId="3" xfId="0" applyNumberFormat="1" applyFont="1" applyFill="1" applyBorder="1" applyAlignment="1">
      <alignment horizontal="right"/>
    </xf>
    <xf numFmtId="169" fontId="1" fillId="2" borderId="2" xfId="0" applyNumberFormat="1" applyFont="1" applyFill="1" applyBorder="1" applyAlignment="1">
      <alignment horizontal="right"/>
    </xf>
    <xf numFmtId="169" fontId="1" fillId="2" borderId="3" xfId="0" applyNumberFormat="1" applyFont="1" applyFill="1" applyBorder="1" applyAlignment="1">
      <alignment horizontal="right"/>
    </xf>
    <xf numFmtId="172" fontId="1" fillId="0" borderId="2" xfId="0" applyNumberFormat="1" applyFont="1" applyFill="1" applyBorder="1" applyAlignment="1">
      <alignment horizontal="right"/>
    </xf>
    <xf numFmtId="172" fontId="1" fillId="0" borderId="3" xfId="0" applyNumberFormat="1" applyFont="1" applyFill="1" applyBorder="1" applyAlignment="1">
      <alignment horizontal="right"/>
    </xf>
    <xf numFmtId="169" fontId="1" fillId="2" borderId="0" xfId="0" applyNumberFormat="1" applyFont="1" applyFill="1" applyBorder="1" applyAlignment="1">
      <alignment horizontal="right"/>
    </xf>
    <xf numFmtId="172" fontId="1" fillId="0" borderId="0" xfId="0" applyNumberFormat="1" applyFont="1" applyFill="1" applyBorder="1" applyAlignment="1">
      <alignment horizontal="right"/>
    </xf>
    <xf numFmtId="169"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ankofcanada.ca/rates/interest-rates/canadian-interest-rat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ankofcanada.ca/rates/interest-rates/canadian-interest-rat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DB6F0-0E25-484F-9153-F993D8F6D5E9}">
  <dimension ref="A1:BX154"/>
  <sheetViews>
    <sheetView showZeros="0" tabSelected="1" workbookViewId="0">
      <pane xSplit="3" ySplit="4" topLeftCell="D5" activePane="bottomRight" state="frozen"/>
      <selection activeCell="D5" sqref="D5"/>
      <selection pane="topRight" activeCell="D5" sqref="D5"/>
      <selection pane="bottomLeft" activeCell="D5" sqref="D5"/>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5"/>
    <col min="17" max="40" width="12.7109375" style="31"/>
    <col min="41" max="46" width="12.85546875" style="55" bestFit="1" customWidth="1"/>
    <col min="47" max="47" width="13.28515625" style="55" bestFit="1" customWidth="1"/>
    <col min="48" max="51" width="12.85546875" style="55" bestFit="1" customWidth="1"/>
    <col min="52" max="52" width="12.7109375" style="55" customWidth="1"/>
    <col min="53" max="64" width="12.7109375" style="31"/>
    <col min="65" max="70" width="12.85546875" style="55" bestFit="1" customWidth="1"/>
    <col min="71" max="71" width="13.28515625" style="55" bestFit="1" customWidth="1"/>
    <col min="72" max="75" width="12.85546875" style="55" bestFit="1" customWidth="1"/>
    <col min="76" max="76" width="12.7109375" style="55"/>
  </cols>
  <sheetData>
    <row r="1" spans="1:76">
      <c r="A1" s="22" t="s">
        <v>613</v>
      </c>
    </row>
    <row r="2" spans="1:76">
      <c r="A2" s="29" t="s">
        <v>614</v>
      </c>
      <c r="B2" s="22"/>
      <c r="E2" s="61" t="s">
        <v>615</v>
      </c>
      <c r="F2" s="61"/>
      <c r="G2" s="61"/>
      <c r="H2" s="61"/>
      <c r="I2" s="61"/>
      <c r="J2" s="61"/>
      <c r="K2" s="61"/>
      <c r="L2" s="61"/>
      <c r="M2" s="61"/>
      <c r="N2" s="61"/>
      <c r="O2" s="61"/>
      <c r="P2" s="23" t="s">
        <v>584</v>
      </c>
      <c r="Q2" s="56" t="s">
        <v>617</v>
      </c>
      <c r="R2" s="56"/>
      <c r="S2" s="56"/>
      <c r="T2" s="56"/>
      <c r="U2" s="56"/>
      <c r="V2" s="56"/>
      <c r="W2" s="56"/>
      <c r="X2" s="56"/>
      <c r="Y2" s="56"/>
      <c r="Z2" s="56"/>
      <c r="AA2" s="56"/>
      <c r="AB2" s="24" t="s">
        <v>587</v>
      </c>
      <c r="AC2" s="61" t="s">
        <v>619</v>
      </c>
      <c r="AD2" s="61"/>
      <c r="AE2" s="61"/>
      <c r="AF2" s="61"/>
      <c r="AG2" s="61"/>
      <c r="AH2" s="61"/>
      <c r="AI2" s="61"/>
      <c r="AJ2" s="61"/>
      <c r="AK2" s="61"/>
      <c r="AL2" s="61"/>
      <c r="AM2" s="61"/>
      <c r="AN2" s="81" t="s">
        <v>589</v>
      </c>
      <c r="AO2" s="56" t="s">
        <v>620</v>
      </c>
      <c r="AP2" s="32"/>
      <c r="AQ2" s="32"/>
      <c r="AR2" s="32"/>
      <c r="AS2" s="32"/>
      <c r="AT2" s="32"/>
      <c r="AU2" s="32"/>
      <c r="AV2" s="32"/>
      <c r="AW2" s="32"/>
      <c r="AX2" s="32"/>
      <c r="AY2" s="32"/>
      <c r="AZ2" s="24" t="s">
        <v>622</v>
      </c>
      <c r="BA2" s="61" t="s">
        <v>623</v>
      </c>
      <c r="BB2" s="61"/>
      <c r="BC2" s="61"/>
      <c r="BD2" s="61"/>
      <c r="BE2" s="61"/>
      <c r="BF2" s="61"/>
      <c r="BG2" s="61"/>
      <c r="BH2" s="61"/>
      <c r="BI2" s="61"/>
      <c r="BJ2" s="61"/>
      <c r="BK2" s="61"/>
      <c r="BL2" s="81" t="s">
        <v>624</v>
      </c>
      <c r="BM2" s="56" t="s">
        <v>625</v>
      </c>
      <c r="BN2" s="32"/>
      <c r="BO2" s="32"/>
      <c r="BP2" s="32"/>
      <c r="BQ2" s="32"/>
      <c r="BR2" s="32"/>
      <c r="BS2" s="32"/>
      <c r="BT2" s="32"/>
      <c r="BU2" s="32"/>
      <c r="BV2" s="32"/>
      <c r="BW2" s="32"/>
      <c r="BX2" s="24" t="s">
        <v>627</v>
      </c>
    </row>
    <row r="3" spans="1:76">
      <c r="E3" s="59" t="s">
        <v>616</v>
      </c>
      <c r="F3" s="60"/>
      <c r="G3" s="60"/>
      <c r="H3" s="60"/>
      <c r="I3" s="60"/>
      <c r="J3" s="60"/>
      <c r="K3" s="60"/>
      <c r="L3" s="60"/>
      <c r="M3" s="60"/>
      <c r="N3" s="60"/>
      <c r="O3" s="82">
        <f ca="1">SUM(E5:P146)</f>
        <v>263651.46000000072</v>
      </c>
      <c r="P3" s="83"/>
      <c r="Q3" s="57" t="s">
        <v>618</v>
      </c>
      <c r="R3" s="58"/>
      <c r="S3" s="58"/>
      <c r="T3" s="58"/>
      <c r="U3" s="58"/>
      <c r="V3" s="58"/>
      <c r="W3" s="58"/>
      <c r="X3" s="58"/>
      <c r="Y3" s="58"/>
      <c r="Z3" s="58"/>
      <c r="AA3" s="84">
        <f ca="1">SUM(Q5:AB146)</f>
        <v>13182.25</v>
      </c>
      <c r="AB3" s="85"/>
      <c r="AC3" s="62">
        <f t="shared" ref="AC3:AN3" ca="1" si="0">VLOOKUP(AC4,CumulativeInterestRate,7,FALSE)</f>
        <v>0.32217018489407895</v>
      </c>
      <c r="AD3" s="62">
        <f t="shared" ca="1" si="0"/>
        <v>0.31983456845572272</v>
      </c>
      <c r="AE3" s="62">
        <f t="shared" ca="1" si="0"/>
        <v>0.31772497941462685</v>
      </c>
      <c r="AF3" s="62">
        <f t="shared" ca="1" si="0"/>
        <v>0.31581402051051727</v>
      </c>
      <c r="AG3" s="62">
        <f t="shared" ca="1" si="0"/>
        <v>0.31417018489407883</v>
      </c>
      <c r="AH3" s="62">
        <f t="shared" ca="1" si="0"/>
        <v>0.31247155475709254</v>
      </c>
      <c r="AI3" s="62">
        <f t="shared" ca="1" si="0"/>
        <v>0.31082771914065416</v>
      </c>
      <c r="AJ3" s="62">
        <f t="shared" ca="1" si="0"/>
        <v>0.30912908900366787</v>
      </c>
      <c r="AK3" s="62">
        <f t="shared" ca="1" si="0"/>
        <v>0.30743045886668158</v>
      </c>
      <c r="AL3" s="62">
        <f t="shared" ca="1" si="0"/>
        <v>0.30578662325024319</v>
      </c>
      <c r="AM3" s="62">
        <f t="shared" ca="1" si="0"/>
        <v>0.3040879931132569</v>
      </c>
      <c r="AN3" s="62">
        <f t="shared" ca="1" si="0"/>
        <v>0.30244415749681852</v>
      </c>
      <c r="AO3" s="57" t="s">
        <v>621</v>
      </c>
      <c r="AP3" s="58"/>
      <c r="AQ3" s="58"/>
      <c r="AR3" s="58"/>
      <c r="AS3" s="58"/>
      <c r="AT3" s="58"/>
      <c r="AU3" s="58"/>
      <c r="AV3" s="58"/>
      <c r="AW3" s="58"/>
      <c r="AX3" s="58"/>
      <c r="AY3" s="84">
        <f ca="1">SUM(AO5:AZ146)</f>
        <v>359057.20000000088</v>
      </c>
      <c r="AZ3" s="85"/>
      <c r="BA3" s="62">
        <f t="shared" ref="BA3:BL3" ca="1" si="1">VLOOKUP(DATE(2021,5,1),AdjustmentsInterestRate,7,FALSE)</f>
        <v>1.1712253911220901E-2</v>
      </c>
      <c r="BB3" s="62">
        <f t="shared" ca="1" si="1"/>
        <v>1.1712253911220901E-2</v>
      </c>
      <c r="BC3" s="62">
        <f t="shared" ca="1" si="1"/>
        <v>1.1712253911220901E-2</v>
      </c>
      <c r="BD3" s="62">
        <f t="shared" ca="1" si="1"/>
        <v>1.1712253911220901E-2</v>
      </c>
      <c r="BE3" s="62">
        <f t="shared" ca="1" si="1"/>
        <v>1.1712253911220901E-2</v>
      </c>
      <c r="BF3" s="62">
        <f t="shared" ca="1" si="1"/>
        <v>1.1712253911220901E-2</v>
      </c>
      <c r="BG3" s="62">
        <f t="shared" ca="1" si="1"/>
        <v>1.1712253911220901E-2</v>
      </c>
      <c r="BH3" s="62">
        <f t="shared" ca="1" si="1"/>
        <v>1.1712253911220901E-2</v>
      </c>
      <c r="BI3" s="62">
        <f t="shared" ca="1" si="1"/>
        <v>1.1712253911220901E-2</v>
      </c>
      <c r="BJ3" s="62">
        <f t="shared" ca="1" si="1"/>
        <v>1.1712253911220901E-2</v>
      </c>
      <c r="BK3" s="62">
        <f t="shared" ca="1" si="1"/>
        <v>1.1712253911220901E-2</v>
      </c>
      <c r="BL3" s="62">
        <f t="shared" ca="1" si="1"/>
        <v>1.1712253911220901E-2</v>
      </c>
      <c r="BM3" s="57" t="s">
        <v>626</v>
      </c>
      <c r="BN3" s="58"/>
      <c r="BO3" s="58"/>
      <c r="BP3" s="58"/>
      <c r="BQ3" s="58"/>
      <c r="BR3" s="58"/>
      <c r="BS3" s="58"/>
      <c r="BT3" s="58"/>
      <c r="BU3" s="58"/>
      <c r="BV3" s="58"/>
      <c r="BW3" s="84">
        <f ca="1">SUM(BM5:BX146)</f>
        <v>362145.16000000085</v>
      </c>
      <c r="BX3" s="85"/>
    </row>
    <row r="4" spans="1:76" s="7" customFormat="1">
      <c r="A4" s="7" t="s">
        <v>8</v>
      </c>
      <c r="B4" s="1" t="s">
        <v>474</v>
      </c>
      <c r="C4" s="7" t="s">
        <v>9</v>
      </c>
      <c r="D4" s="7" t="s">
        <v>10</v>
      </c>
      <c r="E4" s="10">
        <v>39814</v>
      </c>
      <c r="F4" s="10">
        <v>39845</v>
      </c>
      <c r="G4" s="10">
        <v>39873</v>
      </c>
      <c r="H4" s="10">
        <v>39904</v>
      </c>
      <c r="I4" s="10">
        <v>39934</v>
      </c>
      <c r="J4" s="10">
        <v>39965</v>
      </c>
      <c r="K4" s="10">
        <v>39995</v>
      </c>
      <c r="L4" s="10">
        <v>40026</v>
      </c>
      <c r="M4" s="10">
        <v>40057</v>
      </c>
      <c r="N4" s="10">
        <v>40087</v>
      </c>
      <c r="O4" s="10">
        <v>40118</v>
      </c>
      <c r="P4" s="10">
        <v>40148</v>
      </c>
      <c r="Q4" s="9">
        <v>39814</v>
      </c>
      <c r="R4" s="9">
        <v>39845</v>
      </c>
      <c r="S4" s="9">
        <v>39873</v>
      </c>
      <c r="T4" s="9">
        <v>39904</v>
      </c>
      <c r="U4" s="9">
        <v>39934</v>
      </c>
      <c r="V4" s="9">
        <v>39965</v>
      </c>
      <c r="W4" s="9">
        <v>39995</v>
      </c>
      <c r="X4" s="9">
        <v>40026</v>
      </c>
      <c r="Y4" s="9">
        <v>40057</v>
      </c>
      <c r="Z4" s="9">
        <v>40087</v>
      </c>
      <c r="AA4" s="9">
        <v>40118</v>
      </c>
      <c r="AB4" s="9">
        <v>40148</v>
      </c>
      <c r="AC4" s="10">
        <v>39814</v>
      </c>
      <c r="AD4" s="10">
        <v>39845</v>
      </c>
      <c r="AE4" s="10">
        <v>39873</v>
      </c>
      <c r="AF4" s="10">
        <v>39904</v>
      </c>
      <c r="AG4" s="10">
        <v>39934</v>
      </c>
      <c r="AH4" s="10">
        <v>39965</v>
      </c>
      <c r="AI4" s="10">
        <v>39995</v>
      </c>
      <c r="AJ4" s="10">
        <v>40026</v>
      </c>
      <c r="AK4" s="10">
        <v>40057</v>
      </c>
      <c r="AL4" s="10">
        <v>40087</v>
      </c>
      <c r="AM4" s="10">
        <v>40118</v>
      </c>
      <c r="AN4" s="10">
        <v>40148</v>
      </c>
      <c r="AO4" s="9">
        <v>39814</v>
      </c>
      <c r="AP4" s="9">
        <v>39845</v>
      </c>
      <c r="AQ4" s="9">
        <v>39873</v>
      </c>
      <c r="AR4" s="9">
        <v>39904</v>
      </c>
      <c r="AS4" s="9">
        <v>39934</v>
      </c>
      <c r="AT4" s="9">
        <v>39965</v>
      </c>
      <c r="AU4" s="9">
        <v>39995</v>
      </c>
      <c r="AV4" s="9">
        <v>40026</v>
      </c>
      <c r="AW4" s="9">
        <v>40057</v>
      </c>
      <c r="AX4" s="9">
        <v>40087</v>
      </c>
      <c r="AY4" s="9">
        <v>40118</v>
      </c>
      <c r="AZ4" s="9">
        <v>40148</v>
      </c>
      <c r="BA4" s="10">
        <v>39814</v>
      </c>
      <c r="BB4" s="10">
        <v>39845</v>
      </c>
      <c r="BC4" s="10">
        <v>39873</v>
      </c>
      <c r="BD4" s="10">
        <v>39904</v>
      </c>
      <c r="BE4" s="10">
        <v>39934</v>
      </c>
      <c r="BF4" s="10">
        <v>39965</v>
      </c>
      <c r="BG4" s="10">
        <v>39995</v>
      </c>
      <c r="BH4" s="10">
        <v>40026</v>
      </c>
      <c r="BI4" s="10">
        <v>40057</v>
      </c>
      <c r="BJ4" s="10">
        <v>40087</v>
      </c>
      <c r="BK4" s="10">
        <v>40118</v>
      </c>
      <c r="BL4" s="10">
        <v>40148</v>
      </c>
      <c r="BM4" s="9">
        <v>39814</v>
      </c>
      <c r="BN4" s="9">
        <v>39845</v>
      </c>
      <c r="BO4" s="9">
        <v>39873</v>
      </c>
      <c r="BP4" s="9">
        <v>39904</v>
      </c>
      <c r="BQ4" s="9">
        <v>39934</v>
      </c>
      <c r="BR4" s="9">
        <v>39965</v>
      </c>
      <c r="BS4" s="9">
        <v>39995</v>
      </c>
      <c r="BT4" s="9">
        <v>40026</v>
      </c>
      <c r="BU4" s="9">
        <v>40057</v>
      </c>
      <c r="BV4" s="9">
        <v>40087</v>
      </c>
      <c r="BW4" s="9">
        <v>40118</v>
      </c>
      <c r="BX4" s="9">
        <v>40148</v>
      </c>
    </row>
    <row r="5" spans="1:76">
      <c r="A5" t="s">
        <v>433</v>
      </c>
      <c r="B5" s="1" t="s">
        <v>148</v>
      </c>
      <c r="C5" t="str">
        <f t="shared" ref="C5:C68" ca="1" si="2">VLOOKUP($B5,LocationLookup,2,FALSE)</f>
        <v>0000001511</v>
      </c>
      <c r="D5" t="str">
        <f t="shared" ref="D5:D68" ca="1" si="3">VLOOKUP($C5,LossFactorLookup,2,FALSE)</f>
        <v>FortisAlberta Reversing POD - Fort Macleod (15S)</v>
      </c>
      <c r="E5" s="31">
        <f ca="1">IFERROR(IF(AND($A5=VLOOKUP($A5&amp;"."&amp;$C5,UncollectibleLookup,2,FALSE),$C5=VLOOKUP($A5&amp;"."&amp;$C5,UncollectibleLookup,4,FALSE)),0,'Corrected With Uncollectible'!CW5-'Module C Initial'!CW5),'Corrected With Uncollectible'!CW5-'Module C Initial'!CW5)</f>
        <v>-1.7899999999999991</v>
      </c>
      <c r="F5" s="31">
        <f ca="1">IFERROR(IF(AND($A5=VLOOKUP($A5&amp;"."&amp;$C5,UncollectibleLookup,2,FALSE),$C5=VLOOKUP($A5&amp;"."&amp;$C5,UncollectibleLookup,4,FALSE)),0,'Corrected With Uncollectible'!CX5-'Module C Initial'!CX5),'Corrected With Uncollectible'!CX5-'Module C Initial'!CX5)</f>
        <v>-0.16999999999999993</v>
      </c>
      <c r="G5" s="31">
        <f ca="1">IFERROR(IF(AND($A5=VLOOKUP($A5&amp;"."&amp;$C5,UncollectibleLookup,2,FALSE),$C5=VLOOKUP($A5&amp;"."&amp;$C5,UncollectibleLookup,4,FALSE)),0,'Corrected With Uncollectible'!CY5-'Module C Initial'!CY5),'Corrected With Uncollectible'!CY5-'Module C Initial'!CY5)</f>
        <v>-2.1400000000000006</v>
      </c>
      <c r="H5" s="31">
        <f ca="1">IFERROR(IF(AND($A5=VLOOKUP($A5&amp;"."&amp;$C5,UncollectibleLookup,2,FALSE),$C5=VLOOKUP($A5&amp;"."&amp;$C5,UncollectibleLookup,4,FALSE)),0,'Corrected With Uncollectible'!CZ5-'Module C Initial'!CZ5),'Corrected With Uncollectible'!CZ5-'Module C Initial'!CZ5)</f>
        <v>0</v>
      </c>
      <c r="I5" s="31">
        <f ca="1">IFERROR(IF(AND($A5=VLOOKUP($A5&amp;"."&amp;$C5,UncollectibleLookup,2,FALSE),$C5=VLOOKUP($A5&amp;"."&amp;$C5,UncollectibleLookup,4,FALSE)),0,'Corrected With Uncollectible'!DA5-'Module C Initial'!DA5),'Corrected With Uncollectible'!DA5-'Module C Initial'!DA5)</f>
        <v>-3.25</v>
      </c>
      <c r="J5" s="31">
        <f ca="1">IFERROR(IF(AND($A5=VLOOKUP($A5&amp;"."&amp;$C5,UncollectibleLookup,2,FALSE),$C5=VLOOKUP($A5&amp;"."&amp;$C5,UncollectibleLookup,4,FALSE)),0,'Corrected With Uncollectible'!DB5-'Module C Initial'!DB5),'Corrected With Uncollectible'!DB5-'Module C Initial'!DB5)</f>
        <v>0</v>
      </c>
      <c r="K5" s="31">
        <f ca="1">IFERROR(IF(AND($A5=VLOOKUP($A5&amp;"."&amp;$C5,UncollectibleLookup,2,FALSE),$C5=VLOOKUP($A5&amp;"."&amp;$C5,UncollectibleLookup,4,FALSE)),0,'Corrected With Uncollectible'!DC5-'Module C Initial'!DC5),'Corrected With Uncollectible'!DC5-'Module C Initial'!DC5)</f>
        <v>-2.0000000000000018E-2</v>
      </c>
      <c r="L5" s="31">
        <f ca="1">IFERROR(IF(AND($A5=VLOOKUP($A5&amp;"."&amp;$C5,UncollectibleLookup,2,FALSE),$C5=VLOOKUP($A5&amp;"."&amp;$C5,UncollectibleLookup,4,FALSE)),0,'Corrected With Uncollectible'!DD5-'Module C Initial'!DD5),'Corrected With Uncollectible'!DD5-'Module C Initial'!DD5)</f>
        <v>-1.0000000000000009E-2</v>
      </c>
      <c r="M5" s="31">
        <f ca="1">IFERROR(IF(AND($A5=VLOOKUP($A5&amp;"."&amp;$C5,UncollectibleLookup,2,FALSE),$C5=VLOOKUP($A5&amp;"."&amp;$C5,UncollectibleLookup,4,FALSE)),0,'Corrected With Uncollectible'!DE5-'Module C Initial'!DE5),'Corrected With Uncollectible'!DE5-'Module C Initial'!DE5)</f>
        <v>-1.0000000000000009E-2</v>
      </c>
      <c r="N5" s="31">
        <f ca="1">IFERROR(IF(AND($A5=VLOOKUP($A5&amp;"."&amp;$C5,UncollectibleLookup,2,FALSE),$C5=VLOOKUP($A5&amp;"."&amp;$C5,UncollectibleLookup,4,FALSE)),0,'Corrected With Uncollectible'!DF5-'Module C Initial'!DF5),'Corrected With Uncollectible'!DF5-'Module C Initial'!DF5)</f>
        <v>-0.23999999999999932</v>
      </c>
      <c r="O5" s="31">
        <f ca="1">IFERROR(IF(AND($A5=VLOOKUP($A5&amp;"."&amp;$C5,UncollectibleLookup,2,FALSE),$C5=VLOOKUP($A5&amp;"."&amp;$C5,UncollectibleLookup,4,FALSE)),0,'Corrected With Uncollectible'!DG5-'Module C Initial'!DG5),'Corrected With Uncollectible'!DG5-'Module C Initial'!DG5)</f>
        <v>-7.4300000000000068</v>
      </c>
      <c r="P5" s="31">
        <f ca="1">IFERROR(IF(AND($A5=VLOOKUP($A5&amp;"."&amp;$C5,UncollectibleLookup,2,FALSE),$C5=VLOOKUP($A5&amp;"."&amp;$C5,UncollectibleLookup,4,FALSE)),0,'Corrected With Uncollectible'!DH5-'Module C Initial'!DH5),'Corrected With Uncollectible'!DH5-'Module C Initial'!DH5)</f>
        <v>-5.9999999999999609E-2</v>
      </c>
      <c r="Q5" s="32">
        <f ca="1">IFERROR(IF(AND($A5=VLOOKUP($A5&amp;"."&amp;$C5,UncollectibleLookup,2,FALSE),$C5=VLOOKUP($A5&amp;"."&amp;$C5,UncollectibleLookup,4,FALSE)),0,'Corrected With Uncollectible'!DI5-'Module C Initial'!DI5),'Corrected With Uncollectible'!DI5-'Module C Initial'!DI5)</f>
        <v>-8.9999999999999858E-2</v>
      </c>
      <c r="R5" s="32">
        <f ca="1">IFERROR(IF(AND($A5=VLOOKUP($A5&amp;"."&amp;$C5,UncollectibleLookup,2,FALSE),$C5=VLOOKUP($A5&amp;"."&amp;$C5,UncollectibleLookup,4,FALSE)),0,'Corrected With Uncollectible'!DJ5-'Module C Initial'!DJ5),'Corrected With Uncollectible'!DJ5-'Module C Initial'!DJ5)</f>
        <v>-1.0000000000000009E-2</v>
      </c>
      <c r="S5" s="32">
        <f ca="1">IFERROR(IF(AND($A5=VLOOKUP($A5&amp;"."&amp;$C5,UncollectibleLookup,2,FALSE),$C5=VLOOKUP($A5&amp;"."&amp;$C5,UncollectibleLookup,4,FALSE)),0,'Corrected With Uncollectible'!DK5-'Module C Initial'!DK5),'Corrected With Uncollectible'!DK5-'Module C Initial'!DK5)</f>
        <v>-0.10000000000000009</v>
      </c>
      <c r="T5" s="32">
        <f ca="1">IFERROR(IF(AND($A5=VLOOKUP($A5&amp;"."&amp;$C5,UncollectibleLookup,2,FALSE),$C5=VLOOKUP($A5&amp;"."&amp;$C5,UncollectibleLookup,4,FALSE)),0,'Corrected With Uncollectible'!DL5-'Module C Initial'!DL5),'Corrected With Uncollectible'!DL5-'Module C Initial'!DL5)</f>
        <v>0</v>
      </c>
      <c r="U5" s="32">
        <f ca="1">IFERROR(IF(AND($A5=VLOOKUP($A5&amp;"."&amp;$C5,UncollectibleLookup,2,FALSE),$C5=VLOOKUP($A5&amp;"."&amp;$C5,UncollectibleLookup,4,FALSE)),0,'Corrected With Uncollectible'!DM5-'Module C Initial'!DM5),'Corrected With Uncollectible'!DM5-'Module C Initial'!DM5)</f>
        <v>-0.16999999999999993</v>
      </c>
      <c r="V5" s="32">
        <f ca="1">IFERROR(IF(AND($A5=VLOOKUP($A5&amp;"."&amp;$C5,UncollectibleLookup,2,FALSE),$C5=VLOOKUP($A5&amp;"."&amp;$C5,UncollectibleLookup,4,FALSE)),0,'Corrected With Uncollectible'!DN5-'Module C Initial'!DN5),'Corrected With Uncollectible'!DN5-'Module C Initial'!DN5)</f>
        <v>0</v>
      </c>
      <c r="W5" s="32">
        <f ca="1">IFERROR(IF(AND($A5=VLOOKUP($A5&amp;"."&amp;$C5,UncollectibleLookup,2,FALSE),$C5=VLOOKUP($A5&amp;"."&amp;$C5,UncollectibleLookup,4,FALSE)),0,'Corrected With Uncollectible'!DO5-'Module C Initial'!DO5),'Corrected With Uncollectible'!DO5-'Module C Initial'!DO5)</f>
        <v>0</v>
      </c>
      <c r="X5" s="32">
        <f ca="1">IFERROR(IF(AND($A5=VLOOKUP($A5&amp;"."&amp;$C5,UncollectibleLookup,2,FALSE),$C5=VLOOKUP($A5&amp;"."&amp;$C5,UncollectibleLookup,4,FALSE)),0,'Corrected With Uncollectible'!DP5-'Module C Initial'!DP5),'Corrected With Uncollectible'!DP5-'Module C Initial'!DP5)</f>
        <v>0</v>
      </c>
      <c r="Y5" s="32">
        <f ca="1">IFERROR(IF(AND($A5=VLOOKUP($A5&amp;"."&amp;$C5,UncollectibleLookup,2,FALSE),$C5=VLOOKUP($A5&amp;"."&amp;$C5,UncollectibleLookup,4,FALSE)),0,'Corrected With Uncollectible'!DQ5-'Module C Initial'!DQ5),'Corrected With Uncollectible'!DQ5-'Module C Initial'!DQ5)</f>
        <v>0</v>
      </c>
      <c r="Z5" s="32">
        <f ca="1">IFERROR(IF(AND($A5=VLOOKUP($A5&amp;"."&amp;$C5,UncollectibleLookup,2,FALSE),$C5=VLOOKUP($A5&amp;"."&amp;$C5,UncollectibleLookup,4,FALSE)),0,'Corrected With Uncollectible'!DR5-'Module C Initial'!DR5),'Corrected With Uncollectible'!DR5-'Module C Initial'!DR5)</f>
        <v>-2.0000000000000018E-2</v>
      </c>
      <c r="AA5" s="32">
        <f ca="1">IFERROR(IF(AND($A5=VLOOKUP($A5&amp;"."&amp;$C5,UncollectibleLookup,2,FALSE),$C5=VLOOKUP($A5&amp;"."&amp;$C5,UncollectibleLookup,4,FALSE)),0,'Corrected With Uncollectible'!DS5-'Module C Initial'!DS5),'Corrected With Uncollectible'!DS5-'Module C Initial'!DS5)</f>
        <v>-0.37000000000000099</v>
      </c>
      <c r="AB5" s="32">
        <f ca="1">IFERROR(IF(AND($A5=VLOOKUP($A5&amp;"."&amp;$C5,UncollectibleLookup,2,FALSE),$C5=VLOOKUP($A5&amp;"."&amp;$C5,UncollectibleLookup,4,FALSE)),0,'Corrected With Uncollectible'!DT5-'Module C Initial'!DT5),'Corrected With Uncollectible'!DT5-'Module C Initial'!DT5)</f>
        <v>-1.0000000000000009E-2</v>
      </c>
      <c r="AC5" s="31">
        <f ca="1">IFERROR(IF(AND($A5=VLOOKUP($A5&amp;"."&amp;$C5,UncollectibleLookup,2,FALSE),$C5=VLOOKUP($A5&amp;"."&amp;$C5,UncollectibleLookup,4,FALSE)),0,'Corrected With Uncollectible'!DU5-'Module C Initial'!DU5),'Corrected With Uncollectible'!DU5-'Module C Initial'!DU5)</f>
        <v>-0.58000000000000007</v>
      </c>
      <c r="AD5" s="31">
        <f ca="1">IFERROR(IF(AND($A5=VLOOKUP($A5&amp;"."&amp;$C5,UncollectibleLookup,2,FALSE),$C5=VLOOKUP($A5&amp;"."&amp;$C5,UncollectibleLookup,4,FALSE)),0,'Corrected With Uncollectible'!DV5-'Module C Initial'!DV5),'Corrected With Uncollectible'!DV5-'Module C Initial'!DV5)</f>
        <v>-4.9999999999999822E-2</v>
      </c>
      <c r="AE5" s="31">
        <f ca="1">IFERROR(IF(AND($A5=VLOOKUP($A5&amp;"."&amp;$C5,UncollectibleLookup,2,FALSE),$C5=VLOOKUP($A5&amp;"."&amp;$C5,UncollectibleLookup,4,FALSE)),0,'Corrected With Uncollectible'!DW5-'Module C Initial'!DW5),'Corrected With Uncollectible'!DW5-'Module C Initial'!DW5)</f>
        <v>-0.67999999999999972</v>
      </c>
      <c r="AF5" s="31">
        <f ca="1">IFERROR(IF(AND($A5=VLOOKUP($A5&amp;"."&amp;$C5,UncollectibleLookup,2,FALSE),$C5=VLOOKUP($A5&amp;"."&amp;$C5,UncollectibleLookup,4,FALSE)),0,'Corrected With Uncollectible'!DX5-'Module C Initial'!DX5),'Corrected With Uncollectible'!DX5-'Module C Initial'!DX5)</f>
        <v>0</v>
      </c>
      <c r="AG5" s="31">
        <f ca="1">IFERROR(IF(AND($A5=VLOOKUP($A5&amp;"."&amp;$C5,UncollectibleLookup,2,FALSE),$C5=VLOOKUP($A5&amp;"."&amp;$C5,UncollectibleLookup,4,FALSE)),0,'Corrected With Uncollectible'!DY5-'Module C Initial'!DY5),'Corrected With Uncollectible'!DY5-'Module C Initial'!DY5)</f>
        <v>-1.0199999999999996</v>
      </c>
      <c r="AH5" s="31">
        <f ca="1">IFERROR(IF(AND($A5=VLOOKUP($A5&amp;"."&amp;$C5,UncollectibleLookup,2,FALSE),$C5=VLOOKUP($A5&amp;"."&amp;$C5,UncollectibleLookup,4,FALSE)),0,'Corrected With Uncollectible'!DZ5-'Module C Initial'!DZ5),'Corrected With Uncollectible'!DZ5-'Module C Initial'!DZ5)</f>
        <v>0</v>
      </c>
      <c r="AI5" s="31">
        <f ca="1">IFERROR(IF(AND($A5=VLOOKUP($A5&amp;"."&amp;$C5,UncollectibleLookup,2,FALSE),$C5=VLOOKUP($A5&amp;"."&amp;$C5,UncollectibleLookup,4,FALSE)),0,'Corrected With Uncollectible'!EA5-'Module C Initial'!EA5),'Corrected With Uncollectible'!EA5-'Module C Initial'!EA5)</f>
        <v>0</v>
      </c>
      <c r="AJ5" s="31">
        <f ca="1">IFERROR(IF(AND($A5=VLOOKUP($A5&amp;"."&amp;$C5,UncollectibleLookup,2,FALSE),$C5=VLOOKUP($A5&amp;"."&amp;$C5,UncollectibleLookup,4,FALSE)),0,'Corrected With Uncollectible'!EB5-'Module C Initial'!EB5),'Corrected With Uncollectible'!EB5-'Module C Initial'!EB5)</f>
        <v>-1.0000000000000002E-2</v>
      </c>
      <c r="AK5" s="31">
        <f ca="1">IFERROR(IF(AND($A5=VLOOKUP($A5&amp;"."&amp;$C5,UncollectibleLookup,2,FALSE),$C5=VLOOKUP($A5&amp;"."&amp;$C5,UncollectibleLookup,4,FALSE)),0,'Corrected With Uncollectible'!EC5-'Module C Initial'!EC5),'Corrected With Uncollectible'!EC5-'Module C Initial'!EC5)</f>
        <v>-1.0000000000000002E-2</v>
      </c>
      <c r="AL5" s="31">
        <f ca="1">IFERROR(IF(AND($A5=VLOOKUP($A5&amp;"."&amp;$C5,UncollectibleLookup,2,FALSE),$C5=VLOOKUP($A5&amp;"."&amp;$C5,UncollectibleLookup,4,FALSE)),0,'Corrected With Uncollectible'!ED5-'Module C Initial'!ED5),'Corrected With Uncollectible'!ED5-'Module C Initial'!ED5)</f>
        <v>-7.0000000000000062E-2</v>
      </c>
      <c r="AM5" s="31">
        <f ca="1">IFERROR(IF(AND($A5=VLOOKUP($A5&amp;"."&amp;$C5,UncollectibleLookup,2,FALSE),$C5=VLOOKUP($A5&amp;"."&amp;$C5,UncollectibleLookup,4,FALSE)),0,'Corrected With Uncollectible'!EE5-'Module C Initial'!EE5),'Corrected With Uncollectible'!EE5-'Module C Initial'!EE5)</f>
        <v>-2.2600000000000051</v>
      </c>
      <c r="AN5" s="31">
        <f ca="1">IFERROR(IF(AND($A5=VLOOKUP($A5&amp;"."&amp;$C5,UncollectibleLookup,2,FALSE),$C5=VLOOKUP($A5&amp;"."&amp;$C5,UncollectibleLookup,4,FALSE)),0,'Corrected With Uncollectible'!EF5-'Module C Initial'!EF5),'Corrected With Uncollectible'!EF5-'Module C Initial'!EF5)</f>
        <v>-9.9999999999998979E-3</v>
      </c>
      <c r="AO5" s="32">
        <f ca="1">E5+Q5+AC5</f>
        <v>-2.4599999999999991</v>
      </c>
      <c r="AP5" s="32">
        <f t="shared" ref="AP5:AZ20" ca="1" si="4">F5+R5+AD5</f>
        <v>-0.22999999999999976</v>
      </c>
      <c r="AQ5" s="32">
        <f t="shared" ca="1" si="4"/>
        <v>-2.9200000000000004</v>
      </c>
      <c r="AR5" s="32">
        <f t="shared" ca="1" si="4"/>
        <v>0</v>
      </c>
      <c r="AS5" s="32">
        <f t="shared" ca="1" si="4"/>
        <v>-4.4399999999999995</v>
      </c>
      <c r="AT5" s="32">
        <f t="shared" ca="1" si="4"/>
        <v>0</v>
      </c>
      <c r="AU5" s="32">
        <f t="shared" ca="1" si="4"/>
        <v>-2.0000000000000018E-2</v>
      </c>
      <c r="AV5" s="32">
        <f t="shared" ca="1" si="4"/>
        <v>-2.0000000000000011E-2</v>
      </c>
      <c r="AW5" s="32">
        <f t="shared" ca="1" si="4"/>
        <v>-2.0000000000000011E-2</v>
      </c>
      <c r="AX5" s="32">
        <f t="shared" ca="1" si="4"/>
        <v>-0.3299999999999994</v>
      </c>
      <c r="AY5" s="32">
        <f t="shared" ca="1" si="4"/>
        <v>-10.060000000000013</v>
      </c>
      <c r="AZ5" s="32">
        <f t="shared" ca="1" si="4"/>
        <v>-7.9999999999999516E-2</v>
      </c>
      <c r="BA5" s="31">
        <f ca="1">ROUND(E5*BA$3,2)</f>
        <v>-0.02</v>
      </c>
      <c r="BB5" s="31">
        <f t="shared" ref="BB5:BL28" ca="1" si="5">ROUND(F5*BB$3,2)</f>
        <v>0</v>
      </c>
      <c r="BC5" s="31">
        <f t="shared" ca="1" si="5"/>
        <v>-0.03</v>
      </c>
      <c r="BD5" s="31">
        <f t="shared" ca="1" si="5"/>
        <v>0</v>
      </c>
      <c r="BE5" s="31">
        <f t="shared" ca="1" si="5"/>
        <v>-0.04</v>
      </c>
      <c r="BF5" s="31">
        <f t="shared" ca="1" si="5"/>
        <v>0</v>
      </c>
      <c r="BG5" s="31">
        <f t="shared" ca="1" si="5"/>
        <v>0</v>
      </c>
      <c r="BH5" s="31">
        <f t="shared" ca="1" si="5"/>
        <v>0</v>
      </c>
      <c r="BI5" s="31">
        <f t="shared" ca="1" si="5"/>
        <v>0</v>
      </c>
      <c r="BJ5" s="31">
        <f t="shared" ca="1" si="5"/>
        <v>0</v>
      </c>
      <c r="BK5" s="31">
        <f t="shared" ca="1" si="5"/>
        <v>-0.09</v>
      </c>
      <c r="BL5" s="31">
        <f t="shared" ca="1" si="5"/>
        <v>0</v>
      </c>
      <c r="BM5" s="32">
        <f ca="1">AO5+BA5</f>
        <v>-2.4799999999999991</v>
      </c>
      <c r="BN5" s="32">
        <f t="shared" ref="BN5:BX28" ca="1" si="6">AP5+BB5</f>
        <v>-0.22999999999999976</v>
      </c>
      <c r="BO5" s="32">
        <f t="shared" ca="1" si="6"/>
        <v>-2.95</v>
      </c>
      <c r="BP5" s="32">
        <f t="shared" ca="1" si="6"/>
        <v>0</v>
      </c>
      <c r="BQ5" s="32">
        <f t="shared" ca="1" si="6"/>
        <v>-4.4799999999999995</v>
      </c>
      <c r="BR5" s="32">
        <f t="shared" ca="1" si="6"/>
        <v>0</v>
      </c>
      <c r="BS5" s="32">
        <f t="shared" ca="1" si="6"/>
        <v>-2.0000000000000018E-2</v>
      </c>
      <c r="BT5" s="32">
        <f t="shared" ca="1" si="6"/>
        <v>-2.0000000000000011E-2</v>
      </c>
      <c r="BU5" s="32">
        <f t="shared" ca="1" si="6"/>
        <v>-2.0000000000000011E-2</v>
      </c>
      <c r="BV5" s="32">
        <f t="shared" ca="1" si="6"/>
        <v>-0.3299999999999994</v>
      </c>
      <c r="BW5" s="32">
        <f t="shared" ca="1" si="6"/>
        <v>-10.150000000000013</v>
      </c>
      <c r="BX5" s="32">
        <f t="shared" ca="1" si="6"/>
        <v>-7.9999999999999516E-2</v>
      </c>
    </row>
    <row r="6" spans="1:76">
      <c r="A6" t="s">
        <v>433</v>
      </c>
      <c r="B6" s="1" t="s">
        <v>156</v>
      </c>
      <c r="C6" t="str">
        <f t="shared" ca="1" si="2"/>
        <v>0000006711</v>
      </c>
      <c r="D6" t="str">
        <f t="shared" ca="1" si="3"/>
        <v>FortisAlberta Reversing POD - Stirling (67S)</v>
      </c>
      <c r="E6" s="31">
        <f ca="1">IFERROR(IF(AND($A6=VLOOKUP($A6&amp;"."&amp;$C6,UncollectibleLookup,2,FALSE),$C6=VLOOKUP($A6&amp;"."&amp;$C6,UncollectibleLookup,4,FALSE)),0,'Corrected With Uncollectible'!CW6-'Module C Initial'!CW6),'Corrected With Uncollectible'!CW6-'Module C Initial'!CW6)</f>
        <v>0</v>
      </c>
      <c r="F6" s="31">
        <f ca="1">IFERROR(IF(AND($A6=VLOOKUP($A6&amp;"."&amp;$C6,UncollectibleLookup,2,FALSE),$C6=VLOOKUP($A6&amp;"."&amp;$C6,UncollectibleLookup,4,FALSE)),0,'Corrected With Uncollectible'!CX6-'Module C Initial'!CX6),'Corrected With Uncollectible'!CX6-'Module C Initial'!CX6)</f>
        <v>0</v>
      </c>
      <c r="G6" s="31">
        <f ca="1">IFERROR(IF(AND($A6=VLOOKUP($A6&amp;"."&amp;$C6,UncollectibleLookup,2,FALSE),$C6=VLOOKUP($A6&amp;"."&amp;$C6,UncollectibleLookup,4,FALSE)),0,'Corrected With Uncollectible'!CY6-'Module C Initial'!CY6),'Corrected With Uncollectible'!CY6-'Module C Initial'!CY6)</f>
        <v>0</v>
      </c>
      <c r="H6" s="31">
        <f ca="1">IFERROR(IF(AND($A6=VLOOKUP($A6&amp;"."&amp;$C6,UncollectibleLookup,2,FALSE),$C6=VLOOKUP($A6&amp;"."&amp;$C6,UncollectibleLookup,4,FALSE)),0,'Corrected With Uncollectible'!CZ6-'Module C Initial'!CZ6),'Corrected With Uncollectible'!CZ6-'Module C Initial'!CZ6)</f>
        <v>0</v>
      </c>
      <c r="I6" s="31">
        <f ca="1">IFERROR(IF(AND($A6=VLOOKUP($A6&amp;"."&amp;$C6,UncollectibleLookup,2,FALSE),$C6=VLOOKUP($A6&amp;"."&amp;$C6,UncollectibleLookup,4,FALSE)),0,'Corrected With Uncollectible'!DA6-'Module C Initial'!DA6),'Corrected With Uncollectible'!DA6-'Module C Initial'!DA6)</f>
        <v>0.14999999999999858</v>
      </c>
      <c r="J6" s="31">
        <f ca="1">IFERROR(IF(AND($A6=VLOOKUP($A6&amp;"."&amp;$C6,UncollectibleLookup,2,FALSE),$C6=VLOOKUP($A6&amp;"."&amp;$C6,UncollectibleLookup,4,FALSE)),0,'Corrected With Uncollectible'!DB6-'Module C Initial'!DB6),'Corrected With Uncollectible'!DB6-'Module C Initial'!DB6)</f>
        <v>3.2200000000000273</v>
      </c>
      <c r="K6" s="31">
        <f ca="1">IFERROR(IF(AND($A6=VLOOKUP($A6&amp;"."&amp;$C6,UncollectibleLookup,2,FALSE),$C6=VLOOKUP($A6&amp;"."&amp;$C6,UncollectibleLookup,4,FALSE)),0,'Corrected With Uncollectible'!DC6-'Module C Initial'!DC6),'Corrected With Uncollectible'!DC6-'Module C Initial'!DC6)</f>
        <v>2.2699999999999818</v>
      </c>
      <c r="L6" s="31">
        <f ca="1">IFERROR(IF(AND($A6=VLOOKUP($A6&amp;"."&amp;$C6,UncollectibleLookup,2,FALSE),$C6=VLOOKUP($A6&amp;"."&amp;$C6,UncollectibleLookup,4,FALSE)),0,'Corrected With Uncollectible'!DD6-'Module C Initial'!DD6),'Corrected With Uncollectible'!DD6-'Module C Initial'!DD6)</f>
        <v>0.70000000000000284</v>
      </c>
      <c r="M6" s="31">
        <f ca="1">IFERROR(IF(AND($A6=VLOOKUP($A6&amp;"."&amp;$C6,UncollectibleLookup,2,FALSE),$C6=VLOOKUP($A6&amp;"."&amp;$C6,UncollectibleLookup,4,FALSE)),0,'Corrected With Uncollectible'!DE6-'Module C Initial'!DE6),'Corrected With Uncollectible'!DE6-'Module C Initial'!DE6)</f>
        <v>1.210000000000008</v>
      </c>
      <c r="N6" s="31">
        <f ca="1">IFERROR(IF(AND($A6=VLOOKUP($A6&amp;"."&amp;$C6,UncollectibleLookup,2,FALSE),$C6=VLOOKUP($A6&amp;"."&amp;$C6,UncollectibleLookup,4,FALSE)),0,'Corrected With Uncollectible'!DF6-'Module C Initial'!DF6),'Corrected With Uncollectible'!DF6-'Module C Initial'!DF6)</f>
        <v>0.71999999999999886</v>
      </c>
      <c r="O6" s="31">
        <f ca="1">IFERROR(IF(AND($A6=VLOOKUP($A6&amp;"."&amp;$C6,UncollectibleLookup,2,FALSE),$C6=VLOOKUP($A6&amp;"."&amp;$C6,UncollectibleLookup,4,FALSE)),0,'Corrected With Uncollectible'!DG6-'Module C Initial'!DG6),'Corrected With Uncollectible'!DG6-'Module C Initial'!DG6)</f>
        <v>0</v>
      </c>
      <c r="P6" s="31">
        <f ca="1">IFERROR(IF(AND($A6=VLOOKUP($A6&amp;"."&amp;$C6,UncollectibleLookup,2,FALSE),$C6=VLOOKUP($A6&amp;"."&amp;$C6,UncollectibleLookup,4,FALSE)),0,'Corrected With Uncollectible'!DH6-'Module C Initial'!DH6),'Corrected With Uncollectible'!DH6-'Module C Initial'!DH6)</f>
        <v>0</v>
      </c>
      <c r="Q6" s="32">
        <f ca="1">IFERROR(IF(AND($A6=VLOOKUP($A6&amp;"."&amp;$C6,UncollectibleLookup,2,FALSE),$C6=VLOOKUP($A6&amp;"."&amp;$C6,UncollectibleLookup,4,FALSE)),0,'Corrected With Uncollectible'!DI6-'Module C Initial'!DI6),'Corrected With Uncollectible'!DI6-'Module C Initial'!DI6)</f>
        <v>0</v>
      </c>
      <c r="R6" s="32">
        <f ca="1">IFERROR(IF(AND($A6=VLOOKUP($A6&amp;"."&amp;$C6,UncollectibleLookup,2,FALSE),$C6=VLOOKUP($A6&amp;"."&amp;$C6,UncollectibleLookup,4,FALSE)),0,'Corrected With Uncollectible'!DJ6-'Module C Initial'!DJ6),'Corrected With Uncollectible'!DJ6-'Module C Initial'!DJ6)</f>
        <v>0</v>
      </c>
      <c r="S6" s="32">
        <f ca="1">IFERROR(IF(AND($A6=VLOOKUP($A6&amp;"."&amp;$C6,UncollectibleLookup,2,FALSE),$C6=VLOOKUP($A6&amp;"."&amp;$C6,UncollectibleLookup,4,FALSE)),0,'Corrected With Uncollectible'!DK6-'Module C Initial'!DK6),'Corrected With Uncollectible'!DK6-'Module C Initial'!DK6)</f>
        <v>0</v>
      </c>
      <c r="T6" s="32">
        <f ca="1">IFERROR(IF(AND($A6=VLOOKUP($A6&amp;"."&amp;$C6,UncollectibleLookup,2,FALSE),$C6=VLOOKUP($A6&amp;"."&amp;$C6,UncollectibleLookup,4,FALSE)),0,'Corrected With Uncollectible'!DL6-'Module C Initial'!DL6),'Corrected With Uncollectible'!DL6-'Module C Initial'!DL6)</f>
        <v>0</v>
      </c>
      <c r="U6" s="32">
        <f ca="1">IFERROR(IF(AND($A6=VLOOKUP($A6&amp;"."&amp;$C6,UncollectibleLookup,2,FALSE),$C6=VLOOKUP($A6&amp;"."&amp;$C6,UncollectibleLookup,4,FALSE)),0,'Corrected With Uncollectible'!DM6-'Module C Initial'!DM6),'Corrected With Uncollectible'!DM6-'Module C Initial'!DM6)</f>
        <v>0</v>
      </c>
      <c r="V6" s="32">
        <f ca="1">IFERROR(IF(AND($A6=VLOOKUP($A6&amp;"."&amp;$C6,UncollectibleLookup,2,FALSE),$C6=VLOOKUP($A6&amp;"."&amp;$C6,UncollectibleLookup,4,FALSE)),0,'Corrected With Uncollectible'!DN6-'Module C Initial'!DN6),'Corrected With Uncollectible'!DN6-'Module C Initial'!DN6)</f>
        <v>0.16000000000000014</v>
      </c>
      <c r="W6" s="32">
        <f ca="1">IFERROR(IF(AND($A6=VLOOKUP($A6&amp;"."&amp;$C6,UncollectibleLookup,2,FALSE),$C6=VLOOKUP($A6&amp;"."&amp;$C6,UncollectibleLookup,4,FALSE)),0,'Corrected With Uncollectible'!DO6-'Module C Initial'!DO6),'Corrected With Uncollectible'!DO6-'Module C Initial'!DO6)</f>
        <v>0.10999999999999943</v>
      </c>
      <c r="X6" s="32">
        <f ca="1">IFERROR(IF(AND($A6=VLOOKUP($A6&amp;"."&amp;$C6,UncollectibleLookup,2,FALSE),$C6=VLOOKUP($A6&amp;"."&amp;$C6,UncollectibleLookup,4,FALSE)),0,'Corrected With Uncollectible'!DP6-'Module C Initial'!DP6),'Corrected With Uncollectible'!DP6-'Module C Initial'!DP6)</f>
        <v>3.0000000000000249E-2</v>
      </c>
      <c r="Y6" s="32">
        <f ca="1">IFERROR(IF(AND($A6=VLOOKUP($A6&amp;"."&amp;$C6,UncollectibleLookup,2,FALSE),$C6=VLOOKUP($A6&amp;"."&amp;$C6,UncollectibleLookup,4,FALSE)),0,'Corrected With Uncollectible'!DQ6-'Module C Initial'!DQ6),'Corrected With Uncollectible'!DQ6-'Module C Initial'!DQ6)</f>
        <v>6.0000000000000497E-2</v>
      </c>
      <c r="Z6" s="32">
        <f ca="1">IFERROR(IF(AND($A6=VLOOKUP($A6&amp;"."&amp;$C6,UncollectibleLookup,2,FALSE),$C6=VLOOKUP($A6&amp;"."&amp;$C6,UncollectibleLookup,4,FALSE)),0,'Corrected With Uncollectible'!DR6-'Module C Initial'!DR6),'Corrected With Uncollectible'!DR6-'Module C Initial'!DR6)</f>
        <v>4.0000000000000036E-2</v>
      </c>
      <c r="AA6" s="32">
        <f ca="1">IFERROR(IF(AND($A6=VLOOKUP($A6&amp;"."&amp;$C6,UncollectibleLookup,2,FALSE),$C6=VLOOKUP($A6&amp;"."&amp;$C6,UncollectibleLookup,4,FALSE)),0,'Corrected With Uncollectible'!DS6-'Module C Initial'!DS6),'Corrected With Uncollectible'!DS6-'Module C Initial'!DS6)</f>
        <v>0</v>
      </c>
      <c r="AB6" s="32">
        <f ca="1">IFERROR(IF(AND($A6=VLOOKUP($A6&amp;"."&amp;$C6,UncollectibleLookup,2,FALSE),$C6=VLOOKUP($A6&amp;"."&amp;$C6,UncollectibleLookup,4,FALSE)),0,'Corrected With Uncollectible'!DT6-'Module C Initial'!DT6),'Corrected With Uncollectible'!DT6-'Module C Initial'!DT6)</f>
        <v>0</v>
      </c>
      <c r="AC6" s="31">
        <f ca="1">IFERROR(IF(AND($A6=VLOOKUP($A6&amp;"."&amp;$C6,UncollectibleLookup,2,FALSE),$C6=VLOOKUP($A6&amp;"."&amp;$C6,UncollectibleLookup,4,FALSE)),0,'Corrected With Uncollectible'!DU6-'Module C Initial'!DU6),'Corrected With Uncollectible'!DU6-'Module C Initial'!DU6)</f>
        <v>0</v>
      </c>
      <c r="AD6" s="31">
        <f ca="1">IFERROR(IF(AND($A6=VLOOKUP($A6&amp;"."&amp;$C6,UncollectibleLookup,2,FALSE),$C6=VLOOKUP($A6&amp;"."&amp;$C6,UncollectibleLookup,4,FALSE)),0,'Corrected With Uncollectible'!DV6-'Module C Initial'!DV6),'Corrected With Uncollectible'!DV6-'Module C Initial'!DV6)</f>
        <v>0</v>
      </c>
      <c r="AE6" s="31">
        <f ca="1">IFERROR(IF(AND($A6=VLOOKUP($A6&amp;"."&amp;$C6,UncollectibleLookup,2,FALSE),$C6=VLOOKUP($A6&amp;"."&amp;$C6,UncollectibleLookup,4,FALSE)),0,'Corrected With Uncollectible'!DW6-'Module C Initial'!DW6),'Corrected With Uncollectible'!DW6-'Module C Initial'!DW6)</f>
        <v>0</v>
      </c>
      <c r="AF6" s="31">
        <f ca="1">IFERROR(IF(AND($A6=VLOOKUP($A6&amp;"."&amp;$C6,UncollectibleLookup,2,FALSE),$C6=VLOOKUP($A6&amp;"."&amp;$C6,UncollectibleLookup,4,FALSE)),0,'Corrected With Uncollectible'!DX6-'Module C Initial'!DX6),'Corrected With Uncollectible'!DX6-'Module C Initial'!DX6)</f>
        <v>0</v>
      </c>
      <c r="AG6" s="31">
        <f ca="1">IFERROR(IF(AND($A6=VLOOKUP($A6&amp;"."&amp;$C6,UncollectibleLookup,2,FALSE),$C6=VLOOKUP($A6&amp;"."&amp;$C6,UncollectibleLookup,4,FALSE)),0,'Corrected With Uncollectible'!DY6-'Module C Initial'!DY6),'Corrected With Uncollectible'!DY6-'Module C Initial'!DY6)</f>
        <v>5.0000000000000711E-2</v>
      </c>
      <c r="AH6" s="31">
        <f ca="1">IFERROR(IF(AND($A6=VLOOKUP($A6&amp;"."&amp;$C6,UncollectibleLookup,2,FALSE),$C6=VLOOKUP($A6&amp;"."&amp;$C6,UncollectibleLookup,4,FALSE)),0,'Corrected With Uncollectible'!DZ6-'Module C Initial'!DZ6),'Corrected With Uncollectible'!DZ6-'Module C Initial'!DZ6)</f>
        <v>1.0099999999999909</v>
      </c>
      <c r="AI6" s="31">
        <f ca="1">IFERROR(IF(AND($A6=VLOOKUP($A6&amp;"."&amp;$C6,UncollectibleLookup,2,FALSE),$C6=VLOOKUP($A6&amp;"."&amp;$C6,UncollectibleLookup,4,FALSE)),0,'Corrected With Uncollectible'!EA6-'Module C Initial'!EA6),'Corrected With Uncollectible'!EA6-'Module C Initial'!EA6)</f>
        <v>0.70000000000000284</v>
      </c>
      <c r="AJ6" s="31">
        <f ca="1">IFERROR(IF(AND($A6=VLOOKUP($A6&amp;"."&amp;$C6,UncollectibleLookup,2,FALSE),$C6=VLOOKUP($A6&amp;"."&amp;$C6,UncollectibleLookup,4,FALSE)),0,'Corrected With Uncollectible'!EB6-'Module C Initial'!EB6),'Corrected With Uncollectible'!EB6-'Module C Initial'!EB6)</f>
        <v>0.21000000000000085</v>
      </c>
      <c r="AK6" s="31">
        <f ca="1">IFERROR(IF(AND($A6=VLOOKUP($A6&amp;"."&amp;$C6,UncollectibleLookup,2,FALSE),$C6=VLOOKUP($A6&amp;"."&amp;$C6,UncollectibleLookup,4,FALSE)),0,'Corrected With Uncollectible'!EC6-'Module C Initial'!EC6),'Corrected With Uncollectible'!EC6-'Module C Initial'!EC6)</f>
        <v>0.36999999999999744</v>
      </c>
      <c r="AL6" s="31">
        <f ca="1">IFERROR(IF(AND($A6=VLOOKUP($A6&amp;"."&amp;$C6,UncollectibleLookup,2,FALSE),$C6=VLOOKUP($A6&amp;"."&amp;$C6,UncollectibleLookup,4,FALSE)),0,'Corrected With Uncollectible'!ED6-'Module C Initial'!ED6),'Corrected With Uncollectible'!ED6-'Module C Initial'!ED6)</f>
        <v>0.21999999999999886</v>
      </c>
      <c r="AM6" s="31">
        <f ca="1">IFERROR(IF(AND($A6=VLOOKUP($A6&amp;"."&amp;$C6,UncollectibleLookup,2,FALSE),$C6=VLOOKUP($A6&amp;"."&amp;$C6,UncollectibleLookup,4,FALSE)),0,'Corrected With Uncollectible'!EE6-'Module C Initial'!EE6),'Corrected With Uncollectible'!EE6-'Module C Initial'!EE6)</f>
        <v>0</v>
      </c>
      <c r="AN6" s="31">
        <f ca="1">IFERROR(IF(AND($A6=VLOOKUP($A6&amp;"."&amp;$C6,UncollectibleLookup,2,FALSE),$C6=VLOOKUP($A6&amp;"."&amp;$C6,UncollectibleLookup,4,FALSE)),0,'Corrected With Uncollectible'!EF6-'Module C Initial'!EF6),'Corrected With Uncollectible'!EF6-'Module C Initial'!EF6)</f>
        <v>0</v>
      </c>
      <c r="AO6" s="32">
        <f t="shared" ref="AO6:AZ40" ca="1" si="7">E6+Q6+AC6</f>
        <v>0</v>
      </c>
      <c r="AP6" s="32">
        <f t="shared" ca="1" si="4"/>
        <v>0</v>
      </c>
      <c r="AQ6" s="32">
        <f t="shared" ca="1" si="4"/>
        <v>0</v>
      </c>
      <c r="AR6" s="32">
        <f t="shared" ca="1" si="4"/>
        <v>0</v>
      </c>
      <c r="AS6" s="32">
        <f t="shared" ca="1" si="4"/>
        <v>0.19999999999999929</v>
      </c>
      <c r="AT6" s="32">
        <f t="shared" ca="1" si="4"/>
        <v>4.3900000000000183</v>
      </c>
      <c r="AU6" s="32">
        <f t="shared" ca="1" si="4"/>
        <v>3.0799999999999841</v>
      </c>
      <c r="AV6" s="32">
        <f t="shared" ca="1" si="4"/>
        <v>0.94000000000000394</v>
      </c>
      <c r="AW6" s="32">
        <f t="shared" ca="1" si="4"/>
        <v>1.6400000000000059</v>
      </c>
      <c r="AX6" s="32">
        <f t="shared" ca="1" si="4"/>
        <v>0.97999999999999776</v>
      </c>
      <c r="AY6" s="32">
        <f t="shared" ca="1" si="4"/>
        <v>0</v>
      </c>
      <c r="AZ6" s="32">
        <f t="shared" ca="1" si="4"/>
        <v>0</v>
      </c>
      <c r="BA6" s="31">
        <f t="shared" ref="BA6:BF69" ca="1" si="8">ROUND(E6*BA$3,2)</f>
        <v>0</v>
      </c>
      <c r="BB6" s="31">
        <f t="shared" ca="1" si="5"/>
        <v>0</v>
      </c>
      <c r="BC6" s="31">
        <f t="shared" ca="1" si="5"/>
        <v>0</v>
      </c>
      <c r="BD6" s="31">
        <f t="shared" ca="1" si="5"/>
        <v>0</v>
      </c>
      <c r="BE6" s="31">
        <f t="shared" ca="1" si="5"/>
        <v>0</v>
      </c>
      <c r="BF6" s="31">
        <f t="shared" ca="1" si="5"/>
        <v>0.04</v>
      </c>
      <c r="BG6" s="31">
        <f t="shared" ca="1" si="5"/>
        <v>0.03</v>
      </c>
      <c r="BH6" s="31">
        <f t="shared" ca="1" si="5"/>
        <v>0.01</v>
      </c>
      <c r="BI6" s="31">
        <f t="shared" ca="1" si="5"/>
        <v>0.01</v>
      </c>
      <c r="BJ6" s="31">
        <f t="shared" ca="1" si="5"/>
        <v>0.01</v>
      </c>
      <c r="BK6" s="31">
        <f t="shared" ca="1" si="5"/>
        <v>0</v>
      </c>
      <c r="BL6" s="31">
        <f t="shared" ca="1" si="5"/>
        <v>0</v>
      </c>
      <c r="BM6" s="32">
        <f t="shared" ref="BM6:BR69" ca="1" si="9">AO6+BA6</f>
        <v>0</v>
      </c>
      <c r="BN6" s="32">
        <f t="shared" ca="1" si="6"/>
        <v>0</v>
      </c>
      <c r="BO6" s="32">
        <f t="shared" ca="1" si="6"/>
        <v>0</v>
      </c>
      <c r="BP6" s="32">
        <f t="shared" ca="1" si="6"/>
        <v>0</v>
      </c>
      <c r="BQ6" s="32">
        <f t="shared" ca="1" si="6"/>
        <v>0.19999999999999929</v>
      </c>
      <c r="BR6" s="32">
        <f t="shared" ca="1" si="6"/>
        <v>4.4300000000000184</v>
      </c>
      <c r="BS6" s="32">
        <f t="shared" ca="1" si="6"/>
        <v>3.1099999999999839</v>
      </c>
      <c r="BT6" s="32">
        <f t="shared" ca="1" si="6"/>
        <v>0.95000000000000395</v>
      </c>
      <c r="BU6" s="32">
        <f t="shared" ca="1" si="6"/>
        <v>1.6500000000000059</v>
      </c>
      <c r="BV6" s="32">
        <f t="shared" ca="1" si="6"/>
        <v>0.98999999999999777</v>
      </c>
      <c r="BW6" s="32">
        <f t="shared" ca="1" si="6"/>
        <v>0</v>
      </c>
      <c r="BX6" s="32">
        <f t="shared" ca="1" si="6"/>
        <v>0</v>
      </c>
    </row>
    <row r="7" spans="1:76">
      <c r="A7" t="s">
        <v>433</v>
      </c>
      <c r="B7" s="1" t="s">
        <v>149</v>
      </c>
      <c r="C7" t="str">
        <f t="shared" ca="1" si="2"/>
        <v>0000022911</v>
      </c>
      <c r="D7" t="str">
        <f t="shared" ca="1" si="3"/>
        <v>FortisAlberta Reversing POD - Glenwood (229S)</v>
      </c>
      <c r="E7" s="31">
        <f ca="1">IFERROR(IF(AND($A7=VLOOKUP($A7&amp;"."&amp;$C7,UncollectibleLookup,2,FALSE),$C7=VLOOKUP($A7&amp;"."&amp;$C7,UncollectibleLookup,4,FALSE)),0,'Corrected With Uncollectible'!CW7-'Module C Initial'!CW7),'Corrected With Uncollectible'!CW7-'Module C Initial'!CW7)</f>
        <v>2.110000000000003</v>
      </c>
      <c r="F7" s="31">
        <f ca="1">IFERROR(IF(AND($A7=VLOOKUP($A7&amp;"."&amp;$C7,UncollectibleLookup,2,FALSE),$C7=VLOOKUP($A7&amp;"."&amp;$C7,UncollectibleLookup,4,FALSE)),0,'Corrected With Uncollectible'!CX7-'Module C Initial'!CX7),'Corrected With Uncollectible'!CX7-'Module C Initial'!CX7)</f>
        <v>2.1799999999999997</v>
      </c>
      <c r="G7" s="31">
        <f ca="1">IFERROR(IF(AND($A7=VLOOKUP($A7&amp;"."&amp;$C7,UncollectibleLookup,2,FALSE),$C7=VLOOKUP($A7&amp;"."&amp;$C7,UncollectibleLookup,4,FALSE)),0,'Corrected With Uncollectible'!CY7-'Module C Initial'!CY7),'Corrected With Uncollectible'!CY7-'Module C Initial'!CY7)</f>
        <v>0.4399999999999995</v>
      </c>
      <c r="H7" s="31">
        <f ca="1">IFERROR(IF(AND($A7=VLOOKUP($A7&amp;"."&amp;$C7,UncollectibleLookup,2,FALSE),$C7=VLOOKUP($A7&amp;"."&amp;$C7,UncollectibleLookup,4,FALSE)),0,'Corrected With Uncollectible'!CZ7-'Module C Initial'!CZ7),'Corrected With Uncollectible'!CZ7-'Module C Initial'!CZ7)</f>
        <v>2.0900000000000034</v>
      </c>
      <c r="I7" s="31">
        <f ca="1">IFERROR(IF(AND($A7=VLOOKUP($A7&amp;"."&amp;$C7,UncollectibleLookup,2,FALSE),$C7=VLOOKUP($A7&amp;"."&amp;$C7,UncollectibleLookup,4,FALSE)),0,'Corrected With Uncollectible'!DA7-'Module C Initial'!DA7),'Corrected With Uncollectible'!DA7-'Module C Initial'!DA7)</f>
        <v>50.389999999999986</v>
      </c>
      <c r="J7" s="31">
        <f ca="1">IFERROR(IF(AND($A7=VLOOKUP($A7&amp;"."&amp;$C7,UncollectibleLookup,2,FALSE),$C7=VLOOKUP($A7&amp;"."&amp;$C7,UncollectibleLookup,4,FALSE)),0,'Corrected With Uncollectible'!DB7-'Module C Initial'!DB7),'Corrected With Uncollectible'!DB7-'Module C Initial'!DB7)</f>
        <v>12.89</v>
      </c>
      <c r="K7" s="31">
        <f ca="1">IFERROR(IF(AND($A7=VLOOKUP($A7&amp;"."&amp;$C7,UncollectibleLookup,2,FALSE),$C7=VLOOKUP($A7&amp;"."&amp;$C7,UncollectibleLookup,4,FALSE)),0,'Corrected With Uncollectible'!DC7-'Module C Initial'!DC7),'Corrected With Uncollectible'!DC7-'Module C Initial'!DC7)</f>
        <v>6.480000000000004</v>
      </c>
      <c r="L7" s="31">
        <f ca="1">IFERROR(IF(AND($A7=VLOOKUP($A7&amp;"."&amp;$C7,UncollectibleLookup,2,FALSE),$C7=VLOOKUP($A7&amp;"."&amp;$C7,UncollectibleLookup,4,FALSE)),0,'Corrected With Uncollectible'!DD7-'Module C Initial'!DD7),'Corrected With Uncollectible'!DD7-'Module C Initial'!DD7)</f>
        <v>16.930000000000007</v>
      </c>
      <c r="M7" s="31">
        <f ca="1">IFERROR(IF(AND($A7=VLOOKUP($A7&amp;"."&amp;$C7,UncollectibleLookup,2,FALSE),$C7=VLOOKUP($A7&amp;"."&amp;$C7,UncollectibleLookup,4,FALSE)),0,'Corrected With Uncollectible'!DE7-'Module C Initial'!DE7),'Corrected With Uncollectible'!DE7-'Module C Initial'!DE7)</f>
        <v>55.879999999999995</v>
      </c>
      <c r="N7" s="31">
        <f ca="1">IFERROR(IF(AND($A7=VLOOKUP($A7&amp;"."&amp;$C7,UncollectibleLookup,2,FALSE),$C7=VLOOKUP($A7&amp;"."&amp;$C7,UncollectibleLookup,4,FALSE)),0,'Corrected With Uncollectible'!DF7-'Module C Initial'!DF7),'Corrected With Uncollectible'!DF7-'Module C Initial'!DF7)</f>
        <v>9.36</v>
      </c>
      <c r="O7" s="31">
        <f ca="1">IFERROR(IF(AND($A7=VLOOKUP($A7&amp;"."&amp;$C7,UncollectibleLookup,2,FALSE),$C7=VLOOKUP($A7&amp;"."&amp;$C7,UncollectibleLookup,4,FALSE)),0,'Corrected With Uncollectible'!DG7-'Module C Initial'!DG7),'Corrected With Uncollectible'!DG7-'Module C Initial'!DG7)</f>
        <v>1.5600000000000005</v>
      </c>
      <c r="P7" s="31">
        <f ca="1">IFERROR(IF(AND($A7=VLOOKUP($A7&amp;"."&amp;$C7,UncollectibleLookup,2,FALSE),$C7=VLOOKUP($A7&amp;"."&amp;$C7,UncollectibleLookup,4,FALSE)),0,'Corrected With Uncollectible'!DH7-'Module C Initial'!DH7),'Corrected With Uncollectible'!DH7-'Module C Initial'!DH7)</f>
        <v>0</v>
      </c>
      <c r="Q7" s="32">
        <f ca="1">IFERROR(IF(AND($A7=VLOOKUP($A7&amp;"."&amp;$C7,UncollectibleLookup,2,FALSE),$C7=VLOOKUP($A7&amp;"."&amp;$C7,UncollectibleLookup,4,FALSE)),0,'Corrected With Uncollectible'!DI7-'Module C Initial'!DI7),'Corrected With Uncollectible'!DI7-'Module C Initial'!DI7)</f>
        <v>0.10000000000000009</v>
      </c>
      <c r="R7" s="32">
        <f ca="1">IFERROR(IF(AND($A7=VLOOKUP($A7&amp;"."&amp;$C7,UncollectibleLookup,2,FALSE),$C7=VLOOKUP($A7&amp;"."&amp;$C7,UncollectibleLookup,4,FALSE)),0,'Corrected With Uncollectible'!DJ7-'Module C Initial'!DJ7),'Corrected With Uncollectible'!DJ7-'Module C Initial'!DJ7)</f>
        <v>0.10999999999999988</v>
      </c>
      <c r="S7" s="32">
        <f ca="1">IFERROR(IF(AND($A7=VLOOKUP($A7&amp;"."&amp;$C7,UncollectibleLookup,2,FALSE),$C7=VLOOKUP($A7&amp;"."&amp;$C7,UncollectibleLookup,4,FALSE)),0,'Corrected With Uncollectible'!DK7-'Module C Initial'!DK7),'Corrected With Uncollectible'!DK7-'Module C Initial'!DK7)</f>
        <v>2.0000000000000018E-2</v>
      </c>
      <c r="T7" s="32">
        <f ca="1">IFERROR(IF(AND($A7=VLOOKUP($A7&amp;"."&amp;$C7,UncollectibleLookup,2,FALSE),$C7=VLOOKUP($A7&amp;"."&amp;$C7,UncollectibleLookup,4,FALSE)),0,'Corrected With Uncollectible'!DL7-'Module C Initial'!DL7),'Corrected With Uncollectible'!DL7-'Module C Initial'!DL7)</f>
        <v>0.10000000000000009</v>
      </c>
      <c r="U7" s="32">
        <f ca="1">IFERROR(IF(AND($A7=VLOOKUP($A7&amp;"."&amp;$C7,UncollectibleLookup,2,FALSE),$C7=VLOOKUP($A7&amp;"."&amp;$C7,UncollectibleLookup,4,FALSE)),0,'Corrected With Uncollectible'!DM7-'Module C Initial'!DM7),'Corrected With Uncollectible'!DM7-'Module C Initial'!DM7)</f>
        <v>2.5199999999999996</v>
      </c>
      <c r="V7" s="32">
        <f ca="1">IFERROR(IF(AND($A7=VLOOKUP($A7&amp;"."&amp;$C7,UncollectibleLookup,2,FALSE),$C7=VLOOKUP($A7&amp;"."&amp;$C7,UncollectibleLookup,4,FALSE)),0,'Corrected With Uncollectible'!DN7-'Module C Initial'!DN7),'Corrected With Uncollectible'!DN7-'Module C Initial'!DN7)</f>
        <v>0.64000000000000057</v>
      </c>
      <c r="W7" s="32">
        <f ca="1">IFERROR(IF(AND($A7=VLOOKUP($A7&amp;"."&amp;$C7,UncollectibleLookup,2,FALSE),$C7=VLOOKUP($A7&amp;"."&amp;$C7,UncollectibleLookup,4,FALSE)),0,'Corrected With Uncollectible'!DO7-'Module C Initial'!DO7),'Corrected With Uncollectible'!DO7-'Module C Initial'!DO7)</f>
        <v>0.31999999999999984</v>
      </c>
      <c r="X7" s="32">
        <f ca="1">IFERROR(IF(AND($A7=VLOOKUP($A7&amp;"."&amp;$C7,UncollectibleLookup,2,FALSE),$C7=VLOOKUP($A7&amp;"."&amp;$C7,UncollectibleLookup,4,FALSE)),0,'Corrected With Uncollectible'!DP7-'Module C Initial'!DP7),'Corrected With Uncollectible'!DP7-'Module C Initial'!DP7)</f>
        <v>0.84000000000000075</v>
      </c>
      <c r="Y7" s="32">
        <f ca="1">IFERROR(IF(AND($A7=VLOOKUP($A7&amp;"."&amp;$C7,UncollectibleLookup,2,FALSE),$C7=VLOOKUP($A7&amp;"."&amp;$C7,UncollectibleLookup,4,FALSE)),0,'Corrected With Uncollectible'!DQ7-'Module C Initial'!DQ7),'Corrected With Uncollectible'!DQ7-'Module C Initial'!DQ7)</f>
        <v>2.7899999999999991</v>
      </c>
      <c r="Z7" s="32">
        <f ca="1">IFERROR(IF(AND($A7=VLOOKUP($A7&amp;"."&amp;$C7,UncollectibleLookup,2,FALSE),$C7=VLOOKUP($A7&amp;"."&amp;$C7,UncollectibleLookup,4,FALSE)),0,'Corrected With Uncollectible'!DR7-'Module C Initial'!DR7),'Corrected With Uncollectible'!DR7-'Module C Initial'!DR7)</f>
        <v>0.45999999999999996</v>
      </c>
      <c r="AA7" s="32">
        <f ca="1">IFERROR(IF(AND($A7=VLOOKUP($A7&amp;"."&amp;$C7,UncollectibleLookup,2,FALSE),$C7=VLOOKUP($A7&amp;"."&amp;$C7,UncollectibleLookup,4,FALSE)),0,'Corrected With Uncollectible'!DS7-'Module C Initial'!DS7),'Corrected With Uncollectible'!DS7-'Module C Initial'!DS7)</f>
        <v>7.999999999999996E-2</v>
      </c>
      <c r="AB7" s="32">
        <f ca="1">IFERROR(IF(AND($A7=VLOOKUP($A7&amp;"."&amp;$C7,UncollectibleLookup,2,FALSE),$C7=VLOOKUP($A7&amp;"."&amp;$C7,UncollectibleLookup,4,FALSE)),0,'Corrected With Uncollectible'!DT7-'Module C Initial'!DT7),'Corrected With Uncollectible'!DT7-'Module C Initial'!DT7)</f>
        <v>0</v>
      </c>
      <c r="AC7" s="31">
        <f ca="1">IFERROR(IF(AND($A7=VLOOKUP($A7&amp;"."&amp;$C7,UncollectibleLookup,2,FALSE),$C7=VLOOKUP($A7&amp;"."&amp;$C7,UncollectibleLookup,4,FALSE)),0,'Corrected With Uncollectible'!DU7-'Module C Initial'!DU7),'Corrected With Uncollectible'!DU7-'Module C Initial'!DU7)</f>
        <v>0.67999999999999972</v>
      </c>
      <c r="AD7" s="31">
        <f ca="1">IFERROR(IF(AND($A7=VLOOKUP($A7&amp;"."&amp;$C7,UncollectibleLookup,2,FALSE),$C7=VLOOKUP($A7&amp;"."&amp;$C7,UncollectibleLookup,4,FALSE)),0,'Corrected With Uncollectible'!DV7-'Module C Initial'!DV7),'Corrected With Uncollectible'!DV7-'Module C Initial'!DV7)</f>
        <v>0.69000000000000039</v>
      </c>
      <c r="AE7" s="31">
        <f ca="1">IFERROR(IF(AND($A7=VLOOKUP($A7&amp;"."&amp;$C7,UncollectibleLookup,2,FALSE),$C7=VLOOKUP($A7&amp;"."&amp;$C7,UncollectibleLookup,4,FALSE)),0,'Corrected With Uncollectible'!DW7-'Module C Initial'!DW7),'Corrected With Uncollectible'!DW7-'Module C Initial'!DW7)</f>
        <v>0.1399999999999999</v>
      </c>
      <c r="AF7" s="31">
        <f ca="1">IFERROR(IF(AND($A7=VLOOKUP($A7&amp;"."&amp;$C7,UncollectibleLookup,2,FALSE),$C7=VLOOKUP($A7&amp;"."&amp;$C7,UncollectibleLookup,4,FALSE)),0,'Corrected With Uncollectible'!DX7-'Module C Initial'!DX7),'Corrected With Uncollectible'!DX7-'Module C Initial'!DX7)</f>
        <v>0.66000000000000014</v>
      </c>
      <c r="AG7" s="31">
        <f ca="1">IFERROR(IF(AND($A7=VLOOKUP($A7&amp;"."&amp;$C7,UncollectibleLookup,2,FALSE),$C7=VLOOKUP($A7&amp;"."&amp;$C7,UncollectibleLookup,4,FALSE)),0,'Corrected With Uncollectible'!DY7-'Module C Initial'!DY7),'Corrected With Uncollectible'!DY7-'Module C Initial'!DY7)</f>
        <v>15.830000000000013</v>
      </c>
      <c r="AH7" s="31">
        <f ca="1">IFERROR(IF(AND($A7=VLOOKUP($A7&amp;"."&amp;$C7,UncollectibleLookup,2,FALSE),$C7=VLOOKUP($A7&amp;"."&amp;$C7,UncollectibleLookup,4,FALSE)),0,'Corrected With Uncollectible'!DZ7-'Module C Initial'!DZ7),'Corrected With Uncollectible'!DZ7-'Module C Initial'!DZ7)</f>
        <v>4.029999999999994</v>
      </c>
      <c r="AI7" s="31">
        <f ca="1">IFERROR(IF(AND($A7=VLOOKUP($A7&amp;"."&amp;$C7,UncollectibleLookup,2,FALSE),$C7=VLOOKUP($A7&amp;"."&amp;$C7,UncollectibleLookup,4,FALSE)),0,'Corrected With Uncollectible'!EA7-'Module C Initial'!EA7),'Corrected With Uncollectible'!EA7-'Module C Initial'!EA7)</f>
        <v>2.0199999999999996</v>
      </c>
      <c r="AJ7" s="31">
        <f ca="1">IFERROR(IF(AND($A7=VLOOKUP($A7&amp;"."&amp;$C7,UncollectibleLookup,2,FALSE),$C7=VLOOKUP($A7&amp;"."&amp;$C7,UncollectibleLookup,4,FALSE)),0,'Corrected With Uncollectible'!EB7-'Module C Initial'!EB7),'Corrected With Uncollectible'!EB7-'Module C Initial'!EB7)</f>
        <v>5.240000000000002</v>
      </c>
      <c r="AK7" s="31">
        <f ca="1">IFERROR(IF(AND($A7=VLOOKUP($A7&amp;"."&amp;$C7,UncollectibleLookup,2,FALSE),$C7=VLOOKUP($A7&amp;"."&amp;$C7,UncollectibleLookup,4,FALSE)),0,'Corrected With Uncollectible'!EC7-'Module C Initial'!EC7),'Corrected With Uncollectible'!EC7-'Module C Initial'!EC7)</f>
        <v>17.180000000000007</v>
      </c>
      <c r="AL7" s="31">
        <f ca="1">IFERROR(IF(AND($A7=VLOOKUP($A7&amp;"."&amp;$C7,UncollectibleLookup,2,FALSE),$C7=VLOOKUP($A7&amp;"."&amp;$C7,UncollectibleLookup,4,FALSE)),0,'Corrected With Uncollectible'!ED7-'Module C Initial'!ED7),'Corrected With Uncollectible'!ED7-'Module C Initial'!ED7)</f>
        <v>2.8599999999999994</v>
      </c>
      <c r="AM7" s="31">
        <f ca="1">IFERROR(IF(AND($A7=VLOOKUP($A7&amp;"."&amp;$C7,UncollectibleLookup,2,FALSE),$C7=VLOOKUP($A7&amp;"."&amp;$C7,UncollectibleLookup,4,FALSE)),0,'Corrected With Uncollectible'!EE7-'Module C Initial'!EE7),'Corrected With Uncollectible'!EE7-'Module C Initial'!EE7)</f>
        <v>0.48000000000000043</v>
      </c>
      <c r="AN7" s="31">
        <f ca="1">IFERROR(IF(AND($A7=VLOOKUP($A7&amp;"."&amp;$C7,UncollectibleLookup,2,FALSE),$C7=VLOOKUP($A7&amp;"."&amp;$C7,UncollectibleLookup,4,FALSE)),0,'Corrected With Uncollectible'!EF7-'Module C Initial'!EF7),'Corrected With Uncollectible'!EF7-'Module C Initial'!EF7)</f>
        <v>0</v>
      </c>
      <c r="AO7" s="32">
        <f t="shared" ca="1" si="7"/>
        <v>2.8900000000000028</v>
      </c>
      <c r="AP7" s="32">
        <f t="shared" ca="1" si="4"/>
        <v>2.98</v>
      </c>
      <c r="AQ7" s="32">
        <f t="shared" ca="1" si="4"/>
        <v>0.59999999999999942</v>
      </c>
      <c r="AR7" s="32">
        <f t="shared" ca="1" si="4"/>
        <v>2.8500000000000036</v>
      </c>
      <c r="AS7" s="32">
        <f t="shared" ca="1" si="4"/>
        <v>68.739999999999995</v>
      </c>
      <c r="AT7" s="32">
        <f t="shared" ca="1" si="4"/>
        <v>17.559999999999995</v>
      </c>
      <c r="AU7" s="32">
        <f t="shared" ca="1" si="4"/>
        <v>8.8200000000000038</v>
      </c>
      <c r="AV7" s="32">
        <f t="shared" ca="1" si="4"/>
        <v>23.010000000000009</v>
      </c>
      <c r="AW7" s="32">
        <f t="shared" ca="1" si="4"/>
        <v>75.849999999999994</v>
      </c>
      <c r="AX7" s="32">
        <f t="shared" ca="1" si="4"/>
        <v>12.68</v>
      </c>
      <c r="AY7" s="32">
        <f t="shared" ca="1" si="4"/>
        <v>2.120000000000001</v>
      </c>
      <c r="AZ7" s="32">
        <f t="shared" ca="1" si="4"/>
        <v>0</v>
      </c>
      <c r="BA7" s="31">
        <f t="shared" ca="1" si="8"/>
        <v>0.02</v>
      </c>
      <c r="BB7" s="31">
        <f t="shared" ca="1" si="5"/>
        <v>0.03</v>
      </c>
      <c r="BC7" s="31">
        <f t="shared" ca="1" si="5"/>
        <v>0.01</v>
      </c>
      <c r="BD7" s="31">
        <f t="shared" ca="1" si="5"/>
        <v>0.02</v>
      </c>
      <c r="BE7" s="31">
        <f t="shared" ca="1" si="5"/>
        <v>0.59</v>
      </c>
      <c r="BF7" s="31">
        <f t="shared" ca="1" si="5"/>
        <v>0.15</v>
      </c>
      <c r="BG7" s="31">
        <f t="shared" ca="1" si="5"/>
        <v>0.08</v>
      </c>
      <c r="BH7" s="31">
        <f t="shared" ca="1" si="5"/>
        <v>0.2</v>
      </c>
      <c r="BI7" s="31">
        <f t="shared" ca="1" si="5"/>
        <v>0.65</v>
      </c>
      <c r="BJ7" s="31">
        <f t="shared" ca="1" si="5"/>
        <v>0.11</v>
      </c>
      <c r="BK7" s="31">
        <f t="shared" ca="1" si="5"/>
        <v>0.02</v>
      </c>
      <c r="BL7" s="31">
        <f t="shared" ca="1" si="5"/>
        <v>0</v>
      </c>
      <c r="BM7" s="32">
        <f t="shared" ca="1" si="9"/>
        <v>2.9100000000000028</v>
      </c>
      <c r="BN7" s="32">
        <f t="shared" ca="1" si="6"/>
        <v>3.01</v>
      </c>
      <c r="BO7" s="32">
        <f t="shared" ca="1" si="6"/>
        <v>0.60999999999999943</v>
      </c>
      <c r="BP7" s="32">
        <f t="shared" ca="1" si="6"/>
        <v>2.8700000000000037</v>
      </c>
      <c r="BQ7" s="32">
        <f t="shared" ca="1" si="6"/>
        <v>69.33</v>
      </c>
      <c r="BR7" s="32">
        <f t="shared" ca="1" si="6"/>
        <v>17.709999999999994</v>
      </c>
      <c r="BS7" s="32">
        <f t="shared" ca="1" si="6"/>
        <v>8.9000000000000039</v>
      </c>
      <c r="BT7" s="32">
        <f t="shared" ca="1" si="6"/>
        <v>23.210000000000008</v>
      </c>
      <c r="BU7" s="32">
        <f t="shared" ca="1" si="6"/>
        <v>76.5</v>
      </c>
      <c r="BV7" s="32">
        <f t="shared" ca="1" si="6"/>
        <v>12.79</v>
      </c>
      <c r="BW7" s="32">
        <f t="shared" ca="1" si="6"/>
        <v>2.140000000000001</v>
      </c>
      <c r="BX7" s="32">
        <f t="shared" ca="1" si="6"/>
        <v>0</v>
      </c>
    </row>
    <row r="8" spans="1:76">
      <c r="A8" t="s">
        <v>433</v>
      </c>
      <c r="B8" s="1" t="s">
        <v>152</v>
      </c>
      <c r="C8" t="str">
        <f t="shared" ca="1" si="2"/>
        <v>0000034911</v>
      </c>
      <c r="D8" t="str">
        <f t="shared" ca="1" si="3"/>
        <v>FortisAlberta Reversing POD - Stavely (349S)</v>
      </c>
      <c r="E8" s="31">
        <f ca="1">IFERROR(IF(AND($A8=VLOOKUP($A8&amp;"."&amp;$C8,UncollectibleLookup,2,FALSE),$C8=VLOOKUP($A8&amp;"."&amp;$C8,UncollectibleLookup,4,FALSE)),0,'Corrected With Uncollectible'!CW8-'Module C Initial'!CW8),'Corrected With Uncollectible'!CW8-'Module C Initial'!CW8)</f>
        <v>0</v>
      </c>
      <c r="F8" s="31">
        <f ca="1">IFERROR(IF(AND($A8=VLOOKUP($A8&amp;"."&amp;$C8,UncollectibleLookup,2,FALSE),$C8=VLOOKUP($A8&amp;"."&amp;$C8,UncollectibleLookup,4,FALSE)),0,'Corrected With Uncollectible'!CX8-'Module C Initial'!CX8),'Corrected With Uncollectible'!CX8-'Module C Initial'!CX8)</f>
        <v>0</v>
      </c>
      <c r="G8" s="31">
        <f ca="1">IFERROR(IF(AND($A8=VLOOKUP($A8&amp;"."&amp;$C8,UncollectibleLookup,2,FALSE),$C8=VLOOKUP($A8&amp;"."&amp;$C8,UncollectibleLookup,4,FALSE)),0,'Corrected With Uncollectible'!CY8-'Module C Initial'!CY8),'Corrected With Uncollectible'!CY8-'Module C Initial'!CY8)</f>
        <v>0</v>
      </c>
      <c r="H8" s="31">
        <f ca="1">IFERROR(IF(AND($A8=VLOOKUP($A8&amp;"."&amp;$C8,UncollectibleLookup,2,FALSE),$C8=VLOOKUP($A8&amp;"."&amp;$C8,UncollectibleLookup,4,FALSE)),0,'Corrected With Uncollectible'!CZ8-'Module C Initial'!CZ8),'Corrected With Uncollectible'!CZ8-'Module C Initial'!CZ8)</f>
        <v>0</v>
      </c>
      <c r="I8" s="31">
        <f ca="1">IFERROR(IF(AND($A8=VLOOKUP($A8&amp;"."&amp;$C8,UncollectibleLookup,2,FALSE),$C8=VLOOKUP($A8&amp;"."&amp;$C8,UncollectibleLookup,4,FALSE)),0,'Corrected With Uncollectible'!DA8-'Module C Initial'!DA8),'Corrected With Uncollectible'!DA8-'Module C Initial'!DA8)</f>
        <v>0</v>
      </c>
      <c r="J8" s="31">
        <f ca="1">IFERROR(IF(AND($A8=VLOOKUP($A8&amp;"."&amp;$C8,UncollectibleLookup,2,FALSE),$C8=VLOOKUP($A8&amp;"."&amp;$C8,UncollectibleLookup,4,FALSE)),0,'Corrected With Uncollectible'!DB8-'Module C Initial'!DB8),'Corrected With Uncollectible'!DB8-'Module C Initial'!DB8)</f>
        <v>0</v>
      </c>
      <c r="K8" s="31">
        <f ca="1">IFERROR(IF(AND($A8=VLOOKUP($A8&amp;"."&amp;$C8,UncollectibleLookup,2,FALSE),$C8=VLOOKUP($A8&amp;"."&amp;$C8,UncollectibleLookup,4,FALSE)),0,'Corrected With Uncollectible'!DC8-'Module C Initial'!DC8),'Corrected With Uncollectible'!DC8-'Module C Initial'!DC8)</f>
        <v>0</v>
      </c>
      <c r="L8" s="31">
        <f ca="1">IFERROR(IF(AND($A8=VLOOKUP($A8&amp;"."&amp;$C8,UncollectibleLookup,2,FALSE),$C8=VLOOKUP($A8&amp;"."&amp;$C8,UncollectibleLookup,4,FALSE)),0,'Corrected With Uncollectible'!DD8-'Module C Initial'!DD8),'Corrected With Uncollectible'!DD8-'Module C Initial'!DD8)</f>
        <v>0</v>
      </c>
      <c r="M8" s="31">
        <f ca="1">IFERROR(IF(AND($A8=VLOOKUP($A8&amp;"."&amp;$C8,UncollectibleLookup,2,FALSE),$C8=VLOOKUP($A8&amp;"."&amp;$C8,UncollectibleLookup,4,FALSE)),0,'Corrected With Uncollectible'!DE8-'Module C Initial'!DE8),'Corrected With Uncollectible'!DE8-'Module C Initial'!DE8)</f>
        <v>0</v>
      </c>
      <c r="N8" s="31">
        <f ca="1">IFERROR(IF(AND($A8=VLOOKUP($A8&amp;"."&amp;$C8,UncollectibleLookup,2,FALSE),$C8=VLOOKUP($A8&amp;"."&amp;$C8,UncollectibleLookup,4,FALSE)),0,'Corrected With Uncollectible'!DF8-'Module C Initial'!DF8),'Corrected With Uncollectible'!DF8-'Module C Initial'!DF8)</f>
        <v>0</v>
      </c>
      <c r="O8" s="31">
        <f ca="1">IFERROR(IF(AND($A8=VLOOKUP($A8&amp;"."&amp;$C8,UncollectibleLookup,2,FALSE),$C8=VLOOKUP($A8&amp;"."&amp;$C8,UncollectibleLookup,4,FALSE)),0,'Corrected With Uncollectible'!DG8-'Module C Initial'!DG8),'Corrected With Uncollectible'!DG8-'Module C Initial'!DG8)</f>
        <v>0</v>
      </c>
      <c r="P8" s="31">
        <f ca="1">IFERROR(IF(AND($A8=VLOOKUP($A8&amp;"."&amp;$C8,UncollectibleLookup,2,FALSE),$C8=VLOOKUP($A8&amp;"."&amp;$C8,UncollectibleLookup,4,FALSE)),0,'Corrected With Uncollectible'!DH8-'Module C Initial'!DH8),'Corrected With Uncollectible'!DH8-'Module C Initial'!DH8)</f>
        <v>0</v>
      </c>
      <c r="Q8" s="32">
        <f ca="1">IFERROR(IF(AND($A8=VLOOKUP($A8&amp;"."&amp;$C8,UncollectibleLookup,2,FALSE),$C8=VLOOKUP($A8&amp;"."&amp;$C8,UncollectibleLookup,4,FALSE)),0,'Corrected With Uncollectible'!DI8-'Module C Initial'!DI8),'Corrected With Uncollectible'!DI8-'Module C Initial'!DI8)</f>
        <v>0</v>
      </c>
      <c r="R8" s="32">
        <f ca="1">IFERROR(IF(AND($A8=VLOOKUP($A8&amp;"."&amp;$C8,UncollectibleLookup,2,FALSE),$C8=VLOOKUP($A8&amp;"."&amp;$C8,UncollectibleLookup,4,FALSE)),0,'Corrected With Uncollectible'!DJ8-'Module C Initial'!DJ8),'Corrected With Uncollectible'!DJ8-'Module C Initial'!DJ8)</f>
        <v>0</v>
      </c>
      <c r="S8" s="32">
        <f ca="1">IFERROR(IF(AND($A8=VLOOKUP($A8&amp;"."&amp;$C8,UncollectibleLookup,2,FALSE),$C8=VLOOKUP($A8&amp;"."&amp;$C8,UncollectibleLookup,4,FALSE)),0,'Corrected With Uncollectible'!DK8-'Module C Initial'!DK8),'Corrected With Uncollectible'!DK8-'Module C Initial'!DK8)</f>
        <v>0</v>
      </c>
      <c r="T8" s="32">
        <f ca="1">IFERROR(IF(AND($A8=VLOOKUP($A8&amp;"."&amp;$C8,UncollectibleLookup,2,FALSE),$C8=VLOOKUP($A8&amp;"."&amp;$C8,UncollectibleLookup,4,FALSE)),0,'Corrected With Uncollectible'!DL8-'Module C Initial'!DL8),'Corrected With Uncollectible'!DL8-'Module C Initial'!DL8)</f>
        <v>0</v>
      </c>
      <c r="U8" s="32">
        <f ca="1">IFERROR(IF(AND($A8=VLOOKUP($A8&amp;"."&amp;$C8,UncollectibleLookup,2,FALSE),$C8=VLOOKUP($A8&amp;"."&amp;$C8,UncollectibleLookup,4,FALSE)),0,'Corrected With Uncollectible'!DM8-'Module C Initial'!DM8),'Corrected With Uncollectible'!DM8-'Module C Initial'!DM8)</f>
        <v>0</v>
      </c>
      <c r="V8" s="32">
        <f ca="1">IFERROR(IF(AND($A8=VLOOKUP($A8&amp;"."&amp;$C8,UncollectibleLookup,2,FALSE),$C8=VLOOKUP($A8&amp;"."&amp;$C8,UncollectibleLookup,4,FALSE)),0,'Corrected With Uncollectible'!DN8-'Module C Initial'!DN8),'Corrected With Uncollectible'!DN8-'Module C Initial'!DN8)</f>
        <v>0</v>
      </c>
      <c r="W8" s="32">
        <f ca="1">IFERROR(IF(AND($A8=VLOOKUP($A8&amp;"."&amp;$C8,UncollectibleLookup,2,FALSE),$C8=VLOOKUP($A8&amp;"."&amp;$C8,UncollectibleLookup,4,FALSE)),0,'Corrected With Uncollectible'!DO8-'Module C Initial'!DO8),'Corrected With Uncollectible'!DO8-'Module C Initial'!DO8)</f>
        <v>0</v>
      </c>
      <c r="X8" s="32">
        <f ca="1">IFERROR(IF(AND($A8=VLOOKUP($A8&amp;"."&amp;$C8,UncollectibleLookup,2,FALSE),$C8=VLOOKUP($A8&amp;"."&amp;$C8,UncollectibleLookup,4,FALSE)),0,'Corrected With Uncollectible'!DP8-'Module C Initial'!DP8),'Corrected With Uncollectible'!DP8-'Module C Initial'!DP8)</f>
        <v>0</v>
      </c>
      <c r="Y8" s="32">
        <f ca="1">IFERROR(IF(AND($A8=VLOOKUP($A8&amp;"."&amp;$C8,UncollectibleLookup,2,FALSE),$C8=VLOOKUP($A8&amp;"."&amp;$C8,UncollectibleLookup,4,FALSE)),0,'Corrected With Uncollectible'!DQ8-'Module C Initial'!DQ8),'Corrected With Uncollectible'!DQ8-'Module C Initial'!DQ8)</f>
        <v>0</v>
      </c>
      <c r="Z8" s="32">
        <f ca="1">IFERROR(IF(AND($A8=VLOOKUP($A8&amp;"."&amp;$C8,UncollectibleLookup,2,FALSE),$C8=VLOOKUP($A8&amp;"."&amp;$C8,UncollectibleLookup,4,FALSE)),0,'Corrected With Uncollectible'!DR8-'Module C Initial'!DR8),'Corrected With Uncollectible'!DR8-'Module C Initial'!DR8)</f>
        <v>0</v>
      </c>
      <c r="AA8" s="32">
        <f ca="1">IFERROR(IF(AND($A8=VLOOKUP($A8&amp;"."&amp;$C8,UncollectibleLookup,2,FALSE),$C8=VLOOKUP($A8&amp;"."&amp;$C8,UncollectibleLookup,4,FALSE)),0,'Corrected With Uncollectible'!DS8-'Module C Initial'!DS8),'Corrected With Uncollectible'!DS8-'Module C Initial'!DS8)</f>
        <v>0</v>
      </c>
      <c r="AB8" s="32">
        <f ca="1">IFERROR(IF(AND($A8=VLOOKUP($A8&amp;"."&amp;$C8,UncollectibleLookup,2,FALSE),$C8=VLOOKUP($A8&amp;"."&amp;$C8,UncollectibleLookup,4,FALSE)),0,'Corrected With Uncollectible'!DT8-'Module C Initial'!DT8),'Corrected With Uncollectible'!DT8-'Module C Initial'!DT8)</f>
        <v>0</v>
      </c>
      <c r="AC8" s="31">
        <f ca="1">IFERROR(IF(AND($A8=VLOOKUP($A8&amp;"."&amp;$C8,UncollectibleLookup,2,FALSE),$C8=VLOOKUP($A8&amp;"."&amp;$C8,UncollectibleLookup,4,FALSE)),0,'Corrected With Uncollectible'!DU8-'Module C Initial'!DU8),'Corrected With Uncollectible'!DU8-'Module C Initial'!DU8)</f>
        <v>0</v>
      </c>
      <c r="AD8" s="31">
        <f ca="1">IFERROR(IF(AND($A8=VLOOKUP($A8&amp;"."&amp;$C8,UncollectibleLookup,2,FALSE),$C8=VLOOKUP($A8&amp;"."&amp;$C8,UncollectibleLookup,4,FALSE)),0,'Corrected With Uncollectible'!DV8-'Module C Initial'!DV8),'Corrected With Uncollectible'!DV8-'Module C Initial'!DV8)</f>
        <v>0</v>
      </c>
      <c r="AE8" s="31">
        <f ca="1">IFERROR(IF(AND($A8=VLOOKUP($A8&amp;"."&amp;$C8,UncollectibleLookup,2,FALSE),$C8=VLOOKUP($A8&amp;"."&amp;$C8,UncollectibleLookup,4,FALSE)),0,'Corrected With Uncollectible'!DW8-'Module C Initial'!DW8),'Corrected With Uncollectible'!DW8-'Module C Initial'!DW8)</f>
        <v>0</v>
      </c>
      <c r="AF8" s="31">
        <f ca="1">IFERROR(IF(AND($A8=VLOOKUP($A8&amp;"."&amp;$C8,UncollectibleLookup,2,FALSE),$C8=VLOOKUP($A8&amp;"."&amp;$C8,UncollectibleLookup,4,FALSE)),0,'Corrected With Uncollectible'!DX8-'Module C Initial'!DX8),'Corrected With Uncollectible'!DX8-'Module C Initial'!DX8)</f>
        <v>0</v>
      </c>
      <c r="AG8" s="31">
        <f ca="1">IFERROR(IF(AND($A8=VLOOKUP($A8&amp;"."&amp;$C8,UncollectibleLookup,2,FALSE),$C8=VLOOKUP($A8&amp;"."&amp;$C8,UncollectibleLookup,4,FALSE)),0,'Corrected With Uncollectible'!DY8-'Module C Initial'!DY8),'Corrected With Uncollectible'!DY8-'Module C Initial'!DY8)</f>
        <v>0</v>
      </c>
      <c r="AH8" s="31">
        <f ca="1">IFERROR(IF(AND($A8=VLOOKUP($A8&amp;"."&amp;$C8,UncollectibleLookup,2,FALSE),$C8=VLOOKUP($A8&amp;"."&amp;$C8,UncollectibleLookup,4,FALSE)),0,'Corrected With Uncollectible'!DZ8-'Module C Initial'!DZ8),'Corrected With Uncollectible'!DZ8-'Module C Initial'!DZ8)</f>
        <v>0</v>
      </c>
      <c r="AI8" s="31">
        <f ca="1">IFERROR(IF(AND($A8=VLOOKUP($A8&amp;"."&amp;$C8,UncollectibleLookup,2,FALSE),$C8=VLOOKUP($A8&amp;"."&amp;$C8,UncollectibleLookup,4,FALSE)),0,'Corrected With Uncollectible'!EA8-'Module C Initial'!EA8),'Corrected With Uncollectible'!EA8-'Module C Initial'!EA8)</f>
        <v>0</v>
      </c>
      <c r="AJ8" s="31">
        <f ca="1">IFERROR(IF(AND($A8=VLOOKUP($A8&amp;"."&amp;$C8,UncollectibleLookup,2,FALSE),$C8=VLOOKUP($A8&amp;"."&amp;$C8,UncollectibleLookup,4,FALSE)),0,'Corrected With Uncollectible'!EB8-'Module C Initial'!EB8),'Corrected With Uncollectible'!EB8-'Module C Initial'!EB8)</f>
        <v>0</v>
      </c>
      <c r="AK8" s="31">
        <f ca="1">IFERROR(IF(AND($A8=VLOOKUP($A8&amp;"."&amp;$C8,UncollectibleLookup,2,FALSE),$C8=VLOOKUP($A8&amp;"."&amp;$C8,UncollectibleLookup,4,FALSE)),0,'Corrected With Uncollectible'!EC8-'Module C Initial'!EC8),'Corrected With Uncollectible'!EC8-'Module C Initial'!EC8)</f>
        <v>0</v>
      </c>
      <c r="AL8" s="31">
        <f ca="1">IFERROR(IF(AND($A8=VLOOKUP($A8&amp;"."&amp;$C8,UncollectibleLookup,2,FALSE),$C8=VLOOKUP($A8&amp;"."&amp;$C8,UncollectibleLookup,4,FALSE)),0,'Corrected With Uncollectible'!ED8-'Module C Initial'!ED8),'Corrected With Uncollectible'!ED8-'Module C Initial'!ED8)</f>
        <v>0</v>
      </c>
      <c r="AM8" s="31">
        <f ca="1">IFERROR(IF(AND($A8=VLOOKUP($A8&amp;"."&amp;$C8,UncollectibleLookup,2,FALSE),$C8=VLOOKUP($A8&amp;"."&amp;$C8,UncollectibleLookup,4,FALSE)),0,'Corrected With Uncollectible'!EE8-'Module C Initial'!EE8),'Corrected With Uncollectible'!EE8-'Module C Initial'!EE8)</f>
        <v>0</v>
      </c>
      <c r="AN8" s="31">
        <f ca="1">IFERROR(IF(AND($A8=VLOOKUP($A8&amp;"."&amp;$C8,UncollectibleLookup,2,FALSE),$C8=VLOOKUP($A8&amp;"."&amp;$C8,UncollectibleLookup,4,FALSE)),0,'Corrected With Uncollectible'!EF8-'Module C Initial'!EF8),'Corrected With Uncollectible'!EF8-'Module C Initial'!EF8)</f>
        <v>0</v>
      </c>
      <c r="AO8" s="32">
        <f t="shared" ca="1" si="7"/>
        <v>0</v>
      </c>
      <c r="AP8" s="32">
        <f t="shared" ca="1" si="4"/>
        <v>0</v>
      </c>
      <c r="AQ8" s="32">
        <f t="shared" ca="1" si="4"/>
        <v>0</v>
      </c>
      <c r="AR8" s="32">
        <f t="shared" ca="1" si="4"/>
        <v>0</v>
      </c>
      <c r="AS8" s="32">
        <f t="shared" ca="1" si="4"/>
        <v>0</v>
      </c>
      <c r="AT8" s="32">
        <f t="shared" ca="1" si="4"/>
        <v>0</v>
      </c>
      <c r="AU8" s="32">
        <f t="shared" ca="1" si="4"/>
        <v>0</v>
      </c>
      <c r="AV8" s="32">
        <f t="shared" ca="1" si="4"/>
        <v>0</v>
      </c>
      <c r="AW8" s="32">
        <f t="shared" ca="1" si="4"/>
        <v>0</v>
      </c>
      <c r="AX8" s="32">
        <f t="shared" ca="1" si="4"/>
        <v>0</v>
      </c>
      <c r="AY8" s="32">
        <f t="shared" ca="1" si="4"/>
        <v>0</v>
      </c>
      <c r="AZ8" s="32">
        <f t="shared" ca="1" si="4"/>
        <v>0</v>
      </c>
      <c r="BA8" s="31">
        <f t="shared" ca="1" si="8"/>
        <v>0</v>
      </c>
      <c r="BB8" s="31">
        <f t="shared" ca="1" si="5"/>
        <v>0</v>
      </c>
      <c r="BC8" s="31">
        <f t="shared" ca="1" si="5"/>
        <v>0</v>
      </c>
      <c r="BD8" s="31">
        <f t="shared" ca="1" si="5"/>
        <v>0</v>
      </c>
      <c r="BE8" s="31">
        <f t="shared" ca="1" si="5"/>
        <v>0</v>
      </c>
      <c r="BF8" s="31">
        <f t="shared" ca="1" si="5"/>
        <v>0</v>
      </c>
      <c r="BG8" s="31">
        <f t="shared" ca="1" si="5"/>
        <v>0</v>
      </c>
      <c r="BH8" s="31">
        <f t="shared" ca="1" si="5"/>
        <v>0</v>
      </c>
      <c r="BI8" s="31">
        <f t="shared" ca="1" si="5"/>
        <v>0</v>
      </c>
      <c r="BJ8" s="31">
        <f t="shared" ca="1" si="5"/>
        <v>0</v>
      </c>
      <c r="BK8" s="31">
        <f t="shared" ca="1" si="5"/>
        <v>0</v>
      </c>
      <c r="BL8" s="31">
        <f t="shared" ca="1" si="5"/>
        <v>0</v>
      </c>
      <c r="BM8" s="32">
        <f t="shared" ca="1" si="9"/>
        <v>0</v>
      </c>
      <c r="BN8" s="32">
        <f t="shared" ca="1" si="6"/>
        <v>0</v>
      </c>
      <c r="BO8" s="32">
        <f t="shared" ca="1" si="6"/>
        <v>0</v>
      </c>
      <c r="BP8" s="32">
        <f t="shared" ca="1" si="6"/>
        <v>0</v>
      </c>
      <c r="BQ8" s="32">
        <f t="shared" ca="1" si="6"/>
        <v>0</v>
      </c>
      <c r="BR8" s="32">
        <f t="shared" ca="1" si="6"/>
        <v>0</v>
      </c>
      <c r="BS8" s="32">
        <f t="shared" ca="1" si="6"/>
        <v>0</v>
      </c>
      <c r="BT8" s="32">
        <f t="shared" ca="1" si="6"/>
        <v>0</v>
      </c>
      <c r="BU8" s="32">
        <f t="shared" ca="1" si="6"/>
        <v>0</v>
      </c>
      <c r="BV8" s="32">
        <f t="shared" ca="1" si="6"/>
        <v>0</v>
      </c>
      <c r="BW8" s="32">
        <f t="shared" ca="1" si="6"/>
        <v>0</v>
      </c>
      <c r="BX8" s="32">
        <f t="shared" ca="1" si="6"/>
        <v>0</v>
      </c>
    </row>
    <row r="9" spans="1:76">
      <c r="A9" t="s">
        <v>433</v>
      </c>
      <c r="B9" s="1" t="s">
        <v>195</v>
      </c>
      <c r="C9" t="str">
        <f t="shared" ca="1" si="2"/>
        <v>0000035311</v>
      </c>
      <c r="D9" t="str">
        <f t="shared" ca="1" si="3"/>
        <v>FortisAlberta Reversing POD - Plamondon (353S)</v>
      </c>
      <c r="E9" s="31">
        <f ca="1">IFERROR(IF(AND($A9=VLOOKUP($A9&amp;"."&amp;$C9,UncollectibleLookup,2,FALSE),$C9=VLOOKUP($A9&amp;"."&amp;$C9,UncollectibleLookup,4,FALSE)),0,'Corrected With Uncollectible'!CW9-'Module C Initial'!CW9),'Corrected With Uncollectible'!CW9-'Module C Initial'!CW9)</f>
        <v>0</v>
      </c>
      <c r="F9" s="31">
        <f ca="1">IFERROR(IF(AND($A9=VLOOKUP($A9&amp;"."&amp;$C9,UncollectibleLookup,2,FALSE),$C9=VLOOKUP($A9&amp;"."&amp;$C9,UncollectibleLookup,4,FALSE)),0,'Corrected With Uncollectible'!CX9-'Module C Initial'!CX9),'Corrected With Uncollectible'!CX9-'Module C Initial'!CX9)</f>
        <v>0</v>
      </c>
      <c r="G9" s="31">
        <f ca="1">IFERROR(IF(AND($A9=VLOOKUP($A9&amp;"."&amp;$C9,UncollectibleLookup,2,FALSE),$C9=VLOOKUP($A9&amp;"."&amp;$C9,UncollectibleLookup,4,FALSE)),0,'Corrected With Uncollectible'!CY9-'Module C Initial'!CY9),'Corrected With Uncollectible'!CY9-'Module C Initial'!CY9)</f>
        <v>0</v>
      </c>
      <c r="H9" s="31">
        <f ca="1">IFERROR(IF(AND($A9=VLOOKUP($A9&amp;"."&amp;$C9,UncollectibleLookup,2,FALSE),$C9=VLOOKUP($A9&amp;"."&amp;$C9,UncollectibleLookup,4,FALSE)),0,'Corrected With Uncollectible'!CZ9-'Module C Initial'!CZ9),'Corrected With Uncollectible'!CZ9-'Module C Initial'!CZ9)</f>
        <v>0</v>
      </c>
      <c r="I9" s="31">
        <f ca="1">IFERROR(IF(AND($A9=VLOOKUP($A9&amp;"."&amp;$C9,UncollectibleLookup,2,FALSE),$C9=VLOOKUP($A9&amp;"."&amp;$C9,UncollectibleLookup,4,FALSE)),0,'Corrected With Uncollectible'!DA9-'Module C Initial'!DA9),'Corrected With Uncollectible'!DA9-'Module C Initial'!DA9)</f>
        <v>0</v>
      </c>
      <c r="J9" s="31">
        <f ca="1">IFERROR(IF(AND($A9=VLOOKUP($A9&amp;"."&amp;$C9,UncollectibleLookup,2,FALSE),$C9=VLOOKUP($A9&amp;"."&amp;$C9,UncollectibleLookup,4,FALSE)),0,'Corrected With Uncollectible'!DB9-'Module C Initial'!DB9),'Corrected With Uncollectible'!DB9-'Module C Initial'!DB9)</f>
        <v>0</v>
      </c>
      <c r="K9" s="31">
        <f ca="1">IFERROR(IF(AND($A9=VLOOKUP($A9&amp;"."&amp;$C9,UncollectibleLookup,2,FALSE),$C9=VLOOKUP($A9&amp;"."&amp;$C9,UncollectibleLookup,4,FALSE)),0,'Corrected With Uncollectible'!DC9-'Module C Initial'!DC9),'Corrected With Uncollectible'!DC9-'Module C Initial'!DC9)</f>
        <v>0</v>
      </c>
      <c r="L9" s="31">
        <f ca="1">IFERROR(IF(AND($A9=VLOOKUP($A9&amp;"."&amp;$C9,UncollectibleLookup,2,FALSE),$C9=VLOOKUP($A9&amp;"."&amp;$C9,UncollectibleLookup,4,FALSE)),0,'Corrected With Uncollectible'!DD9-'Module C Initial'!DD9),'Corrected With Uncollectible'!DD9-'Module C Initial'!DD9)</f>
        <v>0</v>
      </c>
      <c r="M9" s="31">
        <f ca="1">IFERROR(IF(AND($A9=VLOOKUP($A9&amp;"."&amp;$C9,UncollectibleLookup,2,FALSE),$C9=VLOOKUP($A9&amp;"."&amp;$C9,UncollectibleLookup,4,FALSE)),0,'Corrected With Uncollectible'!DE9-'Module C Initial'!DE9),'Corrected With Uncollectible'!DE9-'Module C Initial'!DE9)</f>
        <v>0</v>
      </c>
      <c r="N9" s="31">
        <f ca="1">IFERROR(IF(AND($A9=VLOOKUP($A9&amp;"."&amp;$C9,UncollectibleLookup,2,FALSE),$C9=VLOOKUP($A9&amp;"."&amp;$C9,UncollectibleLookup,4,FALSE)),0,'Corrected With Uncollectible'!DF9-'Module C Initial'!DF9),'Corrected With Uncollectible'!DF9-'Module C Initial'!DF9)</f>
        <v>0</v>
      </c>
      <c r="O9" s="31">
        <f ca="1">IFERROR(IF(AND($A9=VLOOKUP($A9&amp;"."&amp;$C9,UncollectibleLookup,2,FALSE),$C9=VLOOKUP($A9&amp;"."&amp;$C9,UncollectibleLookup,4,FALSE)),0,'Corrected With Uncollectible'!DG9-'Module C Initial'!DG9),'Corrected With Uncollectible'!DG9-'Module C Initial'!DG9)</f>
        <v>0</v>
      </c>
      <c r="P9" s="31">
        <f ca="1">IFERROR(IF(AND($A9=VLOOKUP($A9&amp;"."&amp;$C9,UncollectibleLookup,2,FALSE),$C9=VLOOKUP($A9&amp;"."&amp;$C9,UncollectibleLookup,4,FALSE)),0,'Corrected With Uncollectible'!DH9-'Module C Initial'!DH9),'Corrected With Uncollectible'!DH9-'Module C Initial'!DH9)</f>
        <v>0</v>
      </c>
      <c r="Q9" s="32">
        <f ca="1">IFERROR(IF(AND($A9=VLOOKUP($A9&amp;"."&amp;$C9,UncollectibleLookup,2,FALSE),$C9=VLOOKUP($A9&amp;"."&amp;$C9,UncollectibleLookup,4,FALSE)),0,'Corrected With Uncollectible'!DI9-'Module C Initial'!DI9),'Corrected With Uncollectible'!DI9-'Module C Initial'!DI9)</f>
        <v>0</v>
      </c>
      <c r="R9" s="32">
        <f ca="1">IFERROR(IF(AND($A9=VLOOKUP($A9&amp;"."&amp;$C9,UncollectibleLookup,2,FALSE),$C9=VLOOKUP($A9&amp;"."&amp;$C9,UncollectibleLookup,4,FALSE)),0,'Corrected With Uncollectible'!DJ9-'Module C Initial'!DJ9),'Corrected With Uncollectible'!DJ9-'Module C Initial'!DJ9)</f>
        <v>0</v>
      </c>
      <c r="S9" s="32">
        <f ca="1">IFERROR(IF(AND($A9=VLOOKUP($A9&amp;"."&amp;$C9,UncollectibleLookup,2,FALSE),$C9=VLOOKUP($A9&amp;"."&amp;$C9,UncollectibleLookup,4,FALSE)),0,'Corrected With Uncollectible'!DK9-'Module C Initial'!DK9),'Corrected With Uncollectible'!DK9-'Module C Initial'!DK9)</f>
        <v>0</v>
      </c>
      <c r="T9" s="32">
        <f ca="1">IFERROR(IF(AND($A9=VLOOKUP($A9&amp;"."&amp;$C9,UncollectibleLookup,2,FALSE),$C9=VLOOKUP($A9&amp;"."&amp;$C9,UncollectibleLookup,4,FALSE)),0,'Corrected With Uncollectible'!DL9-'Module C Initial'!DL9),'Corrected With Uncollectible'!DL9-'Module C Initial'!DL9)</f>
        <v>0</v>
      </c>
      <c r="U9" s="32">
        <f ca="1">IFERROR(IF(AND($A9=VLOOKUP($A9&amp;"."&amp;$C9,UncollectibleLookup,2,FALSE),$C9=VLOOKUP($A9&amp;"."&amp;$C9,UncollectibleLookup,4,FALSE)),0,'Corrected With Uncollectible'!DM9-'Module C Initial'!DM9),'Corrected With Uncollectible'!DM9-'Module C Initial'!DM9)</f>
        <v>0</v>
      </c>
      <c r="V9" s="32">
        <f ca="1">IFERROR(IF(AND($A9=VLOOKUP($A9&amp;"."&amp;$C9,UncollectibleLookup,2,FALSE),$C9=VLOOKUP($A9&amp;"."&amp;$C9,UncollectibleLookup,4,FALSE)),0,'Corrected With Uncollectible'!DN9-'Module C Initial'!DN9),'Corrected With Uncollectible'!DN9-'Module C Initial'!DN9)</f>
        <v>0</v>
      </c>
      <c r="W9" s="32">
        <f ca="1">IFERROR(IF(AND($A9=VLOOKUP($A9&amp;"."&amp;$C9,UncollectibleLookup,2,FALSE),$C9=VLOOKUP($A9&amp;"."&amp;$C9,UncollectibleLookup,4,FALSE)),0,'Corrected With Uncollectible'!DO9-'Module C Initial'!DO9),'Corrected With Uncollectible'!DO9-'Module C Initial'!DO9)</f>
        <v>0</v>
      </c>
      <c r="X9" s="32">
        <f ca="1">IFERROR(IF(AND($A9=VLOOKUP($A9&amp;"."&amp;$C9,UncollectibleLookup,2,FALSE),$C9=VLOOKUP($A9&amp;"."&amp;$C9,UncollectibleLookup,4,FALSE)),0,'Corrected With Uncollectible'!DP9-'Module C Initial'!DP9),'Corrected With Uncollectible'!DP9-'Module C Initial'!DP9)</f>
        <v>0</v>
      </c>
      <c r="Y9" s="32">
        <f ca="1">IFERROR(IF(AND($A9=VLOOKUP($A9&amp;"."&amp;$C9,UncollectibleLookup,2,FALSE),$C9=VLOOKUP($A9&amp;"."&amp;$C9,UncollectibleLookup,4,FALSE)),0,'Corrected With Uncollectible'!DQ9-'Module C Initial'!DQ9),'Corrected With Uncollectible'!DQ9-'Module C Initial'!DQ9)</f>
        <v>0</v>
      </c>
      <c r="Z9" s="32">
        <f ca="1">IFERROR(IF(AND($A9=VLOOKUP($A9&amp;"."&amp;$C9,UncollectibleLookup,2,FALSE),$C9=VLOOKUP($A9&amp;"."&amp;$C9,UncollectibleLookup,4,FALSE)),0,'Corrected With Uncollectible'!DR9-'Module C Initial'!DR9),'Corrected With Uncollectible'!DR9-'Module C Initial'!DR9)</f>
        <v>0</v>
      </c>
      <c r="AA9" s="32">
        <f ca="1">IFERROR(IF(AND($A9=VLOOKUP($A9&amp;"."&amp;$C9,UncollectibleLookup,2,FALSE),$C9=VLOOKUP($A9&amp;"."&amp;$C9,UncollectibleLookup,4,FALSE)),0,'Corrected With Uncollectible'!DS9-'Module C Initial'!DS9),'Corrected With Uncollectible'!DS9-'Module C Initial'!DS9)</f>
        <v>0</v>
      </c>
      <c r="AB9" s="32">
        <f ca="1">IFERROR(IF(AND($A9=VLOOKUP($A9&amp;"."&amp;$C9,UncollectibleLookup,2,FALSE),$C9=VLOOKUP($A9&amp;"."&amp;$C9,UncollectibleLookup,4,FALSE)),0,'Corrected With Uncollectible'!DT9-'Module C Initial'!DT9),'Corrected With Uncollectible'!DT9-'Module C Initial'!DT9)</f>
        <v>0</v>
      </c>
      <c r="AC9" s="31">
        <f ca="1">IFERROR(IF(AND($A9=VLOOKUP($A9&amp;"."&amp;$C9,UncollectibleLookup,2,FALSE),$C9=VLOOKUP($A9&amp;"."&amp;$C9,UncollectibleLookup,4,FALSE)),0,'Corrected With Uncollectible'!DU9-'Module C Initial'!DU9),'Corrected With Uncollectible'!DU9-'Module C Initial'!DU9)</f>
        <v>0</v>
      </c>
      <c r="AD9" s="31">
        <f ca="1">IFERROR(IF(AND($A9=VLOOKUP($A9&amp;"."&amp;$C9,UncollectibleLookup,2,FALSE),$C9=VLOOKUP($A9&amp;"."&amp;$C9,UncollectibleLookup,4,FALSE)),0,'Corrected With Uncollectible'!DV9-'Module C Initial'!DV9),'Corrected With Uncollectible'!DV9-'Module C Initial'!DV9)</f>
        <v>0</v>
      </c>
      <c r="AE9" s="31">
        <f ca="1">IFERROR(IF(AND($A9=VLOOKUP($A9&amp;"."&amp;$C9,UncollectibleLookup,2,FALSE),$C9=VLOOKUP($A9&amp;"."&amp;$C9,UncollectibleLookup,4,FALSE)),0,'Corrected With Uncollectible'!DW9-'Module C Initial'!DW9),'Corrected With Uncollectible'!DW9-'Module C Initial'!DW9)</f>
        <v>0</v>
      </c>
      <c r="AF9" s="31">
        <f ca="1">IFERROR(IF(AND($A9=VLOOKUP($A9&amp;"."&amp;$C9,UncollectibleLookup,2,FALSE),$C9=VLOOKUP($A9&amp;"."&amp;$C9,UncollectibleLookup,4,FALSE)),0,'Corrected With Uncollectible'!DX9-'Module C Initial'!DX9),'Corrected With Uncollectible'!DX9-'Module C Initial'!DX9)</f>
        <v>0</v>
      </c>
      <c r="AG9" s="31">
        <f ca="1">IFERROR(IF(AND($A9=VLOOKUP($A9&amp;"."&amp;$C9,UncollectibleLookup,2,FALSE),$C9=VLOOKUP($A9&amp;"."&amp;$C9,UncollectibleLookup,4,FALSE)),0,'Corrected With Uncollectible'!DY9-'Module C Initial'!DY9),'Corrected With Uncollectible'!DY9-'Module C Initial'!DY9)</f>
        <v>0</v>
      </c>
      <c r="AH9" s="31">
        <f ca="1">IFERROR(IF(AND($A9=VLOOKUP($A9&amp;"."&amp;$C9,UncollectibleLookup,2,FALSE),$C9=VLOOKUP($A9&amp;"."&amp;$C9,UncollectibleLookup,4,FALSE)),0,'Corrected With Uncollectible'!DZ9-'Module C Initial'!DZ9),'Corrected With Uncollectible'!DZ9-'Module C Initial'!DZ9)</f>
        <v>0</v>
      </c>
      <c r="AI9" s="31">
        <f ca="1">IFERROR(IF(AND($A9=VLOOKUP($A9&amp;"."&amp;$C9,UncollectibleLookup,2,FALSE),$C9=VLOOKUP($A9&amp;"."&amp;$C9,UncollectibleLookup,4,FALSE)),0,'Corrected With Uncollectible'!EA9-'Module C Initial'!EA9),'Corrected With Uncollectible'!EA9-'Module C Initial'!EA9)</f>
        <v>0</v>
      </c>
      <c r="AJ9" s="31">
        <f ca="1">IFERROR(IF(AND($A9=VLOOKUP($A9&amp;"."&amp;$C9,UncollectibleLookup,2,FALSE),$C9=VLOOKUP($A9&amp;"."&amp;$C9,UncollectibleLookup,4,FALSE)),0,'Corrected With Uncollectible'!EB9-'Module C Initial'!EB9),'Corrected With Uncollectible'!EB9-'Module C Initial'!EB9)</f>
        <v>0</v>
      </c>
      <c r="AK9" s="31">
        <f ca="1">IFERROR(IF(AND($A9=VLOOKUP($A9&amp;"."&amp;$C9,UncollectibleLookup,2,FALSE),$C9=VLOOKUP($A9&amp;"."&amp;$C9,UncollectibleLookup,4,FALSE)),0,'Corrected With Uncollectible'!EC9-'Module C Initial'!EC9),'Corrected With Uncollectible'!EC9-'Module C Initial'!EC9)</f>
        <v>0</v>
      </c>
      <c r="AL9" s="31">
        <f ca="1">IFERROR(IF(AND($A9=VLOOKUP($A9&amp;"."&amp;$C9,UncollectibleLookup,2,FALSE),$C9=VLOOKUP($A9&amp;"."&amp;$C9,UncollectibleLookup,4,FALSE)),0,'Corrected With Uncollectible'!ED9-'Module C Initial'!ED9),'Corrected With Uncollectible'!ED9-'Module C Initial'!ED9)</f>
        <v>0</v>
      </c>
      <c r="AM9" s="31">
        <f ca="1">IFERROR(IF(AND($A9=VLOOKUP($A9&amp;"."&amp;$C9,UncollectibleLookup,2,FALSE),$C9=VLOOKUP($A9&amp;"."&amp;$C9,UncollectibleLookup,4,FALSE)),0,'Corrected With Uncollectible'!EE9-'Module C Initial'!EE9),'Corrected With Uncollectible'!EE9-'Module C Initial'!EE9)</f>
        <v>0</v>
      </c>
      <c r="AN9" s="31">
        <f ca="1">IFERROR(IF(AND($A9=VLOOKUP($A9&amp;"."&amp;$C9,UncollectibleLookup,2,FALSE),$C9=VLOOKUP($A9&amp;"."&amp;$C9,UncollectibleLookup,4,FALSE)),0,'Corrected With Uncollectible'!EF9-'Module C Initial'!EF9),'Corrected With Uncollectible'!EF9-'Module C Initial'!EF9)</f>
        <v>0</v>
      </c>
      <c r="AO9" s="32">
        <f t="shared" ca="1" si="7"/>
        <v>0</v>
      </c>
      <c r="AP9" s="32">
        <f t="shared" ca="1" si="4"/>
        <v>0</v>
      </c>
      <c r="AQ9" s="32">
        <f t="shared" ca="1" si="4"/>
        <v>0</v>
      </c>
      <c r="AR9" s="32">
        <f t="shared" ca="1" si="4"/>
        <v>0</v>
      </c>
      <c r="AS9" s="32">
        <f t="shared" ca="1" si="4"/>
        <v>0</v>
      </c>
      <c r="AT9" s="32">
        <f t="shared" ca="1" si="4"/>
        <v>0</v>
      </c>
      <c r="AU9" s="32">
        <f t="shared" ca="1" si="4"/>
        <v>0</v>
      </c>
      <c r="AV9" s="32">
        <f t="shared" ca="1" si="4"/>
        <v>0</v>
      </c>
      <c r="AW9" s="32">
        <f t="shared" ca="1" si="4"/>
        <v>0</v>
      </c>
      <c r="AX9" s="32">
        <f t="shared" ca="1" si="4"/>
        <v>0</v>
      </c>
      <c r="AY9" s="32">
        <f t="shared" ca="1" si="4"/>
        <v>0</v>
      </c>
      <c r="AZ9" s="32">
        <f t="shared" ca="1" si="4"/>
        <v>0</v>
      </c>
      <c r="BA9" s="31">
        <f t="shared" ca="1" si="8"/>
        <v>0</v>
      </c>
      <c r="BB9" s="31">
        <f t="shared" ca="1" si="5"/>
        <v>0</v>
      </c>
      <c r="BC9" s="31">
        <f t="shared" ca="1" si="5"/>
        <v>0</v>
      </c>
      <c r="BD9" s="31">
        <f t="shared" ca="1" si="5"/>
        <v>0</v>
      </c>
      <c r="BE9" s="31">
        <f t="shared" ca="1" si="5"/>
        <v>0</v>
      </c>
      <c r="BF9" s="31">
        <f t="shared" ca="1" si="5"/>
        <v>0</v>
      </c>
      <c r="BG9" s="31">
        <f t="shared" ca="1" si="5"/>
        <v>0</v>
      </c>
      <c r="BH9" s="31">
        <f t="shared" ca="1" si="5"/>
        <v>0</v>
      </c>
      <c r="BI9" s="31">
        <f t="shared" ca="1" si="5"/>
        <v>0</v>
      </c>
      <c r="BJ9" s="31">
        <f t="shared" ca="1" si="5"/>
        <v>0</v>
      </c>
      <c r="BK9" s="31">
        <f t="shared" ca="1" si="5"/>
        <v>0</v>
      </c>
      <c r="BL9" s="31">
        <f t="shared" ca="1" si="5"/>
        <v>0</v>
      </c>
      <c r="BM9" s="32">
        <f t="shared" ca="1" si="9"/>
        <v>0</v>
      </c>
      <c r="BN9" s="32">
        <f t="shared" ca="1" si="6"/>
        <v>0</v>
      </c>
      <c r="BO9" s="32">
        <f t="shared" ca="1" si="6"/>
        <v>0</v>
      </c>
      <c r="BP9" s="32">
        <f t="shared" ca="1" si="6"/>
        <v>0</v>
      </c>
      <c r="BQ9" s="32">
        <f t="shared" ca="1" si="6"/>
        <v>0</v>
      </c>
      <c r="BR9" s="32">
        <f t="shared" ca="1" si="6"/>
        <v>0</v>
      </c>
      <c r="BS9" s="32">
        <f t="shared" ca="1" si="6"/>
        <v>0</v>
      </c>
      <c r="BT9" s="32">
        <f t="shared" ca="1" si="6"/>
        <v>0</v>
      </c>
      <c r="BU9" s="32">
        <f t="shared" ca="1" si="6"/>
        <v>0</v>
      </c>
      <c r="BV9" s="32">
        <f t="shared" ca="1" si="6"/>
        <v>0</v>
      </c>
      <c r="BW9" s="32">
        <f t="shared" ca="1" si="6"/>
        <v>0</v>
      </c>
      <c r="BX9" s="32">
        <f t="shared" ca="1" si="6"/>
        <v>0</v>
      </c>
    </row>
    <row r="10" spans="1:76">
      <c r="A10" t="s">
        <v>433</v>
      </c>
      <c r="B10" s="1" t="s">
        <v>153</v>
      </c>
      <c r="C10" t="str">
        <f t="shared" ca="1" si="2"/>
        <v>0000038511</v>
      </c>
      <c r="D10" t="str">
        <f t="shared" ca="1" si="3"/>
        <v>FortisAlberta Reversing POD - Spring Coulee (385S)</v>
      </c>
      <c r="E10" s="31">
        <f ca="1">IFERROR(IF(AND($A10=VLOOKUP($A10&amp;"."&amp;$C10,UncollectibleLookup,2,FALSE),$C10=VLOOKUP($A10&amp;"."&amp;$C10,UncollectibleLookup,4,FALSE)),0,'Corrected With Uncollectible'!CW10-'Module C Initial'!CW10),'Corrected With Uncollectible'!CW10-'Module C Initial'!CW10)</f>
        <v>0</v>
      </c>
      <c r="F10" s="31">
        <f ca="1">IFERROR(IF(AND($A10=VLOOKUP($A10&amp;"."&amp;$C10,UncollectibleLookup,2,FALSE),$C10=VLOOKUP($A10&amp;"."&amp;$C10,UncollectibleLookup,4,FALSE)),0,'Corrected With Uncollectible'!CX10-'Module C Initial'!CX10),'Corrected With Uncollectible'!CX10-'Module C Initial'!CX10)</f>
        <v>0</v>
      </c>
      <c r="G10" s="31">
        <f ca="1">IFERROR(IF(AND($A10=VLOOKUP($A10&amp;"."&amp;$C10,UncollectibleLookup,2,FALSE),$C10=VLOOKUP($A10&amp;"."&amp;$C10,UncollectibleLookup,4,FALSE)),0,'Corrected With Uncollectible'!CY10-'Module C Initial'!CY10),'Corrected With Uncollectible'!CY10-'Module C Initial'!CY10)</f>
        <v>0</v>
      </c>
      <c r="H10" s="31">
        <f ca="1">IFERROR(IF(AND($A10=VLOOKUP($A10&amp;"."&amp;$C10,UncollectibleLookup,2,FALSE),$C10=VLOOKUP($A10&amp;"."&amp;$C10,UncollectibleLookup,4,FALSE)),0,'Corrected With Uncollectible'!CZ10-'Module C Initial'!CZ10),'Corrected With Uncollectible'!CZ10-'Module C Initial'!CZ10)</f>
        <v>0</v>
      </c>
      <c r="I10" s="31">
        <f ca="1">IFERROR(IF(AND($A10=VLOOKUP($A10&amp;"."&amp;$C10,UncollectibleLookup,2,FALSE),$C10=VLOOKUP($A10&amp;"."&amp;$C10,UncollectibleLookup,4,FALSE)),0,'Corrected With Uncollectible'!DA10-'Module C Initial'!DA10),'Corrected With Uncollectible'!DA10-'Module C Initial'!DA10)</f>
        <v>0</v>
      </c>
      <c r="J10" s="31">
        <f ca="1">IFERROR(IF(AND($A10=VLOOKUP($A10&amp;"."&amp;$C10,UncollectibleLookup,2,FALSE),$C10=VLOOKUP($A10&amp;"."&amp;$C10,UncollectibleLookup,4,FALSE)),0,'Corrected With Uncollectible'!DB10-'Module C Initial'!DB10),'Corrected With Uncollectible'!DB10-'Module C Initial'!DB10)</f>
        <v>0</v>
      </c>
      <c r="K10" s="31">
        <f ca="1">IFERROR(IF(AND($A10=VLOOKUP($A10&amp;"."&amp;$C10,UncollectibleLookup,2,FALSE),$C10=VLOOKUP($A10&amp;"."&amp;$C10,UncollectibleLookup,4,FALSE)),0,'Corrected With Uncollectible'!DC10-'Module C Initial'!DC10),'Corrected With Uncollectible'!DC10-'Module C Initial'!DC10)</f>
        <v>0</v>
      </c>
      <c r="L10" s="31">
        <f ca="1">IFERROR(IF(AND($A10=VLOOKUP($A10&amp;"."&amp;$C10,UncollectibleLookup,2,FALSE),$C10=VLOOKUP($A10&amp;"."&amp;$C10,UncollectibleLookup,4,FALSE)),0,'Corrected With Uncollectible'!DD10-'Module C Initial'!DD10),'Corrected With Uncollectible'!DD10-'Module C Initial'!DD10)</f>
        <v>0</v>
      </c>
      <c r="M10" s="31">
        <f ca="1">IFERROR(IF(AND($A10=VLOOKUP($A10&amp;"."&amp;$C10,UncollectibleLookup,2,FALSE),$C10=VLOOKUP($A10&amp;"."&amp;$C10,UncollectibleLookup,4,FALSE)),0,'Corrected With Uncollectible'!DE10-'Module C Initial'!DE10),'Corrected With Uncollectible'!DE10-'Module C Initial'!DE10)</f>
        <v>0</v>
      </c>
      <c r="N10" s="31">
        <f ca="1">IFERROR(IF(AND($A10=VLOOKUP($A10&amp;"."&amp;$C10,UncollectibleLookup,2,FALSE),$C10=VLOOKUP($A10&amp;"."&amp;$C10,UncollectibleLookup,4,FALSE)),0,'Corrected With Uncollectible'!DF10-'Module C Initial'!DF10),'Corrected With Uncollectible'!DF10-'Module C Initial'!DF10)</f>
        <v>0</v>
      </c>
      <c r="O10" s="31">
        <f ca="1">IFERROR(IF(AND($A10=VLOOKUP($A10&amp;"."&amp;$C10,UncollectibleLookup,2,FALSE),$C10=VLOOKUP($A10&amp;"."&amp;$C10,UncollectibleLookup,4,FALSE)),0,'Corrected With Uncollectible'!DG10-'Module C Initial'!DG10),'Corrected With Uncollectible'!DG10-'Module C Initial'!DG10)</f>
        <v>0</v>
      </c>
      <c r="P10" s="31">
        <f ca="1">IFERROR(IF(AND($A10=VLOOKUP($A10&amp;"."&amp;$C10,UncollectibleLookup,2,FALSE),$C10=VLOOKUP($A10&amp;"."&amp;$C10,UncollectibleLookup,4,FALSE)),0,'Corrected With Uncollectible'!DH10-'Module C Initial'!DH10),'Corrected With Uncollectible'!DH10-'Module C Initial'!DH10)</f>
        <v>0</v>
      </c>
      <c r="Q10" s="32">
        <f ca="1">IFERROR(IF(AND($A10=VLOOKUP($A10&amp;"."&amp;$C10,UncollectibleLookup,2,FALSE),$C10=VLOOKUP($A10&amp;"."&amp;$C10,UncollectibleLookup,4,FALSE)),0,'Corrected With Uncollectible'!DI10-'Module C Initial'!DI10),'Corrected With Uncollectible'!DI10-'Module C Initial'!DI10)</f>
        <v>0</v>
      </c>
      <c r="R10" s="32">
        <f ca="1">IFERROR(IF(AND($A10=VLOOKUP($A10&amp;"."&amp;$C10,UncollectibleLookup,2,FALSE),$C10=VLOOKUP($A10&amp;"."&amp;$C10,UncollectibleLookup,4,FALSE)),0,'Corrected With Uncollectible'!DJ10-'Module C Initial'!DJ10),'Corrected With Uncollectible'!DJ10-'Module C Initial'!DJ10)</f>
        <v>0</v>
      </c>
      <c r="S10" s="32">
        <f ca="1">IFERROR(IF(AND($A10=VLOOKUP($A10&amp;"."&amp;$C10,UncollectibleLookup,2,FALSE),$C10=VLOOKUP($A10&amp;"."&amp;$C10,UncollectibleLookup,4,FALSE)),0,'Corrected With Uncollectible'!DK10-'Module C Initial'!DK10),'Corrected With Uncollectible'!DK10-'Module C Initial'!DK10)</f>
        <v>0</v>
      </c>
      <c r="T10" s="32">
        <f ca="1">IFERROR(IF(AND($A10=VLOOKUP($A10&amp;"."&amp;$C10,UncollectibleLookup,2,FALSE),$C10=VLOOKUP($A10&amp;"."&amp;$C10,UncollectibleLookup,4,FALSE)),0,'Corrected With Uncollectible'!DL10-'Module C Initial'!DL10),'Corrected With Uncollectible'!DL10-'Module C Initial'!DL10)</f>
        <v>0</v>
      </c>
      <c r="U10" s="32">
        <f ca="1">IFERROR(IF(AND($A10=VLOOKUP($A10&amp;"."&amp;$C10,UncollectibleLookup,2,FALSE),$C10=VLOOKUP($A10&amp;"."&amp;$C10,UncollectibleLookup,4,FALSE)),0,'Corrected With Uncollectible'!DM10-'Module C Initial'!DM10),'Corrected With Uncollectible'!DM10-'Module C Initial'!DM10)</f>
        <v>0</v>
      </c>
      <c r="V10" s="32">
        <f ca="1">IFERROR(IF(AND($A10=VLOOKUP($A10&amp;"."&amp;$C10,UncollectibleLookup,2,FALSE),$C10=VLOOKUP($A10&amp;"."&amp;$C10,UncollectibleLookup,4,FALSE)),0,'Corrected With Uncollectible'!DN10-'Module C Initial'!DN10),'Corrected With Uncollectible'!DN10-'Module C Initial'!DN10)</f>
        <v>0</v>
      </c>
      <c r="W10" s="32">
        <f ca="1">IFERROR(IF(AND($A10=VLOOKUP($A10&amp;"."&amp;$C10,UncollectibleLookup,2,FALSE),$C10=VLOOKUP($A10&amp;"."&amp;$C10,UncollectibleLookup,4,FALSE)),0,'Corrected With Uncollectible'!DO10-'Module C Initial'!DO10),'Corrected With Uncollectible'!DO10-'Module C Initial'!DO10)</f>
        <v>0</v>
      </c>
      <c r="X10" s="32">
        <f ca="1">IFERROR(IF(AND($A10=VLOOKUP($A10&amp;"."&amp;$C10,UncollectibleLookup,2,FALSE),$C10=VLOOKUP($A10&amp;"."&amp;$C10,UncollectibleLookup,4,FALSE)),0,'Corrected With Uncollectible'!DP10-'Module C Initial'!DP10),'Corrected With Uncollectible'!DP10-'Module C Initial'!DP10)</f>
        <v>0</v>
      </c>
      <c r="Y10" s="32">
        <f ca="1">IFERROR(IF(AND($A10=VLOOKUP($A10&amp;"."&amp;$C10,UncollectibleLookup,2,FALSE),$C10=VLOOKUP($A10&amp;"."&amp;$C10,UncollectibleLookup,4,FALSE)),0,'Corrected With Uncollectible'!DQ10-'Module C Initial'!DQ10),'Corrected With Uncollectible'!DQ10-'Module C Initial'!DQ10)</f>
        <v>0</v>
      </c>
      <c r="Z10" s="32">
        <f ca="1">IFERROR(IF(AND($A10=VLOOKUP($A10&amp;"."&amp;$C10,UncollectibleLookup,2,FALSE),$C10=VLOOKUP($A10&amp;"."&amp;$C10,UncollectibleLookup,4,FALSE)),0,'Corrected With Uncollectible'!DR10-'Module C Initial'!DR10),'Corrected With Uncollectible'!DR10-'Module C Initial'!DR10)</f>
        <v>0</v>
      </c>
      <c r="AA10" s="32">
        <f ca="1">IFERROR(IF(AND($A10=VLOOKUP($A10&amp;"."&amp;$C10,UncollectibleLookup,2,FALSE),$C10=VLOOKUP($A10&amp;"."&amp;$C10,UncollectibleLookup,4,FALSE)),0,'Corrected With Uncollectible'!DS10-'Module C Initial'!DS10),'Corrected With Uncollectible'!DS10-'Module C Initial'!DS10)</f>
        <v>0</v>
      </c>
      <c r="AB10" s="32">
        <f ca="1">IFERROR(IF(AND($A10=VLOOKUP($A10&amp;"."&amp;$C10,UncollectibleLookup,2,FALSE),$C10=VLOOKUP($A10&amp;"."&amp;$C10,UncollectibleLookup,4,FALSE)),0,'Corrected With Uncollectible'!DT10-'Module C Initial'!DT10),'Corrected With Uncollectible'!DT10-'Module C Initial'!DT10)</f>
        <v>0</v>
      </c>
      <c r="AC10" s="31">
        <f ca="1">IFERROR(IF(AND($A10=VLOOKUP($A10&amp;"."&amp;$C10,UncollectibleLookup,2,FALSE),$C10=VLOOKUP($A10&amp;"."&amp;$C10,UncollectibleLookup,4,FALSE)),0,'Corrected With Uncollectible'!DU10-'Module C Initial'!DU10),'Corrected With Uncollectible'!DU10-'Module C Initial'!DU10)</f>
        <v>0</v>
      </c>
      <c r="AD10" s="31">
        <f ca="1">IFERROR(IF(AND($A10=VLOOKUP($A10&amp;"."&amp;$C10,UncollectibleLookup,2,FALSE),$C10=VLOOKUP($A10&amp;"."&amp;$C10,UncollectibleLookup,4,FALSE)),0,'Corrected With Uncollectible'!DV10-'Module C Initial'!DV10),'Corrected With Uncollectible'!DV10-'Module C Initial'!DV10)</f>
        <v>0</v>
      </c>
      <c r="AE10" s="31">
        <f ca="1">IFERROR(IF(AND($A10=VLOOKUP($A10&amp;"."&amp;$C10,UncollectibleLookup,2,FALSE),$C10=VLOOKUP($A10&amp;"."&amp;$C10,UncollectibleLookup,4,FALSE)),0,'Corrected With Uncollectible'!DW10-'Module C Initial'!DW10),'Corrected With Uncollectible'!DW10-'Module C Initial'!DW10)</f>
        <v>0</v>
      </c>
      <c r="AF10" s="31">
        <f ca="1">IFERROR(IF(AND($A10=VLOOKUP($A10&amp;"."&amp;$C10,UncollectibleLookup,2,FALSE),$C10=VLOOKUP($A10&amp;"."&amp;$C10,UncollectibleLookup,4,FALSE)),0,'Corrected With Uncollectible'!DX10-'Module C Initial'!DX10),'Corrected With Uncollectible'!DX10-'Module C Initial'!DX10)</f>
        <v>0</v>
      </c>
      <c r="AG10" s="31">
        <f ca="1">IFERROR(IF(AND($A10=VLOOKUP($A10&amp;"."&amp;$C10,UncollectibleLookup,2,FALSE),$C10=VLOOKUP($A10&amp;"."&amp;$C10,UncollectibleLookup,4,FALSE)),0,'Corrected With Uncollectible'!DY10-'Module C Initial'!DY10),'Corrected With Uncollectible'!DY10-'Module C Initial'!DY10)</f>
        <v>0</v>
      </c>
      <c r="AH10" s="31">
        <f ca="1">IFERROR(IF(AND($A10=VLOOKUP($A10&amp;"."&amp;$C10,UncollectibleLookup,2,FALSE),$C10=VLOOKUP($A10&amp;"."&amp;$C10,UncollectibleLookup,4,FALSE)),0,'Corrected With Uncollectible'!DZ10-'Module C Initial'!DZ10),'Corrected With Uncollectible'!DZ10-'Module C Initial'!DZ10)</f>
        <v>0</v>
      </c>
      <c r="AI10" s="31">
        <f ca="1">IFERROR(IF(AND($A10=VLOOKUP($A10&amp;"."&amp;$C10,UncollectibleLookup,2,FALSE),$C10=VLOOKUP($A10&amp;"."&amp;$C10,UncollectibleLookup,4,FALSE)),0,'Corrected With Uncollectible'!EA10-'Module C Initial'!EA10),'Corrected With Uncollectible'!EA10-'Module C Initial'!EA10)</f>
        <v>0</v>
      </c>
      <c r="AJ10" s="31">
        <f ca="1">IFERROR(IF(AND($A10=VLOOKUP($A10&amp;"."&amp;$C10,UncollectibleLookup,2,FALSE),$C10=VLOOKUP($A10&amp;"."&amp;$C10,UncollectibleLookup,4,FALSE)),0,'Corrected With Uncollectible'!EB10-'Module C Initial'!EB10),'Corrected With Uncollectible'!EB10-'Module C Initial'!EB10)</f>
        <v>0</v>
      </c>
      <c r="AK10" s="31">
        <f ca="1">IFERROR(IF(AND($A10=VLOOKUP($A10&amp;"."&amp;$C10,UncollectibleLookup,2,FALSE),$C10=VLOOKUP($A10&amp;"."&amp;$C10,UncollectibleLookup,4,FALSE)),0,'Corrected With Uncollectible'!EC10-'Module C Initial'!EC10),'Corrected With Uncollectible'!EC10-'Module C Initial'!EC10)</f>
        <v>0</v>
      </c>
      <c r="AL10" s="31">
        <f ca="1">IFERROR(IF(AND($A10=VLOOKUP($A10&amp;"."&amp;$C10,UncollectibleLookup,2,FALSE),$C10=VLOOKUP($A10&amp;"."&amp;$C10,UncollectibleLookup,4,FALSE)),0,'Corrected With Uncollectible'!ED10-'Module C Initial'!ED10),'Corrected With Uncollectible'!ED10-'Module C Initial'!ED10)</f>
        <v>0</v>
      </c>
      <c r="AM10" s="31">
        <f ca="1">IFERROR(IF(AND($A10=VLOOKUP($A10&amp;"."&amp;$C10,UncollectibleLookup,2,FALSE),$C10=VLOOKUP($A10&amp;"."&amp;$C10,UncollectibleLookup,4,FALSE)),0,'Corrected With Uncollectible'!EE10-'Module C Initial'!EE10),'Corrected With Uncollectible'!EE10-'Module C Initial'!EE10)</f>
        <v>0</v>
      </c>
      <c r="AN10" s="31">
        <f ca="1">IFERROR(IF(AND($A10=VLOOKUP($A10&amp;"."&amp;$C10,UncollectibleLookup,2,FALSE),$C10=VLOOKUP($A10&amp;"."&amp;$C10,UncollectibleLookup,4,FALSE)),0,'Corrected With Uncollectible'!EF10-'Module C Initial'!EF10),'Corrected With Uncollectible'!EF10-'Module C Initial'!EF10)</f>
        <v>0</v>
      </c>
      <c r="AO10" s="32">
        <f t="shared" ca="1" si="7"/>
        <v>0</v>
      </c>
      <c r="AP10" s="32">
        <f t="shared" ca="1" si="4"/>
        <v>0</v>
      </c>
      <c r="AQ10" s="32">
        <f t="shared" ca="1" si="4"/>
        <v>0</v>
      </c>
      <c r="AR10" s="32">
        <f t="shared" ca="1" si="4"/>
        <v>0</v>
      </c>
      <c r="AS10" s="32">
        <f t="shared" ca="1" si="4"/>
        <v>0</v>
      </c>
      <c r="AT10" s="32">
        <f t="shared" ca="1" si="4"/>
        <v>0</v>
      </c>
      <c r="AU10" s="32">
        <f t="shared" ca="1" si="4"/>
        <v>0</v>
      </c>
      <c r="AV10" s="32">
        <f t="shared" ca="1" si="4"/>
        <v>0</v>
      </c>
      <c r="AW10" s="32">
        <f t="shared" ca="1" si="4"/>
        <v>0</v>
      </c>
      <c r="AX10" s="32">
        <f t="shared" ca="1" si="4"/>
        <v>0</v>
      </c>
      <c r="AY10" s="32">
        <f t="shared" ca="1" si="4"/>
        <v>0</v>
      </c>
      <c r="AZ10" s="32">
        <f t="shared" ca="1" si="4"/>
        <v>0</v>
      </c>
      <c r="BA10" s="31">
        <f t="shared" ca="1" si="8"/>
        <v>0</v>
      </c>
      <c r="BB10" s="31">
        <f t="shared" ca="1" si="5"/>
        <v>0</v>
      </c>
      <c r="BC10" s="31">
        <f t="shared" ca="1" si="5"/>
        <v>0</v>
      </c>
      <c r="BD10" s="31">
        <f t="shared" ca="1" si="5"/>
        <v>0</v>
      </c>
      <c r="BE10" s="31">
        <f t="shared" ca="1" si="5"/>
        <v>0</v>
      </c>
      <c r="BF10" s="31">
        <f t="shared" ca="1" si="5"/>
        <v>0</v>
      </c>
      <c r="BG10" s="31">
        <f t="shared" ca="1" si="5"/>
        <v>0</v>
      </c>
      <c r="BH10" s="31">
        <f t="shared" ca="1" si="5"/>
        <v>0</v>
      </c>
      <c r="BI10" s="31">
        <f t="shared" ca="1" si="5"/>
        <v>0</v>
      </c>
      <c r="BJ10" s="31">
        <f t="shared" ca="1" si="5"/>
        <v>0</v>
      </c>
      <c r="BK10" s="31">
        <f t="shared" ca="1" si="5"/>
        <v>0</v>
      </c>
      <c r="BL10" s="31">
        <f t="shared" ca="1" si="5"/>
        <v>0</v>
      </c>
      <c r="BM10" s="32">
        <f t="shared" ca="1" si="9"/>
        <v>0</v>
      </c>
      <c r="BN10" s="32">
        <f t="shared" ca="1" si="6"/>
        <v>0</v>
      </c>
      <c r="BO10" s="32">
        <f t="shared" ca="1" si="6"/>
        <v>0</v>
      </c>
      <c r="BP10" s="32">
        <f t="shared" ca="1" si="6"/>
        <v>0</v>
      </c>
      <c r="BQ10" s="32">
        <f t="shared" ca="1" si="6"/>
        <v>0</v>
      </c>
      <c r="BR10" s="32">
        <f t="shared" ca="1" si="6"/>
        <v>0</v>
      </c>
      <c r="BS10" s="32">
        <f t="shared" ca="1" si="6"/>
        <v>0</v>
      </c>
      <c r="BT10" s="32">
        <f t="shared" ca="1" si="6"/>
        <v>0</v>
      </c>
      <c r="BU10" s="32">
        <f t="shared" ca="1" si="6"/>
        <v>0</v>
      </c>
      <c r="BV10" s="32">
        <f t="shared" ca="1" si="6"/>
        <v>0</v>
      </c>
      <c r="BW10" s="32">
        <f t="shared" ca="1" si="6"/>
        <v>0</v>
      </c>
      <c r="BX10" s="32">
        <f t="shared" ca="1" si="6"/>
        <v>0</v>
      </c>
    </row>
    <row r="11" spans="1:76">
      <c r="A11" t="s">
        <v>433</v>
      </c>
      <c r="B11" s="1" t="s">
        <v>154</v>
      </c>
      <c r="C11" t="str">
        <f t="shared" ca="1" si="2"/>
        <v>0000039611</v>
      </c>
      <c r="D11" t="str">
        <f t="shared" ca="1" si="3"/>
        <v>FortisAlberta Reversing POD - Pincher Creek (396S)</v>
      </c>
      <c r="E11" s="31">
        <f ca="1">IFERROR(IF(AND($A11=VLOOKUP($A11&amp;"."&amp;$C11,UncollectibleLookup,2,FALSE),$C11=VLOOKUP($A11&amp;"."&amp;$C11,UncollectibleLookup,4,FALSE)),0,'Corrected With Uncollectible'!CW11-'Module C Initial'!CW11),'Corrected With Uncollectible'!CW11-'Module C Initial'!CW11)</f>
        <v>12.529999999999745</v>
      </c>
      <c r="F11" s="31">
        <f ca="1">IFERROR(IF(AND($A11=VLOOKUP($A11&amp;"."&amp;$C11,UncollectibleLookup,2,FALSE),$C11=VLOOKUP($A11&amp;"."&amp;$C11,UncollectibleLookup,4,FALSE)),0,'Corrected With Uncollectible'!CX11-'Module C Initial'!CX11),'Corrected With Uncollectible'!CX11-'Module C Initial'!CX11)</f>
        <v>6.0199999999999818</v>
      </c>
      <c r="G11" s="31">
        <f ca="1">IFERROR(IF(AND($A11=VLOOKUP($A11&amp;"."&amp;$C11,UncollectibleLookup,2,FALSE),$C11=VLOOKUP($A11&amp;"."&amp;$C11,UncollectibleLookup,4,FALSE)),0,'Corrected With Uncollectible'!CY11-'Module C Initial'!CY11),'Corrected With Uncollectible'!CY11-'Module C Initial'!CY11)</f>
        <v>5.3199999999999363</v>
      </c>
      <c r="H11" s="31">
        <f ca="1">IFERROR(IF(AND($A11=VLOOKUP($A11&amp;"."&amp;$C11,UncollectibleLookup,2,FALSE),$C11=VLOOKUP($A11&amp;"."&amp;$C11,UncollectibleLookup,4,FALSE)),0,'Corrected With Uncollectible'!CZ11-'Module C Initial'!CZ11),'Corrected With Uncollectible'!CZ11-'Module C Initial'!CZ11)</f>
        <v>5.9300000000000637</v>
      </c>
      <c r="I11" s="31">
        <f ca="1">IFERROR(IF(AND($A11=VLOOKUP($A11&amp;"."&amp;$C11,UncollectibleLookup,2,FALSE),$C11=VLOOKUP($A11&amp;"."&amp;$C11,UncollectibleLookup,4,FALSE)),0,'Corrected With Uncollectible'!DA11-'Module C Initial'!DA11),'Corrected With Uncollectible'!DA11-'Module C Initial'!DA11)</f>
        <v>9.25</v>
      </c>
      <c r="J11" s="31">
        <f ca="1">IFERROR(IF(AND($A11=VLOOKUP($A11&amp;"."&amp;$C11,UncollectibleLookup,2,FALSE),$C11=VLOOKUP($A11&amp;"."&amp;$C11,UncollectibleLookup,4,FALSE)),0,'Corrected With Uncollectible'!DB11-'Module C Initial'!DB11),'Corrected With Uncollectible'!DB11-'Module C Initial'!DB11)</f>
        <v>5.6300000000001091</v>
      </c>
      <c r="K11" s="31">
        <f ca="1">IFERROR(IF(AND($A11=VLOOKUP($A11&amp;"."&amp;$C11,UncollectibleLookup,2,FALSE),$C11=VLOOKUP($A11&amp;"."&amp;$C11,UncollectibleLookup,4,FALSE)),0,'Corrected With Uncollectible'!DC11-'Module C Initial'!DC11),'Corrected With Uncollectible'!DC11-'Module C Initial'!DC11)</f>
        <v>1.8999999999999773</v>
      </c>
      <c r="L11" s="31">
        <f ca="1">IFERROR(IF(AND($A11=VLOOKUP($A11&amp;"."&amp;$C11,UncollectibleLookup,2,FALSE),$C11=VLOOKUP($A11&amp;"."&amp;$C11,UncollectibleLookup,4,FALSE)),0,'Corrected With Uncollectible'!DD11-'Module C Initial'!DD11),'Corrected With Uncollectible'!DD11-'Module C Initial'!DD11)</f>
        <v>4.1399999999999864</v>
      </c>
      <c r="M11" s="31">
        <f ca="1">IFERROR(IF(AND($A11=VLOOKUP($A11&amp;"."&amp;$C11,UncollectibleLookup,2,FALSE),$C11=VLOOKUP($A11&amp;"."&amp;$C11,UncollectibleLookup,4,FALSE)),0,'Corrected With Uncollectible'!DE11-'Module C Initial'!DE11),'Corrected With Uncollectible'!DE11-'Module C Initial'!DE11)</f>
        <v>11.150000000000091</v>
      </c>
      <c r="N11" s="31">
        <f ca="1">IFERROR(IF(AND($A11=VLOOKUP($A11&amp;"."&amp;$C11,UncollectibleLookup,2,FALSE),$C11=VLOOKUP($A11&amp;"."&amp;$C11,UncollectibleLookup,4,FALSE)),0,'Corrected With Uncollectible'!DF11-'Module C Initial'!DF11),'Corrected With Uncollectible'!DF11-'Module C Initial'!DF11)</f>
        <v>8.1400000000001</v>
      </c>
      <c r="O11" s="31">
        <f ca="1">IFERROR(IF(AND($A11=VLOOKUP($A11&amp;"."&amp;$C11,UncollectibleLookup,2,FALSE),$C11=VLOOKUP($A11&amp;"."&amp;$C11,UncollectibleLookup,4,FALSE)),0,'Corrected With Uncollectible'!DG11-'Module C Initial'!DG11),'Corrected With Uncollectible'!DG11-'Module C Initial'!DG11)</f>
        <v>41.930000000000291</v>
      </c>
      <c r="P11" s="31">
        <f ca="1">IFERROR(IF(AND($A11=VLOOKUP($A11&amp;"."&amp;$C11,UncollectibleLookup,2,FALSE),$C11=VLOOKUP($A11&amp;"."&amp;$C11,UncollectibleLookup,4,FALSE)),0,'Corrected With Uncollectible'!DH11-'Module C Initial'!DH11),'Corrected With Uncollectible'!DH11-'Module C Initial'!DH11)</f>
        <v>13.139999999999873</v>
      </c>
      <c r="Q11" s="32">
        <f ca="1">IFERROR(IF(AND($A11=VLOOKUP($A11&amp;"."&amp;$C11,UncollectibleLookup,2,FALSE),$C11=VLOOKUP($A11&amp;"."&amp;$C11,UncollectibleLookup,4,FALSE)),0,'Corrected With Uncollectible'!DI11-'Module C Initial'!DI11),'Corrected With Uncollectible'!DI11-'Module C Initial'!DI11)</f>
        <v>0.63000000000000966</v>
      </c>
      <c r="R11" s="32">
        <f ca="1">IFERROR(IF(AND($A11=VLOOKUP($A11&amp;"."&amp;$C11,UncollectibleLookup,2,FALSE),$C11=VLOOKUP($A11&amp;"."&amp;$C11,UncollectibleLookup,4,FALSE)),0,'Corrected With Uncollectible'!DJ11-'Module C Initial'!DJ11),'Corrected With Uncollectible'!DJ11-'Module C Initial'!DJ11)</f>
        <v>0.29999999999999716</v>
      </c>
      <c r="S11" s="32">
        <f ca="1">IFERROR(IF(AND($A11=VLOOKUP($A11&amp;"."&amp;$C11,UncollectibleLookup,2,FALSE),$C11=VLOOKUP($A11&amp;"."&amp;$C11,UncollectibleLookup,4,FALSE)),0,'Corrected With Uncollectible'!DK11-'Module C Initial'!DK11),'Corrected With Uncollectible'!DK11-'Module C Initial'!DK11)</f>
        <v>0.26000000000000512</v>
      </c>
      <c r="T11" s="32">
        <f ca="1">IFERROR(IF(AND($A11=VLOOKUP($A11&amp;"."&amp;$C11,UncollectibleLookup,2,FALSE),$C11=VLOOKUP($A11&amp;"."&amp;$C11,UncollectibleLookup,4,FALSE)),0,'Corrected With Uncollectible'!DL11-'Module C Initial'!DL11),'Corrected With Uncollectible'!DL11-'Module C Initial'!DL11)</f>
        <v>0.29999999999999716</v>
      </c>
      <c r="U11" s="32">
        <f ca="1">IFERROR(IF(AND($A11=VLOOKUP($A11&amp;"."&amp;$C11,UncollectibleLookup,2,FALSE),$C11=VLOOKUP($A11&amp;"."&amp;$C11,UncollectibleLookup,4,FALSE)),0,'Corrected With Uncollectible'!DM11-'Module C Initial'!DM11),'Corrected With Uncollectible'!DM11-'Module C Initial'!DM11)</f>
        <v>0.46000000000000796</v>
      </c>
      <c r="V11" s="32">
        <f ca="1">IFERROR(IF(AND($A11=VLOOKUP($A11&amp;"."&amp;$C11,UncollectibleLookup,2,FALSE),$C11=VLOOKUP($A11&amp;"."&amp;$C11,UncollectibleLookup,4,FALSE)),0,'Corrected With Uncollectible'!DN11-'Module C Initial'!DN11),'Corrected With Uncollectible'!DN11-'Module C Initial'!DN11)</f>
        <v>0.28000000000000114</v>
      </c>
      <c r="W11" s="32">
        <f ca="1">IFERROR(IF(AND($A11=VLOOKUP($A11&amp;"."&amp;$C11,UncollectibleLookup,2,FALSE),$C11=VLOOKUP($A11&amp;"."&amp;$C11,UncollectibleLookup,4,FALSE)),0,'Corrected With Uncollectible'!DO11-'Module C Initial'!DO11),'Corrected With Uncollectible'!DO11-'Module C Initial'!DO11)</f>
        <v>0.10000000000000142</v>
      </c>
      <c r="X11" s="32">
        <f ca="1">IFERROR(IF(AND($A11=VLOOKUP($A11&amp;"."&amp;$C11,UncollectibleLookup,2,FALSE),$C11=VLOOKUP($A11&amp;"."&amp;$C11,UncollectibleLookup,4,FALSE)),0,'Corrected With Uncollectible'!DP11-'Module C Initial'!DP11),'Corrected With Uncollectible'!DP11-'Module C Initial'!DP11)</f>
        <v>0.21000000000000085</v>
      </c>
      <c r="Y11" s="32">
        <f ca="1">IFERROR(IF(AND($A11=VLOOKUP($A11&amp;"."&amp;$C11,UncollectibleLookup,2,FALSE),$C11=VLOOKUP($A11&amp;"."&amp;$C11,UncollectibleLookup,4,FALSE)),0,'Corrected With Uncollectible'!DQ11-'Module C Initial'!DQ11),'Corrected With Uncollectible'!DQ11-'Module C Initial'!DQ11)</f>
        <v>0.54999999999999716</v>
      </c>
      <c r="Z11" s="32">
        <f ca="1">IFERROR(IF(AND($A11=VLOOKUP($A11&amp;"."&amp;$C11,UncollectibleLookup,2,FALSE),$C11=VLOOKUP($A11&amp;"."&amp;$C11,UncollectibleLookup,4,FALSE)),0,'Corrected With Uncollectible'!DR11-'Module C Initial'!DR11),'Corrected With Uncollectible'!DR11-'Module C Initial'!DR11)</f>
        <v>0.4100000000000108</v>
      </c>
      <c r="AA11" s="32">
        <f ca="1">IFERROR(IF(AND($A11=VLOOKUP($A11&amp;"."&amp;$C11,UncollectibleLookup,2,FALSE),$C11=VLOOKUP($A11&amp;"."&amp;$C11,UncollectibleLookup,4,FALSE)),0,'Corrected With Uncollectible'!DS11-'Module C Initial'!DS11),'Corrected With Uncollectible'!DS11-'Module C Initial'!DS11)</f>
        <v>2.1000000000000227</v>
      </c>
      <c r="AB11" s="32">
        <f ca="1">IFERROR(IF(AND($A11=VLOOKUP($A11&amp;"."&amp;$C11,UncollectibleLookup,2,FALSE),$C11=VLOOKUP($A11&amp;"."&amp;$C11,UncollectibleLookup,4,FALSE)),0,'Corrected With Uncollectible'!DT11-'Module C Initial'!DT11),'Corrected With Uncollectible'!DT11-'Module C Initial'!DT11)</f>
        <v>0.65000000000000568</v>
      </c>
      <c r="AC11" s="31">
        <f ca="1">IFERROR(IF(AND($A11=VLOOKUP($A11&amp;"."&amp;$C11,UncollectibleLookup,2,FALSE),$C11=VLOOKUP($A11&amp;"."&amp;$C11,UncollectibleLookup,4,FALSE)),0,'Corrected With Uncollectible'!DU11-'Module C Initial'!DU11),'Corrected With Uncollectible'!DU11-'Module C Initial'!DU11)</f>
        <v>4.0300000000000864</v>
      </c>
      <c r="AD11" s="31">
        <f ca="1">IFERROR(IF(AND($A11=VLOOKUP($A11&amp;"."&amp;$C11,UncollectibleLookup,2,FALSE),$C11=VLOOKUP($A11&amp;"."&amp;$C11,UncollectibleLookup,4,FALSE)),0,'Corrected With Uncollectible'!DV11-'Module C Initial'!DV11),'Corrected With Uncollectible'!DV11-'Module C Initial'!DV11)</f>
        <v>1.92999999999995</v>
      </c>
      <c r="AE11" s="31">
        <f ca="1">IFERROR(IF(AND($A11=VLOOKUP($A11&amp;"."&amp;$C11,UncollectibleLookup,2,FALSE),$C11=VLOOKUP($A11&amp;"."&amp;$C11,UncollectibleLookup,4,FALSE)),0,'Corrected With Uncollectible'!DW11-'Module C Initial'!DW11),'Corrected With Uncollectible'!DW11-'Module C Initial'!DW11)</f>
        <v>1.6899999999999977</v>
      </c>
      <c r="AF11" s="31">
        <f ca="1">IFERROR(IF(AND($A11=VLOOKUP($A11&amp;"."&amp;$C11,UncollectibleLookup,2,FALSE),$C11=VLOOKUP($A11&amp;"."&amp;$C11,UncollectibleLookup,4,FALSE)),0,'Corrected With Uncollectible'!DX11-'Module C Initial'!DX11),'Corrected With Uncollectible'!DX11-'Module C Initial'!DX11)</f>
        <v>1.8700000000000045</v>
      </c>
      <c r="AG11" s="31">
        <f ca="1">IFERROR(IF(AND($A11=VLOOKUP($A11&amp;"."&amp;$C11,UncollectibleLookup,2,FALSE),$C11=VLOOKUP($A11&amp;"."&amp;$C11,UncollectibleLookup,4,FALSE)),0,'Corrected With Uncollectible'!DY11-'Module C Initial'!DY11),'Corrected With Uncollectible'!DY11-'Module C Initial'!DY11)</f>
        <v>2.910000000000025</v>
      </c>
      <c r="AH11" s="31">
        <f ca="1">IFERROR(IF(AND($A11=VLOOKUP($A11&amp;"."&amp;$C11,UncollectibleLookup,2,FALSE),$C11=VLOOKUP($A11&amp;"."&amp;$C11,UncollectibleLookup,4,FALSE)),0,'Corrected With Uncollectible'!DZ11-'Module C Initial'!DZ11),'Corrected With Uncollectible'!DZ11-'Module C Initial'!DZ11)</f>
        <v>1.7599999999999909</v>
      </c>
      <c r="AI11" s="31">
        <f ca="1">IFERROR(IF(AND($A11=VLOOKUP($A11&amp;"."&amp;$C11,UncollectibleLookup,2,FALSE),$C11=VLOOKUP($A11&amp;"."&amp;$C11,UncollectibleLookup,4,FALSE)),0,'Corrected With Uncollectible'!EA11-'Module C Initial'!EA11),'Corrected With Uncollectible'!EA11-'Module C Initial'!EA11)</f>
        <v>0.59000000000000341</v>
      </c>
      <c r="AJ11" s="31">
        <f ca="1">IFERROR(IF(AND($A11=VLOOKUP($A11&amp;"."&amp;$C11,UncollectibleLookup,2,FALSE),$C11=VLOOKUP($A11&amp;"."&amp;$C11,UncollectibleLookup,4,FALSE)),0,'Corrected With Uncollectible'!EB11-'Module C Initial'!EB11),'Corrected With Uncollectible'!EB11-'Module C Initial'!EB11)</f>
        <v>1.2800000000000011</v>
      </c>
      <c r="AK11" s="31">
        <f ca="1">IFERROR(IF(AND($A11=VLOOKUP($A11&amp;"."&amp;$C11,UncollectibleLookup,2,FALSE),$C11=VLOOKUP($A11&amp;"."&amp;$C11,UncollectibleLookup,4,FALSE)),0,'Corrected With Uncollectible'!EC11-'Module C Initial'!EC11),'Corrected With Uncollectible'!EC11-'Module C Initial'!EC11)</f>
        <v>3.42999999999995</v>
      </c>
      <c r="AL11" s="31">
        <f ca="1">IFERROR(IF(AND($A11=VLOOKUP($A11&amp;"."&amp;$C11,UncollectibleLookup,2,FALSE),$C11=VLOOKUP($A11&amp;"."&amp;$C11,UncollectibleLookup,4,FALSE)),0,'Corrected With Uncollectible'!ED11-'Module C Initial'!ED11),'Corrected With Uncollectible'!ED11-'Module C Initial'!ED11)</f>
        <v>2.4900000000000091</v>
      </c>
      <c r="AM11" s="31">
        <f ca="1">IFERROR(IF(AND($A11=VLOOKUP($A11&amp;"."&amp;$C11,UncollectibleLookup,2,FALSE),$C11=VLOOKUP($A11&amp;"."&amp;$C11,UncollectibleLookup,4,FALSE)),0,'Corrected With Uncollectible'!EE11-'Module C Initial'!EE11),'Corrected With Uncollectible'!EE11-'Module C Initial'!EE11)</f>
        <v>12.75</v>
      </c>
      <c r="AN11" s="31">
        <f ca="1">IFERROR(IF(AND($A11=VLOOKUP($A11&amp;"."&amp;$C11,UncollectibleLookup,2,FALSE),$C11=VLOOKUP($A11&amp;"."&amp;$C11,UncollectibleLookup,4,FALSE)),0,'Corrected With Uncollectible'!EF11-'Module C Initial'!EF11),'Corrected With Uncollectible'!EF11-'Module C Initial'!EF11)</f>
        <v>3.9700000000000273</v>
      </c>
      <c r="AO11" s="32">
        <f t="shared" ca="1" si="7"/>
        <v>17.189999999999841</v>
      </c>
      <c r="AP11" s="32">
        <f t="shared" ca="1" si="4"/>
        <v>8.2499999999999289</v>
      </c>
      <c r="AQ11" s="32">
        <f t="shared" ca="1" si="4"/>
        <v>7.2699999999999392</v>
      </c>
      <c r="AR11" s="32">
        <f t="shared" ca="1" si="4"/>
        <v>8.1000000000000654</v>
      </c>
      <c r="AS11" s="32">
        <f t="shared" ca="1" si="4"/>
        <v>12.620000000000033</v>
      </c>
      <c r="AT11" s="32">
        <f t="shared" ca="1" si="4"/>
        <v>7.6700000000001012</v>
      </c>
      <c r="AU11" s="32">
        <f t="shared" ca="1" si="4"/>
        <v>2.5899999999999821</v>
      </c>
      <c r="AV11" s="32">
        <f t="shared" ca="1" si="4"/>
        <v>5.6299999999999883</v>
      </c>
      <c r="AW11" s="32">
        <f t="shared" ca="1" si="4"/>
        <v>15.130000000000038</v>
      </c>
      <c r="AX11" s="32">
        <f t="shared" ca="1" si="4"/>
        <v>11.04000000000012</v>
      </c>
      <c r="AY11" s="32">
        <f t="shared" ca="1" si="4"/>
        <v>56.780000000000314</v>
      </c>
      <c r="AZ11" s="32">
        <f t="shared" ca="1" si="4"/>
        <v>17.759999999999906</v>
      </c>
      <c r="BA11" s="31">
        <f t="shared" ca="1" si="8"/>
        <v>0.15</v>
      </c>
      <c r="BB11" s="31">
        <f t="shared" ca="1" si="5"/>
        <v>7.0000000000000007E-2</v>
      </c>
      <c r="BC11" s="31">
        <f t="shared" ca="1" si="5"/>
        <v>0.06</v>
      </c>
      <c r="BD11" s="31">
        <f t="shared" ca="1" si="5"/>
        <v>7.0000000000000007E-2</v>
      </c>
      <c r="BE11" s="31">
        <f t="shared" ca="1" si="5"/>
        <v>0.11</v>
      </c>
      <c r="BF11" s="31">
        <f t="shared" ca="1" si="5"/>
        <v>7.0000000000000007E-2</v>
      </c>
      <c r="BG11" s="31">
        <f t="shared" ca="1" si="5"/>
        <v>0.02</v>
      </c>
      <c r="BH11" s="31">
        <f t="shared" ca="1" si="5"/>
        <v>0.05</v>
      </c>
      <c r="BI11" s="31">
        <f t="shared" ca="1" si="5"/>
        <v>0.13</v>
      </c>
      <c r="BJ11" s="31">
        <f t="shared" ca="1" si="5"/>
        <v>0.1</v>
      </c>
      <c r="BK11" s="31">
        <f t="shared" ca="1" si="5"/>
        <v>0.49</v>
      </c>
      <c r="BL11" s="31">
        <f t="shared" ca="1" si="5"/>
        <v>0.15</v>
      </c>
      <c r="BM11" s="32">
        <f t="shared" ca="1" si="9"/>
        <v>17.33999999999984</v>
      </c>
      <c r="BN11" s="32">
        <f t="shared" ca="1" si="6"/>
        <v>8.3199999999999292</v>
      </c>
      <c r="BO11" s="32">
        <f t="shared" ca="1" si="6"/>
        <v>7.3299999999999388</v>
      </c>
      <c r="BP11" s="32">
        <f t="shared" ca="1" si="6"/>
        <v>8.1700000000000657</v>
      </c>
      <c r="BQ11" s="32">
        <f t="shared" ca="1" si="6"/>
        <v>12.730000000000032</v>
      </c>
      <c r="BR11" s="32">
        <f t="shared" ca="1" si="6"/>
        <v>7.7400000000001015</v>
      </c>
      <c r="BS11" s="32">
        <f t="shared" ca="1" si="6"/>
        <v>2.6099999999999821</v>
      </c>
      <c r="BT11" s="32">
        <f t="shared" ca="1" si="6"/>
        <v>5.6799999999999882</v>
      </c>
      <c r="BU11" s="32">
        <f t="shared" ca="1" si="6"/>
        <v>15.260000000000039</v>
      </c>
      <c r="BV11" s="32">
        <f t="shared" ca="1" si="6"/>
        <v>11.14000000000012</v>
      </c>
      <c r="BW11" s="32">
        <f t="shared" ca="1" si="6"/>
        <v>57.270000000000316</v>
      </c>
      <c r="BX11" s="32">
        <f t="shared" ca="1" si="6"/>
        <v>17.909999999999904</v>
      </c>
    </row>
    <row r="12" spans="1:76">
      <c r="A12" t="s">
        <v>433</v>
      </c>
      <c r="B12" s="1" t="s">
        <v>198</v>
      </c>
      <c r="C12" t="str">
        <f t="shared" ca="1" si="2"/>
        <v>0000040511</v>
      </c>
      <c r="D12" t="str">
        <f t="shared" ca="1" si="3"/>
        <v>FortisAlberta Reversing POD - Waupisoo (405S)</v>
      </c>
      <c r="E12" s="31">
        <f ca="1">IFERROR(IF(AND($A12=VLOOKUP($A12&amp;"."&amp;$C12,UncollectibleLookup,2,FALSE),$C12=VLOOKUP($A12&amp;"."&amp;$C12,UncollectibleLookup,4,FALSE)),0,'Corrected With Uncollectible'!CW12-'Module C Initial'!CW12),'Corrected With Uncollectible'!CW12-'Module C Initial'!CW12)</f>
        <v>0</v>
      </c>
      <c r="F12" s="31">
        <f ca="1">IFERROR(IF(AND($A12=VLOOKUP($A12&amp;"."&amp;$C12,UncollectibleLookup,2,FALSE),$C12=VLOOKUP($A12&amp;"."&amp;$C12,UncollectibleLookup,4,FALSE)),0,'Corrected With Uncollectible'!CX12-'Module C Initial'!CX12),'Corrected With Uncollectible'!CX12-'Module C Initial'!CX12)</f>
        <v>0</v>
      </c>
      <c r="G12" s="31">
        <f ca="1">IFERROR(IF(AND($A12=VLOOKUP($A12&amp;"."&amp;$C12,UncollectibleLookup,2,FALSE),$C12=VLOOKUP($A12&amp;"."&amp;$C12,UncollectibleLookup,4,FALSE)),0,'Corrected With Uncollectible'!CY12-'Module C Initial'!CY12),'Corrected With Uncollectible'!CY12-'Module C Initial'!CY12)</f>
        <v>0</v>
      </c>
      <c r="H12" s="31">
        <f ca="1">IFERROR(IF(AND($A12=VLOOKUP($A12&amp;"."&amp;$C12,UncollectibleLookup,2,FALSE),$C12=VLOOKUP($A12&amp;"."&amp;$C12,UncollectibleLookup,4,FALSE)),0,'Corrected With Uncollectible'!CZ12-'Module C Initial'!CZ12),'Corrected With Uncollectible'!CZ12-'Module C Initial'!CZ12)</f>
        <v>0</v>
      </c>
      <c r="I12" s="31">
        <f ca="1">IFERROR(IF(AND($A12=VLOOKUP($A12&amp;"."&amp;$C12,UncollectibleLookup,2,FALSE),$C12=VLOOKUP($A12&amp;"."&amp;$C12,UncollectibleLookup,4,FALSE)),0,'Corrected With Uncollectible'!DA12-'Module C Initial'!DA12),'Corrected With Uncollectible'!DA12-'Module C Initial'!DA12)</f>
        <v>0</v>
      </c>
      <c r="J12" s="31">
        <f ca="1">IFERROR(IF(AND($A12=VLOOKUP($A12&amp;"."&amp;$C12,UncollectibleLookup,2,FALSE),$C12=VLOOKUP($A12&amp;"."&amp;$C12,UncollectibleLookup,4,FALSE)),0,'Corrected With Uncollectible'!DB12-'Module C Initial'!DB12),'Corrected With Uncollectible'!DB12-'Module C Initial'!DB12)</f>
        <v>0</v>
      </c>
      <c r="K12" s="31">
        <f ca="1">IFERROR(IF(AND($A12=VLOOKUP($A12&amp;"."&amp;$C12,UncollectibleLookup,2,FALSE),$C12=VLOOKUP($A12&amp;"."&amp;$C12,UncollectibleLookup,4,FALSE)),0,'Corrected With Uncollectible'!DC12-'Module C Initial'!DC12),'Corrected With Uncollectible'!DC12-'Module C Initial'!DC12)</f>
        <v>0</v>
      </c>
      <c r="L12" s="31">
        <f ca="1">IFERROR(IF(AND($A12=VLOOKUP($A12&amp;"."&amp;$C12,UncollectibleLookup,2,FALSE),$C12=VLOOKUP($A12&amp;"."&amp;$C12,UncollectibleLookup,4,FALSE)),0,'Corrected With Uncollectible'!DD12-'Module C Initial'!DD12),'Corrected With Uncollectible'!DD12-'Module C Initial'!DD12)</f>
        <v>0</v>
      </c>
      <c r="M12" s="31">
        <f ca="1">IFERROR(IF(AND($A12=VLOOKUP($A12&amp;"."&amp;$C12,UncollectibleLookup,2,FALSE),$C12=VLOOKUP($A12&amp;"."&amp;$C12,UncollectibleLookup,4,FALSE)),0,'Corrected With Uncollectible'!DE12-'Module C Initial'!DE12),'Corrected With Uncollectible'!DE12-'Module C Initial'!DE12)</f>
        <v>-129.89000000000033</v>
      </c>
      <c r="N12" s="31">
        <f ca="1">IFERROR(IF(AND($A12=VLOOKUP($A12&amp;"."&amp;$C12,UncollectibleLookup,2,FALSE),$C12=VLOOKUP($A12&amp;"."&amp;$C12,UncollectibleLookup,4,FALSE)),0,'Corrected With Uncollectible'!DF12-'Module C Initial'!DF12),'Corrected With Uncollectible'!DF12-'Module C Initial'!DF12)</f>
        <v>-9.6299999999999955</v>
      </c>
      <c r="O12" s="31">
        <f ca="1">IFERROR(IF(AND($A12=VLOOKUP($A12&amp;"."&amp;$C12,UncollectibleLookup,2,FALSE),$C12=VLOOKUP($A12&amp;"."&amp;$C12,UncollectibleLookup,4,FALSE)),0,'Corrected With Uncollectible'!DG12-'Module C Initial'!DG12),'Corrected With Uncollectible'!DG12-'Module C Initial'!DG12)</f>
        <v>-53.630000000000095</v>
      </c>
      <c r="P12" s="31">
        <f ca="1">IFERROR(IF(AND($A12=VLOOKUP($A12&amp;"."&amp;$C12,UncollectibleLookup,2,FALSE),$C12=VLOOKUP($A12&amp;"."&amp;$C12,UncollectibleLookup,4,FALSE)),0,'Corrected With Uncollectible'!DH12-'Module C Initial'!DH12),'Corrected With Uncollectible'!DH12-'Module C Initial'!DH12)</f>
        <v>-53.909999999999854</v>
      </c>
      <c r="Q12" s="32">
        <f ca="1">IFERROR(IF(AND($A12=VLOOKUP($A12&amp;"."&amp;$C12,UncollectibleLookup,2,FALSE),$C12=VLOOKUP($A12&amp;"."&amp;$C12,UncollectibleLookup,4,FALSE)),0,'Corrected With Uncollectible'!DI12-'Module C Initial'!DI12),'Corrected With Uncollectible'!DI12-'Module C Initial'!DI12)</f>
        <v>0</v>
      </c>
      <c r="R12" s="32">
        <f ca="1">IFERROR(IF(AND($A12=VLOOKUP($A12&amp;"."&amp;$C12,UncollectibleLookup,2,FALSE),$C12=VLOOKUP($A12&amp;"."&amp;$C12,UncollectibleLookup,4,FALSE)),0,'Corrected With Uncollectible'!DJ12-'Module C Initial'!DJ12),'Corrected With Uncollectible'!DJ12-'Module C Initial'!DJ12)</f>
        <v>0</v>
      </c>
      <c r="S12" s="32">
        <f ca="1">IFERROR(IF(AND($A12=VLOOKUP($A12&amp;"."&amp;$C12,UncollectibleLookup,2,FALSE),$C12=VLOOKUP($A12&amp;"."&amp;$C12,UncollectibleLookup,4,FALSE)),0,'Corrected With Uncollectible'!DK12-'Module C Initial'!DK12),'Corrected With Uncollectible'!DK12-'Module C Initial'!DK12)</f>
        <v>0</v>
      </c>
      <c r="T12" s="32">
        <f ca="1">IFERROR(IF(AND($A12=VLOOKUP($A12&amp;"."&amp;$C12,UncollectibleLookup,2,FALSE),$C12=VLOOKUP($A12&amp;"."&amp;$C12,UncollectibleLookup,4,FALSE)),0,'Corrected With Uncollectible'!DL12-'Module C Initial'!DL12),'Corrected With Uncollectible'!DL12-'Module C Initial'!DL12)</f>
        <v>0</v>
      </c>
      <c r="U12" s="32">
        <f ca="1">IFERROR(IF(AND($A12=VLOOKUP($A12&amp;"."&amp;$C12,UncollectibleLookup,2,FALSE),$C12=VLOOKUP($A12&amp;"."&amp;$C12,UncollectibleLookup,4,FALSE)),0,'Corrected With Uncollectible'!DM12-'Module C Initial'!DM12),'Corrected With Uncollectible'!DM12-'Module C Initial'!DM12)</f>
        <v>0</v>
      </c>
      <c r="V12" s="32">
        <f ca="1">IFERROR(IF(AND($A12=VLOOKUP($A12&amp;"."&amp;$C12,UncollectibleLookup,2,FALSE),$C12=VLOOKUP($A12&amp;"."&amp;$C12,UncollectibleLookup,4,FALSE)),0,'Corrected With Uncollectible'!DN12-'Module C Initial'!DN12),'Corrected With Uncollectible'!DN12-'Module C Initial'!DN12)</f>
        <v>0</v>
      </c>
      <c r="W12" s="32">
        <f ca="1">IFERROR(IF(AND($A12=VLOOKUP($A12&amp;"."&amp;$C12,UncollectibleLookup,2,FALSE),$C12=VLOOKUP($A12&amp;"."&amp;$C12,UncollectibleLookup,4,FALSE)),0,'Corrected With Uncollectible'!DO12-'Module C Initial'!DO12),'Corrected With Uncollectible'!DO12-'Module C Initial'!DO12)</f>
        <v>0</v>
      </c>
      <c r="X12" s="32">
        <f ca="1">IFERROR(IF(AND($A12=VLOOKUP($A12&amp;"."&amp;$C12,UncollectibleLookup,2,FALSE),$C12=VLOOKUP($A12&amp;"."&amp;$C12,UncollectibleLookup,4,FALSE)),0,'Corrected With Uncollectible'!DP12-'Module C Initial'!DP12),'Corrected With Uncollectible'!DP12-'Module C Initial'!DP12)</f>
        <v>0</v>
      </c>
      <c r="Y12" s="32">
        <f ca="1">IFERROR(IF(AND($A12=VLOOKUP($A12&amp;"."&amp;$C12,UncollectibleLookup,2,FALSE),$C12=VLOOKUP($A12&amp;"."&amp;$C12,UncollectibleLookup,4,FALSE)),0,'Corrected With Uncollectible'!DQ12-'Module C Initial'!DQ12),'Corrected With Uncollectible'!DQ12-'Module C Initial'!DQ12)</f>
        <v>-6.49</v>
      </c>
      <c r="Z12" s="32">
        <f ca="1">IFERROR(IF(AND($A12=VLOOKUP($A12&amp;"."&amp;$C12,UncollectibleLookup,2,FALSE),$C12=VLOOKUP($A12&amp;"."&amp;$C12,UncollectibleLookup,4,FALSE)),0,'Corrected With Uncollectible'!DR12-'Module C Initial'!DR12),'Corrected With Uncollectible'!DR12-'Module C Initial'!DR12)</f>
        <v>-0.48</v>
      </c>
      <c r="AA12" s="32">
        <f ca="1">IFERROR(IF(AND($A12=VLOOKUP($A12&amp;"."&amp;$C12,UncollectibleLookup,2,FALSE),$C12=VLOOKUP($A12&amp;"."&amp;$C12,UncollectibleLookup,4,FALSE)),0,'Corrected With Uncollectible'!DS12-'Module C Initial'!DS12),'Corrected With Uncollectible'!DS12-'Module C Initial'!DS12)</f>
        <v>-2.6799999999999997</v>
      </c>
      <c r="AB12" s="32">
        <f ca="1">IFERROR(IF(AND($A12=VLOOKUP($A12&amp;"."&amp;$C12,UncollectibleLookup,2,FALSE),$C12=VLOOKUP($A12&amp;"."&amp;$C12,UncollectibleLookup,4,FALSE)),0,'Corrected With Uncollectible'!DT12-'Module C Initial'!DT12),'Corrected With Uncollectible'!DT12-'Module C Initial'!DT12)</f>
        <v>-2.7</v>
      </c>
      <c r="AC12" s="31">
        <f ca="1">IFERROR(IF(AND($A12=VLOOKUP($A12&amp;"."&amp;$C12,UncollectibleLookup,2,FALSE),$C12=VLOOKUP($A12&amp;"."&amp;$C12,UncollectibleLookup,4,FALSE)),0,'Corrected With Uncollectible'!DU12-'Module C Initial'!DU12),'Corrected With Uncollectible'!DU12-'Module C Initial'!DU12)</f>
        <v>0</v>
      </c>
      <c r="AD12" s="31">
        <f ca="1">IFERROR(IF(AND($A12=VLOOKUP($A12&amp;"."&amp;$C12,UncollectibleLookup,2,FALSE),$C12=VLOOKUP($A12&amp;"."&amp;$C12,UncollectibleLookup,4,FALSE)),0,'Corrected With Uncollectible'!DV12-'Module C Initial'!DV12),'Corrected With Uncollectible'!DV12-'Module C Initial'!DV12)</f>
        <v>0</v>
      </c>
      <c r="AE12" s="31">
        <f ca="1">IFERROR(IF(AND($A12=VLOOKUP($A12&amp;"."&amp;$C12,UncollectibleLookup,2,FALSE),$C12=VLOOKUP($A12&amp;"."&amp;$C12,UncollectibleLookup,4,FALSE)),0,'Corrected With Uncollectible'!DW12-'Module C Initial'!DW12),'Corrected With Uncollectible'!DW12-'Module C Initial'!DW12)</f>
        <v>0</v>
      </c>
      <c r="AF12" s="31">
        <f ca="1">IFERROR(IF(AND($A12=VLOOKUP($A12&amp;"."&amp;$C12,UncollectibleLookup,2,FALSE),$C12=VLOOKUP($A12&amp;"."&amp;$C12,UncollectibleLookup,4,FALSE)),0,'Corrected With Uncollectible'!DX12-'Module C Initial'!DX12),'Corrected With Uncollectible'!DX12-'Module C Initial'!DX12)</f>
        <v>0</v>
      </c>
      <c r="AG12" s="31">
        <f ca="1">IFERROR(IF(AND($A12=VLOOKUP($A12&amp;"."&amp;$C12,UncollectibleLookup,2,FALSE),$C12=VLOOKUP($A12&amp;"."&amp;$C12,UncollectibleLookup,4,FALSE)),0,'Corrected With Uncollectible'!DY12-'Module C Initial'!DY12),'Corrected With Uncollectible'!DY12-'Module C Initial'!DY12)</f>
        <v>0</v>
      </c>
      <c r="AH12" s="31">
        <f ca="1">IFERROR(IF(AND($A12=VLOOKUP($A12&amp;"."&amp;$C12,UncollectibleLookup,2,FALSE),$C12=VLOOKUP($A12&amp;"."&amp;$C12,UncollectibleLookup,4,FALSE)),0,'Corrected With Uncollectible'!DZ12-'Module C Initial'!DZ12),'Corrected With Uncollectible'!DZ12-'Module C Initial'!DZ12)</f>
        <v>0</v>
      </c>
      <c r="AI12" s="31">
        <f ca="1">IFERROR(IF(AND($A12=VLOOKUP($A12&amp;"."&amp;$C12,UncollectibleLookup,2,FALSE),$C12=VLOOKUP($A12&amp;"."&amp;$C12,UncollectibleLookup,4,FALSE)),0,'Corrected With Uncollectible'!EA12-'Module C Initial'!EA12),'Corrected With Uncollectible'!EA12-'Module C Initial'!EA12)</f>
        <v>0</v>
      </c>
      <c r="AJ12" s="31">
        <f ca="1">IFERROR(IF(AND($A12=VLOOKUP($A12&amp;"."&amp;$C12,UncollectibleLookup,2,FALSE),$C12=VLOOKUP($A12&amp;"."&amp;$C12,UncollectibleLookup,4,FALSE)),0,'Corrected With Uncollectible'!EB12-'Module C Initial'!EB12),'Corrected With Uncollectible'!EB12-'Module C Initial'!EB12)</f>
        <v>0</v>
      </c>
      <c r="AK12" s="31">
        <f ca="1">IFERROR(IF(AND($A12=VLOOKUP($A12&amp;"."&amp;$C12,UncollectibleLookup,2,FALSE),$C12=VLOOKUP($A12&amp;"."&amp;$C12,UncollectibleLookup,4,FALSE)),0,'Corrected With Uncollectible'!EC12-'Module C Initial'!EC12),'Corrected With Uncollectible'!EC12-'Module C Initial'!EC12)</f>
        <v>-39.93</v>
      </c>
      <c r="AL12" s="31">
        <f ca="1">IFERROR(IF(AND($A12=VLOOKUP($A12&amp;"."&amp;$C12,UncollectibleLookup,2,FALSE),$C12=VLOOKUP($A12&amp;"."&amp;$C12,UncollectibleLookup,4,FALSE)),0,'Corrected With Uncollectible'!ED12-'Module C Initial'!ED12),'Corrected With Uncollectible'!ED12-'Module C Initial'!ED12)</f>
        <v>-2.9400000000000004</v>
      </c>
      <c r="AM12" s="31">
        <f ca="1">IFERROR(IF(AND($A12=VLOOKUP($A12&amp;"."&amp;$C12,UncollectibleLookup,2,FALSE),$C12=VLOOKUP($A12&amp;"."&amp;$C12,UncollectibleLookup,4,FALSE)),0,'Corrected With Uncollectible'!EE12-'Module C Initial'!EE12),'Corrected With Uncollectible'!EE12-'Module C Initial'!EE12)</f>
        <v>-16.299999999999997</v>
      </c>
      <c r="AN12" s="31">
        <f ca="1">IFERROR(IF(AND($A12=VLOOKUP($A12&amp;"."&amp;$C12,UncollectibleLookup,2,FALSE),$C12=VLOOKUP($A12&amp;"."&amp;$C12,UncollectibleLookup,4,FALSE)),0,'Corrected With Uncollectible'!EF12-'Module C Initial'!EF12),'Corrected With Uncollectible'!EF12-'Module C Initial'!EF12)</f>
        <v>-16.310000000000002</v>
      </c>
      <c r="AO12" s="32">
        <f t="shared" ca="1" si="7"/>
        <v>0</v>
      </c>
      <c r="AP12" s="32">
        <f t="shared" ca="1" si="4"/>
        <v>0</v>
      </c>
      <c r="AQ12" s="32">
        <f t="shared" ca="1" si="4"/>
        <v>0</v>
      </c>
      <c r="AR12" s="32">
        <f t="shared" ca="1" si="4"/>
        <v>0</v>
      </c>
      <c r="AS12" s="32">
        <f t="shared" ca="1" si="4"/>
        <v>0</v>
      </c>
      <c r="AT12" s="32">
        <f t="shared" ca="1" si="4"/>
        <v>0</v>
      </c>
      <c r="AU12" s="32">
        <f t="shared" ca="1" si="4"/>
        <v>0</v>
      </c>
      <c r="AV12" s="32">
        <f t="shared" ca="1" si="4"/>
        <v>0</v>
      </c>
      <c r="AW12" s="32">
        <f t="shared" ca="1" si="4"/>
        <v>-176.31000000000034</v>
      </c>
      <c r="AX12" s="32">
        <f t="shared" ca="1" si="4"/>
        <v>-13.049999999999997</v>
      </c>
      <c r="AY12" s="32">
        <f t="shared" ca="1" si="4"/>
        <v>-72.610000000000099</v>
      </c>
      <c r="AZ12" s="32">
        <f t="shared" ca="1" si="4"/>
        <v>-72.91999999999986</v>
      </c>
      <c r="BA12" s="31">
        <f t="shared" ca="1" si="8"/>
        <v>0</v>
      </c>
      <c r="BB12" s="31">
        <f t="shared" ca="1" si="5"/>
        <v>0</v>
      </c>
      <c r="BC12" s="31">
        <f t="shared" ca="1" si="5"/>
        <v>0</v>
      </c>
      <c r="BD12" s="31">
        <f t="shared" ca="1" si="5"/>
        <v>0</v>
      </c>
      <c r="BE12" s="31">
        <f t="shared" ca="1" si="5"/>
        <v>0</v>
      </c>
      <c r="BF12" s="31">
        <f t="shared" ca="1" si="5"/>
        <v>0</v>
      </c>
      <c r="BG12" s="31">
        <f t="shared" ca="1" si="5"/>
        <v>0</v>
      </c>
      <c r="BH12" s="31">
        <f t="shared" ca="1" si="5"/>
        <v>0</v>
      </c>
      <c r="BI12" s="31">
        <f t="shared" ca="1" si="5"/>
        <v>-1.52</v>
      </c>
      <c r="BJ12" s="31">
        <f t="shared" ca="1" si="5"/>
        <v>-0.11</v>
      </c>
      <c r="BK12" s="31">
        <f t="shared" ca="1" si="5"/>
        <v>-0.63</v>
      </c>
      <c r="BL12" s="31">
        <f t="shared" ca="1" si="5"/>
        <v>-0.63</v>
      </c>
      <c r="BM12" s="32">
        <f t="shared" ca="1" si="9"/>
        <v>0</v>
      </c>
      <c r="BN12" s="32">
        <f t="shared" ca="1" si="6"/>
        <v>0</v>
      </c>
      <c r="BO12" s="32">
        <f t="shared" ca="1" si="6"/>
        <v>0</v>
      </c>
      <c r="BP12" s="32">
        <f t="shared" ca="1" si="6"/>
        <v>0</v>
      </c>
      <c r="BQ12" s="32">
        <f t="shared" ca="1" si="6"/>
        <v>0</v>
      </c>
      <c r="BR12" s="32">
        <f t="shared" ca="1" si="6"/>
        <v>0</v>
      </c>
      <c r="BS12" s="32">
        <f t="shared" ca="1" si="6"/>
        <v>0</v>
      </c>
      <c r="BT12" s="32">
        <f t="shared" ca="1" si="6"/>
        <v>0</v>
      </c>
      <c r="BU12" s="32">
        <f t="shared" ca="1" si="6"/>
        <v>-177.83000000000035</v>
      </c>
      <c r="BV12" s="32">
        <f t="shared" ca="1" si="6"/>
        <v>-13.159999999999997</v>
      </c>
      <c r="BW12" s="32">
        <f t="shared" ca="1" si="6"/>
        <v>-73.240000000000094</v>
      </c>
      <c r="BX12" s="32">
        <f t="shared" ca="1" si="6"/>
        <v>-73.549999999999855</v>
      </c>
    </row>
    <row r="13" spans="1:76">
      <c r="A13" t="s">
        <v>433</v>
      </c>
      <c r="B13" s="1" t="s">
        <v>189</v>
      </c>
      <c r="C13" t="str">
        <f t="shared" ca="1" si="2"/>
        <v>0000045411</v>
      </c>
      <c r="D13" t="str">
        <f t="shared" ca="1" si="3"/>
        <v>FortisAlberta Reversing POD - Buck Lake (454S)</v>
      </c>
      <c r="E13" s="31">
        <f ca="1">IFERROR(IF(AND($A13=VLOOKUP($A13&amp;"."&amp;$C13,UncollectibleLookup,2,FALSE),$C13=VLOOKUP($A13&amp;"."&amp;$C13,UncollectibleLookup,4,FALSE)),0,'Corrected With Uncollectible'!CW13-'Module C Initial'!CW13),'Corrected With Uncollectible'!CW13-'Module C Initial'!CW13)</f>
        <v>7.9999999999999627E-2</v>
      </c>
      <c r="F13" s="31">
        <f ca="1">IFERROR(IF(AND($A13=VLOOKUP($A13&amp;"."&amp;$C13,UncollectibleLookup,2,FALSE),$C13=VLOOKUP($A13&amp;"."&amp;$C13,UncollectibleLookup,4,FALSE)),0,'Corrected With Uncollectible'!CX13-'Module C Initial'!CX13),'Corrected With Uncollectible'!CX13-'Module C Initial'!CX13)</f>
        <v>1.0000000000000009E-2</v>
      </c>
      <c r="G13" s="31">
        <f ca="1">IFERROR(IF(AND($A13=VLOOKUP($A13&amp;"."&amp;$C13,UncollectibleLookup,2,FALSE),$C13=VLOOKUP($A13&amp;"."&amp;$C13,UncollectibleLookup,4,FALSE)),0,'Corrected With Uncollectible'!CY13-'Module C Initial'!CY13),'Corrected With Uncollectible'!CY13-'Module C Initial'!CY13)</f>
        <v>0</v>
      </c>
      <c r="H13" s="31">
        <f ca="1">IFERROR(IF(AND($A13=VLOOKUP($A13&amp;"."&amp;$C13,UncollectibleLookup,2,FALSE),$C13=VLOOKUP($A13&amp;"."&amp;$C13,UncollectibleLookup,4,FALSE)),0,'Corrected With Uncollectible'!CZ13-'Module C Initial'!CZ13),'Corrected With Uncollectible'!CZ13-'Module C Initial'!CZ13)</f>
        <v>2.1899999999999977</v>
      </c>
      <c r="I13" s="31">
        <f ca="1">IFERROR(IF(AND($A13=VLOOKUP($A13&amp;"."&amp;$C13,UncollectibleLookup,2,FALSE),$C13=VLOOKUP($A13&amp;"."&amp;$C13,UncollectibleLookup,4,FALSE)),0,'Corrected With Uncollectible'!DA13-'Module C Initial'!DA13),'Corrected With Uncollectible'!DA13-'Module C Initial'!DA13)</f>
        <v>7.5100000000000477</v>
      </c>
      <c r="J13" s="31">
        <f ca="1">IFERROR(IF(AND($A13=VLOOKUP($A13&amp;"."&amp;$C13,UncollectibleLookup,2,FALSE),$C13=VLOOKUP($A13&amp;"."&amp;$C13,UncollectibleLookup,4,FALSE)),0,'Corrected With Uncollectible'!DB13-'Module C Initial'!DB13),'Corrected With Uncollectible'!DB13-'Module C Initial'!DB13)</f>
        <v>1.0000000000000009E-2</v>
      </c>
      <c r="K13" s="31">
        <f ca="1">IFERROR(IF(AND($A13=VLOOKUP($A13&amp;"."&amp;$C13,UncollectibleLookup,2,FALSE),$C13=VLOOKUP($A13&amp;"."&amp;$C13,UncollectibleLookup,4,FALSE)),0,'Corrected With Uncollectible'!DC13-'Module C Initial'!DC13),'Corrected With Uncollectible'!DC13-'Module C Initial'!DC13)</f>
        <v>0.44999999999999929</v>
      </c>
      <c r="L13" s="31">
        <f ca="1">IFERROR(IF(AND($A13=VLOOKUP($A13&amp;"."&amp;$C13,UncollectibleLookup,2,FALSE),$C13=VLOOKUP($A13&amp;"."&amp;$C13,UncollectibleLookup,4,FALSE)),0,'Corrected With Uncollectible'!DD13-'Module C Initial'!DD13),'Corrected With Uncollectible'!DD13-'Module C Initial'!DD13)</f>
        <v>0.49000000000000199</v>
      </c>
      <c r="M13" s="31">
        <f ca="1">IFERROR(IF(AND($A13=VLOOKUP($A13&amp;"."&amp;$C13,UncollectibleLookup,2,FALSE),$C13=VLOOKUP($A13&amp;"."&amp;$C13,UncollectibleLookup,4,FALSE)),0,'Corrected With Uncollectible'!DE13-'Module C Initial'!DE13),'Corrected With Uncollectible'!DE13-'Module C Initial'!DE13)</f>
        <v>0.19999999999999929</v>
      </c>
      <c r="N13" s="31">
        <f ca="1">IFERROR(IF(AND($A13=VLOOKUP($A13&amp;"."&amp;$C13,UncollectibleLookup,2,FALSE),$C13=VLOOKUP($A13&amp;"."&amp;$C13,UncollectibleLookup,4,FALSE)),0,'Corrected With Uncollectible'!DF13-'Module C Initial'!DF13),'Corrected With Uncollectible'!DF13-'Module C Initial'!DF13)</f>
        <v>1.0200000000000031</v>
      </c>
      <c r="O13" s="31">
        <f ca="1">IFERROR(IF(AND($A13=VLOOKUP($A13&amp;"."&amp;$C13,UncollectibleLookup,2,FALSE),$C13=VLOOKUP($A13&amp;"."&amp;$C13,UncollectibleLookup,4,FALSE)),0,'Corrected With Uncollectible'!DG13-'Module C Initial'!DG13),'Corrected With Uncollectible'!DG13-'Module C Initial'!DG13)</f>
        <v>0</v>
      </c>
      <c r="P13" s="31">
        <f ca="1">IFERROR(IF(AND($A13=VLOOKUP($A13&amp;"."&amp;$C13,UncollectibleLookup,2,FALSE),$C13=VLOOKUP($A13&amp;"."&amp;$C13,UncollectibleLookup,4,FALSE)),0,'Corrected With Uncollectible'!DH13-'Module C Initial'!DH13),'Corrected With Uncollectible'!DH13-'Module C Initial'!DH13)</f>
        <v>0</v>
      </c>
      <c r="Q13" s="32">
        <f ca="1">IFERROR(IF(AND($A13=VLOOKUP($A13&amp;"."&amp;$C13,UncollectibleLookup,2,FALSE),$C13=VLOOKUP($A13&amp;"."&amp;$C13,UncollectibleLookup,4,FALSE)),0,'Corrected With Uncollectible'!DI13-'Module C Initial'!DI13),'Corrected With Uncollectible'!DI13-'Module C Initial'!DI13)</f>
        <v>0</v>
      </c>
      <c r="R13" s="32">
        <f ca="1">IFERROR(IF(AND($A13=VLOOKUP($A13&amp;"."&amp;$C13,UncollectibleLookup,2,FALSE),$C13=VLOOKUP($A13&amp;"."&amp;$C13,UncollectibleLookup,4,FALSE)),0,'Corrected With Uncollectible'!DJ13-'Module C Initial'!DJ13),'Corrected With Uncollectible'!DJ13-'Module C Initial'!DJ13)</f>
        <v>0</v>
      </c>
      <c r="S13" s="32">
        <f ca="1">IFERROR(IF(AND($A13=VLOOKUP($A13&amp;"."&amp;$C13,UncollectibleLookup,2,FALSE),$C13=VLOOKUP($A13&amp;"."&amp;$C13,UncollectibleLookup,4,FALSE)),0,'Corrected With Uncollectible'!DK13-'Module C Initial'!DK13),'Corrected With Uncollectible'!DK13-'Module C Initial'!DK13)</f>
        <v>0</v>
      </c>
      <c r="T13" s="32">
        <f ca="1">IFERROR(IF(AND($A13=VLOOKUP($A13&amp;"."&amp;$C13,UncollectibleLookup,2,FALSE),$C13=VLOOKUP($A13&amp;"."&amp;$C13,UncollectibleLookup,4,FALSE)),0,'Corrected With Uncollectible'!DL13-'Module C Initial'!DL13),'Corrected With Uncollectible'!DL13-'Module C Initial'!DL13)</f>
        <v>0.10999999999999988</v>
      </c>
      <c r="U13" s="32">
        <f ca="1">IFERROR(IF(AND($A13=VLOOKUP($A13&amp;"."&amp;$C13,UncollectibleLookup,2,FALSE),$C13=VLOOKUP($A13&amp;"."&amp;$C13,UncollectibleLookup,4,FALSE)),0,'Corrected With Uncollectible'!DM13-'Module C Initial'!DM13),'Corrected With Uncollectible'!DM13-'Module C Initial'!DM13)</f>
        <v>0.37000000000000099</v>
      </c>
      <c r="V13" s="32">
        <f ca="1">IFERROR(IF(AND($A13=VLOOKUP($A13&amp;"."&amp;$C13,UncollectibleLookup,2,FALSE),$C13=VLOOKUP($A13&amp;"."&amp;$C13,UncollectibleLookup,4,FALSE)),0,'Corrected With Uncollectible'!DN13-'Module C Initial'!DN13),'Corrected With Uncollectible'!DN13-'Module C Initial'!DN13)</f>
        <v>0</v>
      </c>
      <c r="W13" s="32">
        <f ca="1">IFERROR(IF(AND($A13=VLOOKUP($A13&amp;"."&amp;$C13,UncollectibleLookup,2,FALSE),$C13=VLOOKUP($A13&amp;"."&amp;$C13,UncollectibleLookup,4,FALSE)),0,'Corrected With Uncollectible'!DO13-'Module C Initial'!DO13),'Corrected With Uncollectible'!DO13-'Module C Initial'!DO13)</f>
        <v>2.0000000000000018E-2</v>
      </c>
      <c r="X13" s="32">
        <f ca="1">IFERROR(IF(AND($A13=VLOOKUP($A13&amp;"."&amp;$C13,UncollectibleLookup,2,FALSE),$C13=VLOOKUP($A13&amp;"."&amp;$C13,UncollectibleLookup,4,FALSE)),0,'Corrected With Uncollectible'!DP13-'Module C Initial'!DP13),'Corrected With Uncollectible'!DP13-'Module C Initial'!DP13)</f>
        <v>1.9999999999999907E-2</v>
      </c>
      <c r="Y13" s="32">
        <f ca="1">IFERROR(IF(AND($A13=VLOOKUP($A13&amp;"."&amp;$C13,UncollectibleLookup,2,FALSE),$C13=VLOOKUP($A13&amp;"."&amp;$C13,UncollectibleLookup,4,FALSE)),0,'Corrected With Uncollectible'!DQ13-'Module C Initial'!DQ13),'Corrected With Uncollectible'!DQ13-'Module C Initial'!DQ13)</f>
        <v>1.0000000000000009E-2</v>
      </c>
      <c r="Z13" s="32">
        <f ca="1">IFERROR(IF(AND($A13=VLOOKUP($A13&amp;"."&amp;$C13,UncollectibleLookup,2,FALSE),$C13=VLOOKUP($A13&amp;"."&amp;$C13,UncollectibleLookup,4,FALSE)),0,'Corrected With Uncollectible'!DR13-'Module C Initial'!DR13),'Corrected With Uncollectible'!DR13-'Module C Initial'!DR13)</f>
        <v>5.0000000000000044E-2</v>
      </c>
      <c r="AA13" s="32">
        <f ca="1">IFERROR(IF(AND($A13=VLOOKUP($A13&amp;"."&amp;$C13,UncollectibleLookup,2,FALSE),$C13=VLOOKUP($A13&amp;"."&amp;$C13,UncollectibleLookup,4,FALSE)),0,'Corrected With Uncollectible'!DS13-'Module C Initial'!DS13),'Corrected With Uncollectible'!DS13-'Module C Initial'!DS13)</f>
        <v>0</v>
      </c>
      <c r="AB13" s="32">
        <f ca="1">IFERROR(IF(AND($A13=VLOOKUP($A13&amp;"."&amp;$C13,UncollectibleLookup,2,FALSE),$C13=VLOOKUP($A13&amp;"."&amp;$C13,UncollectibleLookup,4,FALSE)),0,'Corrected With Uncollectible'!DT13-'Module C Initial'!DT13),'Corrected With Uncollectible'!DT13-'Module C Initial'!DT13)</f>
        <v>0</v>
      </c>
      <c r="AC13" s="31">
        <f ca="1">IFERROR(IF(AND($A13=VLOOKUP($A13&amp;"."&amp;$C13,UncollectibleLookup,2,FALSE),$C13=VLOOKUP($A13&amp;"."&amp;$C13,UncollectibleLookup,4,FALSE)),0,'Corrected With Uncollectible'!DU13-'Module C Initial'!DU13),'Corrected With Uncollectible'!DU13-'Module C Initial'!DU13)</f>
        <v>2.0000000000000018E-2</v>
      </c>
      <c r="AD13" s="31">
        <f ca="1">IFERROR(IF(AND($A13=VLOOKUP($A13&amp;"."&amp;$C13,UncollectibleLookup,2,FALSE),$C13=VLOOKUP($A13&amp;"."&amp;$C13,UncollectibleLookup,4,FALSE)),0,'Corrected With Uncollectible'!DV13-'Module C Initial'!DV13),'Corrected With Uncollectible'!DV13-'Module C Initial'!DV13)</f>
        <v>9.999999999999995E-3</v>
      </c>
      <c r="AE13" s="31">
        <f ca="1">IFERROR(IF(AND($A13=VLOOKUP($A13&amp;"."&amp;$C13,UncollectibleLookup,2,FALSE),$C13=VLOOKUP($A13&amp;"."&amp;$C13,UncollectibleLookup,4,FALSE)),0,'Corrected With Uncollectible'!DW13-'Module C Initial'!DW13),'Corrected With Uncollectible'!DW13-'Module C Initial'!DW13)</f>
        <v>0</v>
      </c>
      <c r="AF13" s="31">
        <f ca="1">IFERROR(IF(AND($A13=VLOOKUP($A13&amp;"."&amp;$C13,UncollectibleLookup,2,FALSE),$C13=VLOOKUP($A13&amp;"."&amp;$C13,UncollectibleLookup,4,FALSE)),0,'Corrected With Uncollectible'!DX13-'Module C Initial'!DX13),'Corrected With Uncollectible'!DX13-'Module C Initial'!DX13)</f>
        <v>0.70000000000000284</v>
      </c>
      <c r="AG13" s="31">
        <f ca="1">IFERROR(IF(AND($A13=VLOOKUP($A13&amp;"."&amp;$C13,UncollectibleLookup,2,FALSE),$C13=VLOOKUP($A13&amp;"."&amp;$C13,UncollectibleLookup,4,FALSE)),0,'Corrected With Uncollectible'!DY13-'Module C Initial'!DY13),'Corrected With Uncollectible'!DY13-'Module C Initial'!DY13)</f>
        <v>2.3599999999999994</v>
      </c>
      <c r="AH13" s="31">
        <f ca="1">IFERROR(IF(AND($A13=VLOOKUP($A13&amp;"."&amp;$C13,UncollectibleLookup,2,FALSE),$C13=VLOOKUP($A13&amp;"."&amp;$C13,UncollectibleLookup,4,FALSE)),0,'Corrected With Uncollectible'!DZ13-'Module C Initial'!DZ13),'Corrected With Uncollectible'!DZ13-'Module C Initial'!DZ13)</f>
        <v>0</v>
      </c>
      <c r="AI13" s="31">
        <f ca="1">IFERROR(IF(AND($A13=VLOOKUP($A13&amp;"."&amp;$C13,UncollectibleLookup,2,FALSE),$C13=VLOOKUP($A13&amp;"."&amp;$C13,UncollectibleLookup,4,FALSE)),0,'Corrected With Uncollectible'!EA13-'Module C Initial'!EA13),'Corrected With Uncollectible'!EA13-'Module C Initial'!EA13)</f>
        <v>0.14000000000000012</v>
      </c>
      <c r="AJ13" s="31">
        <f ca="1">IFERROR(IF(AND($A13=VLOOKUP($A13&amp;"."&amp;$C13,UncollectibleLookup,2,FALSE),$C13=VLOOKUP($A13&amp;"."&amp;$C13,UncollectibleLookup,4,FALSE)),0,'Corrected With Uncollectible'!EB13-'Module C Initial'!EB13),'Corrected With Uncollectible'!EB13-'Module C Initial'!EB13)</f>
        <v>0.14999999999999947</v>
      </c>
      <c r="AK13" s="31">
        <f ca="1">IFERROR(IF(AND($A13=VLOOKUP($A13&amp;"."&amp;$C13,UncollectibleLookup,2,FALSE),$C13=VLOOKUP($A13&amp;"."&amp;$C13,UncollectibleLookup,4,FALSE)),0,'Corrected With Uncollectible'!EC13-'Module C Initial'!EC13),'Corrected With Uncollectible'!EC13-'Module C Initial'!EC13)</f>
        <v>6.0000000000000053E-2</v>
      </c>
      <c r="AL13" s="31">
        <f ca="1">IFERROR(IF(AND($A13=VLOOKUP($A13&amp;"."&amp;$C13,UncollectibleLookup,2,FALSE),$C13=VLOOKUP($A13&amp;"."&amp;$C13,UncollectibleLookup,4,FALSE)),0,'Corrected With Uncollectible'!ED13-'Module C Initial'!ED13),'Corrected With Uncollectible'!ED13-'Module C Initial'!ED13)</f>
        <v>0.30999999999999872</v>
      </c>
      <c r="AM13" s="31">
        <f ca="1">IFERROR(IF(AND($A13=VLOOKUP($A13&amp;"."&amp;$C13,UncollectibleLookup,2,FALSE),$C13=VLOOKUP($A13&amp;"."&amp;$C13,UncollectibleLookup,4,FALSE)),0,'Corrected With Uncollectible'!EE13-'Module C Initial'!EE13),'Corrected With Uncollectible'!EE13-'Module C Initial'!EE13)</f>
        <v>0</v>
      </c>
      <c r="AN13" s="31">
        <f ca="1">IFERROR(IF(AND($A13=VLOOKUP($A13&amp;"."&amp;$C13,UncollectibleLookup,2,FALSE),$C13=VLOOKUP($A13&amp;"."&amp;$C13,UncollectibleLookup,4,FALSE)),0,'Corrected With Uncollectible'!EF13-'Module C Initial'!EF13),'Corrected With Uncollectible'!EF13-'Module C Initial'!EF13)</f>
        <v>0</v>
      </c>
      <c r="AO13" s="32">
        <f t="shared" ca="1" si="7"/>
        <v>9.9999999999999645E-2</v>
      </c>
      <c r="AP13" s="32">
        <f t="shared" ca="1" si="4"/>
        <v>2.0000000000000004E-2</v>
      </c>
      <c r="AQ13" s="32">
        <f t="shared" ca="1" si="4"/>
        <v>0</v>
      </c>
      <c r="AR13" s="32">
        <f t="shared" ca="1" si="4"/>
        <v>3.0000000000000004</v>
      </c>
      <c r="AS13" s="32">
        <f t="shared" ca="1" si="4"/>
        <v>10.240000000000048</v>
      </c>
      <c r="AT13" s="32">
        <f t="shared" ca="1" si="4"/>
        <v>1.0000000000000009E-2</v>
      </c>
      <c r="AU13" s="32">
        <f t="shared" ca="1" si="4"/>
        <v>0.60999999999999943</v>
      </c>
      <c r="AV13" s="32">
        <f t="shared" ca="1" si="4"/>
        <v>0.66000000000000136</v>
      </c>
      <c r="AW13" s="32">
        <f t="shared" ca="1" si="4"/>
        <v>0.26999999999999935</v>
      </c>
      <c r="AX13" s="32">
        <f t="shared" ca="1" si="4"/>
        <v>1.3800000000000019</v>
      </c>
      <c r="AY13" s="32">
        <f t="shared" ca="1" si="4"/>
        <v>0</v>
      </c>
      <c r="AZ13" s="32">
        <f t="shared" ca="1" si="4"/>
        <v>0</v>
      </c>
      <c r="BA13" s="31">
        <f t="shared" ca="1" si="8"/>
        <v>0</v>
      </c>
      <c r="BB13" s="31">
        <f t="shared" ca="1" si="5"/>
        <v>0</v>
      </c>
      <c r="BC13" s="31">
        <f t="shared" ca="1" si="5"/>
        <v>0</v>
      </c>
      <c r="BD13" s="31">
        <f t="shared" ca="1" si="5"/>
        <v>0.03</v>
      </c>
      <c r="BE13" s="31">
        <f t="shared" ca="1" si="5"/>
        <v>0.09</v>
      </c>
      <c r="BF13" s="31">
        <f t="shared" ca="1" si="5"/>
        <v>0</v>
      </c>
      <c r="BG13" s="31">
        <f t="shared" ca="1" si="5"/>
        <v>0.01</v>
      </c>
      <c r="BH13" s="31">
        <f t="shared" ca="1" si="5"/>
        <v>0.01</v>
      </c>
      <c r="BI13" s="31">
        <f t="shared" ca="1" si="5"/>
        <v>0</v>
      </c>
      <c r="BJ13" s="31">
        <f t="shared" ca="1" si="5"/>
        <v>0.01</v>
      </c>
      <c r="BK13" s="31">
        <f t="shared" ca="1" si="5"/>
        <v>0</v>
      </c>
      <c r="BL13" s="31">
        <f t="shared" ca="1" si="5"/>
        <v>0</v>
      </c>
      <c r="BM13" s="32">
        <f t="shared" ca="1" si="9"/>
        <v>9.9999999999999645E-2</v>
      </c>
      <c r="BN13" s="32">
        <f t="shared" ca="1" si="6"/>
        <v>2.0000000000000004E-2</v>
      </c>
      <c r="BO13" s="32">
        <f t="shared" ca="1" si="6"/>
        <v>0</v>
      </c>
      <c r="BP13" s="32">
        <f t="shared" ca="1" si="6"/>
        <v>3.0300000000000002</v>
      </c>
      <c r="BQ13" s="32">
        <f t="shared" ca="1" si="6"/>
        <v>10.330000000000048</v>
      </c>
      <c r="BR13" s="32">
        <f t="shared" ca="1" si="6"/>
        <v>1.0000000000000009E-2</v>
      </c>
      <c r="BS13" s="32">
        <f t="shared" ca="1" si="6"/>
        <v>0.61999999999999944</v>
      </c>
      <c r="BT13" s="32">
        <f t="shared" ca="1" si="6"/>
        <v>0.67000000000000137</v>
      </c>
      <c r="BU13" s="32">
        <f t="shared" ca="1" si="6"/>
        <v>0.26999999999999935</v>
      </c>
      <c r="BV13" s="32">
        <f t="shared" ca="1" si="6"/>
        <v>1.3900000000000019</v>
      </c>
      <c r="BW13" s="32">
        <f t="shared" ca="1" si="6"/>
        <v>0</v>
      </c>
      <c r="BX13" s="32">
        <f t="shared" ca="1" si="6"/>
        <v>0</v>
      </c>
    </row>
    <row r="14" spans="1:76">
      <c r="A14" t="s">
        <v>433</v>
      </c>
      <c r="B14" s="1" t="s">
        <v>192</v>
      </c>
      <c r="C14" t="str">
        <f t="shared" ca="1" si="2"/>
        <v>0000079301</v>
      </c>
      <c r="D14" t="str">
        <f t="shared" ca="1" si="3"/>
        <v>FortisAlberta DOS - Cochrane EV Partnership (793S)</v>
      </c>
      <c r="E14" s="31">
        <f ca="1">IFERROR(IF(AND($A14=VLOOKUP($A14&amp;"."&amp;$C14,UncollectibleLookup,2,FALSE),$C14=VLOOKUP($A14&amp;"."&amp;$C14,UncollectibleLookup,4,FALSE)),0,'Corrected With Uncollectible'!CW14-'Module C Initial'!CW14),'Corrected With Uncollectible'!CW14-'Module C Initial'!CW14)</f>
        <v>6.9800000000004729</v>
      </c>
      <c r="F14" s="31">
        <f ca="1">IFERROR(IF(AND($A14=VLOOKUP($A14&amp;"."&amp;$C14,UncollectibleLookup,2,FALSE),$C14=VLOOKUP($A14&amp;"."&amp;$C14,UncollectibleLookup,4,FALSE)),0,'Corrected With Uncollectible'!CX14-'Module C Initial'!CX14),'Corrected With Uncollectible'!CX14-'Module C Initial'!CX14)</f>
        <v>0</v>
      </c>
      <c r="G14" s="31">
        <f ca="1">IFERROR(IF(AND($A14=VLOOKUP($A14&amp;"."&amp;$C14,UncollectibleLookup,2,FALSE),$C14=VLOOKUP($A14&amp;"."&amp;$C14,UncollectibleLookup,4,FALSE)),0,'Corrected With Uncollectible'!CY14-'Module C Initial'!CY14),'Corrected With Uncollectible'!CY14-'Module C Initial'!CY14)</f>
        <v>26.120000000002619</v>
      </c>
      <c r="H14" s="31">
        <f ca="1">IFERROR(IF(AND($A14=VLOOKUP($A14&amp;"."&amp;$C14,UncollectibleLookup,2,FALSE),$C14=VLOOKUP($A14&amp;"."&amp;$C14,UncollectibleLookup,4,FALSE)),0,'Corrected With Uncollectible'!CZ14-'Module C Initial'!CZ14),'Corrected With Uncollectible'!CZ14-'Module C Initial'!CZ14)</f>
        <v>16.3799999999992</v>
      </c>
      <c r="I14" s="31">
        <f ca="1">IFERROR(IF(AND($A14=VLOOKUP($A14&amp;"."&amp;$C14,UncollectibleLookup,2,FALSE),$C14=VLOOKUP($A14&amp;"."&amp;$C14,UncollectibleLookup,4,FALSE)),0,'Corrected With Uncollectible'!DA14-'Module C Initial'!DA14),'Corrected With Uncollectible'!DA14-'Module C Initial'!DA14)</f>
        <v>0.28999999999999204</v>
      </c>
      <c r="J14" s="31">
        <f ca="1">IFERROR(IF(AND($A14=VLOOKUP($A14&amp;"."&amp;$C14,UncollectibleLookup,2,FALSE),$C14=VLOOKUP($A14&amp;"."&amp;$C14,UncollectibleLookup,4,FALSE)),0,'Corrected With Uncollectible'!DB14-'Module C Initial'!DB14),'Corrected With Uncollectible'!DB14-'Module C Initial'!DB14)</f>
        <v>0</v>
      </c>
      <c r="K14" s="31">
        <f ca="1">IFERROR(IF(AND($A14=VLOOKUP($A14&amp;"."&amp;$C14,UncollectibleLookup,2,FALSE),$C14=VLOOKUP($A14&amp;"."&amp;$C14,UncollectibleLookup,4,FALSE)),0,'Corrected With Uncollectible'!DC14-'Module C Initial'!DC14),'Corrected With Uncollectible'!DC14-'Module C Initial'!DC14)</f>
        <v>0</v>
      </c>
      <c r="L14" s="31">
        <f ca="1">IFERROR(IF(AND($A14=VLOOKUP($A14&amp;"."&amp;$C14,UncollectibleLookup,2,FALSE),$C14=VLOOKUP($A14&amp;"."&amp;$C14,UncollectibleLookup,4,FALSE)),0,'Corrected With Uncollectible'!DD14-'Module C Initial'!DD14),'Corrected With Uncollectible'!DD14-'Module C Initial'!DD14)</f>
        <v>0</v>
      </c>
      <c r="M14" s="31">
        <f ca="1">IFERROR(IF(AND($A14=VLOOKUP($A14&amp;"."&amp;$C14,UncollectibleLookup,2,FALSE),$C14=VLOOKUP($A14&amp;"."&amp;$C14,UncollectibleLookup,4,FALSE)),0,'Corrected With Uncollectible'!DE14-'Module C Initial'!DE14),'Corrected With Uncollectible'!DE14-'Module C Initial'!DE14)</f>
        <v>0</v>
      </c>
      <c r="N14" s="31">
        <f ca="1">IFERROR(IF(AND($A14=VLOOKUP($A14&amp;"."&amp;$C14,UncollectibleLookup,2,FALSE),$C14=VLOOKUP($A14&amp;"."&amp;$C14,UncollectibleLookup,4,FALSE)),0,'Corrected With Uncollectible'!DF14-'Module C Initial'!DF14),'Corrected With Uncollectible'!DF14-'Module C Initial'!DF14)</f>
        <v>0.84000000000003183</v>
      </c>
      <c r="O14" s="31">
        <f ca="1">IFERROR(IF(AND($A14=VLOOKUP($A14&amp;"."&amp;$C14,UncollectibleLookup,2,FALSE),$C14=VLOOKUP($A14&amp;"."&amp;$C14,UncollectibleLookup,4,FALSE)),0,'Corrected With Uncollectible'!DG14-'Module C Initial'!DG14),'Corrected With Uncollectible'!DG14-'Module C Initial'!DG14)</f>
        <v>0</v>
      </c>
      <c r="P14" s="31">
        <f ca="1">IFERROR(IF(AND($A14=VLOOKUP($A14&amp;"."&amp;$C14,UncollectibleLookup,2,FALSE),$C14=VLOOKUP($A14&amp;"."&amp;$C14,UncollectibleLookup,4,FALSE)),0,'Corrected With Uncollectible'!DH14-'Module C Initial'!DH14),'Corrected With Uncollectible'!DH14-'Module C Initial'!DH14)</f>
        <v>0</v>
      </c>
      <c r="Q14" s="32">
        <f ca="1">IFERROR(IF(AND($A14=VLOOKUP($A14&amp;"."&amp;$C14,UncollectibleLookup,2,FALSE),$C14=VLOOKUP($A14&amp;"."&amp;$C14,UncollectibleLookup,4,FALSE)),0,'Corrected With Uncollectible'!DI14-'Module C Initial'!DI14),'Corrected With Uncollectible'!DI14-'Module C Initial'!DI14)</f>
        <v>0.34999999999999432</v>
      </c>
      <c r="R14" s="32">
        <f ca="1">IFERROR(IF(AND($A14=VLOOKUP($A14&amp;"."&amp;$C14,UncollectibleLookup,2,FALSE),$C14=VLOOKUP($A14&amp;"."&amp;$C14,UncollectibleLookup,4,FALSE)),0,'Corrected With Uncollectible'!DJ14-'Module C Initial'!DJ14),'Corrected With Uncollectible'!DJ14-'Module C Initial'!DJ14)</f>
        <v>0</v>
      </c>
      <c r="S14" s="32">
        <f ca="1">IFERROR(IF(AND($A14=VLOOKUP($A14&amp;"."&amp;$C14,UncollectibleLookup,2,FALSE),$C14=VLOOKUP($A14&amp;"."&amp;$C14,UncollectibleLookup,4,FALSE)),0,'Corrected With Uncollectible'!DK14-'Module C Initial'!DK14),'Corrected With Uncollectible'!DK14-'Module C Initial'!DK14)</f>
        <v>1.3099999999999454</v>
      </c>
      <c r="T14" s="32">
        <f ca="1">IFERROR(IF(AND($A14=VLOOKUP($A14&amp;"."&amp;$C14,UncollectibleLookup,2,FALSE),$C14=VLOOKUP($A14&amp;"."&amp;$C14,UncollectibleLookup,4,FALSE)),0,'Corrected With Uncollectible'!DL14-'Module C Initial'!DL14),'Corrected With Uncollectible'!DL14-'Module C Initial'!DL14)</f>
        <v>0.81999999999999318</v>
      </c>
      <c r="U14" s="32">
        <f ca="1">IFERROR(IF(AND($A14=VLOOKUP($A14&amp;"."&amp;$C14,UncollectibleLookup,2,FALSE),$C14=VLOOKUP($A14&amp;"."&amp;$C14,UncollectibleLookup,4,FALSE)),0,'Corrected With Uncollectible'!DM14-'Module C Initial'!DM14),'Corrected With Uncollectible'!DM14-'Module C Initial'!DM14)</f>
        <v>2.0000000000000018E-2</v>
      </c>
      <c r="V14" s="32">
        <f ca="1">IFERROR(IF(AND($A14=VLOOKUP($A14&amp;"."&amp;$C14,UncollectibleLookup,2,FALSE),$C14=VLOOKUP($A14&amp;"."&amp;$C14,UncollectibleLookup,4,FALSE)),0,'Corrected With Uncollectible'!DN14-'Module C Initial'!DN14),'Corrected With Uncollectible'!DN14-'Module C Initial'!DN14)</f>
        <v>0</v>
      </c>
      <c r="W14" s="32">
        <f ca="1">IFERROR(IF(AND($A14=VLOOKUP($A14&amp;"."&amp;$C14,UncollectibleLookup,2,FALSE),$C14=VLOOKUP($A14&amp;"."&amp;$C14,UncollectibleLookup,4,FALSE)),0,'Corrected With Uncollectible'!DO14-'Module C Initial'!DO14),'Corrected With Uncollectible'!DO14-'Module C Initial'!DO14)</f>
        <v>0</v>
      </c>
      <c r="X14" s="32">
        <f ca="1">IFERROR(IF(AND($A14=VLOOKUP($A14&amp;"."&amp;$C14,UncollectibleLookup,2,FALSE),$C14=VLOOKUP($A14&amp;"."&amp;$C14,UncollectibleLookup,4,FALSE)),0,'Corrected With Uncollectible'!DP14-'Module C Initial'!DP14),'Corrected With Uncollectible'!DP14-'Module C Initial'!DP14)</f>
        <v>0</v>
      </c>
      <c r="Y14" s="32">
        <f ca="1">IFERROR(IF(AND($A14=VLOOKUP($A14&amp;"."&amp;$C14,UncollectibleLookup,2,FALSE),$C14=VLOOKUP($A14&amp;"."&amp;$C14,UncollectibleLookup,4,FALSE)),0,'Corrected With Uncollectible'!DQ14-'Module C Initial'!DQ14),'Corrected With Uncollectible'!DQ14-'Module C Initial'!DQ14)</f>
        <v>0</v>
      </c>
      <c r="Z14" s="32">
        <f ca="1">IFERROR(IF(AND($A14=VLOOKUP($A14&amp;"."&amp;$C14,UncollectibleLookup,2,FALSE),$C14=VLOOKUP($A14&amp;"."&amp;$C14,UncollectibleLookup,4,FALSE)),0,'Corrected With Uncollectible'!DR14-'Module C Initial'!DR14),'Corrected With Uncollectible'!DR14-'Module C Initial'!DR14)</f>
        <v>4.0000000000000036E-2</v>
      </c>
      <c r="AA14" s="32">
        <f ca="1">IFERROR(IF(AND($A14=VLOOKUP($A14&amp;"."&amp;$C14,UncollectibleLookup,2,FALSE),$C14=VLOOKUP($A14&amp;"."&amp;$C14,UncollectibleLookup,4,FALSE)),0,'Corrected With Uncollectible'!DS14-'Module C Initial'!DS14),'Corrected With Uncollectible'!DS14-'Module C Initial'!DS14)</f>
        <v>0</v>
      </c>
      <c r="AB14" s="32">
        <f ca="1">IFERROR(IF(AND($A14=VLOOKUP($A14&amp;"."&amp;$C14,UncollectibleLookup,2,FALSE),$C14=VLOOKUP($A14&amp;"."&amp;$C14,UncollectibleLookup,4,FALSE)),0,'Corrected With Uncollectible'!DT14-'Module C Initial'!DT14),'Corrected With Uncollectible'!DT14-'Module C Initial'!DT14)</f>
        <v>0</v>
      </c>
      <c r="AC14" s="31">
        <f ca="1">IFERROR(IF(AND($A14=VLOOKUP($A14&amp;"."&amp;$C14,UncollectibleLookup,2,FALSE),$C14=VLOOKUP($A14&amp;"."&amp;$C14,UncollectibleLookup,4,FALSE)),0,'Corrected With Uncollectible'!DU14-'Module C Initial'!DU14),'Corrected With Uncollectible'!DU14-'Module C Initial'!DU14)</f>
        <v>2.25</v>
      </c>
      <c r="AD14" s="31">
        <f ca="1">IFERROR(IF(AND($A14=VLOOKUP($A14&amp;"."&amp;$C14,UncollectibleLookup,2,FALSE),$C14=VLOOKUP($A14&amp;"."&amp;$C14,UncollectibleLookup,4,FALSE)),0,'Corrected With Uncollectible'!DV14-'Module C Initial'!DV14),'Corrected With Uncollectible'!DV14-'Module C Initial'!DV14)</f>
        <v>0</v>
      </c>
      <c r="AE14" s="31">
        <f ca="1">IFERROR(IF(AND($A14=VLOOKUP($A14&amp;"."&amp;$C14,UncollectibleLookup,2,FALSE),$C14=VLOOKUP($A14&amp;"."&amp;$C14,UncollectibleLookup,4,FALSE)),0,'Corrected With Uncollectible'!DW14-'Module C Initial'!DW14),'Corrected With Uncollectible'!DW14-'Module C Initial'!DW14)</f>
        <v>8.3000000000001819</v>
      </c>
      <c r="AF14" s="31">
        <f ca="1">IFERROR(IF(AND($A14=VLOOKUP($A14&amp;"."&amp;$C14,UncollectibleLookup,2,FALSE),$C14=VLOOKUP($A14&amp;"."&amp;$C14,UncollectibleLookup,4,FALSE)),0,'Corrected With Uncollectible'!DX14-'Module C Initial'!DX14),'Corrected With Uncollectible'!DX14-'Module C Initial'!DX14)</f>
        <v>5.1700000000000728</v>
      </c>
      <c r="AG14" s="31">
        <f ca="1">IFERROR(IF(AND($A14=VLOOKUP($A14&amp;"."&amp;$C14,UncollectibleLookup,2,FALSE),$C14=VLOOKUP($A14&amp;"."&amp;$C14,UncollectibleLookup,4,FALSE)),0,'Corrected With Uncollectible'!DY14-'Module C Initial'!DY14),'Corrected With Uncollectible'!DY14-'Module C Initial'!DY14)</f>
        <v>8.9999999999999858E-2</v>
      </c>
      <c r="AH14" s="31">
        <f ca="1">IFERROR(IF(AND($A14=VLOOKUP($A14&amp;"."&amp;$C14,UncollectibleLookup,2,FALSE),$C14=VLOOKUP($A14&amp;"."&amp;$C14,UncollectibleLookup,4,FALSE)),0,'Corrected With Uncollectible'!DZ14-'Module C Initial'!DZ14),'Corrected With Uncollectible'!DZ14-'Module C Initial'!DZ14)</f>
        <v>0</v>
      </c>
      <c r="AI14" s="31">
        <f ca="1">IFERROR(IF(AND($A14=VLOOKUP($A14&amp;"."&amp;$C14,UncollectibleLookup,2,FALSE),$C14=VLOOKUP($A14&amp;"."&amp;$C14,UncollectibleLookup,4,FALSE)),0,'Corrected With Uncollectible'!EA14-'Module C Initial'!EA14),'Corrected With Uncollectible'!EA14-'Module C Initial'!EA14)</f>
        <v>0</v>
      </c>
      <c r="AJ14" s="31">
        <f ca="1">IFERROR(IF(AND($A14=VLOOKUP($A14&amp;"."&amp;$C14,UncollectibleLookup,2,FALSE),$C14=VLOOKUP($A14&amp;"."&amp;$C14,UncollectibleLookup,4,FALSE)),0,'Corrected With Uncollectible'!EB14-'Module C Initial'!EB14),'Corrected With Uncollectible'!EB14-'Module C Initial'!EB14)</f>
        <v>0</v>
      </c>
      <c r="AK14" s="31">
        <f ca="1">IFERROR(IF(AND($A14=VLOOKUP($A14&amp;"."&amp;$C14,UncollectibleLookup,2,FALSE),$C14=VLOOKUP($A14&amp;"."&amp;$C14,UncollectibleLookup,4,FALSE)),0,'Corrected With Uncollectible'!EC14-'Module C Initial'!EC14),'Corrected With Uncollectible'!EC14-'Module C Initial'!EC14)</f>
        <v>0</v>
      </c>
      <c r="AL14" s="31">
        <f ca="1">IFERROR(IF(AND($A14=VLOOKUP($A14&amp;"."&amp;$C14,UncollectibleLookup,2,FALSE),$C14=VLOOKUP($A14&amp;"."&amp;$C14,UncollectibleLookup,4,FALSE)),0,'Corrected With Uncollectible'!ED14-'Module C Initial'!ED14),'Corrected With Uncollectible'!ED14-'Module C Initial'!ED14)</f>
        <v>0.25999999999999979</v>
      </c>
      <c r="AM14" s="31">
        <f ca="1">IFERROR(IF(AND($A14=VLOOKUP($A14&amp;"."&amp;$C14,UncollectibleLookup,2,FALSE),$C14=VLOOKUP($A14&amp;"."&amp;$C14,UncollectibleLookup,4,FALSE)),0,'Corrected With Uncollectible'!EE14-'Module C Initial'!EE14),'Corrected With Uncollectible'!EE14-'Module C Initial'!EE14)</f>
        <v>0</v>
      </c>
      <c r="AN14" s="31">
        <f ca="1">IFERROR(IF(AND($A14=VLOOKUP($A14&amp;"."&amp;$C14,UncollectibleLookup,2,FALSE),$C14=VLOOKUP($A14&amp;"."&amp;$C14,UncollectibleLookup,4,FALSE)),0,'Corrected With Uncollectible'!EF14-'Module C Initial'!EF14),'Corrected With Uncollectible'!EF14-'Module C Initial'!EF14)</f>
        <v>0</v>
      </c>
      <c r="AO14" s="32">
        <f t="shared" ca="1" si="7"/>
        <v>9.5800000000004673</v>
      </c>
      <c r="AP14" s="32">
        <f t="shared" ca="1" si="4"/>
        <v>0</v>
      </c>
      <c r="AQ14" s="32">
        <f t="shared" ca="1" si="4"/>
        <v>35.730000000002747</v>
      </c>
      <c r="AR14" s="32">
        <f t="shared" ca="1" si="4"/>
        <v>22.369999999999266</v>
      </c>
      <c r="AS14" s="32">
        <f t="shared" ca="1" si="4"/>
        <v>0.39999999999999192</v>
      </c>
      <c r="AT14" s="32">
        <f t="shared" ca="1" si="4"/>
        <v>0</v>
      </c>
      <c r="AU14" s="32">
        <f t="shared" ca="1" si="4"/>
        <v>0</v>
      </c>
      <c r="AV14" s="32">
        <f t="shared" ca="1" si="4"/>
        <v>0</v>
      </c>
      <c r="AW14" s="32">
        <f t="shared" ca="1" si="4"/>
        <v>0</v>
      </c>
      <c r="AX14" s="32">
        <f t="shared" ca="1" si="4"/>
        <v>1.1400000000000317</v>
      </c>
      <c r="AY14" s="32">
        <f t="shared" ca="1" si="4"/>
        <v>0</v>
      </c>
      <c r="AZ14" s="32">
        <f t="shared" ca="1" si="4"/>
        <v>0</v>
      </c>
      <c r="BA14" s="31">
        <f t="shared" ca="1" si="8"/>
        <v>0.08</v>
      </c>
      <c r="BB14" s="31">
        <f t="shared" ca="1" si="5"/>
        <v>0</v>
      </c>
      <c r="BC14" s="31">
        <f t="shared" ca="1" si="5"/>
        <v>0.31</v>
      </c>
      <c r="BD14" s="31">
        <f t="shared" ca="1" si="5"/>
        <v>0.19</v>
      </c>
      <c r="BE14" s="31">
        <f t="shared" ca="1" si="5"/>
        <v>0</v>
      </c>
      <c r="BF14" s="31">
        <f t="shared" ca="1" si="5"/>
        <v>0</v>
      </c>
      <c r="BG14" s="31">
        <f t="shared" ca="1" si="5"/>
        <v>0</v>
      </c>
      <c r="BH14" s="31">
        <f t="shared" ca="1" si="5"/>
        <v>0</v>
      </c>
      <c r="BI14" s="31">
        <f t="shared" ca="1" si="5"/>
        <v>0</v>
      </c>
      <c r="BJ14" s="31">
        <f t="shared" ca="1" si="5"/>
        <v>0.01</v>
      </c>
      <c r="BK14" s="31">
        <f t="shared" ca="1" si="5"/>
        <v>0</v>
      </c>
      <c r="BL14" s="31">
        <f t="shared" ca="1" si="5"/>
        <v>0</v>
      </c>
      <c r="BM14" s="32">
        <f t="shared" ca="1" si="9"/>
        <v>9.6600000000004673</v>
      </c>
      <c r="BN14" s="32">
        <f t="shared" ca="1" si="6"/>
        <v>0</v>
      </c>
      <c r="BO14" s="32">
        <f t="shared" ca="1" si="6"/>
        <v>36.040000000002749</v>
      </c>
      <c r="BP14" s="32">
        <f t="shared" ca="1" si="6"/>
        <v>22.559999999999267</v>
      </c>
      <c r="BQ14" s="32">
        <f t="shared" ca="1" si="6"/>
        <v>0.39999999999999192</v>
      </c>
      <c r="BR14" s="32">
        <f t="shared" ca="1" si="6"/>
        <v>0</v>
      </c>
      <c r="BS14" s="32">
        <f t="shared" ca="1" si="6"/>
        <v>0</v>
      </c>
      <c r="BT14" s="32">
        <f t="shared" ca="1" si="6"/>
        <v>0</v>
      </c>
      <c r="BU14" s="32">
        <f t="shared" ca="1" si="6"/>
        <v>0</v>
      </c>
      <c r="BV14" s="32">
        <f t="shared" ca="1" si="6"/>
        <v>1.1500000000000317</v>
      </c>
      <c r="BW14" s="32">
        <f t="shared" ca="1" si="6"/>
        <v>0</v>
      </c>
      <c r="BX14" s="32">
        <f t="shared" ca="1" si="6"/>
        <v>0</v>
      </c>
    </row>
    <row r="15" spans="1:76">
      <c r="A15" t="s">
        <v>465</v>
      </c>
      <c r="B15" s="1" t="s">
        <v>530</v>
      </c>
      <c r="C15" t="str">
        <f t="shared" ca="1" si="2"/>
        <v>341S025</v>
      </c>
      <c r="D15" t="str">
        <f t="shared" ca="1" si="3"/>
        <v>Syncrude Industrial System DOS</v>
      </c>
      <c r="E15" s="31">
        <f ca="1">IFERROR(IF(AND($A15=VLOOKUP($A15&amp;"."&amp;$C15,UncollectibleLookup,2,FALSE),$C15=VLOOKUP($A15&amp;"."&amp;$C15,UncollectibleLookup,4,FALSE)),0,'Corrected With Uncollectible'!CW15-'Module C Initial'!CW15),'Corrected With Uncollectible'!CW15-'Module C Initial'!CW15)</f>
        <v>0.59999999999999432</v>
      </c>
      <c r="F15" s="31">
        <f ca="1">IFERROR(IF(AND($A15=VLOOKUP($A15&amp;"."&amp;$C15,UncollectibleLookup,2,FALSE),$C15=VLOOKUP($A15&amp;"."&amp;$C15,UncollectibleLookup,4,FALSE)),0,'Corrected With Uncollectible'!CX15-'Module C Initial'!CX15),'Corrected With Uncollectible'!CX15-'Module C Initial'!CX15)</f>
        <v>0</v>
      </c>
      <c r="G15" s="31">
        <f ca="1">IFERROR(IF(AND($A15=VLOOKUP($A15&amp;"."&amp;$C15,UncollectibleLookup,2,FALSE),$C15=VLOOKUP($A15&amp;"."&amp;$C15,UncollectibleLookup,4,FALSE)),0,'Corrected With Uncollectible'!CY15-'Module C Initial'!CY15),'Corrected With Uncollectible'!CY15-'Module C Initial'!CY15)</f>
        <v>24.850000000000364</v>
      </c>
      <c r="H15" s="31">
        <f ca="1">IFERROR(IF(AND($A15=VLOOKUP($A15&amp;"."&amp;$C15,UncollectibleLookup,2,FALSE),$C15=VLOOKUP($A15&amp;"."&amp;$C15,UncollectibleLookup,4,FALSE)),0,'Corrected With Uncollectible'!CZ15-'Module C Initial'!CZ15),'Corrected With Uncollectible'!CZ15-'Module C Initial'!CZ15)</f>
        <v>0.44999999999998863</v>
      </c>
      <c r="I15" s="31">
        <f ca="1">IFERROR(IF(AND($A15=VLOOKUP($A15&amp;"."&amp;$C15,UncollectibleLookup,2,FALSE),$C15=VLOOKUP($A15&amp;"."&amp;$C15,UncollectibleLookup,4,FALSE)),0,'Corrected With Uncollectible'!DA15-'Module C Initial'!DA15),'Corrected With Uncollectible'!DA15-'Module C Initial'!DA15)</f>
        <v>1.1800000000000068</v>
      </c>
      <c r="J15" s="31">
        <f ca="1">IFERROR(IF(AND($A15=VLOOKUP($A15&amp;"."&amp;$C15,UncollectibleLookup,2,FALSE),$C15=VLOOKUP($A15&amp;"."&amp;$C15,UncollectibleLookup,4,FALSE)),0,'Corrected With Uncollectible'!DB15-'Module C Initial'!DB15),'Corrected With Uncollectible'!DB15-'Module C Initial'!DB15)</f>
        <v>50.629999999997381</v>
      </c>
      <c r="K15" s="31">
        <f ca="1">IFERROR(IF(AND($A15=VLOOKUP($A15&amp;"."&amp;$C15,UncollectibleLookup,2,FALSE),$C15=VLOOKUP($A15&amp;"."&amp;$C15,UncollectibleLookup,4,FALSE)),0,'Corrected With Uncollectible'!DC15-'Module C Initial'!DC15),'Corrected With Uncollectible'!DC15-'Module C Initial'!DC15)</f>
        <v>3.0900000000001455</v>
      </c>
      <c r="L15" s="31">
        <f ca="1">IFERROR(IF(AND($A15=VLOOKUP($A15&amp;"."&amp;$C15,UncollectibleLookup,2,FALSE),$C15=VLOOKUP($A15&amp;"."&amp;$C15,UncollectibleLookup,4,FALSE)),0,'Corrected With Uncollectible'!DD15-'Module C Initial'!DD15),'Corrected With Uncollectible'!DD15-'Module C Initial'!DD15)</f>
        <v>2.6000000000001364</v>
      </c>
      <c r="M15" s="31">
        <f ca="1">IFERROR(IF(AND($A15=VLOOKUP($A15&amp;"."&amp;$C15,UncollectibleLookup,2,FALSE),$C15=VLOOKUP($A15&amp;"."&amp;$C15,UncollectibleLookup,4,FALSE)),0,'Corrected With Uncollectible'!DE15-'Module C Initial'!DE15),'Corrected With Uncollectible'!DE15-'Module C Initial'!DE15)</f>
        <v>0.54999999999998295</v>
      </c>
      <c r="N15" s="31">
        <f ca="1">IFERROR(IF(AND($A15=VLOOKUP($A15&amp;"."&amp;$C15,UncollectibleLookup,2,FALSE),$C15=VLOOKUP($A15&amp;"."&amp;$C15,UncollectibleLookup,4,FALSE)),0,'Corrected With Uncollectible'!DF15-'Module C Initial'!DF15),'Corrected With Uncollectible'!DF15-'Module C Initial'!DF15)</f>
        <v>0</v>
      </c>
      <c r="O15" s="31">
        <f ca="1">IFERROR(IF(AND($A15=VLOOKUP($A15&amp;"."&amp;$C15,UncollectibleLookup,2,FALSE),$C15=VLOOKUP($A15&amp;"."&amp;$C15,UncollectibleLookup,4,FALSE)),0,'Corrected With Uncollectible'!DG15-'Module C Initial'!DG15),'Corrected With Uncollectible'!DG15-'Module C Initial'!DG15)</f>
        <v>0.81000000000000227</v>
      </c>
      <c r="P15" s="31">
        <f ca="1">IFERROR(IF(AND($A15=VLOOKUP($A15&amp;"."&amp;$C15,UncollectibleLookup,2,FALSE),$C15=VLOOKUP($A15&amp;"."&amp;$C15,UncollectibleLookup,4,FALSE)),0,'Corrected With Uncollectible'!DH15-'Module C Initial'!DH15),'Corrected With Uncollectible'!DH15-'Module C Initial'!DH15)</f>
        <v>0</v>
      </c>
      <c r="Q15" s="32">
        <f ca="1">IFERROR(IF(AND($A15=VLOOKUP($A15&amp;"."&amp;$C15,UncollectibleLookup,2,FALSE),$C15=VLOOKUP($A15&amp;"."&amp;$C15,UncollectibleLookup,4,FALSE)),0,'Corrected With Uncollectible'!DI15-'Module C Initial'!DI15),'Corrected With Uncollectible'!DI15-'Module C Initial'!DI15)</f>
        <v>2.9999999999999916E-2</v>
      </c>
      <c r="R15" s="32">
        <f ca="1">IFERROR(IF(AND($A15=VLOOKUP($A15&amp;"."&amp;$C15,UncollectibleLookup,2,FALSE),$C15=VLOOKUP($A15&amp;"."&amp;$C15,UncollectibleLookup,4,FALSE)),0,'Corrected With Uncollectible'!DJ15-'Module C Initial'!DJ15),'Corrected With Uncollectible'!DJ15-'Module C Initial'!DJ15)</f>
        <v>0</v>
      </c>
      <c r="S15" s="32">
        <f ca="1">IFERROR(IF(AND($A15=VLOOKUP($A15&amp;"."&amp;$C15,UncollectibleLookup,2,FALSE),$C15=VLOOKUP($A15&amp;"."&amp;$C15,UncollectibleLookup,4,FALSE)),0,'Corrected With Uncollectible'!DK15-'Module C Initial'!DK15),'Corrected With Uncollectible'!DK15-'Module C Initial'!DK15)</f>
        <v>1.240000000000002</v>
      </c>
      <c r="T15" s="32">
        <f ca="1">IFERROR(IF(AND($A15=VLOOKUP($A15&amp;"."&amp;$C15,UncollectibleLookup,2,FALSE),$C15=VLOOKUP($A15&amp;"."&amp;$C15,UncollectibleLookup,4,FALSE)),0,'Corrected With Uncollectible'!DL15-'Module C Initial'!DL15),'Corrected With Uncollectible'!DL15-'Module C Initial'!DL15)</f>
        <v>3.0000000000000027E-2</v>
      </c>
      <c r="U15" s="32">
        <f ca="1">IFERROR(IF(AND($A15=VLOOKUP($A15&amp;"."&amp;$C15,UncollectibleLookup,2,FALSE),$C15=VLOOKUP($A15&amp;"."&amp;$C15,UncollectibleLookup,4,FALSE)),0,'Corrected With Uncollectible'!DM15-'Module C Initial'!DM15),'Corrected With Uncollectible'!DM15-'Module C Initial'!DM15)</f>
        <v>6.0000000000000053E-2</v>
      </c>
      <c r="V15" s="32">
        <f ca="1">IFERROR(IF(AND($A15=VLOOKUP($A15&amp;"."&amp;$C15,UncollectibleLookup,2,FALSE),$C15=VLOOKUP($A15&amp;"."&amp;$C15,UncollectibleLookup,4,FALSE)),0,'Corrected With Uncollectible'!DN15-'Module C Initial'!DN15),'Corrected With Uncollectible'!DN15-'Module C Initial'!DN15)</f>
        <v>2.5300000000000011</v>
      </c>
      <c r="W15" s="32">
        <f ca="1">IFERROR(IF(AND($A15=VLOOKUP($A15&amp;"."&amp;$C15,UncollectibleLookup,2,FALSE),$C15=VLOOKUP($A15&amp;"."&amp;$C15,UncollectibleLookup,4,FALSE)),0,'Corrected With Uncollectible'!DO15-'Module C Initial'!DO15),'Corrected With Uncollectible'!DO15-'Module C Initial'!DO15)</f>
        <v>0.16000000000000014</v>
      </c>
      <c r="X15" s="32">
        <f ca="1">IFERROR(IF(AND($A15=VLOOKUP($A15&amp;"."&amp;$C15,UncollectibleLookup,2,FALSE),$C15=VLOOKUP($A15&amp;"."&amp;$C15,UncollectibleLookup,4,FALSE)),0,'Corrected With Uncollectible'!DP15-'Module C Initial'!DP15),'Corrected With Uncollectible'!DP15-'Module C Initial'!DP15)</f>
        <v>0.12999999999999989</v>
      </c>
      <c r="Y15" s="32">
        <f ca="1">IFERROR(IF(AND($A15=VLOOKUP($A15&amp;"."&amp;$C15,UncollectibleLookup,2,FALSE),$C15=VLOOKUP($A15&amp;"."&amp;$C15,UncollectibleLookup,4,FALSE)),0,'Corrected With Uncollectible'!DQ15-'Module C Initial'!DQ15),'Corrected With Uncollectible'!DQ15-'Module C Initial'!DQ15)</f>
        <v>2.0000000000000018E-2</v>
      </c>
      <c r="Z15" s="32">
        <f ca="1">IFERROR(IF(AND($A15=VLOOKUP($A15&amp;"."&amp;$C15,UncollectibleLookup,2,FALSE),$C15=VLOOKUP($A15&amp;"."&amp;$C15,UncollectibleLookup,4,FALSE)),0,'Corrected With Uncollectible'!DR15-'Module C Initial'!DR15),'Corrected With Uncollectible'!DR15-'Module C Initial'!DR15)</f>
        <v>0</v>
      </c>
      <c r="AA15" s="32">
        <f ca="1">IFERROR(IF(AND($A15=VLOOKUP($A15&amp;"."&amp;$C15,UncollectibleLookup,2,FALSE),$C15=VLOOKUP($A15&amp;"."&amp;$C15,UncollectibleLookup,4,FALSE)),0,'Corrected With Uncollectible'!DS15-'Module C Initial'!DS15),'Corrected With Uncollectible'!DS15-'Module C Initial'!DS15)</f>
        <v>4.0000000000000036E-2</v>
      </c>
      <c r="AB15" s="32">
        <f ca="1">IFERROR(IF(AND($A15=VLOOKUP($A15&amp;"."&amp;$C15,UncollectibleLookup,2,FALSE),$C15=VLOOKUP($A15&amp;"."&amp;$C15,UncollectibleLookup,4,FALSE)),0,'Corrected With Uncollectible'!DT15-'Module C Initial'!DT15),'Corrected With Uncollectible'!DT15-'Module C Initial'!DT15)</f>
        <v>0</v>
      </c>
      <c r="AC15" s="31">
        <f ca="1">IFERROR(IF(AND($A15=VLOOKUP($A15&amp;"."&amp;$C15,UncollectibleLookup,2,FALSE),$C15=VLOOKUP($A15&amp;"."&amp;$C15,UncollectibleLookup,4,FALSE)),0,'Corrected With Uncollectible'!DU15-'Module C Initial'!DU15),'Corrected With Uncollectible'!DU15-'Module C Initial'!DU15)</f>
        <v>0.19000000000000039</v>
      </c>
      <c r="AD15" s="31">
        <f ca="1">IFERROR(IF(AND($A15=VLOOKUP($A15&amp;"."&amp;$C15,UncollectibleLookup,2,FALSE),$C15=VLOOKUP($A15&amp;"."&amp;$C15,UncollectibleLookup,4,FALSE)),0,'Corrected With Uncollectible'!DV15-'Module C Initial'!DV15),'Corrected With Uncollectible'!DV15-'Module C Initial'!DV15)</f>
        <v>0</v>
      </c>
      <c r="AE15" s="31">
        <f ca="1">IFERROR(IF(AND($A15=VLOOKUP($A15&amp;"."&amp;$C15,UncollectibleLookup,2,FALSE),$C15=VLOOKUP($A15&amp;"."&amp;$C15,UncollectibleLookup,4,FALSE)),0,'Corrected With Uncollectible'!DW15-'Module C Initial'!DW15),'Corrected With Uncollectible'!DW15-'Module C Initial'!DW15)</f>
        <v>7.9000000000000057</v>
      </c>
      <c r="AF15" s="31">
        <f ca="1">IFERROR(IF(AND($A15=VLOOKUP($A15&amp;"."&amp;$C15,UncollectibleLookup,2,FALSE),$C15=VLOOKUP($A15&amp;"."&amp;$C15,UncollectibleLookup,4,FALSE)),0,'Corrected With Uncollectible'!DX15-'Module C Initial'!DX15),'Corrected With Uncollectible'!DX15-'Module C Initial'!DX15)</f>
        <v>0.15000000000000036</v>
      </c>
      <c r="AG15" s="31">
        <f ca="1">IFERROR(IF(AND($A15=VLOOKUP($A15&amp;"."&amp;$C15,UncollectibleLookup,2,FALSE),$C15=VLOOKUP($A15&amp;"."&amp;$C15,UncollectibleLookup,4,FALSE)),0,'Corrected With Uncollectible'!DY15-'Module C Initial'!DY15),'Corrected With Uncollectible'!DY15-'Module C Initial'!DY15)</f>
        <v>0.37000000000000099</v>
      </c>
      <c r="AH15" s="31">
        <f ca="1">IFERROR(IF(AND($A15=VLOOKUP($A15&amp;"."&amp;$C15,UncollectibleLookup,2,FALSE),$C15=VLOOKUP($A15&amp;"."&amp;$C15,UncollectibleLookup,4,FALSE)),0,'Corrected With Uncollectible'!DZ15-'Module C Initial'!DZ15),'Corrected With Uncollectible'!DZ15-'Module C Initial'!DZ15)</f>
        <v>15.819999999999993</v>
      </c>
      <c r="AI15" s="31">
        <f ca="1">IFERROR(IF(AND($A15=VLOOKUP($A15&amp;"."&amp;$C15,UncollectibleLookup,2,FALSE),$C15=VLOOKUP($A15&amp;"."&amp;$C15,UncollectibleLookup,4,FALSE)),0,'Corrected With Uncollectible'!EA15-'Module C Initial'!EA15),'Corrected With Uncollectible'!EA15-'Module C Initial'!EA15)</f>
        <v>0.96000000000000085</v>
      </c>
      <c r="AJ15" s="31">
        <f ca="1">IFERROR(IF(AND($A15=VLOOKUP($A15&amp;"."&amp;$C15,UncollectibleLookup,2,FALSE),$C15=VLOOKUP($A15&amp;"."&amp;$C15,UncollectibleLookup,4,FALSE)),0,'Corrected With Uncollectible'!EB15-'Module C Initial'!EB15),'Corrected With Uncollectible'!EB15-'Module C Initial'!EB15)</f>
        <v>0.80999999999999872</v>
      </c>
      <c r="AK15" s="31">
        <f ca="1">IFERROR(IF(AND($A15=VLOOKUP($A15&amp;"."&amp;$C15,UncollectibleLookup,2,FALSE),$C15=VLOOKUP($A15&amp;"."&amp;$C15,UncollectibleLookup,4,FALSE)),0,'Corrected With Uncollectible'!EC15-'Module C Initial'!EC15),'Corrected With Uncollectible'!EC15-'Module C Initial'!EC15)</f>
        <v>0.16999999999999993</v>
      </c>
      <c r="AL15" s="31">
        <f ca="1">IFERROR(IF(AND($A15=VLOOKUP($A15&amp;"."&amp;$C15,UncollectibleLookup,2,FALSE),$C15=VLOOKUP($A15&amp;"."&amp;$C15,UncollectibleLookup,4,FALSE)),0,'Corrected With Uncollectible'!ED15-'Module C Initial'!ED15),'Corrected With Uncollectible'!ED15-'Module C Initial'!ED15)</f>
        <v>0</v>
      </c>
      <c r="AM15" s="31">
        <f ca="1">IFERROR(IF(AND($A15=VLOOKUP($A15&amp;"."&amp;$C15,UncollectibleLookup,2,FALSE),$C15=VLOOKUP($A15&amp;"."&amp;$C15,UncollectibleLookup,4,FALSE)),0,'Corrected With Uncollectible'!EE15-'Module C Initial'!EE15),'Corrected With Uncollectible'!EE15-'Module C Initial'!EE15)</f>
        <v>0.25</v>
      </c>
      <c r="AN15" s="31">
        <f ca="1">IFERROR(IF(AND($A15=VLOOKUP($A15&amp;"."&amp;$C15,UncollectibleLookup,2,FALSE),$C15=VLOOKUP($A15&amp;"."&amp;$C15,UncollectibleLookup,4,FALSE)),0,'Corrected With Uncollectible'!EF15-'Module C Initial'!EF15),'Corrected With Uncollectible'!EF15-'Module C Initial'!EF15)</f>
        <v>0</v>
      </c>
      <c r="AO15" s="32">
        <f t="shared" ca="1" si="7"/>
        <v>0.81999999999999462</v>
      </c>
      <c r="AP15" s="32">
        <f t="shared" ca="1" si="4"/>
        <v>0</v>
      </c>
      <c r="AQ15" s="32">
        <f t="shared" ca="1" si="4"/>
        <v>33.990000000000371</v>
      </c>
      <c r="AR15" s="32">
        <f t="shared" ca="1" si="4"/>
        <v>0.62999999999998901</v>
      </c>
      <c r="AS15" s="32">
        <f t="shared" ca="1" si="4"/>
        <v>1.6100000000000079</v>
      </c>
      <c r="AT15" s="32">
        <f t="shared" ca="1" si="4"/>
        <v>68.979999999997375</v>
      </c>
      <c r="AU15" s="32">
        <f t="shared" ca="1" si="4"/>
        <v>4.2100000000001465</v>
      </c>
      <c r="AV15" s="32">
        <f t="shared" ca="1" si="4"/>
        <v>3.540000000000135</v>
      </c>
      <c r="AW15" s="32">
        <f t="shared" ca="1" si="4"/>
        <v>0.73999999999998289</v>
      </c>
      <c r="AX15" s="32">
        <f t="shared" ca="1" si="4"/>
        <v>0</v>
      </c>
      <c r="AY15" s="32">
        <f t="shared" ca="1" si="4"/>
        <v>1.1000000000000023</v>
      </c>
      <c r="AZ15" s="32">
        <f t="shared" ca="1" si="4"/>
        <v>0</v>
      </c>
      <c r="BA15" s="31">
        <f t="shared" ca="1" si="8"/>
        <v>0.01</v>
      </c>
      <c r="BB15" s="31">
        <f t="shared" ca="1" si="5"/>
        <v>0</v>
      </c>
      <c r="BC15" s="31">
        <f t="shared" ca="1" si="5"/>
        <v>0.28999999999999998</v>
      </c>
      <c r="BD15" s="31">
        <f t="shared" ca="1" si="5"/>
        <v>0.01</v>
      </c>
      <c r="BE15" s="31">
        <f t="shared" ca="1" si="5"/>
        <v>0.01</v>
      </c>
      <c r="BF15" s="31">
        <f t="shared" ca="1" si="5"/>
        <v>0.59</v>
      </c>
      <c r="BG15" s="31">
        <f t="shared" ca="1" si="5"/>
        <v>0.04</v>
      </c>
      <c r="BH15" s="31">
        <f t="shared" ca="1" si="5"/>
        <v>0.03</v>
      </c>
      <c r="BI15" s="31">
        <f t="shared" ca="1" si="5"/>
        <v>0.01</v>
      </c>
      <c r="BJ15" s="31">
        <f t="shared" ca="1" si="5"/>
        <v>0</v>
      </c>
      <c r="BK15" s="31">
        <f t="shared" ca="1" si="5"/>
        <v>0.01</v>
      </c>
      <c r="BL15" s="31">
        <f t="shared" ca="1" si="5"/>
        <v>0</v>
      </c>
      <c r="BM15" s="32">
        <f t="shared" ca="1" si="9"/>
        <v>0.82999999999999463</v>
      </c>
      <c r="BN15" s="32">
        <f t="shared" ca="1" si="6"/>
        <v>0</v>
      </c>
      <c r="BO15" s="32">
        <f t="shared" ca="1" si="6"/>
        <v>34.280000000000371</v>
      </c>
      <c r="BP15" s="32">
        <f t="shared" ca="1" si="6"/>
        <v>0.63999999999998902</v>
      </c>
      <c r="BQ15" s="32">
        <f t="shared" ca="1" si="6"/>
        <v>1.6200000000000079</v>
      </c>
      <c r="BR15" s="32">
        <f t="shared" ca="1" si="6"/>
        <v>69.569999999997378</v>
      </c>
      <c r="BS15" s="32">
        <f t="shared" ca="1" si="6"/>
        <v>4.2500000000001465</v>
      </c>
      <c r="BT15" s="32">
        <f t="shared" ca="1" si="6"/>
        <v>3.5700000000001348</v>
      </c>
      <c r="BU15" s="32">
        <f t="shared" ca="1" si="6"/>
        <v>0.7499999999999829</v>
      </c>
      <c r="BV15" s="32">
        <f t="shared" ca="1" si="6"/>
        <v>0</v>
      </c>
      <c r="BW15" s="32">
        <f t="shared" ca="1" si="6"/>
        <v>1.1100000000000023</v>
      </c>
      <c r="BX15" s="32">
        <f t="shared" ca="1" si="6"/>
        <v>0</v>
      </c>
    </row>
    <row r="16" spans="1:76">
      <c r="A16" t="s">
        <v>434</v>
      </c>
      <c r="B16" s="1" t="s">
        <v>62</v>
      </c>
      <c r="C16" t="str">
        <f t="shared" ca="1" si="2"/>
        <v>AKE1</v>
      </c>
      <c r="D16" t="str">
        <f t="shared" ca="1" si="3"/>
        <v>McBride Lake Wind Facility</v>
      </c>
      <c r="E16" s="31">
        <f ca="1">IFERROR(IF(AND($A16=VLOOKUP($A16&amp;"."&amp;$C16,UncollectibleLookup,2,FALSE),$C16=VLOOKUP($A16&amp;"."&amp;$C16,UncollectibleLookup,4,FALSE)),0,'Corrected With Uncollectible'!CW16-'Module C Initial'!CW16),'Corrected With Uncollectible'!CW16-'Module C Initial'!CW16)</f>
        <v>11562.770000000004</v>
      </c>
      <c r="F16" s="31">
        <f ca="1">IFERROR(IF(AND($A16=VLOOKUP($A16&amp;"."&amp;$C16,UncollectibleLookup,2,FALSE),$C16=VLOOKUP($A16&amp;"."&amp;$C16,UncollectibleLookup,4,FALSE)),0,'Corrected With Uncollectible'!CX16-'Module C Initial'!CX16),'Corrected With Uncollectible'!CX16-'Module C Initial'!CX16)</f>
        <v>4161.2700000000004</v>
      </c>
      <c r="G16" s="31">
        <f ca="1">IFERROR(IF(AND($A16=VLOOKUP($A16&amp;"."&amp;$C16,UncollectibleLookup,2,FALSE),$C16=VLOOKUP($A16&amp;"."&amp;$C16,UncollectibleLookup,4,FALSE)),0,'Corrected With Uncollectible'!CY16-'Module C Initial'!CY16),'Corrected With Uncollectible'!CY16-'Module C Initial'!CY16)</f>
        <v>5791.6099999999969</v>
      </c>
      <c r="H16" s="31">
        <f ca="1">IFERROR(IF(AND($A16=VLOOKUP($A16&amp;"."&amp;$C16,UncollectibleLookup,2,FALSE),$C16=VLOOKUP($A16&amp;"."&amp;$C16,UncollectibleLookup,4,FALSE)),0,'Corrected With Uncollectible'!CZ16-'Module C Initial'!CZ16),'Corrected With Uncollectible'!CZ16-'Module C Initial'!CZ16)</f>
        <v>2986.1400000000012</v>
      </c>
      <c r="I16" s="31">
        <f ca="1">IFERROR(IF(AND($A16=VLOOKUP($A16&amp;"."&amp;$C16,UncollectibleLookup,2,FALSE),$C16=VLOOKUP($A16&amp;"."&amp;$C16,UncollectibleLookup,4,FALSE)),0,'Corrected With Uncollectible'!DA16-'Module C Initial'!DA16),'Corrected With Uncollectible'!DA16-'Module C Initial'!DA16)</f>
        <v>3497.829999999999</v>
      </c>
      <c r="J16" s="31">
        <f ca="1">IFERROR(IF(AND($A16=VLOOKUP($A16&amp;"."&amp;$C16,UncollectibleLookup,2,FALSE),$C16=VLOOKUP($A16&amp;"."&amp;$C16,UncollectibleLookup,4,FALSE)),0,'Corrected With Uncollectible'!DB16-'Module C Initial'!DB16),'Corrected With Uncollectible'!DB16-'Module C Initial'!DB16)</f>
        <v>2075.9599999999987</v>
      </c>
      <c r="K16" s="31">
        <f ca="1">IFERROR(IF(AND($A16=VLOOKUP($A16&amp;"."&amp;$C16,UncollectibleLookup,2,FALSE),$C16=VLOOKUP($A16&amp;"."&amp;$C16,UncollectibleLookup,4,FALSE)),0,'Corrected With Uncollectible'!DC16-'Module C Initial'!DC16),'Corrected With Uncollectible'!DC16-'Module C Initial'!DC16)</f>
        <v>1620.5499999999993</v>
      </c>
      <c r="L16" s="31">
        <f ca="1">IFERROR(IF(AND($A16=VLOOKUP($A16&amp;"."&amp;$C16,UncollectibleLookup,2,FALSE),$C16=VLOOKUP($A16&amp;"."&amp;$C16,UncollectibleLookup,4,FALSE)),0,'Corrected With Uncollectible'!DD16-'Module C Initial'!DD16),'Corrected With Uncollectible'!DD16-'Module C Initial'!DD16)</f>
        <v>1523.4399999999996</v>
      </c>
      <c r="M16" s="31">
        <f ca="1">IFERROR(IF(AND($A16=VLOOKUP($A16&amp;"."&amp;$C16,UncollectibleLookup,2,FALSE),$C16=VLOOKUP($A16&amp;"."&amp;$C16,UncollectibleLookup,4,FALSE)),0,'Corrected With Uncollectible'!DE16-'Module C Initial'!DE16),'Corrected With Uncollectible'!DE16-'Module C Initial'!DE16)</f>
        <v>6118.4300000000039</v>
      </c>
      <c r="N16" s="31">
        <f ca="1">IFERROR(IF(AND($A16=VLOOKUP($A16&amp;"."&amp;$C16,UncollectibleLookup,2,FALSE),$C16=VLOOKUP($A16&amp;"."&amp;$C16,UncollectibleLookup,4,FALSE)),0,'Corrected With Uncollectible'!DF16-'Module C Initial'!DF16),'Corrected With Uncollectible'!DF16-'Module C Initial'!DF16)</f>
        <v>3297.75</v>
      </c>
      <c r="O16" s="31">
        <f ca="1">IFERROR(IF(AND($A16=VLOOKUP($A16&amp;"."&amp;$C16,UncollectibleLookup,2,FALSE),$C16=VLOOKUP($A16&amp;"."&amp;$C16,UncollectibleLookup,4,FALSE)),0,'Corrected With Uncollectible'!DG16-'Module C Initial'!DG16),'Corrected With Uncollectible'!DG16-'Module C Initial'!DG16)</f>
        <v>10671.18</v>
      </c>
      <c r="P16" s="31">
        <f ca="1">IFERROR(IF(AND($A16=VLOOKUP($A16&amp;"."&amp;$C16,UncollectibleLookup,2,FALSE),$C16=VLOOKUP($A16&amp;"."&amp;$C16,UncollectibleLookup,4,FALSE)),0,'Corrected With Uncollectible'!DH16-'Module C Initial'!DH16),'Corrected With Uncollectible'!DH16-'Module C Initial'!DH16)</f>
        <v>4571.9799999999977</v>
      </c>
      <c r="Q16" s="32">
        <f ca="1">IFERROR(IF(AND($A16=VLOOKUP($A16&amp;"."&amp;$C16,UncollectibleLookup,2,FALSE),$C16=VLOOKUP($A16&amp;"."&amp;$C16,UncollectibleLookup,4,FALSE)),0,'Corrected With Uncollectible'!DI16-'Module C Initial'!DI16),'Corrected With Uncollectible'!DI16-'Module C Initial'!DI16)</f>
        <v>578.13</v>
      </c>
      <c r="R16" s="32">
        <f ca="1">IFERROR(IF(AND($A16=VLOOKUP($A16&amp;"."&amp;$C16,UncollectibleLookup,2,FALSE),$C16=VLOOKUP($A16&amp;"."&amp;$C16,UncollectibleLookup,4,FALSE)),0,'Corrected With Uncollectible'!DJ16-'Module C Initial'!DJ16),'Corrected With Uncollectible'!DJ16-'Module C Initial'!DJ16)</f>
        <v>208.07000000000005</v>
      </c>
      <c r="S16" s="32">
        <f ca="1">IFERROR(IF(AND($A16=VLOOKUP($A16&amp;"."&amp;$C16,UncollectibleLookup,2,FALSE),$C16=VLOOKUP($A16&amp;"."&amp;$C16,UncollectibleLookup,4,FALSE)),0,'Corrected With Uncollectible'!DK16-'Module C Initial'!DK16),'Corrected With Uncollectible'!DK16-'Module C Initial'!DK16)</f>
        <v>289.58</v>
      </c>
      <c r="T16" s="32">
        <f ca="1">IFERROR(IF(AND($A16=VLOOKUP($A16&amp;"."&amp;$C16,UncollectibleLookup,2,FALSE),$C16=VLOOKUP($A16&amp;"."&amp;$C16,UncollectibleLookup,4,FALSE)),0,'Corrected With Uncollectible'!DL16-'Module C Initial'!DL16),'Corrected With Uncollectible'!DL16-'Module C Initial'!DL16)</f>
        <v>149.31</v>
      </c>
      <c r="U16" s="32">
        <f ca="1">IFERROR(IF(AND($A16=VLOOKUP($A16&amp;"."&amp;$C16,UncollectibleLookup,2,FALSE),$C16=VLOOKUP($A16&amp;"."&amp;$C16,UncollectibleLookup,4,FALSE)),0,'Corrected With Uncollectible'!DM16-'Module C Initial'!DM16),'Corrected With Uncollectible'!DM16-'Module C Initial'!DM16)</f>
        <v>174.89</v>
      </c>
      <c r="V16" s="32">
        <f ca="1">IFERROR(IF(AND($A16=VLOOKUP($A16&amp;"."&amp;$C16,UncollectibleLookup,2,FALSE),$C16=VLOOKUP($A16&amp;"."&amp;$C16,UncollectibleLookup,4,FALSE)),0,'Corrected With Uncollectible'!DN16-'Module C Initial'!DN16),'Corrected With Uncollectible'!DN16-'Module C Initial'!DN16)</f>
        <v>103.80000000000001</v>
      </c>
      <c r="W16" s="32">
        <f ca="1">IFERROR(IF(AND($A16=VLOOKUP($A16&amp;"."&amp;$C16,UncollectibleLookup,2,FALSE),$C16=VLOOKUP($A16&amp;"."&amp;$C16,UncollectibleLookup,4,FALSE)),0,'Corrected With Uncollectible'!DO16-'Module C Initial'!DO16),'Corrected With Uncollectible'!DO16-'Module C Initial'!DO16)</f>
        <v>81.03</v>
      </c>
      <c r="X16" s="32">
        <f ca="1">IFERROR(IF(AND($A16=VLOOKUP($A16&amp;"."&amp;$C16,UncollectibleLookup,2,FALSE),$C16=VLOOKUP($A16&amp;"."&amp;$C16,UncollectibleLookup,4,FALSE)),0,'Corrected With Uncollectible'!DP16-'Module C Initial'!DP16),'Corrected With Uncollectible'!DP16-'Module C Initial'!DP16)</f>
        <v>76.169999999999987</v>
      </c>
      <c r="Y16" s="32">
        <f ca="1">IFERROR(IF(AND($A16=VLOOKUP($A16&amp;"."&amp;$C16,UncollectibleLookup,2,FALSE),$C16=VLOOKUP($A16&amp;"."&amp;$C16,UncollectibleLookup,4,FALSE)),0,'Corrected With Uncollectible'!DQ16-'Module C Initial'!DQ16),'Corrected With Uncollectible'!DQ16-'Module C Initial'!DQ16)</f>
        <v>305.92999999999995</v>
      </c>
      <c r="Z16" s="32">
        <f ca="1">IFERROR(IF(AND($A16=VLOOKUP($A16&amp;"."&amp;$C16,UncollectibleLookup,2,FALSE),$C16=VLOOKUP($A16&amp;"."&amp;$C16,UncollectibleLookup,4,FALSE)),0,'Corrected With Uncollectible'!DR16-'Module C Initial'!DR16),'Corrected With Uncollectible'!DR16-'Module C Initial'!DR16)</f>
        <v>164.89000000000001</v>
      </c>
      <c r="AA16" s="32">
        <f ca="1">IFERROR(IF(AND($A16=VLOOKUP($A16&amp;"."&amp;$C16,UncollectibleLookup,2,FALSE),$C16=VLOOKUP($A16&amp;"."&amp;$C16,UncollectibleLookup,4,FALSE)),0,'Corrected With Uncollectible'!DS16-'Module C Initial'!DS16),'Corrected With Uncollectible'!DS16-'Module C Initial'!DS16)</f>
        <v>533.55999999999995</v>
      </c>
      <c r="AB16" s="32">
        <f ca="1">IFERROR(IF(AND($A16=VLOOKUP($A16&amp;"."&amp;$C16,UncollectibleLookup,2,FALSE),$C16=VLOOKUP($A16&amp;"."&amp;$C16,UncollectibleLookup,4,FALSE)),0,'Corrected With Uncollectible'!DT16-'Module C Initial'!DT16),'Corrected With Uncollectible'!DT16-'Module C Initial'!DT16)</f>
        <v>228.58999999999997</v>
      </c>
      <c r="AC16" s="31">
        <f ca="1">IFERROR(IF(AND($A16=VLOOKUP($A16&amp;"."&amp;$C16,UncollectibleLookup,2,FALSE),$C16=VLOOKUP($A16&amp;"."&amp;$C16,UncollectibleLookup,4,FALSE)),0,'Corrected With Uncollectible'!DU16-'Module C Initial'!DU16),'Corrected With Uncollectible'!DU16-'Module C Initial'!DU16)</f>
        <v>3725.1800000000012</v>
      </c>
      <c r="AD16" s="31">
        <f ca="1">IFERROR(IF(AND($A16=VLOOKUP($A16&amp;"."&amp;$C16,UncollectibleLookup,2,FALSE),$C16=VLOOKUP($A16&amp;"."&amp;$C16,UncollectibleLookup,4,FALSE)),0,'Corrected With Uncollectible'!DV16-'Module C Initial'!DV16),'Corrected With Uncollectible'!DV16-'Module C Initial'!DV16)</f>
        <v>1330.92</v>
      </c>
      <c r="AE16" s="31">
        <f ca="1">IFERROR(IF(AND($A16=VLOOKUP($A16&amp;"."&amp;$C16,UncollectibleLookup,2,FALSE),$C16=VLOOKUP($A16&amp;"."&amp;$C16,UncollectibleLookup,4,FALSE)),0,'Corrected With Uncollectible'!DW16-'Module C Initial'!DW16),'Corrected With Uncollectible'!DW16-'Module C Initial'!DW16)</f>
        <v>1840.1400000000003</v>
      </c>
      <c r="AF16" s="31">
        <f ca="1">IFERROR(IF(AND($A16=VLOOKUP($A16&amp;"."&amp;$C16,UncollectibleLookup,2,FALSE),$C16=VLOOKUP($A16&amp;"."&amp;$C16,UncollectibleLookup,4,FALSE)),0,'Corrected With Uncollectible'!DX16-'Module C Initial'!DX16),'Corrected With Uncollectible'!DX16-'Module C Initial'!DX16)</f>
        <v>943.06</v>
      </c>
      <c r="AG16" s="31">
        <f ca="1">IFERROR(IF(AND($A16=VLOOKUP($A16&amp;"."&amp;$C16,UncollectibleLookup,2,FALSE),$C16=VLOOKUP($A16&amp;"."&amp;$C16,UncollectibleLookup,4,FALSE)),0,'Corrected With Uncollectible'!DY16-'Module C Initial'!DY16),'Corrected With Uncollectible'!DY16-'Module C Initial'!DY16)</f>
        <v>1098.9100000000001</v>
      </c>
      <c r="AH16" s="31">
        <f ca="1">IFERROR(IF(AND($A16=VLOOKUP($A16&amp;"."&amp;$C16,UncollectibleLookup,2,FALSE),$C16=VLOOKUP($A16&amp;"."&amp;$C16,UncollectibleLookup,4,FALSE)),0,'Corrected With Uncollectible'!DZ16-'Module C Initial'!DZ16),'Corrected With Uncollectible'!DZ16-'Module C Initial'!DZ16)</f>
        <v>648.68000000000006</v>
      </c>
      <c r="AI16" s="31">
        <f ca="1">IFERROR(IF(AND($A16=VLOOKUP($A16&amp;"."&amp;$C16,UncollectibleLookup,2,FALSE),$C16=VLOOKUP($A16&amp;"."&amp;$C16,UncollectibleLookup,4,FALSE)),0,'Corrected With Uncollectible'!EA16-'Module C Initial'!EA16),'Corrected With Uncollectible'!EA16-'Module C Initial'!EA16)</f>
        <v>503.71000000000004</v>
      </c>
      <c r="AJ16" s="31">
        <f ca="1">IFERROR(IF(AND($A16=VLOOKUP($A16&amp;"."&amp;$C16,UncollectibleLookup,2,FALSE),$C16=VLOOKUP($A16&amp;"."&amp;$C16,UncollectibleLookup,4,FALSE)),0,'Corrected With Uncollectible'!EB16-'Module C Initial'!EB16),'Corrected With Uncollectible'!EB16-'Module C Initial'!EB16)</f>
        <v>470.94000000000005</v>
      </c>
      <c r="AK16" s="31">
        <f ca="1">IFERROR(IF(AND($A16=VLOOKUP($A16&amp;"."&amp;$C16,UncollectibleLookup,2,FALSE),$C16=VLOOKUP($A16&amp;"."&amp;$C16,UncollectibleLookup,4,FALSE)),0,'Corrected With Uncollectible'!EC16-'Module C Initial'!EC16),'Corrected With Uncollectible'!EC16-'Module C Initial'!EC16)</f>
        <v>1880.9899999999998</v>
      </c>
      <c r="AL16" s="31">
        <f ca="1">IFERROR(IF(AND($A16=VLOOKUP($A16&amp;"."&amp;$C16,UncollectibleLookup,2,FALSE),$C16=VLOOKUP($A16&amp;"."&amp;$C16,UncollectibleLookup,4,FALSE)),0,'Corrected With Uncollectible'!ED16-'Module C Initial'!ED16),'Corrected With Uncollectible'!ED16-'Module C Initial'!ED16)</f>
        <v>1008.4100000000001</v>
      </c>
      <c r="AM16" s="31">
        <f ca="1">IFERROR(IF(AND($A16=VLOOKUP($A16&amp;"."&amp;$C16,UncollectibleLookup,2,FALSE),$C16=VLOOKUP($A16&amp;"."&amp;$C16,UncollectibleLookup,4,FALSE)),0,'Corrected With Uncollectible'!EE16-'Module C Initial'!EE16),'Corrected With Uncollectible'!EE16-'Module C Initial'!EE16)</f>
        <v>3244.9800000000005</v>
      </c>
      <c r="AN16" s="31">
        <f ca="1">IFERROR(IF(AND($A16=VLOOKUP($A16&amp;"."&amp;$C16,UncollectibleLookup,2,FALSE),$C16=VLOOKUP($A16&amp;"."&amp;$C16,UncollectibleLookup,4,FALSE)),0,'Corrected With Uncollectible'!EF16-'Module C Initial'!EF16),'Corrected With Uncollectible'!EF16-'Module C Initial'!EF16)</f>
        <v>1382.77</v>
      </c>
      <c r="AO16" s="32">
        <f t="shared" ca="1" si="7"/>
        <v>15866.080000000005</v>
      </c>
      <c r="AP16" s="32">
        <f t="shared" ca="1" si="4"/>
        <v>5700.26</v>
      </c>
      <c r="AQ16" s="32">
        <f t="shared" ca="1" si="4"/>
        <v>7921.3299999999972</v>
      </c>
      <c r="AR16" s="32">
        <f t="shared" ca="1" si="4"/>
        <v>4078.5100000000011</v>
      </c>
      <c r="AS16" s="32">
        <f t="shared" ca="1" si="4"/>
        <v>4771.6299999999992</v>
      </c>
      <c r="AT16" s="32">
        <f t="shared" ca="1" si="4"/>
        <v>2828.4399999999987</v>
      </c>
      <c r="AU16" s="32">
        <f t="shared" ca="1" si="4"/>
        <v>2205.2899999999991</v>
      </c>
      <c r="AV16" s="32">
        <f t="shared" ca="1" si="4"/>
        <v>2070.5499999999997</v>
      </c>
      <c r="AW16" s="32">
        <f t="shared" ca="1" si="4"/>
        <v>8305.350000000004</v>
      </c>
      <c r="AX16" s="32">
        <f t="shared" ca="1" si="4"/>
        <v>4471.05</v>
      </c>
      <c r="AY16" s="32">
        <f t="shared" ca="1" si="4"/>
        <v>14449.720000000001</v>
      </c>
      <c r="AZ16" s="32">
        <f t="shared" ca="1" si="4"/>
        <v>6183.3399999999983</v>
      </c>
      <c r="BA16" s="31">
        <f t="shared" ca="1" si="8"/>
        <v>135.43</v>
      </c>
      <c r="BB16" s="31">
        <f t="shared" ca="1" si="5"/>
        <v>48.74</v>
      </c>
      <c r="BC16" s="31">
        <f t="shared" ca="1" si="5"/>
        <v>67.83</v>
      </c>
      <c r="BD16" s="31">
        <f t="shared" ca="1" si="5"/>
        <v>34.97</v>
      </c>
      <c r="BE16" s="31">
        <f t="shared" ca="1" si="5"/>
        <v>40.97</v>
      </c>
      <c r="BF16" s="31">
        <f t="shared" ca="1" si="5"/>
        <v>24.31</v>
      </c>
      <c r="BG16" s="31">
        <f t="shared" ca="1" si="5"/>
        <v>18.98</v>
      </c>
      <c r="BH16" s="31">
        <f t="shared" ca="1" si="5"/>
        <v>17.84</v>
      </c>
      <c r="BI16" s="31">
        <f t="shared" ca="1" si="5"/>
        <v>71.66</v>
      </c>
      <c r="BJ16" s="31">
        <f t="shared" ca="1" si="5"/>
        <v>38.619999999999997</v>
      </c>
      <c r="BK16" s="31">
        <f t="shared" ca="1" si="5"/>
        <v>124.98</v>
      </c>
      <c r="BL16" s="31">
        <f t="shared" ca="1" si="5"/>
        <v>53.55</v>
      </c>
      <c r="BM16" s="32">
        <f t="shared" ca="1" si="9"/>
        <v>16001.510000000006</v>
      </c>
      <c r="BN16" s="32">
        <f t="shared" ca="1" si="6"/>
        <v>5749</v>
      </c>
      <c r="BO16" s="32">
        <f t="shared" ca="1" si="6"/>
        <v>7989.1599999999971</v>
      </c>
      <c r="BP16" s="32">
        <f t="shared" ca="1" si="6"/>
        <v>4113.4800000000014</v>
      </c>
      <c r="BQ16" s="32">
        <f t="shared" ca="1" si="6"/>
        <v>4812.5999999999995</v>
      </c>
      <c r="BR16" s="32">
        <f t="shared" ca="1" si="6"/>
        <v>2852.7499999999986</v>
      </c>
      <c r="BS16" s="32">
        <f t="shared" ca="1" si="6"/>
        <v>2224.2699999999991</v>
      </c>
      <c r="BT16" s="32">
        <f t="shared" ca="1" si="6"/>
        <v>2088.39</v>
      </c>
      <c r="BU16" s="32">
        <f t="shared" ca="1" si="6"/>
        <v>8377.0100000000039</v>
      </c>
      <c r="BV16" s="32">
        <f t="shared" ca="1" si="6"/>
        <v>4509.67</v>
      </c>
      <c r="BW16" s="32">
        <f t="shared" ca="1" si="6"/>
        <v>14574.7</v>
      </c>
      <c r="BX16" s="32">
        <f t="shared" ca="1" si="6"/>
        <v>6236.8899999999985</v>
      </c>
    </row>
    <row r="17" spans="1:76">
      <c r="A17" t="s">
        <v>436</v>
      </c>
      <c r="B17" s="1" t="s">
        <v>122</v>
      </c>
      <c r="C17" t="str">
        <f t="shared" ca="1" si="2"/>
        <v>BAR</v>
      </c>
      <c r="D17" t="str">
        <f t="shared" ca="1" si="3"/>
        <v>Barrier Hydro Facility</v>
      </c>
      <c r="E17" s="31">
        <f ca="1">IFERROR(IF(AND($A17=VLOOKUP($A17&amp;"."&amp;$C17,UncollectibleLookup,2,FALSE),$C17=VLOOKUP($A17&amp;"."&amp;$C17,UncollectibleLookup,4,FALSE)),0,'Corrected With Uncollectible'!CW17-'Module C Initial'!CW17),'Corrected With Uncollectible'!CW17-'Module C Initial'!CW17)</f>
        <v>143.12999999999738</v>
      </c>
      <c r="F17" s="31">
        <f ca="1">IFERROR(IF(AND($A17=VLOOKUP($A17&amp;"."&amp;$C17,UncollectibleLookup,2,FALSE),$C17=VLOOKUP($A17&amp;"."&amp;$C17,UncollectibleLookup,4,FALSE)),0,'Corrected With Uncollectible'!CX17-'Module C Initial'!CX17),'Corrected With Uncollectible'!CX17-'Module C Initial'!CX17)</f>
        <v>56.880000000000109</v>
      </c>
      <c r="G17" s="31">
        <f ca="1">IFERROR(IF(AND($A17=VLOOKUP($A17&amp;"."&amp;$C17,UncollectibleLookup,2,FALSE),$C17=VLOOKUP($A17&amp;"."&amp;$C17,UncollectibleLookup,4,FALSE)),0,'Corrected With Uncollectible'!CY17-'Module C Initial'!CY17),'Corrected With Uncollectible'!CY17-'Module C Initial'!CY17)</f>
        <v>52.289999999999054</v>
      </c>
      <c r="H17" s="31">
        <f ca="1">IFERROR(IF(AND($A17=VLOOKUP($A17&amp;"."&amp;$C17,UncollectibleLookup,2,FALSE),$C17=VLOOKUP($A17&amp;"."&amp;$C17,UncollectibleLookup,4,FALSE)),0,'Corrected With Uncollectible'!CZ17-'Module C Initial'!CZ17),'Corrected With Uncollectible'!CZ17-'Module C Initial'!CZ17)</f>
        <v>37.619999999999891</v>
      </c>
      <c r="I17" s="31">
        <f ca="1">IFERROR(IF(AND($A17=VLOOKUP($A17&amp;"."&amp;$C17,UncollectibleLookup,2,FALSE),$C17=VLOOKUP($A17&amp;"."&amp;$C17,UncollectibleLookup,4,FALSE)),0,'Corrected With Uncollectible'!DA17-'Module C Initial'!DA17),'Corrected With Uncollectible'!DA17-'Module C Initial'!DA17)</f>
        <v>35.220000000001164</v>
      </c>
      <c r="J17" s="31">
        <f ca="1">IFERROR(IF(AND($A17=VLOOKUP($A17&amp;"."&amp;$C17,UncollectibleLookup,2,FALSE),$C17=VLOOKUP($A17&amp;"."&amp;$C17,UncollectibleLookup,4,FALSE)),0,'Corrected With Uncollectible'!DB17-'Module C Initial'!DB17),'Corrected With Uncollectible'!DB17-'Module C Initial'!DB17)</f>
        <v>48.690000000000509</v>
      </c>
      <c r="K17" s="31">
        <f ca="1">IFERROR(IF(AND($A17=VLOOKUP($A17&amp;"."&amp;$C17,UncollectibleLookup,2,FALSE),$C17=VLOOKUP($A17&amp;"."&amp;$C17,UncollectibleLookup,4,FALSE)),0,'Corrected With Uncollectible'!DC17-'Module C Initial'!DC17),'Corrected With Uncollectible'!DC17-'Module C Initial'!DC17)</f>
        <v>44.899999999999636</v>
      </c>
      <c r="L17" s="31">
        <f ca="1">IFERROR(IF(AND($A17=VLOOKUP($A17&amp;"."&amp;$C17,UncollectibleLookup,2,FALSE),$C17=VLOOKUP($A17&amp;"."&amp;$C17,UncollectibleLookup,4,FALSE)),0,'Corrected With Uncollectible'!DD17-'Module C Initial'!DD17),'Corrected With Uncollectible'!DD17-'Module C Initial'!DD17)</f>
        <v>40.799999999999272</v>
      </c>
      <c r="M17" s="31">
        <f ca="1">IFERROR(IF(AND($A17=VLOOKUP($A17&amp;"."&amp;$C17,UncollectibleLookup,2,FALSE),$C17=VLOOKUP($A17&amp;"."&amp;$C17,UncollectibleLookup,4,FALSE)),0,'Corrected With Uncollectible'!DE17-'Module C Initial'!DE17),'Corrected With Uncollectible'!DE17-'Module C Initial'!DE17)</f>
        <v>116.65999999999985</v>
      </c>
      <c r="N17" s="31">
        <f ca="1">IFERROR(IF(AND($A17=VLOOKUP($A17&amp;"."&amp;$C17,UncollectibleLookup,2,FALSE),$C17=VLOOKUP($A17&amp;"."&amp;$C17,UncollectibleLookup,4,FALSE)),0,'Corrected With Uncollectible'!DF17-'Module C Initial'!DF17),'Corrected With Uncollectible'!DF17-'Module C Initial'!DF17)</f>
        <v>30.5600000000004</v>
      </c>
      <c r="O17" s="31">
        <f ca="1">IFERROR(IF(AND($A17=VLOOKUP($A17&amp;"."&amp;$C17,UncollectibleLookup,2,FALSE),$C17=VLOOKUP($A17&amp;"."&amp;$C17,UncollectibleLookup,4,FALSE)),0,'Corrected With Uncollectible'!DG17-'Module C Initial'!DG17),'Corrected With Uncollectible'!DG17-'Module C Initial'!DG17)</f>
        <v>48.859999999999673</v>
      </c>
      <c r="P17" s="31">
        <f ca="1">IFERROR(IF(AND($A17=VLOOKUP($A17&amp;"."&amp;$C17,UncollectibleLookup,2,FALSE),$C17=VLOOKUP($A17&amp;"."&amp;$C17,UncollectibleLookup,4,FALSE)),0,'Corrected With Uncollectible'!DH17-'Module C Initial'!DH17),'Corrected With Uncollectible'!DH17-'Module C Initial'!DH17)</f>
        <v>71.799999999999272</v>
      </c>
      <c r="Q17" s="32">
        <f ca="1">IFERROR(IF(AND($A17=VLOOKUP($A17&amp;"."&amp;$C17,UncollectibleLookup,2,FALSE),$C17=VLOOKUP($A17&amp;"."&amp;$C17,UncollectibleLookup,4,FALSE)),0,'Corrected With Uncollectible'!DI17-'Module C Initial'!DI17),'Corrected With Uncollectible'!DI17-'Module C Initial'!DI17)</f>
        <v>7.1500000000000909</v>
      </c>
      <c r="R17" s="32">
        <f ca="1">IFERROR(IF(AND($A17=VLOOKUP($A17&amp;"."&amp;$C17,UncollectibleLookup,2,FALSE),$C17=VLOOKUP($A17&amp;"."&amp;$C17,UncollectibleLookup,4,FALSE)),0,'Corrected With Uncollectible'!DJ17-'Module C Initial'!DJ17),'Corrected With Uncollectible'!DJ17-'Module C Initial'!DJ17)</f>
        <v>2.8400000000000034</v>
      </c>
      <c r="S17" s="32">
        <f ca="1">IFERROR(IF(AND($A17=VLOOKUP($A17&amp;"."&amp;$C17,UncollectibleLookup,2,FALSE),$C17=VLOOKUP($A17&amp;"."&amp;$C17,UncollectibleLookup,4,FALSE)),0,'Corrected With Uncollectible'!DK17-'Module C Initial'!DK17),'Corrected With Uncollectible'!DK17-'Module C Initial'!DK17)</f>
        <v>2.6100000000000136</v>
      </c>
      <c r="T17" s="32">
        <f ca="1">IFERROR(IF(AND($A17=VLOOKUP($A17&amp;"."&amp;$C17,UncollectibleLookup,2,FALSE),$C17=VLOOKUP($A17&amp;"."&amp;$C17,UncollectibleLookup,4,FALSE)),0,'Corrected With Uncollectible'!DL17-'Module C Initial'!DL17),'Corrected With Uncollectible'!DL17-'Module C Initial'!DL17)</f>
        <v>1.8799999999999955</v>
      </c>
      <c r="U17" s="32">
        <f ca="1">IFERROR(IF(AND($A17=VLOOKUP($A17&amp;"."&amp;$C17,UncollectibleLookup,2,FALSE),$C17=VLOOKUP($A17&amp;"."&amp;$C17,UncollectibleLookup,4,FALSE)),0,'Corrected With Uncollectible'!DM17-'Module C Initial'!DM17),'Corrected With Uncollectible'!DM17-'Module C Initial'!DM17)</f>
        <v>1.7599999999999909</v>
      </c>
      <c r="V17" s="32">
        <f ca="1">IFERROR(IF(AND($A17=VLOOKUP($A17&amp;"."&amp;$C17,UncollectibleLookup,2,FALSE),$C17=VLOOKUP($A17&amp;"."&amp;$C17,UncollectibleLookup,4,FALSE)),0,'Corrected With Uncollectible'!DN17-'Module C Initial'!DN17),'Corrected With Uncollectible'!DN17-'Module C Initial'!DN17)</f>
        <v>2.4399999999999977</v>
      </c>
      <c r="W17" s="32">
        <f ca="1">IFERROR(IF(AND($A17=VLOOKUP($A17&amp;"."&amp;$C17,UncollectibleLookup,2,FALSE),$C17=VLOOKUP($A17&amp;"."&amp;$C17,UncollectibleLookup,4,FALSE)),0,'Corrected With Uncollectible'!DO17-'Module C Initial'!DO17),'Corrected With Uncollectible'!DO17-'Module C Initial'!DO17)</f>
        <v>2.2400000000000091</v>
      </c>
      <c r="X17" s="32">
        <f ca="1">IFERROR(IF(AND($A17=VLOOKUP($A17&amp;"."&amp;$C17,UncollectibleLookup,2,FALSE),$C17=VLOOKUP($A17&amp;"."&amp;$C17,UncollectibleLookup,4,FALSE)),0,'Corrected With Uncollectible'!DP17-'Module C Initial'!DP17),'Corrected With Uncollectible'!DP17-'Module C Initial'!DP17)</f>
        <v>2.0400000000000205</v>
      </c>
      <c r="Y17" s="32">
        <f ca="1">IFERROR(IF(AND($A17=VLOOKUP($A17&amp;"."&amp;$C17,UncollectibleLookup,2,FALSE),$C17=VLOOKUP($A17&amp;"."&amp;$C17,UncollectibleLookup,4,FALSE)),0,'Corrected With Uncollectible'!DQ17-'Module C Initial'!DQ17),'Corrected With Uncollectible'!DQ17-'Module C Initial'!DQ17)</f>
        <v>5.839999999999975</v>
      </c>
      <c r="Z17" s="32">
        <f ca="1">IFERROR(IF(AND($A17=VLOOKUP($A17&amp;"."&amp;$C17,UncollectibleLookup,2,FALSE),$C17=VLOOKUP($A17&amp;"."&amp;$C17,UncollectibleLookup,4,FALSE)),0,'Corrected With Uncollectible'!DR17-'Module C Initial'!DR17),'Corrected With Uncollectible'!DR17-'Module C Initial'!DR17)</f>
        <v>1.5300000000000011</v>
      </c>
      <c r="AA17" s="32">
        <f ca="1">IFERROR(IF(AND($A17=VLOOKUP($A17&amp;"."&amp;$C17,UncollectibleLookup,2,FALSE),$C17=VLOOKUP($A17&amp;"."&amp;$C17,UncollectibleLookup,4,FALSE)),0,'Corrected With Uncollectible'!DS17-'Module C Initial'!DS17),'Corrected With Uncollectible'!DS17-'Module C Initial'!DS17)</f>
        <v>2.4399999999999977</v>
      </c>
      <c r="AB17" s="32">
        <f ca="1">IFERROR(IF(AND($A17=VLOOKUP($A17&amp;"."&amp;$C17,UncollectibleLookup,2,FALSE),$C17=VLOOKUP($A17&amp;"."&amp;$C17,UncollectibleLookup,4,FALSE)),0,'Corrected With Uncollectible'!DT17-'Module C Initial'!DT17),'Corrected With Uncollectible'!DT17-'Module C Initial'!DT17)</f>
        <v>3.5900000000000318</v>
      </c>
      <c r="AC17" s="31">
        <f ca="1">IFERROR(IF(AND($A17=VLOOKUP($A17&amp;"."&amp;$C17,UncollectibleLookup,2,FALSE),$C17=VLOOKUP($A17&amp;"."&amp;$C17,UncollectibleLookup,4,FALSE)),0,'Corrected With Uncollectible'!DU17-'Module C Initial'!DU17),'Corrected With Uncollectible'!DU17-'Module C Initial'!DU17)</f>
        <v>46.109999999999673</v>
      </c>
      <c r="AD17" s="31">
        <f ca="1">IFERROR(IF(AND($A17=VLOOKUP($A17&amp;"."&amp;$C17,UncollectibleLookup,2,FALSE),$C17=VLOOKUP($A17&amp;"."&amp;$C17,UncollectibleLookup,4,FALSE)),0,'Corrected With Uncollectible'!DV17-'Module C Initial'!DV17),'Corrected With Uncollectible'!DV17-'Module C Initial'!DV17)</f>
        <v>18.190000000000055</v>
      </c>
      <c r="AE17" s="31">
        <f ca="1">IFERROR(IF(AND($A17=VLOOKUP($A17&amp;"."&amp;$C17,UncollectibleLookup,2,FALSE),$C17=VLOOKUP($A17&amp;"."&amp;$C17,UncollectibleLookup,4,FALSE)),0,'Corrected With Uncollectible'!DW17-'Module C Initial'!DW17),'Corrected With Uncollectible'!DW17-'Module C Initial'!DW17)</f>
        <v>16.620000000000118</v>
      </c>
      <c r="AF17" s="31">
        <f ca="1">IFERROR(IF(AND($A17=VLOOKUP($A17&amp;"."&amp;$C17,UncollectibleLookup,2,FALSE),$C17=VLOOKUP($A17&amp;"."&amp;$C17,UncollectibleLookup,4,FALSE)),0,'Corrected With Uncollectible'!DX17-'Module C Initial'!DX17),'Corrected With Uncollectible'!DX17-'Module C Initial'!DX17)</f>
        <v>11.879999999999995</v>
      </c>
      <c r="AG17" s="31">
        <f ca="1">IFERROR(IF(AND($A17=VLOOKUP($A17&amp;"."&amp;$C17,UncollectibleLookup,2,FALSE),$C17=VLOOKUP($A17&amp;"."&amp;$C17,UncollectibleLookup,4,FALSE)),0,'Corrected With Uncollectible'!DY17-'Module C Initial'!DY17),'Corrected With Uncollectible'!DY17-'Module C Initial'!DY17)</f>
        <v>11.060000000000059</v>
      </c>
      <c r="AH17" s="31">
        <f ca="1">IFERROR(IF(AND($A17=VLOOKUP($A17&amp;"."&amp;$C17,UncollectibleLookup,2,FALSE),$C17=VLOOKUP($A17&amp;"."&amp;$C17,UncollectibleLookup,4,FALSE)),0,'Corrected With Uncollectible'!DZ17-'Module C Initial'!DZ17),'Corrected With Uncollectible'!DZ17-'Module C Initial'!DZ17)</f>
        <v>15.210000000000036</v>
      </c>
      <c r="AI17" s="31">
        <f ca="1">IFERROR(IF(AND($A17=VLOOKUP($A17&amp;"."&amp;$C17,UncollectibleLookup,2,FALSE),$C17=VLOOKUP($A17&amp;"."&amp;$C17,UncollectibleLookup,4,FALSE)),0,'Corrected With Uncollectible'!EA17-'Module C Initial'!EA17),'Corrected With Uncollectible'!EA17-'Module C Initial'!EA17)</f>
        <v>13.949999999999818</v>
      </c>
      <c r="AJ17" s="31">
        <f ca="1">IFERROR(IF(AND($A17=VLOOKUP($A17&amp;"."&amp;$C17,UncollectibleLookup,2,FALSE),$C17=VLOOKUP($A17&amp;"."&amp;$C17,UncollectibleLookup,4,FALSE)),0,'Corrected With Uncollectible'!EB17-'Module C Initial'!EB17),'Corrected With Uncollectible'!EB17-'Module C Initial'!EB17)</f>
        <v>12.6099999999999</v>
      </c>
      <c r="AK17" s="31">
        <f ca="1">IFERROR(IF(AND($A17=VLOOKUP($A17&amp;"."&amp;$C17,UncollectibleLookup,2,FALSE),$C17=VLOOKUP($A17&amp;"."&amp;$C17,UncollectibleLookup,4,FALSE)),0,'Corrected With Uncollectible'!EC17-'Module C Initial'!EC17),'Corrected With Uncollectible'!EC17-'Module C Initial'!EC17)</f>
        <v>35.869999999999891</v>
      </c>
      <c r="AL17" s="31">
        <f ca="1">IFERROR(IF(AND($A17=VLOOKUP($A17&amp;"."&amp;$C17,UncollectibleLookup,2,FALSE),$C17=VLOOKUP($A17&amp;"."&amp;$C17,UncollectibleLookup,4,FALSE)),0,'Corrected With Uncollectible'!ED17-'Module C Initial'!ED17),'Corrected With Uncollectible'!ED17-'Module C Initial'!ED17)</f>
        <v>9.3500000000000227</v>
      </c>
      <c r="AM17" s="31">
        <f ca="1">IFERROR(IF(AND($A17=VLOOKUP($A17&amp;"."&amp;$C17,UncollectibleLookup,2,FALSE),$C17=VLOOKUP($A17&amp;"."&amp;$C17,UncollectibleLookup,4,FALSE)),0,'Corrected With Uncollectible'!EE17-'Module C Initial'!EE17),'Corrected With Uncollectible'!EE17-'Module C Initial'!EE17)</f>
        <v>14.860000000000127</v>
      </c>
      <c r="AN17" s="31">
        <f ca="1">IFERROR(IF(AND($A17=VLOOKUP($A17&amp;"."&amp;$C17,UncollectibleLookup,2,FALSE),$C17=VLOOKUP($A17&amp;"."&amp;$C17,UncollectibleLookup,4,FALSE)),0,'Corrected With Uncollectible'!EF17-'Module C Initial'!EF17),'Corrected With Uncollectible'!EF17-'Module C Initial'!EF17)</f>
        <v>21.720000000000027</v>
      </c>
      <c r="AO17" s="32">
        <f t="shared" ca="1" si="7"/>
        <v>196.38999999999714</v>
      </c>
      <c r="AP17" s="32">
        <f t="shared" ca="1" si="4"/>
        <v>77.910000000000167</v>
      </c>
      <c r="AQ17" s="32">
        <f t="shared" ca="1" si="4"/>
        <v>71.519999999999186</v>
      </c>
      <c r="AR17" s="32">
        <f t="shared" ca="1" si="4"/>
        <v>51.379999999999882</v>
      </c>
      <c r="AS17" s="32">
        <f t="shared" ca="1" si="4"/>
        <v>48.040000000001214</v>
      </c>
      <c r="AT17" s="32">
        <f t="shared" ca="1" si="4"/>
        <v>66.340000000000543</v>
      </c>
      <c r="AU17" s="32">
        <f t="shared" ca="1" si="4"/>
        <v>61.089999999999463</v>
      </c>
      <c r="AV17" s="32">
        <f t="shared" ca="1" si="4"/>
        <v>55.449999999999193</v>
      </c>
      <c r="AW17" s="32">
        <f t="shared" ca="1" si="4"/>
        <v>158.36999999999972</v>
      </c>
      <c r="AX17" s="32">
        <f t="shared" ca="1" si="4"/>
        <v>41.440000000000424</v>
      </c>
      <c r="AY17" s="32">
        <f t="shared" ca="1" si="4"/>
        <v>66.159999999999798</v>
      </c>
      <c r="AZ17" s="32">
        <f t="shared" ca="1" si="4"/>
        <v>97.109999999999332</v>
      </c>
      <c r="BA17" s="31">
        <f t="shared" ca="1" si="8"/>
        <v>1.68</v>
      </c>
      <c r="BB17" s="31">
        <f t="shared" ca="1" si="5"/>
        <v>0.67</v>
      </c>
      <c r="BC17" s="31">
        <f t="shared" ca="1" si="5"/>
        <v>0.61</v>
      </c>
      <c r="BD17" s="31">
        <f t="shared" ca="1" si="5"/>
        <v>0.44</v>
      </c>
      <c r="BE17" s="31">
        <f t="shared" ca="1" si="5"/>
        <v>0.41</v>
      </c>
      <c r="BF17" s="31">
        <f t="shared" ca="1" si="5"/>
        <v>0.56999999999999995</v>
      </c>
      <c r="BG17" s="31">
        <f t="shared" ca="1" si="5"/>
        <v>0.53</v>
      </c>
      <c r="BH17" s="31">
        <f t="shared" ca="1" si="5"/>
        <v>0.48</v>
      </c>
      <c r="BI17" s="31">
        <f t="shared" ca="1" si="5"/>
        <v>1.37</v>
      </c>
      <c r="BJ17" s="31">
        <f t="shared" ca="1" si="5"/>
        <v>0.36</v>
      </c>
      <c r="BK17" s="31">
        <f t="shared" ca="1" si="5"/>
        <v>0.56999999999999995</v>
      </c>
      <c r="BL17" s="31">
        <f t="shared" ca="1" si="5"/>
        <v>0.84</v>
      </c>
      <c r="BM17" s="32">
        <f t="shared" ca="1" si="9"/>
        <v>198.06999999999715</v>
      </c>
      <c r="BN17" s="32">
        <f t="shared" ca="1" si="6"/>
        <v>78.580000000000169</v>
      </c>
      <c r="BO17" s="32">
        <f t="shared" ca="1" si="6"/>
        <v>72.129999999999185</v>
      </c>
      <c r="BP17" s="32">
        <f t="shared" ca="1" si="6"/>
        <v>51.819999999999879</v>
      </c>
      <c r="BQ17" s="32">
        <f t="shared" ca="1" si="6"/>
        <v>48.450000000001211</v>
      </c>
      <c r="BR17" s="32">
        <f t="shared" ca="1" si="6"/>
        <v>66.910000000000537</v>
      </c>
      <c r="BS17" s="32">
        <f t="shared" ca="1" si="6"/>
        <v>61.619999999999465</v>
      </c>
      <c r="BT17" s="32">
        <f t="shared" ca="1" si="6"/>
        <v>55.92999999999919</v>
      </c>
      <c r="BU17" s="32">
        <f t="shared" ca="1" si="6"/>
        <v>159.73999999999972</v>
      </c>
      <c r="BV17" s="32">
        <f t="shared" ca="1" si="6"/>
        <v>41.800000000000423</v>
      </c>
      <c r="BW17" s="32">
        <f t="shared" ca="1" si="6"/>
        <v>66.729999999999791</v>
      </c>
      <c r="BX17" s="32">
        <f t="shared" ca="1" si="6"/>
        <v>97.949999999999335</v>
      </c>
    </row>
    <row r="18" spans="1:76">
      <c r="A18" t="s">
        <v>437</v>
      </c>
      <c r="B18" s="1" t="s">
        <v>138</v>
      </c>
      <c r="C18" t="str">
        <f t="shared" ca="1" si="2"/>
        <v>BCR2</v>
      </c>
      <c r="D18" t="str">
        <f t="shared" ca="1" si="3"/>
        <v>Bear Creek #2</v>
      </c>
      <c r="E18" s="31">
        <f ca="1">IFERROR(IF(AND($A18=VLOOKUP($A18&amp;"."&amp;$C18,UncollectibleLookup,2,FALSE),$C18=VLOOKUP($A18&amp;"."&amp;$C18,UncollectibleLookup,4,FALSE)),0,'Corrected With Uncollectible'!CW18-'Module C Initial'!CW18),'Corrected With Uncollectible'!CW18-'Module C Initial'!CW18)</f>
        <v>-2003.6399999999994</v>
      </c>
      <c r="F18" s="31">
        <f ca="1">IFERROR(IF(AND($A18=VLOOKUP($A18&amp;"."&amp;$C18,UncollectibleLookup,2,FALSE),$C18=VLOOKUP($A18&amp;"."&amp;$C18,UncollectibleLookup,4,FALSE)),0,'Corrected With Uncollectible'!CX18-'Module C Initial'!CX18),'Corrected With Uncollectible'!CX18-'Module C Initial'!CX18)</f>
        <v>-779.61999999999534</v>
      </c>
      <c r="G18" s="31">
        <f ca="1">IFERROR(IF(AND($A18=VLOOKUP($A18&amp;"."&amp;$C18,UncollectibleLookup,2,FALSE),$C18=VLOOKUP($A18&amp;"."&amp;$C18,UncollectibleLookup,4,FALSE)),0,'Corrected With Uncollectible'!CY18-'Module C Initial'!CY18),'Corrected With Uncollectible'!CY18-'Module C Initial'!CY18)</f>
        <v>-784.87000000000262</v>
      </c>
      <c r="H18" s="31">
        <f ca="1">IFERROR(IF(AND($A18=VLOOKUP($A18&amp;"."&amp;$C18,UncollectibleLookup,2,FALSE),$C18=VLOOKUP($A18&amp;"."&amp;$C18,UncollectibleLookup,4,FALSE)),0,'Corrected With Uncollectible'!CZ18-'Module C Initial'!CZ18),'Corrected With Uncollectible'!CZ18-'Module C Initial'!CZ18)</f>
        <v>-388.20000000000073</v>
      </c>
      <c r="I18" s="31">
        <f ca="1">IFERROR(IF(AND($A18=VLOOKUP($A18&amp;"."&amp;$C18,UncollectibleLookup,2,FALSE),$C18=VLOOKUP($A18&amp;"."&amp;$C18,UncollectibleLookup,4,FALSE)),0,'Corrected With Uncollectible'!DA18-'Module C Initial'!DA18),'Corrected With Uncollectible'!DA18-'Module C Initial'!DA18)</f>
        <v>-386.04000000000087</v>
      </c>
      <c r="J18" s="31">
        <f ca="1">IFERROR(IF(AND($A18=VLOOKUP($A18&amp;"."&amp;$C18,UncollectibleLookup,2,FALSE),$C18=VLOOKUP($A18&amp;"."&amp;$C18,UncollectibleLookup,4,FALSE)),0,'Corrected With Uncollectible'!DB18-'Module C Initial'!DB18),'Corrected With Uncollectible'!DB18-'Module C Initial'!DB18)</f>
        <v>-491.79999999999927</v>
      </c>
      <c r="K18" s="31">
        <f ca="1">IFERROR(IF(AND($A18=VLOOKUP($A18&amp;"."&amp;$C18,UncollectibleLookup,2,FALSE),$C18=VLOOKUP($A18&amp;"."&amp;$C18,UncollectibleLookup,4,FALSE)),0,'Corrected With Uncollectible'!DC18-'Module C Initial'!DC18),'Corrected With Uncollectible'!DC18-'Module C Initial'!DC18)</f>
        <v>-807.02999999999884</v>
      </c>
      <c r="L18" s="31">
        <f ca="1">IFERROR(IF(AND($A18=VLOOKUP($A18&amp;"."&amp;$C18,UncollectibleLookup,2,FALSE),$C18=VLOOKUP($A18&amp;"."&amp;$C18,UncollectibleLookup,4,FALSE)),0,'Corrected With Uncollectible'!DD18-'Module C Initial'!DD18),'Corrected With Uncollectible'!DD18-'Module C Initial'!DD18)</f>
        <v>-621.79999999999563</v>
      </c>
      <c r="M18" s="31">
        <f ca="1">IFERROR(IF(AND($A18=VLOOKUP($A18&amp;"."&amp;$C18,UncollectibleLookup,2,FALSE),$C18=VLOOKUP($A18&amp;"."&amp;$C18,UncollectibleLookup,4,FALSE)),0,'Corrected With Uncollectible'!DE18-'Module C Initial'!DE18),'Corrected With Uncollectible'!DE18-'Module C Initial'!DE18)</f>
        <v>-1293.8200000000215</v>
      </c>
      <c r="N18" s="31">
        <f ca="1">IFERROR(IF(AND($A18=VLOOKUP($A18&amp;"."&amp;$C18,UncollectibleLookup,2,FALSE),$C18=VLOOKUP($A18&amp;"."&amp;$C18,UncollectibleLookup,4,FALSE)),0,'Corrected With Uncollectible'!DF18-'Module C Initial'!DF18),'Corrected With Uncollectible'!DF18-'Module C Initial'!DF18)</f>
        <v>-484.82999999999811</v>
      </c>
      <c r="O18" s="31">
        <f ca="1">IFERROR(IF(AND($A18=VLOOKUP($A18&amp;"."&amp;$C18,UncollectibleLookup,2,FALSE),$C18=VLOOKUP($A18&amp;"."&amp;$C18,UncollectibleLookup,4,FALSE)),0,'Corrected With Uncollectible'!DG18-'Module C Initial'!DG18),'Corrected With Uncollectible'!DG18-'Module C Initial'!DG18)</f>
        <v>-722.88999999999214</v>
      </c>
      <c r="P18" s="31">
        <f ca="1">IFERROR(IF(AND($A18=VLOOKUP($A18&amp;"."&amp;$C18,UncollectibleLookup,2,FALSE),$C18=VLOOKUP($A18&amp;"."&amp;$C18,UncollectibleLookup,4,FALSE)),0,'Corrected With Uncollectible'!DH18-'Module C Initial'!DH18),'Corrected With Uncollectible'!DH18-'Module C Initial'!DH18)</f>
        <v>-823.87999999999738</v>
      </c>
      <c r="Q18" s="32">
        <f ca="1">IFERROR(IF(AND($A18=VLOOKUP($A18&amp;"."&amp;$C18,UncollectibleLookup,2,FALSE),$C18=VLOOKUP($A18&amp;"."&amp;$C18,UncollectibleLookup,4,FALSE)),0,'Corrected With Uncollectible'!DI18-'Module C Initial'!DI18),'Corrected With Uncollectible'!DI18-'Module C Initial'!DI18)</f>
        <v>-100.17999999999938</v>
      </c>
      <c r="R18" s="32">
        <f ca="1">IFERROR(IF(AND($A18=VLOOKUP($A18&amp;"."&amp;$C18,UncollectibleLookup,2,FALSE),$C18=VLOOKUP($A18&amp;"."&amp;$C18,UncollectibleLookup,4,FALSE)),0,'Corrected With Uncollectible'!DJ18-'Module C Initial'!DJ18),'Corrected With Uncollectible'!DJ18-'Module C Initial'!DJ18)</f>
        <v>-38.980000000000018</v>
      </c>
      <c r="S18" s="32">
        <f ca="1">IFERROR(IF(AND($A18=VLOOKUP($A18&amp;"."&amp;$C18,UncollectibleLookup,2,FALSE),$C18=VLOOKUP($A18&amp;"."&amp;$C18,UncollectibleLookup,4,FALSE)),0,'Corrected With Uncollectible'!DK18-'Module C Initial'!DK18),'Corrected With Uncollectible'!DK18-'Module C Initial'!DK18)</f>
        <v>-39.25</v>
      </c>
      <c r="T18" s="32">
        <f ca="1">IFERROR(IF(AND($A18=VLOOKUP($A18&amp;"."&amp;$C18,UncollectibleLookup,2,FALSE),$C18=VLOOKUP($A18&amp;"."&amp;$C18,UncollectibleLookup,4,FALSE)),0,'Corrected With Uncollectible'!DL18-'Module C Initial'!DL18),'Corrected With Uncollectible'!DL18-'Module C Initial'!DL18)</f>
        <v>-19.409999999999968</v>
      </c>
      <c r="U18" s="32">
        <f ca="1">IFERROR(IF(AND($A18=VLOOKUP($A18&amp;"."&amp;$C18,UncollectibleLookup,2,FALSE),$C18=VLOOKUP($A18&amp;"."&amp;$C18,UncollectibleLookup,4,FALSE)),0,'Corrected With Uncollectible'!DM18-'Module C Initial'!DM18),'Corrected With Uncollectible'!DM18-'Module C Initial'!DM18)</f>
        <v>-19.299999999999955</v>
      </c>
      <c r="V18" s="32">
        <f ca="1">IFERROR(IF(AND($A18=VLOOKUP($A18&amp;"."&amp;$C18,UncollectibleLookup,2,FALSE),$C18=VLOOKUP($A18&amp;"."&amp;$C18,UncollectibleLookup,4,FALSE)),0,'Corrected With Uncollectible'!DN18-'Module C Initial'!DN18),'Corrected With Uncollectible'!DN18-'Module C Initial'!DN18)</f>
        <v>-24.589999999999918</v>
      </c>
      <c r="W18" s="32">
        <f ca="1">IFERROR(IF(AND($A18=VLOOKUP($A18&amp;"."&amp;$C18,UncollectibleLookup,2,FALSE),$C18=VLOOKUP($A18&amp;"."&amp;$C18,UncollectibleLookup,4,FALSE)),0,'Corrected With Uncollectible'!DO18-'Module C Initial'!DO18),'Corrected With Uncollectible'!DO18-'Module C Initial'!DO18)</f>
        <v>-40.349999999999909</v>
      </c>
      <c r="X18" s="32">
        <f ca="1">IFERROR(IF(AND($A18=VLOOKUP($A18&amp;"."&amp;$C18,UncollectibleLookup,2,FALSE),$C18=VLOOKUP($A18&amp;"."&amp;$C18,UncollectibleLookup,4,FALSE)),0,'Corrected With Uncollectible'!DP18-'Module C Initial'!DP18),'Corrected With Uncollectible'!DP18-'Module C Initial'!DP18)</f>
        <v>-31.090000000000146</v>
      </c>
      <c r="Y18" s="32">
        <f ca="1">IFERROR(IF(AND($A18=VLOOKUP($A18&amp;"."&amp;$C18,UncollectibleLookup,2,FALSE),$C18=VLOOKUP($A18&amp;"."&amp;$C18,UncollectibleLookup,4,FALSE)),0,'Corrected With Uncollectible'!DQ18-'Module C Initial'!DQ18),'Corrected With Uncollectible'!DQ18-'Module C Initial'!DQ18)</f>
        <v>-64.690000000000055</v>
      </c>
      <c r="Z18" s="32">
        <f ca="1">IFERROR(IF(AND($A18=VLOOKUP($A18&amp;"."&amp;$C18,UncollectibleLookup,2,FALSE),$C18=VLOOKUP($A18&amp;"."&amp;$C18,UncollectibleLookup,4,FALSE)),0,'Corrected With Uncollectible'!DR18-'Module C Initial'!DR18),'Corrected With Uncollectible'!DR18-'Module C Initial'!DR18)</f>
        <v>-24.25</v>
      </c>
      <c r="AA18" s="32">
        <f ca="1">IFERROR(IF(AND($A18=VLOOKUP($A18&amp;"."&amp;$C18,UncollectibleLookup,2,FALSE),$C18=VLOOKUP($A18&amp;"."&amp;$C18,UncollectibleLookup,4,FALSE)),0,'Corrected With Uncollectible'!DS18-'Module C Initial'!DS18),'Corrected With Uncollectible'!DS18-'Module C Initial'!DS18)</f>
        <v>-36.150000000000091</v>
      </c>
      <c r="AB18" s="32">
        <f ca="1">IFERROR(IF(AND($A18=VLOOKUP($A18&amp;"."&amp;$C18,UncollectibleLookup,2,FALSE),$C18=VLOOKUP($A18&amp;"."&amp;$C18,UncollectibleLookup,4,FALSE)),0,'Corrected With Uncollectible'!DT18-'Module C Initial'!DT18),'Corrected With Uncollectible'!DT18-'Module C Initial'!DT18)</f>
        <v>-41.200000000000045</v>
      </c>
      <c r="AC18" s="31">
        <f ca="1">IFERROR(IF(AND($A18=VLOOKUP($A18&amp;"."&amp;$C18,UncollectibleLookup,2,FALSE),$C18=VLOOKUP($A18&amp;"."&amp;$C18,UncollectibleLookup,4,FALSE)),0,'Corrected With Uncollectible'!DU18-'Module C Initial'!DU18),'Corrected With Uncollectible'!DU18-'Module C Initial'!DU18)</f>
        <v>-645.51000000000204</v>
      </c>
      <c r="AD18" s="31">
        <f ca="1">IFERROR(IF(AND($A18=VLOOKUP($A18&amp;"."&amp;$C18,UncollectibleLookup,2,FALSE),$C18=VLOOKUP($A18&amp;"."&amp;$C18,UncollectibleLookup,4,FALSE)),0,'Corrected With Uncollectible'!DV18-'Module C Initial'!DV18),'Corrected With Uncollectible'!DV18-'Module C Initial'!DV18)</f>
        <v>-249.34000000000015</v>
      </c>
      <c r="AE18" s="31">
        <f ca="1">IFERROR(IF(AND($A18=VLOOKUP($A18&amp;"."&amp;$C18,UncollectibleLookup,2,FALSE),$C18=VLOOKUP($A18&amp;"."&amp;$C18,UncollectibleLookup,4,FALSE)),0,'Corrected With Uncollectible'!DW18-'Module C Initial'!DW18),'Corrected With Uncollectible'!DW18-'Module C Initial'!DW18)</f>
        <v>-249.36999999999898</v>
      </c>
      <c r="AF18" s="31">
        <f ca="1">IFERROR(IF(AND($A18=VLOOKUP($A18&amp;"."&amp;$C18,UncollectibleLookup,2,FALSE),$C18=VLOOKUP($A18&amp;"."&amp;$C18,UncollectibleLookup,4,FALSE)),0,'Corrected With Uncollectible'!DX18-'Module C Initial'!DX18),'Corrected With Uncollectible'!DX18-'Module C Initial'!DX18)</f>
        <v>-122.59999999999945</v>
      </c>
      <c r="AG18" s="31">
        <f ca="1">IFERROR(IF(AND($A18=VLOOKUP($A18&amp;"."&amp;$C18,UncollectibleLookup,2,FALSE),$C18=VLOOKUP($A18&amp;"."&amp;$C18,UncollectibleLookup,4,FALSE)),0,'Corrected With Uncollectible'!DY18-'Module C Initial'!DY18),'Corrected With Uncollectible'!DY18-'Module C Initial'!DY18)</f>
        <v>-121.27999999999975</v>
      </c>
      <c r="AH18" s="31">
        <f ca="1">IFERROR(IF(AND($A18=VLOOKUP($A18&amp;"."&amp;$C18,UncollectibleLookup,2,FALSE),$C18=VLOOKUP($A18&amp;"."&amp;$C18,UncollectibleLookup,4,FALSE)),0,'Corrected With Uncollectible'!DZ18-'Module C Initial'!DZ18),'Corrected With Uncollectible'!DZ18-'Module C Initial'!DZ18)</f>
        <v>-153.67000000000007</v>
      </c>
      <c r="AI18" s="31">
        <f ca="1">IFERROR(IF(AND($A18=VLOOKUP($A18&amp;"."&amp;$C18,UncollectibleLookup,2,FALSE),$C18=VLOOKUP($A18&amp;"."&amp;$C18,UncollectibleLookup,4,FALSE)),0,'Corrected With Uncollectible'!EA18-'Module C Initial'!EA18),'Corrected With Uncollectible'!EA18-'Module C Initial'!EA18)</f>
        <v>-250.85000000000036</v>
      </c>
      <c r="AJ18" s="31">
        <f ca="1">IFERROR(IF(AND($A18=VLOOKUP($A18&amp;"."&amp;$C18,UncollectibleLookup,2,FALSE),$C18=VLOOKUP($A18&amp;"."&amp;$C18,UncollectibleLookup,4,FALSE)),0,'Corrected With Uncollectible'!EB18-'Module C Initial'!EB18),'Corrected With Uncollectible'!EB18-'Module C Initial'!EB18)</f>
        <v>-192.20999999999913</v>
      </c>
      <c r="AK18" s="31">
        <f ca="1">IFERROR(IF(AND($A18=VLOOKUP($A18&amp;"."&amp;$C18,UncollectibleLookup,2,FALSE),$C18=VLOOKUP($A18&amp;"."&amp;$C18,UncollectibleLookup,4,FALSE)),0,'Corrected With Uncollectible'!EC18-'Module C Initial'!EC18),'Corrected With Uncollectible'!EC18-'Module C Initial'!EC18)</f>
        <v>-397.7599999999984</v>
      </c>
      <c r="AL18" s="31">
        <f ca="1">IFERROR(IF(AND($A18=VLOOKUP($A18&amp;"."&amp;$C18,UncollectibleLookup,2,FALSE),$C18=VLOOKUP($A18&amp;"."&amp;$C18,UncollectibleLookup,4,FALSE)),0,'Corrected With Uncollectible'!ED18-'Module C Initial'!ED18),'Corrected With Uncollectible'!ED18-'Module C Initial'!ED18)</f>
        <v>-148.25</v>
      </c>
      <c r="AM18" s="31">
        <f ca="1">IFERROR(IF(AND($A18=VLOOKUP($A18&amp;"."&amp;$C18,UncollectibleLookup,2,FALSE),$C18=VLOOKUP($A18&amp;"."&amp;$C18,UncollectibleLookup,4,FALSE)),0,'Corrected With Uncollectible'!EE18-'Module C Initial'!EE18),'Corrected With Uncollectible'!EE18-'Module C Initial'!EE18)</f>
        <v>-219.81999999999971</v>
      </c>
      <c r="AN18" s="31">
        <f ca="1">IFERROR(IF(AND($A18=VLOOKUP($A18&amp;"."&amp;$C18,UncollectibleLookup,2,FALSE),$C18=VLOOKUP($A18&amp;"."&amp;$C18,UncollectibleLookup,4,FALSE)),0,'Corrected With Uncollectible'!EF18-'Module C Initial'!EF18),'Corrected With Uncollectible'!EF18-'Module C Initial'!EF18)</f>
        <v>-249.17999999999847</v>
      </c>
      <c r="AO18" s="32">
        <f t="shared" ca="1" si="7"/>
        <v>-2749.3300000000008</v>
      </c>
      <c r="AP18" s="32">
        <f t="shared" ca="1" si="4"/>
        <v>-1067.9399999999955</v>
      </c>
      <c r="AQ18" s="32">
        <f t="shared" ca="1" si="4"/>
        <v>-1073.4900000000016</v>
      </c>
      <c r="AR18" s="32">
        <f t="shared" ca="1" si="4"/>
        <v>-530.21000000000015</v>
      </c>
      <c r="AS18" s="32">
        <f t="shared" ca="1" si="4"/>
        <v>-526.62000000000057</v>
      </c>
      <c r="AT18" s="32">
        <f t="shared" ca="1" si="4"/>
        <v>-670.05999999999926</v>
      </c>
      <c r="AU18" s="32">
        <f t="shared" ca="1" si="4"/>
        <v>-1098.2299999999991</v>
      </c>
      <c r="AV18" s="32">
        <f t="shared" ca="1" si="4"/>
        <v>-845.09999999999491</v>
      </c>
      <c r="AW18" s="32">
        <f t="shared" ca="1" si="4"/>
        <v>-1756.27000000002</v>
      </c>
      <c r="AX18" s="32">
        <f t="shared" ca="1" si="4"/>
        <v>-657.32999999999811</v>
      </c>
      <c r="AY18" s="32">
        <f t="shared" ca="1" si="4"/>
        <v>-978.85999999999194</v>
      </c>
      <c r="AZ18" s="32">
        <f t="shared" ca="1" si="4"/>
        <v>-1114.2599999999959</v>
      </c>
      <c r="BA18" s="31">
        <f t="shared" ca="1" si="8"/>
        <v>-23.47</v>
      </c>
      <c r="BB18" s="31">
        <f t="shared" ca="1" si="5"/>
        <v>-9.1300000000000008</v>
      </c>
      <c r="BC18" s="31">
        <f t="shared" ca="1" si="5"/>
        <v>-9.19</v>
      </c>
      <c r="BD18" s="31">
        <f t="shared" ca="1" si="5"/>
        <v>-4.55</v>
      </c>
      <c r="BE18" s="31">
        <f t="shared" ca="1" si="5"/>
        <v>-4.5199999999999996</v>
      </c>
      <c r="BF18" s="31">
        <f t="shared" ca="1" si="5"/>
        <v>-5.76</v>
      </c>
      <c r="BG18" s="31">
        <f t="shared" ca="1" si="5"/>
        <v>-9.4499999999999993</v>
      </c>
      <c r="BH18" s="31">
        <f t="shared" ca="1" si="5"/>
        <v>-7.28</v>
      </c>
      <c r="BI18" s="31">
        <f t="shared" ca="1" si="5"/>
        <v>-15.15</v>
      </c>
      <c r="BJ18" s="31">
        <f t="shared" ca="1" si="5"/>
        <v>-5.68</v>
      </c>
      <c r="BK18" s="31">
        <f t="shared" ca="1" si="5"/>
        <v>-8.4700000000000006</v>
      </c>
      <c r="BL18" s="31">
        <f t="shared" ca="1" si="5"/>
        <v>-9.65</v>
      </c>
      <c r="BM18" s="32">
        <f t="shared" ca="1" si="9"/>
        <v>-2772.8000000000006</v>
      </c>
      <c r="BN18" s="32">
        <f t="shared" ca="1" si="6"/>
        <v>-1077.0699999999956</v>
      </c>
      <c r="BO18" s="32">
        <f t="shared" ca="1" si="6"/>
        <v>-1082.6800000000017</v>
      </c>
      <c r="BP18" s="32">
        <f t="shared" ca="1" si="6"/>
        <v>-534.7600000000001</v>
      </c>
      <c r="BQ18" s="32">
        <f t="shared" ca="1" si="6"/>
        <v>-531.14000000000055</v>
      </c>
      <c r="BR18" s="32">
        <f t="shared" ca="1" si="6"/>
        <v>-675.81999999999925</v>
      </c>
      <c r="BS18" s="32">
        <f t="shared" ca="1" si="6"/>
        <v>-1107.6799999999992</v>
      </c>
      <c r="BT18" s="32">
        <f t="shared" ca="1" si="6"/>
        <v>-852.37999999999488</v>
      </c>
      <c r="BU18" s="32">
        <f t="shared" ca="1" si="6"/>
        <v>-1771.4200000000201</v>
      </c>
      <c r="BV18" s="32">
        <f t="shared" ca="1" si="6"/>
        <v>-663.00999999999806</v>
      </c>
      <c r="BW18" s="32">
        <f t="shared" ca="1" si="6"/>
        <v>-987.32999999999197</v>
      </c>
      <c r="BX18" s="32">
        <f t="shared" ca="1" si="6"/>
        <v>-1123.909999999996</v>
      </c>
    </row>
    <row r="19" spans="1:76">
      <c r="A19" t="s">
        <v>437</v>
      </c>
      <c r="B19" s="1" t="s">
        <v>139</v>
      </c>
      <c r="C19" t="str">
        <f t="shared" ca="1" si="2"/>
        <v>BCRK</v>
      </c>
      <c r="D19" t="str">
        <f t="shared" ca="1" si="3"/>
        <v>Bear Creek #1</v>
      </c>
      <c r="E19" s="31">
        <f ca="1">IFERROR(IF(AND($A19=VLOOKUP($A19&amp;"."&amp;$C19,UncollectibleLookup,2,FALSE),$C19=VLOOKUP($A19&amp;"."&amp;$C19,UncollectibleLookup,4,FALSE)),0,'Corrected With Uncollectible'!CW19-'Module C Initial'!CW19),'Corrected With Uncollectible'!CW19-'Module C Initial'!CW19)</f>
        <v>-1316.0599999999977</v>
      </c>
      <c r="F19" s="31">
        <f ca="1">IFERROR(IF(AND($A19=VLOOKUP($A19&amp;"."&amp;$C19,UncollectibleLookup,2,FALSE),$C19=VLOOKUP($A19&amp;"."&amp;$C19,UncollectibleLookup,4,FALSE)),0,'Corrected With Uncollectible'!CX19-'Module C Initial'!CX19),'Corrected With Uncollectible'!CX19-'Module C Initial'!CX19)</f>
        <v>-176.18000000000029</v>
      </c>
      <c r="G19" s="31">
        <f ca="1">IFERROR(IF(AND($A19=VLOOKUP($A19&amp;"."&amp;$C19,UncollectibleLookup,2,FALSE),$C19=VLOOKUP($A19&amp;"."&amp;$C19,UncollectibleLookup,4,FALSE)),0,'Corrected With Uncollectible'!CY19-'Module C Initial'!CY19),'Corrected With Uncollectible'!CY19-'Module C Initial'!CY19)</f>
        <v>-196.19000000000233</v>
      </c>
      <c r="H19" s="31">
        <f ca="1">IFERROR(IF(AND($A19=VLOOKUP($A19&amp;"."&amp;$C19,UncollectibleLookup,2,FALSE),$C19=VLOOKUP($A19&amp;"."&amp;$C19,UncollectibleLookup,4,FALSE)),0,'Corrected With Uncollectible'!CZ19-'Module C Initial'!CZ19),'Corrected With Uncollectible'!CZ19-'Module C Initial'!CZ19)</f>
        <v>-34.889999999999418</v>
      </c>
      <c r="I19" s="31">
        <f ca="1">IFERROR(IF(AND($A19=VLOOKUP($A19&amp;"."&amp;$C19,UncollectibleLookup,2,FALSE),$C19=VLOOKUP($A19&amp;"."&amp;$C19,UncollectibleLookup,4,FALSE)),0,'Corrected With Uncollectible'!DA19-'Module C Initial'!DA19),'Corrected With Uncollectible'!DA19-'Module C Initial'!DA19)</f>
        <v>-28.6200000000008</v>
      </c>
      <c r="J19" s="31">
        <f ca="1">IFERROR(IF(AND($A19=VLOOKUP($A19&amp;"."&amp;$C19,UncollectibleLookup,2,FALSE),$C19=VLOOKUP($A19&amp;"."&amp;$C19,UncollectibleLookup,4,FALSE)),0,'Corrected With Uncollectible'!DB19-'Module C Initial'!DB19),'Corrected With Uncollectible'!DB19-'Module C Initial'!DB19)</f>
        <v>-34.080000000000837</v>
      </c>
      <c r="K19" s="31">
        <f ca="1">IFERROR(IF(AND($A19=VLOOKUP($A19&amp;"."&amp;$C19,UncollectibleLookup,2,FALSE),$C19=VLOOKUP($A19&amp;"."&amp;$C19,UncollectibleLookup,4,FALSE)),0,'Corrected With Uncollectible'!DC19-'Module C Initial'!DC19),'Corrected With Uncollectible'!DC19-'Module C Initial'!DC19)</f>
        <v>-83.800000000001091</v>
      </c>
      <c r="L19" s="31">
        <f ca="1">IFERROR(IF(AND($A19=VLOOKUP($A19&amp;"."&amp;$C19,UncollectibleLookup,2,FALSE),$C19=VLOOKUP($A19&amp;"."&amp;$C19,UncollectibleLookup,4,FALSE)),0,'Corrected With Uncollectible'!DD19-'Module C Initial'!DD19),'Corrected With Uncollectible'!DD19-'Module C Initial'!DD19)</f>
        <v>-20.519999999999982</v>
      </c>
      <c r="M19" s="31">
        <f ca="1">IFERROR(IF(AND($A19=VLOOKUP($A19&amp;"."&amp;$C19,UncollectibleLookup,2,FALSE),$C19=VLOOKUP($A19&amp;"."&amp;$C19,UncollectibleLookup,4,FALSE)),0,'Corrected With Uncollectible'!DE19-'Module C Initial'!DE19),'Corrected With Uncollectible'!DE19-'Module C Initial'!DE19)</f>
        <v>-573.67999999999302</v>
      </c>
      <c r="N19" s="31">
        <f ca="1">IFERROR(IF(AND($A19=VLOOKUP($A19&amp;"."&amp;$C19,UncollectibleLookup,2,FALSE),$C19=VLOOKUP($A19&amp;"."&amp;$C19,UncollectibleLookup,4,FALSE)),0,'Corrected With Uncollectible'!DF19-'Module C Initial'!DF19),'Corrected With Uncollectible'!DF19-'Module C Initial'!DF19)</f>
        <v>-6.0899999999999181</v>
      </c>
      <c r="O19" s="31">
        <f ca="1">IFERROR(IF(AND($A19=VLOOKUP($A19&amp;"."&amp;$C19,UncollectibleLookup,2,FALSE),$C19=VLOOKUP($A19&amp;"."&amp;$C19,UncollectibleLookup,4,FALSE)),0,'Corrected With Uncollectible'!DG19-'Module C Initial'!DG19),'Corrected With Uncollectible'!DG19-'Module C Initial'!DG19)</f>
        <v>-50.5600000000004</v>
      </c>
      <c r="P19" s="31">
        <f ca="1">IFERROR(IF(AND($A19=VLOOKUP($A19&amp;"."&amp;$C19,UncollectibleLookup,2,FALSE),$C19=VLOOKUP($A19&amp;"."&amp;$C19,UncollectibleLookup,4,FALSE)),0,'Corrected With Uncollectible'!DH19-'Module C Initial'!DH19),'Corrected With Uncollectible'!DH19-'Module C Initial'!DH19)</f>
        <v>-226.18999999999505</v>
      </c>
      <c r="Q19" s="32">
        <f ca="1">IFERROR(IF(AND($A19=VLOOKUP($A19&amp;"."&amp;$C19,UncollectibleLookup,2,FALSE),$C19=VLOOKUP($A19&amp;"."&amp;$C19,UncollectibleLookup,4,FALSE)),0,'Corrected With Uncollectible'!DI19-'Module C Initial'!DI19),'Corrected With Uncollectible'!DI19-'Module C Initial'!DI19)</f>
        <v>-65.799999999999272</v>
      </c>
      <c r="R19" s="32">
        <f ca="1">IFERROR(IF(AND($A19=VLOOKUP($A19&amp;"."&amp;$C19,UncollectibleLookup,2,FALSE),$C19=VLOOKUP($A19&amp;"."&amp;$C19,UncollectibleLookup,4,FALSE)),0,'Corrected With Uncollectible'!DJ19-'Module C Initial'!DJ19),'Corrected With Uncollectible'!DJ19-'Module C Initial'!DJ19)</f>
        <v>-8.8100000000000591</v>
      </c>
      <c r="S19" s="32">
        <f ca="1">IFERROR(IF(AND($A19=VLOOKUP($A19&amp;"."&amp;$C19,UncollectibleLookup,2,FALSE),$C19=VLOOKUP($A19&amp;"."&amp;$C19,UncollectibleLookup,4,FALSE)),0,'Corrected With Uncollectible'!DK19-'Module C Initial'!DK19),'Corrected With Uncollectible'!DK19-'Module C Initial'!DK19)</f>
        <v>-9.8099999999999454</v>
      </c>
      <c r="T19" s="32">
        <f ca="1">IFERROR(IF(AND($A19=VLOOKUP($A19&amp;"."&amp;$C19,UncollectibleLookup,2,FALSE),$C19=VLOOKUP($A19&amp;"."&amp;$C19,UncollectibleLookup,4,FALSE)),0,'Corrected With Uncollectible'!DL19-'Module C Initial'!DL19),'Corrected With Uncollectible'!DL19-'Module C Initial'!DL19)</f>
        <v>-1.7400000000000091</v>
      </c>
      <c r="U19" s="32">
        <f ca="1">IFERROR(IF(AND($A19=VLOOKUP($A19&amp;"."&amp;$C19,UncollectibleLookup,2,FALSE),$C19=VLOOKUP($A19&amp;"."&amp;$C19,UncollectibleLookup,4,FALSE)),0,'Corrected With Uncollectible'!DM19-'Module C Initial'!DM19),'Corrected With Uncollectible'!DM19-'Module C Initial'!DM19)</f>
        <v>-1.4300000000000068</v>
      </c>
      <c r="V19" s="32">
        <f ca="1">IFERROR(IF(AND($A19=VLOOKUP($A19&amp;"."&amp;$C19,UncollectibleLookup,2,FALSE),$C19=VLOOKUP($A19&amp;"."&amp;$C19,UncollectibleLookup,4,FALSE)),0,'Corrected With Uncollectible'!DN19-'Module C Initial'!DN19),'Corrected With Uncollectible'!DN19-'Module C Initial'!DN19)</f>
        <v>-1.7099999999999795</v>
      </c>
      <c r="W19" s="32">
        <f ca="1">IFERROR(IF(AND($A19=VLOOKUP($A19&amp;"."&amp;$C19,UncollectibleLookup,2,FALSE),$C19=VLOOKUP($A19&amp;"."&amp;$C19,UncollectibleLookup,4,FALSE)),0,'Corrected With Uncollectible'!DO19-'Module C Initial'!DO19),'Corrected With Uncollectible'!DO19-'Module C Initial'!DO19)</f>
        <v>-4.1899999999999977</v>
      </c>
      <c r="X19" s="32">
        <f ca="1">IFERROR(IF(AND($A19=VLOOKUP($A19&amp;"."&amp;$C19,UncollectibleLookup,2,FALSE),$C19=VLOOKUP($A19&amp;"."&amp;$C19,UncollectibleLookup,4,FALSE)),0,'Corrected With Uncollectible'!DP19-'Module C Initial'!DP19),'Corrected With Uncollectible'!DP19-'Module C Initial'!DP19)</f>
        <v>-1.0300000000000011</v>
      </c>
      <c r="Y19" s="32">
        <f ca="1">IFERROR(IF(AND($A19=VLOOKUP($A19&amp;"."&amp;$C19,UncollectibleLookup,2,FALSE),$C19=VLOOKUP($A19&amp;"."&amp;$C19,UncollectibleLookup,4,FALSE)),0,'Corrected With Uncollectible'!DQ19-'Module C Initial'!DQ19),'Corrected With Uncollectible'!DQ19-'Module C Initial'!DQ19)</f>
        <v>-28.690000000000055</v>
      </c>
      <c r="Z19" s="32">
        <f ca="1">IFERROR(IF(AND($A19=VLOOKUP($A19&amp;"."&amp;$C19,UncollectibleLookup,2,FALSE),$C19=VLOOKUP($A19&amp;"."&amp;$C19,UncollectibleLookup,4,FALSE)),0,'Corrected With Uncollectible'!DR19-'Module C Initial'!DR19),'Corrected With Uncollectible'!DR19-'Module C Initial'!DR19)</f>
        <v>-0.29999999999999716</v>
      </c>
      <c r="AA19" s="32">
        <f ca="1">IFERROR(IF(AND($A19=VLOOKUP($A19&amp;"."&amp;$C19,UncollectibleLookup,2,FALSE),$C19=VLOOKUP($A19&amp;"."&amp;$C19,UncollectibleLookup,4,FALSE)),0,'Corrected With Uncollectible'!DS19-'Module C Initial'!DS19),'Corrected With Uncollectible'!DS19-'Module C Initial'!DS19)</f>
        <v>-2.5299999999999727</v>
      </c>
      <c r="AB19" s="32">
        <f ca="1">IFERROR(IF(AND($A19=VLOOKUP($A19&amp;"."&amp;$C19,UncollectibleLookup,2,FALSE),$C19=VLOOKUP($A19&amp;"."&amp;$C19,UncollectibleLookup,4,FALSE)),0,'Corrected With Uncollectible'!DT19-'Module C Initial'!DT19),'Corrected With Uncollectible'!DT19-'Module C Initial'!DT19)</f>
        <v>-11.309999999999945</v>
      </c>
      <c r="AC19" s="31">
        <f ca="1">IFERROR(IF(AND($A19=VLOOKUP($A19&amp;"."&amp;$C19,UncollectibleLookup,2,FALSE),$C19=VLOOKUP($A19&amp;"."&amp;$C19,UncollectibleLookup,4,FALSE)),0,'Corrected With Uncollectible'!DU19-'Module C Initial'!DU19),'Corrected With Uncollectible'!DU19-'Module C Initial'!DU19)</f>
        <v>-423.99000000000524</v>
      </c>
      <c r="AD19" s="31">
        <f ca="1">IFERROR(IF(AND($A19=VLOOKUP($A19&amp;"."&amp;$C19,UncollectibleLookup,2,FALSE),$C19=VLOOKUP($A19&amp;"."&amp;$C19,UncollectibleLookup,4,FALSE)),0,'Corrected With Uncollectible'!DV19-'Module C Initial'!DV19),'Corrected With Uncollectible'!DV19-'Module C Initial'!DV19)</f>
        <v>-56.350000000000364</v>
      </c>
      <c r="AE19" s="31">
        <f ca="1">IFERROR(IF(AND($A19=VLOOKUP($A19&amp;"."&amp;$C19,UncollectibleLookup,2,FALSE),$C19=VLOOKUP($A19&amp;"."&amp;$C19,UncollectibleLookup,4,FALSE)),0,'Corrected With Uncollectible'!DW19-'Module C Initial'!DW19),'Corrected With Uncollectible'!DW19-'Module C Initial'!DW19)</f>
        <v>-62.340000000000146</v>
      </c>
      <c r="AF19" s="31">
        <f ca="1">IFERROR(IF(AND($A19=VLOOKUP($A19&amp;"."&amp;$C19,UncollectibleLookup,2,FALSE),$C19=VLOOKUP($A19&amp;"."&amp;$C19,UncollectibleLookup,4,FALSE)),0,'Corrected With Uncollectible'!DX19-'Module C Initial'!DX19),'Corrected With Uncollectible'!DX19-'Module C Initial'!DX19)</f>
        <v>-11.009999999999991</v>
      </c>
      <c r="AG19" s="31">
        <f ca="1">IFERROR(IF(AND($A19=VLOOKUP($A19&amp;"."&amp;$C19,UncollectibleLookup,2,FALSE),$C19=VLOOKUP($A19&amp;"."&amp;$C19,UncollectibleLookup,4,FALSE)),0,'Corrected With Uncollectible'!DY19-'Module C Initial'!DY19),'Corrected With Uncollectible'!DY19-'Module C Initial'!DY19)</f>
        <v>-8.9900000000000091</v>
      </c>
      <c r="AH19" s="31">
        <f ca="1">IFERROR(IF(AND($A19=VLOOKUP($A19&amp;"."&amp;$C19,UncollectibleLookup,2,FALSE),$C19=VLOOKUP($A19&amp;"."&amp;$C19,UncollectibleLookup,4,FALSE)),0,'Corrected With Uncollectible'!DZ19-'Module C Initial'!DZ19),'Corrected With Uncollectible'!DZ19-'Module C Initial'!DZ19)</f>
        <v>-10.650000000000091</v>
      </c>
      <c r="AI19" s="31">
        <f ca="1">IFERROR(IF(AND($A19=VLOOKUP($A19&amp;"."&amp;$C19,UncollectibleLookup,2,FALSE),$C19=VLOOKUP($A19&amp;"."&amp;$C19,UncollectibleLookup,4,FALSE)),0,'Corrected With Uncollectible'!EA19-'Module C Initial'!EA19),'Corrected With Uncollectible'!EA19-'Module C Initial'!EA19)</f>
        <v>-26.039999999999964</v>
      </c>
      <c r="AJ19" s="31">
        <f ca="1">IFERROR(IF(AND($A19=VLOOKUP($A19&amp;"."&amp;$C19,UncollectibleLookup,2,FALSE),$C19=VLOOKUP($A19&amp;"."&amp;$C19,UncollectibleLookup,4,FALSE)),0,'Corrected With Uncollectible'!EB19-'Module C Initial'!EB19),'Corrected With Uncollectible'!EB19-'Module C Initial'!EB19)</f>
        <v>-6.3400000000000318</v>
      </c>
      <c r="AK19" s="31">
        <f ca="1">IFERROR(IF(AND($A19=VLOOKUP($A19&amp;"."&amp;$C19,UncollectibleLookup,2,FALSE),$C19=VLOOKUP($A19&amp;"."&amp;$C19,UncollectibleLookup,4,FALSE)),0,'Corrected With Uncollectible'!EC19-'Module C Initial'!EC19),'Corrected With Uncollectible'!EC19-'Module C Initial'!EC19)</f>
        <v>-176.37000000000262</v>
      </c>
      <c r="AL19" s="31">
        <f ca="1">IFERROR(IF(AND($A19=VLOOKUP($A19&amp;"."&amp;$C19,UncollectibleLookup,2,FALSE),$C19=VLOOKUP($A19&amp;"."&amp;$C19,UncollectibleLookup,4,FALSE)),0,'Corrected With Uncollectible'!ED19-'Module C Initial'!ED19),'Corrected With Uncollectible'!ED19-'Module C Initial'!ED19)</f>
        <v>-1.8600000000000136</v>
      </c>
      <c r="AM19" s="31">
        <f ca="1">IFERROR(IF(AND($A19=VLOOKUP($A19&amp;"."&amp;$C19,UncollectibleLookup,2,FALSE),$C19=VLOOKUP($A19&amp;"."&amp;$C19,UncollectibleLookup,4,FALSE)),0,'Corrected With Uncollectible'!EE19-'Module C Initial'!EE19),'Corrected With Uncollectible'!EE19-'Module C Initial'!EE19)</f>
        <v>-15.380000000000109</v>
      </c>
      <c r="AN19" s="31">
        <f ca="1">IFERROR(IF(AND($A19=VLOOKUP($A19&amp;"."&amp;$C19,UncollectibleLookup,2,FALSE),$C19=VLOOKUP($A19&amp;"."&amp;$C19,UncollectibleLookup,4,FALSE)),0,'Corrected With Uncollectible'!EF19-'Module C Initial'!EF19),'Corrected With Uncollectible'!EF19-'Module C Initial'!EF19)</f>
        <v>-68.409999999999854</v>
      </c>
      <c r="AO19" s="32">
        <f t="shared" ca="1" si="7"/>
        <v>-1805.8500000000022</v>
      </c>
      <c r="AP19" s="32">
        <f t="shared" ca="1" si="4"/>
        <v>-241.34000000000071</v>
      </c>
      <c r="AQ19" s="32">
        <f t="shared" ca="1" si="4"/>
        <v>-268.34000000000242</v>
      </c>
      <c r="AR19" s="32">
        <f t="shared" ca="1" si="4"/>
        <v>-47.639999999999418</v>
      </c>
      <c r="AS19" s="32">
        <f t="shared" ca="1" si="4"/>
        <v>-39.040000000000816</v>
      </c>
      <c r="AT19" s="32">
        <f t="shared" ca="1" si="4"/>
        <v>-46.440000000000907</v>
      </c>
      <c r="AU19" s="32">
        <f t="shared" ca="1" si="4"/>
        <v>-114.03000000000105</v>
      </c>
      <c r="AV19" s="32">
        <f t="shared" ca="1" si="4"/>
        <v>-27.890000000000015</v>
      </c>
      <c r="AW19" s="32">
        <f t="shared" ca="1" si="4"/>
        <v>-778.73999999999569</v>
      </c>
      <c r="AX19" s="32">
        <f t="shared" ca="1" si="4"/>
        <v>-8.2499999999999289</v>
      </c>
      <c r="AY19" s="32">
        <f t="shared" ca="1" si="4"/>
        <v>-68.470000000000482</v>
      </c>
      <c r="AZ19" s="32">
        <f t="shared" ca="1" si="4"/>
        <v>-305.90999999999485</v>
      </c>
      <c r="BA19" s="31">
        <f t="shared" ca="1" si="8"/>
        <v>-15.41</v>
      </c>
      <c r="BB19" s="31">
        <f t="shared" ca="1" si="5"/>
        <v>-2.06</v>
      </c>
      <c r="BC19" s="31">
        <f t="shared" ca="1" si="5"/>
        <v>-2.2999999999999998</v>
      </c>
      <c r="BD19" s="31">
        <f t="shared" ca="1" si="5"/>
        <v>-0.41</v>
      </c>
      <c r="BE19" s="31">
        <f t="shared" ca="1" si="5"/>
        <v>-0.34</v>
      </c>
      <c r="BF19" s="31">
        <f t="shared" ca="1" si="5"/>
        <v>-0.4</v>
      </c>
      <c r="BG19" s="31">
        <f t="shared" ca="1" si="5"/>
        <v>-0.98</v>
      </c>
      <c r="BH19" s="31">
        <f t="shared" ca="1" si="5"/>
        <v>-0.24</v>
      </c>
      <c r="BI19" s="31">
        <f t="shared" ca="1" si="5"/>
        <v>-6.72</v>
      </c>
      <c r="BJ19" s="31">
        <f t="shared" ca="1" si="5"/>
        <v>-7.0000000000000007E-2</v>
      </c>
      <c r="BK19" s="31">
        <f t="shared" ca="1" si="5"/>
        <v>-0.59</v>
      </c>
      <c r="BL19" s="31">
        <f t="shared" ca="1" si="5"/>
        <v>-2.65</v>
      </c>
      <c r="BM19" s="32">
        <f t="shared" ca="1" si="9"/>
        <v>-1821.2600000000023</v>
      </c>
      <c r="BN19" s="32">
        <f t="shared" ca="1" si="6"/>
        <v>-243.40000000000072</v>
      </c>
      <c r="BO19" s="32">
        <f t="shared" ca="1" si="6"/>
        <v>-270.64000000000243</v>
      </c>
      <c r="BP19" s="32">
        <f t="shared" ca="1" si="6"/>
        <v>-48.049999999999415</v>
      </c>
      <c r="BQ19" s="32">
        <f t="shared" ca="1" si="6"/>
        <v>-39.38000000000082</v>
      </c>
      <c r="BR19" s="32">
        <f t="shared" ca="1" si="6"/>
        <v>-46.840000000000906</v>
      </c>
      <c r="BS19" s="32">
        <f t="shared" ca="1" si="6"/>
        <v>-115.01000000000106</v>
      </c>
      <c r="BT19" s="32">
        <f t="shared" ca="1" si="6"/>
        <v>-28.130000000000013</v>
      </c>
      <c r="BU19" s="32">
        <f t="shared" ca="1" si="6"/>
        <v>-785.45999999999572</v>
      </c>
      <c r="BV19" s="32">
        <f t="shared" ca="1" si="6"/>
        <v>-8.3199999999999292</v>
      </c>
      <c r="BW19" s="32">
        <f t="shared" ca="1" si="6"/>
        <v>-69.060000000000485</v>
      </c>
      <c r="BX19" s="32">
        <f t="shared" ca="1" si="6"/>
        <v>-308.55999999999483</v>
      </c>
    </row>
    <row r="20" spans="1:76">
      <c r="A20" t="s">
        <v>436</v>
      </c>
      <c r="B20" s="1" t="s">
        <v>123</v>
      </c>
      <c r="C20" t="str">
        <f t="shared" ca="1" si="2"/>
        <v>BIG</v>
      </c>
      <c r="D20" t="str">
        <f t="shared" ca="1" si="3"/>
        <v>Bighorn Hydro Facility</v>
      </c>
      <c r="E20" s="31">
        <f ca="1">IFERROR(IF(AND($A20=VLOOKUP($A20&amp;"."&amp;$C20,UncollectibleLookup,2,FALSE),$C20=VLOOKUP($A20&amp;"."&amp;$C20,UncollectibleLookup,4,FALSE)),0,'Corrected With Uncollectible'!CW20-'Module C Initial'!CW20),'Corrected With Uncollectible'!CW20-'Module C Initial'!CW20)</f>
        <v>696.83999999999651</v>
      </c>
      <c r="F20" s="31">
        <f ca="1">IFERROR(IF(AND($A20=VLOOKUP($A20&amp;"."&amp;$C20,UncollectibleLookup,2,FALSE),$C20=VLOOKUP($A20&amp;"."&amp;$C20,UncollectibleLookup,4,FALSE)),0,'Corrected With Uncollectible'!CX20-'Module C Initial'!CX20),'Corrected With Uncollectible'!CX20-'Module C Initial'!CX20)</f>
        <v>301.92999999999302</v>
      </c>
      <c r="G20" s="31">
        <f ca="1">IFERROR(IF(AND($A20=VLOOKUP($A20&amp;"."&amp;$C20,UncollectibleLookup,2,FALSE),$C20=VLOOKUP($A20&amp;"."&amp;$C20,UncollectibleLookup,4,FALSE)),0,'Corrected With Uncollectible'!CY20-'Module C Initial'!CY20),'Corrected With Uncollectible'!CY20-'Module C Initial'!CY20)</f>
        <v>239.30999999999767</v>
      </c>
      <c r="H20" s="31">
        <f ca="1">IFERROR(IF(AND($A20=VLOOKUP($A20&amp;"."&amp;$C20,UncollectibleLookup,2,FALSE),$C20=VLOOKUP($A20&amp;"."&amp;$C20,UncollectibleLookup,4,FALSE)),0,'Corrected With Uncollectible'!CZ20-'Module C Initial'!CZ20),'Corrected With Uncollectible'!CZ20-'Module C Initial'!CZ20)</f>
        <v>167.86000000000058</v>
      </c>
      <c r="I20" s="31">
        <f ca="1">IFERROR(IF(AND($A20=VLOOKUP($A20&amp;"."&amp;$C20,UncollectibleLookup,2,FALSE),$C20=VLOOKUP($A20&amp;"."&amp;$C20,UncollectibleLookup,4,FALSE)),0,'Corrected With Uncollectible'!DA20-'Module C Initial'!DA20),'Corrected With Uncollectible'!DA20-'Module C Initial'!DA20)</f>
        <v>165.40999999999622</v>
      </c>
      <c r="J20" s="31">
        <f ca="1">IFERROR(IF(AND($A20=VLOOKUP($A20&amp;"."&amp;$C20,UncollectibleLookup,2,FALSE),$C20=VLOOKUP($A20&amp;"."&amp;$C20,UncollectibleLookup,4,FALSE)),0,'Corrected With Uncollectible'!DB20-'Module C Initial'!DB20),'Corrected With Uncollectible'!DB20-'Module C Initial'!DB20)</f>
        <v>119.34000000000378</v>
      </c>
      <c r="K20" s="31">
        <f ca="1">IFERROR(IF(AND($A20=VLOOKUP($A20&amp;"."&amp;$C20,UncollectibleLookup,2,FALSE),$C20=VLOOKUP($A20&amp;"."&amp;$C20,UncollectibleLookup,4,FALSE)),0,'Corrected With Uncollectible'!DC20-'Module C Initial'!DC20),'Corrected With Uncollectible'!DC20-'Module C Initial'!DC20)</f>
        <v>229.88999999999942</v>
      </c>
      <c r="L20" s="31">
        <f ca="1">IFERROR(IF(AND($A20=VLOOKUP($A20&amp;"."&amp;$C20,UncollectibleLookup,2,FALSE),$C20=VLOOKUP($A20&amp;"."&amp;$C20,UncollectibleLookup,4,FALSE)),0,'Corrected With Uncollectible'!DD20-'Module C Initial'!DD20),'Corrected With Uncollectible'!DD20-'Module C Initial'!DD20)</f>
        <v>242.89999999999418</v>
      </c>
      <c r="M20" s="31">
        <f ca="1">IFERROR(IF(AND($A20=VLOOKUP($A20&amp;"."&amp;$C20,UncollectibleLookup,2,FALSE),$C20=VLOOKUP($A20&amp;"."&amp;$C20,UncollectibleLookup,4,FALSE)),0,'Corrected With Uncollectible'!DE20-'Module C Initial'!DE20),'Corrected With Uncollectible'!DE20-'Module C Initial'!DE20)</f>
        <v>526.46000000002095</v>
      </c>
      <c r="N20" s="31">
        <f ca="1">IFERROR(IF(AND($A20=VLOOKUP($A20&amp;"."&amp;$C20,UncollectibleLookup,2,FALSE),$C20=VLOOKUP($A20&amp;"."&amp;$C20,UncollectibleLookup,4,FALSE)),0,'Corrected With Uncollectible'!DF20-'Module C Initial'!DF20),'Corrected With Uncollectible'!DF20-'Module C Initial'!DF20)</f>
        <v>239.38000000000466</v>
      </c>
      <c r="O20" s="31">
        <f ca="1">IFERROR(IF(AND($A20=VLOOKUP($A20&amp;"."&amp;$C20,UncollectibleLookup,2,FALSE),$C20=VLOOKUP($A20&amp;"."&amp;$C20,UncollectibleLookup,4,FALSE)),0,'Corrected With Uncollectible'!DG20-'Module C Initial'!DG20),'Corrected With Uncollectible'!DG20-'Module C Initial'!DG20)</f>
        <v>359.63000000000466</v>
      </c>
      <c r="P20" s="31">
        <f ca="1">IFERROR(IF(AND($A20=VLOOKUP($A20&amp;"."&amp;$C20,UncollectibleLookup,2,FALSE),$C20=VLOOKUP($A20&amp;"."&amp;$C20,UncollectibleLookup,4,FALSE)),0,'Corrected With Uncollectible'!DH20-'Module C Initial'!DH20),'Corrected With Uncollectible'!DH20-'Module C Initial'!DH20)</f>
        <v>394.86000000001513</v>
      </c>
      <c r="Q20" s="32">
        <f ca="1">IFERROR(IF(AND($A20=VLOOKUP($A20&amp;"."&amp;$C20,UncollectibleLookup,2,FALSE),$C20=VLOOKUP($A20&amp;"."&amp;$C20,UncollectibleLookup,4,FALSE)),0,'Corrected With Uncollectible'!DI20-'Module C Initial'!DI20),'Corrected With Uncollectible'!DI20-'Module C Initial'!DI20)</f>
        <v>34.840000000000146</v>
      </c>
      <c r="R20" s="32">
        <f ca="1">IFERROR(IF(AND($A20=VLOOKUP($A20&amp;"."&amp;$C20,UncollectibleLookup,2,FALSE),$C20=VLOOKUP($A20&amp;"."&amp;$C20,UncollectibleLookup,4,FALSE)),0,'Corrected With Uncollectible'!DJ20-'Module C Initial'!DJ20),'Corrected With Uncollectible'!DJ20-'Module C Initial'!DJ20)</f>
        <v>15.100000000000364</v>
      </c>
      <c r="S20" s="32">
        <f ca="1">IFERROR(IF(AND($A20=VLOOKUP($A20&amp;"."&amp;$C20,UncollectibleLookup,2,FALSE),$C20=VLOOKUP($A20&amp;"."&amp;$C20,UncollectibleLookup,4,FALSE)),0,'Corrected With Uncollectible'!DK20-'Module C Initial'!DK20),'Corrected With Uncollectible'!DK20-'Module C Initial'!DK20)</f>
        <v>11.960000000000036</v>
      </c>
      <c r="T20" s="32">
        <f ca="1">IFERROR(IF(AND($A20=VLOOKUP($A20&amp;"."&amp;$C20,UncollectibleLookup,2,FALSE),$C20=VLOOKUP($A20&amp;"."&amp;$C20,UncollectibleLookup,4,FALSE)),0,'Corrected With Uncollectible'!DL20-'Module C Initial'!DL20),'Corrected With Uncollectible'!DL20-'Module C Initial'!DL20)</f>
        <v>8.3900000000003274</v>
      </c>
      <c r="U20" s="32">
        <f ca="1">IFERROR(IF(AND($A20=VLOOKUP($A20&amp;"."&amp;$C20,UncollectibleLookup,2,FALSE),$C20=VLOOKUP($A20&amp;"."&amp;$C20,UncollectibleLookup,4,FALSE)),0,'Corrected With Uncollectible'!DM20-'Module C Initial'!DM20),'Corrected With Uncollectible'!DM20-'Module C Initial'!DM20)</f>
        <v>8.2699999999999818</v>
      </c>
      <c r="V20" s="32">
        <f ca="1">IFERROR(IF(AND($A20=VLOOKUP($A20&amp;"."&amp;$C20,UncollectibleLookup,2,FALSE),$C20=VLOOKUP($A20&amp;"."&amp;$C20,UncollectibleLookup,4,FALSE)),0,'Corrected With Uncollectible'!DN20-'Module C Initial'!DN20),'Corrected With Uncollectible'!DN20-'Module C Initial'!DN20)</f>
        <v>5.9700000000000273</v>
      </c>
      <c r="W20" s="32">
        <f ca="1">IFERROR(IF(AND($A20=VLOOKUP($A20&amp;"."&amp;$C20,UncollectibleLookup,2,FALSE),$C20=VLOOKUP($A20&amp;"."&amp;$C20,UncollectibleLookup,4,FALSE)),0,'Corrected With Uncollectible'!DO20-'Module C Initial'!DO20),'Corrected With Uncollectible'!DO20-'Module C Initial'!DO20)</f>
        <v>11.489999999999782</v>
      </c>
      <c r="X20" s="32">
        <f ca="1">IFERROR(IF(AND($A20=VLOOKUP($A20&amp;"."&amp;$C20,UncollectibleLookup,2,FALSE),$C20=VLOOKUP($A20&amp;"."&amp;$C20,UncollectibleLookup,4,FALSE)),0,'Corrected With Uncollectible'!DP20-'Module C Initial'!DP20),'Corrected With Uncollectible'!DP20-'Module C Initial'!DP20)</f>
        <v>12.150000000000091</v>
      </c>
      <c r="Y20" s="32">
        <f ca="1">IFERROR(IF(AND($A20=VLOOKUP($A20&amp;"."&amp;$C20,UncollectibleLookup,2,FALSE),$C20=VLOOKUP($A20&amp;"."&amp;$C20,UncollectibleLookup,4,FALSE)),0,'Corrected With Uncollectible'!DQ20-'Module C Initial'!DQ20),'Corrected With Uncollectible'!DQ20-'Module C Initial'!DQ20)</f>
        <v>26.319999999999709</v>
      </c>
      <c r="Z20" s="32">
        <f ca="1">IFERROR(IF(AND($A20=VLOOKUP($A20&amp;"."&amp;$C20,UncollectibleLookup,2,FALSE),$C20=VLOOKUP($A20&amp;"."&amp;$C20,UncollectibleLookup,4,FALSE)),0,'Corrected With Uncollectible'!DR20-'Module C Initial'!DR20),'Corrected With Uncollectible'!DR20-'Module C Initial'!DR20)</f>
        <v>11.970000000000255</v>
      </c>
      <c r="AA20" s="32">
        <f ca="1">IFERROR(IF(AND($A20=VLOOKUP($A20&amp;"."&amp;$C20,UncollectibleLookup,2,FALSE),$C20=VLOOKUP($A20&amp;"."&amp;$C20,UncollectibleLookup,4,FALSE)),0,'Corrected With Uncollectible'!DS20-'Module C Initial'!DS20),'Corrected With Uncollectible'!DS20-'Module C Initial'!DS20)</f>
        <v>17.980000000000473</v>
      </c>
      <c r="AB20" s="32">
        <f ca="1">IFERROR(IF(AND($A20=VLOOKUP($A20&amp;"."&amp;$C20,UncollectibleLookup,2,FALSE),$C20=VLOOKUP($A20&amp;"."&amp;$C20,UncollectibleLookup,4,FALSE)),0,'Corrected With Uncollectible'!DT20-'Module C Initial'!DT20),'Corrected With Uncollectible'!DT20-'Module C Initial'!DT20)</f>
        <v>19.75</v>
      </c>
      <c r="AC20" s="31">
        <f ca="1">IFERROR(IF(AND($A20=VLOOKUP($A20&amp;"."&amp;$C20,UncollectibleLookup,2,FALSE),$C20=VLOOKUP($A20&amp;"."&amp;$C20,UncollectibleLookup,4,FALSE)),0,'Corrected With Uncollectible'!DU20-'Module C Initial'!DU20),'Corrected With Uncollectible'!DU20-'Module C Initial'!DU20)</f>
        <v>224.5</v>
      </c>
      <c r="AD20" s="31">
        <f ca="1">IFERROR(IF(AND($A20=VLOOKUP($A20&amp;"."&amp;$C20,UncollectibleLookup,2,FALSE),$C20=VLOOKUP($A20&amp;"."&amp;$C20,UncollectibleLookup,4,FALSE)),0,'Corrected With Uncollectible'!DV20-'Module C Initial'!DV20),'Corrected With Uncollectible'!DV20-'Module C Initial'!DV20)</f>
        <v>96.569999999999709</v>
      </c>
      <c r="AE20" s="31">
        <f ca="1">IFERROR(IF(AND($A20=VLOOKUP($A20&amp;"."&amp;$C20,UncollectibleLookup,2,FALSE),$C20=VLOOKUP($A20&amp;"."&amp;$C20,UncollectibleLookup,4,FALSE)),0,'Corrected With Uncollectible'!DW20-'Module C Initial'!DW20),'Corrected With Uncollectible'!DW20-'Module C Initial'!DW20)</f>
        <v>76.040000000000873</v>
      </c>
      <c r="AF20" s="31">
        <f ca="1">IFERROR(IF(AND($A20=VLOOKUP($A20&amp;"."&amp;$C20,UncollectibleLookup,2,FALSE),$C20=VLOOKUP($A20&amp;"."&amp;$C20,UncollectibleLookup,4,FALSE)),0,'Corrected With Uncollectible'!DX20-'Module C Initial'!DX20),'Corrected With Uncollectible'!DX20-'Module C Initial'!DX20)</f>
        <v>53.010000000002037</v>
      </c>
      <c r="AG20" s="31">
        <f ca="1">IFERROR(IF(AND($A20=VLOOKUP($A20&amp;"."&amp;$C20,UncollectibleLookup,2,FALSE),$C20=VLOOKUP($A20&amp;"."&amp;$C20,UncollectibleLookup,4,FALSE)),0,'Corrected With Uncollectible'!DY20-'Module C Initial'!DY20),'Corrected With Uncollectible'!DY20-'Module C Initial'!DY20)</f>
        <v>51.970000000001164</v>
      </c>
      <c r="AH20" s="31">
        <f ca="1">IFERROR(IF(AND($A20=VLOOKUP($A20&amp;"."&amp;$C20,UncollectibleLookup,2,FALSE),$C20=VLOOKUP($A20&amp;"."&amp;$C20,UncollectibleLookup,4,FALSE)),0,'Corrected With Uncollectible'!DZ20-'Module C Initial'!DZ20),'Corrected With Uncollectible'!DZ20-'Module C Initial'!DZ20)</f>
        <v>37.290000000000873</v>
      </c>
      <c r="AI20" s="31">
        <f ca="1">IFERROR(IF(AND($A20=VLOOKUP($A20&amp;"."&amp;$C20,UncollectibleLookup,2,FALSE),$C20=VLOOKUP($A20&amp;"."&amp;$C20,UncollectibleLookup,4,FALSE)),0,'Corrected With Uncollectible'!EA20-'Module C Initial'!EA20),'Corrected With Uncollectible'!EA20-'Module C Initial'!EA20)</f>
        <v>71.450000000000728</v>
      </c>
      <c r="AJ20" s="31">
        <f ca="1">IFERROR(IF(AND($A20=VLOOKUP($A20&amp;"."&amp;$C20,UncollectibleLookup,2,FALSE),$C20=VLOOKUP($A20&amp;"."&amp;$C20,UncollectibleLookup,4,FALSE)),0,'Corrected With Uncollectible'!EB20-'Module C Initial'!EB20),'Corrected With Uncollectible'!EB20-'Module C Initial'!EB20)</f>
        <v>75.090000000000146</v>
      </c>
      <c r="AK20" s="31">
        <f ca="1">IFERROR(IF(AND($A20=VLOOKUP($A20&amp;"."&amp;$C20,UncollectibleLookup,2,FALSE),$C20=VLOOKUP($A20&amp;"."&amp;$C20,UncollectibleLookup,4,FALSE)),0,'Corrected With Uncollectible'!EC20-'Module C Initial'!EC20),'Corrected With Uncollectible'!EC20-'Module C Initial'!EC20)</f>
        <v>161.85000000000582</v>
      </c>
      <c r="AL20" s="31">
        <f ca="1">IFERROR(IF(AND($A20=VLOOKUP($A20&amp;"."&amp;$C20,UncollectibleLookup,2,FALSE),$C20=VLOOKUP($A20&amp;"."&amp;$C20,UncollectibleLookup,4,FALSE)),0,'Corrected With Uncollectible'!ED20-'Module C Initial'!ED20),'Corrected With Uncollectible'!ED20-'Module C Initial'!ED20)</f>
        <v>73.200000000000728</v>
      </c>
      <c r="AM20" s="31">
        <f ca="1">IFERROR(IF(AND($A20=VLOOKUP($A20&amp;"."&amp;$C20,UncollectibleLookup,2,FALSE),$C20=VLOOKUP($A20&amp;"."&amp;$C20,UncollectibleLookup,4,FALSE)),0,'Corrected With Uncollectible'!EE20-'Module C Initial'!EE20),'Corrected With Uncollectible'!EE20-'Module C Initial'!EE20)</f>
        <v>109.36000000000058</v>
      </c>
      <c r="AN20" s="31">
        <f ca="1">IFERROR(IF(AND($A20=VLOOKUP($A20&amp;"."&amp;$C20,UncollectibleLookup,2,FALSE),$C20=VLOOKUP($A20&amp;"."&amp;$C20,UncollectibleLookup,4,FALSE)),0,'Corrected With Uncollectible'!EF20-'Module C Initial'!EF20),'Corrected With Uncollectible'!EF20-'Module C Initial'!EF20)</f>
        <v>119.43000000000029</v>
      </c>
      <c r="AO20" s="32">
        <f t="shared" ca="1" si="7"/>
        <v>956.17999999999665</v>
      </c>
      <c r="AP20" s="32">
        <f t="shared" ca="1" si="4"/>
        <v>413.59999999999309</v>
      </c>
      <c r="AQ20" s="32">
        <f t="shared" ca="1" si="4"/>
        <v>327.30999999999858</v>
      </c>
      <c r="AR20" s="32">
        <f t="shared" ca="1" si="4"/>
        <v>229.26000000000295</v>
      </c>
      <c r="AS20" s="32">
        <f t="shared" ca="1" si="4"/>
        <v>225.64999999999736</v>
      </c>
      <c r="AT20" s="32">
        <f t="shared" ca="1" si="4"/>
        <v>162.60000000000468</v>
      </c>
      <c r="AU20" s="32">
        <f t="shared" ca="1" si="4"/>
        <v>312.82999999999993</v>
      </c>
      <c r="AV20" s="32">
        <f t="shared" ca="1" si="4"/>
        <v>330.13999999999442</v>
      </c>
      <c r="AW20" s="32">
        <f t="shared" ca="1" si="4"/>
        <v>714.63000000002648</v>
      </c>
      <c r="AX20" s="32">
        <f t="shared" ca="1" si="4"/>
        <v>324.55000000000564</v>
      </c>
      <c r="AY20" s="32">
        <f t="shared" ca="1" si="4"/>
        <v>486.97000000000571</v>
      </c>
      <c r="AZ20" s="32">
        <f t="shared" ca="1" si="4"/>
        <v>534.04000000001543</v>
      </c>
      <c r="BA20" s="31">
        <f t="shared" ca="1" si="8"/>
        <v>8.16</v>
      </c>
      <c r="BB20" s="31">
        <f t="shared" ca="1" si="5"/>
        <v>3.54</v>
      </c>
      <c r="BC20" s="31">
        <f t="shared" ca="1" si="5"/>
        <v>2.8</v>
      </c>
      <c r="BD20" s="31">
        <f t="shared" ca="1" si="5"/>
        <v>1.97</v>
      </c>
      <c r="BE20" s="31">
        <f t="shared" ca="1" si="5"/>
        <v>1.94</v>
      </c>
      <c r="BF20" s="31">
        <f t="shared" ca="1" si="5"/>
        <v>1.4</v>
      </c>
      <c r="BG20" s="31">
        <f t="shared" ca="1" si="5"/>
        <v>2.69</v>
      </c>
      <c r="BH20" s="31">
        <f t="shared" ca="1" si="5"/>
        <v>2.84</v>
      </c>
      <c r="BI20" s="31">
        <f t="shared" ca="1" si="5"/>
        <v>6.17</v>
      </c>
      <c r="BJ20" s="31">
        <f t="shared" ca="1" si="5"/>
        <v>2.8</v>
      </c>
      <c r="BK20" s="31">
        <f t="shared" ca="1" si="5"/>
        <v>4.21</v>
      </c>
      <c r="BL20" s="31">
        <f t="shared" ca="1" si="5"/>
        <v>4.62</v>
      </c>
      <c r="BM20" s="32">
        <f t="shared" ca="1" si="9"/>
        <v>964.33999999999662</v>
      </c>
      <c r="BN20" s="32">
        <f t="shared" ca="1" si="6"/>
        <v>417.13999999999311</v>
      </c>
      <c r="BO20" s="32">
        <f t="shared" ca="1" si="6"/>
        <v>330.10999999999859</v>
      </c>
      <c r="BP20" s="32">
        <f t="shared" ca="1" si="6"/>
        <v>231.23000000000295</v>
      </c>
      <c r="BQ20" s="32">
        <f t="shared" ca="1" si="6"/>
        <v>227.58999999999736</v>
      </c>
      <c r="BR20" s="32">
        <f t="shared" ca="1" si="6"/>
        <v>164.00000000000469</v>
      </c>
      <c r="BS20" s="32">
        <f t="shared" ca="1" si="6"/>
        <v>315.51999999999992</v>
      </c>
      <c r="BT20" s="32">
        <f t="shared" ca="1" si="6"/>
        <v>332.97999999999439</v>
      </c>
      <c r="BU20" s="32">
        <f t="shared" ca="1" si="6"/>
        <v>720.80000000002644</v>
      </c>
      <c r="BV20" s="32">
        <f t="shared" ca="1" si="6"/>
        <v>327.35000000000565</v>
      </c>
      <c r="BW20" s="32">
        <f t="shared" ca="1" si="6"/>
        <v>491.18000000000569</v>
      </c>
      <c r="BX20" s="32">
        <f t="shared" ca="1" si="6"/>
        <v>538.66000000001543</v>
      </c>
    </row>
    <row r="21" spans="1:76">
      <c r="A21" t="s">
        <v>436</v>
      </c>
      <c r="B21" s="1" t="s">
        <v>124</v>
      </c>
      <c r="C21" t="str">
        <f t="shared" ca="1" si="2"/>
        <v>BPW</v>
      </c>
      <c r="D21" t="str">
        <f t="shared" ca="1" si="3"/>
        <v>Bearspaw Hydro Facility</v>
      </c>
      <c r="E21" s="31">
        <f ca="1">IFERROR(IF(AND($A21=VLOOKUP($A21&amp;"."&amp;$C21,UncollectibleLookup,2,FALSE),$C21=VLOOKUP($A21&amp;"."&amp;$C21,UncollectibleLookup,4,FALSE)),0,'Corrected With Uncollectible'!CW21-'Module C Initial'!CW21),'Corrected With Uncollectible'!CW21-'Module C Initial'!CW21)</f>
        <v>48.5</v>
      </c>
      <c r="F21" s="31">
        <f ca="1">IFERROR(IF(AND($A21=VLOOKUP($A21&amp;"."&amp;$C21,UncollectibleLookup,2,FALSE),$C21=VLOOKUP($A21&amp;"."&amp;$C21,UncollectibleLookup,4,FALSE)),0,'Corrected With Uncollectible'!CX21-'Module C Initial'!CX21),'Corrected With Uncollectible'!CX21-'Module C Initial'!CX21)</f>
        <v>22.469999999999345</v>
      </c>
      <c r="G21" s="31">
        <f ca="1">IFERROR(IF(AND($A21=VLOOKUP($A21&amp;"."&amp;$C21,UncollectibleLookup,2,FALSE),$C21=VLOOKUP($A21&amp;"."&amp;$C21,UncollectibleLookup,4,FALSE)),0,'Corrected With Uncollectible'!CY21-'Module C Initial'!CY21),'Corrected With Uncollectible'!CY21-'Module C Initial'!CY21)</f>
        <v>20.010000000000218</v>
      </c>
      <c r="H21" s="31">
        <f ca="1">IFERROR(IF(AND($A21=VLOOKUP($A21&amp;"."&amp;$C21,UncollectibleLookup,2,FALSE),$C21=VLOOKUP($A21&amp;"."&amp;$C21,UncollectibleLookup,4,FALSE)),0,'Corrected With Uncollectible'!CZ21-'Module C Initial'!CZ21),'Corrected With Uncollectible'!CZ21-'Module C Initial'!CZ21)</f>
        <v>14.369999999998981</v>
      </c>
      <c r="I21" s="31">
        <f ca="1">IFERROR(IF(AND($A21=VLOOKUP($A21&amp;"."&amp;$C21,UncollectibleLookup,2,FALSE),$C21=VLOOKUP($A21&amp;"."&amp;$C21,UncollectibleLookup,4,FALSE)),0,'Corrected With Uncollectible'!DA21-'Module C Initial'!DA21),'Corrected With Uncollectible'!DA21-'Module C Initial'!DA21)</f>
        <v>18.199999999998909</v>
      </c>
      <c r="J21" s="31">
        <f ca="1">IFERROR(IF(AND($A21=VLOOKUP($A21&amp;"."&amp;$C21,UncollectibleLookup,2,FALSE),$C21=VLOOKUP($A21&amp;"."&amp;$C21,UncollectibleLookup,4,FALSE)),0,'Corrected With Uncollectible'!DB21-'Module C Initial'!DB21),'Corrected With Uncollectible'!DB21-'Module C Initial'!DB21)</f>
        <v>32.889999999999418</v>
      </c>
      <c r="K21" s="31">
        <f ca="1">IFERROR(IF(AND($A21=VLOOKUP($A21&amp;"."&amp;$C21,UncollectibleLookup,2,FALSE),$C21=VLOOKUP($A21&amp;"."&amp;$C21,UncollectibleLookup,4,FALSE)),0,'Corrected With Uncollectible'!DC21-'Module C Initial'!DC21),'Corrected With Uncollectible'!DC21-'Module C Initial'!DC21)</f>
        <v>37</v>
      </c>
      <c r="L21" s="31">
        <f ca="1">IFERROR(IF(AND($A21=VLOOKUP($A21&amp;"."&amp;$C21,UncollectibleLookup,2,FALSE),$C21=VLOOKUP($A21&amp;"."&amp;$C21,UncollectibleLookup,4,FALSE)),0,'Corrected With Uncollectible'!DD21-'Module C Initial'!DD21),'Corrected With Uncollectible'!DD21-'Module C Initial'!DD21)</f>
        <v>24.239999999999782</v>
      </c>
      <c r="M21" s="31">
        <f ca="1">IFERROR(IF(AND($A21=VLOOKUP($A21&amp;"."&amp;$C21,UncollectibleLookup,2,FALSE),$C21=VLOOKUP($A21&amp;"."&amp;$C21,UncollectibleLookup,4,FALSE)),0,'Corrected With Uncollectible'!DE21-'Module C Initial'!DE21),'Corrected With Uncollectible'!DE21-'Module C Initial'!DE21)</f>
        <v>38.06000000000131</v>
      </c>
      <c r="N21" s="31">
        <f ca="1">IFERROR(IF(AND($A21=VLOOKUP($A21&amp;"."&amp;$C21,UncollectibleLookup,2,FALSE),$C21=VLOOKUP($A21&amp;"."&amp;$C21,UncollectibleLookup,4,FALSE)),0,'Corrected With Uncollectible'!DF21-'Module C Initial'!DF21),'Corrected With Uncollectible'!DF21-'Module C Initial'!DF21)</f>
        <v>11.090000000000146</v>
      </c>
      <c r="O21" s="31">
        <f ca="1">IFERROR(IF(AND($A21=VLOOKUP($A21&amp;"."&amp;$C21,UncollectibleLookup,2,FALSE),$C21=VLOOKUP($A21&amp;"."&amp;$C21,UncollectibleLookup,4,FALSE)),0,'Corrected With Uncollectible'!DG21-'Module C Initial'!DG21),'Corrected With Uncollectible'!DG21-'Module C Initial'!DG21)</f>
        <v>21.770000000000437</v>
      </c>
      <c r="P21" s="31">
        <f ca="1">IFERROR(IF(AND($A21=VLOOKUP($A21&amp;"."&amp;$C21,UncollectibleLookup,2,FALSE),$C21=VLOOKUP($A21&amp;"."&amp;$C21,UncollectibleLookup,4,FALSE)),0,'Corrected With Uncollectible'!DH21-'Module C Initial'!DH21),'Corrected With Uncollectible'!DH21-'Module C Initial'!DH21)</f>
        <v>22.179999999998472</v>
      </c>
      <c r="Q21" s="32">
        <f ca="1">IFERROR(IF(AND($A21=VLOOKUP($A21&amp;"."&amp;$C21,UncollectibleLookup,2,FALSE),$C21=VLOOKUP($A21&amp;"."&amp;$C21,UncollectibleLookup,4,FALSE)),0,'Corrected With Uncollectible'!DI21-'Module C Initial'!DI21),'Corrected With Uncollectible'!DI21-'Module C Initial'!DI21)</f>
        <v>2.4300000000000637</v>
      </c>
      <c r="R21" s="32">
        <f ca="1">IFERROR(IF(AND($A21=VLOOKUP($A21&amp;"."&amp;$C21,UncollectibleLookup,2,FALSE),$C21=VLOOKUP($A21&amp;"."&amp;$C21,UncollectibleLookup,4,FALSE)),0,'Corrected With Uncollectible'!DJ21-'Module C Initial'!DJ21),'Corrected With Uncollectible'!DJ21-'Module C Initial'!DJ21)</f>
        <v>1.1299999999999955</v>
      </c>
      <c r="S21" s="32">
        <f ca="1">IFERROR(IF(AND($A21=VLOOKUP($A21&amp;"."&amp;$C21,UncollectibleLookup,2,FALSE),$C21=VLOOKUP($A21&amp;"."&amp;$C21,UncollectibleLookup,4,FALSE)),0,'Corrected With Uncollectible'!DK21-'Module C Initial'!DK21),'Corrected With Uncollectible'!DK21-'Module C Initial'!DK21)</f>
        <v>1</v>
      </c>
      <c r="T21" s="32">
        <f ca="1">IFERROR(IF(AND($A21=VLOOKUP($A21&amp;"."&amp;$C21,UncollectibleLookup,2,FALSE),$C21=VLOOKUP($A21&amp;"."&amp;$C21,UncollectibleLookup,4,FALSE)),0,'Corrected With Uncollectible'!DL21-'Module C Initial'!DL21),'Corrected With Uncollectible'!DL21-'Module C Initial'!DL21)</f>
        <v>0.71999999999999886</v>
      </c>
      <c r="U21" s="32">
        <f ca="1">IFERROR(IF(AND($A21=VLOOKUP($A21&amp;"."&amp;$C21,UncollectibleLookup,2,FALSE),$C21=VLOOKUP($A21&amp;"."&amp;$C21,UncollectibleLookup,4,FALSE)),0,'Corrected With Uncollectible'!DM21-'Module C Initial'!DM21),'Corrected With Uncollectible'!DM21-'Module C Initial'!DM21)</f>
        <v>0.90999999999996817</v>
      </c>
      <c r="V21" s="32">
        <f ca="1">IFERROR(IF(AND($A21=VLOOKUP($A21&amp;"."&amp;$C21,UncollectibleLookup,2,FALSE),$C21=VLOOKUP($A21&amp;"."&amp;$C21,UncollectibleLookup,4,FALSE)),0,'Corrected With Uncollectible'!DN21-'Module C Initial'!DN21),'Corrected With Uncollectible'!DN21-'Module C Initial'!DN21)</f>
        <v>1.6499999999999773</v>
      </c>
      <c r="W21" s="32">
        <f ca="1">IFERROR(IF(AND($A21=VLOOKUP($A21&amp;"."&amp;$C21,UncollectibleLookup,2,FALSE),$C21=VLOOKUP($A21&amp;"."&amp;$C21,UncollectibleLookup,4,FALSE)),0,'Corrected With Uncollectible'!DO21-'Module C Initial'!DO21),'Corrected With Uncollectible'!DO21-'Module C Initial'!DO21)</f>
        <v>1.8499999999999091</v>
      </c>
      <c r="X21" s="32">
        <f ca="1">IFERROR(IF(AND($A21=VLOOKUP($A21&amp;"."&amp;$C21,UncollectibleLookup,2,FALSE),$C21=VLOOKUP($A21&amp;"."&amp;$C21,UncollectibleLookup,4,FALSE)),0,'Corrected With Uncollectible'!DP21-'Module C Initial'!DP21),'Corrected With Uncollectible'!DP21-'Module C Initial'!DP21)</f>
        <v>1.2200000000000273</v>
      </c>
      <c r="Y21" s="32">
        <f ca="1">IFERROR(IF(AND($A21=VLOOKUP($A21&amp;"."&amp;$C21,UncollectibleLookup,2,FALSE),$C21=VLOOKUP($A21&amp;"."&amp;$C21,UncollectibleLookup,4,FALSE)),0,'Corrected With Uncollectible'!DQ21-'Module C Initial'!DQ21),'Corrected With Uncollectible'!DQ21-'Module C Initial'!DQ21)</f>
        <v>1.9099999999999682</v>
      </c>
      <c r="Z21" s="32">
        <f ca="1">IFERROR(IF(AND($A21=VLOOKUP($A21&amp;"."&amp;$C21,UncollectibleLookup,2,FALSE),$C21=VLOOKUP($A21&amp;"."&amp;$C21,UncollectibleLookup,4,FALSE)),0,'Corrected With Uncollectible'!DR21-'Module C Initial'!DR21),'Corrected With Uncollectible'!DR21-'Module C Initial'!DR21)</f>
        <v>0.54999999999998295</v>
      </c>
      <c r="AA21" s="32">
        <f ca="1">IFERROR(IF(AND($A21=VLOOKUP($A21&amp;"."&amp;$C21,UncollectibleLookup,2,FALSE),$C21=VLOOKUP($A21&amp;"."&amp;$C21,UncollectibleLookup,4,FALSE)),0,'Corrected With Uncollectible'!DS21-'Module C Initial'!DS21),'Corrected With Uncollectible'!DS21-'Module C Initial'!DS21)</f>
        <v>1.0900000000000318</v>
      </c>
      <c r="AB21" s="32">
        <f ca="1">IFERROR(IF(AND($A21=VLOOKUP($A21&amp;"."&amp;$C21,UncollectibleLookup,2,FALSE),$C21=VLOOKUP($A21&amp;"."&amp;$C21,UncollectibleLookup,4,FALSE)),0,'Corrected With Uncollectible'!DT21-'Module C Initial'!DT21),'Corrected With Uncollectible'!DT21-'Module C Initial'!DT21)</f>
        <v>1.1100000000000136</v>
      </c>
      <c r="AC21" s="31">
        <f ca="1">IFERROR(IF(AND($A21=VLOOKUP($A21&amp;"."&amp;$C21,UncollectibleLookup,2,FALSE),$C21=VLOOKUP($A21&amp;"."&amp;$C21,UncollectibleLookup,4,FALSE)),0,'Corrected With Uncollectible'!DU21-'Module C Initial'!DU21),'Corrected With Uncollectible'!DU21-'Module C Initial'!DU21)</f>
        <v>15.630000000000109</v>
      </c>
      <c r="AD21" s="31">
        <f ca="1">IFERROR(IF(AND($A21=VLOOKUP($A21&amp;"."&amp;$C21,UncollectibleLookup,2,FALSE),$C21=VLOOKUP($A21&amp;"."&amp;$C21,UncollectibleLookup,4,FALSE)),0,'Corrected With Uncollectible'!DV21-'Module C Initial'!DV21),'Corrected With Uncollectible'!DV21-'Module C Initial'!DV21)</f>
        <v>7.1900000000000546</v>
      </c>
      <c r="AE21" s="31">
        <f ca="1">IFERROR(IF(AND($A21=VLOOKUP($A21&amp;"."&amp;$C21,UncollectibleLookup,2,FALSE),$C21=VLOOKUP($A21&amp;"."&amp;$C21,UncollectibleLookup,4,FALSE)),0,'Corrected With Uncollectible'!DW21-'Module C Initial'!DW21),'Corrected With Uncollectible'!DW21-'Module C Initial'!DW21)</f>
        <v>6.3599999999996726</v>
      </c>
      <c r="AF21" s="31">
        <f ca="1">IFERROR(IF(AND($A21=VLOOKUP($A21&amp;"."&amp;$C21,UncollectibleLookup,2,FALSE),$C21=VLOOKUP($A21&amp;"."&amp;$C21,UncollectibleLookup,4,FALSE)),0,'Corrected With Uncollectible'!DX21-'Module C Initial'!DX21),'Corrected With Uncollectible'!DX21-'Module C Initial'!DX21)</f>
        <v>4.5399999999999636</v>
      </c>
      <c r="AG21" s="31">
        <f ca="1">IFERROR(IF(AND($A21=VLOOKUP($A21&amp;"."&amp;$C21,UncollectibleLookup,2,FALSE),$C21=VLOOKUP($A21&amp;"."&amp;$C21,UncollectibleLookup,4,FALSE)),0,'Corrected With Uncollectible'!DY21-'Module C Initial'!DY21),'Corrected With Uncollectible'!DY21-'Module C Initial'!DY21)</f>
        <v>5.7200000000000273</v>
      </c>
      <c r="AH21" s="31">
        <f ca="1">IFERROR(IF(AND($A21=VLOOKUP($A21&amp;"."&amp;$C21,UncollectibleLookup,2,FALSE),$C21=VLOOKUP($A21&amp;"."&amp;$C21,UncollectibleLookup,4,FALSE)),0,'Corrected With Uncollectible'!DZ21-'Module C Initial'!DZ21),'Corrected With Uncollectible'!DZ21-'Module C Initial'!DZ21)</f>
        <v>10.2800000000002</v>
      </c>
      <c r="AI21" s="31">
        <f ca="1">IFERROR(IF(AND($A21=VLOOKUP($A21&amp;"."&amp;$C21,UncollectibleLookup,2,FALSE),$C21=VLOOKUP($A21&amp;"."&amp;$C21,UncollectibleLookup,4,FALSE)),0,'Corrected With Uncollectible'!EA21-'Module C Initial'!EA21),'Corrected With Uncollectible'!EA21-'Module C Initial'!EA21)</f>
        <v>11.5</v>
      </c>
      <c r="AJ21" s="31">
        <f ca="1">IFERROR(IF(AND($A21=VLOOKUP($A21&amp;"."&amp;$C21,UncollectibleLookup,2,FALSE),$C21=VLOOKUP($A21&amp;"."&amp;$C21,UncollectibleLookup,4,FALSE)),0,'Corrected With Uncollectible'!EB21-'Module C Initial'!EB21),'Corrected With Uncollectible'!EB21-'Module C Initial'!EB21)</f>
        <v>7.4900000000002365</v>
      </c>
      <c r="AK21" s="31">
        <f ca="1">IFERROR(IF(AND($A21=VLOOKUP($A21&amp;"."&amp;$C21,UncollectibleLookup,2,FALSE),$C21=VLOOKUP($A21&amp;"."&amp;$C21,UncollectibleLookup,4,FALSE)),0,'Corrected With Uncollectible'!EC21-'Module C Initial'!EC21),'Corrected With Uncollectible'!EC21-'Module C Initial'!EC21)</f>
        <v>11.699999999999818</v>
      </c>
      <c r="AL21" s="31">
        <f ca="1">IFERROR(IF(AND($A21=VLOOKUP($A21&amp;"."&amp;$C21,UncollectibleLookup,2,FALSE),$C21=VLOOKUP($A21&amp;"."&amp;$C21,UncollectibleLookup,4,FALSE)),0,'Corrected With Uncollectible'!ED21-'Module C Initial'!ED21),'Corrected With Uncollectible'!ED21-'Module C Initial'!ED21)</f>
        <v>3.3899999999998727</v>
      </c>
      <c r="AM21" s="31">
        <f ca="1">IFERROR(IF(AND($A21=VLOOKUP($A21&amp;"."&amp;$C21,UncollectibleLookup,2,FALSE),$C21=VLOOKUP($A21&amp;"."&amp;$C21,UncollectibleLookup,4,FALSE)),0,'Corrected With Uncollectible'!EE21-'Module C Initial'!EE21),'Corrected With Uncollectible'!EE21-'Module C Initial'!EE21)</f>
        <v>6.6200000000003456</v>
      </c>
      <c r="AN21" s="31">
        <f ca="1">IFERROR(IF(AND($A21=VLOOKUP($A21&amp;"."&amp;$C21,UncollectibleLookup,2,FALSE),$C21=VLOOKUP($A21&amp;"."&amp;$C21,UncollectibleLookup,4,FALSE)),0,'Corrected With Uncollectible'!EF21-'Module C Initial'!EF21),'Corrected With Uncollectible'!EF21-'Module C Initial'!EF21)</f>
        <v>6.6999999999998181</v>
      </c>
      <c r="AO21" s="32">
        <f t="shared" ca="1" si="7"/>
        <v>66.560000000000173</v>
      </c>
      <c r="AP21" s="32">
        <f t="shared" ca="1" si="7"/>
        <v>30.789999999999395</v>
      </c>
      <c r="AQ21" s="32">
        <f t="shared" ca="1" si="7"/>
        <v>27.369999999999891</v>
      </c>
      <c r="AR21" s="32">
        <f t="shared" ca="1" si="7"/>
        <v>19.629999999998944</v>
      </c>
      <c r="AS21" s="32">
        <f t="shared" ca="1" si="7"/>
        <v>24.829999999998904</v>
      </c>
      <c r="AT21" s="32">
        <f t="shared" ca="1" si="7"/>
        <v>44.819999999999595</v>
      </c>
      <c r="AU21" s="32">
        <f t="shared" ca="1" si="7"/>
        <v>50.349999999999909</v>
      </c>
      <c r="AV21" s="32">
        <f t="shared" ca="1" si="7"/>
        <v>32.950000000000045</v>
      </c>
      <c r="AW21" s="32">
        <f t="shared" ca="1" si="7"/>
        <v>51.670000000001096</v>
      </c>
      <c r="AX21" s="32">
        <f t="shared" ca="1" si="7"/>
        <v>15.030000000000001</v>
      </c>
      <c r="AY21" s="32">
        <f t="shared" ca="1" si="7"/>
        <v>29.480000000000814</v>
      </c>
      <c r="AZ21" s="32">
        <f t="shared" ca="1" si="7"/>
        <v>29.989999999998304</v>
      </c>
      <c r="BA21" s="31">
        <f t="shared" ca="1" si="8"/>
        <v>0.56999999999999995</v>
      </c>
      <c r="BB21" s="31">
        <f t="shared" ca="1" si="5"/>
        <v>0.26</v>
      </c>
      <c r="BC21" s="31">
        <f t="shared" ca="1" si="5"/>
        <v>0.23</v>
      </c>
      <c r="BD21" s="31">
        <f t="shared" ca="1" si="5"/>
        <v>0.17</v>
      </c>
      <c r="BE21" s="31">
        <f t="shared" ca="1" si="5"/>
        <v>0.21</v>
      </c>
      <c r="BF21" s="31">
        <f t="shared" ca="1" si="5"/>
        <v>0.39</v>
      </c>
      <c r="BG21" s="31">
        <f t="shared" ca="1" si="5"/>
        <v>0.43</v>
      </c>
      <c r="BH21" s="31">
        <f t="shared" ca="1" si="5"/>
        <v>0.28000000000000003</v>
      </c>
      <c r="BI21" s="31">
        <f t="shared" ca="1" si="5"/>
        <v>0.45</v>
      </c>
      <c r="BJ21" s="31">
        <f t="shared" ca="1" si="5"/>
        <v>0.13</v>
      </c>
      <c r="BK21" s="31">
        <f t="shared" ca="1" si="5"/>
        <v>0.25</v>
      </c>
      <c r="BL21" s="31">
        <f t="shared" ca="1" si="5"/>
        <v>0.26</v>
      </c>
      <c r="BM21" s="32">
        <f t="shared" ca="1" si="9"/>
        <v>67.130000000000166</v>
      </c>
      <c r="BN21" s="32">
        <f t="shared" ca="1" si="6"/>
        <v>31.049999999999397</v>
      </c>
      <c r="BO21" s="32">
        <f t="shared" ca="1" si="6"/>
        <v>27.599999999999891</v>
      </c>
      <c r="BP21" s="32">
        <f t="shared" ca="1" si="6"/>
        <v>19.799999999998946</v>
      </c>
      <c r="BQ21" s="32">
        <f t="shared" ca="1" si="6"/>
        <v>25.039999999998905</v>
      </c>
      <c r="BR21" s="32">
        <f t="shared" ca="1" si="6"/>
        <v>45.209999999999596</v>
      </c>
      <c r="BS21" s="32">
        <f t="shared" ca="1" si="6"/>
        <v>50.779999999999909</v>
      </c>
      <c r="BT21" s="32">
        <f t="shared" ca="1" si="6"/>
        <v>33.230000000000047</v>
      </c>
      <c r="BU21" s="32">
        <f t="shared" ca="1" si="6"/>
        <v>52.120000000001099</v>
      </c>
      <c r="BV21" s="32">
        <f t="shared" ca="1" si="6"/>
        <v>15.160000000000002</v>
      </c>
      <c r="BW21" s="32">
        <f t="shared" ca="1" si="6"/>
        <v>29.730000000000814</v>
      </c>
      <c r="BX21" s="32">
        <f t="shared" ca="1" si="6"/>
        <v>30.249999999998305</v>
      </c>
    </row>
    <row r="22" spans="1:76">
      <c r="A22" t="s">
        <v>438</v>
      </c>
      <c r="B22" s="1" t="s">
        <v>12</v>
      </c>
      <c r="C22" t="str">
        <f t="shared" ca="1" si="2"/>
        <v>BR3</v>
      </c>
      <c r="D22" t="str">
        <f t="shared" ca="1" si="3"/>
        <v>Battle River #3</v>
      </c>
      <c r="E22" s="31">
        <f ca="1">IFERROR(IF(AND($A22=VLOOKUP($A22&amp;"."&amp;$C22,UncollectibleLookup,2,FALSE),$C22=VLOOKUP($A22&amp;"."&amp;$C22,UncollectibleLookup,4,FALSE)),0,'Corrected With Uncollectible'!CW22-'Module C Initial'!CW22),'Corrected With Uncollectible'!CW22-'Module C Initial'!CW22)</f>
        <v>-1017.1099999998696</v>
      </c>
      <c r="F22" s="31">
        <f ca="1">IFERROR(IF(AND($A22=VLOOKUP($A22&amp;"."&amp;$C22,UncollectibleLookup,2,FALSE),$C22=VLOOKUP($A22&amp;"."&amp;$C22,UncollectibleLookup,4,FALSE)),0,'Corrected With Uncollectible'!CX22-'Module C Initial'!CX22),'Corrected With Uncollectible'!CX22-'Module C Initial'!CX22)</f>
        <v>-491.55999999999767</v>
      </c>
      <c r="G22" s="31">
        <f ca="1">IFERROR(IF(AND($A22=VLOOKUP($A22&amp;"."&amp;$C22,UncollectibleLookup,2,FALSE),$C22=VLOOKUP($A22&amp;"."&amp;$C22,UncollectibleLookup,4,FALSE)),0,'Corrected With Uncollectible'!CY22-'Module C Initial'!CY22),'Corrected With Uncollectible'!CY22-'Module C Initial'!CY22)</f>
        <v>-341.53999999997905</v>
      </c>
      <c r="H22" s="31">
        <f ca="1">IFERROR(IF(AND($A22=VLOOKUP($A22&amp;"."&amp;$C22,UncollectibleLookup,2,FALSE),$C22=VLOOKUP($A22&amp;"."&amp;$C22,UncollectibleLookup,4,FALSE)),0,'Corrected With Uncollectible'!CZ22-'Module C Initial'!CZ22),'Corrected With Uncollectible'!CZ22-'Module C Initial'!CZ22)</f>
        <v>-283.89999999996508</v>
      </c>
      <c r="I22" s="31">
        <f ca="1">IFERROR(IF(AND($A22=VLOOKUP($A22&amp;"."&amp;$C22,UncollectibleLookup,2,FALSE),$C22=VLOOKUP($A22&amp;"."&amp;$C22,UncollectibleLookup,4,FALSE)),0,'Corrected With Uncollectible'!DA22-'Module C Initial'!DA22),'Corrected With Uncollectible'!DA22-'Module C Initial'!DA22)</f>
        <v>-58.479999999995925</v>
      </c>
      <c r="J22" s="31">
        <f ca="1">IFERROR(IF(AND($A22=VLOOKUP($A22&amp;"."&amp;$C22,UncollectibleLookup,2,FALSE),$C22=VLOOKUP($A22&amp;"."&amp;$C22,UncollectibleLookup,4,FALSE)),0,'Corrected With Uncollectible'!DB22-'Module C Initial'!DB22),'Corrected With Uncollectible'!DB22-'Module C Initial'!DB22)</f>
        <v>-324.29000000000815</v>
      </c>
      <c r="K22" s="31">
        <f ca="1">IFERROR(IF(AND($A22=VLOOKUP($A22&amp;"."&amp;$C22,UncollectibleLookup,2,FALSE),$C22=VLOOKUP($A22&amp;"."&amp;$C22,UncollectibleLookup,4,FALSE)),0,'Corrected With Uncollectible'!DC22-'Module C Initial'!DC22),'Corrected With Uncollectible'!DC22-'Module C Initial'!DC22)</f>
        <v>-421.25</v>
      </c>
      <c r="L22" s="31">
        <f ca="1">IFERROR(IF(AND($A22=VLOOKUP($A22&amp;"."&amp;$C22,UncollectibleLookup,2,FALSE),$C22=VLOOKUP($A22&amp;"."&amp;$C22,UncollectibleLookup,4,FALSE)),0,'Corrected With Uncollectible'!DD22-'Module C Initial'!DD22),'Corrected With Uncollectible'!DD22-'Module C Initial'!DD22)</f>
        <v>-363.88999999998487</v>
      </c>
      <c r="M22" s="31">
        <f ca="1">IFERROR(IF(AND($A22=VLOOKUP($A22&amp;"."&amp;$C22,UncollectibleLookup,2,FALSE),$C22=VLOOKUP($A22&amp;"."&amp;$C22,UncollectibleLookup,4,FALSE)),0,'Corrected With Uncollectible'!DE22-'Module C Initial'!DE22),'Corrected With Uncollectible'!DE22-'Module C Initial'!DE22)</f>
        <v>-772.03000000002794</v>
      </c>
      <c r="N22" s="31">
        <f ca="1">IFERROR(IF(AND($A22=VLOOKUP($A22&amp;"."&amp;$C22,UncollectibleLookup,2,FALSE),$C22=VLOOKUP($A22&amp;"."&amp;$C22,UncollectibleLookup,4,FALSE)),0,'Corrected With Uncollectible'!DF22-'Module C Initial'!DF22),'Corrected With Uncollectible'!DF22-'Module C Initial'!DF22)</f>
        <v>-376.78000000002794</v>
      </c>
      <c r="O22" s="31">
        <f ca="1">IFERROR(IF(AND($A22=VLOOKUP($A22&amp;"."&amp;$C22,UncollectibleLookup,2,FALSE),$C22=VLOOKUP($A22&amp;"."&amp;$C22,UncollectibleLookup,4,FALSE)),0,'Corrected With Uncollectible'!DG22-'Module C Initial'!DG22),'Corrected With Uncollectible'!DG22-'Module C Initial'!DG22)</f>
        <v>-440.46999999997206</v>
      </c>
      <c r="P22" s="31">
        <f ca="1">IFERROR(IF(AND($A22=VLOOKUP($A22&amp;"."&amp;$C22,UncollectibleLookup,2,FALSE),$C22=VLOOKUP($A22&amp;"."&amp;$C22,UncollectibleLookup,4,FALSE)),0,'Corrected With Uncollectible'!DH22-'Module C Initial'!DH22),'Corrected With Uncollectible'!DH22-'Module C Initial'!DH22)</f>
        <v>-562.17999999999302</v>
      </c>
      <c r="Q22" s="32">
        <f ca="1">IFERROR(IF(AND($A22=VLOOKUP($A22&amp;"."&amp;$C22,UncollectibleLookup,2,FALSE),$C22=VLOOKUP($A22&amp;"."&amp;$C22,UncollectibleLookup,4,FALSE)),0,'Corrected With Uncollectible'!DI22-'Module C Initial'!DI22),'Corrected With Uncollectible'!DI22-'Module C Initial'!DI22)</f>
        <v>-50.850000000000364</v>
      </c>
      <c r="R22" s="32">
        <f ca="1">IFERROR(IF(AND($A22=VLOOKUP($A22&amp;"."&amp;$C22,UncollectibleLookup,2,FALSE),$C22=VLOOKUP($A22&amp;"."&amp;$C22,UncollectibleLookup,4,FALSE)),0,'Corrected With Uncollectible'!DJ22-'Module C Initial'!DJ22),'Corrected With Uncollectible'!DJ22-'Module C Initial'!DJ22)</f>
        <v>-24.570000000000164</v>
      </c>
      <c r="S22" s="32">
        <f ca="1">IFERROR(IF(AND($A22=VLOOKUP($A22&amp;"."&amp;$C22,UncollectibleLookup,2,FALSE),$C22=VLOOKUP($A22&amp;"."&amp;$C22,UncollectibleLookup,4,FALSE)),0,'Corrected With Uncollectible'!DK22-'Module C Initial'!DK22),'Corrected With Uncollectible'!DK22-'Module C Initial'!DK22)</f>
        <v>-17.079999999999927</v>
      </c>
      <c r="T22" s="32">
        <f ca="1">IFERROR(IF(AND($A22=VLOOKUP($A22&amp;"."&amp;$C22,UncollectibleLookup,2,FALSE),$C22=VLOOKUP($A22&amp;"."&amp;$C22,UncollectibleLookup,4,FALSE)),0,'Corrected With Uncollectible'!DL22-'Module C Initial'!DL22),'Corrected With Uncollectible'!DL22-'Module C Initial'!DL22)</f>
        <v>-14.200000000000045</v>
      </c>
      <c r="U22" s="32">
        <f ca="1">IFERROR(IF(AND($A22=VLOOKUP($A22&amp;"."&amp;$C22,UncollectibleLookup,2,FALSE),$C22=VLOOKUP($A22&amp;"."&amp;$C22,UncollectibleLookup,4,FALSE)),0,'Corrected With Uncollectible'!DM22-'Module C Initial'!DM22),'Corrected With Uncollectible'!DM22-'Module C Initial'!DM22)</f>
        <v>-2.9200000000000159</v>
      </c>
      <c r="V22" s="32">
        <f ca="1">IFERROR(IF(AND($A22=VLOOKUP($A22&amp;"."&amp;$C22,UncollectibleLookup,2,FALSE),$C22=VLOOKUP($A22&amp;"."&amp;$C22,UncollectibleLookup,4,FALSE)),0,'Corrected With Uncollectible'!DN22-'Module C Initial'!DN22),'Corrected With Uncollectible'!DN22-'Module C Initial'!DN22)</f>
        <v>-16.210000000000036</v>
      </c>
      <c r="W22" s="32">
        <f ca="1">IFERROR(IF(AND($A22=VLOOKUP($A22&amp;"."&amp;$C22,UncollectibleLookup,2,FALSE),$C22=VLOOKUP($A22&amp;"."&amp;$C22,UncollectibleLookup,4,FALSE)),0,'Corrected With Uncollectible'!DO22-'Module C Initial'!DO22),'Corrected With Uncollectible'!DO22-'Module C Initial'!DO22)</f>
        <v>-21.059999999999945</v>
      </c>
      <c r="X22" s="32">
        <f ca="1">IFERROR(IF(AND($A22=VLOOKUP($A22&amp;"."&amp;$C22,UncollectibleLookup,2,FALSE),$C22=VLOOKUP($A22&amp;"."&amp;$C22,UncollectibleLookup,4,FALSE)),0,'Corrected With Uncollectible'!DP22-'Module C Initial'!DP22),'Corrected With Uncollectible'!DP22-'Module C Initial'!DP22)</f>
        <v>-18.190000000000055</v>
      </c>
      <c r="Y22" s="32">
        <f ca="1">IFERROR(IF(AND($A22=VLOOKUP($A22&amp;"."&amp;$C22,UncollectibleLookup,2,FALSE),$C22=VLOOKUP($A22&amp;"."&amp;$C22,UncollectibleLookup,4,FALSE)),0,'Corrected With Uncollectible'!DQ22-'Module C Initial'!DQ22),'Corrected With Uncollectible'!DQ22-'Module C Initial'!DQ22)</f>
        <v>-38.600000000000364</v>
      </c>
      <c r="Z22" s="32">
        <f ca="1">IFERROR(IF(AND($A22=VLOOKUP($A22&amp;"."&amp;$C22,UncollectibleLookup,2,FALSE),$C22=VLOOKUP($A22&amp;"."&amp;$C22,UncollectibleLookup,4,FALSE)),0,'Corrected With Uncollectible'!DR22-'Module C Initial'!DR22),'Corrected With Uncollectible'!DR22-'Module C Initial'!DR22)</f>
        <v>-18.839999999999691</v>
      </c>
      <c r="AA22" s="32">
        <f ca="1">IFERROR(IF(AND($A22=VLOOKUP($A22&amp;"."&amp;$C22,UncollectibleLookup,2,FALSE),$C22=VLOOKUP($A22&amp;"."&amp;$C22,UncollectibleLookup,4,FALSE)),0,'Corrected With Uncollectible'!DS22-'Module C Initial'!DS22),'Corrected With Uncollectible'!DS22-'Module C Initial'!DS22)</f>
        <v>-22.0300000000002</v>
      </c>
      <c r="AB22" s="32">
        <f ca="1">IFERROR(IF(AND($A22=VLOOKUP($A22&amp;"."&amp;$C22,UncollectibleLookup,2,FALSE),$C22=VLOOKUP($A22&amp;"."&amp;$C22,UncollectibleLookup,4,FALSE)),0,'Corrected With Uncollectible'!DT22-'Module C Initial'!DT22),'Corrected With Uncollectible'!DT22-'Module C Initial'!DT22)</f>
        <v>-28.100000000000364</v>
      </c>
      <c r="AC22" s="31">
        <f ca="1">IFERROR(IF(AND($A22=VLOOKUP($A22&amp;"."&amp;$C22,UncollectibleLookup,2,FALSE),$C22=VLOOKUP($A22&amp;"."&amp;$C22,UncollectibleLookup,4,FALSE)),0,'Corrected With Uncollectible'!DU22-'Module C Initial'!DU22),'Corrected With Uncollectible'!DU22-'Module C Initial'!DU22)</f>
        <v>-327.68000000000029</v>
      </c>
      <c r="AD22" s="31">
        <f ca="1">IFERROR(IF(AND($A22=VLOOKUP($A22&amp;"."&amp;$C22,UncollectibleLookup,2,FALSE),$C22=VLOOKUP($A22&amp;"."&amp;$C22,UncollectibleLookup,4,FALSE)),0,'Corrected With Uncollectible'!DV22-'Module C Initial'!DV22),'Corrected With Uncollectible'!DV22-'Module C Initial'!DV22)</f>
        <v>-157.21999999999753</v>
      </c>
      <c r="AE22" s="31">
        <f ca="1">IFERROR(IF(AND($A22=VLOOKUP($A22&amp;"."&amp;$C22,UncollectibleLookup,2,FALSE),$C22=VLOOKUP($A22&amp;"."&amp;$C22,UncollectibleLookup,4,FALSE)),0,'Corrected With Uncollectible'!DW22-'Module C Initial'!DW22),'Corrected With Uncollectible'!DW22-'Module C Initial'!DW22)</f>
        <v>-108.52000000000044</v>
      </c>
      <c r="AF22" s="31">
        <f ca="1">IFERROR(IF(AND($A22=VLOOKUP($A22&amp;"."&amp;$C22,UncollectibleLookup,2,FALSE),$C22=VLOOKUP($A22&amp;"."&amp;$C22,UncollectibleLookup,4,FALSE)),0,'Corrected With Uncollectible'!DX22-'Module C Initial'!DX22),'Corrected With Uncollectible'!DX22-'Module C Initial'!DX22)</f>
        <v>-89.659999999999854</v>
      </c>
      <c r="AG22" s="31">
        <f ca="1">IFERROR(IF(AND($A22=VLOOKUP($A22&amp;"."&amp;$C22,UncollectibleLookup,2,FALSE),$C22=VLOOKUP($A22&amp;"."&amp;$C22,UncollectibleLookup,4,FALSE)),0,'Corrected With Uncollectible'!DY22-'Module C Initial'!DY22),'Corrected With Uncollectible'!DY22-'Module C Initial'!DY22)</f>
        <v>-18.369999999999891</v>
      </c>
      <c r="AH22" s="31">
        <f ca="1">IFERROR(IF(AND($A22=VLOOKUP($A22&amp;"."&amp;$C22,UncollectibleLookup,2,FALSE),$C22=VLOOKUP($A22&amp;"."&amp;$C22,UncollectibleLookup,4,FALSE)),0,'Corrected With Uncollectible'!DZ22-'Module C Initial'!DZ22),'Corrected With Uncollectible'!DZ22-'Module C Initial'!DZ22)</f>
        <v>-101.32999999999993</v>
      </c>
      <c r="AI22" s="31">
        <f ca="1">IFERROR(IF(AND($A22=VLOOKUP($A22&amp;"."&amp;$C22,UncollectibleLookup,2,FALSE),$C22=VLOOKUP($A22&amp;"."&amp;$C22,UncollectibleLookup,4,FALSE)),0,'Corrected With Uncollectible'!EA22-'Module C Initial'!EA22),'Corrected With Uncollectible'!EA22-'Module C Initial'!EA22)</f>
        <v>-130.93999999999869</v>
      </c>
      <c r="AJ22" s="31">
        <f ca="1">IFERROR(IF(AND($A22=VLOOKUP($A22&amp;"."&amp;$C22,UncollectibleLookup,2,FALSE),$C22=VLOOKUP($A22&amp;"."&amp;$C22,UncollectibleLookup,4,FALSE)),0,'Corrected With Uncollectible'!EB22-'Module C Initial'!EB22),'Corrected With Uncollectible'!EB22-'Module C Initial'!EB22)</f>
        <v>-112.48999999999978</v>
      </c>
      <c r="AK22" s="31">
        <f ca="1">IFERROR(IF(AND($A22=VLOOKUP($A22&amp;"."&amp;$C22,UncollectibleLookup,2,FALSE),$C22=VLOOKUP($A22&amp;"."&amp;$C22,UncollectibleLookup,4,FALSE)),0,'Corrected With Uncollectible'!EC22-'Module C Initial'!EC22),'Corrected With Uncollectible'!EC22-'Module C Initial'!EC22)</f>
        <v>-237.35000000000218</v>
      </c>
      <c r="AL22" s="31">
        <f ca="1">IFERROR(IF(AND($A22=VLOOKUP($A22&amp;"."&amp;$C22,UncollectibleLookup,2,FALSE),$C22=VLOOKUP($A22&amp;"."&amp;$C22,UncollectibleLookup,4,FALSE)),0,'Corrected With Uncollectible'!ED22-'Module C Initial'!ED22),'Corrected With Uncollectible'!ED22-'Module C Initial'!ED22)</f>
        <v>-115.21000000000276</v>
      </c>
      <c r="AM22" s="31">
        <f ca="1">IFERROR(IF(AND($A22=VLOOKUP($A22&amp;"."&amp;$C22,UncollectibleLookup,2,FALSE),$C22=VLOOKUP($A22&amp;"."&amp;$C22,UncollectibleLookup,4,FALSE)),0,'Corrected With Uncollectible'!EE22-'Module C Initial'!EE22),'Corrected With Uncollectible'!EE22-'Module C Initial'!EE22)</f>
        <v>-133.93999999999869</v>
      </c>
      <c r="AN22" s="31">
        <f ca="1">IFERROR(IF(AND($A22=VLOOKUP($A22&amp;"."&amp;$C22,UncollectibleLookup,2,FALSE),$C22=VLOOKUP($A22&amp;"."&amp;$C22,UncollectibleLookup,4,FALSE)),0,'Corrected With Uncollectible'!EF22-'Module C Initial'!EF22),'Corrected With Uncollectible'!EF22-'Module C Initial'!EF22)</f>
        <v>-170.02999999999884</v>
      </c>
      <c r="AO22" s="32">
        <f t="shared" ca="1" si="7"/>
        <v>-1395.6399999998703</v>
      </c>
      <c r="AP22" s="32">
        <f t="shared" ca="1" si="7"/>
        <v>-673.34999999999536</v>
      </c>
      <c r="AQ22" s="32">
        <f t="shared" ca="1" si="7"/>
        <v>-467.13999999997941</v>
      </c>
      <c r="AR22" s="32">
        <f t="shared" ca="1" si="7"/>
        <v>-387.75999999996498</v>
      </c>
      <c r="AS22" s="32">
        <f t="shared" ca="1" si="7"/>
        <v>-79.769999999995832</v>
      </c>
      <c r="AT22" s="32">
        <f t="shared" ca="1" si="7"/>
        <v>-441.83000000000811</v>
      </c>
      <c r="AU22" s="32">
        <f t="shared" ca="1" si="7"/>
        <v>-573.24999999999864</v>
      </c>
      <c r="AV22" s="32">
        <f t="shared" ca="1" si="7"/>
        <v>-494.5699999999847</v>
      </c>
      <c r="AW22" s="32">
        <f t="shared" ca="1" si="7"/>
        <v>-1047.9800000000305</v>
      </c>
      <c r="AX22" s="32">
        <f t="shared" ca="1" si="7"/>
        <v>-510.8300000000304</v>
      </c>
      <c r="AY22" s="32">
        <f t="shared" ca="1" si="7"/>
        <v>-596.43999999997095</v>
      </c>
      <c r="AZ22" s="32">
        <f t="shared" ca="1" si="7"/>
        <v>-760.30999999999221</v>
      </c>
      <c r="BA22" s="31">
        <f t="shared" ca="1" si="8"/>
        <v>-11.91</v>
      </c>
      <c r="BB22" s="31">
        <f t="shared" ca="1" si="5"/>
        <v>-5.76</v>
      </c>
      <c r="BC22" s="31">
        <f t="shared" ca="1" si="5"/>
        <v>-4</v>
      </c>
      <c r="BD22" s="31">
        <f t="shared" ca="1" si="5"/>
        <v>-3.33</v>
      </c>
      <c r="BE22" s="31">
        <f t="shared" ca="1" si="5"/>
        <v>-0.68</v>
      </c>
      <c r="BF22" s="31">
        <f t="shared" ca="1" si="5"/>
        <v>-3.8</v>
      </c>
      <c r="BG22" s="31">
        <f t="shared" ca="1" si="5"/>
        <v>-4.93</v>
      </c>
      <c r="BH22" s="31">
        <f t="shared" ca="1" si="5"/>
        <v>-4.26</v>
      </c>
      <c r="BI22" s="31">
        <f t="shared" ca="1" si="5"/>
        <v>-9.0399999999999991</v>
      </c>
      <c r="BJ22" s="31">
        <f t="shared" ca="1" si="5"/>
        <v>-4.41</v>
      </c>
      <c r="BK22" s="31">
        <f t="shared" ca="1" si="5"/>
        <v>-5.16</v>
      </c>
      <c r="BL22" s="31">
        <f t="shared" ca="1" si="5"/>
        <v>-6.58</v>
      </c>
      <c r="BM22" s="32">
        <f t="shared" ca="1" si="9"/>
        <v>-1407.5499999998704</v>
      </c>
      <c r="BN22" s="32">
        <f t="shared" ca="1" si="6"/>
        <v>-679.10999999999535</v>
      </c>
      <c r="BO22" s="32">
        <f t="shared" ca="1" si="6"/>
        <v>-471.13999999997941</v>
      </c>
      <c r="BP22" s="32">
        <f t="shared" ca="1" si="6"/>
        <v>-391.08999999996496</v>
      </c>
      <c r="BQ22" s="32">
        <f t="shared" ca="1" si="6"/>
        <v>-80.449999999995839</v>
      </c>
      <c r="BR22" s="32">
        <f t="shared" ca="1" si="6"/>
        <v>-445.63000000000812</v>
      </c>
      <c r="BS22" s="32">
        <f t="shared" ca="1" si="6"/>
        <v>-578.17999999999859</v>
      </c>
      <c r="BT22" s="32">
        <f t="shared" ca="1" si="6"/>
        <v>-498.82999999998469</v>
      </c>
      <c r="BU22" s="32">
        <f t="shared" ca="1" si="6"/>
        <v>-1057.0200000000304</v>
      </c>
      <c r="BV22" s="32">
        <f t="shared" ca="1" si="6"/>
        <v>-515.24000000003036</v>
      </c>
      <c r="BW22" s="32">
        <f t="shared" ca="1" si="6"/>
        <v>-601.59999999997092</v>
      </c>
      <c r="BX22" s="32">
        <f t="shared" ca="1" si="6"/>
        <v>-766.88999999999226</v>
      </c>
    </row>
    <row r="23" spans="1:76">
      <c r="A23" t="s">
        <v>438</v>
      </c>
      <c r="B23" s="1" t="s">
        <v>13</v>
      </c>
      <c r="C23" t="str">
        <f t="shared" ca="1" si="2"/>
        <v>BR4</v>
      </c>
      <c r="D23" t="str">
        <f t="shared" ca="1" si="3"/>
        <v>Battle River #4</v>
      </c>
      <c r="E23" s="31">
        <f ca="1">IFERROR(IF(AND($A23=VLOOKUP($A23&amp;"."&amp;$C23,UncollectibleLookup,2,FALSE),$C23=VLOOKUP($A23&amp;"."&amp;$C23,UncollectibleLookup,4,FALSE)),0,'Corrected With Uncollectible'!CW23-'Module C Initial'!CW23),'Corrected With Uncollectible'!CW23-'Module C Initial'!CW23)</f>
        <v>-996.73999999999069</v>
      </c>
      <c r="F23" s="31">
        <f ca="1">IFERROR(IF(AND($A23=VLOOKUP($A23&amp;"."&amp;$C23,UncollectibleLookup,2,FALSE),$C23=VLOOKUP($A23&amp;"."&amp;$C23,UncollectibleLookup,4,FALSE)),0,'Corrected With Uncollectible'!CX23-'Module C Initial'!CX23),'Corrected With Uncollectible'!CX23-'Module C Initial'!CX23)</f>
        <v>-520.94000000000233</v>
      </c>
      <c r="G23" s="31">
        <f ca="1">IFERROR(IF(AND($A23=VLOOKUP($A23&amp;"."&amp;$C23,UncollectibleLookup,2,FALSE),$C23=VLOOKUP($A23&amp;"."&amp;$C23,UncollectibleLookup,4,FALSE)),0,'Corrected With Uncollectible'!CY23-'Module C Initial'!CY23),'Corrected With Uncollectible'!CY23-'Module C Initial'!CY23)</f>
        <v>-466.11000000004424</v>
      </c>
      <c r="H23" s="31">
        <f ca="1">IFERROR(IF(AND($A23=VLOOKUP($A23&amp;"."&amp;$C23,UncollectibleLookup,2,FALSE),$C23=VLOOKUP($A23&amp;"."&amp;$C23,UncollectibleLookup,4,FALSE)),0,'Corrected With Uncollectible'!CZ23-'Module C Initial'!CZ23),'Corrected With Uncollectible'!CZ23-'Module C Initial'!CZ23)</f>
        <v>-329.64999999999418</v>
      </c>
      <c r="I23" s="31">
        <f ca="1">IFERROR(IF(AND($A23=VLOOKUP($A23&amp;"."&amp;$C23,UncollectibleLookup,2,FALSE),$C23=VLOOKUP($A23&amp;"."&amp;$C23,UncollectibleLookup,4,FALSE)),0,'Corrected With Uncollectible'!DA23-'Module C Initial'!DA23),'Corrected With Uncollectible'!DA23-'Module C Initial'!DA23)</f>
        <v>-180.48999999999069</v>
      </c>
      <c r="J23" s="31">
        <f ca="1">IFERROR(IF(AND($A23=VLOOKUP($A23&amp;"."&amp;$C23,UncollectibleLookup,2,FALSE),$C23=VLOOKUP($A23&amp;"."&amp;$C23,UncollectibleLookup,4,FALSE)),0,'Corrected With Uncollectible'!DB23-'Module C Initial'!DB23),'Corrected With Uncollectible'!DB23-'Module C Initial'!DB23)</f>
        <v>-330.10000000000582</v>
      </c>
      <c r="K23" s="31">
        <f ca="1">IFERROR(IF(AND($A23=VLOOKUP($A23&amp;"."&amp;$C23,UncollectibleLookup,2,FALSE),$C23=VLOOKUP($A23&amp;"."&amp;$C23,UncollectibleLookup,4,FALSE)),0,'Corrected With Uncollectible'!DC23-'Module C Initial'!DC23),'Corrected With Uncollectible'!DC23-'Module C Initial'!DC23)</f>
        <v>-419.90999999997439</v>
      </c>
      <c r="L23" s="31">
        <f ca="1">IFERROR(IF(AND($A23=VLOOKUP($A23&amp;"."&amp;$C23,UncollectibleLookup,2,FALSE),$C23=VLOOKUP($A23&amp;"."&amp;$C23,UncollectibleLookup,4,FALSE)),0,'Corrected With Uncollectible'!DD23-'Module C Initial'!DD23),'Corrected With Uncollectible'!DD23-'Module C Initial'!DD23)</f>
        <v>-361.14000000001397</v>
      </c>
      <c r="M23" s="31">
        <f ca="1">IFERROR(IF(AND($A23=VLOOKUP($A23&amp;"."&amp;$C23,UncollectibleLookup,2,FALSE),$C23=VLOOKUP($A23&amp;"."&amp;$C23,UncollectibleLookup,4,FALSE)),0,'Corrected With Uncollectible'!DE23-'Module C Initial'!DE23),'Corrected With Uncollectible'!DE23-'Module C Initial'!DE23)</f>
        <v>-787.97000000003027</v>
      </c>
      <c r="N23" s="31">
        <f ca="1">IFERROR(IF(AND($A23=VLOOKUP($A23&amp;"."&amp;$C23,UncollectibleLookup,2,FALSE),$C23=VLOOKUP($A23&amp;"."&amp;$C23,UncollectibleLookup,4,FALSE)),0,'Corrected With Uncollectible'!DF23-'Module C Initial'!DF23),'Corrected With Uncollectible'!DF23-'Module C Initial'!DF23)</f>
        <v>-251.91000000000349</v>
      </c>
      <c r="O23" s="31">
        <f ca="1">IFERROR(IF(AND($A23=VLOOKUP($A23&amp;"."&amp;$C23,UncollectibleLookup,2,FALSE),$C23=VLOOKUP($A23&amp;"."&amp;$C23,UncollectibleLookup,4,FALSE)),0,'Corrected With Uncollectible'!DG23-'Module C Initial'!DG23),'Corrected With Uncollectible'!DG23-'Module C Initial'!DG23)</f>
        <v>-431.69000000000233</v>
      </c>
      <c r="P23" s="31">
        <f ca="1">IFERROR(IF(AND($A23=VLOOKUP($A23&amp;"."&amp;$C23,UncollectibleLookup,2,FALSE),$C23=VLOOKUP($A23&amp;"."&amp;$C23,UncollectibleLookup,4,FALSE)),0,'Corrected With Uncollectible'!DH23-'Module C Initial'!DH23),'Corrected With Uncollectible'!DH23-'Module C Initial'!DH23)</f>
        <v>-608.79000000003725</v>
      </c>
      <c r="Q23" s="32">
        <f ca="1">IFERROR(IF(AND($A23=VLOOKUP($A23&amp;"."&amp;$C23,UncollectibleLookup,2,FALSE),$C23=VLOOKUP($A23&amp;"."&amp;$C23,UncollectibleLookup,4,FALSE)),0,'Corrected With Uncollectible'!DI23-'Module C Initial'!DI23),'Corrected With Uncollectible'!DI23-'Module C Initial'!DI23)</f>
        <v>-49.839999999999236</v>
      </c>
      <c r="R23" s="32">
        <f ca="1">IFERROR(IF(AND($A23=VLOOKUP($A23&amp;"."&amp;$C23,UncollectibleLookup,2,FALSE),$C23=VLOOKUP($A23&amp;"."&amp;$C23,UncollectibleLookup,4,FALSE)),0,'Corrected With Uncollectible'!DJ23-'Module C Initial'!DJ23),'Corrected With Uncollectible'!DJ23-'Module C Initial'!DJ23)</f>
        <v>-26.049999999999727</v>
      </c>
      <c r="S23" s="32">
        <f ca="1">IFERROR(IF(AND($A23=VLOOKUP($A23&amp;"."&amp;$C23,UncollectibleLookup,2,FALSE),$C23=VLOOKUP($A23&amp;"."&amp;$C23,UncollectibleLookup,4,FALSE)),0,'Corrected With Uncollectible'!DK23-'Module C Initial'!DK23),'Corrected With Uncollectible'!DK23-'Module C Initial'!DK23)</f>
        <v>-23.309999999999945</v>
      </c>
      <c r="T23" s="32">
        <f ca="1">IFERROR(IF(AND($A23=VLOOKUP($A23&amp;"."&amp;$C23,UncollectibleLookup,2,FALSE),$C23=VLOOKUP($A23&amp;"."&amp;$C23,UncollectibleLookup,4,FALSE)),0,'Corrected With Uncollectible'!DL23-'Module C Initial'!DL23),'Corrected With Uncollectible'!DL23-'Module C Initial'!DL23)</f>
        <v>-16.490000000000236</v>
      </c>
      <c r="U23" s="32">
        <f ca="1">IFERROR(IF(AND($A23=VLOOKUP($A23&amp;"."&amp;$C23,UncollectibleLookup,2,FALSE),$C23=VLOOKUP($A23&amp;"."&amp;$C23,UncollectibleLookup,4,FALSE)),0,'Corrected With Uncollectible'!DM23-'Module C Initial'!DM23),'Corrected With Uncollectible'!DM23-'Module C Initial'!DM23)</f>
        <v>-9.0299999999999727</v>
      </c>
      <c r="V23" s="32">
        <f ca="1">IFERROR(IF(AND($A23=VLOOKUP($A23&amp;"."&amp;$C23,UncollectibleLookup,2,FALSE),$C23=VLOOKUP($A23&amp;"."&amp;$C23,UncollectibleLookup,4,FALSE)),0,'Corrected With Uncollectible'!DN23-'Module C Initial'!DN23),'Corrected With Uncollectible'!DN23-'Module C Initial'!DN23)</f>
        <v>-16.509999999999764</v>
      </c>
      <c r="W23" s="32">
        <f ca="1">IFERROR(IF(AND($A23=VLOOKUP($A23&amp;"."&amp;$C23,UncollectibleLookup,2,FALSE),$C23=VLOOKUP($A23&amp;"."&amp;$C23,UncollectibleLookup,4,FALSE)),0,'Corrected With Uncollectible'!DO23-'Module C Initial'!DO23),'Corrected With Uncollectible'!DO23-'Module C Initial'!DO23)</f>
        <v>-20.990000000000236</v>
      </c>
      <c r="X23" s="32">
        <f ca="1">IFERROR(IF(AND($A23=VLOOKUP($A23&amp;"."&amp;$C23,UncollectibleLookup,2,FALSE),$C23=VLOOKUP($A23&amp;"."&amp;$C23,UncollectibleLookup,4,FALSE)),0,'Corrected With Uncollectible'!DP23-'Module C Initial'!DP23),'Corrected With Uncollectible'!DP23-'Module C Initial'!DP23)</f>
        <v>-18.050000000000182</v>
      </c>
      <c r="Y23" s="32">
        <f ca="1">IFERROR(IF(AND($A23=VLOOKUP($A23&amp;"."&amp;$C23,UncollectibleLookup,2,FALSE),$C23=VLOOKUP($A23&amp;"."&amp;$C23,UncollectibleLookup,4,FALSE)),0,'Corrected With Uncollectible'!DQ23-'Module C Initial'!DQ23),'Corrected With Uncollectible'!DQ23-'Module C Initial'!DQ23)</f>
        <v>-39.400000000000546</v>
      </c>
      <c r="Z23" s="32">
        <f ca="1">IFERROR(IF(AND($A23=VLOOKUP($A23&amp;"."&amp;$C23,UncollectibleLookup,2,FALSE),$C23=VLOOKUP($A23&amp;"."&amp;$C23,UncollectibleLookup,4,FALSE)),0,'Corrected With Uncollectible'!DR23-'Module C Initial'!DR23),'Corrected With Uncollectible'!DR23-'Module C Initial'!DR23)</f>
        <v>-12.589999999999918</v>
      </c>
      <c r="AA23" s="32">
        <f ca="1">IFERROR(IF(AND($A23=VLOOKUP($A23&amp;"."&amp;$C23,UncollectibleLookup,2,FALSE),$C23=VLOOKUP($A23&amp;"."&amp;$C23,UncollectibleLookup,4,FALSE)),0,'Corrected With Uncollectible'!DS23-'Module C Initial'!DS23),'Corrected With Uncollectible'!DS23-'Module C Initial'!DS23)</f>
        <v>-21.590000000000146</v>
      </c>
      <c r="AB23" s="32">
        <f ca="1">IFERROR(IF(AND($A23=VLOOKUP($A23&amp;"."&amp;$C23,UncollectibleLookup,2,FALSE),$C23=VLOOKUP($A23&amp;"."&amp;$C23,UncollectibleLookup,4,FALSE)),0,'Corrected With Uncollectible'!DT23-'Module C Initial'!DT23),'Corrected With Uncollectible'!DT23-'Module C Initial'!DT23)</f>
        <v>-30.4399999999996</v>
      </c>
      <c r="AC23" s="31">
        <f ca="1">IFERROR(IF(AND($A23=VLOOKUP($A23&amp;"."&amp;$C23,UncollectibleLookup,2,FALSE),$C23=VLOOKUP($A23&amp;"."&amp;$C23,UncollectibleLookup,4,FALSE)),0,'Corrected With Uncollectible'!DU23-'Module C Initial'!DU23),'Corrected With Uncollectible'!DU23-'Module C Initial'!DU23)</f>
        <v>-321.12000000000262</v>
      </c>
      <c r="AD23" s="31">
        <f ca="1">IFERROR(IF(AND($A23=VLOOKUP($A23&amp;"."&amp;$C23,UncollectibleLookup,2,FALSE),$C23=VLOOKUP($A23&amp;"."&amp;$C23,UncollectibleLookup,4,FALSE)),0,'Corrected With Uncollectible'!DV23-'Module C Initial'!DV23),'Corrected With Uncollectible'!DV23-'Module C Initial'!DV23)</f>
        <v>-166.61999999999898</v>
      </c>
      <c r="AE23" s="31">
        <f ca="1">IFERROR(IF(AND($A23=VLOOKUP($A23&amp;"."&amp;$C23,UncollectibleLookup,2,FALSE),$C23=VLOOKUP($A23&amp;"."&amp;$C23,UncollectibleLookup,4,FALSE)),0,'Corrected With Uncollectible'!DW23-'Module C Initial'!DW23),'Corrected With Uncollectible'!DW23-'Module C Initial'!DW23)</f>
        <v>-148.09999999999854</v>
      </c>
      <c r="AF23" s="31">
        <f ca="1">IFERROR(IF(AND($A23=VLOOKUP($A23&amp;"."&amp;$C23,UncollectibleLookup,2,FALSE),$C23=VLOOKUP($A23&amp;"."&amp;$C23,UncollectibleLookup,4,FALSE)),0,'Corrected With Uncollectible'!DX23-'Module C Initial'!DX23),'Corrected With Uncollectible'!DX23-'Module C Initial'!DX23)</f>
        <v>-104.10000000000036</v>
      </c>
      <c r="AG23" s="31">
        <f ca="1">IFERROR(IF(AND($A23=VLOOKUP($A23&amp;"."&amp;$C23,UncollectibleLookup,2,FALSE),$C23=VLOOKUP($A23&amp;"."&amp;$C23,UncollectibleLookup,4,FALSE)),0,'Corrected With Uncollectible'!DY23-'Module C Initial'!DY23),'Corrected With Uncollectible'!DY23-'Module C Initial'!DY23)</f>
        <v>-56.699999999999818</v>
      </c>
      <c r="AH23" s="31">
        <f ca="1">IFERROR(IF(AND($A23=VLOOKUP($A23&amp;"."&amp;$C23,UncollectibleLookup,2,FALSE),$C23=VLOOKUP($A23&amp;"."&amp;$C23,UncollectibleLookup,4,FALSE)),0,'Corrected With Uncollectible'!DZ23-'Module C Initial'!DZ23),'Corrected With Uncollectible'!DZ23-'Module C Initial'!DZ23)</f>
        <v>-103.14999999999964</v>
      </c>
      <c r="AI23" s="31">
        <f ca="1">IFERROR(IF(AND($A23=VLOOKUP($A23&amp;"."&amp;$C23,UncollectibleLookup,2,FALSE),$C23=VLOOKUP($A23&amp;"."&amp;$C23,UncollectibleLookup,4,FALSE)),0,'Corrected With Uncollectible'!EA23-'Module C Initial'!EA23),'Corrected With Uncollectible'!EA23-'Module C Initial'!EA23)</f>
        <v>-130.52000000000044</v>
      </c>
      <c r="AJ23" s="31">
        <f ca="1">IFERROR(IF(AND($A23=VLOOKUP($A23&amp;"."&amp;$C23,UncollectibleLookup,2,FALSE),$C23=VLOOKUP($A23&amp;"."&amp;$C23,UncollectibleLookup,4,FALSE)),0,'Corrected With Uncollectible'!EB23-'Module C Initial'!EB23),'Corrected With Uncollectible'!EB23-'Module C Initial'!EB23)</f>
        <v>-111.63999999999942</v>
      </c>
      <c r="AK23" s="31">
        <f ca="1">IFERROR(IF(AND($A23=VLOOKUP($A23&amp;"."&amp;$C23,UncollectibleLookup,2,FALSE),$C23=VLOOKUP($A23&amp;"."&amp;$C23,UncollectibleLookup,4,FALSE)),0,'Corrected With Uncollectible'!EC23-'Module C Initial'!EC23),'Corrected With Uncollectible'!EC23-'Module C Initial'!EC23)</f>
        <v>-242.23999999999796</v>
      </c>
      <c r="AL23" s="31">
        <f ca="1">IFERROR(IF(AND($A23=VLOOKUP($A23&amp;"."&amp;$C23,UncollectibleLookup,2,FALSE),$C23=VLOOKUP($A23&amp;"."&amp;$C23,UncollectibleLookup,4,FALSE)),0,'Corrected With Uncollectible'!ED23-'Module C Initial'!ED23),'Corrected With Uncollectible'!ED23-'Module C Initial'!ED23)</f>
        <v>-77.030000000000655</v>
      </c>
      <c r="AM23" s="31">
        <f ca="1">IFERROR(IF(AND($A23=VLOOKUP($A23&amp;"."&amp;$C23,UncollectibleLookup,2,FALSE),$C23=VLOOKUP($A23&amp;"."&amp;$C23,UncollectibleLookup,4,FALSE)),0,'Corrected With Uncollectible'!EE23-'Module C Initial'!EE23),'Corrected With Uncollectible'!EE23-'Module C Initial'!EE23)</f>
        <v>-131.27000000000044</v>
      </c>
      <c r="AN23" s="31">
        <f ca="1">IFERROR(IF(AND($A23=VLOOKUP($A23&amp;"."&amp;$C23,UncollectibleLookup,2,FALSE),$C23=VLOOKUP($A23&amp;"."&amp;$C23,UncollectibleLookup,4,FALSE)),0,'Corrected With Uncollectible'!EF23-'Module C Initial'!EF23),'Corrected With Uncollectible'!EF23-'Module C Initial'!EF23)</f>
        <v>-184.12999999999738</v>
      </c>
      <c r="AO23" s="32">
        <f t="shared" ca="1" si="7"/>
        <v>-1367.6999999999925</v>
      </c>
      <c r="AP23" s="32">
        <f t="shared" ca="1" si="7"/>
        <v>-713.61000000000104</v>
      </c>
      <c r="AQ23" s="32">
        <f t="shared" ca="1" si="7"/>
        <v>-637.52000000004273</v>
      </c>
      <c r="AR23" s="32">
        <f t="shared" ca="1" si="7"/>
        <v>-450.23999999999478</v>
      </c>
      <c r="AS23" s="32">
        <f t="shared" ca="1" si="7"/>
        <v>-246.21999999999048</v>
      </c>
      <c r="AT23" s="32">
        <f t="shared" ca="1" si="7"/>
        <v>-449.76000000000522</v>
      </c>
      <c r="AU23" s="32">
        <f t="shared" ca="1" si="7"/>
        <v>-571.41999999997506</v>
      </c>
      <c r="AV23" s="32">
        <f t="shared" ca="1" si="7"/>
        <v>-490.83000000001357</v>
      </c>
      <c r="AW23" s="32">
        <f t="shared" ca="1" si="7"/>
        <v>-1069.6100000000288</v>
      </c>
      <c r="AX23" s="32">
        <f t="shared" ca="1" si="7"/>
        <v>-341.53000000000407</v>
      </c>
      <c r="AY23" s="32">
        <f t="shared" ca="1" si="7"/>
        <v>-584.55000000000291</v>
      </c>
      <c r="AZ23" s="32">
        <f t="shared" ca="1" si="7"/>
        <v>-823.36000000003423</v>
      </c>
      <c r="BA23" s="31">
        <f t="shared" ca="1" si="8"/>
        <v>-11.67</v>
      </c>
      <c r="BB23" s="31">
        <f t="shared" ca="1" si="5"/>
        <v>-6.1</v>
      </c>
      <c r="BC23" s="31">
        <f t="shared" ca="1" si="5"/>
        <v>-5.46</v>
      </c>
      <c r="BD23" s="31">
        <f t="shared" ca="1" si="5"/>
        <v>-3.86</v>
      </c>
      <c r="BE23" s="31">
        <f t="shared" ca="1" si="5"/>
        <v>-2.11</v>
      </c>
      <c r="BF23" s="31">
        <f t="shared" ca="1" si="5"/>
        <v>-3.87</v>
      </c>
      <c r="BG23" s="31">
        <f t="shared" ca="1" si="5"/>
        <v>-4.92</v>
      </c>
      <c r="BH23" s="31">
        <f t="shared" ca="1" si="5"/>
        <v>-4.2300000000000004</v>
      </c>
      <c r="BI23" s="31">
        <f t="shared" ca="1" si="5"/>
        <v>-9.23</v>
      </c>
      <c r="BJ23" s="31">
        <f t="shared" ca="1" si="5"/>
        <v>-2.95</v>
      </c>
      <c r="BK23" s="31">
        <f t="shared" ca="1" si="5"/>
        <v>-5.0599999999999996</v>
      </c>
      <c r="BL23" s="31">
        <f t="shared" ca="1" si="5"/>
        <v>-7.13</v>
      </c>
      <c r="BM23" s="32">
        <f t="shared" ca="1" si="9"/>
        <v>-1379.3699999999926</v>
      </c>
      <c r="BN23" s="32">
        <f t="shared" ca="1" si="6"/>
        <v>-719.71000000000106</v>
      </c>
      <c r="BO23" s="32">
        <f t="shared" ca="1" si="6"/>
        <v>-642.98000000004276</v>
      </c>
      <c r="BP23" s="32">
        <f t="shared" ca="1" si="6"/>
        <v>-454.09999999999479</v>
      </c>
      <c r="BQ23" s="32">
        <f t="shared" ca="1" si="6"/>
        <v>-248.32999999999049</v>
      </c>
      <c r="BR23" s="32">
        <f t="shared" ca="1" si="6"/>
        <v>-453.63000000000523</v>
      </c>
      <c r="BS23" s="32">
        <f t="shared" ca="1" si="6"/>
        <v>-576.33999999997502</v>
      </c>
      <c r="BT23" s="32">
        <f t="shared" ca="1" si="6"/>
        <v>-495.06000000001359</v>
      </c>
      <c r="BU23" s="32">
        <f t="shared" ca="1" si="6"/>
        <v>-1078.8400000000288</v>
      </c>
      <c r="BV23" s="32">
        <f t="shared" ca="1" si="6"/>
        <v>-344.48000000000405</v>
      </c>
      <c r="BW23" s="32">
        <f t="shared" ca="1" si="6"/>
        <v>-589.61000000000286</v>
      </c>
      <c r="BX23" s="32">
        <f t="shared" ca="1" si="6"/>
        <v>-830.49000000003423</v>
      </c>
    </row>
    <row r="24" spans="1:76">
      <c r="A24" t="s">
        <v>438</v>
      </c>
      <c r="B24" s="1" t="s">
        <v>25</v>
      </c>
      <c r="C24" t="str">
        <f t="shared" ca="1" si="2"/>
        <v>BR5</v>
      </c>
      <c r="D24" t="str">
        <f t="shared" ca="1" si="3"/>
        <v>Battle River #5</v>
      </c>
      <c r="E24" s="31">
        <f ca="1">IFERROR(IF(AND($A24=VLOOKUP($A24&amp;"."&amp;$C24,UncollectibleLookup,2,FALSE),$C24=VLOOKUP($A24&amp;"."&amp;$C24,UncollectibleLookup,4,FALSE)),0,'Corrected With Uncollectible'!CW24-'Module C Initial'!CW24),'Corrected With Uncollectible'!CW24-'Module C Initial'!CW24)</f>
        <v>2605.7099999999627</v>
      </c>
      <c r="F24" s="31">
        <f ca="1">IFERROR(IF(AND($A24=VLOOKUP($A24&amp;"."&amp;$C24,UncollectibleLookup,2,FALSE),$C24=VLOOKUP($A24&amp;"."&amp;$C24,UncollectibleLookup,4,FALSE)),0,'Corrected With Uncollectible'!CX24-'Module C Initial'!CX24),'Corrected With Uncollectible'!CX24-'Module C Initial'!CX24)</f>
        <v>1296.4500000000116</v>
      </c>
      <c r="G24" s="31">
        <f ca="1">IFERROR(IF(AND($A24=VLOOKUP($A24&amp;"."&amp;$C24,UncollectibleLookup,2,FALSE),$C24=VLOOKUP($A24&amp;"."&amp;$C24,UncollectibleLookup,4,FALSE)),0,'Corrected With Uncollectible'!CY24-'Module C Initial'!CY24),'Corrected With Uncollectible'!CY24-'Module C Initial'!CY24)</f>
        <v>1053.0999999999767</v>
      </c>
      <c r="H24" s="31">
        <f ca="1">IFERROR(IF(AND($A24=VLOOKUP($A24&amp;"."&amp;$C24,UncollectibleLookup,2,FALSE),$C24=VLOOKUP($A24&amp;"."&amp;$C24,UncollectibleLookup,4,FALSE)),0,'Corrected With Uncollectible'!CZ24-'Module C Initial'!CZ24),'Corrected With Uncollectible'!CZ24-'Module C Initial'!CZ24)</f>
        <v>797.90999999997439</v>
      </c>
      <c r="I24" s="31">
        <f ca="1">IFERROR(IF(AND($A24=VLOOKUP($A24&amp;"."&amp;$C24,UncollectibleLookup,2,FALSE),$C24=VLOOKUP($A24&amp;"."&amp;$C24,UncollectibleLookup,4,FALSE)),0,'Corrected With Uncollectible'!DA24-'Module C Initial'!DA24),'Corrected With Uncollectible'!DA24-'Module C Initial'!DA24)</f>
        <v>808.61000000004424</v>
      </c>
      <c r="J24" s="31">
        <f ca="1">IFERROR(IF(AND($A24=VLOOKUP($A24&amp;"."&amp;$C24,UncollectibleLookup,2,FALSE),$C24=VLOOKUP($A24&amp;"."&amp;$C24,UncollectibleLookup,4,FALSE)),0,'Corrected With Uncollectible'!DB24-'Module C Initial'!DB24),'Corrected With Uncollectible'!DB24-'Module C Initial'!DB24)</f>
        <v>626.67000000001281</v>
      </c>
      <c r="K24" s="31">
        <f ca="1">IFERROR(IF(AND($A24=VLOOKUP($A24&amp;"."&amp;$C24,UncollectibleLookup,2,FALSE),$C24=VLOOKUP($A24&amp;"."&amp;$C24,UncollectibleLookup,4,FALSE)),0,'Corrected With Uncollectible'!DC24-'Module C Initial'!DC24),'Corrected With Uncollectible'!DC24-'Module C Initial'!DC24)</f>
        <v>1036.390000000014</v>
      </c>
      <c r="L24" s="31">
        <f ca="1">IFERROR(IF(AND($A24=VLOOKUP($A24&amp;"."&amp;$C24,UncollectibleLookup,2,FALSE),$C24=VLOOKUP($A24&amp;"."&amp;$C24,UncollectibleLookup,4,FALSE)),0,'Corrected With Uncollectible'!DD24-'Module C Initial'!DD24),'Corrected With Uncollectible'!DD24-'Module C Initial'!DD24)</f>
        <v>876.09000000002561</v>
      </c>
      <c r="M24" s="31">
        <f ca="1">IFERROR(IF(AND($A24=VLOOKUP($A24&amp;"."&amp;$C24,UncollectibleLookup,2,FALSE),$C24=VLOOKUP($A24&amp;"."&amp;$C24,UncollectibleLookup,4,FALSE)),0,'Corrected With Uncollectible'!DE24-'Module C Initial'!DE24),'Corrected With Uncollectible'!DE24-'Module C Initial'!DE24)</f>
        <v>1929.7999999999302</v>
      </c>
      <c r="N24" s="31">
        <f ca="1">IFERROR(IF(AND($A24=VLOOKUP($A24&amp;"."&amp;$C24,UncollectibleLookup,2,FALSE),$C24=VLOOKUP($A24&amp;"."&amp;$C24,UncollectibleLookup,4,FALSE)),0,'Corrected With Uncollectible'!DF24-'Module C Initial'!DF24),'Corrected With Uncollectible'!DF24-'Module C Initial'!DF24)</f>
        <v>895.18000000005122</v>
      </c>
      <c r="O24" s="31">
        <f ca="1">IFERROR(IF(AND($A24=VLOOKUP($A24&amp;"."&amp;$C24,UncollectibleLookup,2,FALSE),$C24=VLOOKUP($A24&amp;"."&amp;$C24,UncollectibleLookup,4,FALSE)),0,'Corrected With Uncollectible'!DG24-'Module C Initial'!DG24),'Corrected With Uncollectible'!DG24-'Module C Initial'!DG24)</f>
        <v>965.38000000000466</v>
      </c>
      <c r="P24" s="31">
        <f ca="1">IFERROR(IF(AND($A24=VLOOKUP($A24&amp;"."&amp;$C24,UncollectibleLookup,2,FALSE),$C24=VLOOKUP($A24&amp;"."&amp;$C24,UncollectibleLookup,4,FALSE)),0,'Corrected With Uncollectible'!DH24-'Module C Initial'!DH24),'Corrected With Uncollectible'!DH24-'Module C Initial'!DH24)</f>
        <v>1409.0500000000466</v>
      </c>
      <c r="Q24" s="32">
        <f ca="1">IFERROR(IF(AND($A24=VLOOKUP($A24&amp;"."&amp;$C24,UncollectibleLookup,2,FALSE),$C24=VLOOKUP($A24&amp;"."&amp;$C24,UncollectibleLookup,4,FALSE)),0,'Corrected With Uncollectible'!DI24-'Module C Initial'!DI24),'Corrected With Uncollectible'!DI24-'Module C Initial'!DI24)</f>
        <v>130.27999999999975</v>
      </c>
      <c r="R24" s="32">
        <f ca="1">IFERROR(IF(AND($A24=VLOOKUP($A24&amp;"."&amp;$C24,UncollectibleLookup,2,FALSE),$C24=VLOOKUP($A24&amp;"."&amp;$C24,UncollectibleLookup,4,FALSE)),0,'Corrected With Uncollectible'!DJ24-'Module C Initial'!DJ24),'Corrected With Uncollectible'!DJ24-'Module C Initial'!DJ24)</f>
        <v>64.819999999999936</v>
      </c>
      <c r="S24" s="32">
        <f ca="1">IFERROR(IF(AND($A24=VLOOKUP($A24&amp;"."&amp;$C24,UncollectibleLookup,2,FALSE),$C24=VLOOKUP($A24&amp;"."&amp;$C24,UncollectibleLookup,4,FALSE)),0,'Corrected With Uncollectible'!DK24-'Module C Initial'!DK24),'Corrected With Uncollectible'!DK24-'Module C Initial'!DK24)</f>
        <v>52.659999999999968</v>
      </c>
      <c r="T24" s="32">
        <f ca="1">IFERROR(IF(AND($A24=VLOOKUP($A24&amp;"."&amp;$C24,UncollectibleLookup,2,FALSE),$C24=VLOOKUP($A24&amp;"."&amp;$C24,UncollectibleLookup,4,FALSE)),0,'Corrected With Uncollectible'!DL24-'Module C Initial'!DL24),'Corrected With Uncollectible'!DL24-'Module C Initial'!DL24)</f>
        <v>39.8900000000001</v>
      </c>
      <c r="U24" s="32">
        <f ca="1">IFERROR(IF(AND($A24=VLOOKUP($A24&amp;"."&amp;$C24,UncollectibleLookup,2,FALSE),$C24=VLOOKUP($A24&amp;"."&amp;$C24,UncollectibleLookup,4,FALSE)),0,'Corrected With Uncollectible'!DM24-'Module C Initial'!DM24),'Corrected With Uncollectible'!DM24-'Module C Initial'!DM24)</f>
        <v>40.42999999999995</v>
      </c>
      <c r="V24" s="32">
        <f ca="1">IFERROR(IF(AND($A24=VLOOKUP($A24&amp;"."&amp;$C24,UncollectibleLookup,2,FALSE),$C24=VLOOKUP($A24&amp;"."&amp;$C24,UncollectibleLookup,4,FALSE)),0,'Corrected With Uncollectible'!DN24-'Module C Initial'!DN24),'Corrected With Uncollectible'!DN24-'Module C Initial'!DN24)</f>
        <v>31.329999999999984</v>
      </c>
      <c r="W24" s="32">
        <f ca="1">IFERROR(IF(AND($A24=VLOOKUP($A24&amp;"."&amp;$C24,UncollectibleLookup,2,FALSE),$C24=VLOOKUP($A24&amp;"."&amp;$C24,UncollectibleLookup,4,FALSE)),0,'Corrected With Uncollectible'!DO24-'Module C Initial'!DO24),'Corrected With Uncollectible'!DO24-'Module C Initial'!DO24)</f>
        <v>51.82000000000005</v>
      </c>
      <c r="X24" s="32">
        <f ca="1">IFERROR(IF(AND($A24=VLOOKUP($A24&amp;"."&amp;$C24,UncollectibleLookup,2,FALSE),$C24=VLOOKUP($A24&amp;"."&amp;$C24,UncollectibleLookup,4,FALSE)),0,'Corrected With Uncollectible'!DP24-'Module C Initial'!DP24),'Corrected With Uncollectible'!DP24-'Module C Initial'!DP24)</f>
        <v>43.800000000000068</v>
      </c>
      <c r="Y24" s="32">
        <f ca="1">IFERROR(IF(AND($A24=VLOOKUP($A24&amp;"."&amp;$C24,UncollectibleLookup,2,FALSE),$C24=VLOOKUP($A24&amp;"."&amp;$C24,UncollectibleLookup,4,FALSE)),0,'Corrected With Uncollectible'!DQ24-'Module C Initial'!DQ24),'Corrected With Uncollectible'!DQ24-'Module C Initial'!DQ24)</f>
        <v>96.490000000000009</v>
      </c>
      <c r="Z24" s="32">
        <f ca="1">IFERROR(IF(AND($A24=VLOOKUP($A24&amp;"."&amp;$C24,UncollectibleLookup,2,FALSE),$C24=VLOOKUP($A24&amp;"."&amp;$C24,UncollectibleLookup,4,FALSE)),0,'Corrected With Uncollectible'!DR24-'Module C Initial'!DR24),'Corrected With Uncollectible'!DR24-'Module C Initial'!DR24)</f>
        <v>44.759999999999991</v>
      </c>
      <c r="AA24" s="32">
        <f ca="1">IFERROR(IF(AND($A24=VLOOKUP($A24&amp;"."&amp;$C24,UncollectibleLookup,2,FALSE),$C24=VLOOKUP($A24&amp;"."&amp;$C24,UncollectibleLookup,4,FALSE)),0,'Corrected With Uncollectible'!DS24-'Module C Initial'!DS24),'Corrected With Uncollectible'!DS24-'Module C Initial'!DS24)</f>
        <v>48.269999999999982</v>
      </c>
      <c r="AB24" s="32">
        <f ca="1">IFERROR(IF(AND($A24=VLOOKUP($A24&amp;"."&amp;$C24,UncollectibleLookup,2,FALSE),$C24=VLOOKUP($A24&amp;"."&amp;$C24,UncollectibleLookup,4,FALSE)),0,'Corrected With Uncollectible'!DT24-'Module C Initial'!DT24),'Corrected With Uncollectible'!DT24-'Module C Initial'!DT24)</f>
        <v>70.449999999999989</v>
      </c>
      <c r="AC24" s="31">
        <f ca="1">IFERROR(IF(AND($A24=VLOOKUP($A24&amp;"."&amp;$C24,UncollectibleLookup,2,FALSE),$C24=VLOOKUP($A24&amp;"."&amp;$C24,UncollectibleLookup,4,FALSE)),0,'Corrected With Uncollectible'!DU24-'Module C Initial'!DU24),'Corrected With Uncollectible'!DU24-'Module C Initial'!DU24)</f>
        <v>839.48999999999978</v>
      </c>
      <c r="AD24" s="31">
        <f ca="1">IFERROR(IF(AND($A24=VLOOKUP($A24&amp;"."&amp;$C24,UncollectibleLookup,2,FALSE),$C24=VLOOKUP($A24&amp;"."&amp;$C24,UncollectibleLookup,4,FALSE)),0,'Corrected With Uncollectible'!DV24-'Module C Initial'!DV24),'Corrected With Uncollectible'!DV24-'Module C Initial'!DV24)</f>
        <v>414.64000000000033</v>
      </c>
      <c r="AE24" s="31">
        <f ca="1">IFERROR(IF(AND($A24=VLOOKUP($A24&amp;"."&amp;$C24,UncollectibleLookup,2,FALSE),$C24=VLOOKUP($A24&amp;"."&amp;$C24,UncollectibleLookup,4,FALSE)),0,'Corrected With Uncollectible'!DW24-'Module C Initial'!DW24),'Corrected With Uncollectible'!DW24-'Module C Initial'!DW24)</f>
        <v>334.59000000000015</v>
      </c>
      <c r="AF24" s="31">
        <f ca="1">IFERROR(IF(AND($A24=VLOOKUP($A24&amp;"."&amp;$C24,UncollectibleLookup,2,FALSE),$C24=VLOOKUP($A24&amp;"."&amp;$C24,UncollectibleLookup,4,FALSE)),0,'Corrected With Uncollectible'!DX24-'Module C Initial'!DX24),'Corrected With Uncollectible'!DX24-'Module C Initial'!DX24)</f>
        <v>251.98999999999978</v>
      </c>
      <c r="AG24" s="31">
        <f ca="1">IFERROR(IF(AND($A24=VLOOKUP($A24&amp;"."&amp;$C24,UncollectibleLookup,2,FALSE),$C24=VLOOKUP($A24&amp;"."&amp;$C24,UncollectibleLookup,4,FALSE)),0,'Corrected With Uncollectible'!DY24-'Module C Initial'!DY24),'Corrected With Uncollectible'!DY24-'Module C Initial'!DY24)</f>
        <v>254.03999999999996</v>
      </c>
      <c r="AH24" s="31">
        <f ca="1">IFERROR(IF(AND($A24=VLOOKUP($A24&amp;"."&amp;$C24,UncollectibleLookup,2,FALSE),$C24=VLOOKUP($A24&amp;"."&amp;$C24,UncollectibleLookup,4,FALSE)),0,'Corrected With Uncollectible'!DZ24-'Module C Initial'!DZ24),'Corrected With Uncollectible'!DZ24-'Module C Initial'!DZ24)</f>
        <v>195.82000000000016</v>
      </c>
      <c r="AI24" s="31">
        <f ca="1">IFERROR(IF(AND($A24=VLOOKUP($A24&amp;"."&amp;$C24,UncollectibleLookup,2,FALSE),$C24=VLOOKUP($A24&amp;"."&amp;$C24,UncollectibleLookup,4,FALSE)),0,'Corrected With Uncollectible'!EA24-'Module C Initial'!EA24),'Corrected With Uncollectible'!EA24-'Module C Initial'!EA24)</f>
        <v>322.14000000000033</v>
      </c>
      <c r="AJ24" s="31">
        <f ca="1">IFERROR(IF(AND($A24=VLOOKUP($A24&amp;"."&amp;$C24,UncollectibleLookup,2,FALSE),$C24=VLOOKUP($A24&amp;"."&amp;$C24,UncollectibleLookup,4,FALSE)),0,'Corrected With Uncollectible'!EB24-'Module C Initial'!EB24),'Corrected With Uncollectible'!EB24-'Module C Initial'!EB24)</f>
        <v>270.81999999999971</v>
      </c>
      <c r="AK24" s="31">
        <f ca="1">IFERROR(IF(AND($A24=VLOOKUP($A24&amp;"."&amp;$C24,UncollectibleLookup,2,FALSE),$C24=VLOOKUP($A24&amp;"."&amp;$C24,UncollectibleLookup,4,FALSE)),0,'Corrected With Uncollectible'!EC24-'Module C Initial'!EC24),'Corrected With Uncollectible'!EC24-'Module C Initial'!EC24)</f>
        <v>593.28000000000065</v>
      </c>
      <c r="AL24" s="31">
        <f ca="1">IFERROR(IF(AND($A24=VLOOKUP($A24&amp;"."&amp;$C24,UncollectibleLookup,2,FALSE),$C24=VLOOKUP($A24&amp;"."&amp;$C24,UncollectibleLookup,4,FALSE)),0,'Corrected With Uncollectible'!ED24-'Module C Initial'!ED24),'Corrected With Uncollectible'!ED24-'Module C Initial'!ED24)</f>
        <v>273.74</v>
      </c>
      <c r="AM24" s="31">
        <f ca="1">IFERROR(IF(AND($A24=VLOOKUP($A24&amp;"."&amp;$C24,UncollectibleLookup,2,FALSE),$C24=VLOOKUP($A24&amp;"."&amp;$C24,UncollectibleLookup,4,FALSE)),0,'Corrected With Uncollectible'!EE24-'Module C Initial'!EE24),'Corrected With Uncollectible'!EE24-'Module C Initial'!EE24)</f>
        <v>293.55999999999995</v>
      </c>
      <c r="AN24" s="31">
        <f ca="1">IFERROR(IF(AND($A24=VLOOKUP($A24&amp;"."&amp;$C24,UncollectibleLookup,2,FALSE),$C24=VLOOKUP($A24&amp;"."&amp;$C24,UncollectibleLookup,4,FALSE)),0,'Corrected With Uncollectible'!EF24-'Module C Initial'!EF24),'Corrected With Uncollectible'!EF24-'Module C Initial'!EF24)</f>
        <v>426.16000000000031</v>
      </c>
      <c r="AO24" s="32">
        <f t="shared" ca="1" si="7"/>
        <v>3575.4799999999623</v>
      </c>
      <c r="AP24" s="32">
        <f t="shared" ca="1" si="7"/>
        <v>1775.9100000000119</v>
      </c>
      <c r="AQ24" s="32">
        <f t="shared" ca="1" si="7"/>
        <v>1440.3499999999767</v>
      </c>
      <c r="AR24" s="32">
        <f t="shared" ca="1" si="7"/>
        <v>1089.7899999999743</v>
      </c>
      <c r="AS24" s="32">
        <f t="shared" ca="1" si="7"/>
        <v>1103.080000000044</v>
      </c>
      <c r="AT24" s="32">
        <f t="shared" ca="1" si="7"/>
        <v>853.8200000000129</v>
      </c>
      <c r="AU24" s="32">
        <f t="shared" ca="1" si="7"/>
        <v>1410.3500000000145</v>
      </c>
      <c r="AV24" s="32">
        <f t="shared" ca="1" si="7"/>
        <v>1190.7100000000255</v>
      </c>
      <c r="AW24" s="32">
        <f t="shared" ca="1" si="7"/>
        <v>2619.5699999999306</v>
      </c>
      <c r="AX24" s="32">
        <f t="shared" ca="1" si="7"/>
        <v>1213.6800000000512</v>
      </c>
      <c r="AY24" s="32">
        <f t="shared" ca="1" si="7"/>
        <v>1307.2100000000046</v>
      </c>
      <c r="AZ24" s="32">
        <f t="shared" ca="1" si="7"/>
        <v>1905.6600000000469</v>
      </c>
      <c r="BA24" s="31">
        <f t="shared" ca="1" si="8"/>
        <v>30.52</v>
      </c>
      <c r="BB24" s="31">
        <f t="shared" ca="1" si="5"/>
        <v>15.18</v>
      </c>
      <c r="BC24" s="31">
        <f t="shared" ca="1" si="5"/>
        <v>12.33</v>
      </c>
      <c r="BD24" s="31">
        <f t="shared" ca="1" si="5"/>
        <v>9.35</v>
      </c>
      <c r="BE24" s="31">
        <f t="shared" ca="1" si="5"/>
        <v>9.4700000000000006</v>
      </c>
      <c r="BF24" s="31">
        <f t="shared" ca="1" si="5"/>
        <v>7.34</v>
      </c>
      <c r="BG24" s="31">
        <f t="shared" ca="1" si="5"/>
        <v>12.14</v>
      </c>
      <c r="BH24" s="31">
        <f t="shared" ca="1" si="5"/>
        <v>10.26</v>
      </c>
      <c r="BI24" s="31">
        <f t="shared" ca="1" si="5"/>
        <v>22.6</v>
      </c>
      <c r="BJ24" s="31">
        <f t="shared" ca="1" si="5"/>
        <v>10.48</v>
      </c>
      <c r="BK24" s="31">
        <f t="shared" ca="1" si="5"/>
        <v>11.31</v>
      </c>
      <c r="BL24" s="31">
        <f t="shared" ca="1" si="5"/>
        <v>16.5</v>
      </c>
      <c r="BM24" s="32">
        <f t="shared" ca="1" si="9"/>
        <v>3605.9999999999623</v>
      </c>
      <c r="BN24" s="32">
        <f t="shared" ca="1" si="6"/>
        <v>1791.090000000012</v>
      </c>
      <c r="BO24" s="32">
        <f t="shared" ca="1" si="6"/>
        <v>1452.6799999999766</v>
      </c>
      <c r="BP24" s="32">
        <f t="shared" ca="1" si="6"/>
        <v>1099.1399999999742</v>
      </c>
      <c r="BQ24" s="32">
        <f t="shared" ca="1" si="6"/>
        <v>1112.5500000000441</v>
      </c>
      <c r="BR24" s="32">
        <f t="shared" ca="1" si="6"/>
        <v>861.16000000001293</v>
      </c>
      <c r="BS24" s="32">
        <f t="shared" ca="1" si="6"/>
        <v>1422.4900000000146</v>
      </c>
      <c r="BT24" s="32">
        <f t="shared" ca="1" si="6"/>
        <v>1200.9700000000255</v>
      </c>
      <c r="BU24" s="32">
        <f t="shared" ca="1" si="6"/>
        <v>2642.1699999999305</v>
      </c>
      <c r="BV24" s="32">
        <f t="shared" ca="1" si="6"/>
        <v>1224.1600000000512</v>
      </c>
      <c r="BW24" s="32">
        <f t="shared" ca="1" si="6"/>
        <v>1318.5200000000045</v>
      </c>
      <c r="BX24" s="32">
        <f t="shared" ca="1" si="6"/>
        <v>1922.1600000000469</v>
      </c>
    </row>
    <row r="25" spans="1:76">
      <c r="A25" t="s">
        <v>436</v>
      </c>
      <c r="B25" s="1" t="s">
        <v>125</v>
      </c>
      <c r="C25" t="str">
        <f t="shared" ca="1" si="2"/>
        <v>BRA</v>
      </c>
      <c r="D25" t="str">
        <f t="shared" ca="1" si="3"/>
        <v>Brazeau Hydro Facility</v>
      </c>
      <c r="E25" s="31">
        <f ca="1">IFERROR(IF(AND($A25=VLOOKUP($A25&amp;"."&amp;$C25,UncollectibleLookup,2,FALSE),$C25=VLOOKUP($A25&amp;"."&amp;$C25,UncollectibleLookup,4,FALSE)),0,'Corrected With Uncollectible'!CW25-'Module C Initial'!CW25),'Corrected With Uncollectible'!CW25-'Module C Initial'!CW25)</f>
        <v>-384.85999999999331</v>
      </c>
      <c r="F25" s="31">
        <f ca="1">IFERROR(IF(AND($A25=VLOOKUP($A25&amp;"."&amp;$C25,UncollectibleLookup,2,FALSE),$C25=VLOOKUP($A25&amp;"."&amp;$C25,UncollectibleLookup,4,FALSE)),0,'Corrected With Uncollectible'!CX25-'Module C Initial'!CX25),'Corrected With Uncollectible'!CX25-'Module C Initial'!CX25)</f>
        <v>-109.39999999999964</v>
      </c>
      <c r="G25" s="31">
        <f ca="1">IFERROR(IF(AND($A25=VLOOKUP($A25&amp;"."&amp;$C25,UncollectibleLookup,2,FALSE),$C25=VLOOKUP($A25&amp;"."&amp;$C25,UncollectibleLookup,4,FALSE)),0,'Corrected With Uncollectible'!CY25-'Module C Initial'!CY25),'Corrected With Uncollectible'!CY25-'Module C Initial'!CY25)</f>
        <v>-115.98999999999978</v>
      </c>
      <c r="H25" s="31">
        <f ca="1">IFERROR(IF(AND($A25=VLOOKUP($A25&amp;"."&amp;$C25,UncollectibleLookup,2,FALSE),$C25=VLOOKUP($A25&amp;"."&amp;$C25,UncollectibleLookup,4,FALSE)),0,'Corrected With Uncollectible'!CZ25-'Module C Initial'!CZ25),'Corrected With Uncollectible'!CZ25-'Module C Initial'!CZ25)</f>
        <v>-73.579999999999927</v>
      </c>
      <c r="I25" s="31">
        <f ca="1">IFERROR(IF(AND($A25=VLOOKUP($A25&amp;"."&amp;$C25,UncollectibleLookup,2,FALSE),$C25=VLOOKUP($A25&amp;"."&amp;$C25,UncollectibleLookup,4,FALSE)),0,'Corrected With Uncollectible'!DA25-'Module C Initial'!DA25),'Corrected With Uncollectible'!DA25-'Module C Initial'!DA25)</f>
        <v>-93.449999999998909</v>
      </c>
      <c r="J25" s="31">
        <f ca="1">IFERROR(IF(AND($A25=VLOOKUP($A25&amp;"."&amp;$C25,UncollectibleLookup,2,FALSE),$C25=VLOOKUP($A25&amp;"."&amp;$C25,UncollectibleLookup,4,FALSE)),0,'Corrected With Uncollectible'!DB25-'Module C Initial'!DB25),'Corrected With Uncollectible'!DB25-'Module C Initial'!DB25)</f>
        <v>-153.52999999999884</v>
      </c>
      <c r="K25" s="31">
        <f ca="1">IFERROR(IF(AND($A25=VLOOKUP($A25&amp;"."&amp;$C25,UncollectibleLookup,2,FALSE),$C25=VLOOKUP($A25&amp;"."&amp;$C25,UncollectibleLookup,4,FALSE)),0,'Corrected With Uncollectible'!DC25-'Module C Initial'!DC25),'Corrected With Uncollectible'!DC25-'Module C Initial'!DC25)</f>
        <v>-101.19000000000051</v>
      </c>
      <c r="L25" s="31">
        <f ca="1">IFERROR(IF(AND($A25=VLOOKUP($A25&amp;"."&amp;$C25,UncollectibleLookup,2,FALSE),$C25=VLOOKUP($A25&amp;"."&amp;$C25,UncollectibleLookup,4,FALSE)),0,'Corrected With Uncollectible'!DD25-'Module C Initial'!DD25),'Corrected With Uncollectible'!DD25-'Module C Initial'!DD25)</f>
        <v>-75.709999999999127</v>
      </c>
      <c r="M25" s="31">
        <f ca="1">IFERROR(IF(AND($A25=VLOOKUP($A25&amp;"."&amp;$C25,UncollectibleLookup,2,FALSE),$C25=VLOOKUP($A25&amp;"."&amp;$C25,UncollectibleLookup,4,FALSE)),0,'Corrected With Uncollectible'!DE25-'Module C Initial'!DE25),'Corrected With Uncollectible'!DE25-'Module C Initial'!DE25)</f>
        <v>-232</v>
      </c>
      <c r="N25" s="31">
        <f ca="1">IFERROR(IF(AND($A25=VLOOKUP($A25&amp;"."&amp;$C25,UncollectibleLookup,2,FALSE),$C25=VLOOKUP($A25&amp;"."&amp;$C25,UncollectibleLookup,4,FALSE)),0,'Corrected With Uncollectible'!DF25-'Module C Initial'!DF25),'Corrected With Uncollectible'!DF25-'Module C Initial'!DF25)</f>
        <v>-55.969999999999345</v>
      </c>
      <c r="O25" s="31">
        <f ca="1">IFERROR(IF(AND($A25=VLOOKUP($A25&amp;"."&amp;$C25,UncollectibleLookup,2,FALSE),$C25=VLOOKUP($A25&amp;"."&amp;$C25,UncollectibleLookup,4,FALSE)),0,'Corrected With Uncollectible'!DG25-'Module C Initial'!DG25),'Corrected With Uncollectible'!DG25-'Module C Initial'!DG25)</f>
        <v>-102.45999999999913</v>
      </c>
      <c r="P25" s="31">
        <f ca="1">IFERROR(IF(AND($A25=VLOOKUP($A25&amp;"."&amp;$C25,UncollectibleLookup,2,FALSE),$C25=VLOOKUP($A25&amp;"."&amp;$C25,UncollectibleLookup,4,FALSE)),0,'Corrected With Uncollectible'!DH25-'Module C Initial'!DH25),'Corrected With Uncollectible'!DH25-'Module C Initial'!DH25)</f>
        <v>-146.07000000000335</v>
      </c>
      <c r="Q25" s="32">
        <f ca="1">IFERROR(IF(AND($A25=VLOOKUP($A25&amp;"."&amp;$C25,UncollectibleLookup,2,FALSE),$C25=VLOOKUP($A25&amp;"."&amp;$C25,UncollectibleLookup,4,FALSE)),0,'Corrected With Uncollectible'!DI25-'Module C Initial'!DI25),'Corrected With Uncollectible'!DI25-'Module C Initial'!DI25)</f>
        <v>-19.239999999999782</v>
      </c>
      <c r="R25" s="32">
        <f ca="1">IFERROR(IF(AND($A25=VLOOKUP($A25&amp;"."&amp;$C25,UncollectibleLookup,2,FALSE),$C25=VLOOKUP($A25&amp;"."&amp;$C25,UncollectibleLookup,4,FALSE)),0,'Corrected With Uncollectible'!DJ25-'Module C Initial'!DJ25),'Corrected With Uncollectible'!DJ25-'Module C Initial'!DJ25)</f>
        <v>-5.4700000000000273</v>
      </c>
      <c r="S25" s="32">
        <f ca="1">IFERROR(IF(AND($A25=VLOOKUP($A25&amp;"."&amp;$C25,UncollectibleLookup,2,FALSE),$C25=VLOOKUP($A25&amp;"."&amp;$C25,UncollectibleLookup,4,FALSE)),0,'Corrected With Uncollectible'!DK25-'Module C Initial'!DK25),'Corrected With Uncollectible'!DK25-'Module C Initial'!DK25)</f>
        <v>-5.7999999999999545</v>
      </c>
      <c r="T25" s="32">
        <f ca="1">IFERROR(IF(AND($A25=VLOOKUP($A25&amp;"."&amp;$C25,UncollectibleLookup,2,FALSE),$C25=VLOOKUP($A25&amp;"."&amp;$C25,UncollectibleLookup,4,FALSE)),0,'Corrected With Uncollectible'!DL25-'Module C Initial'!DL25),'Corrected With Uncollectible'!DL25-'Module C Initial'!DL25)</f>
        <v>-3.67999999999995</v>
      </c>
      <c r="U25" s="32">
        <f ca="1">IFERROR(IF(AND($A25=VLOOKUP($A25&amp;"."&amp;$C25,UncollectibleLookup,2,FALSE),$C25=VLOOKUP($A25&amp;"."&amp;$C25,UncollectibleLookup,4,FALSE)),0,'Corrected With Uncollectible'!DM25-'Module C Initial'!DM25),'Corrected With Uncollectible'!DM25-'Module C Initial'!DM25)</f>
        <v>-4.6700000000000728</v>
      </c>
      <c r="V25" s="32">
        <f ca="1">IFERROR(IF(AND($A25=VLOOKUP($A25&amp;"."&amp;$C25,UncollectibleLookup,2,FALSE),$C25=VLOOKUP($A25&amp;"."&amp;$C25,UncollectibleLookup,4,FALSE)),0,'Corrected With Uncollectible'!DN25-'Module C Initial'!DN25),'Corrected With Uncollectible'!DN25-'Module C Initial'!DN25)</f>
        <v>-7.6699999999999591</v>
      </c>
      <c r="W25" s="32">
        <f ca="1">IFERROR(IF(AND($A25=VLOOKUP($A25&amp;"."&amp;$C25,UncollectibleLookup,2,FALSE),$C25=VLOOKUP($A25&amp;"."&amp;$C25,UncollectibleLookup,4,FALSE)),0,'Corrected With Uncollectible'!DO25-'Module C Initial'!DO25),'Corrected With Uncollectible'!DO25-'Module C Initial'!DO25)</f>
        <v>-5.0599999999999454</v>
      </c>
      <c r="X25" s="32">
        <f ca="1">IFERROR(IF(AND($A25=VLOOKUP($A25&amp;"."&amp;$C25,UncollectibleLookup,2,FALSE),$C25=VLOOKUP($A25&amp;"."&amp;$C25,UncollectibleLookup,4,FALSE)),0,'Corrected With Uncollectible'!DP25-'Module C Initial'!DP25),'Corrected With Uncollectible'!DP25-'Module C Initial'!DP25)</f>
        <v>-3.7900000000000205</v>
      </c>
      <c r="Y25" s="32">
        <f ca="1">IFERROR(IF(AND($A25=VLOOKUP($A25&amp;"."&amp;$C25,UncollectibleLookup,2,FALSE),$C25=VLOOKUP($A25&amp;"."&amp;$C25,UncollectibleLookup,4,FALSE)),0,'Corrected With Uncollectible'!DQ25-'Module C Initial'!DQ25),'Corrected With Uncollectible'!DQ25-'Module C Initial'!DQ25)</f>
        <v>-11.600000000000136</v>
      </c>
      <c r="Z25" s="32">
        <f ca="1">IFERROR(IF(AND($A25=VLOOKUP($A25&amp;"."&amp;$C25,UncollectibleLookup,2,FALSE),$C25=VLOOKUP($A25&amp;"."&amp;$C25,UncollectibleLookup,4,FALSE)),0,'Corrected With Uncollectible'!DR25-'Module C Initial'!DR25),'Corrected With Uncollectible'!DR25-'Module C Initial'!DR25)</f>
        <v>-2.7999999999999545</v>
      </c>
      <c r="AA25" s="32">
        <f ca="1">IFERROR(IF(AND($A25=VLOOKUP($A25&amp;"."&amp;$C25,UncollectibleLookup,2,FALSE),$C25=VLOOKUP($A25&amp;"."&amp;$C25,UncollectibleLookup,4,FALSE)),0,'Corrected With Uncollectible'!DS25-'Module C Initial'!DS25),'Corrected With Uncollectible'!DS25-'Module C Initial'!DS25)</f>
        <v>-5.1200000000000045</v>
      </c>
      <c r="AB25" s="32">
        <f ca="1">IFERROR(IF(AND($A25=VLOOKUP($A25&amp;"."&amp;$C25,UncollectibleLookup,2,FALSE),$C25=VLOOKUP($A25&amp;"."&amp;$C25,UncollectibleLookup,4,FALSE)),0,'Corrected With Uncollectible'!DT25-'Module C Initial'!DT25),'Corrected With Uncollectible'!DT25-'Module C Initial'!DT25)</f>
        <v>-7.3000000000000682</v>
      </c>
      <c r="AC25" s="31">
        <f ca="1">IFERROR(IF(AND($A25=VLOOKUP($A25&amp;"."&amp;$C25,UncollectibleLookup,2,FALSE),$C25=VLOOKUP($A25&amp;"."&amp;$C25,UncollectibleLookup,4,FALSE)),0,'Corrected With Uncollectible'!DU25-'Module C Initial'!DU25),'Corrected With Uncollectible'!DU25-'Module C Initial'!DU25)</f>
        <v>-123.98999999999978</v>
      </c>
      <c r="AD25" s="31">
        <f ca="1">IFERROR(IF(AND($A25=VLOOKUP($A25&amp;"."&amp;$C25,UncollectibleLookup,2,FALSE),$C25=VLOOKUP($A25&amp;"."&amp;$C25,UncollectibleLookup,4,FALSE)),0,'Corrected With Uncollectible'!DV25-'Module C Initial'!DV25),'Corrected With Uncollectible'!DV25-'Module C Initial'!DV25)</f>
        <v>-34.990000000000236</v>
      </c>
      <c r="AE25" s="31">
        <f ca="1">IFERROR(IF(AND($A25=VLOOKUP($A25&amp;"."&amp;$C25,UncollectibleLookup,2,FALSE),$C25=VLOOKUP($A25&amp;"."&amp;$C25,UncollectibleLookup,4,FALSE)),0,'Corrected With Uncollectible'!DW25-'Module C Initial'!DW25),'Corrected With Uncollectible'!DW25-'Module C Initial'!DW25)</f>
        <v>-36.849999999999909</v>
      </c>
      <c r="AF25" s="31">
        <f ca="1">IFERROR(IF(AND($A25=VLOOKUP($A25&amp;"."&amp;$C25,UncollectibleLookup,2,FALSE),$C25=VLOOKUP($A25&amp;"."&amp;$C25,UncollectibleLookup,4,FALSE)),0,'Corrected With Uncollectible'!DX25-'Module C Initial'!DX25),'Corrected With Uncollectible'!DX25-'Module C Initial'!DX25)</f>
        <v>-23.230000000000018</v>
      </c>
      <c r="AG25" s="31">
        <f ca="1">IFERROR(IF(AND($A25=VLOOKUP($A25&amp;"."&amp;$C25,UncollectibleLookup,2,FALSE),$C25=VLOOKUP($A25&amp;"."&amp;$C25,UncollectibleLookup,4,FALSE)),0,'Corrected With Uncollectible'!DY25-'Module C Initial'!DY25),'Corrected With Uncollectible'!DY25-'Module C Initial'!DY25)</f>
        <v>-29.360000000000127</v>
      </c>
      <c r="AH25" s="31">
        <f ca="1">IFERROR(IF(AND($A25=VLOOKUP($A25&amp;"."&amp;$C25,UncollectibleLookup,2,FALSE),$C25=VLOOKUP($A25&amp;"."&amp;$C25,UncollectibleLookup,4,FALSE)),0,'Corrected With Uncollectible'!DZ25-'Module C Initial'!DZ25),'Corrected With Uncollectible'!DZ25-'Module C Initial'!DZ25)</f>
        <v>-47.979999999999563</v>
      </c>
      <c r="AI25" s="31">
        <f ca="1">IFERROR(IF(AND($A25=VLOOKUP($A25&amp;"."&amp;$C25,UncollectibleLookup,2,FALSE),$C25=VLOOKUP($A25&amp;"."&amp;$C25,UncollectibleLookup,4,FALSE)),0,'Corrected With Uncollectible'!EA25-'Module C Initial'!EA25),'Corrected With Uncollectible'!EA25-'Module C Initial'!EA25)</f>
        <v>-31.449999999999818</v>
      </c>
      <c r="AJ25" s="31">
        <f ca="1">IFERROR(IF(AND($A25=VLOOKUP($A25&amp;"."&amp;$C25,UncollectibleLookup,2,FALSE),$C25=VLOOKUP($A25&amp;"."&amp;$C25,UncollectibleLookup,4,FALSE)),0,'Corrected With Uncollectible'!EB25-'Module C Initial'!EB25),'Corrected With Uncollectible'!EB25-'Module C Initial'!EB25)</f>
        <v>-23.400000000000091</v>
      </c>
      <c r="AK25" s="31">
        <f ca="1">IFERROR(IF(AND($A25=VLOOKUP($A25&amp;"."&amp;$C25,UncollectibleLookup,2,FALSE),$C25=VLOOKUP($A25&amp;"."&amp;$C25,UncollectibleLookup,4,FALSE)),0,'Corrected With Uncollectible'!EC25-'Module C Initial'!EC25),'Corrected With Uncollectible'!EC25-'Module C Initial'!EC25)</f>
        <v>-71.319999999999709</v>
      </c>
      <c r="AL25" s="31">
        <f ca="1">IFERROR(IF(AND($A25=VLOOKUP($A25&amp;"."&amp;$C25,UncollectibleLookup,2,FALSE),$C25=VLOOKUP($A25&amp;"."&amp;$C25,UncollectibleLookup,4,FALSE)),0,'Corrected With Uncollectible'!ED25-'Module C Initial'!ED25),'Corrected With Uncollectible'!ED25-'Module C Initial'!ED25)</f>
        <v>-17.120000000000118</v>
      </c>
      <c r="AM25" s="31">
        <f ca="1">IFERROR(IF(AND($A25=VLOOKUP($A25&amp;"."&amp;$C25,UncollectibleLookup,2,FALSE),$C25=VLOOKUP($A25&amp;"."&amp;$C25,UncollectibleLookup,4,FALSE)),0,'Corrected With Uncollectible'!EE25-'Module C Initial'!EE25),'Corrected With Uncollectible'!EE25-'Module C Initial'!EE25)</f>
        <v>-31.150000000000091</v>
      </c>
      <c r="AN25" s="31">
        <f ca="1">IFERROR(IF(AND($A25=VLOOKUP($A25&amp;"."&amp;$C25,UncollectibleLookup,2,FALSE),$C25=VLOOKUP($A25&amp;"."&amp;$C25,UncollectibleLookup,4,FALSE)),0,'Corrected With Uncollectible'!EF25-'Module C Initial'!EF25),'Corrected With Uncollectible'!EF25-'Module C Initial'!EF25)</f>
        <v>-44.180000000000291</v>
      </c>
      <c r="AO25" s="32">
        <f t="shared" ca="1" si="7"/>
        <v>-528.08999999999287</v>
      </c>
      <c r="AP25" s="32">
        <f t="shared" ca="1" si="7"/>
        <v>-149.8599999999999</v>
      </c>
      <c r="AQ25" s="32">
        <f t="shared" ca="1" si="7"/>
        <v>-158.63999999999965</v>
      </c>
      <c r="AR25" s="32">
        <f t="shared" ca="1" si="7"/>
        <v>-100.4899999999999</v>
      </c>
      <c r="AS25" s="32">
        <f t="shared" ca="1" si="7"/>
        <v>-127.47999999999911</v>
      </c>
      <c r="AT25" s="32">
        <f t="shared" ca="1" si="7"/>
        <v>-209.17999999999836</v>
      </c>
      <c r="AU25" s="32">
        <f t="shared" ca="1" si="7"/>
        <v>-137.70000000000027</v>
      </c>
      <c r="AV25" s="32">
        <f t="shared" ca="1" si="7"/>
        <v>-102.89999999999924</v>
      </c>
      <c r="AW25" s="32">
        <f t="shared" ca="1" si="7"/>
        <v>-314.91999999999985</v>
      </c>
      <c r="AX25" s="32">
        <f t="shared" ca="1" si="7"/>
        <v>-75.889999999999418</v>
      </c>
      <c r="AY25" s="32">
        <f t="shared" ca="1" si="7"/>
        <v>-138.72999999999922</v>
      </c>
      <c r="AZ25" s="32">
        <f t="shared" ca="1" si="7"/>
        <v>-197.55000000000371</v>
      </c>
      <c r="BA25" s="31">
        <f t="shared" ca="1" si="8"/>
        <v>-4.51</v>
      </c>
      <c r="BB25" s="31">
        <f t="shared" ca="1" si="5"/>
        <v>-1.28</v>
      </c>
      <c r="BC25" s="31">
        <f t="shared" ca="1" si="5"/>
        <v>-1.36</v>
      </c>
      <c r="BD25" s="31">
        <f t="shared" ca="1" si="5"/>
        <v>-0.86</v>
      </c>
      <c r="BE25" s="31">
        <f t="shared" ca="1" si="5"/>
        <v>-1.0900000000000001</v>
      </c>
      <c r="BF25" s="31">
        <f t="shared" ca="1" si="5"/>
        <v>-1.8</v>
      </c>
      <c r="BG25" s="31">
        <f t="shared" ca="1" si="5"/>
        <v>-1.19</v>
      </c>
      <c r="BH25" s="31">
        <f t="shared" ca="1" si="5"/>
        <v>-0.89</v>
      </c>
      <c r="BI25" s="31">
        <f t="shared" ca="1" si="5"/>
        <v>-2.72</v>
      </c>
      <c r="BJ25" s="31">
        <f t="shared" ca="1" si="5"/>
        <v>-0.66</v>
      </c>
      <c r="BK25" s="31">
        <f t="shared" ca="1" si="5"/>
        <v>-1.2</v>
      </c>
      <c r="BL25" s="31">
        <f t="shared" ca="1" si="5"/>
        <v>-1.71</v>
      </c>
      <c r="BM25" s="32">
        <f t="shared" ca="1" si="9"/>
        <v>-532.59999999999286</v>
      </c>
      <c r="BN25" s="32">
        <f t="shared" ca="1" si="6"/>
        <v>-151.1399999999999</v>
      </c>
      <c r="BO25" s="32">
        <f t="shared" ca="1" si="6"/>
        <v>-159.99999999999966</v>
      </c>
      <c r="BP25" s="32">
        <f t="shared" ca="1" si="6"/>
        <v>-101.34999999999989</v>
      </c>
      <c r="BQ25" s="32">
        <f t="shared" ca="1" si="6"/>
        <v>-128.56999999999911</v>
      </c>
      <c r="BR25" s="32">
        <f t="shared" ca="1" si="6"/>
        <v>-210.97999999999837</v>
      </c>
      <c r="BS25" s="32">
        <f t="shared" ca="1" si="6"/>
        <v>-138.89000000000027</v>
      </c>
      <c r="BT25" s="32">
        <f t="shared" ca="1" si="6"/>
        <v>-103.78999999999924</v>
      </c>
      <c r="BU25" s="32">
        <f t="shared" ca="1" si="6"/>
        <v>-317.63999999999987</v>
      </c>
      <c r="BV25" s="32">
        <f t="shared" ca="1" si="6"/>
        <v>-76.549999999999415</v>
      </c>
      <c r="BW25" s="32">
        <f t="shared" ca="1" si="6"/>
        <v>-139.92999999999921</v>
      </c>
      <c r="BX25" s="32">
        <f t="shared" ca="1" si="6"/>
        <v>-199.26000000000371</v>
      </c>
    </row>
    <row r="26" spans="1:76">
      <c r="A26" t="s">
        <v>435</v>
      </c>
      <c r="B26" s="1" t="s">
        <v>158</v>
      </c>
      <c r="C26" t="str">
        <f t="shared" ca="1" si="2"/>
        <v>BTR1</v>
      </c>
      <c r="D26" t="str">
        <f t="shared" ca="1" si="3"/>
        <v>Blue Trail Wind Facility</v>
      </c>
      <c r="E26" s="31">
        <f ca="1">IFERROR(IF(AND($A26=VLOOKUP($A26&amp;"."&amp;$C26,UncollectibleLookup,2,FALSE),$C26=VLOOKUP($A26&amp;"."&amp;$C26,UncollectibleLookup,4,FALSE)),0,'Corrected With Uncollectible'!CW26-'Module C Initial'!CW26),'Corrected With Uncollectible'!CW26-'Module C Initial'!CW26)</f>
        <v>0</v>
      </c>
      <c r="F26" s="31">
        <f ca="1">IFERROR(IF(AND($A26=VLOOKUP($A26&amp;"."&amp;$C26,UncollectibleLookup,2,FALSE),$C26=VLOOKUP($A26&amp;"."&amp;$C26,UncollectibleLookup,4,FALSE)),0,'Corrected With Uncollectible'!CX26-'Module C Initial'!CX26),'Corrected With Uncollectible'!CX26-'Module C Initial'!CX26)</f>
        <v>0</v>
      </c>
      <c r="G26" s="31">
        <f ca="1">IFERROR(IF(AND($A26=VLOOKUP($A26&amp;"."&amp;$C26,UncollectibleLookup,2,FALSE),$C26=VLOOKUP($A26&amp;"."&amp;$C26,UncollectibleLookup,4,FALSE)),0,'Corrected With Uncollectible'!CY26-'Module C Initial'!CY26),'Corrected With Uncollectible'!CY26-'Module C Initial'!CY26)</f>
        <v>0</v>
      </c>
      <c r="H26" s="31">
        <f ca="1">IFERROR(IF(AND($A26=VLOOKUP($A26&amp;"."&amp;$C26,UncollectibleLookup,2,FALSE),$C26=VLOOKUP($A26&amp;"."&amp;$C26,UncollectibleLookup,4,FALSE)),0,'Corrected With Uncollectible'!CZ26-'Module C Initial'!CZ26),'Corrected With Uncollectible'!CZ26-'Module C Initial'!CZ26)</f>
        <v>0</v>
      </c>
      <c r="I26" s="31">
        <f ca="1">IFERROR(IF(AND($A26=VLOOKUP($A26&amp;"."&amp;$C26,UncollectibleLookup,2,FALSE),$C26=VLOOKUP($A26&amp;"."&amp;$C26,UncollectibleLookup,4,FALSE)),0,'Corrected With Uncollectible'!DA26-'Module C Initial'!DA26),'Corrected With Uncollectible'!DA26-'Module C Initial'!DA26)</f>
        <v>0</v>
      </c>
      <c r="J26" s="31">
        <f ca="1">IFERROR(IF(AND($A26=VLOOKUP($A26&amp;"."&amp;$C26,UncollectibleLookup,2,FALSE),$C26=VLOOKUP($A26&amp;"."&amp;$C26,UncollectibleLookup,4,FALSE)),0,'Corrected With Uncollectible'!DB26-'Module C Initial'!DB26),'Corrected With Uncollectible'!DB26-'Module C Initial'!DB26)</f>
        <v>0</v>
      </c>
      <c r="K26" s="31">
        <f ca="1">IFERROR(IF(AND($A26=VLOOKUP($A26&amp;"."&amp;$C26,UncollectibleLookup,2,FALSE),$C26=VLOOKUP($A26&amp;"."&amp;$C26,UncollectibleLookup,4,FALSE)),0,'Corrected With Uncollectible'!DC26-'Module C Initial'!DC26),'Corrected With Uncollectible'!DC26-'Module C Initial'!DC26)</f>
        <v>0</v>
      </c>
      <c r="L26" s="31">
        <f ca="1">IFERROR(IF(AND($A26=VLOOKUP($A26&amp;"."&amp;$C26,UncollectibleLookup,2,FALSE),$C26=VLOOKUP($A26&amp;"."&amp;$C26,UncollectibleLookup,4,FALSE)),0,'Corrected With Uncollectible'!DD26-'Module C Initial'!DD26),'Corrected With Uncollectible'!DD26-'Module C Initial'!DD26)</f>
        <v>0</v>
      </c>
      <c r="M26" s="31">
        <f ca="1">IFERROR(IF(AND($A26=VLOOKUP($A26&amp;"."&amp;$C26,UncollectibleLookup,2,FALSE),$C26=VLOOKUP($A26&amp;"."&amp;$C26,UncollectibleLookup,4,FALSE)),0,'Corrected With Uncollectible'!DE26-'Module C Initial'!DE26),'Corrected With Uncollectible'!DE26-'Module C Initial'!DE26)</f>
        <v>172.42000000000007</v>
      </c>
      <c r="N26" s="31">
        <f ca="1">IFERROR(IF(AND($A26=VLOOKUP($A26&amp;"."&amp;$C26,UncollectibleLookup,2,FALSE),$C26=VLOOKUP($A26&amp;"."&amp;$C26,UncollectibleLookup,4,FALSE)),0,'Corrected With Uncollectible'!DF26-'Module C Initial'!DF26),'Corrected With Uncollectible'!DF26-'Module C Initial'!DF26)</f>
        <v>326.01000000000022</v>
      </c>
      <c r="O26" s="31">
        <f ca="1">IFERROR(IF(AND($A26=VLOOKUP($A26&amp;"."&amp;$C26,UncollectibleLookup,2,FALSE),$C26=VLOOKUP($A26&amp;"."&amp;$C26,UncollectibleLookup,4,FALSE)),0,'Corrected With Uncollectible'!DG26-'Module C Initial'!DG26),'Corrected With Uncollectible'!DG26-'Module C Initial'!DG26)</f>
        <v>1589.8500000000058</v>
      </c>
      <c r="P26" s="31">
        <f ca="1">IFERROR(IF(AND($A26=VLOOKUP($A26&amp;"."&amp;$C26,UncollectibleLookup,2,FALSE),$C26=VLOOKUP($A26&amp;"."&amp;$C26,UncollectibleLookup,4,FALSE)),0,'Corrected With Uncollectible'!DH26-'Module C Initial'!DH26),'Corrected With Uncollectible'!DH26-'Module C Initial'!DH26)</f>
        <v>668.57999999999993</v>
      </c>
      <c r="Q26" s="32">
        <f ca="1">IFERROR(IF(AND($A26=VLOOKUP($A26&amp;"."&amp;$C26,UncollectibleLookup,2,FALSE),$C26=VLOOKUP($A26&amp;"."&amp;$C26,UncollectibleLookup,4,FALSE)),0,'Corrected With Uncollectible'!DI26-'Module C Initial'!DI26),'Corrected With Uncollectible'!DI26-'Module C Initial'!DI26)</f>
        <v>0</v>
      </c>
      <c r="R26" s="32">
        <f ca="1">IFERROR(IF(AND($A26=VLOOKUP($A26&amp;"."&amp;$C26,UncollectibleLookup,2,FALSE),$C26=VLOOKUP($A26&amp;"."&amp;$C26,UncollectibleLookup,4,FALSE)),0,'Corrected With Uncollectible'!DJ26-'Module C Initial'!DJ26),'Corrected With Uncollectible'!DJ26-'Module C Initial'!DJ26)</f>
        <v>0</v>
      </c>
      <c r="S26" s="32">
        <f ca="1">IFERROR(IF(AND($A26=VLOOKUP($A26&amp;"."&amp;$C26,UncollectibleLookup,2,FALSE),$C26=VLOOKUP($A26&amp;"."&amp;$C26,UncollectibleLookup,4,FALSE)),0,'Corrected With Uncollectible'!DK26-'Module C Initial'!DK26),'Corrected With Uncollectible'!DK26-'Module C Initial'!DK26)</f>
        <v>0</v>
      </c>
      <c r="T26" s="32">
        <f ca="1">IFERROR(IF(AND($A26=VLOOKUP($A26&amp;"."&amp;$C26,UncollectibleLookup,2,FALSE),$C26=VLOOKUP($A26&amp;"."&amp;$C26,UncollectibleLookup,4,FALSE)),0,'Corrected With Uncollectible'!DL26-'Module C Initial'!DL26),'Corrected With Uncollectible'!DL26-'Module C Initial'!DL26)</f>
        <v>0</v>
      </c>
      <c r="U26" s="32">
        <f ca="1">IFERROR(IF(AND($A26=VLOOKUP($A26&amp;"."&amp;$C26,UncollectibleLookup,2,FALSE),$C26=VLOOKUP($A26&amp;"."&amp;$C26,UncollectibleLookup,4,FALSE)),0,'Corrected With Uncollectible'!DM26-'Module C Initial'!DM26),'Corrected With Uncollectible'!DM26-'Module C Initial'!DM26)</f>
        <v>0</v>
      </c>
      <c r="V26" s="32">
        <f ca="1">IFERROR(IF(AND($A26=VLOOKUP($A26&amp;"."&amp;$C26,UncollectibleLookup,2,FALSE),$C26=VLOOKUP($A26&amp;"."&amp;$C26,UncollectibleLookup,4,FALSE)),0,'Corrected With Uncollectible'!DN26-'Module C Initial'!DN26),'Corrected With Uncollectible'!DN26-'Module C Initial'!DN26)</f>
        <v>0</v>
      </c>
      <c r="W26" s="32">
        <f ca="1">IFERROR(IF(AND($A26=VLOOKUP($A26&amp;"."&amp;$C26,UncollectibleLookup,2,FALSE),$C26=VLOOKUP($A26&amp;"."&amp;$C26,UncollectibleLookup,4,FALSE)),0,'Corrected With Uncollectible'!DO26-'Module C Initial'!DO26),'Corrected With Uncollectible'!DO26-'Module C Initial'!DO26)</f>
        <v>0</v>
      </c>
      <c r="X26" s="32">
        <f ca="1">IFERROR(IF(AND($A26=VLOOKUP($A26&amp;"."&amp;$C26,UncollectibleLookup,2,FALSE),$C26=VLOOKUP($A26&amp;"."&amp;$C26,UncollectibleLookup,4,FALSE)),0,'Corrected With Uncollectible'!DP26-'Module C Initial'!DP26),'Corrected With Uncollectible'!DP26-'Module C Initial'!DP26)</f>
        <v>0</v>
      </c>
      <c r="Y26" s="32">
        <f ca="1">IFERROR(IF(AND($A26=VLOOKUP($A26&amp;"."&amp;$C26,UncollectibleLookup,2,FALSE),$C26=VLOOKUP($A26&amp;"."&amp;$C26,UncollectibleLookup,4,FALSE)),0,'Corrected With Uncollectible'!DQ26-'Module C Initial'!DQ26),'Corrected With Uncollectible'!DQ26-'Module C Initial'!DQ26)</f>
        <v>8.6200000000000045</v>
      </c>
      <c r="Z26" s="32">
        <f ca="1">IFERROR(IF(AND($A26=VLOOKUP($A26&amp;"."&amp;$C26,UncollectibleLookup,2,FALSE),$C26=VLOOKUP($A26&amp;"."&amp;$C26,UncollectibleLookup,4,FALSE)),0,'Corrected With Uncollectible'!DR26-'Module C Initial'!DR26),'Corrected With Uncollectible'!DR26-'Module C Initial'!DR26)</f>
        <v>16.300000000000011</v>
      </c>
      <c r="AA26" s="32">
        <f ca="1">IFERROR(IF(AND($A26=VLOOKUP($A26&amp;"."&amp;$C26,UncollectibleLookup,2,FALSE),$C26=VLOOKUP($A26&amp;"."&amp;$C26,UncollectibleLookup,4,FALSE)),0,'Corrected With Uncollectible'!DS26-'Module C Initial'!DS26),'Corrected With Uncollectible'!DS26-'Module C Initial'!DS26)</f>
        <v>79.5</v>
      </c>
      <c r="AB26" s="32">
        <f ca="1">IFERROR(IF(AND($A26=VLOOKUP($A26&amp;"."&amp;$C26,UncollectibleLookup,2,FALSE),$C26=VLOOKUP($A26&amp;"."&amp;$C26,UncollectibleLookup,4,FALSE)),0,'Corrected With Uncollectible'!DT26-'Module C Initial'!DT26),'Corrected With Uncollectible'!DT26-'Module C Initial'!DT26)</f>
        <v>33.419999999999959</v>
      </c>
      <c r="AC26" s="31">
        <f ca="1">IFERROR(IF(AND($A26=VLOOKUP($A26&amp;"."&amp;$C26,UncollectibleLookup,2,FALSE),$C26=VLOOKUP($A26&amp;"."&amp;$C26,UncollectibleLookup,4,FALSE)),0,'Corrected With Uncollectible'!DU26-'Module C Initial'!DU26),'Corrected With Uncollectible'!DU26-'Module C Initial'!DU26)</f>
        <v>0</v>
      </c>
      <c r="AD26" s="31">
        <f ca="1">IFERROR(IF(AND($A26=VLOOKUP($A26&amp;"."&amp;$C26,UncollectibleLookup,2,FALSE),$C26=VLOOKUP($A26&amp;"."&amp;$C26,UncollectibleLookup,4,FALSE)),0,'Corrected With Uncollectible'!DV26-'Module C Initial'!DV26),'Corrected With Uncollectible'!DV26-'Module C Initial'!DV26)</f>
        <v>0</v>
      </c>
      <c r="AE26" s="31">
        <f ca="1">IFERROR(IF(AND($A26=VLOOKUP($A26&amp;"."&amp;$C26,UncollectibleLookup,2,FALSE),$C26=VLOOKUP($A26&amp;"."&amp;$C26,UncollectibleLookup,4,FALSE)),0,'Corrected With Uncollectible'!DW26-'Module C Initial'!DW26),'Corrected With Uncollectible'!DW26-'Module C Initial'!DW26)</f>
        <v>0</v>
      </c>
      <c r="AF26" s="31">
        <f ca="1">IFERROR(IF(AND($A26=VLOOKUP($A26&amp;"."&amp;$C26,UncollectibleLookup,2,FALSE),$C26=VLOOKUP($A26&amp;"."&amp;$C26,UncollectibleLookup,4,FALSE)),0,'Corrected With Uncollectible'!DX26-'Module C Initial'!DX26),'Corrected With Uncollectible'!DX26-'Module C Initial'!DX26)</f>
        <v>0</v>
      </c>
      <c r="AG26" s="31">
        <f ca="1">IFERROR(IF(AND($A26=VLOOKUP($A26&amp;"."&amp;$C26,UncollectibleLookup,2,FALSE),$C26=VLOOKUP($A26&amp;"."&amp;$C26,UncollectibleLookup,4,FALSE)),0,'Corrected With Uncollectible'!DY26-'Module C Initial'!DY26),'Corrected With Uncollectible'!DY26-'Module C Initial'!DY26)</f>
        <v>0</v>
      </c>
      <c r="AH26" s="31">
        <f ca="1">IFERROR(IF(AND($A26=VLOOKUP($A26&amp;"."&amp;$C26,UncollectibleLookup,2,FALSE),$C26=VLOOKUP($A26&amp;"."&amp;$C26,UncollectibleLookup,4,FALSE)),0,'Corrected With Uncollectible'!DZ26-'Module C Initial'!DZ26),'Corrected With Uncollectible'!DZ26-'Module C Initial'!DZ26)</f>
        <v>0</v>
      </c>
      <c r="AI26" s="31">
        <f ca="1">IFERROR(IF(AND($A26=VLOOKUP($A26&amp;"."&amp;$C26,UncollectibleLookup,2,FALSE),$C26=VLOOKUP($A26&amp;"."&amp;$C26,UncollectibleLookup,4,FALSE)),0,'Corrected With Uncollectible'!EA26-'Module C Initial'!EA26),'Corrected With Uncollectible'!EA26-'Module C Initial'!EA26)</f>
        <v>0</v>
      </c>
      <c r="AJ26" s="31">
        <f ca="1">IFERROR(IF(AND($A26=VLOOKUP($A26&amp;"."&amp;$C26,UncollectibleLookup,2,FALSE),$C26=VLOOKUP($A26&amp;"."&amp;$C26,UncollectibleLookup,4,FALSE)),0,'Corrected With Uncollectible'!EB26-'Module C Initial'!EB26),'Corrected With Uncollectible'!EB26-'Module C Initial'!EB26)</f>
        <v>0</v>
      </c>
      <c r="AK26" s="31">
        <f ca="1">IFERROR(IF(AND($A26=VLOOKUP($A26&amp;"."&amp;$C26,UncollectibleLookup,2,FALSE),$C26=VLOOKUP($A26&amp;"."&amp;$C26,UncollectibleLookup,4,FALSE)),0,'Corrected With Uncollectible'!EC26-'Module C Initial'!EC26),'Corrected With Uncollectible'!EC26-'Module C Initial'!EC26)</f>
        <v>53</v>
      </c>
      <c r="AL26" s="31">
        <f ca="1">IFERROR(IF(AND($A26=VLOOKUP($A26&amp;"."&amp;$C26,UncollectibleLookup,2,FALSE),$C26=VLOOKUP($A26&amp;"."&amp;$C26,UncollectibleLookup,4,FALSE)),0,'Corrected With Uncollectible'!ED26-'Module C Initial'!ED26),'Corrected With Uncollectible'!ED26-'Module C Initial'!ED26)</f>
        <v>99.690000000000055</v>
      </c>
      <c r="AM26" s="31">
        <f ca="1">IFERROR(IF(AND($A26=VLOOKUP($A26&amp;"."&amp;$C26,UncollectibleLookup,2,FALSE),$C26=VLOOKUP($A26&amp;"."&amp;$C26,UncollectibleLookup,4,FALSE)),0,'Corrected With Uncollectible'!EE26-'Module C Initial'!EE26),'Corrected With Uncollectible'!EE26-'Module C Initial'!EE26)</f>
        <v>483.46000000000095</v>
      </c>
      <c r="AN26" s="31">
        <f ca="1">IFERROR(IF(AND($A26=VLOOKUP($A26&amp;"."&amp;$C26,UncollectibleLookup,2,FALSE),$C26=VLOOKUP($A26&amp;"."&amp;$C26,UncollectibleLookup,4,FALSE)),0,'Corrected With Uncollectible'!EF26-'Module C Initial'!EF26),'Corrected With Uncollectible'!EF26-'Module C Initial'!EF26)</f>
        <v>202.21000000000004</v>
      </c>
      <c r="AO26" s="32">
        <f t="shared" ca="1" si="7"/>
        <v>0</v>
      </c>
      <c r="AP26" s="32">
        <f t="shared" ca="1" si="7"/>
        <v>0</v>
      </c>
      <c r="AQ26" s="32">
        <f t="shared" ca="1" si="7"/>
        <v>0</v>
      </c>
      <c r="AR26" s="32">
        <f t="shared" ca="1" si="7"/>
        <v>0</v>
      </c>
      <c r="AS26" s="32">
        <f t="shared" ca="1" si="7"/>
        <v>0</v>
      </c>
      <c r="AT26" s="32">
        <f t="shared" ca="1" si="7"/>
        <v>0</v>
      </c>
      <c r="AU26" s="32">
        <f t="shared" ca="1" si="7"/>
        <v>0</v>
      </c>
      <c r="AV26" s="32">
        <f t="shared" ca="1" si="7"/>
        <v>0</v>
      </c>
      <c r="AW26" s="32">
        <f t="shared" ca="1" si="7"/>
        <v>234.04000000000008</v>
      </c>
      <c r="AX26" s="32">
        <f t="shared" ca="1" si="7"/>
        <v>442.00000000000028</v>
      </c>
      <c r="AY26" s="32">
        <f t="shared" ca="1" si="7"/>
        <v>2152.8100000000068</v>
      </c>
      <c r="AZ26" s="32">
        <f t="shared" ca="1" si="7"/>
        <v>904.20999999999992</v>
      </c>
      <c r="BA26" s="31">
        <f t="shared" ca="1" si="8"/>
        <v>0</v>
      </c>
      <c r="BB26" s="31">
        <f t="shared" ca="1" si="5"/>
        <v>0</v>
      </c>
      <c r="BC26" s="31">
        <f t="shared" ca="1" si="5"/>
        <v>0</v>
      </c>
      <c r="BD26" s="31">
        <f t="shared" ca="1" si="5"/>
        <v>0</v>
      </c>
      <c r="BE26" s="31">
        <f t="shared" ca="1" si="5"/>
        <v>0</v>
      </c>
      <c r="BF26" s="31">
        <f t="shared" ca="1" si="5"/>
        <v>0</v>
      </c>
      <c r="BG26" s="31">
        <f t="shared" ca="1" si="5"/>
        <v>0</v>
      </c>
      <c r="BH26" s="31">
        <f t="shared" ca="1" si="5"/>
        <v>0</v>
      </c>
      <c r="BI26" s="31">
        <f t="shared" ca="1" si="5"/>
        <v>2.02</v>
      </c>
      <c r="BJ26" s="31">
        <f t="shared" ca="1" si="5"/>
        <v>3.82</v>
      </c>
      <c r="BK26" s="31">
        <f t="shared" ca="1" si="5"/>
        <v>18.62</v>
      </c>
      <c r="BL26" s="31">
        <f t="shared" ca="1" si="5"/>
        <v>7.83</v>
      </c>
      <c r="BM26" s="32">
        <f t="shared" ca="1" si="9"/>
        <v>0</v>
      </c>
      <c r="BN26" s="32">
        <f t="shared" ca="1" si="6"/>
        <v>0</v>
      </c>
      <c r="BO26" s="32">
        <f t="shared" ca="1" si="6"/>
        <v>0</v>
      </c>
      <c r="BP26" s="32">
        <f t="shared" ca="1" si="6"/>
        <v>0</v>
      </c>
      <c r="BQ26" s="32">
        <f t="shared" ca="1" si="6"/>
        <v>0</v>
      </c>
      <c r="BR26" s="32">
        <f t="shared" ca="1" si="6"/>
        <v>0</v>
      </c>
      <c r="BS26" s="32">
        <f t="shared" ca="1" si="6"/>
        <v>0</v>
      </c>
      <c r="BT26" s="32">
        <f t="shared" ca="1" si="6"/>
        <v>0</v>
      </c>
      <c r="BU26" s="32">
        <f t="shared" ca="1" si="6"/>
        <v>236.06000000000009</v>
      </c>
      <c r="BV26" s="32">
        <f t="shared" ca="1" si="6"/>
        <v>445.82000000000028</v>
      </c>
      <c r="BW26" s="32">
        <f t="shared" ca="1" si="6"/>
        <v>2171.4300000000067</v>
      </c>
      <c r="BX26" s="32">
        <f t="shared" ca="1" si="6"/>
        <v>912.04</v>
      </c>
    </row>
    <row r="27" spans="1:76">
      <c r="A27" t="s">
        <v>532</v>
      </c>
      <c r="B27" s="1" t="s">
        <v>361</v>
      </c>
      <c r="C27" t="str">
        <f t="shared" ca="1" si="2"/>
        <v>BCHIMP</v>
      </c>
      <c r="D27" t="str">
        <f t="shared" ca="1" si="3"/>
        <v>Alberta-BC Intertie - Import</v>
      </c>
      <c r="E27" s="31">
        <f ca="1">IFERROR(IF(AND($A27=VLOOKUP($A27&amp;"."&amp;$C27,UncollectibleLookup,2,FALSE),$C27=VLOOKUP($A27&amp;"."&amp;$C27,UncollectibleLookup,4,FALSE)),0,'Corrected With Uncollectible'!CW27-'Module C Initial'!CW27),'Corrected With Uncollectible'!CW27-'Module C Initial'!CW27)</f>
        <v>79.359999999999673</v>
      </c>
      <c r="F27" s="31">
        <f ca="1">IFERROR(IF(AND($A27=VLOOKUP($A27&amp;"."&amp;$C27,UncollectibleLookup,2,FALSE),$C27=VLOOKUP($A27&amp;"."&amp;$C27,UncollectibleLookup,4,FALSE)),0,'Corrected With Uncollectible'!CX27-'Module C Initial'!CX27),'Corrected With Uncollectible'!CX27-'Module C Initial'!CX27)</f>
        <v>35.579999999999927</v>
      </c>
      <c r="G27" s="31">
        <f ca="1">IFERROR(IF(AND($A27=VLOOKUP($A27&amp;"."&amp;$C27,UncollectibleLookup,2,FALSE),$C27=VLOOKUP($A27&amp;"."&amp;$C27,UncollectibleLookup,4,FALSE)),0,'Corrected With Uncollectible'!CY27-'Module C Initial'!CY27),'Corrected With Uncollectible'!CY27-'Module C Initial'!CY27)</f>
        <v>18.670000000000073</v>
      </c>
      <c r="H27" s="31">
        <f ca="1">IFERROR(IF(AND($A27=VLOOKUP($A27&amp;"."&amp;$C27,UncollectibleLookup,2,FALSE),$C27=VLOOKUP($A27&amp;"."&amp;$C27,UncollectibleLookup,4,FALSE)),0,'Corrected With Uncollectible'!CZ27-'Module C Initial'!CZ27),'Corrected With Uncollectible'!CZ27-'Module C Initial'!CZ27)</f>
        <v>41.510000000000218</v>
      </c>
      <c r="I27" s="31">
        <f ca="1">IFERROR(IF(AND($A27=VLOOKUP($A27&amp;"."&amp;$C27,UncollectibleLookup,2,FALSE),$C27=VLOOKUP($A27&amp;"."&amp;$C27,UncollectibleLookup,4,FALSE)),0,'Corrected With Uncollectible'!DA27-'Module C Initial'!DA27),'Corrected With Uncollectible'!DA27-'Module C Initial'!DA27)</f>
        <v>34.8100000000004</v>
      </c>
      <c r="J27" s="31">
        <f ca="1">IFERROR(IF(AND($A27=VLOOKUP($A27&amp;"."&amp;$C27,UncollectibleLookup,2,FALSE),$C27=VLOOKUP($A27&amp;"."&amp;$C27,UncollectibleLookup,4,FALSE)),0,'Corrected With Uncollectible'!DB27-'Module C Initial'!DB27),'Corrected With Uncollectible'!DB27-'Module C Initial'!DB27)</f>
        <v>26.840000000000146</v>
      </c>
      <c r="K27" s="31">
        <f ca="1">IFERROR(IF(AND($A27=VLOOKUP($A27&amp;"."&amp;$C27,UncollectibleLookup,2,FALSE),$C27=VLOOKUP($A27&amp;"."&amp;$C27,UncollectibleLookup,4,FALSE)),0,'Corrected With Uncollectible'!DC27-'Module C Initial'!DC27),'Corrected With Uncollectible'!DC27-'Module C Initial'!DC27)</f>
        <v>53.010000000000218</v>
      </c>
      <c r="L27" s="31">
        <f ca="1">IFERROR(IF(AND($A27=VLOOKUP($A27&amp;"."&amp;$C27,UncollectibleLookup,2,FALSE),$C27=VLOOKUP($A27&amp;"."&amp;$C27,UncollectibleLookup,4,FALSE)),0,'Corrected With Uncollectible'!DD27-'Module C Initial'!DD27),'Corrected With Uncollectible'!DD27-'Module C Initial'!DD27)</f>
        <v>16.5</v>
      </c>
      <c r="M27" s="31">
        <f ca="1">IFERROR(IF(AND($A27=VLOOKUP($A27&amp;"."&amp;$C27,UncollectibleLookup,2,FALSE),$C27=VLOOKUP($A27&amp;"."&amp;$C27,UncollectibleLookup,4,FALSE)),0,'Corrected With Uncollectible'!DE27-'Module C Initial'!DE27),'Corrected With Uncollectible'!DE27-'Module C Initial'!DE27)</f>
        <v>17.400000000000091</v>
      </c>
      <c r="N27" s="31">
        <f ca="1">IFERROR(IF(AND($A27=VLOOKUP($A27&amp;"."&amp;$C27,UncollectibleLookup,2,FALSE),$C27=VLOOKUP($A27&amp;"."&amp;$C27,UncollectibleLookup,4,FALSE)),0,'Corrected With Uncollectible'!DF27-'Module C Initial'!DF27),'Corrected With Uncollectible'!DF27-'Module C Initial'!DF27)</f>
        <v>1.8199999999999932</v>
      </c>
      <c r="O27" s="31">
        <f ca="1">IFERROR(IF(AND($A27=VLOOKUP($A27&amp;"."&amp;$C27,UncollectibleLookup,2,FALSE),$C27=VLOOKUP($A27&amp;"."&amp;$C27,UncollectibleLookup,4,FALSE)),0,'Corrected With Uncollectible'!DG27-'Module C Initial'!DG27),'Corrected With Uncollectible'!DG27-'Module C Initial'!DG27)</f>
        <v>35.599999999999909</v>
      </c>
      <c r="P27" s="31">
        <f ca="1">IFERROR(IF(AND($A27=VLOOKUP($A27&amp;"."&amp;$C27,UncollectibleLookup,2,FALSE),$C27=VLOOKUP($A27&amp;"."&amp;$C27,UncollectibleLookup,4,FALSE)),0,'Corrected With Uncollectible'!DH27-'Module C Initial'!DH27),'Corrected With Uncollectible'!DH27-'Module C Initial'!DH27)</f>
        <v>54.869999999999891</v>
      </c>
      <c r="Q27" s="32">
        <f ca="1">IFERROR(IF(AND($A27=VLOOKUP($A27&amp;"."&amp;$C27,UncollectibleLookup,2,FALSE),$C27=VLOOKUP($A27&amp;"."&amp;$C27,UncollectibleLookup,4,FALSE)),0,'Corrected With Uncollectible'!DI27-'Module C Initial'!DI27),'Corrected With Uncollectible'!DI27-'Module C Initial'!DI27)</f>
        <v>3.9700000000000273</v>
      </c>
      <c r="R27" s="32">
        <f ca="1">IFERROR(IF(AND($A27=VLOOKUP($A27&amp;"."&amp;$C27,UncollectibleLookup,2,FALSE),$C27=VLOOKUP($A27&amp;"."&amp;$C27,UncollectibleLookup,4,FALSE)),0,'Corrected With Uncollectible'!DJ27-'Module C Initial'!DJ27),'Corrected With Uncollectible'!DJ27-'Module C Initial'!DJ27)</f>
        <v>1.7800000000000011</v>
      </c>
      <c r="S27" s="32">
        <f ca="1">IFERROR(IF(AND($A27=VLOOKUP($A27&amp;"."&amp;$C27,UncollectibleLookup,2,FALSE),$C27=VLOOKUP($A27&amp;"."&amp;$C27,UncollectibleLookup,4,FALSE)),0,'Corrected With Uncollectible'!DK27-'Module C Initial'!DK27),'Corrected With Uncollectible'!DK27-'Module C Initial'!DK27)</f>
        <v>0.93000000000000682</v>
      </c>
      <c r="T27" s="32">
        <f ca="1">IFERROR(IF(AND($A27=VLOOKUP($A27&amp;"."&amp;$C27,UncollectibleLookup,2,FALSE),$C27=VLOOKUP($A27&amp;"."&amp;$C27,UncollectibleLookup,4,FALSE)),0,'Corrected With Uncollectible'!DL27-'Module C Initial'!DL27),'Corrected With Uncollectible'!DL27-'Module C Initial'!DL27)</f>
        <v>2.0800000000000125</v>
      </c>
      <c r="U27" s="32">
        <f ca="1">IFERROR(IF(AND($A27=VLOOKUP($A27&amp;"."&amp;$C27,UncollectibleLookup,2,FALSE),$C27=VLOOKUP($A27&amp;"."&amp;$C27,UncollectibleLookup,4,FALSE)),0,'Corrected With Uncollectible'!DM27-'Module C Initial'!DM27),'Corrected With Uncollectible'!DM27-'Module C Initial'!DM27)</f>
        <v>1.7400000000000091</v>
      </c>
      <c r="V27" s="32">
        <f ca="1">IFERROR(IF(AND($A27=VLOOKUP($A27&amp;"."&amp;$C27,UncollectibleLookup,2,FALSE),$C27=VLOOKUP($A27&amp;"."&amp;$C27,UncollectibleLookup,4,FALSE)),0,'Corrected With Uncollectible'!DN27-'Module C Initial'!DN27),'Corrected With Uncollectible'!DN27-'Module C Initial'!DN27)</f>
        <v>1.3499999999999943</v>
      </c>
      <c r="W27" s="32">
        <f ca="1">IFERROR(IF(AND($A27=VLOOKUP($A27&amp;"."&amp;$C27,UncollectibleLookup,2,FALSE),$C27=VLOOKUP($A27&amp;"."&amp;$C27,UncollectibleLookup,4,FALSE)),0,'Corrected With Uncollectible'!DO27-'Module C Initial'!DO27),'Corrected With Uncollectible'!DO27-'Module C Initial'!DO27)</f>
        <v>2.6500000000000057</v>
      </c>
      <c r="X27" s="32">
        <f ca="1">IFERROR(IF(AND($A27=VLOOKUP($A27&amp;"."&amp;$C27,UncollectibleLookup,2,FALSE),$C27=VLOOKUP($A27&amp;"."&amp;$C27,UncollectibleLookup,4,FALSE)),0,'Corrected With Uncollectible'!DP27-'Module C Initial'!DP27),'Corrected With Uncollectible'!DP27-'Module C Initial'!DP27)</f>
        <v>0.8300000000000054</v>
      </c>
      <c r="Y27" s="32">
        <f ca="1">IFERROR(IF(AND($A27=VLOOKUP($A27&amp;"."&amp;$C27,UncollectibleLookup,2,FALSE),$C27=VLOOKUP($A27&amp;"."&amp;$C27,UncollectibleLookup,4,FALSE)),0,'Corrected With Uncollectible'!DQ27-'Module C Initial'!DQ27),'Corrected With Uncollectible'!DQ27-'Module C Initial'!DQ27)</f>
        <v>0.87000000000000455</v>
      </c>
      <c r="Z27" s="32">
        <f ca="1">IFERROR(IF(AND($A27=VLOOKUP($A27&amp;"."&amp;$C27,UncollectibleLookup,2,FALSE),$C27=VLOOKUP($A27&amp;"."&amp;$C27,UncollectibleLookup,4,FALSE)),0,'Corrected With Uncollectible'!DR27-'Module C Initial'!DR27),'Corrected With Uncollectible'!DR27-'Module C Initial'!DR27)</f>
        <v>9.0000000000000746E-2</v>
      </c>
      <c r="AA27" s="32">
        <f ca="1">IFERROR(IF(AND($A27=VLOOKUP($A27&amp;"."&amp;$C27,UncollectibleLookup,2,FALSE),$C27=VLOOKUP($A27&amp;"."&amp;$C27,UncollectibleLookup,4,FALSE)),0,'Corrected With Uncollectible'!DS27-'Module C Initial'!DS27),'Corrected With Uncollectible'!DS27-'Module C Initial'!DS27)</f>
        <v>1.7800000000000011</v>
      </c>
      <c r="AB27" s="32">
        <f ca="1">IFERROR(IF(AND($A27=VLOOKUP($A27&amp;"."&amp;$C27,UncollectibleLookup,2,FALSE),$C27=VLOOKUP($A27&amp;"."&amp;$C27,UncollectibleLookup,4,FALSE)),0,'Corrected With Uncollectible'!DT27-'Module C Initial'!DT27),'Corrected With Uncollectible'!DT27-'Module C Initial'!DT27)</f>
        <v>2.75</v>
      </c>
      <c r="AC27" s="31">
        <f ca="1">IFERROR(IF(AND($A27=VLOOKUP($A27&amp;"."&amp;$C27,UncollectibleLookup,2,FALSE),$C27=VLOOKUP($A27&amp;"."&amp;$C27,UncollectibleLookup,4,FALSE)),0,'Corrected With Uncollectible'!DU27-'Module C Initial'!DU27),'Corrected With Uncollectible'!DU27-'Module C Initial'!DU27)</f>
        <v>25.569999999999936</v>
      </c>
      <c r="AD27" s="31">
        <f ca="1">IFERROR(IF(AND($A27=VLOOKUP($A27&amp;"."&amp;$C27,UncollectibleLookup,2,FALSE),$C27=VLOOKUP($A27&amp;"."&amp;$C27,UncollectibleLookup,4,FALSE)),0,'Corrected With Uncollectible'!DV27-'Module C Initial'!DV27),'Corrected With Uncollectible'!DV27-'Module C Initial'!DV27)</f>
        <v>11.379999999999995</v>
      </c>
      <c r="AE27" s="31">
        <f ca="1">IFERROR(IF(AND($A27=VLOOKUP($A27&amp;"."&amp;$C27,UncollectibleLookup,2,FALSE),$C27=VLOOKUP($A27&amp;"."&amp;$C27,UncollectibleLookup,4,FALSE)),0,'Corrected With Uncollectible'!DW27-'Module C Initial'!DW27),'Corrected With Uncollectible'!DW27-'Module C Initial'!DW27)</f>
        <v>5.9300000000000068</v>
      </c>
      <c r="AF27" s="31">
        <f ca="1">IFERROR(IF(AND($A27=VLOOKUP($A27&amp;"."&amp;$C27,UncollectibleLookup,2,FALSE),$C27=VLOOKUP($A27&amp;"."&amp;$C27,UncollectibleLookup,4,FALSE)),0,'Corrected With Uncollectible'!DX27-'Module C Initial'!DX27),'Corrected With Uncollectible'!DX27-'Module C Initial'!DX27)</f>
        <v>13.110000000000014</v>
      </c>
      <c r="AG27" s="31">
        <f ca="1">IFERROR(IF(AND($A27=VLOOKUP($A27&amp;"."&amp;$C27,UncollectibleLookup,2,FALSE),$C27=VLOOKUP($A27&amp;"."&amp;$C27,UncollectibleLookup,4,FALSE)),0,'Corrected With Uncollectible'!DY27-'Module C Initial'!DY27),'Corrected With Uncollectible'!DY27-'Module C Initial'!DY27)</f>
        <v>10.940000000000055</v>
      </c>
      <c r="AH27" s="31">
        <f ca="1">IFERROR(IF(AND($A27=VLOOKUP($A27&amp;"."&amp;$C27,UncollectibleLookup,2,FALSE),$C27=VLOOKUP($A27&amp;"."&amp;$C27,UncollectibleLookup,4,FALSE)),0,'Corrected With Uncollectible'!DZ27-'Module C Initial'!DZ27),'Corrected With Uncollectible'!DZ27-'Module C Initial'!DZ27)</f>
        <v>8.3899999999999864</v>
      </c>
      <c r="AI27" s="31">
        <f ca="1">IFERROR(IF(AND($A27=VLOOKUP($A27&amp;"."&amp;$C27,UncollectibleLookup,2,FALSE),$C27=VLOOKUP($A27&amp;"."&amp;$C27,UncollectibleLookup,4,FALSE)),0,'Corrected With Uncollectible'!EA27-'Module C Initial'!EA27),'Corrected With Uncollectible'!EA27-'Module C Initial'!EA27)</f>
        <v>16.470000000000027</v>
      </c>
      <c r="AJ27" s="31">
        <f ca="1">IFERROR(IF(AND($A27=VLOOKUP($A27&amp;"."&amp;$C27,UncollectibleLookup,2,FALSE),$C27=VLOOKUP($A27&amp;"."&amp;$C27,UncollectibleLookup,4,FALSE)),0,'Corrected With Uncollectible'!EB27-'Module C Initial'!EB27),'Corrected With Uncollectible'!EB27-'Module C Initial'!EB27)</f>
        <v>5.1000000000000227</v>
      </c>
      <c r="AK27" s="31">
        <f ca="1">IFERROR(IF(AND($A27=VLOOKUP($A27&amp;"."&amp;$C27,UncollectibleLookup,2,FALSE),$C27=VLOOKUP($A27&amp;"."&amp;$C27,UncollectibleLookup,4,FALSE)),0,'Corrected With Uncollectible'!EC27-'Module C Initial'!EC27),'Corrected With Uncollectible'!EC27-'Module C Initial'!EC27)</f>
        <v>5.3500000000000227</v>
      </c>
      <c r="AL27" s="31">
        <f ca="1">IFERROR(IF(AND($A27=VLOOKUP($A27&amp;"."&amp;$C27,UncollectibleLookup,2,FALSE),$C27=VLOOKUP($A27&amp;"."&amp;$C27,UncollectibleLookup,4,FALSE)),0,'Corrected With Uncollectible'!ED27-'Module C Initial'!ED27),'Corrected With Uncollectible'!ED27-'Module C Initial'!ED27)</f>
        <v>0.55999999999999517</v>
      </c>
      <c r="AM27" s="31">
        <f ca="1">IFERROR(IF(AND($A27=VLOOKUP($A27&amp;"."&amp;$C27,UncollectibleLookup,2,FALSE),$C27=VLOOKUP($A27&amp;"."&amp;$C27,UncollectibleLookup,4,FALSE)),0,'Corrected With Uncollectible'!EE27-'Module C Initial'!EE27),'Corrected With Uncollectible'!EE27-'Module C Initial'!EE27)</f>
        <v>10.830000000000041</v>
      </c>
      <c r="AN27" s="31">
        <f ca="1">IFERROR(IF(AND($A27=VLOOKUP($A27&amp;"."&amp;$C27,UncollectibleLookup,2,FALSE),$C27=VLOOKUP($A27&amp;"."&amp;$C27,UncollectibleLookup,4,FALSE)),0,'Corrected With Uncollectible'!EF27-'Module C Initial'!EF27),'Corrected With Uncollectible'!EF27-'Module C Initial'!EF27)</f>
        <v>16.599999999999909</v>
      </c>
      <c r="AO27" s="32">
        <f t="shared" ca="1" si="7"/>
        <v>108.89999999999964</v>
      </c>
      <c r="AP27" s="32">
        <f t="shared" ca="1" si="7"/>
        <v>48.739999999999924</v>
      </c>
      <c r="AQ27" s="32">
        <f t="shared" ca="1" si="7"/>
        <v>25.530000000000086</v>
      </c>
      <c r="AR27" s="32">
        <f t="shared" ca="1" si="7"/>
        <v>56.700000000000244</v>
      </c>
      <c r="AS27" s="32">
        <f t="shared" ca="1" si="7"/>
        <v>47.490000000000464</v>
      </c>
      <c r="AT27" s="32">
        <f t="shared" ca="1" si="7"/>
        <v>36.580000000000126</v>
      </c>
      <c r="AU27" s="32">
        <f t="shared" ca="1" si="7"/>
        <v>72.130000000000251</v>
      </c>
      <c r="AV27" s="32">
        <f t="shared" ca="1" si="7"/>
        <v>22.430000000000028</v>
      </c>
      <c r="AW27" s="32">
        <f t="shared" ca="1" si="7"/>
        <v>23.620000000000118</v>
      </c>
      <c r="AX27" s="32">
        <f t="shared" ca="1" si="7"/>
        <v>2.4699999999999891</v>
      </c>
      <c r="AY27" s="32">
        <f t="shared" ca="1" si="7"/>
        <v>48.209999999999951</v>
      </c>
      <c r="AZ27" s="32">
        <f t="shared" ca="1" si="7"/>
        <v>74.2199999999998</v>
      </c>
      <c r="BA27" s="31">
        <f t="shared" ca="1" si="8"/>
        <v>0.93</v>
      </c>
      <c r="BB27" s="31">
        <f t="shared" ca="1" si="5"/>
        <v>0.42</v>
      </c>
      <c r="BC27" s="31">
        <f t="shared" ca="1" si="5"/>
        <v>0.22</v>
      </c>
      <c r="BD27" s="31">
        <f t="shared" ca="1" si="5"/>
        <v>0.49</v>
      </c>
      <c r="BE27" s="31">
        <f t="shared" ca="1" si="5"/>
        <v>0.41</v>
      </c>
      <c r="BF27" s="31">
        <f t="shared" ca="1" si="5"/>
        <v>0.31</v>
      </c>
      <c r="BG27" s="31">
        <f t="shared" ca="1" si="5"/>
        <v>0.62</v>
      </c>
      <c r="BH27" s="31">
        <f t="shared" ca="1" si="5"/>
        <v>0.19</v>
      </c>
      <c r="BI27" s="31">
        <f t="shared" ca="1" si="5"/>
        <v>0.2</v>
      </c>
      <c r="BJ27" s="31">
        <f t="shared" ca="1" si="5"/>
        <v>0.02</v>
      </c>
      <c r="BK27" s="31">
        <f t="shared" ca="1" si="5"/>
        <v>0.42</v>
      </c>
      <c r="BL27" s="31">
        <f t="shared" ca="1" si="5"/>
        <v>0.64</v>
      </c>
      <c r="BM27" s="32">
        <f t="shared" ca="1" si="9"/>
        <v>109.82999999999964</v>
      </c>
      <c r="BN27" s="32">
        <f t="shared" ca="1" si="6"/>
        <v>49.159999999999926</v>
      </c>
      <c r="BO27" s="32">
        <f t="shared" ca="1" si="6"/>
        <v>25.750000000000085</v>
      </c>
      <c r="BP27" s="32">
        <f t="shared" ca="1" si="6"/>
        <v>57.190000000000246</v>
      </c>
      <c r="BQ27" s="32">
        <f t="shared" ca="1" si="6"/>
        <v>47.90000000000046</v>
      </c>
      <c r="BR27" s="32">
        <f t="shared" ca="1" si="6"/>
        <v>36.890000000000128</v>
      </c>
      <c r="BS27" s="32">
        <f t="shared" ca="1" si="6"/>
        <v>72.750000000000256</v>
      </c>
      <c r="BT27" s="32">
        <f t="shared" ca="1" si="6"/>
        <v>22.620000000000029</v>
      </c>
      <c r="BU27" s="32">
        <f t="shared" ca="1" si="6"/>
        <v>23.820000000000118</v>
      </c>
      <c r="BV27" s="32">
        <f t="shared" ca="1" si="6"/>
        <v>2.4899999999999891</v>
      </c>
      <c r="BW27" s="32">
        <f t="shared" ca="1" si="6"/>
        <v>48.629999999999953</v>
      </c>
      <c r="BX27" s="32">
        <f t="shared" ca="1" si="6"/>
        <v>74.8599999999998</v>
      </c>
    </row>
    <row r="28" spans="1:76">
      <c r="A28" t="s">
        <v>436</v>
      </c>
      <c r="B28" s="1" t="s">
        <v>126</v>
      </c>
      <c r="C28" t="str">
        <f t="shared" ca="1" si="2"/>
        <v>CAS</v>
      </c>
      <c r="D28" t="str">
        <f t="shared" ca="1" si="3"/>
        <v>Cascade Hydro Facility</v>
      </c>
      <c r="E28" s="31">
        <f ca="1">IFERROR(IF(AND($A28=VLOOKUP($A28&amp;"."&amp;$C28,UncollectibleLookup,2,FALSE),$C28=VLOOKUP($A28&amp;"."&amp;$C28,UncollectibleLookup,4,FALSE)),0,'Corrected With Uncollectible'!CW28-'Module C Initial'!CW28),'Corrected With Uncollectible'!CW28-'Module C Initial'!CW28)</f>
        <v>408.02999999999884</v>
      </c>
      <c r="F28" s="31">
        <f ca="1">IFERROR(IF(AND($A28=VLOOKUP($A28&amp;"."&amp;$C28,UncollectibleLookup,2,FALSE),$C28=VLOOKUP($A28&amp;"."&amp;$C28,UncollectibleLookup,4,FALSE)),0,'Corrected With Uncollectible'!CX28-'Module C Initial'!CX28),'Corrected With Uncollectible'!CX28-'Module C Initial'!CX28)</f>
        <v>165.13999999999942</v>
      </c>
      <c r="G28" s="31">
        <f ca="1">IFERROR(IF(AND($A28=VLOOKUP($A28&amp;"."&amp;$C28,UncollectibleLookup,2,FALSE),$C28=VLOOKUP($A28&amp;"."&amp;$C28,UncollectibleLookup,4,FALSE)),0,'Corrected With Uncollectible'!CY28-'Module C Initial'!CY28),'Corrected With Uncollectible'!CY28-'Module C Initial'!CY28)</f>
        <v>121.94000000000051</v>
      </c>
      <c r="H28" s="31">
        <f ca="1">IFERROR(IF(AND($A28=VLOOKUP($A28&amp;"."&amp;$C28,UncollectibleLookup,2,FALSE),$C28=VLOOKUP($A28&amp;"."&amp;$C28,UncollectibleLookup,4,FALSE)),0,'Corrected With Uncollectible'!CZ28-'Module C Initial'!CZ28),'Corrected With Uncollectible'!CZ28-'Module C Initial'!CZ28)</f>
        <v>60.300000000001091</v>
      </c>
      <c r="I28" s="31">
        <f ca="1">IFERROR(IF(AND($A28=VLOOKUP($A28&amp;"."&amp;$C28,UncollectibleLookup,2,FALSE),$C28=VLOOKUP($A28&amp;"."&amp;$C28,UncollectibleLookup,4,FALSE)),0,'Corrected With Uncollectible'!DA28-'Module C Initial'!DA28),'Corrected With Uncollectible'!DA28-'Module C Initial'!DA28)</f>
        <v>47.420000000000073</v>
      </c>
      <c r="J28" s="31">
        <f ca="1">IFERROR(IF(AND($A28=VLOOKUP($A28&amp;"."&amp;$C28,UncollectibleLookup,2,FALSE),$C28=VLOOKUP($A28&amp;"."&amp;$C28,UncollectibleLookup,4,FALSE)),0,'Corrected With Uncollectible'!DB28-'Module C Initial'!DB28),'Corrected With Uncollectible'!DB28-'Module C Initial'!DB28)</f>
        <v>0</v>
      </c>
      <c r="K28" s="31">
        <f ca="1">IFERROR(IF(AND($A28=VLOOKUP($A28&amp;"."&amp;$C28,UncollectibleLookup,2,FALSE),$C28=VLOOKUP($A28&amp;"."&amp;$C28,UncollectibleLookup,4,FALSE)),0,'Corrected With Uncollectible'!DC28-'Module C Initial'!DC28),'Corrected With Uncollectible'!DC28-'Module C Initial'!DC28)</f>
        <v>3.9999999999999147E-2</v>
      </c>
      <c r="L28" s="31">
        <f ca="1">IFERROR(IF(AND($A28=VLOOKUP($A28&amp;"."&amp;$C28,UncollectibleLookup,2,FALSE),$C28=VLOOKUP($A28&amp;"."&amp;$C28,UncollectibleLookup,4,FALSE)),0,'Corrected With Uncollectible'!DD28-'Module C Initial'!DD28),'Corrected With Uncollectible'!DD28-'Module C Initial'!DD28)</f>
        <v>22.790000000000418</v>
      </c>
      <c r="M28" s="31">
        <f ca="1">IFERROR(IF(AND($A28=VLOOKUP($A28&amp;"."&amp;$C28,UncollectibleLookup,2,FALSE),$C28=VLOOKUP($A28&amp;"."&amp;$C28,UncollectibleLookup,4,FALSE)),0,'Corrected With Uncollectible'!DE28-'Module C Initial'!DE28),'Corrected With Uncollectible'!DE28-'Module C Initial'!DE28)</f>
        <v>161.18999999999869</v>
      </c>
      <c r="N28" s="31">
        <f ca="1">IFERROR(IF(AND($A28=VLOOKUP($A28&amp;"."&amp;$C28,UncollectibleLookup,2,FALSE),$C28=VLOOKUP($A28&amp;"."&amp;$C28,UncollectibleLookup,4,FALSE)),0,'Corrected With Uncollectible'!DF28-'Module C Initial'!DF28),'Corrected With Uncollectible'!DF28-'Module C Initial'!DF28)</f>
        <v>51.989999999999782</v>
      </c>
      <c r="O28" s="31">
        <f ca="1">IFERROR(IF(AND($A28=VLOOKUP($A28&amp;"."&amp;$C28,UncollectibleLookup,2,FALSE),$C28=VLOOKUP($A28&amp;"."&amp;$C28,UncollectibleLookup,4,FALSE)),0,'Corrected With Uncollectible'!DG28-'Module C Initial'!DG28),'Corrected With Uncollectible'!DG28-'Module C Initial'!DG28)</f>
        <v>135.43999999999869</v>
      </c>
      <c r="P28" s="31">
        <f ca="1">IFERROR(IF(AND($A28=VLOOKUP($A28&amp;"."&amp;$C28,UncollectibleLookup,2,FALSE),$C28=VLOOKUP($A28&amp;"."&amp;$C28,UncollectibleLookup,4,FALSE)),0,'Corrected With Uncollectible'!DH28-'Module C Initial'!DH28),'Corrected With Uncollectible'!DH28-'Module C Initial'!DH28)</f>
        <v>196.90999999999985</v>
      </c>
      <c r="Q28" s="32">
        <f ca="1">IFERROR(IF(AND($A28=VLOOKUP($A28&amp;"."&amp;$C28,UncollectibleLookup,2,FALSE),$C28=VLOOKUP($A28&amp;"."&amp;$C28,UncollectibleLookup,4,FALSE)),0,'Corrected With Uncollectible'!DI28-'Module C Initial'!DI28),'Corrected With Uncollectible'!DI28-'Module C Initial'!DI28)</f>
        <v>20.400000000000091</v>
      </c>
      <c r="R28" s="32">
        <f ca="1">IFERROR(IF(AND($A28=VLOOKUP($A28&amp;"."&amp;$C28,UncollectibleLookup,2,FALSE),$C28=VLOOKUP($A28&amp;"."&amp;$C28,UncollectibleLookup,4,FALSE)),0,'Corrected With Uncollectible'!DJ28-'Module C Initial'!DJ28),'Corrected With Uncollectible'!DJ28-'Module C Initial'!DJ28)</f>
        <v>8.2599999999999909</v>
      </c>
      <c r="S28" s="32">
        <f ca="1">IFERROR(IF(AND($A28=VLOOKUP($A28&amp;"."&amp;$C28,UncollectibleLookup,2,FALSE),$C28=VLOOKUP($A28&amp;"."&amp;$C28,UncollectibleLookup,4,FALSE)),0,'Corrected With Uncollectible'!DK28-'Module C Initial'!DK28),'Corrected With Uncollectible'!DK28-'Module C Initial'!DK28)</f>
        <v>6.1000000000000227</v>
      </c>
      <c r="T28" s="32">
        <f ca="1">IFERROR(IF(AND($A28=VLOOKUP($A28&amp;"."&amp;$C28,UncollectibleLookup,2,FALSE),$C28=VLOOKUP($A28&amp;"."&amp;$C28,UncollectibleLookup,4,FALSE)),0,'Corrected With Uncollectible'!DL28-'Module C Initial'!DL28),'Corrected With Uncollectible'!DL28-'Module C Initial'!DL28)</f>
        <v>3.0099999999999909</v>
      </c>
      <c r="U28" s="32">
        <f ca="1">IFERROR(IF(AND($A28=VLOOKUP($A28&amp;"."&amp;$C28,UncollectibleLookup,2,FALSE),$C28=VLOOKUP($A28&amp;"."&amp;$C28,UncollectibleLookup,4,FALSE)),0,'Corrected With Uncollectible'!DM28-'Module C Initial'!DM28),'Corrected With Uncollectible'!DM28-'Module C Initial'!DM28)</f>
        <v>2.3700000000000045</v>
      </c>
      <c r="V28" s="32">
        <f ca="1">IFERROR(IF(AND($A28=VLOOKUP($A28&amp;"."&amp;$C28,UncollectibleLookup,2,FALSE),$C28=VLOOKUP($A28&amp;"."&amp;$C28,UncollectibleLookup,4,FALSE)),0,'Corrected With Uncollectible'!DN28-'Module C Initial'!DN28),'Corrected With Uncollectible'!DN28-'Module C Initial'!DN28)</f>
        <v>0</v>
      </c>
      <c r="W28" s="32">
        <f ca="1">IFERROR(IF(AND($A28=VLOOKUP($A28&amp;"."&amp;$C28,UncollectibleLookup,2,FALSE),$C28=VLOOKUP($A28&amp;"."&amp;$C28,UncollectibleLookup,4,FALSE)),0,'Corrected With Uncollectible'!DO28-'Module C Initial'!DO28),'Corrected With Uncollectible'!DO28-'Module C Initial'!DO28)</f>
        <v>0</v>
      </c>
      <c r="X28" s="32">
        <f ca="1">IFERROR(IF(AND($A28=VLOOKUP($A28&amp;"."&amp;$C28,UncollectibleLookup,2,FALSE),$C28=VLOOKUP($A28&amp;"."&amp;$C28,UncollectibleLookup,4,FALSE)),0,'Corrected With Uncollectible'!DP28-'Module C Initial'!DP28),'Corrected With Uncollectible'!DP28-'Module C Initial'!DP28)</f>
        <v>1.1400000000000006</v>
      </c>
      <c r="Y28" s="32">
        <f ca="1">IFERROR(IF(AND($A28=VLOOKUP($A28&amp;"."&amp;$C28,UncollectibleLookup,2,FALSE),$C28=VLOOKUP($A28&amp;"."&amp;$C28,UncollectibleLookup,4,FALSE)),0,'Corrected With Uncollectible'!DQ28-'Module C Initial'!DQ28),'Corrected With Uncollectible'!DQ28-'Module C Initial'!DQ28)</f>
        <v>8.0600000000000591</v>
      </c>
      <c r="Z28" s="32">
        <f ca="1">IFERROR(IF(AND($A28=VLOOKUP($A28&amp;"."&amp;$C28,UncollectibleLookup,2,FALSE),$C28=VLOOKUP($A28&amp;"."&amp;$C28,UncollectibleLookup,4,FALSE)),0,'Corrected With Uncollectible'!DR28-'Module C Initial'!DR28),'Corrected With Uncollectible'!DR28-'Module C Initial'!DR28)</f>
        <v>2.5999999999999943</v>
      </c>
      <c r="AA28" s="32">
        <f ca="1">IFERROR(IF(AND($A28=VLOOKUP($A28&amp;"."&amp;$C28,UncollectibleLookup,2,FALSE),$C28=VLOOKUP($A28&amp;"."&amp;$C28,UncollectibleLookup,4,FALSE)),0,'Corrected With Uncollectible'!DS28-'Module C Initial'!DS28),'Corrected With Uncollectible'!DS28-'Module C Initial'!DS28)</f>
        <v>6.7700000000000387</v>
      </c>
      <c r="AB28" s="32">
        <f ca="1">IFERROR(IF(AND($A28=VLOOKUP($A28&amp;"."&amp;$C28,UncollectibleLookup,2,FALSE),$C28=VLOOKUP($A28&amp;"."&amp;$C28,UncollectibleLookup,4,FALSE)),0,'Corrected With Uncollectible'!DT28-'Module C Initial'!DT28),'Corrected With Uncollectible'!DT28-'Module C Initial'!DT28)</f>
        <v>9.8500000000000227</v>
      </c>
      <c r="AC28" s="31">
        <f ca="1">IFERROR(IF(AND($A28=VLOOKUP($A28&amp;"."&amp;$C28,UncollectibleLookup,2,FALSE),$C28=VLOOKUP($A28&amp;"."&amp;$C28,UncollectibleLookup,4,FALSE)),0,'Corrected With Uncollectible'!DU28-'Module C Initial'!DU28),'Corrected With Uncollectible'!DU28-'Module C Initial'!DU28)</f>
        <v>131.46000000000095</v>
      </c>
      <c r="AD28" s="31">
        <f ca="1">IFERROR(IF(AND($A28=VLOOKUP($A28&amp;"."&amp;$C28,UncollectibleLookup,2,FALSE),$C28=VLOOKUP($A28&amp;"."&amp;$C28,UncollectibleLookup,4,FALSE)),0,'Corrected With Uncollectible'!DV28-'Module C Initial'!DV28),'Corrected With Uncollectible'!DV28-'Module C Initial'!DV28)</f>
        <v>52.820000000000164</v>
      </c>
      <c r="AE28" s="31">
        <f ca="1">IFERROR(IF(AND($A28=VLOOKUP($A28&amp;"."&amp;$C28,UncollectibleLookup,2,FALSE),$C28=VLOOKUP($A28&amp;"."&amp;$C28,UncollectibleLookup,4,FALSE)),0,'Corrected With Uncollectible'!DW28-'Module C Initial'!DW28),'Corrected With Uncollectible'!DW28-'Module C Initial'!DW28)</f>
        <v>38.739999999999782</v>
      </c>
      <c r="AF28" s="31">
        <f ca="1">IFERROR(IF(AND($A28=VLOOKUP($A28&amp;"."&amp;$C28,UncollectibleLookup,2,FALSE),$C28=VLOOKUP($A28&amp;"."&amp;$C28,UncollectibleLookup,4,FALSE)),0,'Corrected With Uncollectible'!DX28-'Module C Initial'!DX28),'Corrected With Uncollectible'!DX28-'Module C Initial'!DX28)</f>
        <v>19.039999999999964</v>
      </c>
      <c r="AG28" s="31">
        <f ca="1">IFERROR(IF(AND($A28=VLOOKUP($A28&amp;"."&amp;$C28,UncollectibleLookup,2,FALSE),$C28=VLOOKUP($A28&amp;"."&amp;$C28,UncollectibleLookup,4,FALSE)),0,'Corrected With Uncollectible'!DY28-'Module C Initial'!DY28),'Corrected With Uncollectible'!DY28-'Module C Initial'!DY28)</f>
        <v>14.899999999999864</v>
      </c>
      <c r="AH28" s="31">
        <f ca="1">IFERROR(IF(AND($A28=VLOOKUP($A28&amp;"."&amp;$C28,UncollectibleLookup,2,FALSE),$C28=VLOOKUP($A28&amp;"."&amp;$C28,UncollectibleLookup,4,FALSE)),0,'Corrected With Uncollectible'!DZ28-'Module C Initial'!DZ28),'Corrected With Uncollectible'!DZ28-'Module C Initial'!DZ28)</f>
        <v>0</v>
      </c>
      <c r="AI28" s="31">
        <f ca="1">IFERROR(IF(AND($A28=VLOOKUP($A28&amp;"."&amp;$C28,UncollectibleLookup,2,FALSE),$C28=VLOOKUP($A28&amp;"."&amp;$C28,UncollectibleLookup,4,FALSE)),0,'Corrected With Uncollectible'!EA28-'Module C Initial'!EA28),'Corrected With Uncollectible'!EA28-'Module C Initial'!EA28)</f>
        <v>1.0000000000000009E-2</v>
      </c>
      <c r="AJ28" s="31">
        <f ca="1">IFERROR(IF(AND($A28=VLOOKUP($A28&amp;"."&amp;$C28,UncollectibleLookup,2,FALSE),$C28=VLOOKUP($A28&amp;"."&amp;$C28,UncollectibleLookup,4,FALSE)),0,'Corrected With Uncollectible'!EB28-'Module C Initial'!EB28),'Corrected With Uncollectible'!EB28-'Module C Initial'!EB28)</f>
        <v>7.0499999999999545</v>
      </c>
      <c r="AK28" s="31">
        <f ca="1">IFERROR(IF(AND($A28=VLOOKUP($A28&amp;"."&amp;$C28,UncollectibleLookup,2,FALSE),$C28=VLOOKUP($A28&amp;"."&amp;$C28,UncollectibleLookup,4,FALSE)),0,'Corrected With Uncollectible'!EC28-'Module C Initial'!EC28),'Corrected With Uncollectible'!EC28-'Module C Initial'!EC28)</f>
        <v>49.559999999999945</v>
      </c>
      <c r="AL28" s="31">
        <f ca="1">IFERROR(IF(AND($A28=VLOOKUP($A28&amp;"."&amp;$C28,UncollectibleLookup,2,FALSE),$C28=VLOOKUP($A28&amp;"."&amp;$C28,UncollectibleLookup,4,FALSE)),0,'Corrected With Uncollectible'!ED28-'Module C Initial'!ED28),'Corrected With Uncollectible'!ED28-'Module C Initial'!ED28)</f>
        <v>15.889999999999873</v>
      </c>
      <c r="AM28" s="31">
        <f ca="1">IFERROR(IF(AND($A28=VLOOKUP($A28&amp;"."&amp;$C28,UncollectibleLookup,2,FALSE),$C28=VLOOKUP($A28&amp;"."&amp;$C28,UncollectibleLookup,4,FALSE)),0,'Corrected With Uncollectible'!EE28-'Module C Initial'!EE28),'Corrected With Uncollectible'!EE28-'Module C Initial'!EE28)</f>
        <v>41.190000000000055</v>
      </c>
      <c r="AN28" s="31">
        <f ca="1">IFERROR(IF(AND($A28=VLOOKUP($A28&amp;"."&amp;$C28,UncollectibleLookup,2,FALSE),$C28=VLOOKUP($A28&amp;"."&amp;$C28,UncollectibleLookup,4,FALSE)),0,'Corrected With Uncollectible'!EF28-'Module C Initial'!EF28),'Corrected With Uncollectible'!EF28-'Module C Initial'!EF28)</f>
        <v>59.550000000000182</v>
      </c>
      <c r="AO28" s="32">
        <f t="shared" ca="1" si="7"/>
        <v>559.88999999999987</v>
      </c>
      <c r="AP28" s="32">
        <f t="shared" ca="1" si="7"/>
        <v>226.21999999999957</v>
      </c>
      <c r="AQ28" s="32">
        <f t="shared" ca="1" si="7"/>
        <v>166.78000000000031</v>
      </c>
      <c r="AR28" s="32">
        <f t="shared" ca="1" si="7"/>
        <v>82.350000000001046</v>
      </c>
      <c r="AS28" s="32">
        <f t="shared" ca="1" si="7"/>
        <v>64.689999999999941</v>
      </c>
      <c r="AT28" s="32">
        <f t="shared" ca="1" si="7"/>
        <v>0</v>
      </c>
      <c r="AU28" s="32">
        <f t="shared" ca="1" si="7"/>
        <v>4.9999999999999156E-2</v>
      </c>
      <c r="AV28" s="32">
        <f t="shared" ca="1" si="7"/>
        <v>30.980000000000373</v>
      </c>
      <c r="AW28" s="32">
        <f t="shared" ca="1" si="7"/>
        <v>218.80999999999869</v>
      </c>
      <c r="AX28" s="32">
        <f t="shared" ca="1" si="7"/>
        <v>70.479999999999649</v>
      </c>
      <c r="AY28" s="32">
        <f t="shared" ca="1" si="7"/>
        <v>183.39999999999878</v>
      </c>
      <c r="AZ28" s="32">
        <f t="shared" ca="1" si="7"/>
        <v>266.31000000000006</v>
      </c>
      <c r="BA28" s="31">
        <f t="shared" ca="1" si="8"/>
        <v>4.78</v>
      </c>
      <c r="BB28" s="31">
        <f t="shared" ca="1" si="5"/>
        <v>1.93</v>
      </c>
      <c r="BC28" s="31">
        <f t="shared" ca="1" si="5"/>
        <v>1.43</v>
      </c>
      <c r="BD28" s="31">
        <f t="shared" ref="BD28:BL56" ca="1" si="10">ROUND(H28*BD$3,2)</f>
        <v>0.71</v>
      </c>
      <c r="BE28" s="31">
        <f t="shared" ca="1" si="10"/>
        <v>0.56000000000000005</v>
      </c>
      <c r="BF28" s="31">
        <f t="shared" ca="1" si="10"/>
        <v>0</v>
      </c>
      <c r="BG28" s="31">
        <f t="shared" ca="1" si="10"/>
        <v>0</v>
      </c>
      <c r="BH28" s="31">
        <f t="shared" ca="1" si="10"/>
        <v>0.27</v>
      </c>
      <c r="BI28" s="31">
        <f t="shared" ca="1" si="10"/>
        <v>1.89</v>
      </c>
      <c r="BJ28" s="31">
        <f t="shared" ca="1" si="10"/>
        <v>0.61</v>
      </c>
      <c r="BK28" s="31">
        <f t="shared" ca="1" si="10"/>
        <v>1.59</v>
      </c>
      <c r="BL28" s="31">
        <f t="shared" ca="1" si="10"/>
        <v>2.31</v>
      </c>
      <c r="BM28" s="32">
        <f t="shared" ca="1" si="9"/>
        <v>564.66999999999985</v>
      </c>
      <c r="BN28" s="32">
        <f t="shared" ca="1" si="6"/>
        <v>228.14999999999958</v>
      </c>
      <c r="BO28" s="32">
        <f t="shared" ca="1" si="6"/>
        <v>168.21000000000032</v>
      </c>
      <c r="BP28" s="32">
        <f t="shared" ref="BP28:BX56" ca="1" si="11">AR28+BD28</f>
        <v>83.06000000000104</v>
      </c>
      <c r="BQ28" s="32">
        <f t="shared" ca="1" si="11"/>
        <v>65.249999999999943</v>
      </c>
      <c r="BR28" s="32">
        <f t="shared" ca="1" si="11"/>
        <v>0</v>
      </c>
      <c r="BS28" s="32">
        <f t="shared" ca="1" si="11"/>
        <v>4.9999999999999156E-2</v>
      </c>
      <c r="BT28" s="32">
        <f t="shared" ca="1" si="11"/>
        <v>31.250000000000373</v>
      </c>
      <c r="BU28" s="32">
        <f t="shared" ca="1" si="11"/>
        <v>220.69999999999868</v>
      </c>
      <c r="BV28" s="32">
        <f t="shared" ca="1" si="11"/>
        <v>71.089999999999648</v>
      </c>
      <c r="BW28" s="32">
        <f t="shared" ca="1" si="11"/>
        <v>184.98999999999879</v>
      </c>
      <c r="BX28" s="32">
        <f t="shared" ca="1" si="11"/>
        <v>268.62000000000006</v>
      </c>
    </row>
    <row r="29" spans="1:76">
      <c r="A29" t="s">
        <v>532</v>
      </c>
      <c r="B29" s="1" t="s">
        <v>305</v>
      </c>
      <c r="C29" t="str">
        <f t="shared" ca="1" si="2"/>
        <v>BCHEXP</v>
      </c>
      <c r="D29" t="str">
        <f t="shared" ca="1" si="3"/>
        <v>Alberta-BC Intertie - Export</v>
      </c>
      <c r="E29" s="31">
        <f ca="1">IFERROR(IF(AND($A29=VLOOKUP($A29&amp;"."&amp;$C29,UncollectibleLookup,2,FALSE),$C29=VLOOKUP($A29&amp;"."&amp;$C29,UncollectibleLookup,4,FALSE)),0,'Corrected With Uncollectible'!CW29-'Module C Initial'!CW29),'Corrected With Uncollectible'!CW29-'Module C Initial'!CW29)</f>
        <v>0</v>
      </c>
      <c r="F29" s="31">
        <f ca="1">IFERROR(IF(AND($A29=VLOOKUP($A29&amp;"."&amp;$C29,UncollectibleLookup,2,FALSE),$C29=VLOOKUP($A29&amp;"."&amp;$C29,UncollectibleLookup,4,FALSE)),0,'Corrected With Uncollectible'!CX29-'Module C Initial'!CX29),'Corrected With Uncollectible'!CX29-'Module C Initial'!CX29)</f>
        <v>0</v>
      </c>
      <c r="G29" s="31">
        <f ca="1">IFERROR(IF(AND($A29=VLOOKUP($A29&amp;"."&amp;$C29,UncollectibleLookup,2,FALSE),$C29=VLOOKUP($A29&amp;"."&amp;$C29,UncollectibleLookup,4,FALSE)),0,'Corrected With Uncollectible'!CY29-'Module C Initial'!CY29),'Corrected With Uncollectible'!CY29-'Module C Initial'!CY29)</f>
        <v>0</v>
      </c>
      <c r="H29" s="31">
        <f ca="1">IFERROR(IF(AND($A29=VLOOKUP($A29&amp;"."&amp;$C29,UncollectibleLookup,2,FALSE),$C29=VLOOKUP($A29&amp;"."&amp;$C29,UncollectibleLookup,4,FALSE)),0,'Corrected With Uncollectible'!CZ29-'Module C Initial'!CZ29),'Corrected With Uncollectible'!CZ29-'Module C Initial'!CZ29)</f>
        <v>0</v>
      </c>
      <c r="I29" s="31">
        <f ca="1">IFERROR(IF(AND($A29=VLOOKUP($A29&amp;"."&amp;$C29,UncollectibleLookup,2,FALSE),$C29=VLOOKUP($A29&amp;"."&amp;$C29,UncollectibleLookup,4,FALSE)),0,'Corrected With Uncollectible'!DA29-'Module C Initial'!DA29),'Corrected With Uncollectible'!DA29-'Module C Initial'!DA29)</f>
        <v>0</v>
      </c>
      <c r="J29" s="31">
        <f ca="1">IFERROR(IF(AND($A29=VLOOKUP($A29&amp;"."&amp;$C29,UncollectibleLookup,2,FALSE),$C29=VLOOKUP($A29&amp;"."&amp;$C29,UncollectibleLookup,4,FALSE)),0,'Corrected With Uncollectible'!DB29-'Module C Initial'!DB29),'Corrected With Uncollectible'!DB29-'Module C Initial'!DB29)</f>
        <v>0</v>
      </c>
      <c r="K29" s="31">
        <f ca="1">IFERROR(IF(AND($A29=VLOOKUP($A29&amp;"."&amp;$C29,UncollectibleLookup,2,FALSE),$C29=VLOOKUP($A29&amp;"."&amp;$C29,UncollectibleLookup,4,FALSE)),0,'Corrected With Uncollectible'!DC29-'Module C Initial'!DC29),'Corrected With Uncollectible'!DC29-'Module C Initial'!DC29)</f>
        <v>0</v>
      </c>
      <c r="L29" s="31">
        <f ca="1">IFERROR(IF(AND($A29=VLOOKUP($A29&amp;"."&amp;$C29,UncollectibleLookup,2,FALSE),$C29=VLOOKUP($A29&amp;"."&amp;$C29,UncollectibleLookup,4,FALSE)),0,'Corrected With Uncollectible'!DD29-'Module C Initial'!DD29),'Corrected With Uncollectible'!DD29-'Module C Initial'!DD29)</f>
        <v>0</v>
      </c>
      <c r="M29" s="31">
        <f ca="1">IFERROR(IF(AND($A29=VLOOKUP($A29&amp;"."&amp;$C29,UncollectibleLookup,2,FALSE),$C29=VLOOKUP($A29&amp;"."&amp;$C29,UncollectibleLookup,4,FALSE)),0,'Corrected With Uncollectible'!DE29-'Module C Initial'!DE29),'Corrected With Uncollectible'!DE29-'Module C Initial'!DE29)</f>
        <v>0</v>
      </c>
      <c r="N29" s="31">
        <f ca="1">IFERROR(IF(AND($A29=VLOOKUP($A29&amp;"."&amp;$C29,UncollectibleLookup,2,FALSE),$C29=VLOOKUP($A29&amp;"."&amp;$C29,UncollectibleLookup,4,FALSE)),0,'Corrected With Uncollectible'!DF29-'Module C Initial'!DF29),'Corrected With Uncollectible'!DF29-'Module C Initial'!DF29)</f>
        <v>0</v>
      </c>
      <c r="O29" s="31">
        <f ca="1">IFERROR(IF(AND($A29=VLOOKUP($A29&amp;"."&amp;$C29,UncollectibleLookup,2,FALSE),$C29=VLOOKUP($A29&amp;"."&amp;$C29,UncollectibleLookup,4,FALSE)),0,'Corrected With Uncollectible'!DG29-'Module C Initial'!DG29),'Corrected With Uncollectible'!DG29-'Module C Initial'!DG29)</f>
        <v>0</v>
      </c>
      <c r="P29" s="31">
        <f ca="1">IFERROR(IF(AND($A29=VLOOKUP($A29&amp;"."&amp;$C29,UncollectibleLookup,2,FALSE),$C29=VLOOKUP($A29&amp;"."&amp;$C29,UncollectibleLookup,4,FALSE)),0,'Corrected With Uncollectible'!DH29-'Module C Initial'!DH29),'Corrected With Uncollectible'!DH29-'Module C Initial'!DH29)</f>
        <v>9.9999999999980105E-3</v>
      </c>
      <c r="Q29" s="32">
        <f ca="1">IFERROR(IF(AND($A29=VLOOKUP($A29&amp;"."&amp;$C29,UncollectibleLookup,2,FALSE),$C29=VLOOKUP($A29&amp;"."&amp;$C29,UncollectibleLookup,4,FALSE)),0,'Corrected With Uncollectible'!DI29-'Module C Initial'!DI29),'Corrected With Uncollectible'!DI29-'Module C Initial'!DI29)</f>
        <v>0</v>
      </c>
      <c r="R29" s="32">
        <f ca="1">IFERROR(IF(AND($A29=VLOOKUP($A29&amp;"."&amp;$C29,UncollectibleLookup,2,FALSE),$C29=VLOOKUP($A29&amp;"."&amp;$C29,UncollectibleLookup,4,FALSE)),0,'Corrected With Uncollectible'!DJ29-'Module C Initial'!DJ29),'Corrected With Uncollectible'!DJ29-'Module C Initial'!DJ29)</f>
        <v>0</v>
      </c>
      <c r="S29" s="32">
        <f ca="1">IFERROR(IF(AND($A29=VLOOKUP($A29&amp;"."&amp;$C29,UncollectibleLookup,2,FALSE),$C29=VLOOKUP($A29&amp;"."&amp;$C29,UncollectibleLookup,4,FALSE)),0,'Corrected With Uncollectible'!DK29-'Module C Initial'!DK29),'Corrected With Uncollectible'!DK29-'Module C Initial'!DK29)</f>
        <v>0</v>
      </c>
      <c r="T29" s="32">
        <f ca="1">IFERROR(IF(AND($A29=VLOOKUP($A29&amp;"."&amp;$C29,UncollectibleLookup,2,FALSE),$C29=VLOOKUP($A29&amp;"."&amp;$C29,UncollectibleLookup,4,FALSE)),0,'Corrected With Uncollectible'!DL29-'Module C Initial'!DL29),'Corrected With Uncollectible'!DL29-'Module C Initial'!DL29)</f>
        <v>0</v>
      </c>
      <c r="U29" s="32">
        <f ca="1">IFERROR(IF(AND($A29=VLOOKUP($A29&amp;"."&amp;$C29,UncollectibleLookup,2,FALSE),$C29=VLOOKUP($A29&amp;"."&amp;$C29,UncollectibleLookup,4,FALSE)),0,'Corrected With Uncollectible'!DM29-'Module C Initial'!DM29),'Corrected With Uncollectible'!DM29-'Module C Initial'!DM29)</f>
        <v>0</v>
      </c>
      <c r="V29" s="32">
        <f ca="1">IFERROR(IF(AND($A29=VLOOKUP($A29&amp;"."&amp;$C29,UncollectibleLookup,2,FALSE),$C29=VLOOKUP($A29&amp;"."&amp;$C29,UncollectibleLookup,4,FALSE)),0,'Corrected With Uncollectible'!DN29-'Module C Initial'!DN29),'Corrected With Uncollectible'!DN29-'Module C Initial'!DN29)</f>
        <v>0</v>
      </c>
      <c r="W29" s="32">
        <f ca="1">IFERROR(IF(AND($A29=VLOOKUP($A29&amp;"."&amp;$C29,UncollectibleLookup,2,FALSE),$C29=VLOOKUP($A29&amp;"."&amp;$C29,UncollectibleLookup,4,FALSE)),0,'Corrected With Uncollectible'!DO29-'Module C Initial'!DO29),'Corrected With Uncollectible'!DO29-'Module C Initial'!DO29)</f>
        <v>0</v>
      </c>
      <c r="X29" s="32">
        <f ca="1">IFERROR(IF(AND($A29=VLOOKUP($A29&amp;"."&amp;$C29,UncollectibleLookup,2,FALSE),$C29=VLOOKUP($A29&amp;"."&amp;$C29,UncollectibleLookup,4,FALSE)),0,'Corrected With Uncollectible'!DP29-'Module C Initial'!DP29),'Corrected With Uncollectible'!DP29-'Module C Initial'!DP29)</f>
        <v>0</v>
      </c>
      <c r="Y29" s="32">
        <f ca="1">IFERROR(IF(AND($A29=VLOOKUP($A29&amp;"."&amp;$C29,UncollectibleLookup,2,FALSE),$C29=VLOOKUP($A29&amp;"."&amp;$C29,UncollectibleLookup,4,FALSE)),0,'Corrected With Uncollectible'!DQ29-'Module C Initial'!DQ29),'Corrected With Uncollectible'!DQ29-'Module C Initial'!DQ29)</f>
        <v>0</v>
      </c>
      <c r="Z29" s="32">
        <f ca="1">IFERROR(IF(AND($A29=VLOOKUP($A29&amp;"."&amp;$C29,UncollectibleLookup,2,FALSE),$C29=VLOOKUP($A29&amp;"."&amp;$C29,UncollectibleLookup,4,FALSE)),0,'Corrected With Uncollectible'!DR29-'Module C Initial'!DR29),'Corrected With Uncollectible'!DR29-'Module C Initial'!DR29)</f>
        <v>0</v>
      </c>
      <c r="AA29" s="32">
        <f ca="1">IFERROR(IF(AND($A29=VLOOKUP($A29&amp;"."&amp;$C29,UncollectibleLookup,2,FALSE),$C29=VLOOKUP($A29&amp;"."&amp;$C29,UncollectibleLookup,4,FALSE)),0,'Corrected With Uncollectible'!DS29-'Module C Initial'!DS29),'Corrected With Uncollectible'!DS29-'Module C Initial'!DS29)</f>
        <v>0</v>
      </c>
      <c r="AB29" s="32">
        <f ca="1">IFERROR(IF(AND($A29=VLOOKUP($A29&amp;"."&amp;$C29,UncollectibleLookup,2,FALSE),$C29=VLOOKUP($A29&amp;"."&amp;$C29,UncollectibleLookup,4,FALSE)),0,'Corrected With Uncollectible'!DT29-'Module C Initial'!DT29),'Corrected With Uncollectible'!DT29-'Module C Initial'!DT29)</f>
        <v>0</v>
      </c>
      <c r="AC29" s="31">
        <f ca="1">IFERROR(IF(AND($A29=VLOOKUP($A29&amp;"."&amp;$C29,UncollectibleLookup,2,FALSE),$C29=VLOOKUP($A29&amp;"."&amp;$C29,UncollectibleLookup,4,FALSE)),0,'Corrected With Uncollectible'!DU29-'Module C Initial'!DU29),'Corrected With Uncollectible'!DU29-'Module C Initial'!DU29)</f>
        <v>0</v>
      </c>
      <c r="AD29" s="31">
        <f ca="1">IFERROR(IF(AND($A29=VLOOKUP($A29&amp;"."&amp;$C29,UncollectibleLookup,2,FALSE),$C29=VLOOKUP($A29&amp;"."&amp;$C29,UncollectibleLookup,4,FALSE)),0,'Corrected With Uncollectible'!DV29-'Module C Initial'!DV29),'Corrected With Uncollectible'!DV29-'Module C Initial'!DV29)</f>
        <v>0</v>
      </c>
      <c r="AE29" s="31">
        <f ca="1">IFERROR(IF(AND($A29=VLOOKUP($A29&amp;"."&amp;$C29,UncollectibleLookup,2,FALSE),$C29=VLOOKUP($A29&amp;"."&amp;$C29,UncollectibleLookup,4,FALSE)),0,'Corrected With Uncollectible'!DW29-'Module C Initial'!DW29),'Corrected With Uncollectible'!DW29-'Module C Initial'!DW29)</f>
        <v>0</v>
      </c>
      <c r="AF29" s="31">
        <f ca="1">IFERROR(IF(AND($A29=VLOOKUP($A29&amp;"."&amp;$C29,UncollectibleLookup,2,FALSE),$C29=VLOOKUP($A29&amp;"."&amp;$C29,UncollectibleLookup,4,FALSE)),0,'Corrected With Uncollectible'!DX29-'Module C Initial'!DX29),'Corrected With Uncollectible'!DX29-'Module C Initial'!DX29)</f>
        <v>0</v>
      </c>
      <c r="AG29" s="31">
        <f ca="1">IFERROR(IF(AND($A29=VLOOKUP($A29&amp;"."&amp;$C29,UncollectibleLookup,2,FALSE),$C29=VLOOKUP($A29&amp;"."&amp;$C29,UncollectibleLookup,4,FALSE)),0,'Corrected With Uncollectible'!DY29-'Module C Initial'!DY29),'Corrected With Uncollectible'!DY29-'Module C Initial'!DY29)</f>
        <v>0</v>
      </c>
      <c r="AH29" s="31">
        <f ca="1">IFERROR(IF(AND($A29=VLOOKUP($A29&amp;"."&amp;$C29,UncollectibleLookup,2,FALSE),$C29=VLOOKUP($A29&amp;"."&amp;$C29,UncollectibleLookup,4,FALSE)),0,'Corrected With Uncollectible'!DZ29-'Module C Initial'!DZ29),'Corrected With Uncollectible'!DZ29-'Module C Initial'!DZ29)</f>
        <v>0</v>
      </c>
      <c r="AI29" s="31">
        <f ca="1">IFERROR(IF(AND($A29=VLOOKUP($A29&amp;"."&amp;$C29,UncollectibleLookup,2,FALSE),$C29=VLOOKUP($A29&amp;"."&amp;$C29,UncollectibleLookup,4,FALSE)),0,'Corrected With Uncollectible'!EA29-'Module C Initial'!EA29),'Corrected With Uncollectible'!EA29-'Module C Initial'!EA29)</f>
        <v>0</v>
      </c>
      <c r="AJ29" s="31">
        <f ca="1">IFERROR(IF(AND($A29=VLOOKUP($A29&amp;"."&amp;$C29,UncollectibleLookup,2,FALSE),$C29=VLOOKUP($A29&amp;"."&amp;$C29,UncollectibleLookup,4,FALSE)),0,'Corrected With Uncollectible'!EB29-'Module C Initial'!EB29),'Corrected With Uncollectible'!EB29-'Module C Initial'!EB29)</f>
        <v>0</v>
      </c>
      <c r="AK29" s="31">
        <f ca="1">IFERROR(IF(AND($A29=VLOOKUP($A29&amp;"."&amp;$C29,UncollectibleLookup,2,FALSE),$C29=VLOOKUP($A29&amp;"."&amp;$C29,UncollectibleLookup,4,FALSE)),0,'Corrected With Uncollectible'!EC29-'Module C Initial'!EC29),'Corrected With Uncollectible'!EC29-'Module C Initial'!EC29)</f>
        <v>0</v>
      </c>
      <c r="AL29" s="31">
        <f ca="1">IFERROR(IF(AND($A29=VLOOKUP($A29&amp;"."&amp;$C29,UncollectibleLookup,2,FALSE),$C29=VLOOKUP($A29&amp;"."&amp;$C29,UncollectibleLookup,4,FALSE)),0,'Corrected With Uncollectible'!ED29-'Module C Initial'!ED29),'Corrected With Uncollectible'!ED29-'Module C Initial'!ED29)</f>
        <v>0</v>
      </c>
      <c r="AM29" s="31">
        <f ca="1">IFERROR(IF(AND($A29=VLOOKUP($A29&amp;"."&amp;$C29,UncollectibleLookup,2,FALSE),$C29=VLOOKUP($A29&amp;"."&amp;$C29,UncollectibleLookup,4,FALSE)),0,'Corrected With Uncollectible'!EE29-'Module C Initial'!EE29),'Corrected With Uncollectible'!EE29-'Module C Initial'!EE29)</f>
        <v>0</v>
      </c>
      <c r="AN29" s="31">
        <f ca="1">IFERROR(IF(AND($A29=VLOOKUP($A29&amp;"."&amp;$C29,UncollectibleLookup,2,FALSE),$C29=VLOOKUP($A29&amp;"."&amp;$C29,UncollectibleLookup,4,FALSE)),0,'Corrected With Uncollectible'!EF29-'Module C Initial'!EF29),'Corrected With Uncollectible'!EF29-'Module C Initial'!EF29)</f>
        <v>0</v>
      </c>
      <c r="AO29" s="32">
        <f t="shared" ca="1" si="7"/>
        <v>0</v>
      </c>
      <c r="AP29" s="32">
        <f t="shared" ca="1" si="7"/>
        <v>0</v>
      </c>
      <c r="AQ29" s="32">
        <f t="shared" ca="1" si="7"/>
        <v>0</v>
      </c>
      <c r="AR29" s="32">
        <f t="shared" ca="1" si="7"/>
        <v>0</v>
      </c>
      <c r="AS29" s="32">
        <f t="shared" ca="1" si="7"/>
        <v>0</v>
      </c>
      <c r="AT29" s="32">
        <f t="shared" ca="1" si="7"/>
        <v>0</v>
      </c>
      <c r="AU29" s="32">
        <f t="shared" ca="1" si="7"/>
        <v>0</v>
      </c>
      <c r="AV29" s="32">
        <f t="shared" ca="1" si="7"/>
        <v>0</v>
      </c>
      <c r="AW29" s="32">
        <f t="shared" ca="1" si="7"/>
        <v>0</v>
      </c>
      <c r="AX29" s="32">
        <f t="shared" ca="1" si="7"/>
        <v>0</v>
      </c>
      <c r="AY29" s="32">
        <f t="shared" ca="1" si="7"/>
        <v>0</v>
      </c>
      <c r="AZ29" s="32">
        <f t="shared" ca="1" si="7"/>
        <v>9.9999999999980105E-3</v>
      </c>
      <c r="BA29" s="31">
        <f t="shared" ca="1" si="8"/>
        <v>0</v>
      </c>
      <c r="BB29" s="31">
        <f t="shared" ca="1" si="8"/>
        <v>0</v>
      </c>
      <c r="BC29" s="31">
        <f t="shared" ca="1" si="8"/>
        <v>0</v>
      </c>
      <c r="BD29" s="31">
        <f t="shared" ca="1" si="10"/>
        <v>0</v>
      </c>
      <c r="BE29" s="31">
        <f t="shared" ca="1" si="10"/>
        <v>0</v>
      </c>
      <c r="BF29" s="31">
        <f t="shared" ca="1" si="10"/>
        <v>0</v>
      </c>
      <c r="BG29" s="31">
        <f t="shared" ca="1" si="10"/>
        <v>0</v>
      </c>
      <c r="BH29" s="31">
        <f t="shared" ca="1" si="10"/>
        <v>0</v>
      </c>
      <c r="BI29" s="31">
        <f t="shared" ca="1" si="10"/>
        <v>0</v>
      </c>
      <c r="BJ29" s="31">
        <f t="shared" ca="1" si="10"/>
        <v>0</v>
      </c>
      <c r="BK29" s="31">
        <f t="shared" ca="1" si="10"/>
        <v>0</v>
      </c>
      <c r="BL29" s="31">
        <f t="shared" ca="1" si="10"/>
        <v>0</v>
      </c>
      <c r="BM29" s="32">
        <f t="shared" ca="1" si="9"/>
        <v>0</v>
      </c>
      <c r="BN29" s="32">
        <f t="shared" ca="1" si="9"/>
        <v>0</v>
      </c>
      <c r="BO29" s="32">
        <f t="shared" ca="1" si="9"/>
        <v>0</v>
      </c>
      <c r="BP29" s="32">
        <f t="shared" ca="1" si="11"/>
        <v>0</v>
      </c>
      <c r="BQ29" s="32">
        <f t="shared" ca="1" si="11"/>
        <v>0</v>
      </c>
      <c r="BR29" s="32">
        <f t="shared" ca="1" si="11"/>
        <v>0</v>
      </c>
      <c r="BS29" s="32">
        <f t="shared" ca="1" si="11"/>
        <v>0</v>
      </c>
      <c r="BT29" s="32">
        <f t="shared" ca="1" si="11"/>
        <v>0</v>
      </c>
      <c r="BU29" s="32">
        <f t="shared" ca="1" si="11"/>
        <v>0</v>
      </c>
      <c r="BV29" s="32">
        <f t="shared" ca="1" si="11"/>
        <v>0</v>
      </c>
      <c r="BW29" s="32">
        <f t="shared" ca="1" si="11"/>
        <v>0</v>
      </c>
      <c r="BX29" s="32">
        <f t="shared" ca="1" si="11"/>
        <v>9.9999999999980105E-3</v>
      </c>
    </row>
    <row r="30" spans="1:76">
      <c r="A30" t="s">
        <v>545</v>
      </c>
      <c r="B30" s="1" t="s">
        <v>363</v>
      </c>
      <c r="C30" t="str">
        <f t="shared" ca="1" si="2"/>
        <v>BCHIMP</v>
      </c>
      <c r="D30" t="str">
        <f t="shared" ca="1" si="3"/>
        <v>Alberta-BC Intertie - Import</v>
      </c>
      <c r="E30" s="31">
        <f ca="1">IFERROR(IF(AND($A30=VLOOKUP($A30&amp;"."&amp;$C30,UncollectibleLookup,2,FALSE),$C30=VLOOKUP($A30&amp;"."&amp;$C30,UncollectibleLookup,4,FALSE)),0,'Corrected With Uncollectible'!CW30-'Module C Initial'!CW30),'Corrected With Uncollectible'!CW30-'Module C Initial'!CW30)</f>
        <v>0.92000000000000171</v>
      </c>
      <c r="F30" s="31">
        <f ca="1">IFERROR(IF(AND($A30=VLOOKUP($A30&amp;"."&amp;$C30,UncollectibleLookup,2,FALSE),$C30=VLOOKUP($A30&amp;"."&amp;$C30,UncollectibleLookup,4,FALSE)),0,'Corrected With Uncollectible'!CX30-'Module C Initial'!CX30),'Corrected With Uncollectible'!CX30-'Module C Initial'!CX30)</f>
        <v>3.1700000000000159</v>
      </c>
      <c r="G30" s="31">
        <f ca="1">IFERROR(IF(AND($A30=VLOOKUP($A30&amp;"."&amp;$C30,UncollectibleLookup,2,FALSE),$C30=VLOOKUP($A30&amp;"."&amp;$C30,UncollectibleLookup,4,FALSE)),0,'Corrected With Uncollectible'!CY30-'Module C Initial'!CY30),'Corrected With Uncollectible'!CY30-'Module C Initial'!CY30)</f>
        <v>4.6100000000000136</v>
      </c>
      <c r="H30" s="31">
        <f ca="1">IFERROR(IF(AND($A30=VLOOKUP($A30&amp;"."&amp;$C30,UncollectibleLookup,2,FALSE),$C30=VLOOKUP($A30&amp;"."&amp;$C30,UncollectibleLookup,4,FALSE)),0,'Corrected With Uncollectible'!CZ30-'Module C Initial'!CZ30),'Corrected With Uncollectible'!CZ30-'Module C Initial'!CZ30)</f>
        <v>3.160000000000025</v>
      </c>
      <c r="I30" s="31">
        <f ca="1">IFERROR(IF(AND($A30=VLOOKUP($A30&amp;"."&amp;$C30,UncollectibleLookup,2,FALSE),$C30=VLOOKUP($A30&amp;"."&amp;$C30,UncollectibleLookup,4,FALSE)),0,'Corrected With Uncollectible'!DA30-'Module C Initial'!DA30),'Corrected With Uncollectible'!DA30-'Module C Initial'!DA30)</f>
        <v>2.3500000000000227</v>
      </c>
      <c r="J30" s="31">
        <f ca="1">IFERROR(IF(AND($A30=VLOOKUP($A30&amp;"."&amp;$C30,UncollectibleLookup,2,FALSE),$C30=VLOOKUP($A30&amp;"."&amp;$C30,UncollectibleLookup,4,FALSE)),0,'Corrected With Uncollectible'!DB30-'Module C Initial'!DB30),'Corrected With Uncollectible'!DB30-'Module C Initial'!DB30)</f>
        <v>3.6200000000000045</v>
      </c>
      <c r="K30" s="31">
        <f ca="1">IFERROR(IF(AND($A30=VLOOKUP($A30&amp;"."&amp;$C30,UncollectibleLookup,2,FALSE),$C30=VLOOKUP($A30&amp;"."&amp;$C30,UncollectibleLookup,4,FALSE)),0,'Corrected With Uncollectible'!DC30-'Module C Initial'!DC30),'Corrected With Uncollectible'!DC30-'Module C Initial'!DC30)</f>
        <v>5.0199999999999818</v>
      </c>
      <c r="L30" s="31">
        <f ca="1">IFERROR(IF(AND($A30=VLOOKUP($A30&amp;"."&amp;$C30,UncollectibleLookup,2,FALSE),$C30=VLOOKUP($A30&amp;"."&amp;$C30,UncollectibleLookup,4,FALSE)),0,'Corrected With Uncollectible'!DD30-'Module C Initial'!DD30),'Corrected With Uncollectible'!DD30-'Module C Initial'!DD30)</f>
        <v>5.0499999999999545</v>
      </c>
      <c r="M30" s="31">
        <f ca="1">IFERROR(IF(AND($A30=VLOOKUP($A30&amp;"."&amp;$C30,UncollectibleLookup,2,FALSE),$C30=VLOOKUP($A30&amp;"."&amp;$C30,UncollectibleLookup,4,FALSE)),0,'Corrected With Uncollectible'!DE30-'Module C Initial'!DE30),'Corrected With Uncollectible'!DE30-'Module C Initial'!DE30)</f>
        <v>0</v>
      </c>
      <c r="N30" s="31">
        <f ca="1">IFERROR(IF(AND($A30=VLOOKUP($A30&amp;"."&amp;$C30,UncollectibleLookup,2,FALSE),$C30=VLOOKUP($A30&amp;"."&amp;$C30,UncollectibleLookup,4,FALSE)),0,'Corrected With Uncollectible'!DF30-'Module C Initial'!DF30),'Corrected With Uncollectible'!DF30-'Module C Initial'!DF30)</f>
        <v>0.19000000000000128</v>
      </c>
      <c r="O30" s="31">
        <f ca="1">IFERROR(IF(AND($A30=VLOOKUP($A30&amp;"."&amp;$C30,UncollectibleLookup,2,FALSE),$C30=VLOOKUP($A30&amp;"."&amp;$C30,UncollectibleLookup,4,FALSE)),0,'Corrected With Uncollectible'!DG30-'Module C Initial'!DG30),'Corrected With Uncollectible'!DG30-'Module C Initial'!DG30)</f>
        <v>0</v>
      </c>
      <c r="P30" s="31">
        <f ca="1">IFERROR(IF(AND($A30=VLOOKUP($A30&amp;"."&amp;$C30,UncollectibleLookup,2,FALSE),$C30=VLOOKUP($A30&amp;"."&amp;$C30,UncollectibleLookup,4,FALSE)),0,'Corrected With Uncollectible'!DH30-'Module C Initial'!DH30),'Corrected With Uncollectible'!DH30-'Module C Initial'!DH30)</f>
        <v>0</v>
      </c>
      <c r="Q30" s="32">
        <f ca="1">IFERROR(IF(AND($A30=VLOOKUP($A30&amp;"."&amp;$C30,UncollectibleLookup,2,FALSE),$C30=VLOOKUP($A30&amp;"."&amp;$C30,UncollectibleLookup,4,FALSE)),0,'Corrected With Uncollectible'!DI30-'Module C Initial'!DI30),'Corrected With Uncollectible'!DI30-'Module C Initial'!DI30)</f>
        <v>4.0000000000000036E-2</v>
      </c>
      <c r="R30" s="32">
        <f ca="1">IFERROR(IF(AND($A30=VLOOKUP($A30&amp;"."&amp;$C30,UncollectibleLookup,2,FALSE),$C30=VLOOKUP($A30&amp;"."&amp;$C30,UncollectibleLookup,4,FALSE)),0,'Corrected With Uncollectible'!DJ30-'Module C Initial'!DJ30),'Corrected With Uncollectible'!DJ30-'Module C Initial'!DJ30)</f>
        <v>0.16000000000000014</v>
      </c>
      <c r="S30" s="32">
        <f ca="1">IFERROR(IF(AND($A30=VLOOKUP($A30&amp;"."&amp;$C30,UncollectibleLookup,2,FALSE),$C30=VLOOKUP($A30&amp;"."&amp;$C30,UncollectibleLookup,4,FALSE)),0,'Corrected With Uncollectible'!DK30-'Module C Initial'!DK30),'Corrected With Uncollectible'!DK30-'Module C Initial'!DK30)</f>
        <v>0.22999999999999687</v>
      </c>
      <c r="T30" s="32">
        <f ca="1">IFERROR(IF(AND($A30=VLOOKUP($A30&amp;"."&amp;$C30,UncollectibleLookup,2,FALSE),$C30=VLOOKUP($A30&amp;"."&amp;$C30,UncollectibleLookup,4,FALSE)),0,'Corrected With Uncollectible'!DL30-'Module C Initial'!DL30),'Corrected With Uncollectible'!DL30-'Module C Initial'!DL30)</f>
        <v>0.16000000000000014</v>
      </c>
      <c r="U30" s="32">
        <f ca="1">IFERROR(IF(AND($A30=VLOOKUP($A30&amp;"."&amp;$C30,UncollectibleLookup,2,FALSE),$C30=VLOOKUP($A30&amp;"."&amp;$C30,UncollectibleLookup,4,FALSE)),0,'Corrected With Uncollectible'!DM30-'Module C Initial'!DM30),'Corrected With Uncollectible'!DM30-'Module C Initial'!DM30)</f>
        <v>0.10999999999999943</v>
      </c>
      <c r="V30" s="32">
        <f ca="1">IFERROR(IF(AND($A30=VLOOKUP($A30&amp;"."&amp;$C30,UncollectibleLookup,2,FALSE),$C30=VLOOKUP($A30&amp;"."&amp;$C30,UncollectibleLookup,4,FALSE)),0,'Corrected With Uncollectible'!DN30-'Module C Initial'!DN30),'Corrected With Uncollectible'!DN30-'Module C Initial'!DN30)</f>
        <v>0.18000000000000149</v>
      </c>
      <c r="W30" s="32">
        <f ca="1">IFERROR(IF(AND($A30=VLOOKUP($A30&amp;"."&amp;$C30,UncollectibleLookup,2,FALSE),$C30=VLOOKUP($A30&amp;"."&amp;$C30,UncollectibleLookup,4,FALSE)),0,'Corrected With Uncollectible'!DO30-'Module C Initial'!DO30),'Corrected With Uncollectible'!DO30-'Module C Initial'!DO30)</f>
        <v>0.25</v>
      </c>
      <c r="X30" s="32">
        <f ca="1">IFERROR(IF(AND($A30=VLOOKUP($A30&amp;"."&amp;$C30,UncollectibleLookup,2,FALSE),$C30=VLOOKUP($A30&amp;"."&amp;$C30,UncollectibleLookup,4,FALSE)),0,'Corrected With Uncollectible'!DP30-'Module C Initial'!DP30),'Corrected With Uncollectible'!DP30-'Module C Initial'!DP30)</f>
        <v>0.25</v>
      </c>
      <c r="Y30" s="32">
        <f ca="1">IFERROR(IF(AND($A30=VLOOKUP($A30&amp;"."&amp;$C30,UncollectibleLookup,2,FALSE),$C30=VLOOKUP($A30&amp;"."&amp;$C30,UncollectibleLookup,4,FALSE)),0,'Corrected With Uncollectible'!DQ30-'Module C Initial'!DQ30),'Corrected With Uncollectible'!DQ30-'Module C Initial'!DQ30)</f>
        <v>0</v>
      </c>
      <c r="Z30" s="32">
        <f ca="1">IFERROR(IF(AND($A30=VLOOKUP($A30&amp;"."&amp;$C30,UncollectibleLookup,2,FALSE),$C30=VLOOKUP($A30&amp;"."&amp;$C30,UncollectibleLookup,4,FALSE)),0,'Corrected With Uncollectible'!DR30-'Module C Initial'!DR30),'Corrected With Uncollectible'!DR30-'Module C Initial'!DR30)</f>
        <v>1.0000000000000009E-2</v>
      </c>
      <c r="AA30" s="32">
        <f ca="1">IFERROR(IF(AND($A30=VLOOKUP($A30&amp;"."&amp;$C30,UncollectibleLookup,2,FALSE),$C30=VLOOKUP($A30&amp;"."&amp;$C30,UncollectibleLookup,4,FALSE)),0,'Corrected With Uncollectible'!DS30-'Module C Initial'!DS30),'Corrected With Uncollectible'!DS30-'Module C Initial'!DS30)</f>
        <v>0</v>
      </c>
      <c r="AB30" s="32">
        <f ca="1">IFERROR(IF(AND($A30=VLOOKUP($A30&amp;"."&amp;$C30,UncollectibleLookup,2,FALSE),$C30=VLOOKUP($A30&amp;"."&amp;$C30,UncollectibleLookup,4,FALSE)),0,'Corrected With Uncollectible'!DT30-'Module C Initial'!DT30),'Corrected With Uncollectible'!DT30-'Module C Initial'!DT30)</f>
        <v>0</v>
      </c>
      <c r="AC30" s="31">
        <f ca="1">IFERROR(IF(AND($A30=VLOOKUP($A30&amp;"."&amp;$C30,UncollectibleLookup,2,FALSE),$C30=VLOOKUP($A30&amp;"."&amp;$C30,UncollectibleLookup,4,FALSE)),0,'Corrected With Uncollectible'!DU30-'Module C Initial'!DU30),'Corrected With Uncollectible'!DU30-'Module C Initial'!DU30)</f>
        <v>0.28999999999999915</v>
      </c>
      <c r="AD30" s="31">
        <f ca="1">IFERROR(IF(AND($A30=VLOOKUP($A30&amp;"."&amp;$C30,UncollectibleLookup,2,FALSE),$C30=VLOOKUP($A30&amp;"."&amp;$C30,UncollectibleLookup,4,FALSE)),0,'Corrected With Uncollectible'!DV30-'Module C Initial'!DV30),'Corrected With Uncollectible'!DV30-'Module C Initial'!DV30)</f>
        <v>1.0099999999999909</v>
      </c>
      <c r="AE30" s="31">
        <f ca="1">IFERROR(IF(AND($A30=VLOOKUP($A30&amp;"."&amp;$C30,UncollectibleLookup,2,FALSE),$C30=VLOOKUP($A30&amp;"."&amp;$C30,UncollectibleLookup,4,FALSE)),0,'Corrected With Uncollectible'!DW30-'Module C Initial'!DW30),'Corrected With Uncollectible'!DW30-'Module C Initial'!DW30)</f>
        <v>1.460000000000008</v>
      </c>
      <c r="AF30" s="31">
        <f ca="1">IFERROR(IF(AND($A30=VLOOKUP($A30&amp;"."&amp;$C30,UncollectibleLookup,2,FALSE),$C30=VLOOKUP($A30&amp;"."&amp;$C30,UncollectibleLookup,4,FALSE)),0,'Corrected With Uncollectible'!DX30-'Module C Initial'!DX30),'Corrected With Uncollectible'!DX30-'Module C Initial'!DX30)</f>
        <v>1</v>
      </c>
      <c r="AG30" s="31">
        <f ca="1">IFERROR(IF(AND($A30=VLOOKUP($A30&amp;"."&amp;$C30,UncollectibleLookup,2,FALSE),$C30=VLOOKUP($A30&amp;"."&amp;$C30,UncollectibleLookup,4,FALSE)),0,'Corrected With Uncollectible'!DY30-'Module C Initial'!DY30),'Corrected With Uncollectible'!DY30-'Module C Initial'!DY30)</f>
        <v>0.74000000000000199</v>
      </c>
      <c r="AH30" s="31">
        <f ca="1">IFERROR(IF(AND($A30=VLOOKUP($A30&amp;"."&amp;$C30,UncollectibleLookup,2,FALSE),$C30=VLOOKUP($A30&amp;"."&amp;$C30,UncollectibleLookup,4,FALSE)),0,'Corrected With Uncollectible'!DZ30-'Module C Initial'!DZ30),'Corrected With Uncollectible'!DZ30-'Module C Initial'!DZ30)</f>
        <v>1.1299999999999955</v>
      </c>
      <c r="AI30" s="31">
        <f ca="1">IFERROR(IF(AND($A30=VLOOKUP($A30&amp;"."&amp;$C30,UncollectibleLookup,2,FALSE),$C30=VLOOKUP($A30&amp;"."&amp;$C30,UncollectibleLookup,4,FALSE)),0,'Corrected With Uncollectible'!EA30-'Module C Initial'!EA30),'Corrected With Uncollectible'!EA30-'Module C Initial'!EA30)</f>
        <v>1.5699999999999932</v>
      </c>
      <c r="AJ30" s="31">
        <f ca="1">IFERROR(IF(AND($A30=VLOOKUP($A30&amp;"."&amp;$C30,UncollectibleLookup,2,FALSE),$C30=VLOOKUP($A30&amp;"."&amp;$C30,UncollectibleLookup,4,FALSE)),0,'Corrected With Uncollectible'!EB30-'Module C Initial'!EB30),'Corrected With Uncollectible'!EB30-'Module C Initial'!EB30)</f>
        <v>1.5600000000000023</v>
      </c>
      <c r="AK30" s="31">
        <f ca="1">IFERROR(IF(AND($A30=VLOOKUP($A30&amp;"."&amp;$C30,UncollectibleLookup,2,FALSE),$C30=VLOOKUP($A30&amp;"."&amp;$C30,UncollectibleLookup,4,FALSE)),0,'Corrected With Uncollectible'!EC30-'Module C Initial'!EC30),'Corrected With Uncollectible'!EC30-'Module C Initial'!EC30)</f>
        <v>0</v>
      </c>
      <c r="AL30" s="31">
        <f ca="1">IFERROR(IF(AND($A30=VLOOKUP($A30&amp;"."&amp;$C30,UncollectibleLookup,2,FALSE),$C30=VLOOKUP($A30&amp;"."&amp;$C30,UncollectibleLookup,4,FALSE)),0,'Corrected With Uncollectible'!ED30-'Module C Initial'!ED30),'Corrected With Uncollectible'!ED30-'Module C Initial'!ED30)</f>
        <v>5.9999999999999609E-2</v>
      </c>
      <c r="AM30" s="31">
        <f ca="1">IFERROR(IF(AND($A30=VLOOKUP($A30&amp;"."&amp;$C30,UncollectibleLookup,2,FALSE),$C30=VLOOKUP($A30&amp;"."&amp;$C30,UncollectibleLookup,4,FALSE)),0,'Corrected With Uncollectible'!EE30-'Module C Initial'!EE30),'Corrected With Uncollectible'!EE30-'Module C Initial'!EE30)</f>
        <v>0</v>
      </c>
      <c r="AN30" s="31">
        <f ca="1">IFERROR(IF(AND($A30=VLOOKUP($A30&amp;"."&amp;$C30,UncollectibleLookup,2,FALSE),$C30=VLOOKUP($A30&amp;"."&amp;$C30,UncollectibleLookup,4,FALSE)),0,'Corrected With Uncollectible'!EF30-'Module C Initial'!EF30),'Corrected With Uncollectible'!EF30-'Module C Initial'!EF30)</f>
        <v>0</v>
      </c>
      <c r="AO30" s="32">
        <f t="shared" ca="1" si="7"/>
        <v>1.2500000000000009</v>
      </c>
      <c r="AP30" s="32">
        <f t="shared" ca="1" si="7"/>
        <v>4.340000000000007</v>
      </c>
      <c r="AQ30" s="32">
        <f t="shared" ca="1" si="7"/>
        <v>6.3000000000000185</v>
      </c>
      <c r="AR30" s="32">
        <f t="shared" ca="1" si="7"/>
        <v>4.3200000000000252</v>
      </c>
      <c r="AS30" s="32">
        <f t="shared" ca="1" si="7"/>
        <v>3.2000000000000242</v>
      </c>
      <c r="AT30" s="32">
        <f t="shared" ca="1" si="7"/>
        <v>4.9300000000000015</v>
      </c>
      <c r="AU30" s="32">
        <f t="shared" ca="1" si="7"/>
        <v>6.839999999999975</v>
      </c>
      <c r="AV30" s="32">
        <f t="shared" ca="1" si="7"/>
        <v>6.8599999999999568</v>
      </c>
      <c r="AW30" s="32">
        <f t="shared" ca="1" si="7"/>
        <v>0</v>
      </c>
      <c r="AX30" s="32">
        <f t="shared" ca="1" si="7"/>
        <v>0.2600000000000009</v>
      </c>
      <c r="AY30" s="32">
        <f t="shared" ca="1" si="7"/>
        <v>0</v>
      </c>
      <c r="AZ30" s="32">
        <f t="shared" ca="1" si="7"/>
        <v>0</v>
      </c>
      <c r="BA30" s="31">
        <f t="shared" ca="1" si="8"/>
        <v>0.01</v>
      </c>
      <c r="BB30" s="31">
        <f t="shared" ca="1" si="8"/>
        <v>0.04</v>
      </c>
      <c r="BC30" s="31">
        <f t="shared" ca="1" si="8"/>
        <v>0.05</v>
      </c>
      <c r="BD30" s="31">
        <f t="shared" ca="1" si="10"/>
        <v>0.04</v>
      </c>
      <c r="BE30" s="31">
        <f t="shared" ca="1" si="10"/>
        <v>0.03</v>
      </c>
      <c r="BF30" s="31">
        <f t="shared" ca="1" si="10"/>
        <v>0.04</v>
      </c>
      <c r="BG30" s="31">
        <f t="shared" ca="1" si="10"/>
        <v>0.06</v>
      </c>
      <c r="BH30" s="31">
        <f t="shared" ca="1" si="10"/>
        <v>0.06</v>
      </c>
      <c r="BI30" s="31">
        <f t="shared" ca="1" si="10"/>
        <v>0</v>
      </c>
      <c r="BJ30" s="31">
        <f t="shared" ca="1" si="10"/>
        <v>0</v>
      </c>
      <c r="BK30" s="31">
        <f t="shared" ca="1" si="10"/>
        <v>0</v>
      </c>
      <c r="BL30" s="31">
        <f t="shared" ca="1" si="10"/>
        <v>0</v>
      </c>
      <c r="BM30" s="32">
        <f t="shared" ca="1" si="9"/>
        <v>1.2600000000000009</v>
      </c>
      <c r="BN30" s="32">
        <f t="shared" ca="1" si="9"/>
        <v>4.380000000000007</v>
      </c>
      <c r="BO30" s="32">
        <f t="shared" ca="1" si="9"/>
        <v>6.3500000000000183</v>
      </c>
      <c r="BP30" s="32">
        <f t="shared" ca="1" si="11"/>
        <v>4.3600000000000252</v>
      </c>
      <c r="BQ30" s="32">
        <f t="shared" ca="1" si="11"/>
        <v>3.230000000000024</v>
      </c>
      <c r="BR30" s="32">
        <f t="shared" ca="1" si="11"/>
        <v>4.9700000000000015</v>
      </c>
      <c r="BS30" s="32">
        <f t="shared" ca="1" si="11"/>
        <v>6.8999999999999746</v>
      </c>
      <c r="BT30" s="32">
        <f t="shared" ca="1" si="11"/>
        <v>6.9199999999999564</v>
      </c>
      <c r="BU30" s="32">
        <f t="shared" ca="1" si="11"/>
        <v>0</v>
      </c>
      <c r="BV30" s="32">
        <f t="shared" ca="1" si="11"/>
        <v>0.2600000000000009</v>
      </c>
      <c r="BW30" s="32">
        <f t="shared" ca="1" si="11"/>
        <v>0</v>
      </c>
      <c r="BX30" s="32">
        <f t="shared" ca="1" si="11"/>
        <v>0</v>
      </c>
    </row>
    <row r="31" spans="1:76">
      <c r="A31" t="s">
        <v>439</v>
      </c>
      <c r="B31" s="1" t="s">
        <v>34</v>
      </c>
      <c r="C31" t="str">
        <f t="shared" ca="1" si="2"/>
        <v>CES1/CES2</v>
      </c>
      <c r="D31" t="str">
        <f t="shared" ca="1" si="3"/>
        <v>Calgary Energy Centre #1</v>
      </c>
      <c r="E31" s="31">
        <f ca="1">IFERROR(IF(AND($A31=VLOOKUP($A31&amp;"."&amp;$C31,UncollectibleLookup,2,FALSE),$C31=VLOOKUP($A31&amp;"."&amp;$C31,UncollectibleLookup,4,FALSE)),0,'Corrected With Uncollectible'!CW31-'Module C Initial'!CW31),'Corrected With Uncollectible'!CW31-'Module C Initial'!CW31)</f>
        <v>2769.5</v>
      </c>
      <c r="F31" s="31">
        <f ca="1">IFERROR(IF(AND($A31=VLOOKUP($A31&amp;"."&amp;$C31,UncollectibleLookup,2,FALSE),$C31=VLOOKUP($A31&amp;"."&amp;$C31,UncollectibleLookup,4,FALSE)),0,'Corrected With Uncollectible'!CX31-'Module C Initial'!CX31),'Corrected With Uncollectible'!CX31-'Module C Initial'!CX31)</f>
        <v>715.91999999999098</v>
      </c>
      <c r="G31" s="31">
        <f ca="1">IFERROR(IF(AND($A31=VLOOKUP($A31&amp;"."&amp;$C31,UncollectibleLookup,2,FALSE),$C31=VLOOKUP($A31&amp;"."&amp;$C31,UncollectibleLookup,4,FALSE)),0,'Corrected With Uncollectible'!CY31-'Module C Initial'!CY31),'Corrected With Uncollectible'!CY31-'Module C Initial'!CY31)</f>
        <v>962.11000000001513</v>
      </c>
      <c r="H31" s="31">
        <f ca="1">IFERROR(IF(AND($A31=VLOOKUP($A31&amp;"."&amp;$C31,UncollectibleLookup,2,FALSE),$C31=VLOOKUP($A31&amp;"."&amp;$C31,UncollectibleLookup,4,FALSE)),0,'Corrected With Uncollectible'!CZ31-'Module C Initial'!CZ31),'Corrected With Uncollectible'!CZ31-'Module C Initial'!CZ31)</f>
        <v>341.58000000000175</v>
      </c>
      <c r="I31" s="31">
        <f ca="1">IFERROR(IF(AND($A31=VLOOKUP($A31&amp;"."&amp;$C31,UncollectibleLookup,2,FALSE),$C31=VLOOKUP($A31&amp;"."&amp;$C31,UncollectibleLookup,4,FALSE)),0,'Corrected With Uncollectible'!DA31-'Module C Initial'!DA31),'Corrected With Uncollectible'!DA31-'Module C Initial'!DA31)</f>
        <v>580.98999999999796</v>
      </c>
      <c r="J31" s="31">
        <f ca="1">IFERROR(IF(AND($A31=VLOOKUP($A31&amp;"."&amp;$C31,UncollectibleLookup,2,FALSE),$C31=VLOOKUP($A31&amp;"."&amp;$C31,UncollectibleLookup,4,FALSE)),0,'Corrected With Uncollectible'!DB31-'Module C Initial'!DB31),'Corrected With Uncollectible'!DB31-'Module C Initial'!DB31)</f>
        <v>957.41000000000349</v>
      </c>
      <c r="K31" s="31">
        <f ca="1">IFERROR(IF(AND($A31=VLOOKUP($A31&amp;"."&amp;$C31,UncollectibleLookup,2,FALSE),$C31=VLOOKUP($A31&amp;"."&amp;$C31,UncollectibleLookup,4,FALSE)),0,'Corrected With Uncollectible'!DC31-'Module C Initial'!DC31),'Corrected With Uncollectible'!DC31-'Module C Initial'!DC31)</f>
        <v>828.48999999999069</v>
      </c>
      <c r="L31" s="31">
        <f ca="1">IFERROR(IF(AND($A31=VLOOKUP($A31&amp;"."&amp;$C31,UncollectibleLookup,2,FALSE),$C31=VLOOKUP($A31&amp;"."&amp;$C31,UncollectibleLookup,4,FALSE)),0,'Corrected With Uncollectible'!DD31-'Module C Initial'!DD31),'Corrected With Uncollectible'!DD31-'Module C Initial'!DD31)</f>
        <v>391.07999999999447</v>
      </c>
      <c r="M31" s="31">
        <f ca="1">IFERROR(IF(AND($A31=VLOOKUP($A31&amp;"."&amp;$C31,UncollectibleLookup,2,FALSE),$C31=VLOOKUP($A31&amp;"."&amp;$C31,UncollectibleLookup,4,FALSE)),0,'Corrected With Uncollectible'!DE31-'Module C Initial'!DE31),'Corrected With Uncollectible'!DE31-'Module C Initial'!DE31)</f>
        <v>2790.7099999999627</v>
      </c>
      <c r="N31" s="31">
        <f ca="1">IFERROR(IF(AND($A31=VLOOKUP($A31&amp;"."&amp;$C31,UncollectibleLookup,2,FALSE),$C31=VLOOKUP($A31&amp;"."&amp;$C31,UncollectibleLookup,4,FALSE)),0,'Corrected With Uncollectible'!DF31-'Module C Initial'!DF31),'Corrected With Uncollectible'!DF31-'Module C Initial'!DF31)</f>
        <v>1051.609999999986</v>
      </c>
      <c r="O31" s="31">
        <f ca="1">IFERROR(IF(AND($A31=VLOOKUP($A31&amp;"."&amp;$C31,UncollectibleLookup,2,FALSE),$C31=VLOOKUP($A31&amp;"."&amp;$C31,UncollectibleLookup,4,FALSE)),0,'Corrected With Uncollectible'!DG31-'Module C Initial'!DG31),'Corrected With Uncollectible'!DG31-'Module C Initial'!DG31)</f>
        <v>1770.9399999999732</v>
      </c>
      <c r="P31" s="31">
        <f ca="1">IFERROR(IF(AND($A31=VLOOKUP($A31&amp;"."&amp;$C31,UncollectibleLookup,2,FALSE),$C31=VLOOKUP($A31&amp;"."&amp;$C31,UncollectibleLookup,4,FALSE)),0,'Corrected With Uncollectible'!DH31-'Module C Initial'!DH31),'Corrected With Uncollectible'!DH31-'Module C Initial'!DH31)</f>
        <v>475.9600000000064</v>
      </c>
      <c r="Q31" s="32">
        <f ca="1">IFERROR(IF(AND($A31=VLOOKUP($A31&amp;"."&amp;$C31,UncollectibleLookup,2,FALSE),$C31=VLOOKUP($A31&amp;"."&amp;$C31,UncollectibleLookup,4,FALSE)),0,'Corrected With Uncollectible'!DI31-'Module C Initial'!DI31),'Corrected With Uncollectible'!DI31-'Module C Initial'!DI31)</f>
        <v>138.46999999999935</v>
      </c>
      <c r="R31" s="32">
        <f ca="1">IFERROR(IF(AND($A31=VLOOKUP($A31&amp;"."&amp;$C31,UncollectibleLookup,2,FALSE),$C31=VLOOKUP($A31&amp;"."&amp;$C31,UncollectibleLookup,4,FALSE)),0,'Corrected With Uncollectible'!DJ31-'Module C Initial'!DJ31),'Corrected With Uncollectible'!DJ31-'Module C Initial'!DJ31)</f>
        <v>35.789999999999964</v>
      </c>
      <c r="S31" s="32">
        <f ca="1">IFERROR(IF(AND($A31=VLOOKUP($A31&amp;"."&amp;$C31,UncollectibleLookup,2,FALSE),$C31=VLOOKUP($A31&amp;"."&amp;$C31,UncollectibleLookup,4,FALSE)),0,'Corrected With Uncollectible'!DK31-'Module C Initial'!DK31),'Corrected With Uncollectible'!DK31-'Module C Initial'!DK31)</f>
        <v>48.099999999999909</v>
      </c>
      <c r="T31" s="32">
        <f ca="1">IFERROR(IF(AND($A31=VLOOKUP($A31&amp;"."&amp;$C31,UncollectibleLookup,2,FALSE),$C31=VLOOKUP($A31&amp;"."&amp;$C31,UncollectibleLookup,4,FALSE)),0,'Corrected With Uncollectible'!DL31-'Module C Initial'!DL31),'Corrected With Uncollectible'!DL31-'Module C Initial'!DL31)</f>
        <v>17.080000000000155</v>
      </c>
      <c r="U31" s="32">
        <f ca="1">IFERROR(IF(AND($A31=VLOOKUP($A31&amp;"."&amp;$C31,UncollectibleLookup,2,FALSE),$C31=VLOOKUP($A31&amp;"."&amp;$C31,UncollectibleLookup,4,FALSE)),0,'Corrected With Uncollectible'!DM31-'Module C Initial'!DM31),'Corrected With Uncollectible'!DM31-'Module C Initial'!DM31)</f>
        <v>29.050000000000182</v>
      </c>
      <c r="V31" s="32">
        <f ca="1">IFERROR(IF(AND($A31=VLOOKUP($A31&amp;"."&amp;$C31,UncollectibleLookup,2,FALSE),$C31=VLOOKUP($A31&amp;"."&amp;$C31,UncollectibleLookup,4,FALSE)),0,'Corrected With Uncollectible'!DN31-'Module C Initial'!DN31),'Corrected With Uncollectible'!DN31-'Module C Initial'!DN31)</f>
        <v>47.869999999999891</v>
      </c>
      <c r="W31" s="32">
        <f ca="1">IFERROR(IF(AND($A31=VLOOKUP($A31&amp;"."&amp;$C31,UncollectibleLookup,2,FALSE),$C31=VLOOKUP($A31&amp;"."&amp;$C31,UncollectibleLookup,4,FALSE)),0,'Corrected With Uncollectible'!DO31-'Module C Initial'!DO31),'Corrected With Uncollectible'!DO31-'Module C Initial'!DO31)</f>
        <v>41.419999999999618</v>
      </c>
      <c r="X31" s="32">
        <f ca="1">IFERROR(IF(AND($A31=VLOOKUP($A31&amp;"."&amp;$C31,UncollectibleLookup,2,FALSE),$C31=VLOOKUP($A31&amp;"."&amp;$C31,UncollectibleLookup,4,FALSE)),0,'Corrected With Uncollectible'!DP31-'Module C Initial'!DP31),'Corrected With Uncollectible'!DP31-'Module C Initial'!DP31)</f>
        <v>19.559999999999945</v>
      </c>
      <c r="Y31" s="32">
        <f ca="1">IFERROR(IF(AND($A31=VLOOKUP($A31&amp;"."&amp;$C31,UncollectibleLookup,2,FALSE),$C31=VLOOKUP($A31&amp;"."&amp;$C31,UncollectibleLookup,4,FALSE)),0,'Corrected With Uncollectible'!DQ31-'Module C Initial'!DQ31),'Corrected With Uncollectible'!DQ31-'Module C Initial'!DQ31)</f>
        <v>139.53000000000065</v>
      </c>
      <c r="Z31" s="32">
        <f ca="1">IFERROR(IF(AND($A31=VLOOKUP($A31&amp;"."&amp;$C31,UncollectibleLookup,2,FALSE),$C31=VLOOKUP($A31&amp;"."&amp;$C31,UncollectibleLookup,4,FALSE)),0,'Corrected With Uncollectible'!DR31-'Module C Initial'!DR31),'Corrected With Uncollectible'!DR31-'Module C Initial'!DR31)</f>
        <v>52.579999999999927</v>
      </c>
      <c r="AA31" s="32">
        <f ca="1">IFERROR(IF(AND($A31=VLOOKUP($A31&amp;"."&amp;$C31,UncollectibleLookup,2,FALSE),$C31=VLOOKUP($A31&amp;"."&amp;$C31,UncollectibleLookup,4,FALSE)),0,'Corrected With Uncollectible'!DS31-'Module C Initial'!DS31),'Corrected With Uncollectible'!DS31-'Module C Initial'!DS31)</f>
        <v>88.549999999999272</v>
      </c>
      <c r="AB31" s="32">
        <f ca="1">IFERROR(IF(AND($A31=VLOOKUP($A31&amp;"."&amp;$C31,UncollectibleLookup,2,FALSE),$C31=VLOOKUP($A31&amp;"."&amp;$C31,UncollectibleLookup,4,FALSE)),0,'Corrected With Uncollectible'!DT31-'Module C Initial'!DT31),'Corrected With Uncollectible'!DT31-'Module C Initial'!DT31)</f>
        <v>23.789999999999964</v>
      </c>
      <c r="AC31" s="31">
        <f ca="1">IFERROR(IF(AND($A31=VLOOKUP($A31&amp;"."&amp;$C31,UncollectibleLookup,2,FALSE),$C31=VLOOKUP($A31&amp;"."&amp;$C31,UncollectibleLookup,4,FALSE)),0,'Corrected With Uncollectible'!DU31-'Module C Initial'!DU31),'Corrected With Uncollectible'!DU31-'Module C Initial'!DU31)</f>
        <v>892.25</v>
      </c>
      <c r="AD31" s="31">
        <f ca="1">IFERROR(IF(AND($A31=VLOOKUP($A31&amp;"."&amp;$C31,UncollectibleLookup,2,FALSE),$C31=VLOOKUP($A31&amp;"."&amp;$C31,UncollectibleLookup,4,FALSE)),0,'Corrected With Uncollectible'!DV31-'Module C Initial'!DV31),'Corrected With Uncollectible'!DV31-'Module C Initial'!DV31)</f>
        <v>228.97999999999956</v>
      </c>
      <c r="AE31" s="31">
        <f ca="1">IFERROR(IF(AND($A31=VLOOKUP($A31&amp;"."&amp;$C31,UncollectibleLookup,2,FALSE),$C31=VLOOKUP($A31&amp;"."&amp;$C31,UncollectibleLookup,4,FALSE)),0,'Corrected With Uncollectible'!DW31-'Module C Initial'!DW31),'Corrected With Uncollectible'!DW31-'Module C Initial'!DW31)</f>
        <v>305.69000000000233</v>
      </c>
      <c r="AF31" s="31">
        <f ca="1">IFERROR(IF(AND($A31=VLOOKUP($A31&amp;"."&amp;$C31,UncollectibleLookup,2,FALSE),$C31=VLOOKUP($A31&amp;"."&amp;$C31,UncollectibleLookup,4,FALSE)),0,'Corrected With Uncollectible'!DX31-'Module C Initial'!DX31),'Corrected With Uncollectible'!DX31-'Module C Initial'!DX31)</f>
        <v>107.88000000000102</v>
      </c>
      <c r="AG31" s="31">
        <f ca="1">IFERROR(IF(AND($A31=VLOOKUP($A31&amp;"."&amp;$C31,UncollectibleLookup,2,FALSE),$C31=VLOOKUP($A31&amp;"."&amp;$C31,UncollectibleLookup,4,FALSE)),0,'Corrected With Uncollectible'!DY31-'Module C Initial'!DY31),'Corrected With Uncollectible'!DY31-'Module C Initial'!DY31)</f>
        <v>182.52000000000044</v>
      </c>
      <c r="AH31" s="31">
        <f ca="1">IFERROR(IF(AND($A31=VLOOKUP($A31&amp;"."&amp;$C31,UncollectibleLookup,2,FALSE),$C31=VLOOKUP($A31&amp;"."&amp;$C31,UncollectibleLookup,4,FALSE)),0,'Corrected With Uncollectible'!DZ31-'Module C Initial'!DZ31),'Corrected With Uncollectible'!DZ31-'Module C Initial'!DZ31)</f>
        <v>299.15999999999985</v>
      </c>
      <c r="AI31" s="31">
        <f ca="1">IFERROR(IF(AND($A31=VLOOKUP($A31&amp;"."&amp;$C31,UncollectibleLookup,2,FALSE),$C31=VLOOKUP($A31&amp;"."&amp;$C31,UncollectibleLookup,4,FALSE)),0,'Corrected With Uncollectible'!EA31-'Module C Initial'!EA31),'Corrected With Uncollectible'!EA31-'Module C Initial'!EA31)</f>
        <v>257.52000000000044</v>
      </c>
      <c r="AJ31" s="31">
        <f ca="1">IFERROR(IF(AND($A31=VLOOKUP($A31&amp;"."&amp;$C31,UncollectibleLookup,2,FALSE),$C31=VLOOKUP($A31&amp;"."&amp;$C31,UncollectibleLookup,4,FALSE)),0,'Corrected With Uncollectible'!EB31-'Module C Initial'!EB31),'Corrected With Uncollectible'!EB31-'Module C Initial'!EB31)</f>
        <v>120.89000000000124</v>
      </c>
      <c r="AK31" s="31">
        <f ca="1">IFERROR(IF(AND($A31=VLOOKUP($A31&amp;"."&amp;$C31,UncollectibleLookup,2,FALSE),$C31=VLOOKUP($A31&amp;"."&amp;$C31,UncollectibleLookup,4,FALSE)),0,'Corrected With Uncollectible'!EC31-'Module C Initial'!EC31),'Corrected With Uncollectible'!EC31-'Module C Initial'!EC31)</f>
        <v>857.94999999999709</v>
      </c>
      <c r="AL31" s="31">
        <f ca="1">IFERROR(IF(AND($A31=VLOOKUP($A31&amp;"."&amp;$C31,UncollectibleLookup,2,FALSE),$C31=VLOOKUP($A31&amp;"."&amp;$C31,UncollectibleLookup,4,FALSE)),0,'Corrected With Uncollectible'!ED31-'Module C Initial'!ED31),'Corrected With Uncollectible'!ED31-'Module C Initial'!ED31)</f>
        <v>321.56999999999971</v>
      </c>
      <c r="AM31" s="31">
        <f ca="1">IFERROR(IF(AND($A31=VLOOKUP($A31&amp;"."&amp;$C31,UncollectibleLookup,2,FALSE),$C31=VLOOKUP($A31&amp;"."&amp;$C31,UncollectibleLookup,4,FALSE)),0,'Corrected With Uncollectible'!EE31-'Module C Initial'!EE31),'Corrected With Uncollectible'!EE31-'Module C Initial'!EE31)</f>
        <v>538.52999999999884</v>
      </c>
      <c r="AN31" s="31">
        <f ca="1">IFERROR(IF(AND($A31=VLOOKUP($A31&amp;"."&amp;$C31,UncollectibleLookup,2,FALSE),$C31=VLOOKUP($A31&amp;"."&amp;$C31,UncollectibleLookup,4,FALSE)),0,'Corrected With Uncollectible'!EF31-'Module C Initial'!EF31),'Corrected With Uncollectible'!EF31-'Module C Initial'!EF31)</f>
        <v>143.94999999999891</v>
      </c>
      <c r="AO31" s="32">
        <f t="shared" ca="1" si="7"/>
        <v>3800.2199999999993</v>
      </c>
      <c r="AP31" s="32">
        <f t="shared" ca="1" si="7"/>
        <v>980.6899999999905</v>
      </c>
      <c r="AQ31" s="32">
        <f t="shared" ca="1" si="7"/>
        <v>1315.9000000000174</v>
      </c>
      <c r="AR31" s="32">
        <f t="shared" ca="1" si="7"/>
        <v>466.54000000000292</v>
      </c>
      <c r="AS31" s="32">
        <f t="shared" ca="1" si="7"/>
        <v>792.55999999999858</v>
      </c>
      <c r="AT31" s="32">
        <f t="shared" ca="1" si="7"/>
        <v>1304.4400000000032</v>
      </c>
      <c r="AU31" s="32">
        <f t="shared" ca="1" si="7"/>
        <v>1127.4299999999907</v>
      </c>
      <c r="AV31" s="32">
        <f t="shared" ca="1" si="7"/>
        <v>531.52999999999565</v>
      </c>
      <c r="AW31" s="32">
        <f t="shared" ca="1" si="7"/>
        <v>3788.1899999999605</v>
      </c>
      <c r="AX31" s="32">
        <f t="shared" ca="1" si="7"/>
        <v>1425.7599999999857</v>
      </c>
      <c r="AY31" s="32">
        <f t="shared" ca="1" si="7"/>
        <v>2398.0199999999713</v>
      </c>
      <c r="AZ31" s="32">
        <f t="shared" ca="1" si="7"/>
        <v>643.70000000000528</v>
      </c>
      <c r="BA31" s="31">
        <f t="shared" ca="1" si="8"/>
        <v>32.44</v>
      </c>
      <c r="BB31" s="31">
        <f t="shared" ca="1" si="8"/>
        <v>8.39</v>
      </c>
      <c r="BC31" s="31">
        <f t="shared" ca="1" si="8"/>
        <v>11.27</v>
      </c>
      <c r="BD31" s="31">
        <f t="shared" ca="1" si="10"/>
        <v>4</v>
      </c>
      <c r="BE31" s="31">
        <f t="shared" ca="1" si="10"/>
        <v>6.8</v>
      </c>
      <c r="BF31" s="31">
        <f t="shared" ca="1" si="10"/>
        <v>11.21</v>
      </c>
      <c r="BG31" s="31">
        <f t="shared" ca="1" si="10"/>
        <v>9.6999999999999993</v>
      </c>
      <c r="BH31" s="31">
        <f t="shared" ca="1" si="10"/>
        <v>4.58</v>
      </c>
      <c r="BI31" s="31">
        <f t="shared" ca="1" si="10"/>
        <v>32.69</v>
      </c>
      <c r="BJ31" s="31">
        <f t="shared" ca="1" si="10"/>
        <v>12.32</v>
      </c>
      <c r="BK31" s="31">
        <f t="shared" ca="1" si="10"/>
        <v>20.74</v>
      </c>
      <c r="BL31" s="31">
        <f t="shared" ca="1" si="10"/>
        <v>5.57</v>
      </c>
      <c r="BM31" s="32">
        <f t="shared" ca="1" si="9"/>
        <v>3832.6599999999994</v>
      </c>
      <c r="BN31" s="32">
        <f t="shared" ca="1" si="9"/>
        <v>989.07999999999049</v>
      </c>
      <c r="BO31" s="32">
        <f t="shared" ca="1" si="9"/>
        <v>1327.1700000000174</v>
      </c>
      <c r="BP31" s="32">
        <f t="shared" ca="1" si="11"/>
        <v>470.54000000000292</v>
      </c>
      <c r="BQ31" s="32">
        <f t="shared" ca="1" si="11"/>
        <v>799.35999999999854</v>
      </c>
      <c r="BR31" s="32">
        <f t="shared" ca="1" si="11"/>
        <v>1315.6500000000033</v>
      </c>
      <c r="BS31" s="32">
        <f t="shared" ca="1" si="11"/>
        <v>1137.1299999999908</v>
      </c>
      <c r="BT31" s="32">
        <f t="shared" ca="1" si="11"/>
        <v>536.10999999999569</v>
      </c>
      <c r="BU31" s="32">
        <f t="shared" ca="1" si="11"/>
        <v>3820.8799999999605</v>
      </c>
      <c r="BV31" s="32">
        <f t="shared" ca="1" si="11"/>
        <v>1438.0799999999856</v>
      </c>
      <c r="BW31" s="32">
        <f t="shared" ca="1" si="11"/>
        <v>2418.7599999999711</v>
      </c>
      <c r="BX31" s="32">
        <f t="shared" ca="1" si="11"/>
        <v>649.27000000000533</v>
      </c>
    </row>
    <row r="32" spans="1:76">
      <c r="A32" t="s">
        <v>439</v>
      </c>
      <c r="B32" s="1" t="s">
        <v>35</v>
      </c>
      <c r="C32" t="str">
        <f t="shared" ca="1" si="2"/>
        <v>CES1/CES2</v>
      </c>
      <c r="D32" t="str">
        <f t="shared" ca="1" si="3"/>
        <v>Calgary Energy Centre #1</v>
      </c>
      <c r="E32" s="31">
        <f ca="1">IFERROR(IF(AND($A32=VLOOKUP($A32&amp;"."&amp;$C32,UncollectibleLookup,2,FALSE),$C32=VLOOKUP($A32&amp;"."&amp;$C32,UncollectibleLookup,4,FALSE)),0,'Corrected With Uncollectible'!CW32-'Module C Initial'!CW32),'Corrected With Uncollectible'!CW32-'Module C Initial'!CW32)</f>
        <v>1722.6000000000058</v>
      </c>
      <c r="F32" s="31">
        <f ca="1">IFERROR(IF(AND($A32=VLOOKUP($A32&amp;"."&amp;$C32,UncollectibleLookup,2,FALSE),$C32=VLOOKUP($A32&amp;"."&amp;$C32,UncollectibleLookup,4,FALSE)),0,'Corrected With Uncollectible'!CX32-'Module C Initial'!CX32),'Corrected With Uncollectible'!CX32-'Module C Initial'!CX32)</f>
        <v>421.04000000000087</v>
      </c>
      <c r="G32" s="31">
        <f ca="1">IFERROR(IF(AND($A32=VLOOKUP($A32&amp;"."&amp;$C32,UncollectibleLookup,2,FALSE),$C32=VLOOKUP($A32&amp;"."&amp;$C32,UncollectibleLookup,4,FALSE)),0,'Corrected With Uncollectible'!CY32-'Module C Initial'!CY32),'Corrected With Uncollectible'!CY32-'Module C Initial'!CY32)</f>
        <v>553.94999999999709</v>
      </c>
      <c r="H32" s="31">
        <f ca="1">IFERROR(IF(AND($A32=VLOOKUP($A32&amp;"."&amp;$C32,UncollectibleLookup,2,FALSE),$C32=VLOOKUP($A32&amp;"."&amp;$C32,UncollectibleLookup,4,FALSE)),0,'Corrected With Uncollectible'!CZ32-'Module C Initial'!CZ32),'Corrected With Uncollectible'!CZ32-'Module C Initial'!CZ32)</f>
        <v>205.90999999999985</v>
      </c>
      <c r="I32" s="31">
        <f ca="1">IFERROR(IF(AND($A32=VLOOKUP($A32&amp;"."&amp;$C32,UncollectibleLookup,2,FALSE),$C32=VLOOKUP($A32&amp;"."&amp;$C32,UncollectibleLookup,4,FALSE)),0,'Corrected With Uncollectible'!DA32-'Module C Initial'!DA32),'Corrected With Uncollectible'!DA32-'Module C Initial'!DA32)</f>
        <v>364.30000000000291</v>
      </c>
      <c r="J32" s="31">
        <f ca="1">IFERROR(IF(AND($A32=VLOOKUP($A32&amp;"."&amp;$C32,UncollectibleLookup,2,FALSE),$C32=VLOOKUP($A32&amp;"."&amp;$C32,UncollectibleLookup,4,FALSE)),0,'Corrected With Uncollectible'!DB32-'Module C Initial'!DB32),'Corrected With Uncollectible'!DB32-'Module C Initial'!DB32)</f>
        <v>661.08000000000175</v>
      </c>
      <c r="K32" s="31">
        <f ca="1">IFERROR(IF(AND($A32=VLOOKUP($A32&amp;"."&amp;$C32,UncollectibleLookup,2,FALSE),$C32=VLOOKUP($A32&amp;"."&amp;$C32,UncollectibleLookup,4,FALSE)),0,'Corrected With Uncollectible'!DC32-'Module C Initial'!DC32),'Corrected With Uncollectible'!DC32-'Module C Initial'!DC32)</f>
        <v>515.65999999999622</v>
      </c>
      <c r="L32" s="31">
        <f ca="1">IFERROR(IF(AND($A32=VLOOKUP($A32&amp;"."&amp;$C32,UncollectibleLookup,2,FALSE),$C32=VLOOKUP($A32&amp;"."&amp;$C32,UncollectibleLookup,4,FALSE)),0,'Corrected With Uncollectible'!DD32-'Module C Initial'!DD32),'Corrected With Uncollectible'!DD32-'Module C Initial'!DD32)</f>
        <v>245.59000000000378</v>
      </c>
      <c r="M32" s="31">
        <f ca="1">IFERROR(IF(AND($A32=VLOOKUP($A32&amp;"."&amp;$C32,UncollectibleLookup,2,FALSE),$C32=VLOOKUP($A32&amp;"."&amp;$C32,UncollectibleLookup,4,FALSE)),0,'Corrected With Uncollectible'!DE32-'Module C Initial'!DE32),'Corrected With Uncollectible'!DE32-'Module C Initial'!DE32)</f>
        <v>1932.8100000000268</v>
      </c>
      <c r="N32" s="31">
        <f ca="1">IFERROR(IF(AND($A32=VLOOKUP($A32&amp;"."&amp;$C32,UncollectibleLookup,2,FALSE),$C32=VLOOKUP($A32&amp;"."&amp;$C32,UncollectibleLookup,4,FALSE)),0,'Corrected With Uncollectible'!DF32-'Module C Initial'!DF32),'Corrected With Uncollectible'!DF32-'Module C Initial'!DF32)</f>
        <v>655.40000000000873</v>
      </c>
      <c r="O32" s="31">
        <f ca="1">IFERROR(IF(AND($A32=VLOOKUP($A32&amp;"."&amp;$C32,UncollectibleLookup,2,FALSE),$C32=VLOOKUP($A32&amp;"."&amp;$C32,UncollectibleLookup,4,FALSE)),0,'Corrected With Uncollectible'!DG32-'Module C Initial'!DG32),'Corrected With Uncollectible'!DG32-'Module C Initial'!DG32)</f>
        <v>1163.1199999999953</v>
      </c>
      <c r="P32" s="31">
        <f ca="1">IFERROR(IF(AND($A32=VLOOKUP($A32&amp;"."&amp;$C32,UncollectibleLookup,2,FALSE),$C32=VLOOKUP($A32&amp;"."&amp;$C32,UncollectibleLookup,4,FALSE)),0,'Corrected With Uncollectible'!DH32-'Module C Initial'!DH32),'Corrected With Uncollectible'!DH32-'Module C Initial'!DH32)</f>
        <v>272.37999999999738</v>
      </c>
      <c r="Q32" s="32">
        <f ca="1">IFERROR(IF(AND($A32=VLOOKUP($A32&amp;"."&amp;$C32,UncollectibleLookup,2,FALSE),$C32=VLOOKUP($A32&amp;"."&amp;$C32,UncollectibleLookup,4,FALSE)),0,'Corrected With Uncollectible'!DI32-'Module C Initial'!DI32),'Corrected With Uncollectible'!DI32-'Module C Initial'!DI32)</f>
        <v>86.130000000000109</v>
      </c>
      <c r="R32" s="32">
        <f ca="1">IFERROR(IF(AND($A32=VLOOKUP($A32&amp;"."&amp;$C32,UncollectibleLookup,2,FALSE),$C32=VLOOKUP($A32&amp;"."&amp;$C32,UncollectibleLookup,4,FALSE)),0,'Corrected With Uncollectible'!DJ32-'Module C Initial'!DJ32),'Corrected With Uncollectible'!DJ32-'Module C Initial'!DJ32)</f>
        <v>21.059999999999945</v>
      </c>
      <c r="S32" s="32">
        <f ca="1">IFERROR(IF(AND($A32=VLOOKUP($A32&amp;"."&amp;$C32,UncollectibleLookup,2,FALSE),$C32=VLOOKUP($A32&amp;"."&amp;$C32,UncollectibleLookup,4,FALSE)),0,'Corrected With Uncollectible'!DK32-'Module C Initial'!DK32),'Corrected With Uncollectible'!DK32-'Module C Initial'!DK32)</f>
        <v>27.700000000000273</v>
      </c>
      <c r="T32" s="32">
        <f ca="1">IFERROR(IF(AND($A32=VLOOKUP($A32&amp;"."&amp;$C32,UncollectibleLookup,2,FALSE),$C32=VLOOKUP($A32&amp;"."&amp;$C32,UncollectibleLookup,4,FALSE)),0,'Corrected With Uncollectible'!DL32-'Module C Initial'!DL32),'Corrected With Uncollectible'!DL32-'Module C Initial'!DL32)</f>
        <v>10.300000000000068</v>
      </c>
      <c r="U32" s="32">
        <f ca="1">IFERROR(IF(AND($A32=VLOOKUP($A32&amp;"."&amp;$C32,UncollectibleLookup,2,FALSE),$C32=VLOOKUP($A32&amp;"."&amp;$C32,UncollectibleLookup,4,FALSE)),0,'Corrected With Uncollectible'!DM32-'Module C Initial'!DM32),'Corrected With Uncollectible'!DM32-'Module C Initial'!DM32)</f>
        <v>18.2199999999998</v>
      </c>
      <c r="V32" s="32">
        <f ca="1">IFERROR(IF(AND($A32=VLOOKUP($A32&amp;"."&amp;$C32,UncollectibleLookup,2,FALSE),$C32=VLOOKUP($A32&amp;"."&amp;$C32,UncollectibleLookup,4,FALSE)),0,'Corrected With Uncollectible'!DN32-'Module C Initial'!DN32),'Corrected With Uncollectible'!DN32-'Module C Initial'!DN32)</f>
        <v>33.050000000000182</v>
      </c>
      <c r="W32" s="32">
        <f ca="1">IFERROR(IF(AND($A32=VLOOKUP($A32&amp;"."&amp;$C32,UncollectibleLookup,2,FALSE),$C32=VLOOKUP($A32&amp;"."&amp;$C32,UncollectibleLookup,4,FALSE)),0,'Corrected With Uncollectible'!DO32-'Module C Initial'!DO32),'Corrected With Uncollectible'!DO32-'Module C Initial'!DO32)</f>
        <v>25.7800000000002</v>
      </c>
      <c r="X32" s="32">
        <f ca="1">IFERROR(IF(AND($A32=VLOOKUP($A32&amp;"."&amp;$C32,UncollectibleLookup,2,FALSE),$C32=VLOOKUP($A32&amp;"."&amp;$C32,UncollectibleLookup,4,FALSE)),0,'Corrected With Uncollectible'!DP32-'Module C Initial'!DP32),'Corrected With Uncollectible'!DP32-'Module C Initial'!DP32)</f>
        <v>12.279999999999973</v>
      </c>
      <c r="Y32" s="32">
        <f ca="1">IFERROR(IF(AND($A32=VLOOKUP($A32&amp;"."&amp;$C32,UncollectibleLookup,2,FALSE),$C32=VLOOKUP($A32&amp;"."&amp;$C32,UncollectibleLookup,4,FALSE)),0,'Corrected With Uncollectible'!DQ32-'Module C Initial'!DQ32),'Corrected With Uncollectible'!DQ32-'Module C Initial'!DQ32)</f>
        <v>96.640000000000327</v>
      </c>
      <c r="Z32" s="32">
        <f ca="1">IFERROR(IF(AND($A32=VLOOKUP($A32&amp;"."&amp;$C32,UncollectibleLookup,2,FALSE),$C32=VLOOKUP($A32&amp;"."&amp;$C32,UncollectibleLookup,4,FALSE)),0,'Corrected With Uncollectible'!DR32-'Module C Initial'!DR32),'Corrected With Uncollectible'!DR32-'Module C Initial'!DR32)</f>
        <v>32.769999999999982</v>
      </c>
      <c r="AA32" s="32">
        <f ca="1">IFERROR(IF(AND($A32=VLOOKUP($A32&amp;"."&amp;$C32,UncollectibleLookup,2,FALSE),$C32=VLOOKUP($A32&amp;"."&amp;$C32,UncollectibleLookup,4,FALSE)),0,'Corrected With Uncollectible'!DS32-'Module C Initial'!DS32),'Corrected With Uncollectible'!DS32-'Module C Initial'!DS32)</f>
        <v>58.159999999999854</v>
      </c>
      <c r="AB32" s="32">
        <f ca="1">IFERROR(IF(AND($A32=VLOOKUP($A32&amp;"."&amp;$C32,UncollectibleLookup,2,FALSE),$C32=VLOOKUP($A32&amp;"."&amp;$C32,UncollectibleLookup,4,FALSE)),0,'Corrected With Uncollectible'!DT32-'Module C Initial'!DT32),'Corrected With Uncollectible'!DT32-'Module C Initial'!DT32)</f>
        <v>13.619999999999891</v>
      </c>
      <c r="AC32" s="31">
        <f ca="1">IFERROR(IF(AND($A32=VLOOKUP($A32&amp;"."&amp;$C32,UncollectibleLookup,2,FALSE),$C32=VLOOKUP($A32&amp;"."&amp;$C32,UncollectibleLookup,4,FALSE)),0,'Corrected With Uncollectible'!DU32-'Module C Initial'!DU32),'Corrected With Uncollectible'!DU32-'Module C Initial'!DU32)</f>
        <v>554.97000000000116</v>
      </c>
      <c r="AD32" s="31">
        <f ca="1">IFERROR(IF(AND($A32=VLOOKUP($A32&amp;"."&amp;$C32,UncollectibleLookup,2,FALSE),$C32=VLOOKUP($A32&amp;"."&amp;$C32,UncollectibleLookup,4,FALSE)),0,'Corrected With Uncollectible'!DV32-'Module C Initial'!DV32),'Corrected With Uncollectible'!DV32-'Module C Initial'!DV32)</f>
        <v>134.67000000000007</v>
      </c>
      <c r="AE32" s="31">
        <f ca="1">IFERROR(IF(AND($A32=VLOOKUP($A32&amp;"."&amp;$C32,UncollectibleLookup,2,FALSE),$C32=VLOOKUP($A32&amp;"."&amp;$C32,UncollectibleLookup,4,FALSE)),0,'Corrected With Uncollectible'!DW32-'Module C Initial'!DW32),'Corrected With Uncollectible'!DW32-'Module C Initial'!DW32)</f>
        <v>176</v>
      </c>
      <c r="AF32" s="31">
        <f ca="1">IFERROR(IF(AND($A32=VLOOKUP($A32&amp;"."&amp;$C32,UncollectibleLookup,2,FALSE),$C32=VLOOKUP($A32&amp;"."&amp;$C32,UncollectibleLookup,4,FALSE)),0,'Corrected With Uncollectible'!DX32-'Module C Initial'!DX32),'Corrected With Uncollectible'!DX32-'Module C Initial'!DX32)</f>
        <v>65.029999999999745</v>
      </c>
      <c r="AG32" s="31">
        <f ca="1">IFERROR(IF(AND($A32=VLOOKUP($A32&amp;"."&amp;$C32,UncollectibleLookup,2,FALSE),$C32=VLOOKUP($A32&amp;"."&amp;$C32,UncollectibleLookup,4,FALSE)),0,'Corrected With Uncollectible'!DY32-'Module C Initial'!DY32),'Corrected With Uncollectible'!DY32-'Module C Initial'!DY32)</f>
        <v>114.45999999999913</v>
      </c>
      <c r="AH32" s="31">
        <f ca="1">IFERROR(IF(AND($A32=VLOOKUP($A32&amp;"."&amp;$C32,UncollectibleLookup,2,FALSE),$C32=VLOOKUP($A32&amp;"."&amp;$C32,UncollectibleLookup,4,FALSE)),0,'Corrected With Uncollectible'!DZ32-'Module C Initial'!DZ32),'Corrected With Uncollectible'!DZ32-'Module C Initial'!DZ32)</f>
        <v>206.56999999999971</v>
      </c>
      <c r="AI32" s="31">
        <f ca="1">IFERROR(IF(AND($A32=VLOOKUP($A32&amp;"."&amp;$C32,UncollectibleLookup,2,FALSE),$C32=VLOOKUP($A32&amp;"."&amp;$C32,UncollectibleLookup,4,FALSE)),0,'Corrected With Uncollectible'!EA32-'Module C Initial'!EA32),'Corrected With Uncollectible'!EA32-'Module C Initial'!EA32)</f>
        <v>160.28000000000065</v>
      </c>
      <c r="AJ32" s="31">
        <f ca="1">IFERROR(IF(AND($A32=VLOOKUP($A32&amp;"."&amp;$C32,UncollectibleLookup,2,FALSE),$C32=VLOOKUP($A32&amp;"."&amp;$C32,UncollectibleLookup,4,FALSE)),0,'Corrected With Uncollectible'!EB32-'Module C Initial'!EB32),'Corrected With Uncollectible'!EB32-'Module C Initial'!EB32)</f>
        <v>75.920000000000073</v>
      </c>
      <c r="AK32" s="31">
        <f ca="1">IFERROR(IF(AND($A32=VLOOKUP($A32&amp;"."&amp;$C32,UncollectibleLookup,2,FALSE),$C32=VLOOKUP($A32&amp;"."&amp;$C32,UncollectibleLookup,4,FALSE)),0,'Corrected With Uncollectible'!EC32-'Module C Initial'!EC32),'Corrected With Uncollectible'!EC32-'Module C Initial'!EC32)</f>
        <v>594.19999999999709</v>
      </c>
      <c r="AL32" s="31">
        <f ca="1">IFERROR(IF(AND($A32=VLOOKUP($A32&amp;"."&amp;$C32,UncollectibleLookup,2,FALSE),$C32=VLOOKUP($A32&amp;"."&amp;$C32,UncollectibleLookup,4,FALSE)),0,'Corrected With Uncollectible'!ED32-'Module C Initial'!ED32),'Corrected With Uncollectible'!ED32-'Module C Initial'!ED32)</f>
        <v>200.40999999999985</v>
      </c>
      <c r="AM32" s="31">
        <f ca="1">IFERROR(IF(AND($A32=VLOOKUP($A32&amp;"."&amp;$C32,UncollectibleLookup,2,FALSE),$C32=VLOOKUP($A32&amp;"."&amp;$C32,UncollectibleLookup,4,FALSE)),0,'Corrected With Uncollectible'!EE32-'Module C Initial'!EE32),'Corrected With Uncollectible'!EE32-'Module C Initial'!EE32)</f>
        <v>353.68999999999869</v>
      </c>
      <c r="AN32" s="31">
        <f ca="1">IFERROR(IF(AND($A32=VLOOKUP($A32&amp;"."&amp;$C32,UncollectibleLookup,2,FALSE),$C32=VLOOKUP($A32&amp;"."&amp;$C32,UncollectibleLookup,4,FALSE)),0,'Corrected With Uncollectible'!EF32-'Module C Initial'!EF32),'Corrected With Uncollectible'!EF32-'Module C Initial'!EF32)</f>
        <v>82.380000000000109</v>
      </c>
      <c r="AO32" s="32">
        <f t="shared" ca="1" si="7"/>
        <v>2363.7000000000071</v>
      </c>
      <c r="AP32" s="32">
        <f t="shared" ca="1" si="7"/>
        <v>576.77000000000089</v>
      </c>
      <c r="AQ32" s="32">
        <f t="shared" ca="1" si="7"/>
        <v>757.64999999999736</v>
      </c>
      <c r="AR32" s="32">
        <f t="shared" ca="1" si="7"/>
        <v>281.23999999999967</v>
      </c>
      <c r="AS32" s="32">
        <f t="shared" ca="1" si="7"/>
        <v>496.98000000000184</v>
      </c>
      <c r="AT32" s="32">
        <f t="shared" ca="1" si="7"/>
        <v>900.70000000000164</v>
      </c>
      <c r="AU32" s="32">
        <f t="shared" ca="1" si="7"/>
        <v>701.71999999999707</v>
      </c>
      <c r="AV32" s="32">
        <f t="shared" ca="1" si="7"/>
        <v>333.79000000000383</v>
      </c>
      <c r="AW32" s="32">
        <f t="shared" ca="1" si="7"/>
        <v>2623.6500000000242</v>
      </c>
      <c r="AX32" s="32">
        <f t="shared" ca="1" si="7"/>
        <v>888.58000000000857</v>
      </c>
      <c r="AY32" s="32">
        <f t="shared" ca="1" si="7"/>
        <v>1574.9699999999939</v>
      </c>
      <c r="AZ32" s="32">
        <f t="shared" ca="1" si="7"/>
        <v>368.37999999999738</v>
      </c>
      <c r="BA32" s="31">
        <f t="shared" ca="1" si="8"/>
        <v>20.18</v>
      </c>
      <c r="BB32" s="31">
        <f t="shared" ca="1" si="8"/>
        <v>4.93</v>
      </c>
      <c r="BC32" s="31">
        <f t="shared" ca="1" si="8"/>
        <v>6.49</v>
      </c>
      <c r="BD32" s="31">
        <f t="shared" ca="1" si="10"/>
        <v>2.41</v>
      </c>
      <c r="BE32" s="31">
        <f t="shared" ca="1" si="10"/>
        <v>4.2699999999999996</v>
      </c>
      <c r="BF32" s="31">
        <f t="shared" ca="1" si="10"/>
        <v>7.74</v>
      </c>
      <c r="BG32" s="31">
        <f t="shared" ca="1" si="10"/>
        <v>6.04</v>
      </c>
      <c r="BH32" s="31">
        <f t="shared" ca="1" si="10"/>
        <v>2.88</v>
      </c>
      <c r="BI32" s="31">
        <f t="shared" ca="1" si="10"/>
        <v>22.64</v>
      </c>
      <c r="BJ32" s="31">
        <f t="shared" ca="1" si="10"/>
        <v>7.68</v>
      </c>
      <c r="BK32" s="31">
        <f t="shared" ca="1" si="10"/>
        <v>13.62</v>
      </c>
      <c r="BL32" s="31">
        <f t="shared" ca="1" si="10"/>
        <v>3.19</v>
      </c>
      <c r="BM32" s="32">
        <f t="shared" ca="1" si="9"/>
        <v>2383.8800000000069</v>
      </c>
      <c r="BN32" s="32">
        <f t="shared" ca="1" si="9"/>
        <v>581.70000000000084</v>
      </c>
      <c r="BO32" s="32">
        <f t="shared" ca="1" si="9"/>
        <v>764.13999999999737</v>
      </c>
      <c r="BP32" s="32">
        <f t="shared" ca="1" si="11"/>
        <v>283.64999999999969</v>
      </c>
      <c r="BQ32" s="32">
        <f t="shared" ca="1" si="11"/>
        <v>501.25000000000182</v>
      </c>
      <c r="BR32" s="32">
        <f t="shared" ca="1" si="11"/>
        <v>908.44000000000165</v>
      </c>
      <c r="BS32" s="32">
        <f t="shared" ca="1" si="11"/>
        <v>707.75999999999704</v>
      </c>
      <c r="BT32" s="32">
        <f t="shared" ca="1" si="11"/>
        <v>336.67000000000382</v>
      </c>
      <c r="BU32" s="32">
        <f t="shared" ca="1" si="11"/>
        <v>2646.2900000000241</v>
      </c>
      <c r="BV32" s="32">
        <f t="shared" ca="1" si="11"/>
        <v>896.26000000000852</v>
      </c>
      <c r="BW32" s="32">
        <f t="shared" ca="1" si="11"/>
        <v>1588.5899999999938</v>
      </c>
      <c r="BX32" s="32">
        <f t="shared" ca="1" si="11"/>
        <v>371.56999999999738</v>
      </c>
    </row>
    <row r="33" spans="1:76">
      <c r="A33" t="s">
        <v>540</v>
      </c>
      <c r="B33" s="1" t="s">
        <v>364</v>
      </c>
      <c r="C33" t="str">
        <f t="shared" ca="1" si="2"/>
        <v>BCHIMP</v>
      </c>
      <c r="D33" t="str">
        <f t="shared" ca="1" si="3"/>
        <v>Alberta-BC Intertie - Import</v>
      </c>
      <c r="E33" s="31">
        <f ca="1">IFERROR(IF(AND($A33=VLOOKUP($A33&amp;"."&amp;$C33,UncollectibleLookup,2,FALSE),$C33=VLOOKUP($A33&amp;"."&amp;$C33,UncollectibleLookup,4,FALSE)),0,'Corrected With Uncollectible'!CW33-'Module C Initial'!CW33),'Corrected With Uncollectible'!CW33-'Module C Initial'!CW33)</f>
        <v>36</v>
      </c>
      <c r="F33" s="31">
        <f ca="1">IFERROR(IF(AND($A33=VLOOKUP($A33&amp;"."&amp;$C33,UncollectibleLookup,2,FALSE),$C33=VLOOKUP($A33&amp;"."&amp;$C33,UncollectibleLookup,4,FALSE)),0,'Corrected With Uncollectible'!CX33-'Module C Initial'!CX33),'Corrected With Uncollectible'!CX33-'Module C Initial'!CX33)</f>
        <v>1.3599999999999852</v>
      </c>
      <c r="G33" s="31">
        <f ca="1">IFERROR(IF(AND($A33=VLOOKUP($A33&amp;"."&amp;$C33,UncollectibleLookup,2,FALSE),$C33=VLOOKUP($A33&amp;"."&amp;$C33,UncollectibleLookup,4,FALSE)),0,'Corrected With Uncollectible'!CY33-'Module C Initial'!CY33),'Corrected With Uncollectible'!CY33-'Module C Initial'!CY33)</f>
        <v>1.3199999999999932</v>
      </c>
      <c r="H33" s="31">
        <f ca="1">IFERROR(IF(AND($A33=VLOOKUP($A33&amp;"."&amp;$C33,UncollectibleLookup,2,FALSE),$C33=VLOOKUP($A33&amp;"."&amp;$C33,UncollectibleLookup,4,FALSE)),0,'Corrected With Uncollectible'!CZ33-'Module C Initial'!CZ33),'Corrected With Uncollectible'!CZ33-'Module C Initial'!CZ33)</f>
        <v>0.46999999999999886</v>
      </c>
      <c r="I33" s="31">
        <f ca="1">IFERROR(IF(AND($A33=VLOOKUP($A33&amp;"."&amp;$C33,UncollectibleLookup,2,FALSE),$C33=VLOOKUP($A33&amp;"."&amp;$C33,UncollectibleLookup,4,FALSE)),0,'Corrected With Uncollectible'!DA33-'Module C Initial'!DA33),'Corrected With Uncollectible'!DA33-'Module C Initial'!DA33)</f>
        <v>0.68999999999999773</v>
      </c>
      <c r="J33" s="31">
        <f ca="1">IFERROR(IF(AND($A33=VLOOKUP($A33&amp;"."&amp;$C33,UncollectibleLookup,2,FALSE),$C33=VLOOKUP($A33&amp;"."&amp;$C33,UncollectibleLookup,4,FALSE)),0,'Corrected With Uncollectible'!DB33-'Module C Initial'!DB33),'Corrected With Uncollectible'!DB33-'Module C Initial'!DB33)</f>
        <v>1.0800000000000125</v>
      </c>
      <c r="K33" s="31">
        <f ca="1">IFERROR(IF(AND($A33=VLOOKUP($A33&amp;"."&amp;$C33,UncollectibleLookup,2,FALSE),$C33=VLOOKUP($A33&amp;"."&amp;$C33,UncollectibleLookup,4,FALSE)),0,'Corrected With Uncollectible'!DC33-'Module C Initial'!DC33),'Corrected With Uncollectible'!DC33-'Module C Initial'!DC33)</f>
        <v>1.2099999999999937</v>
      </c>
      <c r="L33" s="31">
        <f ca="1">IFERROR(IF(AND($A33=VLOOKUP($A33&amp;"."&amp;$C33,UncollectibleLookup,2,FALSE),$C33=VLOOKUP($A33&amp;"."&amp;$C33,UncollectibleLookup,4,FALSE)),0,'Corrected With Uncollectible'!DD33-'Module C Initial'!DD33),'Corrected With Uncollectible'!DD33-'Module C Initial'!DD33)</f>
        <v>7.6000000000001364</v>
      </c>
      <c r="M33" s="31">
        <f ca="1">IFERROR(IF(AND($A33=VLOOKUP($A33&amp;"."&amp;$C33,UncollectibleLookup,2,FALSE),$C33=VLOOKUP($A33&amp;"."&amp;$C33,UncollectibleLookup,4,FALSE)),0,'Corrected With Uncollectible'!DE33-'Module C Initial'!DE33),'Corrected With Uncollectible'!DE33-'Module C Initial'!DE33)</f>
        <v>0</v>
      </c>
      <c r="N33" s="31">
        <f ca="1">IFERROR(IF(AND($A33=VLOOKUP($A33&amp;"."&amp;$C33,UncollectibleLookup,2,FALSE),$C33=VLOOKUP($A33&amp;"."&amp;$C33,UncollectibleLookup,4,FALSE)),0,'Corrected With Uncollectible'!DF33-'Module C Initial'!DF33),'Corrected With Uncollectible'!DF33-'Module C Initial'!DF33)</f>
        <v>0</v>
      </c>
      <c r="O33" s="31">
        <f ca="1">IFERROR(IF(AND($A33=VLOOKUP($A33&amp;"."&amp;$C33,UncollectibleLookup,2,FALSE),$C33=VLOOKUP($A33&amp;"."&amp;$C33,UncollectibleLookup,4,FALSE)),0,'Corrected With Uncollectible'!DG33-'Module C Initial'!DG33),'Corrected With Uncollectible'!DG33-'Module C Initial'!DG33)</f>
        <v>0.16999999999999993</v>
      </c>
      <c r="P33" s="31">
        <f ca="1">IFERROR(IF(AND($A33=VLOOKUP($A33&amp;"."&amp;$C33,UncollectibleLookup,2,FALSE),$C33=VLOOKUP($A33&amp;"."&amp;$C33,UncollectibleLookup,4,FALSE)),0,'Corrected With Uncollectible'!DH33-'Module C Initial'!DH33),'Corrected With Uncollectible'!DH33-'Module C Initial'!DH33)</f>
        <v>2.160000000000025</v>
      </c>
      <c r="Q33" s="32">
        <f ca="1">IFERROR(IF(AND($A33=VLOOKUP($A33&amp;"."&amp;$C33,UncollectibleLookup,2,FALSE),$C33=VLOOKUP($A33&amp;"."&amp;$C33,UncollectibleLookup,4,FALSE)),0,'Corrected With Uncollectible'!DI33-'Module C Initial'!DI33),'Corrected With Uncollectible'!DI33-'Module C Initial'!DI33)</f>
        <v>1.7999999999999829</v>
      </c>
      <c r="R33" s="32">
        <f ca="1">IFERROR(IF(AND($A33=VLOOKUP($A33&amp;"."&amp;$C33,UncollectibleLookup,2,FALSE),$C33=VLOOKUP($A33&amp;"."&amp;$C33,UncollectibleLookup,4,FALSE)),0,'Corrected With Uncollectible'!DJ33-'Module C Initial'!DJ33),'Corrected With Uncollectible'!DJ33-'Module C Initial'!DJ33)</f>
        <v>5.9999999999999609E-2</v>
      </c>
      <c r="S33" s="32">
        <f ca="1">IFERROR(IF(AND($A33=VLOOKUP($A33&amp;"."&amp;$C33,UncollectibleLookup,2,FALSE),$C33=VLOOKUP($A33&amp;"."&amp;$C33,UncollectibleLookup,4,FALSE)),0,'Corrected With Uncollectible'!DK33-'Module C Initial'!DK33),'Corrected With Uncollectible'!DK33-'Module C Initial'!DK33)</f>
        <v>6.0000000000000497E-2</v>
      </c>
      <c r="T33" s="32">
        <f ca="1">IFERROR(IF(AND($A33=VLOOKUP($A33&amp;"."&amp;$C33,UncollectibleLookup,2,FALSE),$C33=VLOOKUP($A33&amp;"."&amp;$C33,UncollectibleLookup,4,FALSE)),0,'Corrected With Uncollectible'!DL33-'Module C Initial'!DL33),'Corrected With Uncollectible'!DL33-'Module C Initial'!DL33)</f>
        <v>3.0000000000000027E-2</v>
      </c>
      <c r="U33" s="32">
        <f ca="1">IFERROR(IF(AND($A33=VLOOKUP($A33&amp;"."&amp;$C33,UncollectibleLookup,2,FALSE),$C33=VLOOKUP($A33&amp;"."&amp;$C33,UncollectibleLookup,4,FALSE)),0,'Corrected With Uncollectible'!DM33-'Module C Initial'!DM33),'Corrected With Uncollectible'!DM33-'Module C Initial'!DM33)</f>
        <v>3.0000000000000249E-2</v>
      </c>
      <c r="V33" s="32">
        <f ca="1">IFERROR(IF(AND($A33=VLOOKUP($A33&amp;"."&amp;$C33,UncollectibleLookup,2,FALSE),$C33=VLOOKUP($A33&amp;"."&amp;$C33,UncollectibleLookup,4,FALSE)),0,'Corrected With Uncollectible'!DN33-'Module C Initial'!DN33),'Corrected With Uncollectible'!DN33-'Module C Initial'!DN33)</f>
        <v>4.9999999999999822E-2</v>
      </c>
      <c r="W33" s="32">
        <f ca="1">IFERROR(IF(AND($A33=VLOOKUP($A33&amp;"."&amp;$C33,UncollectibleLookup,2,FALSE),$C33=VLOOKUP($A33&amp;"."&amp;$C33,UncollectibleLookup,4,FALSE)),0,'Corrected With Uncollectible'!DO33-'Module C Initial'!DO33),'Corrected With Uncollectible'!DO33-'Module C Initial'!DO33)</f>
        <v>6.0000000000000497E-2</v>
      </c>
      <c r="X33" s="32">
        <f ca="1">IFERROR(IF(AND($A33=VLOOKUP($A33&amp;"."&amp;$C33,UncollectibleLookup,2,FALSE),$C33=VLOOKUP($A33&amp;"."&amp;$C33,UncollectibleLookup,4,FALSE)),0,'Corrected With Uncollectible'!DP33-'Module C Initial'!DP33),'Corrected With Uncollectible'!DP33-'Module C Initial'!DP33)</f>
        <v>0.37999999999999901</v>
      </c>
      <c r="Y33" s="32">
        <f ca="1">IFERROR(IF(AND($A33=VLOOKUP($A33&amp;"."&amp;$C33,UncollectibleLookup,2,FALSE),$C33=VLOOKUP($A33&amp;"."&amp;$C33,UncollectibleLookup,4,FALSE)),0,'Corrected With Uncollectible'!DQ33-'Module C Initial'!DQ33),'Corrected With Uncollectible'!DQ33-'Module C Initial'!DQ33)</f>
        <v>0</v>
      </c>
      <c r="Z33" s="32">
        <f ca="1">IFERROR(IF(AND($A33=VLOOKUP($A33&amp;"."&amp;$C33,UncollectibleLookup,2,FALSE),$C33=VLOOKUP($A33&amp;"."&amp;$C33,UncollectibleLookup,4,FALSE)),0,'Corrected With Uncollectible'!DR33-'Module C Initial'!DR33),'Corrected With Uncollectible'!DR33-'Module C Initial'!DR33)</f>
        <v>0</v>
      </c>
      <c r="AA33" s="32">
        <f ca="1">IFERROR(IF(AND($A33=VLOOKUP($A33&amp;"."&amp;$C33,UncollectibleLookup,2,FALSE),$C33=VLOOKUP($A33&amp;"."&amp;$C33,UncollectibleLookup,4,FALSE)),0,'Corrected With Uncollectible'!DS33-'Module C Initial'!DS33),'Corrected With Uncollectible'!DS33-'Module C Initial'!DS33)</f>
        <v>1.0000000000000009E-2</v>
      </c>
      <c r="AB33" s="32">
        <f ca="1">IFERROR(IF(AND($A33=VLOOKUP($A33&amp;"."&amp;$C33,UncollectibleLookup,2,FALSE),$C33=VLOOKUP($A33&amp;"."&amp;$C33,UncollectibleLookup,4,FALSE)),0,'Corrected With Uncollectible'!DT33-'Module C Initial'!DT33),'Corrected With Uncollectible'!DT33-'Module C Initial'!DT33)</f>
        <v>0.10999999999999943</v>
      </c>
      <c r="AC33" s="31">
        <f ca="1">IFERROR(IF(AND($A33=VLOOKUP($A33&amp;"."&amp;$C33,UncollectibleLookup,2,FALSE),$C33=VLOOKUP($A33&amp;"."&amp;$C33,UncollectibleLookup,4,FALSE)),0,'Corrected With Uncollectible'!DU33-'Module C Initial'!DU33),'Corrected With Uncollectible'!DU33-'Module C Initial'!DU33)</f>
        <v>11.600000000000023</v>
      </c>
      <c r="AD33" s="31">
        <f ca="1">IFERROR(IF(AND($A33=VLOOKUP($A33&amp;"."&amp;$C33,UncollectibleLookup,2,FALSE),$C33=VLOOKUP($A33&amp;"."&amp;$C33,UncollectibleLookup,4,FALSE)),0,'Corrected With Uncollectible'!DV33-'Module C Initial'!DV33),'Corrected With Uncollectible'!DV33-'Module C Initial'!DV33)</f>
        <v>0.43000000000000327</v>
      </c>
      <c r="AE33" s="31">
        <f ca="1">IFERROR(IF(AND($A33=VLOOKUP($A33&amp;"."&amp;$C33,UncollectibleLookup,2,FALSE),$C33=VLOOKUP($A33&amp;"."&amp;$C33,UncollectibleLookup,4,FALSE)),0,'Corrected With Uncollectible'!DW33-'Module C Initial'!DW33),'Corrected With Uncollectible'!DW33-'Module C Initial'!DW33)</f>
        <v>0.42000000000000171</v>
      </c>
      <c r="AF33" s="31">
        <f ca="1">IFERROR(IF(AND($A33=VLOOKUP($A33&amp;"."&amp;$C33,UncollectibleLookup,2,FALSE),$C33=VLOOKUP($A33&amp;"."&amp;$C33,UncollectibleLookup,4,FALSE)),0,'Corrected With Uncollectible'!DX33-'Module C Initial'!DX33),'Corrected With Uncollectible'!DX33-'Module C Initial'!DX33)</f>
        <v>0.15000000000000036</v>
      </c>
      <c r="AG33" s="31">
        <f ca="1">IFERROR(IF(AND($A33=VLOOKUP($A33&amp;"."&amp;$C33,UncollectibleLookup,2,FALSE),$C33=VLOOKUP($A33&amp;"."&amp;$C33,UncollectibleLookup,4,FALSE)),0,'Corrected With Uncollectible'!DY33-'Module C Initial'!DY33),'Corrected With Uncollectible'!DY33-'Module C Initial'!DY33)</f>
        <v>0.22000000000000064</v>
      </c>
      <c r="AH33" s="31">
        <f ca="1">IFERROR(IF(AND($A33=VLOOKUP($A33&amp;"."&amp;$C33,UncollectibleLookup,2,FALSE),$C33=VLOOKUP($A33&amp;"."&amp;$C33,UncollectibleLookup,4,FALSE)),0,'Corrected With Uncollectible'!DZ33-'Module C Initial'!DZ33),'Corrected With Uncollectible'!DZ33-'Module C Initial'!DZ33)</f>
        <v>0.33999999999999986</v>
      </c>
      <c r="AI33" s="31">
        <f ca="1">IFERROR(IF(AND($A33=VLOOKUP($A33&amp;"."&amp;$C33,UncollectibleLookup,2,FALSE),$C33=VLOOKUP($A33&amp;"."&amp;$C33,UncollectibleLookup,4,FALSE)),0,'Corrected With Uncollectible'!EA33-'Module C Initial'!EA33),'Corrected With Uncollectible'!EA33-'Module C Initial'!EA33)</f>
        <v>0.37999999999999901</v>
      </c>
      <c r="AJ33" s="31">
        <f ca="1">IFERROR(IF(AND($A33=VLOOKUP($A33&amp;"."&amp;$C33,UncollectibleLookup,2,FALSE),$C33=VLOOKUP($A33&amp;"."&amp;$C33,UncollectibleLookup,4,FALSE)),0,'Corrected With Uncollectible'!EB33-'Module C Initial'!EB33),'Corrected With Uncollectible'!EB33-'Module C Initial'!EB33)</f>
        <v>2.3499999999999943</v>
      </c>
      <c r="AK33" s="31">
        <f ca="1">IFERROR(IF(AND($A33=VLOOKUP($A33&amp;"."&amp;$C33,UncollectibleLookup,2,FALSE),$C33=VLOOKUP($A33&amp;"."&amp;$C33,UncollectibleLookup,4,FALSE)),0,'Corrected With Uncollectible'!EC33-'Module C Initial'!EC33),'Corrected With Uncollectible'!EC33-'Module C Initial'!EC33)</f>
        <v>0</v>
      </c>
      <c r="AL33" s="31">
        <f ca="1">IFERROR(IF(AND($A33=VLOOKUP($A33&amp;"."&amp;$C33,UncollectibleLookup,2,FALSE),$C33=VLOOKUP($A33&amp;"."&amp;$C33,UncollectibleLookup,4,FALSE)),0,'Corrected With Uncollectible'!ED33-'Module C Initial'!ED33),'Corrected With Uncollectible'!ED33-'Module C Initial'!ED33)</f>
        <v>0</v>
      </c>
      <c r="AM33" s="31">
        <f ca="1">IFERROR(IF(AND($A33=VLOOKUP($A33&amp;"."&amp;$C33,UncollectibleLookup,2,FALSE),$C33=VLOOKUP($A33&amp;"."&amp;$C33,UncollectibleLookup,4,FALSE)),0,'Corrected With Uncollectible'!EE33-'Module C Initial'!EE33),'Corrected With Uncollectible'!EE33-'Module C Initial'!EE33)</f>
        <v>5.0000000000000266E-2</v>
      </c>
      <c r="AN33" s="31">
        <f ca="1">IFERROR(IF(AND($A33=VLOOKUP($A33&amp;"."&amp;$C33,UncollectibleLookup,2,FALSE),$C33=VLOOKUP($A33&amp;"."&amp;$C33,UncollectibleLookup,4,FALSE)),0,'Corrected With Uncollectible'!EF33-'Module C Initial'!EF33),'Corrected With Uncollectible'!EF33-'Module C Initial'!EF33)</f>
        <v>0.64999999999999858</v>
      </c>
      <c r="AO33" s="32">
        <f t="shared" ca="1" si="7"/>
        <v>49.400000000000006</v>
      </c>
      <c r="AP33" s="32">
        <f t="shared" ca="1" si="7"/>
        <v>1.8499999999999881</v>
      </c>
      <c r="AQ33" s="32">
        <f t="shared" ca="1" si="7"/>
        <v>1.7999999999999954</v>
      </c>
      <c r="AR33" s="32">
        <f t="shared" ca="1" si="7"/>
        <v>0.64999999999999925</v>
      </c>
      <c r="AS33" s="32">
        <f t="shared" ca="1" si="7"/>
        <v>0.93999999999999861</v>
      </c>
      <c r="AT33" s="32">
        <f t="shared" ca="1" si="7"/>
        <v>1.4700000000000122</v>
      </c>
      <c r="AU33" s="32">
        <f t="shared" ca="1" si="7"/>
        <v>1.6499999999999932</v>
      </c>
      <c r="AV33" s="32">
        <f t="shared" ca="1" si="7"/>
        <v>10.33000000000013</v>
      </c>
      <c r="AW33" s="32">
        <f t="shared" ca="1" si="7"/>
        <v>0</v>
      </c>
      <c r="AX33" s="32">
        <f t="shared" ca="1" si="7"/>
        <v>0</v>
      </c>
      <c r="AY33" s="32">
        <f t="shared" ca="1" si="7"/>
        <v>0.2300000000000002</v>
      </c>
      <c r="AZ33" s="32">
        <f t="shared" ca="1" si="7"/>
        <v>2.920000000000023</v>
      </c>
      <c r="BA33" s="31">
        <f t="shared" ca="1" si="8"/>
        <v>0.42</v>
      </c>
      <c r="BB33" s="31">
        <f t="shared" ca="1" si="8"/>
        <v>0.02</v>
      </c>
      <c r="BC33" s="31">
        <f t="shared" ca="1" si="8"/>
        <v>0.02</v>
      </c>
      <c r="BD33" s="31">
        <f t="shared" ca="1" si="10"/>
        <v>0.01</v>
      </c>
      <c r="BE33" s="31">
        <f t="shared" ca="1" si="10"/>
        <v>0.01</v>
      </c>
      <c r="BF33" s="31">
        <f t="shared" ca="1" si="10"/>
        <v>0.01</v>
      </c>
      <c r="BG33" s="31">
        <f t="shared" ca="1" si="10"/>
        <v>0.01</v>
      </c>
      <c r="BH33" s="31">
        <f t="shared" ca="1" si="10"/>
        <v>0.09</v>
      </c>
      <c r="BI33" s="31">
        <f t="shared" ca="1" si="10"/>
        <v>0</v>
      </c>
      <c r="BJ33" s="31">
        <f t="shared" ca="1" si="10"/>
        <v>0</v>
      </c>
      <c r="BK33" s="31">
        <f t="shared" ca="1" si="10"/>
        <v>0</v>
      </c>
      <c r="BL33" s="31">
        <f t="shared" ca="1" si="10"/>
        <v>0.03</v>
      </c>
      <c r="BM33" s="32">
        <f t="shared" ca="1" si="9"/>
        <v>49.820000000000007</v>
      </c>
      <c r="BN33" s="32">
        <f t="shared" ca="1" si="9"/>
        <v>1.8699999999999881</v>
      </c>
      <c r="BO33" s="32">
        <f t="shared" ca="1" si="9"/>
        <v>1.8199999999999954</v>
      </c>
      <c r="BP33" s="32">
        <f t="shared" ca="1" si="11"/>
        <v>0.65999999999999925</v>
      </c>
      <c r="BQ33" s="32">
        <f t="shared" ca="1" si="11"/>
        <v>0.94999999999999862</v>
      </c>
      <c r="BR33" s="32">
        <f t="shared" ca="1" si="11"/>
        <v>1.4800000000000122</v>
      </c>
      <c r="BS33" s="32">
        <f t="shared" ca="1" si="11"/>
        <v>1.6599999999999933</v>
      </c>
      <c r="BT33" s="32">
        <f t="shared" ca="1" si="11"/>
        <v>10.42000000000013</v>
      </c>
      <c r="BU33" s="32">
        <f t="shared" ca="1" si="11"/>
        <v>0</v>
      </c>
      <c r="BV33" s="32">
        <f t="shared" ca="1" si="11"/>
        <v>0</v>
      </c>
      <c r="BW33" s="32">
        <f t="shared" ca="1" si="11"/>
        <v>0.2300000000000002</v>
      </c>
      <c r="BX33" s="32">
        <f t="shared" ca="1" si="11"/>
        <v>2.9500000000000228</v>
      </c>
    </row>
    <row r="34" spans="1:76">
      <c r="A34" t="s">
        <v>440</v>
      </c>
      <c r="B34" s="1" t="s">
        <v>44</v>
      </c>
      <c r="C34" t="str">
        <f t="shared" ca="1" si="2"/>
        <v>CMH1</v>
      </c>
      <c r="D34" t="str">
        <f t="shared" ca="1" si="3"/>
        <v>City of Medicine Hat</v>
      </c>
      <c r="E34" s="31">
        <f ca="1">IFERROR(IF(AND($A34=VLOOKUP($A34&amp;"."&amp;$C34,UncollectibleLookup,2,FALSE),$C34=VLOOKUP($A34&amp;"."&amp;$C34,UncollectibleLookup,4,FALSE)),0,'Corrected With Uncollectible'!CW34-'Module C Initial'!CW34),'Corrected With Uncollectible'!CW34-'Module C Initial'!CW34)</f>
        <v>909.7300000000032</v>
      </c>
      <c r="F34" s="31">
        <f ca="1">IFERROR(IF(AND($A34=VLOOKUP($A34&amp;"."&amp;$C34,UncollectibleLookup,2,FALSE),$C34=VLOOKUP($A34&amp;"."&amp;$C34,UncollectibleLookup,4,FALSE)),0,'Corrected With Uncollectible'!CX34-'Module C Initial'!CX34),'Corrected With Uncollectible'!CX34-'Module C Initial'!CX34)</f>
        <v>338.85000000000036</v>
      </c>
      <c r="G34" s="31">
        <f ca="1">IFERROR(IF(AND($A34=VLOOKUP($A34&amp;"."&amp;$C34,UncollectibleLookup,2,FALSE),$C34=VLOOKUP($A34&amp;"."&amp;$C34,UncollectibleLookup,4,FALSE)),0,'Corrected With Uncollectible'!CY34-'Module C Initial'!CY34),'Corrected With Uncollectible'!CY34-'Module C Initial'!CY34)</f>
        <v>242.96000000000095</v>
      </c>
      <c r="H34" s="31">
        <f ca="1">IFERROR(IF(AND($A34=VLOOKUP($A34&amp;"."&amp;$C34,UncollectibleLookup,2,FALSE),$C34=VLOOKUP($A34&amp;"."&amp;$C34,UncollectibleLookup,4,FALSE)),0,'Corrected With Uncollectible'!CZ34-'Module C Initial'!CZ34),'Corrected With Uncollectible'!CZ34-'Module C Initial'!CZ34)</f>
        <v>179.00999999999931</v>
      </c>
      <c r="I34" s="31">
        <f ca="1">IFERROR(IF(AND($A34=VLOOKUP($A34&amp;"."&amp;$C34,UncollectibleLookup,2,FALSE),$C34=VLOOKUP($A34&amp;"."&amp;$C34,UncollectibleLookup,4,FALSE)),0,'Corrected With Uncollectible'!DA34-'Module C Initial'!DA34),'Corrected With Uncollectible'!DA34-'Module C Initial'!DA34)</f>
        <v>212.1299999999992</v>
      </c>
      <c r="J34" s="31">
        <f ca="1">IFERROR(IF(AND($A34=VLOOKUP($A34&amp;"."&amp;$C34,UncollectibleLookup,2,FALSE),$C34=VLOOKUP($A34&amp;"."&amp;$C34,UncollectibleLookup,4,FALSE)),0,'Corrected With Uncollectible'!DB34-'Module C Initial'!DB34),'Corrected With Uncollectible'!DB34-'Module C Initial'!DB34)</f>
        <v>285.47999999999956</v>
      </c>
      <c r="K34" s="31">
        <f ca="1">IFERROR(IF(AND($A34=VLOOKUP($A34&amp;"."&amp;$C34,UncollectibleLookup,2,FALSE),$C34=VLOOKUP($A34&amp;"."&amp;$C34,UncollectibleLookup,4,FALSE)),0,'Corrected With Uncollectible'!DC34-'Module C Initial'!DC34),'Corrected With Uncollectible'!DC34-'Module C Initial'!DC34)</f>
        <v>655.29000000000087</v>
      </c>
      <c r="L34" s="31">
        <f ca="1">IFERROR(IF(AND($A34=VLOOKUP($A34&amp;"."&amp;$C34,UncollectibleLookup,2,FALSE),$C34=VLOOKUP($A34&amp;"."&amp;$C34,UncollectibleLookup,4,FALSE)),0,'Corrected With Uncollectible'!DD34-'Module C Initial'!DD34),'Corrected With Uncollectible'!DD34-'Module C Initial'!DD34)</f>
        <v>528.02000000000407</v>
      </c>
      <c r="M34" s="31">
        <f ca="1">IFERROR(IF(AND($A34=VLOOKUP($A34&amp;"."&amp;$C34,UncollectibleLookup,2,FALSE),$C34=VLOOKUP($A34&amp;"."&amp;$C34,UncollectibleLookup,4,FALSE)),0,'Corrected With Uncollectible'!DE34-'Module C Initial'!DE34),'Corrected With Uncollectible'!DE34-'Module C Initial'!DE34)</f>
        <v>770.83000000000175</v>
      </c>
      <c r="N34" s="31">
        <f ca="1">IFERROR(IF(AND($A34=VLOOKUP($A34&amp;"."&amp;$C34,UncollectibleLookup,2,FALSE),$C34=VLOOKUP($A34&amp;"."&amp;$C34,UncollectibleLookup,4,FALSE)),0,'Corrected With Uncollectible'!DF34-'Module C Initial'!DF34),'Corrected With Uncollectible'!DF34-'Module C Initial'!DF34)</f>
        <v>319.89000000000124</v>
      </c>
      <c r="O34" s="31">
        <f ca="1">IFERROR(IF(AND($A34=VLOOKUP($A34&amp;"."&amp;$C34,UncollectibleLookup,2,FALSE),$C34=VLOOKUP($A34&amp;"."&amp;$C34,UncollectibleLookup,4,FALSE)),0,'Corrected With Uncollectible'!DG34-'Module C Initial'!DG34),'Corrected With Uncollectible'!DG34-'Module C Initial'!DG34)</f>
        <v>928.40000000000873</v>
      </c>
      <c r="P34" s="31">
        <f ca="1">IFERROR(IF(AND($A34=VLOOKUP($A34&amp;"."&amp;$C34,UncollectibleLookup,2,FALSE),$C34=VLOOKUP($A34&amp;"."&amp;$C34,UncollectibleLookup,4,FALSE)),0,'Corrected With Uncollectible'!DH34-'Module C Initial'!DH34),'Corrected With Uncollectible'!DH34-'Module C Initial'!DH34)</f>
        <v>865</v>
      </c>
      <c r="Q34" s="32">
        <f ca="1">IFERROR(IF(AND($A34=VLOOKUP($A34&amp;"."&amp;$C34,UncollectibleLookup,2,FALSE),$C34=VLOOKUP($A34&amp;"."&amp;$C34,UncollectibleLookup,4,FALSE)),0,'Corrected With Uncollectible'!DI34-'Module C Initial'!DI34),'Corrected With Uncollectible'!DI34-'Module C Initial'!DI34)</f>
        <v>45.490000000000009</v>
      </c>
      <c r="R34" s="32">
        <f ca="1">IFERROR(IF(AND($A34=VLOOKUP($A34&amp;"."&amp;$C34,UncollectibleLookup,2,FALSE),$C34=VLOOKUP($A34&amp;"."&amp;$C34,UncollectibleLookup,4,FALSE)),0,'Corrected With Uncollectible'!DJ34-'Module C Initial'!DJ34),'Corrected With Uncollectible'!DJ34-'Module C Initial'!DJ34)</f>
        <v>16.939999999999941</v>
      </c>
      <c r="S34" s="32">
        <f ca="1">IFERROR(IF(AND($A34=VLOOKUP($A34&amp;"."&amp;$C34,UncollectibleLookup,2,FALSE),$C34=VLOOKUP($A34&amp;"."&amp;$C34,UncollectibleLookup,4,FALSE)),0,'Corrected With Uncollectible'!DK34-'Module C Initial'!DK34),'Corrected With Uncollectible'!DK34-'Module C Initial'!DK34)</f>
        <v>12.149999999999977</v>
      </c>
      <c r="T34" s="32">
        <f ca="1">IFERROR(IF(AND($A34=VLOOKUP($A34&amp;"."&amp;$C34,UncollectibleLookup,2,FALSE),$C34=VLOOKUP($A34&amp;"."&amp;$C34,UncollectibleLookup,4,FALSE)),0,'Corrected With Uncollectible'!DL34-'Module C Initial'!DL34),'Corrected With Uncollectible'!DL34-'Module C Initial'!DL34)</f>
        <v>8.9499999999999886</v>
      </c>
      <c r="U34" s="32">
        <f ca="1">IFERROR(IF(AND($A34=VLOOKUP($A34&amp;"."&amp;$C34,UncollectibleLookup,2,FALSE),$C34=VLOOKUP($A34&amp;"."&amp;$C34,UncollectibleLookup,4,FALSE)),0,'Corrected With Uncollectible'!DM34-'Module C Initial'!DM34),'Corrected With Uncollectible'!DM34-'Module C Initial'!DM34)</f>
        <v>10.609999999999957</v>
      </c>
      <c r="V34" s="32">
        <f ca="1">IFERROR(IF(AND($A34=VLOOKUP($A34&amp;"."&amp;$C34,UncollectibleLookup,2,FALSE),$C34=VLOOKUP($A34&amp;"."&amp;$C34,UncollectibleLookup,4,FALSE)),0,'Corrected With Uncollectible'!DN34-'Module C Initial'!DN34),'Corrected With Uncollectible'!DN34-'Module C Initial'!DN34)</f>
        <v>14.280000000000086</v>
      </c>
      <c r="W34" s="32">
        <f ca="1">IFERROR(IF(AND($A34=VLOOKUP($A34&amp;"."&amp;$C34,UncollectibleLookup,2,FALSE),$C34=VLOOKUP($A34&amp;"."&amp;$C34,UncollectibleLookup,4,FALSE)),0,'Corrected With Uncollectible'!DO34-'Module C Initial'!DO34),'Corrected With Uncollectible'!DO34-'Module C Initial'!DO34)</f>
        <v>32.759999999999991</v>
      </c>
      <c r="X34" s="32">
        <f ca="1">IFERROR(IF(AND($A34=VLOOKUP($A34&amp;"."&amp;$C34,UncollectibleLookup,2,FALSE),$C34=VLOOKUP($A34&amp;"."&amp;$C34,UncollectibleLookup,4,FALSE)),0,'Corrected With Uncollectible'!DP34-'Module C Initial'!DP34),'Corrected With Uncollectible'!DP34-'Module C Initial'!DP34)</f>
        <v>26.400000000000091</v>
      </c>
      <c r="Y34" s="32">
        <f ca="1">IFERROR(IF(AND($A34=VLOOKUP($A34&amp;"."&amp;$C34,UncollectibleLookup,2,FALSE),$C34=VLOOKUP($A34&amp;"."&amp;$C34,UncollectibleLookup,4,FALSE)),0,'Corrected With Uncollectible'!DQ34-'Module C Initial'!DQ34),'Corrected With Uncollectible'!DQ34-'Module C Initial'!DQ34)</f>
        <v>38.539999999999964</v>
      </c>
      <c r="Z34" s="32">
        <f ca="1">IFERROR(IF(AND($A34=VLOOKUP($A34&amp;"."&amp;$C34,UncollectibleLookup,2,FALSE),$C34=VLOOKUP($A34&amp;"."&amp;$C34,UncollectibleLookup,4,FALSE)),0,'Corrected With Uncollectible'!DR34-'Module C Initial'!DR34),'Corrected With Uncollectible'!DR34-'Module C Initial'!DR34)</f>
        <v>15.990000000000009</v>
      </c>
      <c r="AA34" s="32">
        <f ca="1">IFERROR(IF(AND($A34=VLOOKUP($A34&amp;"."&amp;$C34,UncollectibleLookup,2,FALSE),$C34=VLOOKUP($A34&amp;"."&amp;$C34,UncollectibleLookup,4,FALSE)),0,'Corrected With Uncollectible'!DS34-'Module C Initial'!DS34),'Corrected With Uncollectible'!DS34-'Module C Initial'!DS34)</f>
        <v>46.419999999999845</v>
      </c>
      <c r="AB34" s="32">
        <f ca="1">IFERROR(IF(AND($A34=VLOOKUP($A34&amp;"."&amp;$C34,UncollectibleLookup,2,FALSE),$C34=VLOOKUP($A34&amp;"."&amp;$C34,UncollectibleLookup,4,FALSE)),0,'Corrected With Uncollectible'!DT34-'Module C Initial'!DT34),'Corrected With Uncollectible'!DT34-'Module C Initial'!DT34)</f>
        <v>43.25</v>
      </c>
      <c r="AC34" s="31">
        <f ca="1">IFERROR(IF(AND($A34=VLOOKUP($A34&amp;"."&amp;$C34,UncollectibleLookup,2,FALSE),$C34=VLOOKUP($A34&amp;"."&amp;$C34,UncollectibleLookup,4,FALSE)),0,'Corrected With Uncollectible'!DU34-'Module C Initial'!DU34),'Corrected With Uncollectible'!DU34-'Module C Initial'!DU34)</f>
        <v>293.09000000000015</v>
      </c>
      <c r="AD34" s="31">
        <f ca="1">IFERROR(IF(AND($A34=VLOOKUP($A34&amp;"."&amp;$C34,UncollectibleLookup,2,FALSE),$C34=VLOOKUP($A34&amp;"."&amp;$C34,UncollectibleLookup,4,FALSE)),0,'Corrected With Uncollectible'!DV34-'Module C Initial'!DV34),'Corrected With Uncollectible'!DV34-'Module C Initial'!DV34)</f>
        <v>108.36999999999989</v>
      </c>
      <c r="AE34" s="31">
        <f ca="1">IFERROR(IF(AND($A34=VLOOKUP($A34&amp;"."&amp;$C34,UncollectibleLookup,2,FALSE),$C34=VLOOKUP($A34&amp;"."&amp;$C34,UncollectibleLookup,4,FALSE)),0,'Corrected With Uncollectible'!DW34-'Module C Initial'!DW34),'Corrected With Uncollectible'!DW34-'Module C Initial'!DW34)</f>
        <v>77.200000000000273</v>
      </c>
      <c r="AF34" s="31">
        <f ca="1">IFERROR(IF(AND($A34=VLOOKUP($A34&amp;"."&amp;$C34,UncollectibleLookup,2,FALSE),$C34=VLOOKUP($A34&amp;"."&amp;$C34,UncollectibleLookup,4,FALSE)),0,'Corrected With Uncollectible'!DX34-'Module C Initial'!DX34),'Corrected With Uncollectible'!DX34-'Module C Initial'!DX34)</f>
        <v>56.539999999999964</v>
      </c>
      <c r="AG34" s="31">
        <f ca="1">IFERROR(IF(AND($A34=VLOOKUP($A34&amp;"."&amp;$C34,UncollectibleLookup,2,FALSE),$C34=VLOOKUP($A34&amp;"."&amp;$C34,UncollectibleLookup,4,FALSE)),0,'Corrected With Uncollectible'!DY34-'Module C Initial'!DY34),'Corrected With Uncollectible'!DY34-'Module C Initial'!DY34)</f>
        <v>66.650000000000091</v>
      </c>
      <c r="AH34" s="31">
        <f ca="1">IFERROR(IF(AND($A34=VLOOKUP($A34&amp;"."&amp;$C34,UncollectibleLookup,2,FALSE),$C34=VLOOKUP($A34&amp;"."&amp;$C34,UncollectibleLookup,4,FALSE)),0,'Corrected With Uncollectible'!DZ34-'Module C Initial'!DZ34),'Corrected With Uncollectible'!DZ34-'Module C Initial'!DZ34)</f>
        <v>89.199999999999818</v>
      </c>
      <c r="AI34" s="31">
        <f ca="1">IFERROR(IF(AND($A34=VLOOKUP($A34&amp;"."&amp;$C34,UncollectibleLookup,2,FALSE),$C34=VLOOKUP($A34&amp;"."&amp;$C34,UncollectibleLookup,4,FALSE)),0,'Corrected With Uncollectible'!EA34-'Module C Initial'!EA34),'Corrected With Uncollectible'!EA34-'Module C Initial'!EA34)</f>
        <v>203.68000000000029</v>
      </c>
      <c r="AJ34" s="31">
        <f ca="1">IFERROR(IF(AND($A34=VLOOKUP($A34&amp;"."&amp;$C34,UncollectibleLookup,2,FALSE),$C34=VLOOKUP($A34&amp;"."&amp;$C34,UncollectibleLookup,4,FALSE)),0,'Corrected With Uncollectible'!EB34-'Module C Initial'!EB34),'Corrected With Uncollectible'!EB34-'Module C Initial'!EB34)</f>
        <v>163.23000000000047</v>
      </c>
      <c r="AK34" s="31">
        <f ca="1">IFERROR(IF(AND($A34=VLOOKUP($A34&amp;"."&amp;$C34,UncollectibleLookup,2,FALSE),$C34=VLOOKUP($A34&amp;"."&amp;$C34,UncollectibleLookup,4,FALSE)),0,'Corrected With Uncollectible'!EC34-'Module C Initial'!EC34),'Corrected With Uncollectible'!EC34-'Module C Initial'!EC34)</f>
        <v>236.96999999999935</v>
      </c>
      <c r="AL34" s="31">
        <f ca="1">IFERROR(IF(AND($A34=VLOOKUP($A34&amp;"."&amp;$C34,UncollectibleLookup,2,FALSE),$C34=VLOOKUP($A34&amp;"."&amp;$C34,UncollectibleLookup,4,FALSE)),0,'Corrected With Uncollectible'!ED34-'Module C Initial'!ED34),'Corrected With Uncollectible'!ED34-'Module C Initial'!ED34)</f>
        <v>97.820000000000164</v>
      </c>
      <c r="AM34" s="31">
        <f ca="1">IFERROR(IF(AND($A34=VLOOKUP($A34&amp;"."&amp;$C34,UncollectibleLookup,2,FALSE),$C34=VLOOKUP($A34&amp;"."&amp;$C34,UncollectibleLookup,4,FALSE)),0,'Corrected With Uncollectible'!EE34-'Module C Initial'!EE34),'Corrected With Uncollectible'!EE34-'Module C Initial'!EE34)</f>
        <v>282.31999999999971</v>
      </c>
      <c r="AN34" s="31">
        <f ca="1">IFERROR(IF(AND($A34=VLOOKUP($A34&amp;"."&amp;$C34,UncollectibleLookup,2,FALSE),$C34=VLOOKUP($A34&amp;"."&amp;$C34,UncollectibleLookup,4,FALSE)),0,'Corrected With Uncollectible'!EF34-'Module C Initial'!EF34),'Corrected With Uncollectible'!EF34-'Module C Initial'!EF34)</f>
        <v>261.61000000000058</v>
      </c>
      <c r="AO34" s="32">
        <f t="shared" ca="1" si="7"/>
        <v>1248.3100000000034</v>
      </c>
      <c r="AP34" s="32">
        <f t="shared" ca="1" si="7"/>
        <v>464.1600000000002</v>
      </c>
      <c r="AQ34" s="32">
        <f t="shared" ca="1" si="7"/>
        <v>332.3100000000012</v>
      </c>
      <c r="AR34" s="32">
        <f t="shared" ca="1" si="7"/>
        <v>244.49999999999926</v>
      </c>
      <c r="AS34" s="32">
        <f t="shared" ca="1" si="7"/>
        <v>289.38999999999925</v>
      </c>
      <c r="AT34" s="32">
        <f t="shared" ca="1" si="7"/>
        <v>388.95999999999947</v>
      </c>
      <c r="AU34" s="32">
        <f t="shared" ca="1" si="7"/>
        <v>891.73000000000116</v>
      </c>
      <c r="AV34" s="32">
        <f t="shared" ca="1" si="7"/>
        <v>717.65000000000464</v>
      </c>
      <c r="AW34" s="32">
        <f t="shared" ca="1" si="7"/>
        <v>1046.3400000000011</v>
      </c>
      <c r="AX34" s="32">
        <f t="shared" ca="1" si="7"/>
        <v>433.70000000000141</v>
      </c>
      <c r="AY34" s="32">
        <f t="shared" ca="1" si="7"/>
        <v>1257.1400000000083</v>
      </c>
      <c r="AZ34" s="32">
        <f t="shared" ca="1" si="7"/>
        <v>1169.8600000000006</v>
      </c>
      <c r="BA34" s="31">
        <f t="shared" ca="1" si="8"/>
        <v>10.65</v>
      </c>
      <c r="BB34" s="31">
        <f t="shared" ca="1" si="8"/>
        <v>3.97</v>
      </c>
      <c r="BC34" s="31">
        <f t="shared" ca="1" si="8"/>
        <v>2.85</v>
      </c>
      <c r="BD34" s="31">
        <f t="shared" ca="1" si="10"/>
        <v>2.1</v>
      </c>
      <c r="BE34" s="31">
        <f t="shared" ca="1" si="10"/>
        <v>2.48</v>
      </c>
      <c r="BF34" s="31">
        <f t="shared" ca="1" si="10"/>
        <v>3.34</v>
      </c>
      <c r="BG34" s="31">
        <f t="shared" ca="1" si="10"/>
        <v>7.67</v>
      </c>
      <c r="BH34" s="31">
        <f t="shared" ca="1" si="10"/>
        <v>6.18</v>
      </c>
      <c r="BI34" s="31">
        <f t="shared" ca="1" si="10"/>
        <v>9.0299999999999994</v>
      </c>
      <c r="BJ34" s="31">
        <f t="shared" ca="1" si="10"/>
        <v>3.75</v>
      </c>
      <c r="BK34" s="31">
        <f t="shared" ca="1" si="10"/>
        <v>10.87</v>
      </c>
      <c r="BL34" s="31">
        <f t="shared" ca="1" si="10"/>
        <v>10.130000000000001</v>
      </c>
      <c r="BM34" s="32">
        <f t="shared" ca="1" si="9"/>
        <v>1258.9600000000034</v>
      </c>
      <c r="BN34" s="32">
        <f t="shared" ca="1" si="9"/>
        <v>468.13000000000022</v>
      </c>
      <c r="BO34" s="32">
        <f t="shared" ca="1" si="9"/>
        <v>335.16000000000122</v>
      </c>
      <c r="BP34" s="32">
        <f t="shared" ca="1" si="11"/>
        <v>246.59999999999926</v>
      </c>
      <c r="BQ34" s="32">
        <f t="shared" ca="1" si="11"/>
        <v>291.86999999999927</v>
      </c>
      <c r="BR34" s="32">
        <f t="shared" ca="1" si="11"/>
        <v>392.29999999999944</v>
      </c>
      <c r="BS34" s="32">
        <f t="shared" ca="1" si="11"/>
        <v>899.40000000000111</v>
      </c>
      <c r="BT34" s="32">
        <f t="shared" ca="1" si="11"/>
        <v>723.83000000000459</v>
      </c>
      <c r="BU34" s="32">
        <f t="shared" ca="1" si="11"/>
        <v>1055.370000000001</v>
      </c>
      <c r="BV34" s="32">
        <f t="shared" ca="1" si="11"/>
        <v>437.45000000000141</v>
      </c>
      <c r="BW34" s="32">
        <f t="shared" ca="1" si="11"/>
        <v>1268.0100000000082</v>
      </c>
      <c r="BX34" s="32">
        <f t="shared" ca="1" si="11"/>
        <v>1179.9900000000007</v>
      </c>
    </row>
    <row r="35" spans="1:76">
      <c r="A35" t="s">
        <v>441</v>
      </c>
      <c r="B35" s="1" t="s">
        <v>45</v>
      </c>
      <c r="C35" t="str">
        <f t="shared" ca="1" si="2"/>
        <v>CNR5</v>
      </c>
      <c r="D35" t="str">
        <f t="shared" ca="1" si="3"/>
        <v>CNRL Horizon Industrial System</v>
      </c>
      <c r="E35" s="31">
        <f ca="1">IFERROR(IF(AND($A35=VLOOKUP($A35&amp;"."&amp;$C35,UncollectibleLookup,2,FALSE),$C35=VLOOKUP($A35&amp;"."&amp;$C35,UncollectibleLookup,4,FALSE)),0,'Corrected With Uncollectible'!CW35-'Module C Initial'!CW35),'Corrected With Uncollectible'!CW35-'Module C Initial'!CW35)</f>
        <v>198.07999999998719</v>
      </c>
      <c r="F35" s="31">
        <f ca="1">IFERROR(IF(AND($A35=VLOOKUP($A35&amp;"."&amp;$C35,UncollectibleLookup,2,FALSE),$C35=VLOOKUP($A35&amp;"."&amp;$C35,UncollectibleLookup,4,FALSE)),0,'Corrected With Uncollectible'!CX35-'Module C Initial'!CX35),'Corrected With Uncollectible'!CX35-'Module C Initial'!CX35)</f>
        <v>50.529999999998836</v>
      </c>
      <c r="G35" s="31">
        <f ca="1">IFERROR(IF(AND($A35=VLOOKUP($A35&amp;"."&amp;$C35,UncollectibleLookup,2,FALSE),$C35=VLOOKUP($A35&amp;"."&amp;$C35,UncollectibleLookup,4,FALSE)),0,'Corrected With Uncollectible'!CY35-'Module C Initial'!CY35),'Corrected With Uncollectible'!CY35-'Module C Initial'!CY35)</f>
        <v>89.240000000005239</v>
      </c>
      <c r="H35" s="31">
        <f ca="1">IFERROR(IF(AND($A35=VLOOKUP($A35&amp;"."&amp;$C35,UncollectibleLookup,2,FALSE),$C35=VLOOKUP($A35&amp;"."&amp;$C35,UncollectibleLookup,4,FALSE)),0,'Corrected With Uncollectible'!CZ35-'Module C Initial'!CZ35),'Corrected With Uncollectible'!CZ35-'Module C Initial'!CZ35)</f>
        <v>25.769999999996799</v>
      </c>
      <c r="I35" s="31">
        <f ca="1">IFERROR(IF(AND($A35=VLOOKUP($A35&amp;"."&amp;$C35,UncollectibleLookup,2,FALSE),$C35=VLOOKUP($A35&amp;"."&amp;$C35,UncollectibleLookup,4,FALSE)),0,'Corrected With Uncollectible'!DA35-'Module C Initial'!DA35),'Corrected With Uncollectible'!DA35-'Module C Initial'!DA35)</f>
        <v>34.340000000003783</v>
      </c>
      <c r="J35" s="31">
        <f ca="1">IFERROR(IF(AND($A35=VLOOKUP($A35&amp;"."&amp;$C35,UncollectibleLookup,2,FALSE),$C35=VLOOKUP($A35&amp;"."&amp;$C35,UncollectibleLookup,4,FALSE)),0,'Corrected With Uncollectible'!DB35-'Module C Initial'!DB35),'Corrected With Uncollectible'!DB35-'Module C Initial'!DB35)</f>
        <v>11.239999999999782</v>
      </c>
      <c r="K35" s="31">
        <f ca="1">IFERROR(IF(AND($A35=VLOOKUP($A35&amp;"."&amp;$C35,UncollectibleLookup,2,FALSE),$C35=VLOOKUP($A35&amp;"."&amp;$C35,UncollectibleLookup,4,FALSE)),0,'Corrected With Uncollectible'!DC35-'Module C Initial'!DC35),'Corrected With Uncollectible'!DC35-'Module C Initial'!DC35)</f>
        <v>47.209999999999127</v>
      </c>
      <c r="L35" s="31">
        <f ca="1">IFERROR(IF(AND($A35=VLOOKUP($A35&amp;"."&amp;$C35,UncollectibleLookup,2,FALSE),$C35=VLOOKUP($A35&amp;"."&amp;$C35,UncollectibleLookup,4,FALSE)),0,'Corrected With Uncollectible'!DD35-'Module C Initial'!DD35),'Corrected With Uncollectible'!DD35-'Module C Initial'!DD35)</f>
        <v>28.079999999998108</v>
      </c>
      <c r="M35" s="31">
        <f ca="1">IFERROR(IF(AND($A35=VLOOKUP($A35&amp;"."&amp;$C35,UncollectibleLookup,2,FALSE),$C35=VLOOKUP($A35&amp;"."&amp;$C35,UncollectibleLookup,4,FALSE)),0,'Corrected With Uncollectible'!DE35-'Module C Initial'!DE35),'Corrected With Uncollectible'!DE35-'Module C Initial'!DE35)</f>
        <v>47.069999999999709</v>
      </c>
      <c r="N35" s="31">
        <f ca="1">IFERROR(IF(AND($A35=VLOOKUP($A35&amp;"."&amp;$C35,UncollectibleLookup,2,FALSE),$C35=VLOOKUP($A35&amp;"."&amp;$C35,UncollectibleLookup,4,FALSE)),0,'Corrected With Uncollectible'!DF35-'Module C Initial'!DF35),'Corrected With Uncollectible'!DF35-'Module C Initial'!DF35)</f>
        <v>45.790000000000873</v>
      </c>
      <c r="O35" s="31">
        <f ca="1">IFERROR(IF(AND($A35=VLOOKUP($A35&amp;"."&amp;$C35,UncollectibleLookup,2,FALSE),$C35=VLOOKUP($A35&amp;"."&amp;$C35,UncollectibleLookup,4,FALSE)),0,'Corrected With Uncollectible'!DG35-'Module C Initial'!DG35),'Corrected With Uncollectible'!DG35-'Module C Initial'!DG35)</f>
        <v>34.909999999996217</v>
      </c>
      <c r="P35" s="31">
        <f ca="1">IFERROR(IF(AND($A35=VLOOKUP($A35&amp;"."&amp;$C35,UncollectibleLookup,2,FALSE),$C35=VLOOKUP($A35&amp;"."&amp;$C35,UncollectibleLookup,4,FALSE)),0,'Corrected With Uncollectible'!DH35-'Module C Initial'!DH35),'Corrected With Uncollectible'!DH35-'Module C Initial'!DH35)</f>
        <v>55.510000000002037</v>
      </c>
      <c r="Q35" s="32">
        <f ca="1">IFERROR(IF(AND($A35=VLOOKUP($A35&amp;"."&amp;$C35,UncollectibleLookup,2,FALSE),$C35=VLOOKUP($A35&amp;"."&amp;$C35,UncollectibleLookup,4,FALSE)),0,'Corrected With Uncollectible'!DI35-'Module C Initial'!DI35),'Corrected With Uncollectible'!DI35-'Module C Initial'!DI35)</f>
        <v>9.9000000000000909</v>
      </c>
      <c r="R35" s="32">
        <f ca="1">IFERROR(IF(AND($A35=VLOOKUP($A35&amp;"."&amp;$C35,UncollectibleLookup,2,FALSE),$C35=VLOOKUP($A35&amp;"."&amp;$C35,UncollectibleLookup,4,FALSE)),0,'Corrected With Uncollectible'!DJ35-'Module C Initial'!DJ35),'Corrected With Uncollectible'!DJ35-'Module C Initial'!DJ35)</f>
        <v>2.5299999999999727</v>
      </c>
      <c r="S35" s="32">
        <f ca="1">IFERROR(IF(AND($A35=VLOOKUP($A35&amp;"."&amp;$C35,UncollectibleLookup,2,FALSE),$C35=VLOOKUP($A35&amp;"."&amp;$C35,UncollectibleLookup,4,FALSE)),0,'Corrected With Uncollectible'!DK35-'Module C Initial'!DK35),'Corrected With Uncollectible'!DK35-'Module C Initial'!DK35)</f>
        <v>4.4600000000000364</v>
      </c>
      <c r="T35" s="32">
        <f ca="1">IFERROR(IF(AND($A35=VLOOKUP($A35&amp;"."&amp;$C35,UncollectibleLookup,2,FALSE),$C35=VLOOKUP($A35&amp;"."&amp;$C35,UncollectibleLookup,4,FALSE)),0,'Corrected With Uncollectible'!DL35-'Module C Initial'!DL35),'Corrected With Uncollectible'!DL35-'Module C Initial'!DL35)</f>
        <v>1.2900000000000205</v>
      </c>
      <c r="U35" s="32">
        <f ca="1">IFERROR(IF(AND($A35=VLOOKUP($A35&amp;"."&amp;$C35,UncollectibleLookup,2,FALSE),$C35=VLOOKUP($A35&amp;"."&amp;$C35,UncollectibleLookup,4,FALSE)),0,'Corrected With Uncollectible'!DM35-'Module C Initial'!DM35),'Corrected With Uncollectible'!DM35-'Module C Initial'!DM35)</f>
        <v>1.7200000000000273</v>
      </c>
      <c r="V35" s="32">
        <f ca="1">IFERROR(IF(AND($A35=VLOOKUP($A35&amp;"."&amp;$C35,UncollectibleLookup,2,FALSE),$C35=VLOOKUP($A35&amp;"."&amp;$C35,UncollectibleLookup,4,FALSE)),0,'Corrected With Uncollectible'!DN35-'Module C Initial'!DN35),'Corrected With Uncollectible'!DN35-'Module C Initial'!DN35)</f>
        <v>0.56000000000000227</v>
      </c>
      <c r="W35" s="32">
        <f ca="1">IFERROR(IF(AND($A35=VLOOKUP($A35&amp;"."&amp;$C35,UncollectibleLookup,2,FALSE),$C35=VLOOKUP($A35&amp;"."&amp;$C35,UncollectibleLookup,4,FALSE)),0,'Corrected With Uncollectible'!DO35-'Module C Initial'!DO35),'Corrected With Uncollectible'!DO35-'Module C Initial'!DO35)</f>
        <v>2.3600000000000136</v>
      </c>
      <c r="X35" s="32">
        <f ca="1">IFERROR(IF(AND($A35=VLOOKUP($A35&amp;"."&amp;$C35,UncollectibleLookup,2,FALSE),$C35=VLOOKUP($A35&amp;"."&amp;$C35,UncollectibleLookup,4,FALSE)),0,'Corrected With Uncollectible'!DP35-'Module C Initial'!DP35),'Corrected With Uncollectible'!DP35-'Module C Initial'!DP35)</f>
        <v>1.4099999999999682</v>
      </c>
      <c r="Y35" s="32">
        <f ca="1">IFERROR(IF(AND($A35=VLOOKUP($A35&amp;"."&amp;$C35,UncollectibleLookup,2,FALSE),$C35=VLOOKUP($A35&amp;"."&amp;$C35,UncollectibleLookup,4,FALSE)),0,'Corrected With Uncollectible'!DQ35-'Module C Initial'!DQ35),'Corrected With Uncollectible'!DQ35-'Module C Initial'!DQ35)</f>
        <v>2.3600000000000136</v>
      </c>
      <c r="Z35" s="32">
        <f ca="1">IFERROR(IF(AND($A35=VLOOKUP($A35&amp;"."&amp;$C35,UncollectibleLookup,2,FALSE),$C35=VLOOKUP($A35&amp;"."&amp;$C35,UncollectibleLookup,4,FALSE)),0,'Corrected With Uncollectible'!DR35-'Module C Initial'!DR35),'Corrected With Uncollectible'!DR35-'Module C Initial'!DR35)</f>
        <v>2.2899999999999636</v>
      </c>
      <c r="AA35" s="32">
        <f ca="1">IFERROR(IF(AND($A35=VLOOKUP($A35&amp;"."&amp;$C35,UncollectibleLookup,2,FALSE),$C35=VLOOKUP($A35&amp;"."&amp;$C35,UncollectibleLookup,4,FALSE)),0,'Corrected With Uncollectible'!DS35-'Module C Initial'!DS35),'Corrected With Uncollectible'!DS35-'Module C Initial'!DS35)</f>
        <v>1.7400000000000091</v>
      </c>
      <c r="AB35" s="32">
        <f ca="1">IFERROR(IF(AND($A35=VLOOKUP($A35&amp;"."&amp;$C35,UncollectibleLookup,2,FALSE),$C35=VLOOKUP($A35&amp;"."&amp;$C35,UncollectibleLookup,4,FALSE)),0,'Corrected With Uncollectible'!DT35-'Module C Initial'!DT35),'Corrected With Uncollectible'!DT35-'Module C Initial'!DT35)</f>
        <v>2.7799999999999727</v>
      </c>
      <c r="AC35" s="31">
        <f ca="1">IFERROR(IF(AND($A35=VLOOKUP($A35&amp;"."&amp;$C35,UncollectibleLookup,2,FALSE),$C35=VLOOKUP($A35&amp;"."&amp;$C35,UncollectibleLookup,4,FALSE)),0,'Corrected With Uncollectible'!DU35-'Module C Initial'!DU35),'Corrected With Uncollectible'!DU35-'Module C Initial'!DU35)</f>
        <v>63.819999999999709</v>
      </c>
      <c r="AD35" s="31">
        <f ca="1">IFERROR(IF(AND($A35=VLOOKUP($A35&amp;"."&amp;$C35,UncollectibleLookup,2,FALSE),$C35=VLOOKUP($A35&amp;"."&amp;$C35,UncollectibleLookup,4,FALSE)),0,'Corrected With Uncollectible'!DV35-'Module C Initial'!DV35),'Corrected With Uncollectible'!DV35-'Module C Initial'!DV35)</f>
        <v>16.159999999999854</v>
      </c>
      <c r="AE35" s="31">
        <f ca="1">IFERROR(IF(AND($A35=VLOOKUP($A35&amp;"."&amp;$C35,UncollectibleLookup,2,FALSE),$C35=VLOOKUP($A35&amp;"."&amp;$C35,UncollectibleLookup,4,FALSE)),0,'Corrected With Uncollectible'!DW35-'Module C Initial'!DW35),'Corrected With Uncollectible'!DW35-'Module C Initial'!DW35)</f>
        <v>28.350000000000364</v>
      </c>
      <c r="AF35" s="31">
        <f ca="1">IFERROR(IF(AND($A35=VLOOKUP($A35&amp;"."&amp;$C35,UncollectibleLookup,2,FALSE),$C35=VLOOKUP($A35&amp;"."&amp;$C35,UncollectibleLookup,4,FALSE)),0,'Corrected With Uncollectible'!DX35-'Module C Initial'!DX35),'Corrected With Uncollectible'!DX35-'Module C Initial'!DX35)</f>
        <v>8.1399999999998727</v>
      </c>
      <c r="AG35" s="31">
        <f ca="1">IFERROR(IF(AND($A35=VLOOKUP($A35&amp;"."&amp;$C35,UncollectibleLookup,2,FALSE),$C35=VLOOKUP($A35&amp;"."&amp;$C35,UncollectibleLookup,4,FALSE)),0,'Corrected With Uncollectible'!DY35-'Module C Initial'!DY35),'Corrected With Uncollectible'!DY35-'Module C Initial'!DY35)</f>
        <v>10.789999999999964</v>
      </c>
      <c r="AH35" s="31">
        <f ca="1">IFERROR(IF(AND($A35=VLOOKUP($A35&amp;"."&amp;$C35,UncollectibleLookup,2,FALSE),$C35=VLOOKUP($A35&amp;"."&amp;$C35,UncollectibleLookup,4,FALSE)),0,'Corrected With Uncollectible'!DZ35-'Module C Initial'!DZ35),'Corrected With Uncollectible'!DZ35-'Module C Initial'!DZ35)</f>
        <v>3.5199999999999818</v>
      </c>
      <c r="AI35" s="31">
        <f ca="1">IFERROR(IF(AND($A35=VLOOKUP($A35&amp;"."&amp;$C35,UncollectibleLookup,2,FALSE),$C35=VLOOKUP($A35&amp;"."&amp;$C35,UncollectibleLookup,4,FALSE)),0,'Corrected With Uncollectible'!EA35-'Module C Initial'!EA35),'Corrected With Uncollectible'!EA35-'Module C Initial'!EA35)</f>
        <v>14.680000000000291</v>
      </c>
      <c r="AJ35" s="31">
        <f ca="1">IFERROR(IF(AND($A35=VLOOKUP($A35&amp;"."&amp;$C35,UncollectibleLookup,2,FALSE),$C35=VLOOKUP($A35&amp;"."&amp;$C35,UncollectibleLookup,4,FALSE)),0,'Corrected With Uncollectible'!EB35-'Module C Initial'!EB35),'Corrected With Uncollectible'!EB35-'Module C Initial'!EB35)</f>
        <v>8.6799999999998363</v>
      </c>
      <c r="AK35" s="31">
        <f ca="1">IFERROR(IF(AND($A35=VLOOKUP($A35&amp;"."&amp;$C35,UncollectibleLookup,2,FALSE),$C35=VLOOKUP($A35&amp;"."&amp;$C35,UncollectibleLookup,4,FALSE)),0,'Corrected With Uncollectible'!EC35-'Module C Initial'!EC35),'Corrected With Uncollectible'!EC35-'Module C Initial'!EC35)</f>
        <v>14.469999999999345</v>
      </c>
      <c r="AL35" s="31">
        <f ca="1">IFERROR(IF(AND($A35=VLOOKUP($A35&amp;"."&amp;$C35,UncollectibleLookup,2,FALSE),$C35=VLOOKUP($A35&amp;"."&amp;$C35,UncollectibleLookup,4,FALSE)),0,'Corrected With Uncollectible'!ED35-'Module C Initial'!ED35),'Corrected With Uncollectible'!ED35-'Module C Initial'!ED35)</f>
        <v>14</v>
      </c>
      <c r="AM35" s="31">
        <f ca="1">IFERROR(IF(AND($A35=VLOOKUP($A35&amp;"."&amp;$C35,UncollectibleLookup,2,FALSE),$C35=VLOOKUP($A35&amp;"."&amp;$C35,UncollectibleLookup,4,FALSE)),0,'Corrected With Uncollectible'!EE35-'Module C Initial'!EE35),'Corrected With Uncollectible'!EE35-'Module C Initial'!EE35)</f>
        <v>10.620000000000346</v>
      </c>
      <c r="AN35" s="31">
        <f ca="1">IFERROR(IF(AND($A35=VLOOKUP($A35&amp;"."&amp;$C35,UncollectibleLookup,2,FALSE),$C35=VLOOKUP($A35&amp;"."&amp;$C35,UncollectibleLookup,4,FALSE)),0,'Corrected With Uncollectible'!EF35-'Module C Initial'!EF35),'Corrected With Uncollectible'!EF35-'Module C Initial'!EF35)</f>
        <v>16.789999999999964</v>
      </c>
      <c r="AO35" s="32">
        <f t="shared" ca="1" si="7"/>
        <v>271.79999999998699</v>
      </c>
      <c r="AP35" s="32">
        <f t="shared" ca="1" si="7"/>
        <v>69.219999999998663</v>
      </c>
      <c r="AQ35" s="32">
        <f t="shared" ca="1" si="7"/>
        <v>122.05000000000564</v>
      </c>
      <c r="AR35" s="32">
        <f t="shared" ca="1" si="7"/>
        <v>35.199999999996692</v>
      </c>
      <c r="AS35" s="32">
        <f t="shared" ca="1" si="7"/>
        <v>46.850000000003774</v>
      </c>
      <c r="AT35" s="32">
        <f t="shared" ca="1" si="7"/>
        <v>15.319999999999766</v>
      </c>
      <c r="AU35" s="32">
        <f t="shared" ca="1" si="7"/>
        <v>64.249999999999432</v>
      </c>
      <c r="AV35" s="32">
        <f t="shared" ca="1" si="7"/>
        <v>38.169999999997913</v>
      </c>
      <c r="AW35" s="32">
        <f t="shared" ca="1" si="7"/>
        <v>63.899999999999068</v>
      </c>
      <c r="AX35" s="32">
        <f t="shared" ca="1" si="7"/>
        <v>62.080000000000837</v>
      </c>
      <c r="AY35" s="32">
        <f t="shared" ca="1" si="7"/>
        <v>47.269999999996571</v>
      </c>
      <c r="AZ35" s="32">
        <f t="shared" ca="1" si="7"/>
        <v>75.080000000001974</v>
      </c>
      <c r="BA35" s="31">
        <f t="shared" ca="1" si="8"/>
        <v>2.3199999999999998</v>
      </c>
      <c r="BB35" s="31">
        <f t="shared" ca="1" si="8"/>
        <v>0.59</v>
      </c>
      <c r="BC35" s="31">
        <f t="shared" ca="1" si="8"/>
        <v>1.05</v>
      </c>
      <c r="BD35" s="31">
        <f t="shared" ca="1" si="10"/>
        <v>0.3</v>
      </c>
      <c r="BE35" s="31">
        <f t="shared" ca="1" si="10"/>
        <v>0.4</v>
      </c>
      <c r="BF35" s="31">
        <f t="shared" ca="1" si="10"/>
        <v>0.13</v>
      </c>
      <c r="BG35" s="31">
        <f t="shared" ca="1" si="10"/>
        <v>0.55000000000000004</v>
      </c>
      <c r="BH35" s="31">
        <f t="shared" ca="1" si="10"/>
        <v>0.33</v>
      </c>
      <c r="BI35" s="31">
        <f t="shared" ca="1" si="10"/>
        <v>0.55000000000000004</v>
      </c>
      <c r="BJ35" s="31">
        <f t="shared" ca="1" si="10"/>
        <v>0.54</v>
      </c>
      <c r="BK35" s="31">
        <f t="shared" ca="1" si="10"/>
        <v>0.41</v>
      </c>
      <c r="BL35" s="31">
        <f t="shared" ca="1" si="10"/>
        <v>0.65</v>
      </c>
      <c r="BM35" s="32">
        <f t="shared" ca="1" si="9"/>
        <v>274.11999999998699</v>
      </c>
      <c r="BN35" s="32">
        <f t="shared" ca="1" si="9"/>
        <v>69.809999999998666</v>
      </c>
      <c r="BO35" s="32">
        <f t="shared" ca="1" si="9"/>
        <v>123.10000000000564</v>
      </c>
      <c r="BP35" s="32">
        <f t="shared" ca="1" si="11"/>
        <v>35.499999999996689</v>
      </c>
      <c r="BQ35" s="32">
        <f t="shared" ca="1" si="11"/>
        <v>47.250000000003773</v>
      </c>
      <c r="BR35" s="32">
        <f t="shared" ca="1" si="11"/>
        <v>15.449999999999767</v>
      </c>
      <c r="BS35" s="32">
        <f t="shared" ca="1" si="11"/>
        <v>64.799999999999429</v>
      </c>
      <c r="BT35" s="32">
        <f t="shared" ca="1" si="11"/>
        <v>38.499999999997911</v>
      </c>
      <c r="BU35" s="32">
        <f t="shared" ca="1" si="11"/>
        <v>64.449999999999065</v>
      </c>
      <c r="BV35" s="32">
        <f t="shared" ca="1" si="11"/>
        <v>62.620000000000836</v>
      </c>
      <c r="BW35" s="32">
        <f t="shared" ca="1" si="11"/>
        <v>47.679999999996568</v>
      </c>
      <c r="BX35" s="32">
        <f t="shared" ca="1" si="11"/>
        <v>75.730000000001979</v>
      </c>
    </row>
    <row r="36" spans="1:76">
      <c r="A36" t="s">
        <v>435</v>
      </c>
      <c r="B36" s="1" t="s">
        <v>159</v>
      </c>
      <c r="C36" t="str">
        <f t="shared" ca="1" si="2"/>
        <v>CR1</v>
      </c>
      <c r="D36" t="str">
        <f t="shared" ca="1" si="3"/>
        <v>Castle River #1 Wind Facility</v>
      </c>
      <c r="E36" s="31">
        <f ca="1">IFERROR(IF(AND($A36=VLOOKUP($A36&amp;"."&amp;$C36,UncollectibleLookup,2,FALSE),$C36=VLOOKUP($A36&amp;"."&amp;$C36,UncollectibleLookup,4,FALSE)),0,'Corrected With Uncollectible'!CW36-'Module C Initial'!CW36),'Corrected With Uncollectible'!CW36-'Module C Initial'!CW36)</f>
        <v>482.68000000000029</v>
      </c>
      <c r="F36" s="31">
        <f ca="1">IFERROR(IF(AND($A36=VLOOKUP($A36&amp;"."&amp;$C36,UncollectibleLookup,2,FALSE),$C36=VLOOKUP($A36&amp;"."&amp;$C36,UncollectibleLookup,4,FALSE)),0,'Corrected With Uncollectible'!CX36-'Module C Initial'!CX36),'Corrected With Uncollectible'!CX36-'Module C Initial'!CX36)</f>
        <v>189.77000000000044</v>
      </c>
      <c r="G36" s="31">
        <f ca="1">IFERROR(IF(AND($A36=VLOOKUP($A36&amp;"."&amp;$C36,UncollectibleLookup,2,FALSE),$C36=VLOOKUP($A36&amp;"."&amp;$C36,UncollectibleLookup,4,FALSE)),0,'Corrected With Uncollectible'!CY36-'Module C Initial'!CY36),'Corrected With Uncollectible'!CY36-'Module C Initial'!CY36)</f>
        <v>226.58999999999651</v>
      </c>
      <c r="H36" s="31">
        <f ca="1">IFERROR(IF(AND($A36=VLOOKUP($A36&amp;"."&amp;$C36,UncollectibleLookup,2,FALSE),$C36=VLOOKUP($A36&amp;"."&amp;$C36,UncollectibleLookup,4,FALSE)),0,'Corrected With Uncollectible'!CZ36-'Module C Initial'!CZ36),'Corrected With Uncollectible'!CZ36-'Module C Initial'!CZ36)</f>
        <v>108.18000000000029</v>
      </c>
      <c r="I36" s="31">
        <f ca="1">IFERROR(IF(AND($A36=VLOOKUP($A36&amp;"."&amp;$C36,UncollectibleLookup,2,FALSE),$C36=VLOOKUP($A36&amp;"."&amp;$C36,UncollectibleLookup,4,FALSE)),0,'Corrected With Uncollectible'!DA36-'Module C Initial'!DA36),'Corrected With Uncollectible'!DA36-'Module C Initial'!DA36)</f>
        <v>154.07999999999811</v>
      </c>
      <c r="J36" s="31">
        <f ca="1">IFERROR(IF(AND($A36=VLOOKUP($A36&amp;"."&amp;$C36,UncollectibleLookup,2,FALSE),$C36=VLOOKUP($A36&amp;"."&amp;$C36,UncollectibleLookup,4,FALSE)),0,'Corrected With Uncollectible'!DB36-'Module C Initial'!DB36),'Corrected With Uncollectible'!DB36-'Module C Initial'!DB36)</f>
        <v>78.420000000000073</v>
      </c>
      <c r="K36" s="31">
        <f ca="1">IFERROR(IF(AND($A36=VLOOKUP($A36&amp;"."&amp;$C36,UncollectibleLookup,2,FALSE),$C36=VLOOKUP($A36&amp;"."&amp;$C36,UncollectibleLookup,4,FALSE)),0,'Corrected With Uncollectible'!DC36-'Module C Initial'!DC36),'Corrected With Uncollectible'!DC36-'Module C Initial'!DC36)</f>
        <v>47.949999999999818</v>
      </c>
      <c r="L36" s="31">
        <f ca="1">IFERROR(IF(AND($A36=VLOOKUP($A36&amp;"."&amp;$C36,UncollectibleLookup,2,FALSE),$C36=VLOOKUP($A36&amp;"."&amp;$C36,UncollectibleLookup,4,FALSE)),0,'Corrected With Uncollectible'!DD36-'Module C Initial'!DD36),'Corrected With Uncollectible'!DD36-'Module C Initial'!DD36)</f>
        <v>53.609999999999218</v>
      </c>
      <c r="M36" s="31">
        <f ca="1">IFERROR(IF(AND($A36=VLOOKUP($A36&amp;"."&amp;$C36,UncollectibleLookup,2,FALSE),$C36=VLOOKUP($A36&amp;"."&amp;$C36,UncollectibleLookup,4,FALSE)),0,'Corrected With Uncollectible'!DE36-'Module C Initial'!DE36),'Corrected With Uncollectible'!DE36-'Module C Initial'!DE36)</f>
        <v>216.20000000000073</v>
      </c>
      <c r="N36" s="31">
        <f ca="1">IFERROR(IF(AND($A36=VLOOKUP($A36&amp;"."&amp;$C36,UncollectibleLookup,2,FALSE),$C36=VLOOKUP($A36&amp;"."&amp;$C36,UncollectibleLookup,4,FALSE)),0,'Corrected With Uncollectible'!DF36-'Module C Initial'!DF36),'Corrected With Uncollectible'!DF36-'Module C Initial'!DF36)</f>
        <v>129.29999999999927</v>
      </c>
      <c r="O36" s="31">
        <f ca="1">IFERROR(IF(AND($A36=VLOOKUP($A36&amp;"."&amp;$C36,UncollectibleLookup,2,FALSE),$C36=VLOOKUP($A36&amp;"."&amp;$C36,UncollectibleLookup,4,FALSE)),0,'Corrected With Uncollectible'!DG36-'Module C Initial'!DG36),'Corrected With Uncollectible'!DG36-'Module C Initial'!DG36)</f>
        <v>419.11999999999534</v>
      </c>
      <c r="P36" s="31">
        <f ca="1">IFERROR(IF(AND($A36=VLOOKUP($A36&amp;"."&amp;$C36,UncollectibleLookup,2,FALSE),$C36=VLOOKUP($A36&amp;"."&amp;$C36,UncollectibleLookup,4,FALSE)),0,'Corrected With Uncollectible'!DH36-'Module C Initial'!DH36),'Corrected With Uncollectible'!DH36-'Module C Initial'!DH36)</f>
        <v>175.43000000000029</v>
      </c>
      <c r="Q36" s="32">
        <f ca="1">IFERROR(IF(AND($A36=VLOOKUP($A36&amp;"."&amp;$C36,UncollectibleLookup,2,FALSE),$C36=VLOOKUP($A36&amp;"."&amp;$C36,UncollectibleLookup,4,FALSE)),0,'Corrected With Uncollectible'!DI36-'Module C Initial'!DI36),'Corrected With Uncollectible'!DI36-'Module C Initial'!DI36)</f>
        <v>24.1400000000001</v>
      </c>
      <c r="R36" s="32">
        <f ca="1">IFERROR(IF(AND($A36=VLOOKUP($A36&amp;"."&amp;$C36,UncollectibleLookup,2,FALSE),$C36=VLOOKUP($A36&amp;"."&amp;$C36,UncollectibleLookup,4,FALSE)),0,'Corrected With Uncollectible'!DJ36-'Module C Initial'!DJ36),'Corrected With Uncollectible'!DJ36-'Module C Initial'!DJ36)</f>
        <v>9.4900000000000091</v>
      </c>
      <c r="S36" s="32">
        <f ca="1">IFERROR(IF(AND($A36=VLOOKUP($A36&amp;"."&amp;$C36,UncollectibleLookup,2,FALSE),$C36=VLOOKUP($A36&amp;"."&amp;$C36,UncollectibleLookup,4,FALSE)),0,'Corrected With Uncollectible'!DK36-'Module C Initial'!DK36),'Corrected With Uncollectible'!DK36-'Module C Initial'!DK36)</f>
        <v>11.329999999999927</v>
      </c>
      <c r="T36" s="32">
        <f ca="1">IFERROR(IF(AND($A36=VLOOKUP($A36&amp;"."&amp;$C36,UncollectibleLookup,2,FALSE),$C36=VLOOKUP($A36&amp;"."&amp;$C36,UncollectibleLookup,4,FALSE)),0,'Corrected With Uncollectible'!DL36-'Module C Initial'!DL36),'Corrected With Uncollectible'!DL36-'Module C Initial'!DL36)</f>
        <v>5.410000000000025</v>
      </c>
      <c r="U36" s="32">
        <f ca="1">IFERROR(IF(AND($A36=VLOOKUP($A36&amp;"."&amp;$C36,UncollectibleLookup,2,FALSE),$C36=VLOOKUP($A36&amp;"."&amp;$C36,UncollectibleLookup,4,FALSE)),0,'Corrected With Uncollectible'!DM36-'Module C Initial'!DM36),'Corrected With Uncollectible'!DM36-'Module C Initial'!DM36)</f>
        <v>7.7100000000000364</v>
      </c>
      <c r="V36" s="32">
        <f ca="1">IFERROR(IF(AND($A36=VLOOKUP($A36&amp;"."&amp;$C36,UncollectibleLookup,2,FALSE),$C36=VLOOKUP($A36&amp;"."&amp;$C36,UncollectibleLookup,4,FALSE)),0,'Corrected With Uncollectible'!DN36-'Module C Initial'!DN36),'Corrected With Uncollectible'!DN36-'Module C Initial'!DN36)</f>
        <v>3.9200000000000159</v>
      </c>
      <c r="W36" s="32">
        <f ca="1">IFERROR(IF(AND($A36=VLOOKUP($A36&amp;"."&amp;$C36,UncollectibleLookup,2,FALSE),$C36=VLOOKUP($A36&amp;"."&amp;$C36,UncollectibleLookup,4,FALSE)),0,'Corrected With Uncollectible'!DO36-'Module C Initial'!DO36),'Corrected With Uncollectible'!DO36-'Module C Initial'!DO36)</f>
        <v>2.3900000000000148</v>
      </c>
      <c r="X36" s="32">
        <f ca="1">IFERROR(IF(AND($A36=VLOOKUP($A36&amp;"."&amp;$C36,UncollectibleLookup,2,FALSE),$C36=VLOOKUP($A36&amp;"."&amp;$C36,UncollectibleLookup,4,FALSE)),0,'Corrected With Uncollectible'!DP36-'Module C Initial'!DP36),'Corrected With Uncollectible'!DP36-'Module C Initial'!DP36)</f>
        <v>2.6800000000000068</v>
      </c>
      <c r="Y36" s="32">
        <f ca="1">IFERROR(IF(AND($A36=VLOOKUP($A36&amp;"."&amp;$C36,UncollectibleLookup,2,FALSE),$C36=VLOOKUP($A36&amp;"."&amp;$C36,UncollectibleLookup,4,FALSE)),0,'Corrected With Uncollectible'!DQ36-'Module C Initial'!DQ36),'Corrected With Uncollectible'!DQ36-'Module C Initial'!DQ36)</f>
        <v>10.810000000000059</v>
      </c>
      <c r="Z36" s="32">
        <f ca="1">IFERROR(IF(AND($A36=VLOOKUP($A36&amp;"."&amp;$C36,UncollectibleLookup,2,FALSE),$C36=VLOOKUP($A36&amp;"."&amp;$C36,UncollectibleLookup,4,FALSE)),0,'Corrected With Uncollectible'!DR36-'Module C Initial'!DR36),'Corrected With Uncollectible'!DR36-'Module C Initial'!DR36)</f>
        <v>6.4600000000000364</v>
      </c>
      <c r="AA36" s="32">
        <f ca="1">IFERROR(IF(AND($A36=VLOOKUP($A36&amp;"."&amp;$C36,UncollectibleLookup,2,FALSE),$C36=VLOOKUP($A36&amp;"."&amp;$C36,UncollectibleLookup,4,FALSE)),0,'Corrected With Uncollectible'!DS36-'Module C Initial'!DS36),'Corrected With Uncollectible'!DS36-'Module C Initial'!DS36)</f>
        <v>20.960000000000036</v>
      </c>
      <c r="AB36" s="32">
        <f ca="1">IFERROR(IF(AND($A36=VLOOKUP($A36&amp;"."&amp;$C36,UncollectibleLookup,2,FALSE),$C36=VLOOKUP($A36&amp;"."&amp;$C36,UncollectibleLookup,4,FALSE)),0,'Corrected With Uncollectible'!DT36-'Module C Initial'!DT36),'Corrected With Uncollectible'!DT36-'Module C Initial'!DT36)</f>
        <v>8.7699999999999818</v>
      </c>
      <c r="AC36" s="31">
        <f ca="1">IFERROR(IF(AND($A36=VLOOKUP($A36&amp;"."&amp;$C36,UncollectibleLookup,2,FALSE),$C36=VLOOKUP($A36&amp;"."&amp;$C36,UncollectibleLookup,4,FALSE)),0,'Corrected With Uncollectible'!DU36-'Module C Initial'!DU36),'Corrected With Uncollectible'!DU36-'Module C Initial'!DU36)</f>
        <v>155.5</v>
      </c>
      <c r="AD36" s="31">
        <f ca="1">IFERROR(IF(AND($A36=VLOOKUP($A36&amp;"."&amp;$C36,UncollectibleLookup,2,FALSE),$C36=VLOOKUP($A36&amp;"."&amp;$C36,UncollectibleLookup,4,FALSE)),0,'Corrected With Uncollectible'!DV36-'Module C Initial'!DV36),'Corrected With Uncollectible'!DV36-'Module C Initial'!DV36)</f>
        <v>60.699999999999818</v>
      </c>
      <c r="AE36" s="31">
        <f ca="1">IFERROR(IF(AND($A36=VLOOKUP($A36&amp;"."&amp;$C36,UncollectibleLookup,2,FALSE),$C36=VLOOKUP($A36&amp;"."&amp;$C36,UncollectibleLookup,4,FALSE)),0,'Corrected With Uncollectible'!DW36-'Module C Initial'!DW36),'Corrected With Uncollectible'!DW36-'Module C Initial'!DW36)</f>
        <v>72</v>
      </c>
      <c r="AF36" s="31">
        <f ca="1">IFERROR(IF(AND($A36=VLOOKUP($A36&amp;"."&amp;$C36,UncollectibleLookup,2,FALSE),$C36=VLOOKUP($A36&amp;"."&amp;$C36,UncollectibleLookup,4,FALSE)),0,'Corrected With Uncollectible'!DX36-'Module C Initial'!DX36),'Corrected With Uncollectible'!DX36-'Module C Initial'!DX36)</f>
        <v>34.170000000000073</v>
      </c>
      <c r="AG36" s="31">
        <f ca="1">IFERROR(IF(AND($A36=VLOOKUP($A36&amp;"."&amp;$C36,UncollectibleLookup,2,FALSE),$C36=VLOOKUP($A36&amp;"."&amp;$C36,UncollectibleLookup,4,FALSE)),0,'Corrected With Uncollectible'!DY36-'Module C Initial'!DY36),'Corrected With Uncollectible'!DY36-'Module C Initial'!DY36)</f>
        <v>48.409999999999854</v>
      </c>
      <c r="AH36" s="31">
        <f ca="1">IFERROR(IF(AND($A36=VLOOKUP($A36&amp;"."&amp;$C36,UncollectibleLookup,2,FALSE),$C36=VLOOKUP($A36&amp;"."&amp;$C36,UncollectibleLookup,4,FALSE)),0,'Corrected With Uncollectible'!DZ36-'Module C Initial'!DZ36),'Corrected With Uncollectible'!DZ36-'Module C Initial'!DZ36)</f>
        <v>24.509999999999991</v>
      </c>
      <c r="AI36" s="31">
        <f ca="1">IFERROR(IF(AND($A36=VLOOKUP($A36&amp;"."&amp;$C36,UncollectibleLookup,2,FALSE),$C36=VLOOKUP($A36&amp;"."&amp;$C36,UncollectibleLookup,4,FALSE)),0,'Corrected With Uncollectible'!EA36-'Module C Initial'!EA36),'Corrected With Uncollectible'!EA36-'Module C Initial'!EA36)</f>
        <v>14.909999999999854</v>
      </c>
      <c r="AJ36" s="31">
        <f ca="1">IFERROR(IF(AND($A36=VLOOKUP($A36&amp;"."&amp;$C36,UncollectibleLookup,2,FALSE),$C36=VLOOKUP($A36&amp;"."&amp;$C36,UncollectibleLookup,4,FALSE)),0,'Corrected With Uncollectible'!EB36-'Module C Initial'!EB36),'Corrected With Uncollectible'!EB36-'Module C Initial'!EB36)</f>
        <v>16.569999999999936</v>
      </c>
      <c r="AK36" s="31">
        <f ca="1">IFERROR(IF(AND($A36=VLOOKUP($A36&amp;"."&amp;$C36,UncollectibleLookup,2,FALSE),$C36=VLOOKUP($A36&amp;"."&amp;$C36,UncollectibleLookup,4,FALSE)),0,'Corrected With Uncollectible'!EC36-'Module C Initial'!EC36),'Corrected With Uncollectible'!EC36-'Module C Initial'!EC36)</f>
        <v>66.469999999999345</v>
      </c>
      <c r="AL36" s="31">
        <f ca="1">IFERROR(IF(AND($A36=VLOOKUP($A36&amp;"."&amp;$C36,UncollectibleLookup,2,FALSE),$C36=VLOOKUP($A36&amp;"."&amp;$C36,UncollectibleLookup,4,FALSE)),0,'Corrected With Uncollectible'!ED36-'Module C Initial'!ED36),'Corrected With Uncollectible'!ED36-'Module C Initial'!ED36)</f>
        <v>39.539999999999964</v>
      </c>
      <c r="AM36" s="31">
        <f ca="1">IFERROR(IF(AND($A36=VLOOKUP($A36&amp;"."&amp;$C36,UncollectibleLookup,2,FALSE),$C36=VLOOKUP($A36&amp;"."&amp;$C36,UncollectibleLookup,4,FALSE)),0,'Corrected With Uncollectible'!EE36-'Module C Initial'!EE36),'Corrected With Uncollectible'!EE36-'Module C Initial'!EE36)</f>
        <v>127.45000000000073</v>
      </c>
      <c r="AN36" s="31">
        <f ca="1">IFERROR(IF(AND($A36=VLOOKUP($A36&amp;"."&amp;$C36,UncollectibleLookup,2,FALSE),$C36=VLOOKUP($A36&amp;"."&amp;$C36,UncollectibleLookup,4,FALSE)),0,'Corrected With Uncollectible'!EF36-'Module C Initial'!EF36),'Corrected With Uncollectible'!EF36-'Module C Initial'!EF36)</f>
        <v>53.059999999999945</v>
      </c>
      <c r="AO36" s="32">
        <f t="shared" ca="1" si="7"/>
        <v>662.32000000000039</v>
      </c>
      <c r="AP36" s="32">
        <f t="shared" ca="1" si="7"/>
        <v>259.96000000000026</v>
      </c>
      <c r="AQ36" s="32">
        <f t="shared" ca="1" si="7"/>
        <v>309.91999999999643</v>
      </c>
      <c r="AR36" s="32">
        <f t="shared" ca="1" si="7"/>
        <v>147.76000000000039</v>
      </c>
      <c r="AS36" s="32">
        <f t="shared" ca="1" si="7"/>
        <v>210.199999999998</v>
      </c>
      <c r="AT36" s="32">
        <f t="shared" ca="1" si="7"/>
        <v>106.85000000000008</v>
      </c>
      <c r="AU36" s="32">
        <f t="shared" ca="1" si="7"/>
        <v>65.249999999999687</v>
      </c>
      <c r="AV36" s="32">
        <f t="shared" ca="1" si="7"/>
        <v>72.859999999999161</v>
      </c>
      <c r="AW36" s="32">
        <f t="shared" ca="1" si="7"/>
        <v>293.48000000000013</v>
      </c>
      <c r="AX36" s="32">
        <f t="shared" ca="1" si="7"/>
        <v>175.29999999999927</v>
      </c>
      <c r="AY36" s="32">
        <f t="shared" ca="1" si="7"/>
        <v>567.52999999999611</v>
      </c>
      <c r="AZ36" s="32">
        <f t="shared" ca="1" si="7"/>
        <v>237.26000000000022</v>
      </c>
      <c r="BA36" s="31">
        <f t="shared" ca="1" si="8"/>
        <v>5.65</v>
      </c>
      <c r="BB36" s="31">
        <f t="shared" ca="1" si="8"/>
        <v>2.2200000000000002</v>
      </c>
      <c r="BC36" s="31">
        <f t="shared" ca="1" si="8"/>
        <v>2.65</v>
      </c>
      <c r="BD36" s="31">
        <f t="shared" ca="1" si="10"/>
        <v>1.27</v>
      </c>
      <c r="BE36" s="31">
        <f t="shared" ca="1" si="10"/>
        <v>1.8</v>
      </c>
      <c r="BF36" s="31">
        <f t="shared" ca="1" si="10"/>
        <v>0.92</v>
      </c>
      <c r="BG36" s="31">
        <f t="shared" ca="1" si="10"/>
        <v>0.56000000000000005</v>
      </c>
      <c r="BH36" s="31">
        <f t="shared" ca="1" si="10"/>
        <v>0.63</v>
      </c>
      <c r="BI36" s="31">
        <f t="shared" ca="1" si="10"/>
        <v>2.5299999999999998</v>
      </c>
      <c r="BJ36" s="31">
        <f t="shared" ca="1" si="10"/>
        <v>1.51</v>
      </c>
      <c r="BK36" s="31">
        <f t="shared" ca="1" si="10"/>
        <v>4.91</v>
      </c>
      <c r="BL36" s="31">
        <f t="shared" ca="1" si="10"/>
        <v>2.0499999999999998</v>
      </c>
      <c r="BM36" s="32">
        <f t="shared" ca="1" si="9"/>
        <v>667.97000000000037</v>
      </c>
      <c r="BN36" s="32">
        <f t="shared" ca="1" si="9"/>
        <v>262.18000000000029</v>
      </c>
      <c r="BO36" s="32">
        <f t="shared" ca="1" si="9"/>
        <v>312.56999999999641</v>
      </c>
      <c r="BP36" s="32">
        <f t="shared" ca="1" si="11"/>
        <v>149.0300000000004</v>
      </c>
      <c r="BQ36" s="32">
        <f t="shared" ca="1" si="11"/>
        <v>211.99999999999801</v>
      </c>
      <c r="BR36" s="32">
        <f t="shared" ca="1" si="11"/>
        <v>107.77000000000008</v>
      </c>
      <c r="BS36" s="32">
        <f t="shared" ca="1" si="11"/>
        <v>65.80999999999969</v>
      </c>
      <c r="BT36" s="32">
        <f t="shared" ca="1" si="11"/>
        <v>73.489999999999156</v>
      </c>
      <c r="BU36" s="32">
        <f t="shared" ca="1" si="11"/>
        <v>296.0100000000001</v>
      </c>
      <c r="BV36" s="32">
        <f t="shared" ca="1" si="11"/>
        <v>176.80999999999926</v>
      </c>
      <c r="BW36" s="32">
        <f t="shared" ca="1" si="11"/>
        <v>572.43999999999608</v>
      </c>
      <c r="BX36" s="32">
        <f t="shared" ca="1" si="11"/>
        <v>239.31000000000023</v>
      </c>
    </row>
    <row r="37" spans="1:76">
      <c r="A37" t="s">
        <v>509</v>
      </c>
      <c r="B37" s="1" t="s">
        <v>227</v>
      </c>
      <c r="C37" t="str">
        <f t="shared" ca="1" si="2"/>
        <v>CRE1</v>
      </c>
      <c r="D37" t="str">
        <f t="shared" ca="1" si="3"/>
        <v>Cowley Ridge Expansion #1 Wind Facility</v>
      </c>
      <c r="E37" s="31">
        <f ca="1">IFERROR(IF(AND($A37=VLOOKUP($A37&amp;"."&amp;$C37,UncollectibleLookup,2,FALSE),$C37=VLOOKUP($A37&amp;"."&amp;$C37,UncollectibleLookup,4,FALSE)),0,'Corrected With Uncollectible'!CW37-'Module C Initial'!CW37),'Corrected With Uncollectible'!CW37-'Module C Initial'!CW37)</f>
        <v>0</v>
      </c>
      <c r="F37" s="31">
        <f ca="1">IFERROR(IF(AND($A37=VLOOKUP($A37&amp;"."&amp;$C37,UncollectibleLookup,2,FALSE),$C37=VLOOKUP($A37&amp;"."&amp;$C37,UncollectibleLookup,4,FALSE)),0,'Corrected With Uncollectible'!CX37-'Module C Initial'!CX37),'Corrected With Uncollectible'!CX37-'Module C Initial'!CX37)</f>
        <v>0</v>
      </c>
      <c r="G37" s="31">
        <f ca="1">IFERROR(IF(AND($A37=VLOOKUP($A37&amp;"."&amp;$C37,UncollectibleLookup,2,FALSE),$C37=VLOOKUP($A37&amp;"."&amp;$C37,UncollectibleLookup,4,FALSE)),0,'Corrected With Uncollectible'!CY37-'Module C Initial'!CY37),'Corrected With Uncollectible'!CY37-'Module C Initial'!CY37)</f>
        <v>0</v>
      </c>
      <c r="H37" s="31">
        <f ca="1">IFERROR(IF(AND($A37=VLOOKUP($A37&amp;"."&amp;$C37,UncollectibleLookup,2,FALSE),$C37=VLOOKUP($A37&amp;"."&amp;$C37,UncollectibleLookup,4,FALSE)),0,'Corrected With Uncollectible'!CZ37-'Module C Initial'!CZ37),'Corrected With Uncollectible'!CZ37-'Module C Initial'!CZ37)</f>
        <v>0</v>
      </c>
      <c r="I37" s="31">
        <f ca="1">IFERROR(IF(AND($A37=VLOOKUP($A37&amp;"."&amp;$C37,UncollectibleLookup,2,FALSE),$C37=VLOOKUP($A37&amp;"."&amp;$C37,UncollectibleLookup,4,FALSE)),0,'Corrected With Uncollectible'!DA37-'Module C Initial'!DA37),'Corrected With Uncollectible'!DA37-'Module C Initial'!DA37)</f>
        <v>0</v>
      </c>
      <c r="J37" s="31">
        <f ca="1">IFERROR(IF(AND($A37=VLOOKUP($A37&amp;"."&amp;$C37,UncollectibleLookup,2,FALSE),$C37=VLOOKUP($A37&amp;"."&amp;$C37,UncollectibleLookup,4,FALSE)),0,'Corrected With Uncollectible'!DB37-'Module C Initial'!DB37),'Corrected With Uncollectible'!DB37-'Module C Initial'!DB37)</f>
        <v>0</v>
      </c>
      <c r="K37" s="31">
        <f ca="1">IFERROR(IF(AND($A37=VLOOKUP($A37&amp;"."&amp;$C37,UncollectibleLookup,2,FALSE),$C37=VLOOKUP($A37&amp;"."&amp;$C37,UncollectibleLookup,4,FALSE)),0,'Corrected With Uncollectible'!DC37-'Module C Initial'!DC37),'Corrected With Uncollectible'!DC37-'Module C Initial'!DC37)</f>
        <v>0</v>
      </c>
      <c r="L37" s="31">
        <f ca="1">IFERROR(IF(AND($A37=VLOOKUP($A37&amp;"."&amp;$C37,UncollectibleLookup,2,FALSE),$C37=VLOOKUP($A37&amp;"."&amp;$C37,UncollectibleLookup,4,FALSE)),0,'Corrected With Uncollectible'!DD37-'Module C Initial'!DD37),'Corrected With Uncollectible'!DD37-'Module C Initial'!DD37)</f>
        <v>0</v>
      </c>
      <c r="M37" s="31">
        <f ca="1">IFERROR(IF(AND($A37=VLOOKUP($A37&amp;"."&amp;$C37,UncollectibleLookup,2,FALSE),$C37=VLOOKUP($A37&amp;"."&amp;$C37,UncollectibleLookup,4,FALSE)),0,'Corrected With Uncollectible'!DE37-'Module C Initial'!DE37),'Corrected With Uncollectible'!DE37-'Module C Initial'!DE37)</f>
        <v>0</v>
      </c>
      <c r="N37" s="31">
        <f ca="1">IFERROR(IF(AND($A37=VLOOKUP($A37&amp;"."&amp;$C37,UncollectibleLookup,2,FALSE),$C37=VLOOKUP($A37&amp;"."&amp;$C37,UncollectibleLookup,4,FALSE)),0,'Corrected With Uncollectible'!DF37-'Module C Initial'!DF37),'Corrected With Uncollectible'!DF37-'Module C Initial'!DF37)</f>
        <v>0</v>
      </c>
      <c r="O37" s="31">
        <f ca="1">IFERROR(IF(AND($A37=VLOOKUP($A37&amp;"."&amp;$C37,UncollectibleLookup,2,FALSE),$C37=VLOOKUP($A37&amp;"."&amp;$C37,UncollectibleLookup,4,FALSE)),0,'Corrected With Uncollectible'!DG37-'Module C Initial'!DG37),'Corrected With Uncollectible'!DG37-'Module C Initial'!DG37)</f>
        <v>0</v>
      </c>
      <c r="P37" s="31">
        <f ca="1">IFERROR(IF(AND($A37=VLOOKUP($A37&amp;"."&amp;$C37,UncollectibleLookup,2,FALSE),$C37=VLOOKUP($A37&amp;"."&amp;$C37,UncollectibleLookup,4,FALSE)),0,'Corrected With Uncollectible'!DH37-'Module C Initial'!DH37),'Corrected With Uncollectible'!DH37-'Module C Initial'!DH37)</f>
        <v>0</v>
      </c>
      <c r="Q37" s="32">
        <f ca="1">IFERROR(IF(AND($A37=VLOOKUP($A37&amp;"."&amp;$C37,UncollectibleLookup,2,FALSE),$C37=VLOOKUP($A37&amp;"."&amp;$C37,UncollectibleLookup,4,FALSE)),0,'Corrected With Uncollectible'!DI37-'Module C Initial'!DI37),'Corrected With Uncollectible'!DI37-'Module C Initial'!DI37)</f>
        <v>0</v>
      </c>
      <c r="R37" s="32">
        <f ca="1">IFERROR(IF(AND($A37=VLOOKUP($A37&amp;"."&amp;$C37,UncollectibleLookup,2,FALSE),$C37=VLOOKUP($A37&amp;"."&amp;$C37,UncollectibleLookup,4,FALSE)),0,'Corrected With Uncollectible'!DJ37-'Module C Initial'!DJ37),'Corrected With Uncollectible'!DJ37-'Module C Initial'!DJ37)</f>
        <v>0</v>
      </c>
      <c r="S37" s="32">
        <f ca="1">IFERROR(IF(AND($A37=VLOOKUP($A37&amp;"."&amp;$C37,UncollectibleLookup,2,FALSE),$C37=VLOOKUP($A37&amp;"."&amp;$C37,UncollectibleLookup,4,FALSE)),0,'Corrected With Uncollectible'!DK37-'Module C Initial'!DK37),'Corrected With Uncollectible'!DK37-'Module C Initial'!DK37)</f>
        <v>0</v>
      </c>
      <c r="T37" s="32">
        <f ca="1">IFERROR(IF(AND($A37=VLOOKUP($A37&amp;"."&amp;$C37,UncollectibleLookup,2,FALSE),$C37=VLOOKUP($A37&amp;"."&amp;$C37,UncollectibleLookup,4,FALSE)),0,'Corrected With Uncollectible'!DL37-'Module C Initial'!DL37),'Corrected With Uncollectible'!DL37-'Module C Initial'!DL37)</f>
        <v>0</v>
      </c>
      <c r="U37" s="32">
        <f ca="1">IFERROR(IF(AND($A37=VLOOKUP($A37&amp;"."&amp;$C37,UncollectibleLookup,2,FALSE),$C37=VLOOKUP($A37&amp;"."&amp;$C37,UncollectibleLookup,4,FALSE)),0,'Corrected With Uncollectible'!DM37-'Module C Initial'!DM37),'Corrected With Uncollectible'!DM37-'Module C Initial'!DM37)</f>
        <v>0</v>
      </c>
      <c r="V37" s="32">
        <f ca="1">IFERROR(IF(AND($A37=VLOOKUP($A37&amp;"."&amp;$C37,UncollectibleLookup,2,FALSE),$C37=VLOOKUP($A37&amp;"."&amp;$C37,UncollectibleLookup,4,FALSE)),0,'Corrected With Uncollectible'!DN37-'Module C Initial'!DN37),'Corrected With Uncollectible'!DN37-'Module C Initial'!DN37)</f>
        <v>0</v>
      </c>
      <c r="W37" s="32">
        <f ca="1">IFERROR(IF(AND($A37=VLOOKUP($A37&amp;"."&amp;$C37,UncollectibleLookup,2,FALSE),$C37=VLOOKUP($A37&amp;"."&amp;$C37,UncollectibleLookup,4,FALSE)),0,'Corrected With Uncollectible'!DO37-'Module C Initial'!DO37),'Corrected With Uncollectible'!DO37-'Module C Initial'!DO37)</f>
        <v>0</v>
      </c>
      <c r="X37" s="32">
        <f ca="1">IFERROR(IF(AND($A37=VLOOKUP($A37&amp;"."&amp;$C37,UncollectibleLookup,2,FALSE),$C37=VLOOKUP($A37&amp;"."&amp;$C37,UncollectibleLookup,4,FALSE)),0,'Corrected With Uncollectible'!DP37-'Module C Initial'!DP37),'Corrected With Uncollectible'!DP37-'Module C Initial'!DP37)</f>
        <v>0</v>
      </c>
      <c r="Y37" s="32">
        <f ca="1">IFERROR(IF(AND($A37=VLOOKUP($A37&amp;"."&amp;$C37,UncollectibleLookup,2,FALSE),$C37=VLOOKUP($A37&amp;"."&amp;$C37,UncollectibleLookup,4,FALSE)),0,'Corrected With Uncollectible'!DQ37-'Module C Initial'!DQ37),'Corrected With Uncollectible'!DQ37-'Module C Initial'!DQ37)</f>
        <v>0</v>
      </c>
      <c r="Z37" s="32">
        <f ca="1">IFERROR(IF(AND($A37=VLOOKUP($A37&amp;"."&amp;$C37,UncollectibleLookup,2,FALSE),$C37=VLOOKUP($A37&amp;"."&amp;$C37,UncollectibleLookup,4,FALSE)),0,'Corrected With Uncollectible'!DR37-'Module C Initial'!DR37),'Corrected With Uncollectible'!DR37-'Module C Initial'!DR37)</f>
        <v>0</v>
      </c>
      <c r="AA37" s="32">
        <f ca="1">IFERROR(IF(AND($A37=VLOOKUP($A37&amp;"."&amp;$C37,UncollectibleLookup,2,FALSE),$C37=VLOOKUP($A37&amp;"."&amp;$C37,UncollectibleLookup,4,FALSE)),0,'Corrected With Uncollectible'!DS37-'Module C Initial'!DS37),'Corrected With Uncollectible'!DS37-'Module C Initial'!DS37)</f>
        <v>0</v>
      </c>
      <c r="AB37" s="32">
        <f ca="1">IFERROR(IF(AND($A37=VLOOKUP($A37&amp;"."&amp;$C37,UncollectibleLookup,2,FALSE),$C37=VLOOKUP($A37&amp;"."&amp;$C37,UncollectibleLookup,4,FALSE)),0,'Corrected With Uncollectible'!DT37-'Module C Initial'!DT37),'Corrected With Uncollectible'!DT37-'Module C Initial'!DT37)</f>
        <v>0</v>
      </c>
      <c r="AC37" s="31">
        <f ca="1">IFERROR(IF(AND($A37=VLOOKUP($A37&amp;"."&amp;$C37,UncollectibleLookup,2,FALSE),$C37=VLOOKUP($A37&amp;"."&amp;$C37,UncollectibleLookup,4,FALSE)),0,'Corrected With Uncollectible'!DU37-'Module C Initial'!DU37),'Corrected With Uncollectible'!DU37-'Module C Initial'!DU37)</f>
        <v>0</v>
      </c>
      <c r="AD37" s="31">
        <f ca="1">IFERROR(IF(AND($A37=VLOOKUP($A37&amp;"."&amp;$C37,UncollectibleLookup,2,FALSE),$C37=VLOOKUP($A37&amp;"."&amp;$C37,UncollectibleLookup,4,FALSE)),0,'Corrected With Uncollectible'!DV37-'Module C Initial'!DV37),'Corrected With Uncollectible'!DV37-'Module C Initial'!DV37)</f>
        <v>0</v>
      </c>
      <c r="AE37" s="31">
        <f ca="1">IFERROR(IF(AND($A37=VLOOKUP($A37&amp;"."&amp;$C37,UncollectibleLookup,2,FALSE),$C37=VLOOKUP($A37&amp;"."&amp;$C37,UncollectibleLookup,4,FALSE)),0,'Corrected With Uncollectible'!DW37-'Module C Initial'!DW37),'Corrected With Uncollectible'!DW37-'Module C Initial'!DW37)</f>
        <v>0</v>
      </c>
      <c r="AF37" s="31">
        <f ca="1">IFERROR(IF(AND($A37=VLOOKUP($A37&amp;"."&amp;$C37,UncollectibleLookup,2,FALSE),$C37=VLOOKUP($A37&amp;"."&amp;$C37,UncollectibleLookup,4,FALSE)),0,'Corrected With Uncollectible'!DX37-'Module C Initial'!DX37),'Corrected With Uncollectible'!DX37-'Module C Initial'!DX37)</f>
        <v>0</v>
      </c>
      <c r="AG37" s="31">
        <f ca="1">IFERROR(IF(AND($A37=VLOOKUP($A37&amp;"."&amp;$C37,UncollectibleLookup,2,FALSE),$C37=VLOOKUP($A37&amp;"."&amp;$C37,UncollectibleLookup,4,FALSE)),0,'Corrected With Uncollectible'!DY37-'Module C Initial'!DY37),'Corrected With Uncollectible'!DY37-'Module C Initial'!DY37)</f>
        <v>0</v>
      </c>
      <c r="AH37" s="31">
        <f ca="1">IFERROR(IF(AND($A37=VLOOKUP($A37&amp;"."&amp;$C37,UncollectibleLookup,2,FALSE),$C37=VLOOKUP($A37&amp;"."&amp;$C37,UncollectibleLookup,4,FALSE)),0,'Corrected With Uncollectible'!DZ37-'Module C Initial'!DZ37),'Corrected With Uncollectible'!DZ37-'Module C Initial'!DZ37)</f>
        <v>0</v>
      </c>
      <c r="AI37" s="31">
        <f ca="1">IFERROR(IF(AND($A37=VLOOKUP($A37&amp;"."&amp;$C37,UncollectibleLookup,2,FALSE),$C37=VLOOKUP($A37&amp;"."&amp;$C37,UncollectibleLookup,4,FALSE)),0,'Corrected With Uncollectible'!EA37-'Module C Initial'!EA37),'Corrected With Uncollectible'!EA37-'Module C Initial'!EA37)</f>
        <v>0</v>
      </c>
      <c r="AJ37" s="31">
        <f ca="1">IFERROR(IF(AND($A37=VLOOKUP($A37&amp;"."&amp;$C37,UncollectibleLookup,2,FALSE),$C37=VLOOKUP($A37&amp;"."&amp;$C37,UncollectibleLookup,4,FALSE)),0,'Corrected With Uncollectible'!EB37-'Module C Initial'!EB37),'Corrected With Uncollectible'!EB37-'Module C Initial'!EB37)</f>
        <v>0</v>
      </c>
      <c r="AK37" s="31">
        <f ca="1">IFERROR(IF(AND($A37=VLOOKUP($A37&amp;"."&amp;$C37,UncollectibleLookup,2,FALSE),$C37=VLOOKUP($A37&amp;"."&amp;$C37,UncollectibleLookup,4,FALSE)),0,'Corrected With Uncollectible'!EC37-'Module C Initial'!EC37),'Corrected With Uncollectible'!EC37-'Module C Initial'!EC37)</f>
        <v>0</v>
      </c>
      <c r="AL37" s="31">
        <f ca="1">IFERROR(IF(AND($A37=VLOOKUP($A37&amp;"."&amp;$C37,UncollectibleLookup,2,FALSE),$C37=VLOOKUP($A37&amp;"."&amp;$C37,UncollectibleLookup,4,FALSE)),0,'Corrected With Uncollectible'!ED37-'Module C Initial'!ED37),'Corrected With Uncollectible'!ED37-'Module C Initial'!ED37)</f>
        <v>0</v>
      </c>
      <c r="AM37" s="31">
        <f ca="1">IFERROR(IF(AND($A37=VLOOKUP($A37&amp;"."&amp;$C37,UncollectibleLookup,2,FALSE),$C37=VLOOKUP($A37&amp;"."&amp;$C37,UncollectibleLookup,4,FALSE)),0,'Corrected With Uncollectible'!EE37-'Module C Initial'!EE37),'Corrected With Uncollectible'!EE37-'Module C Initial'!EE37)</f>
        <v>0</v>
      </c>
      <c r="AN37" s="31">
        <f ca="1">IFERROR(IF(AND($A37=VLOOKUP($A37&amp;"."&amp;$C37,UncollectibleLookup,2,FALSE),$C37=VLOOKUP($A37&amp;"."&amp;$C37,UncollectibleLookup,4,FALSE)),0,'Corrected With Uncollectible'!EF37-'Module C Initial'!EF37),'Corrected With Uncollectible'!EF37-'Module C Initial'!EF37)</f>
        <v>0</v>
      </c>
      <c r="AO37" s="32">
        <f t="shared" ca="1" si="7"/>
        <v>0</v>
      </c>
      <c r="AP37" s="32">
        <f t="shared" ca="1" si="7"/>
        <v>0</v>
      </c>
      <c r="AQ37" s="32">
        <f t="shared" ca="1" si="7"/>
        <v>0</v>
      </c>
      <c r="AR37" s="32">
        <f t="shared" ca="1" si="7"/>
        <v>0</v>
      </c>
      <c r="AS37" s="32">
        <f t="shared" ca="1" si="7"/>
        <v>0</v>
      </c>
      <c r="AT37" s="32">
        <f t="shared" ca="1" si="7"/>
        <v>0</v>
      </c>
      <c r="AU37" s="32">
        <f t="shared" ca="1" si="7"/>
        <v>0</v>
      </c>
      <c r="AV37" s="32">
        <f t="shared" ca="1" si="7"/>
        <v>0</v>
      </c>
      <c r="AW37" s="32">
        <f t="shared" ca="1" si="7"/>
        <v>0</v>
      </c>
      <c r="AX37" s="32">
        <f t="shared" ca="1" si="7"/>
        <v>0</v>
      </c>
      <c r="AY37" s="32">
        <f t="shared" ca="1" si="7"/>
        <v>0</v>
      </c>
      <c r="AZ37" s="32">
        <f t="shared" ca="1" si="7"/>
        <v>0</v>
      </c>
      <c r="BA37" s="31">
        <f t="shared" ca="1" si="8"/>
        <v>0</v>
      </c>
      <c r="BB37" s="31">
        <f t="shared" ca="1" si="8"/>
        <v>0</v>
      </c>
      <c r="BC37" s="31">
        <f t="shared" ca="1" si="8"/>
        <v>0</v>
      </c>
      <c r="BD37" s="31">
        <f t="shared" ca="1" si="10"/>
        <v>0</v>
      </c>
      <c r="BE37" s="31">
        <f t="shared" ca="1" si="10"/>
        <v>0</v>
      </c>
      <c r="BF37" s="31">
        <f t="shared" ca="1" si="10"/>
        <v>0</v>
      </c>
      <c r="BG37" s="31">
        <f t="shared" ca="1" si="10"/>
        <v>0</v>
      </c>
      <c r="BH37" s="31">
        <f t="shared" ca="1" si="10"/>
        <v>0</v>
      </c>
      <c r="BI37" s="31">
        <f t="shared" ca="1" si="10"/>
        <v>0</v>
      </c>
      <c r="BJ37" s="31">
        <f t="shared" ca="1" si="10"/>
        <v>0</v>
      </c>
      <c r="BK37" s="31">
        <f t="shared" ca="1" si="10"/>
        <v>0</v>
      </c>
      <c r="BL37" s="31">
        <f t="shared" ca="1" si="10"/>
        <v>0</v>
      </c>
      <c r="BM37" s="32">
        <f t="shared" ca="1" si="9"/>
        <v>0</v>
      </c>
      <c r="BN37" s="32">
        <f t="shared" ca="1" si="9"/>
        <v>0</v>
      </c>
      <c r="BO37" s="32">
        <f t="shared" ca="1" si="9"/>
        <v>0</v>
      </c>
      <c r="BP37" s="32">
        <f t="shared" ca="1" si="11"/>
        <v>0</v>
      </c>
      <c r="BQ37" s="32">
        <f t="shared" ca="1" si="11"/>
        <v>0</v>
      </c>
      <c r="BR37" s="32">
        <f t="shared" ca="1" si="11"/>
        <v>0</v>
      </c>
      <c r="BS37" s="32">
        <f t="shared" ca="1" si="11"/>
        <v>0</v>
      </c>
      <c r="BT37" s="32">
        <f t="shared" ca="1" si="11"/>
        <v>0</v>
      </c>
      <c r="BU37" s="32">
        <f t="shared" ca="1" si="11"/>
        <v>0</v>
      </c>
      <c r="BV37" s="32">
        <f t="shared" ca="1" si="11"/>
        <v>0</v>
      </c>
      <c r="BW37" s="32">
        <f t="shared" ca="1" si="11"/>
        <v>0</v>
      </c>
      <c r="BX37" s="32">
        <f t="shared" ca="1" si="11"/>
        <v>0</v>
      </c>
    </row>
    <row r="38" spans="1:76">
      <c r="A38" t="s">
        <v>509</v>
      </c>
      <c r="B38" s="1" t="s">
        <v>229</v>
      </c>
      <c r="C38" t="str">
        <f t="shared" ca="1" si="2"/>
        <v>CRE2</v>
      </c>
      <c r="D38" t="str">
        <f t="shared" ca="1" si="3"/>
        <v>Cowley Ridge Expansion #2 Wind Facility</v>
      </c>
      <c r="E38" s="31">
        <f ca="1">IFERROR(IF(AND($A38=VLOOKUP($A38&amp;"."&amp;$C38,UncollectibleLookup,2,FALSE),$C38=VLOOKUP($A38&amp;"."&amp;$C38,UncollectibleLookup,4,FALSE)),0,'Corrected With Uncollectible'!CW38-'Module C Initial'!CW38),'Corrected With Uncollectible'!CW38-'Module C Initial'!CW38)</f>
        <v>0</v>
      </c>
      <c r="F38" s="31">
        <f ca="1">IFERROR(IF(AND($A38=VLOOKUP($A38&amp;"."&amp;$C38,UncollectibleLookup,2,FALSE),$C38=VLOOKUP($A38&amp;"."&amp;$C38,UncollectibleLookup,4,FALSE)),0,'Corrected With Uncollectible'!CX38-'Module C Initial'!CX38),'Corrected With Uncollectible'!CX38-'Module C Initial'!CX38)</f>
        <v>0</v>
      </c>
      <c r="G38" s="31">
        <f ca="1">IFERROR(IF(AND($A38=VLOOKUP($A38&amp;"."&amp;$C38,UncollectibleLookup,2,FALSE),$C38=VLOOKUP($A38&amp;"."&amp;$C38,UncollectibleLookup,4,FALSE)),0,'Corrected With Uncollectible'!CY38-'Module C Initial'!CY38),'Corrected With Uncollectible'!CY38-'Module C Initial'!CY38)</f>
        <v>0</v>
      </c>
      <c r="H38" s="31">
        <f ca="1">IFERROR(IF(AND($A38=VLOOKUP($A38&amp;"."&amp;$C38,UncollectibleLookup,2,FALSE),$C38=VLOOKUP($A38&amp;"."&amp;$C38,UncollectibleLookup,4,FALSE)),0,'Corrected With Uncollectible'!CZ38-'Module C Initial'!CZ38),'Corrected With Uncollectible'!CZ38-'Module C Initial'!CZ38)</f>
        <v>0</v>
      </c>
      <c r="I38" s="31">
        <f ca="1">IFERROR(IF(AND($A38=VLOOKUP($A38&amp;"."&amp;$C38,UncollectibleLookup,2,FALSE),$C38=VLOOKUP($A38&amp;"."&amp;$C38,UncollectibleLookup,4,FALSE)),0,'Corrected With Uncollectible'!DA38-'Module C Initial'!DA38),'Corrected With Uncollectible'!DA38-'Module C Initial'!DA38)</f>
        <v>0</v>
      </c>
      <c r="J38" s="31">
        <f ca="1">IFERROR(IF(AND($A38=VLOOKUP($A38&amp;"."&amp;$C38,UncollectibleLookup,2,FALSE),$C38=VLOOKUP($A38&amp;"."&amp;$C38,UncollectibleLookup,4,FALSE)),0,'Corrected With Uncollectible'!DB38-'Module C Initial'!DB38),'Corrected With Uncollectible'!DB38-'Module C Initial'!DB38)</f>
        <v>0</v>
      </c>
      <c r="K38" s="31">
        <f ca="1">IFERROR(IF(AND($A38=VLOOKUP($A38&amp;"."&amp;$C38,UncollectibleLookup,2,FALSE),$C38=VLOOKUP($A38&amp;"."&amp;$C38,UncollectibleLookup,4,FALSE)),0,'Corrected With Uncollectible'!DC38-'Module C Initial'!DC38),'Corrected With Uncollectible'!DC38-'Module C Initial'!DC38)</f>
        <v>0</v>
      </c>
      <c r="L38" s="31">
        <f ca="1">IFERROR(IF(AND($A38=VLOOKUP($A38&amp;"."&amp;$C38,UncollectibleLookup,2,FALSE),$C38=VLOOKUP($A38&amp;"."&amp;$C38,UncollectibleLookup,4,FALSE)),0,'Corrected With Uncollectible'!DD38-'Module C Initial'!DD38),'Corrected With Uncollectible'!DD38-'Module C Initial'!DD38)</f>
        <v>0</v>
      </c>
      <c r="M38" s="31">
        <f ca="1">IFERROR(IF(AND($A38=VLOOKUP($A38&amp;"."&amp;$C38,UncollectibleLookup,2,FALSE),$C38=VLOOKUP($A38&amp;"."&amp;$C38,UncollectibleLookup,4,FALSE)),0,'Corrected With Uncollectible'!DE38-'Module C Initial'!DE38),'Corrected With Uncollectible'!DE38-'Module C Initial'!DE38)</f>
        <v>0</v>
      </c>
      <c r="N38" s="31">
        <f ca="1">IFERROR(IF(AND($A38=VLOOKUP($A38&amp;"."&amp;$C38,UncollectibleLookup,2,FALSE),$C38=VLOOKUP($A38&amp;"."&amp;$C38,UncollectibleLookup,4,FALSE)),0,'Corrected With Uncollectible'!DF38-'Module C Initial'!DF38),'Corrected With Uncollectible'!DF38-'Module C Initial'!DF38)</f>
        <v>0</v>
      </c>
      <c r="O38" s="31">
        <f ca="1">IFERROR(IF(AND($A38=VLOOKUP($A38&amp;"."&amp;$C38,UncollectibleLookup,2,FALSE),$C38=VLOOKUP($A38&amp;"."&amp;$C38,UncollectibleLookup,4,FALSE)),0,'Corrected With Uncollectible'!DG38-'Module C Initial'!DG38),'Corrected With Uncollectible'!DG38-'Module C Initial'!DG38)</f>
        <v>0</v>
      </c>
      <c r="P38" s="31">
        <f ca="1">IFERROR(IF(AND($A38=VLOOKUP($A38&amp;"."&amp;$C38,UncollectibleLookup,2,FALSE),$C38=VLOOKUP($A38&amp;"."&amp;$C38,UncollectibleLookup,4,FALSE)),0,'Corrected With Uncollectible'!DH38-'Module C Initial'!DH38),'Corrected With Uncollectible'!DH38-'Module C Initial'!DH38)</f>
        <v>0</v>
      </c>
      <c r="Q38" s="32">
        <f ca="1">IFERROR(IF(AND($A38=VLOOKUP($A38&amp;"."&amp;$C38,UncollectibleLookup,2,FALSE),$C38=VLOOKUP($A38&amp;"."&amp;$C38,UncollectibleLookup,4,FALSE)),0,'Corrected With Uncollectible'!DI38-'Module C Initial'!DI38),'Corrected With Uncollectible'!DI38-'Module C Initial'!DI38)</f>
        <v>0</v>
      </c>
      <c r="R38" s="32">
        <f ca="1">IFERROR(IF(AND($A38=VLOOKUP($A38&amp;"."&amp;$C38,UncollectibleLookup,2,FALSE),$C38=VLOOKUP($A38&amp;"."&amp;$C38,UncollectibleLookup,4,FALSE)),0,'Corrected With Uncollectible'!DJ38-'Module C Initial'!DJ38),'Corrected With Uncollectible'!DJ38-'Module C Initial'!DJ38)</f>
        <v>0</v>
      </c>
      <c r="S38" s="32">
        <f ca="1">IFERROR(IF(AND($A38=VLOOKUP($A38&amp;"."&amp;$C38,UncollectibleLookup,2,FALSE),$C38=VLOOKUP($A38&amp;"."&amp;$C38,UncollectibleLookup,4,FALSE)),0,'Corrected With Uncollectible'!DK38-'Module C Initial'!DK38),'Corrected With Uncollectible'!DK38-'Module C Initial'!DK38)</f>
        <v>0</v>
      </c>
      <c r="T38" s="32">
        <f ca="1">IFERROR(IF(AND($A38=VLOOKUP($A38&amp;"."&amp;$C38,UncollectibleLookup,2,FALSE),$C38=VLOOKUP($A38&amp;"."&amp;$C38,UncollectibleLookup,4,FALSE)),0,'Corrected With Uncollectible'!DL38-'Module C Initial'!DL38),'Corrected With Uncollectible'!DL38-'Module C Initial'!DL38)</f>
        <v>0</v>
      </c>
      <c r="U38" s="32">
        <f ca="1">IFERROR(IF(AND($A38=VLOOKUP($A38&amp;"."&amp;$C38,UncollectibleLookup,2,FALSE),$C38=VLOOKUP($A38&amp;"."&amp;$C38,UncollectibleLookup,4,FALSE)),0,'Corrected With Uncollectible'!DM38-'Module C Initial'!DM38),'Corrected With Uncollectible'!DM38-'Module C Initial'!DM38)</f>
        <v>0</v>
      </c>
      <c r="V38" s="32">
        <f ca="1">IFERROR(IF(AND($A38=VLOOKUP($A38&amp;"."&amp;$C38,UncollectibleLookup,2,FALSE),$C38=VLOOKUP($A38&amp;"."&amp;$C38,UncollectibleLookup,4,FALSE)),0,'Corrected With Uncollectible'!DN38-'Module C Initial'!DN38),'Corrected With Uncollectible'!DN38-'Module C Initial'!DN38)</f>
        <v>0</v>
      </c>
      <c r="W38" s="32">
        <f ca="1">IFERROR(IF(AND($A38=VLOOKUP($A38&amp;"."&amp;$C38,UncollectibleLookup,2,FALSE),$C38=VLOOKUP($A38&amp;"."&amp;$C38,UncollectibleLookup,4,FALSE)),0,'Corrected With Uncollectible'!DO38-'Module C Initial'!DO38),'Corrected With Uncollectible'!DO38-'Module C Initial'!DO38)</f>
        <v>0</v>
      </c>
      <c r="X38" s="32">
        <f ca="1">IFERROR(IF(AND($A38=VLOOKUP($A38&amp;"."&amp;$C38,UncollectibleLookup,2,FALSE),$C38=VLOOKUP($A38&amp;"."&amp;$C38,UncollectibleLookup,4,FALSE)),0,'Corrected With Uncollectible'!DP38-'Module C Initial'!DP38),'Corrected With Uncollectible'!DP38-'Module C Initial'!DP38)</f>
        <v>0</v>
      </c>
      <c r="Y38" s="32">
        <f ca="1">IFERROR(IF(AND($A38=VLOOKUP($A38&amp;"."&amp;$C38,UncollectibleLookup,2,FALSE),$C38=VLOOKUP($A38&amp;"."&amp;$C38,UncollectibleLookup,4,FALSE)),0,'Corrected With Uncollectible'!DQ38-'Module C Initial'!DQ38),'Corrected With Uncollectible'!DQ38-'Module C Initial'!DQ38)</f>
        <v>0</v>
      </c>
      <c r="Z38" s="32">
        <f ca="1">IFERROR(IF(AND($A38=VLOOKUP($A38&amp;"."&amp;$C38,UncollectibleLookup,2,FALSE),$C38=VLOOKUP($A38&amp;"."&amp;$C38,UncollectibleLookup,4,FALSE)),0,'Corrected With Uncollectible'!DR38-'Module C Initial'!DR38),'Corrected With Uncollectible'!DR38-'Module C Initial'!DR38)</f>
        <v>0</v>
      </c>
      <c r="AA38" s="32">
        <f ca="1">IFERROR(IF(AND($A38=VLOOKUP($A38&amp;"."&amp;$C38,UncollectibleLookup,2,FALSE),$C38=VLOOKUP($A38&amp;"."&amp;$C38,UncollectibleLookup,4,FALSE)),0,'Corrected With Uncollectible'!DS38-'Module C Initial'!DS38),'Corrected With Uncollectible'!DS38-'Module C Initial'!DS38)</f>
        <v>0</v>
      </c>
      <c r="AB38" s="32">
        <f ca="1">IFERROR(IF(AND($A38=VLOOKUP($A38&amp;"."&amp;$C38,UncollectibleLookup,2,FALSE),$C38=VLOOKUP($A38&amp;"."&amp;$C38,UncollectibleLookup,4,FALSE)),0,'Corrected With Uncollectible'!DT38-'Module C Initial'!DT38),'Corrected With Uncollectible'!DT38-'Module C Initial'!DT38)</f>
        <v>0</v>
      </c>
      <c r="AC38" s="31">
        <f ca="1">IFERROR(IF(AND($A38=VLOOKUP($A38&amp;"."&amp;$C38,UncollectibleLookup,2,FALSE),$C38=VLOOKUP($A38&amp;"."&amp;$C38,UncollectibleLookup,4,FALSE)),0,'Corrected With Uncollectible'!DU38-'Module C Initial'!DU38),'Corrected With Uncollectible'!DU38-'Module C Initial'!DU38)</f>
        <v>0</v>
      </c>
      <c r="AD38" s="31">
        <f ca="1">IFERROR(IF(AND($A38=VLOOKUP($A38&amp;"."&amp;$C38,UncollectibleLookup,2,FALSE),$C38=VLOOKUP($A38&amp;"."&amp;$C38,UncollectibleLookup,4,FALSE)),0,'Corrected With Uncollectible'!DV38-'Module C Initial'!DV38),'Corrected With Uncollectible'!DV38-'Module C Initial'!DV38)</f>
        <v>0</v>
      </c>
      <c r="AE38" s="31">
        <f ca="1">IFERROR(IF(AND($A38=VLOOKUP($A38&amp;"."&amp;$C38,UncollectibleLookup,2,FALSE),$C38=VLOOKUP($A38&amp;"."&amp;$C38,UncollectibleLookup,4,FALSE)),0,'Corrected With Uncollectible'!DW38-'Module C Initial'!DW38),'Corrected With Uncollectible'!DW38-'Module C Initial'!DW38)</f>
        <v>0</v>
      </c>
      <c r="AF38" s="31">
        <f ca="1">IFERROR(IF(AND($A38=VLOOKUP($A38&amp;"."&amp;$C38,UncollectibleLookup,2,FALSE),$C38=VLOOKUP($A38&amp;"."&amp;$C38,UncollectibleLookup,4,FALSE)),0,'Corrected With Uncollectible'!DX38-'Module C Initial'!DX38),'Corrected With Uncollectible'!DX38-'Module C Initial'!DX38)</f>
        <v>0</v>
      </c>
      <c r="AG38" s="31">
        <f ca="1">IFERROR(IF(AND($A38=VLOOKUP($A38&amp;"."&amp;$C38,UncollectibleLookup,2,FALSE),$C38=VLOOKUP($A38&amp;"."&amp;$C38,UncollectibleLookup,4,FALSE)),0,'Corrected With Uncollectible'!DY38-'Module C Initial'!DY38),'Corrected With Uncollectible'!DY38-'Module C Initial'!DY38)</f>
        <v>0</v>
      </c>
      <c r="AH38" s="31">
        <f ca="1">IFERROR(IF(AND($A38=VLOOKUP($A38&amp;"."&amp;$C38,UncollectibleLookup,2,FALSE),$C38=VLOOKUP($A38&amp;"."&amp;$C38,UncollectibleLookup,4,FALSE)),0,'Corrected With Uncollectible'!DZ38-'Module C Initial'!DZ38),'Corrected With Uncollectible'!DZ38-'Module C Initial'!DZ38)</f>
        <v>0</v>
      </c>
      <c r="AI38" s="31">
        <f ca="1">IFERROR(IF(AND($A38=VLOOKUP($A38&amp;"."&amp;$C38,UncollectibleLookup,2,FALSE),$C38=VLOOKUP($A38&amp;"."&amp;$C38,UncollectibleLookup,4,FALSE)),0,'Corrected With Uncollectible'!EA38-'Module C Initial'!EA38),'Corrected With Uncollectible'!EA38-'Module C Initial'!EA38)</f>
        <v>0</v>
      </c>
      <c r="AJ38" s="31">
        <f ca="1">IFERROR(IF(AND($A38=VLOOKUP($A38&amp;"."&amp;$C38,UncollectibleLookup,2,FALSE),$C38=VLOOKUP($A38&amp;"."&amp;$C38,UncollectibleLookup,4,FALSE)),0,'Corrected With Uncollectible'!EB38-'Module C Initial'!EB38),'Corrected With Uncollectible'!EB38-'Module C Initial'!EB38)</f>
        <v>0</v>
      </c>
      <c r="AK38" s="31">
        <f ca="1">IFERROR(IF(AND($A38=VLOOKUP($A38&amp;"."&amp;$C38,UncollectibleLookup,2,FALSE),$C38=VLOOKUP($A38&amp;"."&amp;$C38,UncollectibleLookup,4,FALSE)),0,'Corrected With Uncollectible'!EC38-'Module C Initial'!EC38),'Corrected With Uncollectible'!EC38-'Module C Initial'!EC38)</f>
        <v>0</v>
      </c>
      <c r="AL38" s="31">
        <f ca="1">IFERROR(IF(AND($A38=VLOOKUP($A38&amp;"."&amp;$C38,UncollectibleLookup,2,FALSE),$C38=VLOOKUP($A38&amp;"."&amp;$C38,UncollectibleLookup,4,FALSE)),0,'Corrected With Uncollectible'!ED38-'Module C Initial'!ED38),'Corrected With Uncollectible'!ED38-'Module C Initial'!ED38)</f>
        <v>0</v>
      </c>
      <c r="AM38" s="31">
        <f ca="1">IFERROR(IF(AND($A38=VLOOKUP($A38&amp;"."&amp;$C38,UncollectibleLookup,2,FALSE),$C38=VLOOKUP($A38&amp;"."&amp;$C38,UncollectibleLookup,4,FALSE)),0,'Corrected With Uncollectible'!EE38-'Module C Initial'!EE38),'Corrected With Uncollectible'!EE38-'Module C Initial'!EE38)</f>
        <v>0</v>
      </c>
      <c r="AN38" s="31">
        <f ca="1">IFERROR(IF(AND($A38=VLOOKUP($A38&amp;"."&amp;$C38,UncollectibleLookup,2,FALSE),$C38=VLOOKUP($A38&amp;"."&amp;$C38,UncollectibleLookup,4,FALSE)),0,'Corrected With Uncollectible'!EF38-'Module C Initial'!EF38),'Corrected With Uncollectible'!EF38-'Module C Initial'!EF38)</f>
        <v>0</v>
      </c>
      <c r="AO38" s="32">
        <f t="shared" ca="1" si="7"/>
        <v>0</v>
      </c>
      <c r="AP38" s="32">
        <f t="shared" ca="1" si="7"/>
        <v>0</v>
      </c>
      <c r="AQ38" s="32">
        <f t="shared" ca="1" si="7"/>
        <v>0</v>
      </c>
      <c r="AR38" s="32">
        <f t="shared" ca="1" si="7"/>
        <v>0</v>
      </c>
      <c r="AS38" s="32">
        <f t="shared" ca="1" si="7"/>
        <v>0</v>
      </c>
      <c r="AT38" s="32">
        <f t="shared" ca="1" si="7"/>
        <v>0</v>
      </c>
      <c r="AU38" s="32">
        <f t="shared" ca="1" si="7"/>
        <v>0</v>
      </c>
      <c r="AV38" s="32">
        <f t="shared" ca="1" si="7"/>
        <v>0</v>
      </c>
      <c r="AW38" s="32">
        <f t="shared" ca="1" si="7"/>
        <v>0</v>
      </c>
      <c r="AX38" s="32">
        <f t="shared" ca="1" si="7"/>
        <v>0</v>
      </c>
      <c r="AY38" s="32">
        <f t="shared" ca="1" si="7"/>
        <v>0</v>
      </c>
      <c r="AZ38" s="32">
        <f t="shared" ca="1" si="7"/>
        <v>0</v>
      </c>
      <c r="BA38" s="31">
        <f t="shared" ca="1" si="8"/>
        <v>0</v>
      </c>
      <c r="BB38" s="31">
        <f t="shared" ca="1" si="8"/>
        <v>0</v>
      </c>
      <c r="BC38" s="31">
        <f t="shared" ca="1" si="8"/>
        <v>0</v>
      </c>
      <c r="BD38" s="31">
        <f t="shared" ca="1" si="10"/>
        <v>0</v>
      </c>
      <c r="BE38" s="31">
        <f t="shared" ca="1" si="10"/>
        <v>0</v>
      </c>
      <c r="BF38" s="31">
        <f t="shared" ca="1" si="10"/>
        <v>0</v>
      </c>
      <c r="BG38" s="31">
        <f t="shared" ca="1" si="10"/>
        <v>0</v>
      </c>
      <c r="BH38" s="31">
        <f t="shared" ca="1" si="10"/>
        <v>0</v>
      </c>
      <c r="BI38" s="31">
        <f t="shared" ca="1" si="10"/>
        <v>0</v>
      </c>
      <c r="BJ38" s="31">
        <f t="shared" ca="1" si="10"/>
        <v>0</v>
      </c>
      <c r="BK38" s="31">
        <f t="shared" ca="1" si="10"/>
        <v>0</v>
      </c>
      <c r="BL38" s="31">
        <f t="shared" ca="1" si="10"/>
        <v>0</v>
      </c>
      <c r="BM38" s="32">
        <f t="shared" ca="1" si="9"/>
        <v>0</v>
      </c>
      <c r="BN38" s="32">
        <f t="shared" ca="1" si="9"/>
        <v>0</v>
      </c>
      <c r="BO38" s="32">
        <f t="shared" ca="1" si="9"/>
        <v>0</v>
      </c>
      <c r="BP38" s="32">
        <f t="shared" ca="1" si="11"/>
        <v>0</v>
      </c>
      <c r="BQ38" s="32">
        <f t="shared" ca="1" si="11"/>
        <v>0</v>
      </c>
      <c r="BR38" s="32">
        <f t="shared" ca="1" si="11"/>
        <v>0</v>
      </c>
      <c r="BS38" s="32">
        <f t="shared" ca="1" si="11"/>
        <v>0</v>
      </c>
      <c r="BT38" s="32">
        <f t="shared" ca="1" si="11"/>
        <v>0</v>
      </c>
      <c r="BU38" s="32">
        <f t="shared" ca="1" si="11"/>
        <v>0</v>
      </c>
      <c r="BV38" s="32">
        <f t="shared" ca="1" si="11"/>
        <v>0</v>
      </c>
      <c r="BW38" s="32">
        <f t="shared" ca="1" si="11"/>
        <v>0</v>
      </c>
      <c r="BX38" s="32">
        <f t="shared" ca="1" si="11"/>
        <v>0</v>
      </c>
    </row>
    <row r="39" spans="1:76">
      <c r="A39" t="s">
        <v>509</v>
      </c>
      <c r="B39" s="1" t="s">
        <v>160</v>
      </c>
      <c r="C39" t="str">
        <f t="shared" ca="1" si="2"/>
        <v>CRE3</v>
      </c>
      <c r="D39" t="str">
        <f t="shared" ca="1" si="3"/>
        <v>Cowley North Wind Facility</v>
      </c>
      <c r="E39" s="31">
        <f ca="1">IFERROR(IF(AND($A39=VLOOKUP($A39&amp;"."&amp;$C39,UncollectibleLookup,2,FALSE),$C39=VLOOKUP($A39&amp;"."&amp;$C39,UncollectibleLookup,4,FALSE)),0,'Corrected With Uncollectible'!CW39-'Module C Initial'!CW39),'Corrected With Uncollectible'!CW39-'Module C Initial'!CW39)</f>
        <v>187.97999999999593</v>
      </c>
      <c r="F39" s="31">
        <f ca="1">IFERROR(IF(AND($A39=VLOOKUP($A39&amp;"."&amp;$C39,UncollectibleLookup,2,FALSE),$C39=VLOOKUP($A39&amp;"."&amp;$C39,UncollectibleLookup,4,FALSE)),0,'Corrected With Uncollectible'!CX39-'Module C Initial'!CX39),'Corrected With Uncollectible'!CX39-'Module C Initial'!CX39)</f>
        <v>69.030000000002474</v>
      </c>
      <c r="G39" s="31">
        <f ca="1">IFERROR(IF(AND($A39=VLOOKUP($A39&amp;"."&amp;$C39,UncollectibleLookup,2,FALSE),$C39=VLOOKUP($A39&amp;"."&amp;$C39,UncollectibleLookup,4,FALSE)),0,'Corrected With Uncollectible'!CY39-'Module C Initial'!CY39),'Corrected With Uncollectible'!CY39-'Module C Initial'!CY39)</f>
        <v>90.509999999998399</v>
      </c>
      <c r="H39" s="31">
        <f ca="1">IFERROR(IF(AND($A39=VLOOKUP($A39&amp;"."&amp;$C39,UncollectibleLookup,2,FALSE),$C39=VLOOKUP($A39&amp;"."&amp;$C39,UncollectibleLookup,4,FALSE)),0,'Corrected With Uncollectible'!CZ39-'Module C Initial'!CZ39),'Corrected With Uncollectible'!CZ39-'Module C Initial'!CZ39)</f>
        <v>40.719999999999345</v>
      </c>
      <c r="I39" s="31">
        <f ca="1">IFERROR(IF(AND($A39=VLOOKUP($A39&amp;"."&amp;$C39,UncollectibleLookup,2,FALSE),$C39=VLOOKUP($A39&amp;"."&amp;$C39,UncollectibleLookup,4,FALSE)),0,'Corrected With Uncollectible'!DA39-'Module C Initial'!DA39),'Corrected With Uncollectible'!DA39-'Module C Initial'!DA39)</f>
        <v>54.880000000001019</v>
      </c>
      <c r="J39" s="31">
        <f ca="1">IFERROR(IF(AND($A39=VLOOKUP($A39&amp;"."&amp;$C39,UncollectibleLookup,2,FALSE),$C39=VLOOKUP($A39&amp;"."&amp;$C39,UncollectibleLookup,4,FALSE)),0,'Corrected With Uncollectible'!DB39-'Module C Initial'!DB39),'Corrected With Uncollectible'!DB39-'Module C Initial'!DB39)</f>
        <v>30.170000000000073</v>
      </c>
      <c r="K39" s="31">
        <f ca="1">IFERROR(IF(AND($A39=VLOOKUP($A39&amp;"."&amp;$C39,UncollectibleLookup,2,FALSE),$C39=VLOOKUP($A39&amp;"."&amp;$C39,UncollectibleLookup,4,FALSE)),0,'Corrected With Uncollectible'!DC39-'Module C Initial'!DC39),'Corrected With Uncollectible'!DC39-'Module C Initial'!DC39)</f>
        <v>25.140000000000327</v>
      </c>
      <c r="L39" s="31">
        <f ca="1">IFERROR(IF(AND($A39=VLOOKUP($A39&amp;"."&amp;$C39,UncollectibleLookup,2,FALSE),$C39=VLOOKUP($A39&amp;"."&amp;$C39,UncollectibleLookup,4,FALSE)),0,'Corrected With Uncollectible'!DD39-'Module C Initial'!DD39),'Corrected With Uncollectible'!DD39-'Module C Initial'!DD39)</f>
        <v>35.579999999999927</v>
      </c>
      <c r="M39" s="31">
        <f ca="1">IFERROR(IF(AND($A39=VLOOKUP($A39&amp;"."&amp;$C39,UncollectibleLookup,2,FALSE),$C39=VLOOKUP($A39&amp;"."&amp;$C39,UncollectibleLookup,4,FALSE)),0,'Corrected With Uncollectible'!DE39-'Module C Initial'!DE39),'Corrected With Uncollectible'!DE39-'Module C Initial'!DE39)</f>
        <v>104.17000000000189</v>
      </c>
      <c r="N39" s="31">
        <f ca="1">IFERROR(IF(AND($A39=VLOOKUP($A39&amp;"."&amp;$C39,UncollectibleLookup,2,FALSE),$C39=VLOOKUP($A39&amp;"."&amp;$C39,UncollectibleLookup,4,FALSE)),0,'Corrected With Uncollectible'!DF39-'Module C Initial'!DF39),'Corrected With Uncollectible'!DF39-'Module C Initial'!DF39)</f>
        <v>46.540000000000873</v>
      </c>
      <c r="O39" s="31">
        <f ca="1">IFERROR(IF(AND($A39=VLOOKUP($A39&amp;"."&amp;$C39,UncollectibleLookup,2,FALSE),$C39=VLOOKUP($A39&amp;"."&amp;$C39,UncollectibleLookup,4,FALSE)),0,'Corrected With Uncollectible'!DG39-'Module C Initial'!DG39),'Corrected With Uncollectible'!DG39-'Module C Initial'!DG39)</f>
        <v>174.13000000000466</v>
      </c>
      <c r="P39" s="31">
        <f ca="1">IFERROR(IF(AND($A39=VLOOKUP($A39&amp;"."&amp;$C39,UncollectibleLookup,2,FALSE),$C39=VLOOKUP($A39&amp;"."&amp;$C39,UncollectibleLookup,4,FALSE)),0,'Corrected With Uncollectible'!DH39-'Module C Initial'!DH39),'Corrected With Uncollectible'!DH39-'Module C Initial'!DH39)</f>
        <v>66.05000000000291</v>
      </c>
      <c r="Q39" s="32">
        <f ca="1">IFERROR(IF(AND($A39=VLOOKUP($A39&amp;"."&amp;$C39,UncollectibleLookup,2,FALSE),$C39=VLOOKUP($A39&amp;"."&amp;$C39,UncollectibleLookup,4,FALSE)),0,'Corrected With Uncollectible'!DI39-'Module C Initial'!DI39),'Corrected With Uncollectible'!DI39-'Module C Initial'!DI39)</f>
        <v>9.4000000000000909</v>
      </c>
      <c r="R39" s="32">
        <f ca="1">IFERROR(IF(AND($A39=VLOOKUP($A39&amp;"."&amp;$C39,UncollectibleLookup,2,FALSE),$C39=VLOOKUP($A39&amp;"."&amp;$C39,UncollectibleLookup,4,FALSE)),0,'Corrected With Uncollectible'!DJ39-'Module C Initial'!DJ39),'Corrected With Uncollectible'!DJ39-'Module C Initial'!DJ39)</f>
        <v>3.4600000000000364</v>
      </c>
      <c r="S39" s="32">
        <f ca="1">IFERROR(IF(AND($A39=VLOOKUP($A39&amp;"."&amp;$C39,UncollectibleLookup,2,FALSE),$C39=VLOOKUP($A39&amp;"."&amp;$C39,UncollectibleLookup,4,FALSE)),0,'Corrected With Uncollectible'!DK39-'Module C Initial'!DK39),'Corrected With Uncollectible'!DK39-'Module C Initial'!DK39)</f>
        <v>4.5299999999999727</v>
      </c>
      <c r="T39" s="32">
        <f ca="1">IFERROR(IF(AND($A39=VLOOKUP($A39&amp;"."&amp;$C39,UncollectibleLookup,2,FALSE),$C39=VLOOKUP($A39&amp;"."&amp;$C39,UncollectibleLookup,4,FALSE)),0,'Corrected With Uncollectible'!DL39-'Module C Initial'!DL39),'Corrected With Uncollectible'!DL39-'Module C Initial'!DL39)</f>
        <v>2.0400000000000205</v>
      </c>
      <c r="U39" s="32">
        <f ca="1">IFERROR(IF(AND($A39=VLOOKUP($A39&amp;"."&amp;$C39,UncollectibleLookup,2,FALSE),$C39=VLOOKUP($A39&amp;"."&amp;$C39,UncollectibleLookup,4,FALSE)),0,'Corrected With Uncollectible'!DM39-'Module C Initial'!DM39),'Corrected With Uncollectible'!DM39-'Module C Initial'!DM39)</f>
        <v>2.7399999999998954</v>
      </c>
      <c r="V39" s="32">
        <f ca="1">IFERROR(IF(AND($A39=VLOOKUP($A39&amp;"."&amp;$C39,UncollectibleLookup,2,FALSE),$C39=VLOOKUP($A39&amp;"."&amp;$C39,UncollectibleLookup,4,FALSE)),0,'Corrected With Uncollectible'!DN39-'Module C Initial'!DN39),'Corrected With Uncollectible'!DN39-'Module C Initial'!DN39)</f>
        <v>1.5099999999999909</v>
      </c>
      <c r="W39" s="32">
        <f ca="1">IFERROR(IF(AND($A39=VLOOKUP($A39&amp;"."&amp;$C39,UncollectibleLookup,2,FALSE),$C39=VLOOKUP($A39&amp;"."&amp;$C39,UncollectibleLookup,4,FALSE)),0,'Corrected With Uncollectible'!DO39-'Module C Initial'!DO39),'Corrected With Uncollectible'!DO39-'Module C Initial'!DO39)</f>
        <v>1.2599999999999909</v>
      </c>
      <c r="X39" s="32">
        <f ca="1">IFERROR(IF(AND($A39=VLOOKUP($A39&amp;"."&amp;$C39,UncollectibleLookup,2,FALSE),$C39=VLOOKUP($A39&amp;"."&amp;$C39,UncollectibleLookup,4,FALSE)),0,'Corrected With Uncollectible'!DP39-'Module C Initial'!DP39),'Corrected With Uncollectible'!DP39-'Module C Initial'!DP39)</f>
        <v>1.7799999999999727</v>
      </c>
      <c r="Y39" s="32">
        <f ca="1">IFERROR(IF(AND($A39=VLOOKUP($A39&amp;"."&amp;$C39,UncollectibleLookup,2,FALSE),$C39=VLOOKUP($A39&amp;"."&amp;$C39,UncollectibleLookup,4,FALSE)),0,'Corrected With Uncollectible'!DQ39-'Module C Initial'!DQ39),'Corrected With Uncollectible'!DQ39-'Module C Initial'!DQ39)</f>
        <v>5.2099999999999227</v>
      </c>
      <c r="Z39" s="32">
        <f ca="1">IFERROR(IF(AND($A39=VLOOKUP($A39&amp;"."&amp;$C39,UncollectibleLookup,2,FALSE),$C39=VLOOKUP($A39&amp;"."&amp;$C39,UncollectibleLookup,4,FALSE)),0,'Corrected With Uncollectible'!DR39-'Module C Initial'!DR39),'Corrected With Uncollectible'!DR39-'Module C Initial'!DR39)</f>
        <v>2.3199999999999932</v>
      </c>
      <c r="AA39" s="32">
        <f ca="1">IFERROR(IF(AND($A39=VLOOKUP($A39&amp;"."&amp;$C39,UncollectibleLookup,2,FALSE),$C39=VLOOKUP($A39&amp;"."&amp;$C39,UncollectibleLookup,4,FALSE)),0,'Corrected With Uncollectible'!DS39-'Module C Initial'!DS39),'Corrected With Uncollectible'!DS39-'Module C Initial'!DS39)</f>
        <v>8.7000000000000455</v>
      </c>
      <c r="AB39" s="32">
        <f ca="1">IFERROR(IF(AND($A39=VLOOKUP($A39&amp;"."&amp;$C39,UncollectibleLookup,2,FALSE),$C39=VLOOKUP($A39&amp;"."&amp;$C39,UncollectibleLookup,4,FALSE)),0,'Corrected With Uncollectible'!DT39-'Module C Initial'!DT39),'Corrected With Uncollectible'!DT39-'Module C Initial'!DT39)</f>
        <v>3.3099999999999454</v>
      </c>
      <c r="AC39" s="31">
        <f ca="1">IFERROR(IF(AND($A39=VLOOKUP($A39&amp;"."&amp;$C39,UncollectibleLookup,2,FALSE),$C39=VLOOKUP($A39&amp;"."&amp;$C39,UncollectibleLookup,4,FALSE)),0,'Corrected With Uncollectible'!DU39-'Module C Initial'!DU39),'Corrected With Uncollectible'!DU39-'Module C Initial'!DU39)</f>
        <v>60.559999999999491</v>
      </c>
      <c r="AD39" s="31">
        <f ca="1">IFERROR(IF(AND($A39=VLOOKUP($A39&amp;"."&amp;$C39,UncollectibleLookup,2,FALSE),$C39=VLOOKUP($A39&amp;"."&amp;$C39,UncollectibleLookup,4,FALSE)),0,'Corrected With Uncollectible'!DV39-'Module C Initial'!DV39),'Corrected With Uncollectible'!DV39-'Module C Initial'!DV39)</f>
        <v>22.079999999999927</v>
      </c>
      <c r="AE39" s="31">
        <f ca="1">IFERROR(IF(AND($A39=VLOOKUP($A39&amp;"."&amp;$C39,UncollectibleLookup,2,FALSE),$C39=VLOOKUP($A39&amp;"."&amp;$C39,UncollectibleLookup,4,FALSE)),0,'Corrected With Uncollectible'!DW39-'Module C Initial'!DW39),'Corrected With Uncollectible'!DW39-'Module C Initial'!DW39)</f>
        <v>28.760000000000218</v>
      </c>
      <c r="AF39" s="31">
        <f ca="1">IFERROR(IF(AND($A39=VLOOKUP($A39&amp;"."&amp;$C39,UncollectibleLookup,2,FALSE),$C39=VLOOKUP($A39&amp;"."&amp;$C39,UncollectibleLookup,4,FALSE)),0,'Corrected With Uncollectible'!DX39-'Module C Initial'!DX39),'Corrected With Uncollectible'!DX39-'Module C Initial'!DX39)</f>
        <v>12.859999999999673</v>
      </c>
      <c r="AG39" s="31">
        <f ca="1">IFERROR(IF(AND($A39=VLOOKUP($A39&amp;"."&amp;$C39,UncollectibleLookup,2,FALSE),$C39=VLOOKUP($A39&amp;"."&amp;$C39,UncollectibleLookup,4,FALSE)),0,'Corrected With Uncollectible'!DY39-'Module C Initial'!DY39),'Corrected With Uncollectible'!DY39-'Module C Initial'!DY39)</f>
        <v>17.240000000000236</v>
      </c>
      <c r="AH39" s="31">
        <f ca="1">IFERROR(IF(AND($A39=VLOOKUP($A39&amp;"."&amp;$C39,UncollectibleLookup,2,FALSE),$C39=VLOOKUP($A39&amp;"."&amp;$C39,UncollectibleLookup,4,FALSE)),0,'Corrected With Uncollectible'!DZ39-'Module C Initial'!DZ39),'Corrected With Uncollectible'!DZ39-'Module C Initial'!DZ39)</f>
        <v>9.4300000000000637</v>
      </c>
      <c r="AI39" s="31">
        <f ca="1">IFERROR(IF(AND($A39=VLOOKUP($A39&amp;"."&amp;$C39,UncollectibleLookup,2,FALSE),$C39=VLOOKUP($A39&amp;"."&amp;$C39,UncollectibleLookup,4,FALSE)),0,'Corrected With Uncollectible'!EA39-'Module C Initial'!EA39),'Corrected With Uncollectible'!EA39-'Module C Initial'!EA39)</f>
        <v>7.8200000000001637</v>
      </c>
      <c r="AJ39" s="31">
        <f ca="1">IFERROR(IF(AND($A39=VLOOKUP($A39&amp;"."&amp;$C39,UncollectibleLookup,2,FALSE),$C39=VLOOKUP($A39&amp;"."&amp;$C39,UncollectibleLookup,4,FALSE)),0,'Corrected With Uncollectible'!EB39-'Module C Initial'!EB39),'Corrected With Uncollectible'!EB39-'Module C Initial'!EB39)</f>
        <v>11</v>
      </c>
      <c r="AK39" s="31">
        <f ca="1">IFERROR(IF(AND($A39=VLOOKUP($A39&amp;"."&amp;$C39,UncollectibleLookup,2,FALSE),$C39=VLOOKUP($A39&amp;"."&amp;$C39,UncollectibleLookup,4,FALSE)),0,'Corrected With Uncollectible'!EC39-'Module C Initial'!EC39),'Corrected With Uncollectible'!EC39-'Module C Initial'!EC39)</f>
        <v>32.029999999999745</v>
      </c>
      <c r="AL39" s="31">
        <f ca="1">IFERROR(IF(AND($A39=VLOOKUP($A39&amp;"."&amp;$C39,UncollectibleLookup,2,FALSE),$C39=VLOOKUP($A39&amp;"."&amp;$C39,UncollectibleLookup,4,FALSE)),0,'Corrected With Uncollectible'!ED39-'Module C Initial'!ED39),'Corrected With Uncollectible'!ED39-'Module C Initial'!ED39)</f>
        <v>14.240000000000236</v>
      </c>
      <c r="AM39" s="31">
        <f ca="1">IFERROR(IF(AND($A39=VLOOKUP($A39&amp;"."&amp;$C39,UncollectibleLookup,2,FALSE),$C39=VLOOKUP($A39&amp;"."&amp;$C39,UncollectibleLookup,4,FALSE)),0,'Corrected With Uncollectible'!EE39-'Module C Initial'!EE39),'Corrected With Uncollectible'!EE39-'Module C Initial'!EE39)</f>
        <v>52.950000000000728</v>
      </c>
      <c r="AN39" s="31">
        <f ca="1">IFERROR(IF(AND($A39=VLOOKUP($A39&amp;"."&amp;$C39,UncollectibleLookup,2,FALSE),$C39=VLOOKUP($A39&amp;"."&amp;$C39,UncollectibleLookup,4,FALSE)),0,'Corrected With Uncollectible'!EF39-'Module C Initial'!EF39),'Corrected With Uncollectible'!EF39-'Module C Initial'!EF39)</f>
        <v>19.980000000000018</v>
      </c>
      <c r="AO39" s="32">
        <f t="shared" ca="1" si="7"/>
        <v>257.93999999999551</v>
      </c>
      <c r="AP39" s="32">
        <f t="shared" ca="1" si="7"/>
        <v>94.570000000002437</v>
      </c>
      <c r="AQ39" s="32">
        <f t="shared" ca="1" si="7"/>
        <v>123.79999999999859</v>
      </c>
      <c r="AR39" s="32">
        <f t="shared" ca="1" si="7"/>
        <v>55.619999999999038</v>
      </c>
      <c r="AS39" s="32">
        <f t="shared" ca="1" si="7"/>
        <v>74.860000000001151</v>
      </c>
      <c r="AT39" s="32">
        <f t="shared" ca="1" si="7"/>
        <v>41.110000000000127</v>
      </c>
      <c r="AU39" s="32">
        <f t="shared" ca="1" si="7"/>
        <v>34.220000000000482</v>
      </c>
      <c r="AV39" s="32">
        <f t="shared" ca="1" si="7"/>
        <v>48.3599999999999</v>
      </c>
      <c r="AW39" s="32">
        <f t="shared" ca="1" si="7"/>
        <v>141.41000000000156</v>
      </c>
      <c r="AX39" s="32">
        <f t="shared" ca="1" si="7"/>
        <v>63.100000000001103</v>
      </c>
      <c r="AY39" s="32">
        <f t="shared" ca="1" si="7"/>
        <v>235.78000000000543</v>
      </c>
      <c r="AZ39" s="32">
        <f t="shared" ca="1" si="7"/>
        <v>89.340000000002874</v>
      </c>
      <c r="BA39" s="31">
        <f t="shared" ca="1" si="8"/>
        <v>2.2000000000000002</v>
      </c>
      <c r="BB39" s="31">
        <f t="shared" ca="1" si="8"/>
        <v>0.81</v>
      </c>
      <c r="BC39" s="31">
        <f t="shared" ca="1" si="8"/>
        <v>1.06</v>
      </c>
      <c r="BD39" s="31">
        <f t="shared" ca="1" si="10"/>
        <v>0.48</v>
      </c>
      <c r="BE39" s="31">
        <f t="shared" ca="1" si="10"/>
        <v>0.64</v>
      </c>
      <c r="BF39" s="31">
        <f t="shared" ca="1" si="10"/>
        <v>0.35</v>
      </c>
      <c r="BG39" s="31">
        <f t="shared" ca="1" si="10"/>
        <v>0.28999999999999998</v>
      </c>
      <c r="BH39" s="31">
        <f t="shared" ca="1" si="10"/>
        <v>0.42</v>
      </c>
      <c r="BI39" s="31">
        <f t="shared" ca="1" si="10"/>
        <v>1.22</v>
      </c>
      <c r="BJ39" s="31">
        <f t="shared" ca="1" si="10"/>
        <v>0.55000000000000004</v>
      </c>
      <c r="BK39" s="31">
        <f t="shared" ca="1" si="10"/>
        <v>2.04</v>
      </c>
      <c r="BL39" s="31">
        <f t="shared" ca="1" si="10"/>
        <v>0.77</v>
      </c>
      <c r="BM39" s="32">
        <f t="shared" ca="1" si="9"/>
        <v>260.1399999999955</v>
      </c>
      <c r="BN39" s="32">
        <f t="shared" ca="1" si="9"/>
        <v>95.38000000000244</v>
      </c>
      <c r="BO39" s="32">
        <f t="shared" ca="1" si="9"/>
        <v>124.85999999999859</v>
      </c>
      <c r="BP39" s="32">
        <f t="shared" ca="1" si="11"/>
        <v>56.099999999999035</v>
      </c>
      <c r="BQ39" s="32">
        <f t="shared" ca="1" si="11"/>
        <v>75.500000000001151</v>
      </c>
      <c r="BR39" s="32">
        <f t="shared" ca="1" si="11"/>
        <v>41.460000000000129</v>
      </c>
      <c r="BS39" s="32">
        <f t="shared" ca="1" si="11"/>
        <v>34.510000000000481</v>
      </c>
      <c r="BT39" s="32">
        <f t="shared" ca="1" si="11"/>
        <v>48.779999999999902</v>
      </c>
      <c r="BU39" s="32">
        <f t="shared" ca="1" si="11"/>
        <v>142.63000000000156</v>
      </c>
      <c r="BV39" s="32">
        <f t="shared" ca="1" si="11"/>
        <v>63.6500000000011</v>
      </c>
      <c r="BW39" s="32">
        <f t="shared" ca="1" si="11"/>
        <v>237.82000000000542</v>
      </c>
      <c r="BX39" s="32">
        <f t="shared" ca="1" si="11"/>
        <v>90.11000000000287</v>
      </c>
    </row>
    <row r="40" spans="1:76">
      <c r="A40" t="s">
        <v>442</v>
      </c>
      <c r="B40" s="1" t="s">
        <v>69</v>
      </c>
      <c r="C40" t="str">
        <f t="shared" ca="1" si="2"/>
        <v>CRS1</v>
      </c>
      <c r="D40" t="str">
        <f t="shared" ca="1" si="3"/>
        <v>Crossfield Energy Centre #1</v>
      </c>
      <c r="E40" s="31">
        <f ca="1">IFERROR(IF(AND($A40=VLOOKUP($A40&amp;"."&amp;$C40,UncollectibleLookup,2,FALSE),$C40=VLOOKUP($A40&amp;"."&amp;$C40,UncollectibleLookup,4,FALSE)),0,'Corrected With Uncollectible'!CW40-'Module C Initial'!CW40),'Corrected With Uncollectible'!CW40-'Module C Initial'!CW40)</f>
        <v>0</v>
      </c>
      <c r="F40" s="31">
        <f ca="1">IFERROR(IF(AND($A40=VLOOKUP($A40&amp;"."&amp;$C40,UncollectibleLookup,2,FALSE),$C40=VLOOKUP($A40&amp;"."&amp;$C40,UncollectibleLookup,4,FALSE)),0,'Corrected With Uncollectible'!CX40-'Module C Initial'!CX40),'Corrected With Uncollectible'!CX40-'Module C Initial'!CX40)</f>
        <v>0</v>
      </c>
      <c r="G40" s="31">
        <f ca="1">IFERROR(IF(AND($A40=VLOOKUP($A40&amp;"."&amp;$C40,UncollectibleLookup,2,FALSE),$C40=VLOOKUP($A40&amp;"."&amp;$C40,UncollectibleLookup,4,FALSE)),0,'Corrected With Uncollectible'!CY40-'Module C Initial'!CY40),'Corrected With Uncollectible'!CY40-'Module C Initial'!CY40)</f>
        <v>0</v>
      </c>
      <c r="H40" s="31">
        <f ca="1">IFERROR(IF(AND($A40=VLOOKUP($A40&amp;"."&amp;$C40,UncollectibleLookup,2,FALSE),$C40=VLOOKUP($A40&amp;"."&amp;$C40,UncollectibleLookup,4,FALSE)),0,'Corrected With Uncollectible'!CZ40-'Module C Initial'!CZ40),'Corrected With Uncollectible'!CZ40-'Module C Initial'!CZ40)</f>
        <v>0</v>
      </c>
      <c r="I40" s="31">
        <f ca="1">IFERROR(IF(AND($A40=VLOOKUP($A40&amp;"."&amp;$C40,UncollectibleLookup,2,FALSE),$C40=VLOOKUP($A40&amp;"."&amp;$C40,UncollectibleLookup,4,FALSE)),0,'Corrected With Uncollectible'!DA40-'Module C Initial'!DA40),'Corrected With Uncollectible'!DA40-'Module C Initial'!DA40)</f>
        <v>0</v>
      </c>
      <c r="J40" s="31">
        <f ca="1">IFERROR(IF(AND($A40=VLOOKUP($A40&amp;"."&amp;$C40,UncollectibleLookup,2,FALSE),$C40=VLOOKUP($A40&amp;"."&amp;$C40,UncollectibleLookup,4,FALSE)),0,'Corrected With Uncollectible'!DB40-'Module C Initial'!DB40),'Corrected With Uncollectible'!DB40-'Module C Initial'!DB40)</f>
        <v>0</v>
      </c>
      <c r="K40" s="31">
        <f ca="1">IFERROR(IF(AND($A40=VLOOKUP($A40&amp;"."&amp;$C40,UncollectibleLookup,2,FALSE),$C40=VLOOKUP($A40&amp;"."&amp;$C40,UncollectibleLookup,4,FALSE)),0,'Corrected With Uncollectible'!DC40-'Module C Initial'!DC40),'Corrected With Uncollectible'!DC40-'Module C Initial'!DC40)</f>
        <v>0</v>
      </c>
      <c r="L40" s="31">
        <f ca="1">IFERROR(IF(AND($A40=VLOOKUP($A40&amp;"."&amp;$C40,UncollectibleLookup,2,FALSE),$C40=VLOOKUP($A40&amp;"."&amp;$C40,UncollectibleLookup,4,FALSE)),0,'Corrected With Uncollectible'!DD40-'Module C Initial'!DD40),'Corrected With Uncollectible'!DD40-'Module C Initial'!DD40)</f>
        <v>0</v>
      </c>
      <c r="M40" s="31">
        <f ca="1">IFERROR(IF(AND($A40=VLOOKUP($A40&amp;"."&amp;$C40,UncollectibleLookup,2,FALSE),$C40=VLOOKUP($A40&amp;"."&amp;$C40,UncollectibleLookup,4,FALSE)),0,'Corrected With Uncollectible'!DE40-'Module C Initial'!DE40),'Corrected With Uncollectible'!DE40-'Module C Initial'!DE40)</f>
        <v>0</v>
      </c>
      <c r="N40" s="31">
        <f ca="1">IFERROR(IF(AND($A40=VLOOKUP($A40&amp;"."&amp;$C40,UncollectibleLookup,2,FALSE),$C40=VLOOKUP($A40&amp;"."&amp;$C40,UncollectibleLookup,4,FALSE)),0,'Corrected With Uncollectible'!DF40-'Module C Initial'!DF40),'Corrected With Uncollectible'!DF40-'Module C Initial'!DF40)</f>
        <v>0</v>
      </c>
      <c r="O40" s="31">
        <f ca="1">IFERROR(IF(AND($A40=VLOOKUP($A40&amp;"."&amp;$C40,UncollectibleLookup,2,FALSE),$C40=VLOOKUP($A40&amp;"."&amp;$C40,UncollectibleLookup,4,FALSE)),0,'Corrected With Uncollectible'!DG40-'Module C Initial'!DG40),'Corrected With Uncollectible'!DG40-'Module C Initial'!DG40)</f>
        <v>300.53999999999996</v>
      </c>
      <c r="P40" s="31">
        <f ca="1">IFERROR(IF(AND($A40=VLOOKUP($A40&amp;"."&amp;$C40,UncollectibleLookup,2,FALSE),$C40=VLOOKUP($A40&amp;"."&amp;$C40,UncollectibleLookup,4,FALSE)),0,'Corrected With Uncollectible'!DH40-'Module C Initial'!DH40),'Corrected With Uncollectible'!DH40-'Module C Initial'!DH40)</f>
        <v>1031.2700000000004</v>
      </c>
      <c r="Q40" s="32">
        <f ca="1">IFERROR(IF(AND($A40=VLOOKUP($A40&amp;"."&amp;$C40,UncollectibleLookup,2,FALSE),$C40=VLOOKUP($A40&amp;"."&amp;$C40,UncollectibleLookup,4,FALSE)),0,'Corrected With Uncollectible'!DI40-'Module C Initial'!DI40),'Corrected With Uncollectible'!DI40-'Module C Initial'!DI40)</f>
        <v>0</v>
      </c>
      <c r="R40" s="32">
        <f ca="1">IFERROR(IF(AND($A40=VLOOKUP($A40&amp;"."&amp;$C40,UncollectibleLookup,2,FALSE),$C40=VLOOKUP($A40&amp;"."&amp;$C40,UncollectibleLookup,4,FALSE)),0,'Corrected With Uncollectible'!DJ40-'Module C Initial'!DJ40),'Corrected With Uncollectible'!DJ40-'Module C Initial'!DJ40)</f>
        <v>0</v>
      </c>
      <c r="S40" s="32">
        <f ca="1">IFERROR(IF(AND($A40=VLOOKUP($A40&amp;"."&amp;$C40,UncollectibleLookup,2,FALSE),$C40=VLOOKUP($A40&amp;"."&amp;$C40,UncollectibleLookup,4,FALSE)),0,'Corrected With Uncollectible'!DK40-'Module C Initial'!DK40),'Corrected With Uncollectible'!DK40-'Module C Initial'!DK40)</f>
        <v>0</v>
      </c>
      <c r="T40" s="32">
        <f ca="1">IFERROR(IF(AND($A40=VLOOKUP($A40&amp;"."&amp;$C40,UncollectibleLookup,2,FALSE),$C40=VLOOKUP($A40&amp;"."&amp;$C40,UncollectibleLookup,4,FALSE)),0,'Corrected With Uncollectible'!DL40-'Module C Initial'!DL40),'Corrected With Uncollectible'!DL40-'Module C Initial'!DL40)</f>
        <v>0</v>
      </c>
      <c r="U40" s="32">
        <f ca="1">IFERROR(IF(AND($A40=VLOOKUP($A40&amp;"."&amp;$C40,UncollectibleLookup,2,FALSE),$C40=VLOOKUP($A40&amp;"."&amp;$C40,UncollectibleLookup,4,FALSE)),0,'Corrected With Uncollectible'!DM40-'Module C Initial'!DM40),'Corrected With Uncollectible'!DM40-'Module C Initial'!DM40)</f>
        <v>0</v>
      </c>
      <c r="V40" s="32">
        <f ca="1">IFERROR(IF(AND($A40=VLOOKUP($A40&amp;"."&amp;$C40,UncollectibleLookup,2,FALSE),$C40=VLOOKUP($A40&amp;"."&amp;$C40,UncollectibleLookup,4,FALSE)),0,'Corrected With Uncollectible'!DN40-'Module C Initial'!DN40),'Corrected With Uncollectible'!DN40-'Module C Initial'!DN40)</f>
        <v>0</v>
      </c>
      <c r="W40" s="32">
        <f ca="1">IFERROR(IF(AND($A40=VLOOKUP($A40&amp;"."&amp;$C40,UncollectibleLookup,2,FALSE),$C40=VLOOKUP($A40&amp;"."&amp;$C40,UncollectibleLookup,4,FALSE)),0,'Corrected With Uncollectible'!DO40-'Module C Initial'!DO40),'Corrected With Uncollectible'!DO40-'Module C Initial'!DO40)</f>
        <v>0</v>
      </c>
      <c r="X40" s="32">
        <f ca="1">IFERROR(IF(AND($A40=VLOOKUP($A40&amp;"."&amp;$C40,UncollectibleLookup,2,FALSE),$C40=VLOOKUP($A40&amp;"."&amp;$C40,UncollectibleLookup,4,FALSE)),0,'Corrected With Uncollectible'!DP40-'Module C Initial'!DP40),'Corrected With Uncollectible'!DP40-'Module C Initial'!DP40)</f>
        <v>0</v>
      </c>
      <c r="Y40" s="32">
        <f ca="1">IFERROR(IF(AND($A40=VLOOKUP($A40&amp;"."&amp;$C40,UncollectibleLookup,2,FALSE),$C40=VLOOKUP($A40&amp;"."&amp;$C40,UncollectibleLookup,4,FALSE)),0,'Corrected With Uncollectible'!DQ40-'Module C Initial'!DQ40),'Corrected With Uncollectible'!DQ40-'Module C Initial'!DQ40)</f>
        <v>0</v>
      </c>
      <c r="Z40" s="32">
        <f ca="1">IFERROR(IF(AND($A40=VLOOKUP($A40&amp;"."&amp;$C40,UncollectibleLookup,2,FALSE),$C40=VLOOKUP($A40&amp;"."&amp;$C40,UncollectibleLookup,4,FALSE)),0,'Corrected With Uncollectible'!DR40-'Module C Initial'!DR40),'Corrected With Uncollectible'!DR40-'Module C Initial'!DR40)</f>
        <v>0</v>
      </c>
      <c r="AA40" s="32">
        <f ca="1">IFERROR(IF(AND($A40=VLOOKUP($A40&amp;"."&amp;$C40,UncollectibleLookup,2,FALSE),$C40=VLOOKUP($A40&amp;"."&amp;$C40,UncollectibleLookup,4,FALSE)),0,'Corrected With Uncollectible'!DS40-'Module C Initial'!DS40),'Corrected With Uncollectible'!DS40-'Module C Initial'!DS40)</f>
        <v>15.030000000000001</v>
      </c>
      <c r="AB40" s="32">
        <f ca="1">IFERROR(IF(AND($A40=VLOOKUP($A40&amp;"."&amp;$C40,UncollectibleLookup,2,FALSE),$C40=VLOOKUP($A40&amp;"."&amp;$C40,UncollectibleLookup,4,FALSE)),0,'Corrected With Uncollectible'!DT40-'Module C Initial'!DT40),'Corrected With Uncollectible'!DT40-'Module C Initial'!DT40)</f>
        <v>51.56</v>
      </c>
      <c r="AC40" s="31">
        <f ca="1">IFERROR(IF(AND($A40=VLOOKUP($A40&amp;"."&amp;$C40,UncollectibleLookup,2,FALSE),$C40=VLOOKUP($A40&amp;"."&amp;$C40,UncollectibleLookup,4,FALSE)),0,'Corrected With Uncollectible'!DU40-'Module C Initial'!DU40),'Corrected With Uncollectible'!DU40-'Module C Initial'!DU40)</f>
        <v>0</v>
      </c>
      <c r="AD40" s="31">
        <f ca="1">IFERROR(IF(AND($A40=VLOOKUP($A40&amp;"."&amp;$C40,UncollectibleLookup,2,FALSE),$C40=VLOOKUP($A40&amp;"."&amp;$C40,UncollectibleLookup,4,FALSE)),0,'Corrected With Uncollectible'!DV40-'Module C Initial'!DV40),'Corrected With Uncollectible'!DV40-'Module C Initial'!DV40)</f>
        <v>0</v>
      </c>
      <c r="AE40" s="31">
        <f ca="1">IFERROR(IF(AND($A40=VLOOKUP($A40&amp;"."&amp;$C40,UncollectibleLookup,2,FALSE),$C40=VLOOKUP($A40&amp;"."&amp;$C40,UncollectibleLookup,4,FALSE)),0,'Corrected With Uncollectible'!DW40-'Module C Initial'!DW40),'Corrected With Uncollectible'!DW40-'Module C Initial'!DW40)</f>
        <v>0</v>
      </c>
      <c r="AF40" s="31">
        <f ca="1">IFERROR(IF(AND($A40=VLOOKUP($A40&amp;"."&amp;$C40,UncollectibleLookup,2,FALSE),$C40=VLOOKUP($A40&amp;"."&amp;$C40,UncollectibleLookup,4,FALSE)),0,'Corrected With Uncollectible'!DX40-'Module C Initial'!DX40),'Corrected With Uncollectible'!DX40-'Module C Initial'!DX40)</f>
        <v>0</v>
      </c>
      <c r="AG40" s="31">
        <f ca="1">IFERROR(IF(AND($A40=VLOOKUP($A40&amp;"."&amp;$C40,UncollectibleLookup,2,FALSE),$C40=VLOOKUP($A40&amp;"."&amp;$C40,UncollectibleLookup,4,FALSE)),0,'Corrected With Uncollectible'!DY40-'Module C Initial'!DY40),'Corrected With Uncollectible'!DY40-'Module C Initial'!DY40)</f>
        <v>0</v>
      </c>
      <c r="AH40" s="31">
        <f ca="1">IFERROR(IF(AND($A40=VLOOKUP($A40&amp;"."&amp;$C40,UncollectibleLookup,2,FALSE),$C40=VLOOKUP($A40&amp;"."&amp;$C40,UncollectibleLookup,4,FALSE)),0,'Corrected With Uncollectible'!DZ40-'Module C Initial'!DZ40),'Corrected With Uncollectible'!DZ40-'Module C Initial'!DZ40)</f>
        <v>0</v>
      </c>
      <c r="AI40" s="31">
        <f ca="1">IFERROR(IF(AND($A40=VLOOKUP($A40&amp;"."&amp;$C40,UncollectibleLookup,2,FALSE),$C40=VLOOKUP($A40&amp;"."&amp;$C40,UncollectibleLookup,4,FALSE)),0,'Corrected With Uncollectible'!EA40-'Module C Initial'!EA40),'Corrected With Uncollectible'!EA40-'Module C Initial'!EA40)</f>
        <v>0</v>
      </c>
      <c r="AJ40" s="31">
        <f ca="1">IFERROR(IF(AND($A40=VLOOKUP($A40&amp;"."&amp;$C40,UncollectibleLookup,2,FALSE),$C40=VLOOKUP($A40&amp;"."&amp;$C40,UncollectibleLookup,4,FALSE)),0,'Corrected With Uncollectible'!EB40-'Module C Initial'!EB40),'Corrected With Uncollectible'!EB40-'Module C Initial'!EB40)</f>
        <v>0</v>
      </c>
      <c r="AK40" s="31">
        <f ca="1">IFERROR(IF(AND($A40=VLOOKUP($A40&amp;"."&amp;$C40,UncollectibleLookup,2,FALSE),$C40=VLOOKUP($A40&amp;"."&amp;$C40,UncollectibleLookup,4,FALSE)),0,'Corrected With Uncollectible'!EC40-'Module C Initial'!EC40),'Corrected With Uncollectible'!EC40-'Module C Initial'!EC40)</f>
        <v>0</v>
      </c>
      <c r="AL40" s="31">
        <f ca="1">IFERROR(IF(AND($A40=VLOOKUP($A40&amp;"."&amp;$C40,UncollectibleLookup,2,FALSE),$C40=VLOOKUP($A40&amp;"."&amp;$C40,UncollectibleLookup,4,FALSE)),0,'Corrected With Uncollectible'!ED40-'Module C Initial'!ED40),'Corrected With Uncollectible'!ED40-'Module C Initial'!ED40)</f>
        <v>0</v>
      </c>
      <c r="AM40" s="31">
        <f ca="1">IFERROR(IF(AND($A40=VLOOKUP($A40&amp;"."&amp;$C40,UncollectibleLookup,2,FALSE),$C40=VLOOKUP($A40&amp;"."&amp;$C40,UncollectibleLookup,4,FALSE)),0,'Corrected With Uncollectible'!EE40-'Module C Initial'!EE40),'Corrected With Uncollectible'!EE40-'Module C Initial'!EE40)</f>
        <v>91.389999999999986</v>
      </c>
      <c r="AN40" s="31">
        <f ca="1">IFERROR(IF(AND($A40=VLOOKUP($A40&amp;"."&amp;$C40,UncollectibleLookup,2,FALSE),$C40=VLOOKUP($A40&amp;"."&amp;$C40,UncollectibleLookup,4,FALSE)),0,'Corrected With Uncollectible'!EF40-'Module C Initial'!EF40),'Corrected With Uncollectible'!EF40-'Module C Initial'!EF40)</f>
        <v>311.90000000000009</v>
      </c>
      <c r="AO40" s="32">
        <f t="shared" ca="1" si="7"/>
        <v>0</v>
      </c>
      <c r="AP40" s="32">
        <f t="shared" ca="1" si="7"/>
        <v>0</v>
      </c>
      <c r="AQ40" s="32">
        <f t="shared" ca="1" si="7"/>
        <v>0</v>
      </c>
      <c r="AR40" s="32">
        <f t="shared" ca="1" si="7"/>
        <v>0</v>
      </c>
      <c r="AS40" s="32">
        <f t="shared" ca="1" si="7"/>
        <v>0</v>
      </c>
      <c r="AT40" s="32">
        <f t="shared" ca="1" si="7"/>
        <v>0</v>
      </c>
      <c r="AU40" s="32">
        <f t="shared" ca="1" si="7"/>
        <v>0</v>
      </c>
      <c r="AV40" s="32">
        <f t="shared" ca="1" si="7"/>
        <v>0</v>
      </c>
      <c r="AW40" s="32">
        <f t="shared" ca="1" si="7"/>
        <v>0</v>
      </c>
      <c r="AX40" s="32">
        <f t="shared" ca="1" si="7"/>
        <v>0</v>
      </c>
      <c r="AY40" s="32">
        <f t="shared" ca="1" si="7"/>
        <v>406.95999999999992</v>
      </c>
      <c r="AZ40" s="32">
        <f t="shared" ca="1" si="7"/>
        <v>1394.7300000000005</v>
      </c>
      <c r="BA40" s="31">
        <f t="shared" ca="1" si="8"/>
        <v>0</v>
      </c>
      <c r="BB40" s="31">
        <f t="shared" ca="1" si="8"/>
        <v>0</v>
      </c>
      <c r="BC40" s="31">
        <f t="shared" ca="1" si="8"/>
        <v>0</v>
      </c>
      <c r="BD40" s="31">
        <f t="shared" ca="1" si="10"/>
        <v>0</v>
      </c>
      <c r="BE40" s="31">
        <f t="shared" ca="1" si="10"/>
        <v>0</v>
      </c>
      <c r="BF40" s="31">
        <f t="shared" ca="1" si="10"/>
        <v>0</v>
      </c>
      <c r="BG40" s="31">
        <f t="shared" ca="1" si="10"/>
        <v>0</v>
      </c>
      <c r="BH40" s="31">
        <f t="shared" ca="1" si="10"/>
        <v>0</v>
      </c>
      <c r="BI40" s="31">
        <f t="shared" ca="1" si="10"/>
        <v>0</v>
      </c>
      <c r="BJ40" s="31">
        <f t="shared" ca="1" si="10"/>
        <v>0</v>
      </c>
      <c r="BK40" s="31">
        <f t="shared" ca="1" si="10"/>
        <v>3.52</v>
      </c>
      <c r="BL40" s="31">
        <f t="shared" ca="1" si="10"/>
        <v>12.08</v>
      </c>
      <c r="BM40" s="32">
        <f t="shared" ca="1" si="9"/>
        <v>0</v>
      </c>
      <c r="BN40" s="32">
        <f t="shared" ca="1" si="9"/>
        <v>0</v>
      </c>
      <c r="BO40" s="32">
        <f t="shared" ca="1" si="9"/>
        <v>0</v>
      </c>
      <c r="BP40" s="32">
        <f t="shared" ca="1" si="11"/>
        <v>0</v>
      </c>
      <c r="BQ40" s="32">
        <f t="shared" ca="1" si="11"/>
        <v>0</v>
      </c>
      <c r="BR40" s="32">
        <f t="shared" ca="1" si="11"/>
        <v>0</v>
      </c>
      <c r="BS40" s="32">
        <f t="shared" ca="1" si="11"/>
        <v>0</v>
      </c>
      <c r="BT40" s="32">
        <f t="shared" ca="1" si="11"/>
        <v>0</v>
      </c>
      <c r="BU40" s="32">
        <f t="shared" ca="1" si="11"/>
        <v>0</v>
      </c>
      <c r="BV40" s="32">
        <f t="shared" ca="1" si="11"/>
        <v>0</v>
      </c>
      <c r="BW40" s="32">
        <f t="shared" ca="1" si="11"/>
        <v>410.4799999999999</v>
      </c>
      <c r="BX40" s="32">
        <f t="shared" ca="1" si="11"/>
        <v>1406.8100000000004</v>
      </c>
    </row>
    <row r="41" spans="1:76">
      <c r="A41" t="s">
        <v>442</v>
      </c>
      <c r="B41" s="1" t="s">
        <v>70</v>
      </c>
      <c r="C41" t="str">
        <f t="shared" ca="1" si="2"/>
        <v>CRS2</v>
      </c>
      <c r="D41" t="str">
        <f t="shared" ca="1" si="3"/>
        <v>Crossfield Energy Centre #2</v>
      </c>
      <c r="E41" s="31">
        <f ca="1">IFERROR(IF(AND($A41=VLOOKUP($A41&amp;"."&amp;$C41,UncollectibleLookup,2,FALSE),$C41=VLOOKUP($A41&amp;"."&amp;$C41,UncollectibleLookup,4,FALSE)),0,'Corrected With Uncollectible'!CW41-'Module C Initial'!CW41),'Corrected With Uncollectible'!CW41-'Module C Initial'!CW41)</f>
        <v>0</v>
      </c>
      <c r="F41" s="31">
        <f ca="1">IFERROR(IF(AND($A41=VLOOKUP($A41&amp;"."&amp;$C41,UncollectibleLookup,2,FALSE),$C41=VLOOKUP($A41&amp;"."&amp;$C41,UncollectibleLookup,4,FALSE)),0,'Corrected With Uncollectible'!CX41-'Module C Initial'!CX41),'Corrected With Uncollectible'!CX41-'Module C Initial'!CX41)</f>
        <v>0</v>
      </c>
      <c r="G41" s="31">
        <f ca="1">IFERROR(IF(AND($A41=VLOOKUP($A41&amp;"."&amp;$C41,UncollectibleLookup,2,FALSE),$C41=VLOOKUP($A41&amp;"."&amp;$C41,UncollectibleLookup,4,FALSE)),0,'Corrected With Uncollectible'!CY41-'Module C Initial'!CY41),'Corrected With Uncollectible'!CY41-'Module C Initial'!CY41)</f>
        <v>0</v>
      </c>
      <c r="H41" s="31">
        <f ca="1">IFERROR(IF(AND($A41=VLOOKUP($A41&amp;"."&amp;$C41,UncollectibleLookup,2,FALSE),$C41=VLOOKUP($A41&amp;"."&amp;$C41,UncollectibleLookup,4,FALSE)),0,'Corrected With Uncollectible'!CZ41-'Module C Initial'!CZ41),'Corrected With Uncollectible'!CZ41-'Module C Initial'!CZ41)</f>
        <v>0</v>
      </c>
      <c r="I41" s="31">
        <f ca="1">IFERROR(IF(AND($A41=VLOOKUP($A41&amp;"."&amp;$C41,UncollectibleLookup,2,FALSE),$C41=VLOOKUP($A41&amp;"."&amp;$C41,UncollectibleLookup,4,FALSE)),0,'Corrected With Uncollectible'!DA41-'Module C Initial'!DA41),'Corrected With Uncollectible'!DA41-'Module C Initial'!DA41)</f>
        <v>0</v>
      </c>
      <c r="J41" s="31">
        <f ca="1">IFERROR(IF(AND($A41=VLOOKUP($A41&amp;"."&amp;$C41,UncollectibleLookup,2,FALSE),$C41=VLOOKUP($A41&amp;"."&amp;$C41,UncollectibleLookup,4,FALSE)),0,'Corrected With Uncollectible'!DB41-'Module C Initial'!DB41),'Corrected With Uncollectible'!DB41-'Module C Initial'!DB41)</f>
        <v>0</v>
      </c>
      <c r="K41" s="31">
        <f ca="1">IFERROR(IF(AND($A41=VLOOKUP($A41&amp;"."&amp;$C41,UncollectibleLookup,2,FALSE),$C41=VLOOKUP($A41&amp;"."&amp;$C41,UncollectibleLookup,4,FALSE)),0,'Corrected With Uncollectible'!DC41-'Module C Initial'!DC41),'Corrected With Uncollectible'!DC41-'Module C Initial'!DC41)</f>
        <v>0</v>
      </c>
      <c r="L41" s="31">
        <f ca="1">IFERROR(IF(AND($A41=VLOOKUP($A41&amp;"."&amp;$C41,UncollectibleLookup,2,FALSE),$C41=VLOOKUP($A41&amp;"."&amp;$C41,UncollectibleLookup,4,FALSE)),0,'Corrected With Uncollectible'!DD41-'Module C Initial'!DD41),'Corrected With Uncollectible'!DD41-'Module C Initial'!DD41)</f>
        <v>0</v>
      </c>
      <c r="M41" s="31">
        <f ca="1">IFERROR(IF(AND($A41=VLOOKUP($A41&amp;"."&amp;$C41,UncollectibleLookup,2,FALSE),$C41=VLOOKUP($A41&amp;"."&amp;$C41,UncollectibleLookup,4,FALSE)),0,'Corrected With Uncollectible'!DE41-'Module C Initial'!DE41),'Corrected With Uncollectible'!DE41-'Module C Initial'!DE41)</f>
        <v>0</v>
      </c>
      <c r="N41" s="31">
        <f ca="1">IFERROR(IF(AND($A41=VLOOKUP($A41&amp;"."&amp;$C41,UncollectibleLookup,2,FALSE),$C41=VLOOKUP($A41&amp;"."&amp;$C41,UncollectibleLookup,4,FALSE)),0,'Corrected With Uncollectible'!DF41-'Module C Initial'!DF41),'Corrected With Uncollectible'!DF41-'Module C Initial'!DF41)</f>
        <v>0</v>
      </c>
      <c r="O41" s="31">
        <f ca="1">IFERROR(IF(AND($A41=VLOOKUP($A41&amp;"."&amp;$C41,UncollectibleLookup,2,FALSE),$C41=VLOOKUP($A41&amp;"."&amp;$C41,UncollectibleLookup,4,FALSE)),0,'Corrected With Uncollectible'!DG41-'Module C Initial'!DG41),'Corrected With Uncollectible'!DG41-'Module C Initial'!DG41)</f>
        <v>392.88000000000011</v>
      </c>
      <c r="P41" s="31">
        <f ca="1">IFERROR(IF(AND($A41=VLOOKUP($A41&amp;"."&amp;$C41,UncollectibleLookup,2,FALSE),$C41=VLOOKUP($A41&amp;"."&amp;$C41,UncollectibleLookup,4,FALSE)),0,'Corrected With Uncollectible'!DH41-'Module C Initial'!DH41),'Corrected With Uncollectible'!DH41-'Module C Initial'!DH41)</f>
        <v>1031.8500000000004</v>
      </c>
      <c r="Q41" s="32">
        <f ca="1">IFERROR(IF(AND($A41=VLOOKUP($A41&amp;"."&amp;$C41,UncollectibleLookup,2,FALSE),$C41=VLOOKUP($A41&amp;"."&amp;$C41,UncollectibleLookup,4,FALSE)),0,'Corrected With Uncollectible'!DI41-'Module C Initial'!DI41),'Corrected With Uncollectible'!DI41-'Module C Initial'!DI41)</f>
        <v>0</v>
      </c>
      <c r="R41" s="32">
        <f ca="1">IFERROR(IF(AND($A41=VLOOKUP($A41&amp;"."&amp;$C41,UncollectibleLookup,2,FALSE),$C41=VLOOKUP($A41&amp;"."&amp;$C41,UncollectibleLookup,4,FALSE)),0,'Corrected With Uncollectible'!DJ41-'Module C Initial'!DJ41),'Corrected With Uncollectible'!DJ41-'Module C Initial'!DJ41)</f>
        <v>0</v>
      </c>
      <c r="S41" s="32">
        <f ca="1">IFERROR(IF(AND($A41=VLOOKUP($A41&amp;"."&amp;$C41,UncollectibleLookup,2,FALSE),$C41=VLOOKUP($A41&amp;"."&amp;$C41,UncollectibleLookup,4,FALSE)),0,'Corrected With Uncollectible'!DK41-'Module C Initial'!DK41),'Corrected With Uncollectible'!DK41-'Module C Initial'!DK41)</f>
        <v>0</v>
      </c>
      <c r="T41" s="32">
        <f ca="1">IFERROR(IF(AND($A41=VLOOKUP($A41&amp;"."&amp;$C41,UncollectibleLookup,2,FALSE),$C41=VLOOKUP($A41&amp;"."&amp;$C41,UncollectibleLookup,4,FALSE)),0,'Corrected With Uncollectible'!DL41-'Module C Initial'!DL41),'Corrected With Uncollectible'!DL41-'Module C Initial'!DL41)</f>
        <v>0</v>
      </c>
      <c r="U41" s="32">
        <f ca="1">IFERROR(IF(AND($A41=VLOOKUP($A41&amp;"."&amp;$C41,UncollectibleLookup,2,FALSE),$C41=VLOOKUP($A41&amp;"."&amp;$C41,UncollectibleLookup,4,FALSE)),0,'Corrected With Uncollectible'!DM41-'Module C Initial'!DM41),'Corrected With Uncollectible'!DM41-'Module C Initial'!DM41)</f>
        <v>0</v>
      </c>
      <c r="V41" s="32">
        <f ca="1">IFERROR(IF(AND($A41=VLOOKUP($A41&amp;"."&amp;$C41,UncollectibleLookup,2,FALSE),$C41=VLOOKUP($A41&amp;"."&amp;$C41,UncollectibleLookup,4,FALSE)),0,'Corrected With Uncollectible'!DN41-'Module C Initial'!DN41),'Corrected With Uncollectible'!DN41-'Module C Initial'!DN41)</f>
        <v>0</v>
      </c>
      <c r="W41" s="32">
        <f ca="1">IFERROR(IF(AND($A41=VLOOKUP($A41&amp;"."&amp;$C41,UncollectibleLookup,2,FALSE),$C41=VLOOKUP($A41&amp;"."&amp;$C41,UncollectibleLookup,4,FALSE)),0,'Corrected With Uncollectible'!DO41-'Module C Initial'!DO41),'Corrected With Uncollectible'!DO41-'Module C Initial'!DO41)</f>
        <v>0</v>
      </c>
      <c r="X41" s="32">
        <f ca="1">IFERROR(IF(AND($A41=VLOOKUP($A41&amp;"."&amp;$C41,UncollectibleLookup,2,FALSE),$C41=VLOOKUP($A41&amp;"."&amp;$C41,UncollectibleLookup,4,FALSE)),0,'Corrected With Uncollectible'!DP41-'Module C Initial'!DP41),'Corrected With Uncollectible'!DP41-'Module C Initial'!DP41)</f>
        <v>0</v>
      </c>
      <c r="Y41" s="32">
        <f ca="1">IFERROR(IF(AND($A41=VLOOKUP($A41&amp;"."&amp;$C41,UncollectibleLookup,2,FALSE),$C41=VLOOKUP($A41&amp;"."&amp;$C41,UncollectibleLookup,4,FALSE)),0,'Corrected With Uncollectible'!DQ41-'Module C Initial'!DQ41),'Corrected With Uncollectible'!DQ41-'Module C Initial'!DQ41)</f>
        <v>0</v>
      </c>
      <c r="Z41" s="32">
        <f ca="1">IFERROR(IF(AND($A41=VLOOKUP($A41&amp;"."&amp;$C41,UncollectibleLookup,2,FALSE),$C41=VLOOKUP($A41&amp;"."&amp;$C41,UncollectibleLookup,4,FALSE)),0,'Corrected With Uncollectible'!DR41-'Module C Initial'!DR41),'Corrected With Uncollectible'!DR41-'Module C Initial'!DR41)</f>
        <v>0</v>
      </c>
      <c r="AA41" s="32">
        <f ca="1">IFERROR(IF(AND($A41=VLOOKUP($A41&amp;"."&amp;$C41,UncollectibleLookup,2,FALSE),$C41=VLOOKUP($A41&amp;"."&amp;$C41,UncollectibleLookup,4,FALSE)),0,'Corrected With Uncollectible'!DS41-'Module C Initial'!DS41),'Corrected With Uncollectible'!DS41-'Module C Initial'!DS41)</f>
        <v>19.650000000000006</v>
      </c>
      <c r="AB41" s="32">
        <f ca="1">IFERROR(IF(AND($A41=VLOOKUP($A41&amp;"."&amp;$C41,UncollectibleLookup,2,FALSE),$C41=VLOOKUP($A41&amp;"."&amp;$C41,UncollectibleLookup,4,FALSE)),0,'Corrected With Uncollectible'!DT41-'Module C Initial'!DT41),'Corrected With Uncollectible'!DT41-'Module C Initial'!DT41)</f>
        <v>51.589999999999975</v>
      </c>
      <c r="AC41" s="31">
        <f ca="1">IFERROR(IF(AND($A41=VLOOKUP($A41&amp;"."&amp;$C41,UncollectibleLookup,2,FALSE),$C41=VLOOKUP($A41&amp;"."&amp;$C41,UncollectibleLookup,4,FALSE)),0,'Corrected With Uncollectible'!DU41-'Module C Initial'!DU41),'Corrected With Uncollectible'!DU41-'Module C Initial'!DU41)</f>
        <v>0</v>
      </c>
      <c r="AD41" s="31">
        <f ca="1">IFERROR(IF(AND($A41=VLOOKUP($A41&amp;"."&amp;$C41,UncollectibleLookup,2,FALSE),$C41=VLOOKUP($A41&amp;"."&amp;$C41,UncollectibleLookup,4,FALSE)),0,'Corrected With Uncollectible'!DV41-'Module C Initial'!DV41),'Corrected With Uncollectible'!DV41-'Module C Initial'!DV41)</f>
        <v>0</v>
      </c>
      <c r="AE41" s="31">
        <f ca="1">IFERROR(IF(AND($A41=VLOOKUP($A41&amp;"."&amp;$C41,UncollectibleLookup,2,FALSE),$C41=VLOOKUP($A41&amp;"."&amp;$C41,UncollectibleLookup,4,FALSE)),0,'Corrected With Uncollectible'!DW41-'Module C Initial'!DW41),'Corrected With Uncollectible'!DW41-'Module C Initial'!DW41)</f>
        <v>0</v>
      </c>
      <c r="AF41" s="31">
        <f ca="1">IFERROR(IF(AND($A41=VLOOKUP($A41&amp;"."&amp;$C41,UncollectibleLookup,2,FALSE),$C41=VLOOKUP($A41&amp;"."&amp;$C41,UncollectibleLookup,4,FALSE)),0,'Corrected With Uncollectible'!DX41-'Module C Initial'!DX41),'Corrected With Uncollectible'!DX41-'Module C Initial'!DX41)</f>
        <v>0</v>
      </c>
      <c r="AG41" s="31">
        <f ca="1">IFERROR(IF(AND($A41=VLOOKUP($A41&amp;"."&amp;$C41,UncollectibleLookup,2,FALSE),$C41=VLOOKUP($A41&amp;"."&amp;$C41,UncollectibleLookup,4,FALSE)),0,'Corrected With Uncollectible'!DY41-'Module C Initial'!DY41),'Corrected With Uncollectible'!DY41-'Module C Initial'!DY41)</f>
        <v>0</v>
      </c>
      <c r="AH41" s="31">
        <f ca="1">IFERROR(IF(AND($A41=VLOOKUP($A41&amp;"."&amp;$C41,UncollectibleLookup,2,FALSE),$C41=VLOOKUP($A41&amp;"."&amp;$C41,UncollectibleLookup,4,FALSE)),0,'Corrected With Uncollectible'!DZ41-'Module C Initial'!DZ41),'Corrected With Uncollectible'!DZ41-'Module C Initial'!DZ41)</f>
        <v>0</v>
      </c>
      <c r="AI41" s="31">
        <f ca="1">IFERROR(IF(AND($A41=VLOOKUP($A41&amp;"."&amp;$C41,UncollectibleLookup,2,FALSE),$C41=VLOOKUP($A41&amp;"."&amp;$C41,UncollectibleLookup,4,FALSE)),0,'Corrected With Uncollectible'!EA41-'Module C Initial'!EA41),'Corrected With Uncollectible'!EA41-'Module C Initial'!EA41)</f>
        <v>0</v>
      </c>
      <c r="AJ41" s="31">
        <f ca="1">IFERROR(IF(AND($A41=VLOOKUP($A41&amp;"."&amp;$C41,UncollectibleLookup,2,FALSE),$C41=VLOOKUP($A41&amp;"."&amp;$C41,UncollectibleLookup,4,FALSE)),0,'Corrected With Uncollectible'!EB41-'Module C Initial'!EB41),'Corrected With Uncollectible'!EB41-'Module C Initial'!EB41)</f>
        <v>0</v>
      </c>
      <c r="AK41" s="31">
        <f ca="1">IFERROR(IF(AND($A41=VLOOKUP($A41&amp;"."&amp;$C41,UncollectibleLookup,2,FALSE),$C41=VLOOKUP($A41&amp;"."&amp;$C41,UncollectibleLookup,4,FALSE)),0,'Corrected With Uncollectible'!EC41-'Module C Initial'!EC41),'Corrected With Uncollectible'!EC41-'Module C Initial'!EC41)</f>
        <v>0</v>
      </c>
      <c r="AL41" s="31">
        <f ca="1">IFERROR(IF(AND($A41=VLOOKUP($A41&amp;"."&amp;$C41,UncollectibleLookup,2,FALSE),$C41=VLOOKUP($A41&amp;"."&amp;$C41,UncollectibleLookup,4,FALSE)),0,'Corrected With Uncollectible'!ED41-'Module C Initial'!ED41),'Corrected With Uncollectible'!ED41-'Module C Initial'!ED41)</f>
        <v>0</v>
      </c>
      <c r="AM41" s="31">
        <f ca="1">IFERROR(IF(AND($A41=VLOOKUP($A41&amp;"."&amp;$C41,UncollectibleLookup,2,FALSE),$C41=VLOOKUP($A41&amp;"."&amp;$C41,UncollectibleLookup,4,FALSE)),0,'Corrected With Uncollectible'!EE41-'Module C Initial'!EE41),'Corrected With Uncollectible'!EE41-'Module C Initial'!EE41)</f>
        <v>119.47000000000003</v>
      </c>
      <c r="AN41" s="31">
        <f ca="1">IFERROR(IF(AND($A41=VLOOKUP($A41&amp;"."&amp;$C41,UncollectibleLookup,2,FALSE),$C41=VLOOKUP($A41&amp;"."&amp;$C41,UncollectibleLookup,4,FALSE)),0,'Corrected With Uncollectible'!EF41-'Module C Initial'!EF41),'Corrected With Uncollectible'!EF41-'Module C Initial'!EF41)</f>
        <v>312.06999999999994</v>
      </c>
      <c r="AO41" s="32">
        <f t="shared" ref="AO41:AZ62" ca="1" si="12">E41+Q41+AC41</f>
        <v>0</v>
      </c>
      <c r="AP41" s="32">
        <f t="shared" ca="1" si="12"/>
        <v>0</v>
      </c>
      <c r="AQ41" s="32">
        <f t="shared" ca="1" si="12"/>
        <v>0</v>
      </c>
      <c r="AR41" s="32">
        <f t="shared" ca="1" si="12"/>
        <v>0</v>
      </c>
      <c r="AS41" s="32">
        <f t="shared" ca="1" si="12"/>
        <v>0</v>
      </c>
      <c r="AT41" s="32">
        <f t="shared" ca="1" si="12"/>
        <v>0</v>
      </c>
      <c r="AU41" s="32">
        <f t="shared" ca="1" si="12"/>
        <v>0</v>
      </c>
      <c r="AV41" s="32">
        <f t="shared" ca="1" si="12"/>
        <v>0</v>
      </c>
      <c r="AW41" s="32">
        <f t="shared" ca="1" si="12"/>
        <v>0</v>
      </c>
      <c r="AX41" s="32">
        <f t="shared" ca="1" si="12"/>
        <v>0</v>
      </c>
      <c r="AY41" s="32">
        <f t="shared" ca="1" si="12"/>
        <v>532.00000000000011</v>
      </c>
      <c r="AZ41" s="32">
        <f t="shared" ca="1" si="12"/>
        <v>1395.5100000000002</v>
      </c>
      <c r="BA41" s="31">
        <f t="shared" ca="1" si="8"/>
        <v>0</v>
      </c>
      <c r="BB41" s="31">
        <f t="shared" ca="1" si="8"/>
        <v>0</v>
      </c>
      <c r="BC41" s="31">
        <f t="shared" ca="1" si="8"/>
        <v>0</v>
      </c>
      <c r="BD41" s="31">
        <f t="shared" ca="1" si="10"/>
        <v>0</v>
      </c>
      <c r="BE41" s="31">
        <f t="shared" ca="1" si="10"/>
        <v>0</v>
      </c>
      <c r="BF41" s="31">
        <f t="shared" ca="1" si="10"/>
        <v>0</v>
      </c>
      <c r="BG41" s="31">
        <f t="shared" ca="1" si="10"/>
        <v>0</v>
      </c>
      <c r="BH41" s="31">
        <f t="shared" ca="1" si="10"/>
        <v>0</v>
      </c>
      <c r="BI41" s="31">
        <f t="shared" ca="1" si="10"/>
        <v>0</v>
      </c>
      <c r="BJ41" s="31">
        <f t="shared" ca="1" si="10"/>
        <v>0</v>
      </c>
      <c r="BK41" s="31">
        <f t="shared" ca="1" si="10"/>
        <v>4.5999999999999996</v>
      </c>
      <c r="BL41" s="31">
        <f t="shared" ca="1" si="10"/>
        <v>12.09</v>
      </c>
      <c r="BM41" s="32">
        <f t="shared" ca="1" si="9"/>
        <v>0</v>
      </c>
      <c r="BN41" s="32">
        <f t="shared" ca="1" si="9"/>
        <v>0</v>
      </c>
      <c r="BO41" s="32">
        <f t="shared" ca="1" si="9"/>
        <v>0</v>
      </c>
      <c r="BP41" s="32">
        <f t="shared" ca="1" si="11"/>
        <v>0</v>
      </c>
      <c r="BQ41" s="32">
        <f t="shared" ca="1" si="11"/>
        <v>0</v>
      </c>
      <c r="BR41" s="32">
        <f t="shared" ca="1" si="11"/>
        <v>0</v>
      </c>
      <c r="BS41" s="32">
        <f t="shared" ca="1" si="11"/>
        <v>0</v>
      </c>
      <c r="BT41" s="32">
        <f t="shared" ca="1" si="11"/>
        <v>0</v>
      </c>
      <c r="BU41" s="32">
        <f t="shared" ca="1" si="11"/>
        <v>0</v>
      </c>
      <c r="BV41" s="32">
        <f t="shared" ca="1" si="11"/>
        <v>0</v>
      </c>
      <c r="BW41" s="32">
        <f t="shared" ca="1" si="11"/>
        <v>536.60000000000014</v>
      </c>
      <c r="BX41" s="32">
        <f t="shared" ca="1" si="11"/>
        <v>1407.6000000000001</v>
      </c>
    </row>
    <row r="42" spans="1:76">
      <c r="A42" t="s">
        <v>442</v>
      </c>
      <c r="B42" s="1" t="s">
        <v>71</v>
      </c>
      <c r="C42" t="str">
        <f t="shared" ca="1" si="2"/>
        <v>CRS3</v>
      </c>
      <c r="D42" t="str">
        <f t="shared" ca="1" si="3"/>
        <v>Crossfield Energy Centre #3</v>
      </c>
      <c r="E42" s="31">
        <f ca="1">IFERROR(IF(AND($A42=VLOOKUP($A42&amp;"."&amp;$C42,UncollectibleLookup,2,FALSE),$C42=VLOOKUP($A42&amp;"."&amp;$C42,UncollectibleLookup,4,FALSE)),0,'Corrected With Uncollectible'!CW42-'Module C Initial'!CW42),'Corrected With Uncollectible'!CW42-'Module C Initial'!CW42)</f>
        <v>0</v>
      </c>
      <c r="F42" s="31">
        <f ca="1">IFERROR(IF(AND($A42=VLOOKUP($A42&amp;"."&amp;$C42,UncollectibleLookup,2,FALSE),$C42=VLOOKUP($A42&amp;"."&amp;$C42,UncollectibleLookup,4,FALSE)),0,'Corrected With Uncollectible'!CX42-'Module C Initial'!CX42),'Corrected With Uncollectible'!CX42-'Module C Initial'!CX42)</f>
        <v>0</v>
      </c>
      <c r="G42" s="31">
        <f ca="1">IFERROR(IF(AND($A42=VLOOKUP($A42&amp;"."&amp;$C42,UncollectibleLookup,2,FALSE),$C42=VLOOKUP($A42&amp;"."&amp;$C42,UncollectibleLookup,4,FALSE)),0,'Corrected With Uncollectible'!CY42-'Module C Initial'!CY42),'Corrected With Uncollectible'!CY42-'Module C Initial'!CY42)</f>
        <v>0</v>
      </c>
      <c r="H42" s="31">
        <f ca="1">IFERROR(IF(AND($A42=VLOOKUP($A42&amp;"."&amp;$C42,UncollectibleLookup,2,FALSE),$C42=VLOOKUP($A42&amp;"."&amp;$C42,UncollectibleLookup,4,FALSE)),0,'Corrected With Uncollectible'!CZ42-'Module C Initial'!CZ42),'Corrected With Uncollectible'!CZ42-'Module C Initial'!CZ42)</f>
        <v>0</v>
      </c>
      <c r="I42" s="31">
        <f ca="1">IFERROR(IF(AND($A42=VLOOKUP($A42&amp;"."&amp;$C42,UncollectibleLookup,2,FALSE),$C42=VLOOKUP($A42&amp;"."&amp;$C42,UncollectibleLookup,4,FALSE)),0,'Corrected With Uncollectible'!DA42-'Module C Initial'!DA42),'Corrected With Uncollectible'!DA42-'Module C Initial'!DA42)</f>
        <v>0</v>
      </c>
      <c r="J42" s="31">
        <f ca="1">IFERROR(IF(AND($A42=VLOOKUP($A42&amp;"."&amp;$C42,UncollectibleLookup,2,FALSE),$C42=VLOOKUP($A42&amp;"."&amp;$C42,UncollectibleLookup,4,FALSE)),0,'Corrected With Uncollectible'!DB42-'Module C Initial'!DB42),'Corrected With Uncollectible'!DB42-'Module C Initial'!DB42)</f>
        <v>0</v>
      </c>
      <c r="K42" s="31">
        <f ca="1">IFERROR(IF(AND($A42=VLOOKUP($A42&amp;"."&amp;$C42,UncollectibleLookup,2,FALSE),$C42=VLOOKUP($A42&amp;"."&amp;$C42,UncollectibleLookup,4,FALSE)),0,'Corrected With Uncollectible'!DC42-'Module C Initial'!DC42),'Corrected With Uncollectible'!DC42-'Module C Initial'!DC42)</f>
        <v>0</v>
      </c>
      <c r="L42" s="31">
        <f ca="1">IFERROR(IF(AND($A42=VLOOKUP($A42&amp;"."&amp;$C42,UncollectibleLookup,2,FALSE),$C42=VLOOKUP($A42&amp;"."&amp;$C42,UncollectibleLookup,4,FALSE)),0,'Corrected With Uncollectible'!DD42-'Module C Initial'!DD42),'Corrected With Uncollectible'!DD42-'Module C Initial'!DD42)</f>
        <v>0</v>
      </c>
      <c r="M42" s="31">
        <f ca="1">IFERROR(IF(AND($A42=VLOOKUP($A42&amp;"."&amp;$C42,UncollectibleLookup,2,FALSE),$C42=VLOOKUP($A42&amp;"."&amp;$C42,UncollectibleLookup,4,FALSE)),0,'Corrected With Uncollectible'!DE42-'Module C Initial'!DE42),'Corrected With Uncollectible'!DE42-'Module C Initial'!DE42)</f>
        <v>0</v>
      </c>
      <c r="N42" s="31">
        <f ca="1">IFERROR(IF(AND($A42=VLOOKUP($A42&amp;"."&amp;$C42,UncollectibleLookup,2,FALSE),$C42=VLOOKUP($A42&amp;"."&amp;$C42,UncollectibleLookup,4,FALSE)),0,'Corrected With Uncollectible'!DF42-'Module C Initial'!DF42),'Corrected With Uncollectible'!DF42-'Module C Initial'!DF42)</f>
        <v>0</v>
      </c>
      <c r="O42" s="31">
        <f ca="1">IFERROR(IF(AND($A42=VLOOKUP($A42&amp;"."&amp;$C42,UncollectibleLookup,2,FALSE),$C42=VLOOKUP($A42&amp;"."&amp;$C42,UncollectibleLookup,4,FALSE)),0,'Corrected With Uncollectible'!DG42-'Module C Initial'!DG42),'Corrected With Uncollectible'!DG42-'Module C Initial'!DG42)</f>
        <v>0</v>
      </c>
      <c r="P42" s="31">
        <f ca="1">IFERROR(IF(AND($A42=VLOOKUP($A42&amp;"."&amp;$C42,UncollectibleLookup,2,FALSE),$C42=VLOOKUP($A42&amp;"."&amp;$C42,UncollectibleLookup,4,FALSE)),0,'Corrected With Uncollectible'!DH42-'Module C Initial'!DH42),'Corrected With Uncollectible'!DH42-'Module C Initial'!DH42)</f>
        <v>37.640000000000327</v>
      </c>
      <c r="Q42" s="32">
        <f ca="1">IFERROR(IF(AND($A42=VLOOKUP($A42&amp;"."&amp;$C42,UncollectibleLookup,2,FALSE),$C42=VLOOKUP($A42&amp;"."&amp;$C42,UncollectibleLookup,4,FALSE)),0,'Corrected With Uncollectible'!DI42-'Module C Initial'!DI42),'Corrected With Uncollectible'!DI42-'Module C Initial'!DI42)</f>
        <v>0</v>
      </c>
      <c r="R42" s="32">
        <f ca="1">IFERROR(IF(AND($A42=VLOOKUP($A42&amp;"."&amp;$C42,UncollectibleLookup,2,FALSE),$C42=VLOOKUP($A42&amp;"."&amp;$C42,UncollectibleLookup,4,FALSE)),0,'Corrected With Uncollectible'!DJ42-'Module C Initial'!DJ42),'Corrected With Uncollectible'!DJ42-'Module C Initial'!DJ42)</f>
        <v>0</v>
      </c>
      <c r="S42" s="32">
        <f ca="1">IFERROR(IF(AND($A42=VLOOKUP($A42&amp;"."&amp;$C42,UncollectibleLookup,2,FALSE),$C42=VLOOKUP($A42&amp;"."&amp;$C42,UncollectibleLookup,4,FALSE)),0,'Corrected With Uncollectible'!DK42-'Module C Initial'!DK42),'Corrected With Uncollectible'!DK42-'Module C Initial'!DK42)</f>
        <v>0</v>
      </c>
      <c r="T42" s="32">
        <f ca="1">IFERROR(IF(AND($A42=VLOOKUP($A42&amp;"."&amp;$C42,UncollectibleLookup,2,FALSE),$C42=VLOOKUP($A42&amp;"."&amp;$C42,UncollectibleLookup,4,FALSE)),0,'Corrected With Uncollectible'!DL42-'Module C Initial'!DL42),'Corrected With Uncollectible'!DL42-'Module C Initial'!DL42)</f>
        <v>0</v>
      </c>
      <c r="U42" s="32">
        <f ca="1">IFERROR(IF(AND($A42=VLOOKUP($A42&amp;"."&amp;$C42,UncollectibleLookup,2,FALSE),$C42=VLOOKUP($A42&amp;"."&amp;$C42,UncollectibleLookup,4,FALSE)),0,'Corrected With Uncollectible'!DM42-'Module C Initial'!DM42),'Corrected With Uncollectible'!DM42-'Module C Initial'!DM42)</f>
        <v>0</v>
      </c>
      <c r="V42" s="32">
        <f ca="1">IFERROR(IF(AND($A42=VLOOKUP($A42&amp;"."&amp;$C42,UncollectibleLookup,2,FALSE),$C42=VLOOKUP($A42&amp;"."&amp;$C42,UncollectibleLookup,4,FALSE)),0,'Corrected With Uncollectible'!DN42-'Module C Initial'!DN42),'Corrected With Uncollectible'!DN42-'Module C Initial'!DN42)</f>
        <v>0</v>
      </c>
      <c r="W42" s="32">
        <f ca="1">IFERROR(IF(AND($A42=VLOOKUP($A42&amp;"."&amp;$C42,UncollectibleLookup,2,FALSE),$C42=VLOOKUP($A42&amp;"."&amp;$C42,UncollectibleLookup,4,FALSE)),0,'Corrected With Uncollectible'!DO42-'Module C Initial'!DO42),'Corrected With Uncollectible'!DO42-'Module C Initial'!DO42)</f>
        <v>0</v>
      </c>
      <c r="X42" s="32">
        <f ca="1">IFERROR(IF(AND($A42=VLOOKUP($A42&amp;"."&amp;$C42,UncollectibleLookup,2,FALSE),$C42=VLOOKUP($A42&amp;"."&amp;$C42,UncollectibleLookup,4,FALSE)),0,'Corrected With Uncollectible'!DP42-'Module C Initial'!DP42),'Corrected With Uncollectible'!DP42-'Module C Initial'!DP42)</f>
        <v>0</v>
      </c>
      <c r="Y42" s="32">
        <f ca="1">IFERROR(IF(AND($A42=VLOOKUP($A42&amp;"."&amp;$C42,UncollectibleLookup,2,FALSE),$C42=VLOOKUP($A42&amp;"."&amp;$C42,UncollectibleLookup,4,FALSE)),0,'Corrected With Uncollectible'!DQ42-'Module C Initial'!DQ42),'Corrected With Uncollectible'!DQ42-'Module C Initial'!DQ42)</f>
        <v>0</v>
      </c>
      <c r="Z42" s="32">
        <f ca="1">IFERROR(IF(AND($A42=VLOOKUP($A42&amp;"."&amp;$C42,UncollectibleLookup,2,FALSE),$C42=VLOOKUP($A42&amp;"."&amp;$C42,UncollectibleLookup,4,FALSE)),0,'Corrected With Uncollectible'!DR42-'Module C Initial'!DR42),'Corrected With Uncollectible'!DR42-'Module C Initial'!DR42)</f>
        <v>0</v>
      </c>
      <c r="AA42" s="32">
        <f ca="1">IFERROR(IF(AND($A42=VLOOKUP($A42&amp;"."&amp;$C42,UncollectibleLookup,2,FALSE),$C42=VLOOKUP($A42&amp;"."&amp;$C42,UncollectibleLookup,4,FALSE)),0,'Corrected With Uncollectible'!DS42-'Module C Initial'!DS42),'Corrected With Uncollectible'!DS42-'Module C Initial'!DS42)</f>
        <v>0</v>
      </c>
      <c r="AB42" s="32">
        <f ca="1">IFERROR(IF(AND($A42=VLOOKUP($A42&amp;"."&amp;$C42,UncollectibleLookup,2,FALSE),$C42=VLOOKUP($A42&amp;"."&amp;$C42,UncollectibleLookup,4,FALSE)),0,'Corrected With Uncollectible'!DT42-'Module C Initial'!DT42),'Corrected With Uncollectible'!DT42-'Module C Initial'!DT42)</f>
        <v>1.8799999999999955</v>
      </c>
      <c r="AC42" s="31">
        <f ca="1">IFERROR(IF(AND($A42=VLOOKUP($A42&amp;"."&amp;$C42,UncollectibleLookup,2,FALSE),$C42=VLOOKUP($A42&amp;"."&amp;$C42,UncollectibleLookup,4,FALSE)),0,'Corrected With Uncollectible'!DU42-'Module C Initial'!DU42),'Corrected With Uncollectible'!DU42-'Module C Initial'!DU42)</f>
        <v>0</v>
      </c>
      <c r="AD42" s="31">
        <f ca="1">IFERROR(IF(AND($A42=VLOOKUP($A42&amp;"."&amp;$C42,UncollectibleLookup,2,FALSE),$C42=VLOOKUP($A42&amp;"."&amp;$C42,UncollectibleLookup,4,FALSE)),0,'Corrected With Uncollectible'!DV42-'Module C Initial'!DV42),'Corrected With Uncollectible'!DV42-'Module C Initial'!DV42)</f>
        <v>0</v>
      </c>
      <c r="AE42" s="31">
        <f ca="1">IFERROR(IF(AND($A42=VLOOKUP($A42&amp;"."&amp;$C42,UncollectibleLookup,2,FALSE),$C42=VLOOKUP($A42&amp;"."&amp;$C42,UncollectibleLookup,4,FALSE)),0,'Corrected With Uncollectible'!DW42-'Module C Initial'!DW42),'Corrected With Uncollectible'!DW42-'Module C Initial'!DW42)</f>
        <v>0</v>
      </c>
      <c r="AF42" s="31">
        <f ca="1">IFERROR(IF(AND($A42=VLOOKUP($A42&amp;"."&amp;$C42,UncollectibleLookup,2,FALSE),$C42=VLOOKUP($A42&amp;"."&amp;$C42,UncollectibleLookup,4,FALSE)),0,'Corrected With Uncollectible'!DX42-'Module C Initial'!DX42),'Corrected With Uncollectible'!DX42-'Module C Initial'!DX42)</f>
        <v>0</v>
      </c>
      <c r="AG42" s="31">
        <f ca="1">IFERROR(IF(AND($A42=VLOOKUP($A42&amp;"."&amp;$C42,UncollectibleLookup,2,FALSE),$C42=VLOOKUP($A42&amp;"."&amp;$C42,UncollectibleLookup,4,FALSE)),0,'Corrected With Uncollectible'!DY42-'Module C Initial'!DY42),'Corrected With Uncollectible'!DY42-'Module C Initial'!DY42)</f>
        <v>0</v>
      </c>
      <c r="AH42" s="31">
        <f ca="1">IFERROR(IF(AND($A42=VLOOKUP($A42&amp;"."&amp;$C42,UncollectibleLookup,2,FALSE),$C42=VLOOKUP($A42&amp;"."&amp;$C42,UncollectibleLookup,4,FALSE)),0,'Corrected With Uncollectible'!DZ42-'Module C Initial'!DZ42),'Corrected With Uncollectible'!DZ42-'Module C Initial'!DZ42)</f>
        <v>0</v>
      </c>
      <c r="AI42" s="31">
        <f ca="1">IFERROR(IF(AND($A42=VLOOKUP($A42&amp;"."&amp;$C42,UncollectibleLookup,2,FALSE),$C42=VLOOKUP($A42&amp;"."&amp;$C42,UncollectibleLookup,4,FALSE)),0,'Corrected With Uncollectible'!EA42-'Module C Initial'!EA42),'Corrected With Uncollectible'!EA42-'Module C Initial'!EA42)</f>
        <v>0</v>
      </c>
      <c r="AJ42" s="31">
        <f ca="1">IFERROR(IF(AND($A42=VLOOKUP($A42&amp;"."&amp;$C42,UncollectibleLookup,2,FALSE),$C42=VLOOKUP($A42&amp;"."&amp;$C42,UncollectibleLookup,4,FALSE)),0,'Corrected With Uncollectible'!EB42-'Module C Initial'!EB42),'Corrected With Uncollectible'!EB42-'Module C Initial'!EB42)</f>
        <v>0</v>
      </c>
      <c r="AK42" s="31">
        <f ca="1">IFERROR(IF(AND($A42=VLOOKUP($A42&amp;"."&amp;$C42,UncollectibleLookup,2,FALSE),$C42=VLOOKUP($A42&amp;"."&amp;$C42,UncollectibleLookup,4,FALSE)),0,'Corrected With Uncollectible'!EC42-'Module C Initial'!EC42),'Corrected With Uncollectible'!EC42-'Module C Initial'!EC42)</f>
        <v>0</v>
      </c>
      <c r="AL42" s="31">
        <f ca="1">IFERROR(IF(AND($A42=VLOOKUP($A42&amp;"."&amp;$C42,UncollectibleLookup,2,FALSE),$C42=VLOOKUP($A42&amp;"."&amp;$C42,UncollectibleLookup,4,FALSE)),0,'Corrected With Uncollectible'!ED42-'Module C Initial'!ED42),'Corrected With Uncollectible'!ED42-'Module C Initial'!ED42)</f>
        <v>0</v>
      </c>
      <c r="AM42" s="31">
        <f ca="1">IFERROR(IF(AND($A42=VLOOKUP($A42&amp;"."&amp;$C42,UncollectibleLookup,2,FALSE),$C42=VLOOKUP($A42&amp;"."&amp;$C42,UncollectibleLookup,4,FALSE)),0,'Corrected With Uncollectible'!EE42-'Module C Initial'!EE42),'Corrected With Uncollectible'!EE42-'Module C Initial'!EE42)</f>
        <v>0</v>
      </c>
      <c r="AN42" s="31">
        <f ca="1">IFERROR(IF(AND($A42=VLOOKUP($A42&amp;"."&amp;$C42,UncollectibleLookup,2,FALSE),$C42=VLOOKUP($A42&amp;"."&amp;$C42,UncollectibleLookup,4,FALSE)),0,'Corrected With Uncollectible'!EF42-'Module C Initial'!EF42),'Corrected With Uncollectible'!EF42-'Module C Initial'!EF42)</f>
        <v>11.380000000000109</v>
      </c>
      <c r="AO42" s="32">
        <f t="shared" ca="1" si="12"/>
        <v>0</v>
      </c>
      <c r="AP42" s="32">
        <f t="shared" ca="1" si="12"/>
        <v>0</v>
      </c>
      <c r="AQ42" s="32">
        <f t="shared" ca="1" si="12"/>
        <v>0</v>
      </c>
      <c r="AR42" s="32">
        <f t="shared" ca="1" si="12"/>
        <v>0</v>
      </c>
      <c r="AS42" s="32">
        <f t="shared" ca="1" si="12"/>
        <v>0</v>
      </c>
      <c r="AT42" s="32">
        <f t="shared" ca="1" si="12"/>
        <v>0</v>
      </c>
      <c r="AU42" s="32">
        <f t="shared" ca="1" si="12"/>
        <v>0</v>
      </c>
      <c r="AV42" s="32">
        <f t="shared" ca="1" si="12"/>
        <v>0</v>
      </c>
      <c r="AW42" s="32">
        <f t="shared" ca="1" si="12"/>
        <v>0</v>
      </c>
      <c r="AX42" s="32">
        <f t="shared" ca="1" si="12"/>
        <v>0</v>
      </c>
      <c r="AY42" s="32">
        <f t="shared" ca="1" si="12"/>
        <v>0</v>
      </c>
      <c r="AZ42" s="32">
        <f t="shared" ca="1" si="12"/>
        <v>50.900000000000432</v>
      </c>
      <c r="BA42" s="31">
        <f t="shared" ca="1" si="8"/>
        <v>0</v>
      </c>
      <c r="BB42" s="31">
        <f t="shared" ca="1" si="8"/>
        <v>0</v>
      </c>
      <c r="BC42" s="31">
        <f t="shared" ca="1" si="8"/>
        <v>0</v>
      </c>
      <c r="BD42" s="31">
        <f t="shared" ca="1" si="10"/>
        <v>0</v>
      </c>
      <c r="BE42" s="31">
        <f t="shared" ca="1" si="10"/>
        <v>0</v>
      </c>
      <c r="BF42" s="31">
        <f t="shared" ca="1" si="10"/>
        <v>0</v>
      </c>
      <c r="BG42" s="31">
        <f t="shared" ca="1" si="10"/>
        <v>0</v>
      </c>
      <c r="BH42" s="31">
        <f t="shared" ca="1" si="10"/>
        <v>0</v>
      </c>
      <c r="BI42" s="31">
        <f t="shared" ca="1" si="10"/>
        <v>0</v>
      </c>
      <c r="BJ42" s="31">
        <f t="shared" ca="1" si="10"/>
        <v>0</v>
      </c>
      <c r="BK42" s="31">
        <f t="shared" ca="1" si="10"/>
        <v>0</v>
      </c>
      <c r="BL42" s="31">
        <f t="shared" ca="1" si="10"/>
        <v>0.44</v>
      </c>
      <c r="BM42" s="32">
        <f t="shared" ca="1" si="9"/>
        <v>0</v>
      </c>
      <c r="BN42" s="32">
        <f t="shared" ca="1" si="9"/>
        <v>0</v>
      </c>
      <c r="BO42" s="32">
        <f t="shared" ca="1" si="9"/>
        <v>0</v>
      </c>
      <c r="BP42" s="32">
        <f t="shared" ca="1" si="11"/>
        <v>0</v>
      </c>
      <c r="BQ42" s="32">
        <f t="shared" ca="1" si="11"/>
        <v>0</v>
      </c>
      <c r="BR42" s="32">
        <f t="shared" ca="1" si="11"/>
        <v>0</v>
      </c>
      <c r="BS42" s="32">
        <f t="shared" ca="1" si="11"/>
        <v>0</v>
      </c>
      <c r="BT42" s="32">
        <f t="shared" ca="1" si="11"/>
        <v>0</v>
      </c>
      <c r="BU42" s="32">
        <f t="shared" ca="1" si="11"/>
        <v>0</v>
      </c>
      <c r="BV42" s="32">
        <f t="shared" ca="1" si="11"/>
        <v>0</v>
      </c>
      <c r="BW42" s="32">
        <f t="shared" ca="1" si="11"/>
        <v>0</v>
      </c>
      <c r="BX42" s="32">
        <f t="shared" ca="1" si="11"/>
        <v>51.34000000000043</v>
      </c>
    </row>
    <row r="43" spans="1:76">
      <c r="A43" t="s">
        <v>509</v>
      </c>
      <c r="B43" s="1" t="s">
        <v>55</v>
      </c>
      <c r="C43" t="str">
        <f t="shared" ca="1" si="2"/>
        <v>CRWD</v>
      </c>
      <c r="D43" t="str">
        <f t="shared" ca="1" si="3"/>
        <v>Cowley Ridge Phase 2 Wind Facility</v>
      </c>
      <c r="E43" s="31">
        <f ca="1">IFERROR(IF(AND($A43=VLOOKUP($A43&amp;"."&amp;$C43,UncollectibleLookup,2,FALSE),$C43=VLOOKUP($A43&amp;"."&amp;$C43,UncollectibleLookup,4,FALSE)),0,'Corrected With Uncollectible'!CW43-'Module C Initial'!CW43),'Corrected With Uncollectible'!CW43-'Module C Initial'!CW43)</f>
        <v>0</v>
      </c>
      <c r="F43" s="31">
        <f ca="1">IFERROR(IF(AND($A43=VLOOKUP($A43&amp;"."&amp;$C43,UncollectibleLookup,2,FALSE),$C43=VLOOKUP($A43&amp;"."&amp;$C43,UncollectibleLookup,4,FALSE)),0,'Corrected With Uncollectible'!CX43-'Module C Initial'!CX43),'Corrected With Uncollectible'!CX43-'Module C Initial'!CX43)</f>
        <v>0</v>
      </c>
      <c r="G43" s="31">
        <f ca="1">IFERROR(IF(AND($A43=VLOOKUP($A43&amp;"."&amp;$C43,UncollectibleLookup,2,FALSE),$C43=VLOOKUP($A43&amp;"."&amp;$C43,UncollectibleLookup,4,FALSE)),0,'Corrected With Uncollectible'!CY43-'Module C Initial'!CY43),'Corrected With Uncollectible'!CY43-'Module C Initial'!CY43)</f>
        <v>0</v>
      </c>
      <c r="H43" s="31">
        <f ca="1">IFERROR(IF(AND($A43=VLOOKUP($A43&amp;"."&amp;$C43,UncollectibleLookup,2,FALSE),$C43=VLOOKUP($A43&amp;"."&amp;$C43,UncollectibleLookup,4,FALSE)),0,'Corrected With Uncollectible'!CZ43-'Module C Initial'!CZ43),'Corrected With Uncollectible'!CZ43-'Module C Initial'!CZ43)</f>
        <v>0</v>
      </c>
      <c r="I43" s="31">
        <f ca="1">IFERROR(IF(AND($A43=VLOOKUP($A43&amp;"."&amp;$C43,UncollectibleLookup,2,FALSE),$C43=VLOOKUP($A43&amp;"."&amp;$C43,UncollectibleLookup,4,FALSE)),0,'Corrected With Uncollectible'!DA43-'Module C Initial'!DA43),'Corrected With Uncollectible'!DA43-'Module C Initial'!DA43)</f>
        <v>0</v>
      </c>
      <c r="J43" s="31">
        <f ca="1">IFERROR(IF(AND($A43=VLOOKUP($A43&amp;"."&amp;$C43,UncollectibleLookup,2,FALSE),$C43=VLOOKUP($A43&amp;"."&amp;$C43,UncollectibleLookup,4,FALSE)),0,'Corrected With Uncollectible'!DB43-'Module C Initial'!DB43),'Corrected With Uncollectible'!DB43-'Module C Initial'!DB43)</f>
        <v>0</v>
      </c>
      <c r="K43" s="31">
        <f ca="1">IFERROR(IF(AND($A43=VLOOKUP($A43&amp;"."&amp;$C43,UncollectibleLookup,2,FALSE),$C43=VLOOKUP($A43&amp;"."&amp;$C43,UncollectibleLookup,4,FALSE)),0,'Corrected With Uncollectible'!DC43-'Module C Initial'!DC43),'Corrected With Uncollectible'!DC43-'Module C Initial'!DC43)</f>
        <v>0</v>
      </c>
      <c r="L43" s="31">
        <f ca="1">IFERROR(IF(AND($A43=VLOOKUP($A43&amp;"."&amp;$C43,UncollectibleLookup,2,FALSE),$C43=VLOOKUP($A43&amp;"."&amp;$C43,UncollectibleLookup,4,FALSE)),0,'Corrected With Uncollectible'!DD43-'Module C Initial'!DD43),'Corrected With Uncollectible'!DD43-'Module C Initial'!DD43)</f>
        <v>0</v>
      </c>
      <c r="M43" s="31">
        <f ca="1">IFERROR(IF(AND($A43=VLOOKUP($A43&amp;"."&amp;$C43,UncollectibleLookup,2,FALSE),$C43=VLOOKUP($A43&amp;"."&amp;$C43,UncollectibleLookup,4,FALSE)),0,'Corrected With Uncollectible'!DE43-'Module C Initial'!DE43),'Corrected With Uncollectible'!DE43-'Module C Initial'!DE43)</f>
        <v>0</v>
      </c>
      <c r="N43" s="31">
        <f ca="1">IFERROR(IF(AND($A43=VLOOKUP($A43&amp;"."&amp;$C43,UncollectibleLookup,2,FALSE),$C43=VLOOKUP($A43&amp;"."&amp;$C43,UncollectibleLookup,4,FALSE)),0,'Corrected With Uncollectible'!DF43-'Module C Initial'!DF43),'Corrected With Uncollectible'!DF43-'Module C Initial'!DF43)</f>
        <v>0</v>
      </c>
      <c r="O43" s="31">
        <f ca="1">IFERROR(IF(AND($A43=VLOOKUP($A43&amp;"."&amp;$C43,UncollectibleLookup,2,FALSE),$C43=VLOOKUP($A43&amp;"."&amp;$C43,UncollectibleLookup,4,FALSE)),0,'Corrected With Uncollectible'!DG43-'Module C Initial'!DG43),'Corrected With Uncollectible'!DG43-'Module C Initial'!DG43)</f>
        <v>20.360000000000582</v>
      </c>
      <c r="P43" s="31">
        <f ca="1">IFERROR(IF(AND($A43=VLOOKUP($A43&amp;"."&amp;$C43,UncollectibleLookup,2,FALSE),$C43=VLOOKUP($A43&amp;"."&amp;$C43,UncollectibleLookup,4,FALSE)),0,'Corrected With Uncollectible'!DH43-'Module C Initial'!DH43),'Corrected With Uncollectible'!DH43-'Module C Initial'!DH43)</f>
        <v>7.8599999999987631</v>
      </c>
      <c r="Q43" s="32">
        <f ca="1">IFERROR(IF(AND($A43=VLOOKUP($A43&amp;"."&amp;$C43,UncollectibleLookup,2,FALSE),$C43=VLOOKUP($A43&amp;"."&amp;$C43,UncollectibleLookup,4,FALSE)),0,'Corrected With Uncollectible'!DI43-'Module C Initial'!DI43),'Corrected With Uncollectible'!DI43-'Module C Initial'!DI43)</f>
        <v>0</v>
      </c>
      <c r="R43" s="32">
        <f ca="1">IFERROR(IF(AND($A43=VLOOKUP($A43&amp;"."&amp;$C43,UncollectibleLookup,2,FALSE),$C43=VLOOKUP($A43&amp;"."&amp;$C43,UncollectibleLookup,4,FALSE)),0,'Corrected With Uncollectible'!DJ43-'Module C Initial'!DJ43),'Corrected With Uncollectible'!DJ43-'Module C Initial'!DJ43)</f>
        <v>0</v>
      </c>
      <c r="S43" s="32">
        <f ca="1">IFERROR(IF(AND($A43=VLOOKUP($A43&amp;"."&amp;$C43,UncollectibleLookup,2,FALSE),$C43=VLOOKUP($A43&amp;"."&amp;$C43,UncollectibleLookup,4,FALSE)),0,'Corrected With Uncollectible'!DK43-'Module C Initial'!DK43),'Corrected With Uncollectible'!DK43-'Module C Initial'!DK43)</f>
        <v>0</v>
      </c>
      <c r="T43" s="32">
        <f ca="1">IFERROR(IF(AND($A43=VLOOKUP($A43&amp;"."&amp;$C43,UncollectibleLookup,2,FALSE),$C43=VLOOKUP($A43&amp;"."&amp;$C43,UncollectibleLookup,4,FALSE)),0,'Corrected With Uncollectible'!DL43-'Module C Initial'!DL43),'Corrected With Uncollectible'!DL43-'Module C Initial'!DL43)</f>
        <v>0</v>
      </c>
      <c r="U43" s="32">
        <f ca="1">IFERROR(IF(AND($A43=VLOOKUP($A43&amp;"."&amp;$C43,UncollectibleLookup,2,FALSE),$C43=VLOOKUP($A43&amp;"."&amp;$C43,UncollectibleLookup,4,FALSE)),0,'Corrected With Uncollectible'!DM43-'Module C Initial'!DM43),'Corrected With Uncollectible'!DM43-'Module C Initial'!DM43)</f>
        <v>0</v>
      </c>
      <c r="V43" s="32">
        <f ca="1">IFERROR(IF(AND($A43=VLOOKUP($A43&amp;"."&amp;$C43,UncollectibleLookup,2,FALSE),$C43=VLOOKUP($A43&amp;"."&amp;$C43,UncollectibleLookup,4,FALSE)),0,'Corrected With Uncollectible'!DN43-'Module C Initial'!DN43),'Corrected With Uncollectible'!DN43-'Module C Initial'!DN43)</f>
        <v>0</v>
      </c>
      <c r="W43" s="32">
        <f ca="1">IFERROR(IF(AND($A43=VLOOKUP($A43&amp;"."&amp;$C43,UncollectibleLookup,2,FALSE),$C43=VLOOKUP($A43&amp;"."&amp;$C43,UncollectibleLookup,4,FALSE)),0,'Corrected With Uncollectible'!DO43-'Module C Initial'!DO43),'Corrected With Uncollectible'!DO43-'Module C Initial'!DO43)</f>
        <v>0</v>
      </c>
      <c r="X43" s="32">
        <f ca="1">IFERROR(IF(AND($A43=VLOOKUP($A43&amp;"."&amp;$C43,UncollectibleLookup,2,FALSE),$C43=VLOOKUP($A43&amp;"."&amp;$C43,UncollectibleLookup,4,FALSE)),0,'Corrected With Uncollectible'!DP43-'Module C Initial'!DP43),'Corrected With Uncollectible'!DP43-'Module C Initial'!DP43)</f>
        <v>0</v>
      </c>
      <c r="Y43" s="32">
        <f ca="1">IFERROR(IF(AND($A43=VLOOKUP($A43&amp;"."&amp;$C43,UncollectibleLookup,2,FALSE),$C43=VLOOKUP($A43&amp;"."&amp;$C43,UncollectibleLookup,4,FALSE)),0,'Corrected With Uncollectible'!DQ43-'Module C Initial'!DQ43),'Corrected With Uncollectible'!DQ43-'Module C Initial'!DQ43)</f>
        <v>0</v>
      </c>
      <c r="Z43" s="32">
        <f ca="1">IFERROR(IF(AND($A43=VLOOKUP($A43&amp;"."&amp;$C43,UncollectibleLookup,2,FALSE),$C43=VLOOKUP($A43&amp;"."&amp;$C43,UncollectibleLookup,4,FALSE)),0,'Corrected With Uncollectible'!DR43-'Module C Initial'!DR43),'Corrected With Uncollectible'!DR43-'Module C Initial'!DR43)</f>
        <v>0</v>
      </c>
      <c r="AA43" s="32">
        <f ca="1">IFERROR(IF(AND($A43=VLOOKUP($A43&amp;"."&amp;$C43,UncollectibleLookup,2,FALSE),$C43=VLOOKUP($A43&amp;"."&amp;$C43,UncollectibleLookup,4,FALSE)),0,'Corrected With Uncollectible'!DS43-'Module C Initial'!DS43),'Corrected With Uncollectible'!DS43-'Module C Initial'!DS43)</f>
        <v>1.0099999999999909</v>
      </c>
      <c r="AB43" s="32">
        <f ca="1">IFERROR(IF(AND($A43=VLOOKUP($A43&amp;"."&amp;$C43,UncollectibleLookup,2,FALSE),$C43=VLOOKUP($A43&amp;"."&amp;$C43,UncollectibleLookup,4,FALSE)),0,'Corrected With Uncollectible'!DT43-'Module C Initial'!DT43),'Corrected With Uncollectible'!DT43-'Module C Initial'!DT43)</f>
        <v>0.3900000000000432</v>
      </c>
      <c r="AC43" s="31">
        <f ca="1">IFERROR(IF(AND($A43=VLOOKUP($A43&amp;"."&amp;$C43,UncollectibleLookup,2,FALSE),$C43=VLOOKUP($A43&amp;"."&amp;$C43,UncollectibleLookup,4,FALSE)),0,'Corrected With Uncollectible'!DU43-'Module C Initial'!DU43),'Corrected With Uncollectible'!DU43-'Module C Initial'!DU43)</f>
        <v>0</v>
      </c>
      <c r="AD43" s="31">
        <f ca="1">IFERROR(IF(AND($A43=VLOOKUP($A43&amp;"."&amp;$C43,UncollectibleLookup,2,FALSE),$C43=VLOOKUP($A43&amp;"."&amp;$C43,UncollectibleLookup,4,FALSE)),0,'Corrected With Uncollectible'!DV43-'Module C Initial'!DV43),'Corrected With Uncollectible'!DV43-'Module C Initial'!DV43)</f>
        <v>0</v>
      </c>
      <c r="AE43" s="31">
        <f ca="1">IFERROR(IF(AND($A43=VLOOKUP($A43&amp;"."&amp;$C43,UncollectibleLookup,2,FALSE),$C43=VLOOKUP($A43&amp;"."&amp;$C43,UncollectibleLookup,4,FALSE)),0,'Corrected With Uncollectible'!DW43-'Module C Initial'!DW43),'Corrected With Uncollectible'!DW43-'Module C Initial'!DW43)</f>
        <v>0</v>
      </c>
      <c r="AF43" s="31">
        <f ca="1">IFERROR(IF(AND($A43=VLOOKUP($A43&amp;"."&amp;$C43,UncollectibleLookup,2,FALSE),$C43=VLOOKUP($A43&amp;"."&amp;$C43,UncollectibleLookup,4,FALSE)),0,'Corrected With Uncollectible'!DX43-'Module C Initial'!DX43),'Corrected With Uncollectible'!DX43-'Module C Initial'!DX43)</f>
        <v>0</v>
      </c>
      <c r="AG43" s="31">
        <f ca="1">IFERROR(IF(AND($A43=VLOOKUP($A43&amp;"."&amp;$C43,UncollectibleLookup,2,FALSE),$C43=VLOOKUP($A43&amp;"."&amp;$C43,UncollectibleLookup,4,FALSE)),0,'Corrected With Uncollectible'!DY43-'Module C Initial'!DY43),'Corrected With Uncollectible'!DY43-'Module C Initial'!DY43)</f>
        <v>0</v>
      </c>
      <c r="AH43" s="31">
        <f ca="1">IFERROR(IF(AND($A43=VLOOKUP($A43&amp;"."&amp;$C43,UncollectibleLookup,2,FALSE),$C43=VLOOKUP($A43&amp;"."&amp;$C43,UncollectibleLookup,4,FALSE)),0,'Corrected With Uncollectible'!DZ43-'Module C Initial'!DZ43),'Corrected With Uncollectible'!DZ43-'Module C Initial'!DZ43)</f>
        <v>0</v>
      </c>
      <c r="AI43" s="31">
        <f ca="1">IFERROR(IF(AND($A43=VLOOKUP($A43&amp;"."&amp;$C43,UncollectibleLookup,2,FALSE),$C43=VLOOKUP($A43&amp;"."&amp;$C43,UncollectibleLookup,4,FALSE)),0,'Corrected With Uncollectible'!EA43-'Module C Initial'!EA43),'Corrected With Uncollectible'!EA43-'Module C Initial'!EA43)</f>
        <v>0</v>
      </c>
      <c r="AJ43" s="31">
        <f ca="1">IFERROR(IF(AND($A43=VLOOKUP($A43&amp;"."&amp;$C43,UncollectibleLookup,2,FALSE),$C43=VLOOKUP($A43&amp;"."&amp;$C43,UncollectibleLookup,4,FALSE)),0,'Corrected With Uncollectible'!EB43-'Module C Initial'!EB43),'Corrected With Uncollectible'!EB43-'Module C Initial'!EB43)</f>
        <v>0</v>
      </c>
      <c r="AK43" s="31">
        <f ca="1">IFERROR(IF(AND($A43=VLOOKUP($A43&amp;"."&amp;$C43,UncollectibleLookup,2,FALSE),$C43=VLOOKUP($A43&amp;"."&amp;$C43,UncollectibleLookup,4,FALSE)),0,'Corrected With Uncollectible'!EC43-'Module C Initial'!EC43),'Corrected With Uncollectible'!EC43-'Module C Initial'!EC43)</f>
        <v>0</v>
      </c>
      <c r="AL43" s="31">
        <f ca="1">IFERROR(IF(AND($A43=VLOOKUP($A43&amp;"."&amp;$C43,UncollectibleLookup,2,FALSE),$C43=VLOOKUP($A43&amp;"."&amp;$C43,UncollectibleLookup,4,FALSE)),0,'Corrected With Uncollectible'!ED43-'Module C Initial'!ED43),'Corrected With Uncollectible'!ED43-'Module C Initial'!ED43)</f>
        <v>0</v>
      </c>
      <c r="AM43" s="31">
        <f ca="1">IFERROR(IF(AND($A43=VLOOKUP($A43&amp;"."&amp;$C43,UncollectibleLookup,2,FALSE),$C43=VLOOKUP($A43&amp;"."&amp;$C43,UncollectibleLookup,4,FALSE)),0,'Corrected With Uncollectible'!EE43-'Module C Initial'!EE43),'Corrected With Uncollectible'!EE43-'Module C Initial'!EE43)</f>
        <v>6.1900000000005093</v>
      </c>
      <c r="AN43" s="31">
        <f ca="1">IFERROR(IF(AND($A43=VLOOKUP($A43&amp;"."&amp;$C43,UncollectibleLookup,2,FALSE),$C43=VLOOKUP($A43&amp;"."&amp;$C43,UncollectibleLookup,4,FALSE)),0,'Corrected With Uncollectible'!EF43-'Module C Initial'!EF43),'Corrected With Uncollectible'!EF43-'Module C Initial'!EF43)</f>
        <v>2.3799999999998818</v>
      </c>
      <c r="AO43" s="32">
        <f t="shared" ca="1" si="12"/>
        <v>0</v>
      </c>
      <c r="AP43" s="32">
        <f t="shared" ca="1" si="12"/>
        <v>0</v>
      </c>
      <c r="AQ43" s="32">
        <f t="shared" ca="1" si="12"/>
        <v>0</v>
      </c>
      <c r="AR43" s="32">
        <f t="shared" ca="1" si="12"/>
        <v>0</v>
      </c>
      <c r="AS43" s="32">
        <f t="shared" ca="1" si="12"/>
        <v>0</v>
      </c>
      <c r="AT43" s="32">
        <f t="shared" ca="1" si="12"/>
        <v>0</v>
      </c>
      <c r="AU43" s="32">
        <f t="shared" ca="1" si="12"/>
        <v>0</v>
      </c>
      <c r="AV43" s="32">
        <f t="shared" ca="1" si="12"/>
        <v>0</v>
      </c>
      <c r="AW43" s="32">
        <f t="shared" ca="1" si="12"/>
        <v>0</v>
      </c>
      <c r="AX43" s="32">
        <f t="shared" ca="1" si="12"/>
        <v>0</v>
      </c>
      <c r="AY43" s="32">
        <f t="shared" ca="1" si="12"/>
        <v>27.560000000001082</v>
      </c>
      <c r="AZ43" s="32">
        <f t="shared" ca="1" si="12"/>
        <v>10.629999999998688</v>
      </c>
      <c r="BA43" s="31">
        <f t="shared" ca="1" si="8"/>
        <v>0</v>
      </c>
      <c r="BB43" s="31">
        <f t="shared" ca="1" si="8"/>
        <v>0</v>
      </c>
      <c r="BC43" s="31">
        <f t="shared" ca="1" si="8"/>
        <v>0</v>
      </c>
      <c r="BD43" s="31">
        <f t="shared" ca="1" si="10"/>
        <v>0</v>
      </c>
      <c r="BE43" s="31">
        <f t="shared" ca="1" si="10"/>
        <v>0</v>
      </c>
      <c r="BF43" s="31">
        <f t="shared" ca="1" si="10"/>
        <v>0</v>
      </c>
      <c r="BG43" s="31">
        <f t="shared" ca="1" si="10"/>
        <v>0</v>
      </c>
      <c r="BH43" s="31">
        <f t="shared" ca="1" si="10"/>
        <v>0</v>
      </c>
      <c r="BI43" s="31">
        <f t="shared" ca="1" si="10"/>
        <v>0</v>
      </c>
      <c r="BJ43" s="31">
        <f t="shared" ca="1" si="10"/>
        <v>0</v>
      </c>
      <c r="BK43" s="31">
        <f t="shared" ca="1" si="10"/>
        <v>0.24</v>
      </c>
      <c r="BL43" s="31">
        <f t="shared" ca="1" si="10"/>
        <v>0.09</v>
      </c>
      <c r="BM43" s="32">
        <f t="shared" ca="1" si="9"/>
        <v>0</v>
      </c>
      <c r="BN43" s="32">
        <f t="shared" ca="1" si="9"/>
        <v>0</v>
      </c>
      <c r="BO43" s="32">
        <f t="shared" ca="1" si="9"/>
        <v>0</v>
      </c>
      <c r="BP43" s="32">
        <f t="shared" ca="1" si="11"/>
        <v>0</v>
      </c>
      <c r="BQ43" s="32">
        <f t="shared" ca="1" si="11"/>
        <v>0</v>
      </c>
      <c r="BR43" s="32">
        <f t="shared" ca="1" si="11"/>
        <v>0</v>
      </c>
      <c r="BS43" s="32">
        <f t="shared" ca="1" si="11"/>
        <v>0</v>
      </c>
      <c r="BT43" s="32">
        <f t="shared" ca="1" si="11"/>
        <v>0</v>
      </c>
      <c r="BU43" s="32">
        <f t="shared" ca="1" si="11"/>
        <v>0</v>
      </c>
      <c r="BV43" s="32">
        <f t="shared" ca="1" si="11"/>
        <v>0</v>
      </c>
      <c r="BW43" s="32">
        <f t="shared" ca="1" si="11"/>
        <v>27.800000000001081</v>
      </c>
      <c r="BX43" s="32">
        <f t="shared" ca="1" si="11"/>
        <v>10.719999999998688</v>
      </c>
    </row>
    <row r="44" spans="1:76">
      <c r="A44" t="s">
        <v>536</v>
      </c>
      <c r="B44" s="1" t="s">
        <v>365</v>
      </c>
      <c r="C44" t="str">
        <f t="shared" ca="1" si="2"/>
        <v>BCHIMP</v>
      </c>
      <c r="D44" t="str">
        <f t="shared" ca="1" si="3"/>
        <v>Alberta-BC Intertie - Import</v>
      </c>
      <c r="E44" s="31">
        <f ca="1">IFERROR(IF(AND($A44=VLOOKUP($A44&amp;"."&amp;$C44,UncollectibleLookup,2,FALSE),$C44=VLOOKUP($A44&amp;"."&amp;$C44,UncollectibleLookup,4,FALSE)),0,'Corrected With Uncollectible'!CW44-'Module C Initial'!CW44),'Corrected With Uncollectible'!CW44-'Module C Initial'!CW44)</f>
        <v>0</v>
      </c>
      <c r="F44" s="31">
        <f ca="1">IFERROR(IF(AND($A44=VLOOKUP($A44&amp;"."&amp;$C44,UncollectibleLookup,2,FALSE),$C44=VLOOKUP($A44&amp;"."&amp;$C44,UncollectibleLookup,4,FALSE)),0,'Corrected With Uncollectible'!CX44-'Module C Initial'!CX44),'Corrected With Uncollectible'!CX44-'Module C Initial'!CX44)</f>
        <v>0</v>
      </c>
      <c r="G44" s="31">
        <f ca="1">IFERROR(IF(AND($A44=VLOOKUP($A44&amp;"."&amp;$C44,UncollectibleLookup,2,FALSE),$C44=VLOOKUP($A44&amp;"."&amp;$C44,UncollectibleLookup,4,FALSE)),0,'Corrected With Uncollectible'!CY44-'Module C Initial'!CY44),'Corrected With Uncollectible'!CY44-'Module C Initial'!CY44)</f>
        <v>0</v>
      </c>
      <c r="H44" s="31">
        <f ca="1">IFERROR(IF(AND($A44=VLOOKUP($A44&amp;"."&amp;$C44,UncollectibleLookup,2,FALSE),$C44=VLOOKUP($A44&amp;"."&amp;$C44,UncollectibleLookup,4,FALSE)),0,'Corrected With Uncollectible'!CZ44-'Module C Initial'!CZ44),'Corrected With Uncollectible'!CZ44-'Module C Initial'!CZ44)</f>
        <v>0</v>
      </c>
      <c r="I44" s="31">
        <f ca="1">IFERROR(IF(AND($A44=VLOOKUP($A44&amp;"."&amp;$C44,UncollectibleLookup,2,FALSE),$C44=VLOOKUP($A44&amp;"."&amp;$C44,UncollectibleLookup,4,FALSE)),0,'Corrected With Uncollectible'!DA44-'Module C Initial'!DA44),'Corrected With Uncollectible'!DA44-'Module C Initial'!DA44)</f>
        <v>0</v>
      </c>
      <c r="J44" s="31">
        <f ca="1">IFERROR(IF(AND($A44=VLOOKUP($A44&amp;"."&amp;$C44,UncollectibleLookup,2,FALSE),$C44=VLOOKUP($A44&amp;"."&amp;$C44,UncollectibleLookup,4,FALSE)),0,'Corrected With Uncollectible'!DB44-'Module C Initial'!DB44),'Corrected With Uncollectible'!DB44-'Module C Initial'!DB44)</f>
        <v>0</v>
      </c>
      <c r="K44" s="31">
        <f ca="1">IFERROR(IF(AND($A44=VLOOKUP($A44&amp;"."&amp;$C44,UncollectibleLookup,2,FALSE),$C44=VLOOKUP($A44&amp;"."&amp;$C44,UncollectibleLookup,4,FALSE)),0,'Corrected With Uncollectible'!DC44-'Module C Initial'!DC44),'Corrected With Uncollectible'!DC44-'Module C Initial'!DC44)</f>
        <v>4.5300000000000296</v>
      </c>
      <c r="L44" s="31">
        <f ca="1">IFERROR(IF(AND($A44=VLOOKUP($A44&amp;"."&amp;$C44,UncollectibleLookup,2,FALSE),$C44=VLOOKUP($A44&amp;"."&amp;$C44,UncollectibleLookup,4,FALSE)),0,'Corrected With Uncollectible'!DD44-'Module C Initial'!DD44),'Corrected With Uncollectible'!DD44-'Module C Initial'!DD44)</f>
        <v>0</v>
      </c>
      <c r="M44" s="31">
        <f ca="1">IFERROR(IF(AND($A44=VLOOKUP($A44&amp;"."&amp;$C44,UncollectibleLookup,2,FALSE),$C44=VLOOKUP($A44&amp;"."&amp;$C44,UncollectibleLookup,4,FALSE)),0,'Corrected With Uncollectible'!DE44-'Module C Initial'!DE44),'Corrected With Uncollectible'!DE44-'Module C Initial'!DE44)</f>
        <v>0</v>
      </c>
      <c r="N44" s="31">
        <f ca="1">IFERROR(IF(AND($A44=VLOOKUP($A44&amp;"."&amp;$C44,UncollectibleLookup,2,FALSE),$C44=VLOOKUP($A44&amp;"."&amp;$C44,UncollectibleLookup,4,FALSE)),0,'Corrected With Uncollectible'!DF44-'Module C Initial'!DF44),'Corrected With Uncollectible'!DF44-'Module C Initial'!DF44)</f>
        <v>0</v>
      </c>
      <c r="O44" s="31">
        <f ca="1">IFERROR(IF(AND($A44=VLOOKUP($A44&amp;"."&amp;$C44,UncollectibleLookup,2,FALSE),$C44=VLOOKUP($A44&amp;"."&amp;$C44,UncollectibleLookup,4,FALSE)),0,'Corrected With Uncollectible'!DG44-'Module C Initial'!DG44),'Corrected With Uncollectible'!DG44-'Module C Initial'!DG44)</f>
        <v>0</v>
      </c>
      <c r="P44" s="31">
        <f ca="1">IFERROR(IF(AND($A44=VLOOKUP($A44&amp;"."&amp;$C44,UncollectibleLookup,2,FALSE),$C44=VLOOKUP($A44&amp;"."&amp;$C44,UncollectibleLookup,4,FALSE)),0,'Corrected With Uncollectible'!DH44-'Module C Initial'!DH44),'Corrected With Uncollectible'!DH44-'Module C Initial'!DH44)</f>
        <v>0</v>
      </c>
      <c r="Q44" s="32">
        <f ca="1">IFERROR(IF(AND($A44=VLOOKUP($A44&amp;"."&amp;$C44,UncollectibleLookup,2,FALSE),$C44=VLOOKUP($A44&amp;"."&amp;$C44,UncollectibleLookup,4,FALSE)),0,'Corrected With Uncollectible'!DI44-'Module C Initial'!DI44),'Corrected With Uncollectible'!DI44-'Module C Initial'!DI44)</f>
        <v>0</v>
      </c>
      <c r="R44" s="32">
        <f ca="1">IFERROR(IF(AND($A44=VLOOKUP($A44&amp;"."&amp;$C44,UncollectibleLookup,2,FALSE),$C44=VLOOKUP($A44&amp;"."&amp;$C44,UncollectibleLookup,4,FALSE)),0,'Corrected With Uncollectible'!DJ44-'Module C Initial'!DJ44),'Corrected With Uncollectible'!DJ44-'Module C Initial'!DJ44)</f>
        <v>0</v>
      </c>
      <c r="S44" s="32">
        <f ca="1">IFERROR(IF(AND($A44=VLOOKUP($A44&amp;"."&amp;$C44,UncollectibleLookup,2,FALSE),$C44=VLOOKUP($A44&amp;"."&amp;$C44,UncollectibleLookup,4,FALSE)),0,'Corrected With Uncollectible'!DK44-'Module C Initial'!DK44),'Corrected With Uncollectible'!DK44-'Module C Initial'!DK44)</f>
        <v>0</v>
      </c>
      <c r="T44" s="32">
        <f ca="1">IFERROR(IF(AND($A44=VLOOKUP($A44&amp;"."&amp;$C44,UncollectibleLookup,2,FALSE),$C44=VLOOKUP($A44&amp;"."&amp;$C44,UncollectibleLookup,4,FALSE)),0,'Corrected With Uncollectible'!DL44-'Module C Initial'!DL44),'Corrected With Uncollectible'!DL44-'Module C Initial'!DL44)</f>
        <v>0</v>
      </c>
      <c r="U44" s="32">
        <f ca="1">IFERROR(IF(AND($A44=VLOOKUP($A44&amp;"."&amp;$C44,UncollectibleLookup,2,FALSE),$C44=VLOOKUP($A44&amp;"."&amp;$C44,UncollectibleLookup,4,FALSE)),0,'Corrected With Uncollectible'!DM44-'Module C Initial'!DM44),'Corrected With Uncollectible'!DM44-'Module C Initial'!DM44)</f>
        <v>0</v>
      </c>
      <c r="V44" s="32">
        <f ca="1">IFERROR(IF(AND($A44=VLOOKUP($A44&amp;"."&amp;$C44,UncollectibleLookup,2,FALSE),$C44=VLOOKUP($A44&amp;"."&amp;$C44,UncollectibleLookup,4,FALSE)),0,'Corrected With Uncollectible'!DN44-'Module C Initial'!DN44),'Corrected With Uncollectible'!DN44-'Module C Initial'!DN44)</f>
        <v>0</v>
      </c>
      <c r="W44" s="32">
        <f ca="1">IFERROR(IF(AND($A44=VLOOKUP($A44&amp;"."&amp;$C44,UncollectibleLookup,2,FALSE),$C44=VLOOKUP($A44&amp;"."&amp;$C44,UncollectibleLookup,4,FALSE)),0,'Corrected With Uncollectible'!DO44-'Module C Initial'!DO44),'Corrected With Uncollectible'!DO44-'Module C Initial'!DO44)</f>
        <v>0.22999999999999687</v>
      </c>
      <c r="X44" s="32">
        <f ca="1">IFERROR(IF(AND($A44=VLOOKUP($A44&amp;"."&amp;$C44,UncollectibleLookup,2,FALSE),$C44=VLOOKUP($A44&amp;"."&amp;$C44,UncollectibleLookup,4,FALSE)),0,'Corrected With Uncollectible'!DP44-'Module C Initial'!DP44),'Corrected With Uncollectible'!DP44-'Module C Initial'!DP44)</f>
        <v>0</v>
      </c>
      <c r="Y44" s="32">
        <f ca="1">IFERROR(IF(AND($A44=VLOOKUP($A44&amp;"."&amp;$C44,UncollectibleLookup,2,FALSE),$C44=VLOOKUP($A44&amp;"."&amp;$C44,UncollectibleLookup,4,FALSE)),0,'Corrected With Uncollectible'!DQ44-'Module C Initial'!DQ44),'Corrected With Uncollectible'!DQ44-'Module C Initial'!DQ44)</f>
        <v>0</v>
      </c>
      <c r="Z44" s="32">
        <f ca="1">IFERROR(IF(AND($A44=VLOOKUP($A44&amp;"."&amp;$C44,UncollectibleLookup,2,FALSE),$C44=VLOOKUP($A44&amp;"."&amp;$C44,UncollectibleLookup,4,FALSE)),0,'Corrected With Uncollectible'!DR44-'Module C Initial'!DR44),'Corrected With Uncollectible'!DR44-'Module C Initial'!DR44)</f>
        <v>0</v>
      </c>
      <c r="AA44" s="32">
        <f ca="1">IFERROR(IF(AND($A44=VLOOKUP($A44&amp;"."&amp;$C44,UncollectibleLookup,2,FALSE),$C44=VLOOKUP($A44&amp;"."&amp;$C44,UncollectibleLookup,4,FALSE)),0,'Corrected With Uncollectible'!DS44-'Module C Initial'!DS44),'Corrected With Uncollectible'!DS44-'Module C Initial'!DS44)</f>
        <v>0</v>
      </c>
      <c r="AB44" s="32">
        <f ca="1">IFERROR(IF(AND($A44=VLOOKUP($A44&amp;"."&amp;$C44,UncollectibleLookup,2,FALSE),$C44=VLOOKUP($A44&amp;"."&amp;$C44,UncollectibleLookup,4,FALSE)),0,'Corrected With Uncollectible'!DT44-'Module C Initial'!DT44),'Corrected With Uncollectible'!DT44-'Module C Initial'!DT44)</f>
        <v>0</v>
      </c>
      <c r="AC44" s="31">
        <f ca="1">IFERROR(IF(AND($A44=VLOOKUP($A44&amp;"."&amp;$C44,UncollectibleLookup,2,FALSE),$C44=VLOOKUP($A44&amp;"."&amp;$C44,UncollectibleLookup,4,FALSE)),0,'Corrected With Uncollectible'!DU44-'Module C Initial'!DU44),'Corrected With Uncollectible'!DU44-'Module C Initial'!DU44)</f>
        <v>0</v>
      </c>
      <c r="AD44" s="31">
        <f ca="1">IFERROR(IF(AND($A44=VLOOKUP($A44&amp;"."&amp;$C44,UncollectibleLookup,2,FALSE),$C44=VLOOKUP($A44&amp;"."&amp;$C44,UncollectibleLookup,4,FALSE)),0,'Corrected With Uncollectible'!DV44-'Module C Initial'!DV44),'Corrected With Uncollectible'!DV44-'Module C Initial'!DV44)</f>
        <v>0</v>
      </c>
      <c r="AE44" s="31">
        <f ca="1">IFERROR(IF(AND($A44=VLOOKUP($A44&amp;"."&amp;$C44,UncollectibleLookup,2,FALSE),$C44=VLOOKUP($A44&amp;"."&amp;$C44,UncollectibleLookup,4,FALSE)),0,'Corrected With Uncollectible'!DW44-'Module C Initial'!DW44),'Corrected With Uncollectible'!DW44-'Module C Initial'!DW44)</f>
        <v>0</v>
      </c>
      <c r="AF44" s="31">
        <f ca="1">IFERROR(IF(AND($A44=VLOOKUP($A44&amp;"."&amp;$C44,UncollectibleLookup,2,FALSE),$C44=VLOOKUP($A44&amp;"."&amp;$C44,UncollectibleLookup,4,FALSE)),0,'Corrected With Uncollectible'!DX44-'Module C Initial'!DX44),'Corrected With Uncollectible'!DX44-'Module C Initial'!DX44)</f>
        <v>0</v>
      </c>
      <c r="AG44" s="31">
        <f ca="1">IFERROR(IF(AND($A44=VLOOKUP($A44&amp;"."&amp;$C44,UncollectibleLookup,2,FALSE),$C44=VLOOKUP($A44&amp;"."&amp;$C44,UncollectibleLookup,4,FALSE)),0,'Corrected With Uncollectible'!DY44-'Module C Initial'!DY44),'Corrected With Uncollectible'!DY44-'Module C Initial'!DY44)</f>
        <v>0</v>
      </c>
      <c r="AH44" s="31">
        <f ca="1">IFERROR(IF(AND($A44=VLOOKUP($A44&amp;"."&amp;$C44,UncollectibleLookup,2,FALSE),$C44=VLOOKUP($A44&amp;"."&amp;$C44,UncollectibleLookup,4,FALSE)),0,'Corrected With Uncollectible'!DZ44-'Module C Initial'!DZ44),'Corrected With Uncollectible'!DZ44-'Module C Initial'!DZ44)</f>
        <v>0</v>
      </c>
      <c r="AI44" s="31">
        <f ca="1">IFERROR(IF(AND($A44=VLOOKUP($A44&amp;"."&amp;$C44,UncollectibleLookup,2,FALSE),$C44=VLOOKUP($A44&amp;"."&amp;$C44,UncollectibleLookup,4,FALSE)),0,'Corrected With Uncollectible'!EA44-'Module C Initial'!EA44),'Corrected With Uncollectible'!EA44-'Module C Initial'!EA44)</f>
        <v>1.4099999999999966</v>
      </c>
      <c r="AJ44" s="31">
        <f ca="1">IFERROR(IF(AND($A44=VLOOKUP($A44&amp;"."&amp;$C44,UncollectibleLookup,2,FALSE),$C44=VLOOKUP($A44&amp;"."&amp;$C44,UncollectibleLookup,4,FALSE)),0,'Corrected With Uncollectible'!EB44-'Module C Initial'!EB44),'Corrected With Uncollectible'!EB44-'Module C Initial'!EB44)</f>
        <v>0</v>
      </c>
      <c r="AK44" s="31">
        <f ca="1">IFERROR(IF(AND($A44=VLOOKUP($A44&amp;"."&amp;$C44,UncollectibleLookup,2,FALSE),$C44=VLOOKUP($A44&amp;"."&amp;$C44,UncollectibleLookup,4,FALSE)),0,'Corrected With Uncollectible'!EC44-'Module C Initial'!EC44),'Corrected With Uncollectible'!EC44-'Module C Initial'!EC44)</f>
        <v>0</v>
      </c>
      <c r="AL44" s="31">
        <f ca="1">IFERROR(IF(AND($A44=VLOOKUP($A44&amp;"."&amp;$C44,UncollectibleLookup,2,FALSE),$C44=VLOOKUP($A44&amp;"."&amp;$C44,UncollectibleLookup,4,FALSE)),0,'Corrected With Uncollectible'!ED44-'Module C Initial'!ED44),'Corrected With Uncollectible'!ED44-'Module C Initial'!ED44)</f>
        <v>0</v>
      </c>
      <c r="AM44" s="31">
        <f ca="1">IFERROR(IF(AND($A44=VLOOKUP($A44&amp;"."&amp;$C44,UncollectibleLookup,2,FALSE),$C44=VLOOKUP($A44&amp;"."&amp;$C44,UncollectibleLookup,4,FALSE)),0,'Corrected With Uncollectible'!EE44-'Module C Initial'!EE44),'Corrected With Uncollectible'!EE44-'Module C Initial'!EE44)</f>
        <v>0</v>
      </c>
      <c r="AN44" s="31">
        <f ca="1">IFERROR(IF(AND($A44=VLOOKUP($A44&amp;"."&amp;$C44,UncollectibleLookup,2,FALSE),$C44=VLOOKUP($A44&amp;"."&amp;$C44,UncollectibleLookup,4,FALSE)),0,'Corrected With Uncollectible'!EF44-'Module C Initial'!EF44),'Corrected With Uncollectible'!EF44-'Module C Initial'!EF44)</f>
        <v>0</v>
      </c>
      <c r="AO44" s="32">
        <f t="shared" ca="1" si="12"/>
        <v>0</v>
      </c>
      <c r="AP44" s="32">
        <f t="shared" ca="1" si="12"/>
        <v>0</v>
      </c>
      <c r="AQ44" s="32">
        <f t="shared" ca="1" si="12"/>
        <v>0</v>
      </c>
      <c r="AR44" s="32">
        <f t="shared" ca="1" si="12"/>
        <v>0</v>
      </c>
      <c r="AS44" s="32">
        <f t="shared" ca="1" si="12"/>
        <v>0</v>
      </c>
      <c r="AT44" s="32">
        <f t="shared" ca="1" si="12"/>
        <v>0</v>
      </c>
      <c r="AU44" s="32">
        <f t="shared" ca="1" si="12"/>
        <v>6.170000000000023</v>
      </c>
      <c r="AV44" s="32">
        <f t="shared" ca="1" si="12"/>
        <v>0</v>
      </c>
      <c r="AW44" s="32">
        <f t="shared" ca="1" si="12"/>
        <v>0</v>
      </c>
      <c r="AX44" s="32">
        <f t="shared" ca="1" si="12"/>
        <v>0</v>
      </c>
      <c r="AY44" s="32">
        <f t="shared" ca="1" si="12"/>
        <v>0</v>
      </c>
      <c r="AZ44" s="32">
        <f t="shared" ca="1" si="12"/>
        <v>0</v>
      </c>
      <c r="BA44" s="31">
        <f t="shared" ca="1" si="8"/>
        <v>0</v>
      </c>
      <c r="BB44" s="31">
        <f t="shared" ca="1" si="8"/>
        <v>0</v>
      </c>
      <c r="BC44" s="31">
        <f t="shared" ca="1" si="8"/>
        <v>0</v>
      </c>
      <c r="BD44" s="31">
        <f t="shared" ca="1" si="10"/>
        <v>0</v>
      </c>
      <c r="BE44" s="31">
        <f t="shared" ca="1" si="10"/>
        <v>0</v>
      </c>
      <c r="BF44" s="31">
        <f t="shared" ca="1" si="10"/>
        <v>0</v>
      </c>
      <c r="BG44" s="31">
        <f t="shared" ca="1" si="10"/>
        <v>0.05</v>
      </c>
      <c r="BH44" s="31">
        <f t="shared" ca="1" si="10"/>
        <v>0</v>
      </c>
      <c r="BI44" s="31">
        <f t="shared" ca="1" si="10"/>
        <v>0</v>
      </c>
      <c r="BJ44" s="31">
        <f t="shared" ca="1" si="10"/>
        <v>0</v>
      </c>
      <c r="BK44" s="31">
        <f t="shared" ca="1" si="10"/>
        <v>0</v>
      </c>
      <c r="BL44" s="31">
        <f t="shared" ca="1" si="10"/>
        <v>0</v>
      </c>
      <c r="BM44" s="32">
        <f t="shared" ca="1" si="9"/>
        <v>0</v>
      </c>
      <c r="BN44" s="32">
        <f t="shared" ca="1" si="9"/>
        <v>0</v>
      </c>
      <c r="BO44" s="32">
        <f t="shared" ca="1" si="9"/>
        <v>0</v>
      </c>
      <c r="BP44" s="32">
        <f t="shared" ca="1" si="11"/>
        <v>0</v>
      </c>
      <c r="BQ44" s="32">
        <f t="shared" ca="1" si="11"/>
        <v>0</v>
      </c>
      <c r="BR44" s="32">
        <f t="shared" ca="1" si="11"/>
        <v>0</v>
      </c>
      <c r="BS44" s="32">
        <f t="shared" ca="1" si="11"/>
        <v>6.2200000000000228</v>
      </c>
      <c r="BT44" s="32">
        <f t="shared" ca="1" si="11"/>
        <v>0</v>
      </c>
      <c r="BU44" s="32">
        <f t="shared" ca="1" si="11"/>
        <v>0</v>
      </c>
      <c r="BV44" s="32">
        <f t="shared" ca="1" si="11"/>
        <v>0</v>
      </c>
      <c r="BW44" s="32">
        <f t="shared" ca="1" si="11"/>
        <v>0</v>
      </c>
      <c r="BX44" s="32">
        <f t="shared" ca="1" si="11"/>
        <v>0</v>
      </c>
    </row>
    <row r="45" spans="1:76">
      <c r="A45" t="s">
        <v>536</v>
      </c>
      <c r="B45" s="1" t="s">
        <v>367</v>
      </c>
      <c r="C45" t="str">
        <f t="shared" ca="1" si="2"/>
        <v>SPCIMP</v>
      </c>
      <c r="D45" t="str">
        <f t="shared" ca="1" si="3"/>
        <v>Alberta-Saskatchewan Intertie - Import</v>
      </c>
      <c r="E45" s="31">
        <f ca="1">IFERROR(IF(AND($A45=VLOOKUP($A45&amp;"."&amp;$C45,UncollectibleLookup,2,FALSE),$C45=VLOOKUP($A45&amp;"."&amp;$C45,UncollectibleLookup,4,FALSE)),0,'Corrected With Uncollectible'!CW45-'Module C Initial'!CW45),'Corrected With Uncollectible'!CW45-'Module C Initial'!CW45)</f>
        <v>0</v>
      </c>
      <c r="F45" s="31">
        <f ca="1">IFERROR(IF(AND($A45=VLOOKUP($A45&amp;"."&amp;$C45,UncollectibleLookup,2,FALSE),$C45=VLOOKUP($A45&amp;"."&amp;$C45,UncollectibleLookup,4,FALSE)),0,'Corrected With Uncollectible'!CX45-'Module C Initial'!CX45),'Corrected With Uncollectible'!CX45-'Module C Initial'!CX45)</f>
        <v>0</v>
      </c>
      <c r="G45" s="31">
        <f ca="1">IFERROR(IF(AND($A45=VLOOKUP($A45&amp;"."&amp;$C45,UncollectibleLookup,2,FALSE),$C45=VLOOKUP($A45&amp;"."&amp;$C45,UncollectibleLookup,4,FALSE)),0,'Corrected With Uncollectible'!CY45-'Module C Initial'!CY45),'Corrected With Uncollectible'!CY45-'Module C Initial'!CY45)</f>
        <v>0</v>
      </c>
      <c r="H45" s="31">
        <f ca="1">IFERROR(IF(AND($A45=VLOOKUP($A45&amp;"."&amp;$C45,UncollectibleLookup,2,FALSE),$C45=VLOOKUP($A45&amp;"."&amp;$C45,UncollectibleLookup,4,FALSE)),0,'Corrected With Uncollectible'!CZ45-'Module C Initial'!CZ45),'Corrected With Uncollectible'!CZ45-'Module C Initial'!CZ45)</f>
        <v>2.0000000000000071</v>
      </c>
      <c r="I45" s="31">
        <f ca="1">IFERROR(IF(AND($A45=VLOOKUP($A45&amp;"."&amp;$C45,UncollectibleLookup,2,FALSE),$C45=VLOOKUP($A45&amp;"."&amp;$C45,UncollectibleLookup,4,FALSE)),0,'Corrected With Uncollectible'!DA45-'Module C Initial'!DA45),'Corrected With Uncollectible'!DA45-'Module C Initial'!DA45)</f>
        <v>4.0699999999999932</v>
      </c>
      <c r="J45" s="31">
        <f ca="1">IFERROR(IF(AND($A45=VLOOKUP($A45&amp;"."&amp;$C45,UncollectibleLookup,2,FALSE),$C45=VLOOKUP($A45&amp;"."&amp;$C45,UncollectibleLookup,4,FALSE)),0,'Corrected With Uncollectible'!DB45-'Module C Initial'!DB45),'Corrected With Uncollectible'!DB45-'Module C Initial'!DB45)</f>
        <v>0</v>
      </c>
      <c r="K45" s="31">
        <f ca="1">IFERROR(IF(AND($A45=VLOOKUP($A45&amp;"."&amp;$C45,UncollectibleLookup,2,FALSE),$C45=VLOOKUP($A45&amp;"."&amp;$C45,UncollectibleLookup,4,FALSE)),0,'Corrected With Uncollectible'!DC45-'Module C Initial'!DC45),'Corrected With Uncollectible'!DC45-'Module C Initial'!DC45)</f>
        <v>10.900000000000006</v>
      </c>
      <c r="L45" s="31">
        <f ca="1">IFERROR(IF(AND($A45=VLOOKUP($A45&amp;"."&amp;$C45,UncollectibleLookup,2,FALSE),$C45=VLOOKUP($A45&amp;"."&amp;$C45,UncollectibleLookup,4,FALSE)),0,'Corrected With Uncollectible'!DD45-'Module C Initial'!DD45),'Corrected With Uncollectible'!DD45-'Module C Initial'!DD45)</f>
        <v>0</v>
      </c>
      <c r="M45" s="31">
        <f ca="1">IFERROR(IF(AND($A45=VLOOKUP($A45&amp;"."&amp;$C45,UncollectibleLookup,2,FALSE),$C45=VLOOKUP($A45&amp;"."&amp;$C45,UncollectibleLookup,4,FALSE)),0,'Corrected With Uncollectible'!DE45-'Module C Initial'!DE45),'Corrected With Uncollectible'!DE45-'Module C Initial'!DE45)</f>
        <v>2.6799999999999926</v>
      </c>
      <c r="N45" s="31">
        <f ca="1">IFERROR(IF(AND($A45=VLOOKUP($A45&amp;"."&amp;$C45,UncollectibleLookup,2,FALSE),$C45=VLOOKUP($A45&amp;"."&amp;$C45,UncollectibleLookup,4,FALSE)),0,'Corrected With Uncollectible'!DF45-'Module C Initial'!DF45),'Corrected With Uncollectible'!DF45-'Module C Initial'!DF45)</f>
        <v>0</v>
      </c>
      <c r="O45" s="31">
        <f ca="1">IFERROR(IF(AND($A45=VLOOKUP($A45&amp;"."&amp;$C45,UncollectibleLookup,2,FALSE),$C45=VLOOKUP($A45&amp;"."&amp;$C45,UncollectibleLookup,4,FALSE)),0,'Corrected With Uncollectible'!DG45-'Module C Initial'!DG45),'Corrected With Uncollectible'!DG45-'Module C Initial'!DG45)</f>
        <v>0</v>
      </c>
      <c r="P45" s="31">
        <f ca="1">IFERROR(IF(AND($A45=VLOOKUP($A45&amp;"."&amp;$C45,UncollectibleLookup,2,FALSE),$C45=VLOOKUP($A45&amp;"."&amp;$C45,UncollectibleLookup,4,FALSE)),0,'Corrected With Uncollectible'!DH45-'Module C Initial'!DH45),'Corrected With Uncollectible'!DH45-'Module C Initial'!DH45)</f>
        <v>0</v>
      </c>
      <c r="Q45" s="32">
        <f ca="1">IFERROR(IF(AND($A45=VLOOKUP($A45&amp;"."&amp;$C45,UncollectibleLookup,2,FALSE),$C45=VLOOKUP($A45&amp;"."&amp;$C45,UncollectibleLookup,4,FALSE)),0,'Corrected With Uncollectible'!DI45-'Module C Initial'!DI45),'Corrected With Uncollectible'!DI45-'Module C Initial'!DI45)</f>
        <v>0</v>
      </c>
      <c r="R45" s="32">
        <f ca="1">IFERROR(IF(AND($A45=VLOOKUP($A45&amp;"."&amp;$C45,UncollectibleLookup,2,FALSE),$C45=VLOOKUP($A45&amp;"."&amp;$C45,UncollectibleLookup,4,FALSE)),0,'Corrected With Uncollectible'!DJ45-'Module C Initial'!DJ45),'Corrected With Uncollectible'!DJ45-'Module C Initial'!DJ45)</f>
        <v>0</v>
      </c>
      <c r="S45" s="32">
        <f ca="1">IFERROR(IF(AND($A45=VLOOKUP($A45&amp;"."&amp;$C45,UncollectibleLookup,2,FALSE),$C45=VLOOKUP($A45&amp;"."&amp;$C45,UncollectibleLookup,4,FALSE)),0,'Corrected With Uncollectible'!DK45-'Module C Initial'!DK45),'Corrected With Uncollectible'!DK45-'Module C Initial'!DK45)</f>
        <v>0</v>
      </c>
      <c r="T45" s="32">
        <f ca="1">IFERROR(IF(AND($A45=VLOOKUP($A45&amp;"."&amp;$C45,UncollectibleLookup,2,FALSE),$C45=VLOOKUP($A45&amp;"."&amp;$C45,UncollectibleLookup,4,FALSE)),0,'Corrected With Uncollectible'!DL45-'Module C Initial'!DL45),'Corrected With Uncollectible'!DL45-'Module C Initial'!DL45)</f>
        <v>9.9999999999999867E-2</v>
      </c>
      <c r="U45" s="32">
        <f ca="1">IFERROR(IF(AND($A45=VLOOKUP($A45&amp;"."&amp;$C45,UncollectibleLookup,2,FALSE),$C45=VLOOKUP($A45&amp;"."&amp;$C45,UncollectibleLookup,4,FALSE)),0,'Corrected With Uncollectible'!DM45-'Module C Initial'!DM45),'Corrected With Uncollectible'!DM45-'Module C Initial'!DM45)</f>
        <v>0.19999999999999973</v>
      </c>
      <c r="V45" s="32">
        <f ca="1">IFERROR(IF(AND($A45=VLOOKUP($A45&amp;"."&amp;$C45,UncollectibleLookup,2,FALSE),$C45=VLOOKUP($A45&amp;"."&amp;$C45,UncollectibleLookup,4,FALSE)),0,'Corrected With Uncollectible'!DN45-'Module C Initial'!DN45),'Corrected With Uncollectible'!DN45-'Module C Initial'!DN45)</f>
        <v>0</v>
      </c>
      <c r="W45" s="32">
        <f ca="1">IFERROR(IF(AND($A45=VLOOKUP($A45&amp;"."&amp;$C45,UncollectibleLookup,2,FALSE),$C45=VLOOKUP($A45&amp;"."&amp;$C45,UncollectibleLookup,4,FALSE)),0,'Corrected With Uncollectible'!DO45-'Module C Initial'!DO45),'Corrected With Uncollectible'!DO45-'Module C Initial'!DO45)</f>
        <v>0.53999999999999915</v>
      </c>
      <c r="X45" s="32">
        <f ca="1">IFERROR(IF(AND($A45=VLOOKUP($A45&amp;"."&amp;$C45,UncollectibleLookup,2,FALSE),$C45=VLOOKUP($A45&amp;"."&amp;$C45,UncollectibleLookup,4,FALSE)),0,'Corrected With Uncollectible'!DP45-'Module C Initial'!DP45),'Corrected With Uncollectible'!DP45-'Module C Initial'!DP45)</f>
        <v>0</v>
      </c>
      <c r="Y45" s="32">
        <f ca="1">IFERROR(IF(AND($A45=VLOOKUP($A45&amp;"."&amp;$C45,UncollectibleLookup,2,FALSE),$C45=VLOOKUP($A45&amp;"."&amp;$C45,UncollectibleLookup,4,FALSE)),0,'Corrected With Uncollectible'!DQ45-'Module C Initial'!DQ45),'Corrected With Uncollectible'!DQ45-'Module C Initial'!DQ45)</f>
        <v>0.14000000000000012</v>
      </c>
      <c r="Z45" s="32">
        <f ca="1">IFERROR(IF(AND($A45=VLOOKUP($A45&amp;"."&amp;$C45,UncollectibleLookup,2,FALSE),$C45=VLOOKUP($A45&amp;"."&amp;$C45,UncollectibleLookup,4,FALSE)),0,'Corrected With Uncollectible'!DR45-'Module C Initial'!DR45),'Corrected With Uncollectible'!DR45-'Module C Initial'!DR45)</f>
        <v>0</v>
      </c>
      <c r="AA45" s="32">
        <f ca="1">IFERROR(IF(AND($A45=VLOOKUP($A45&amp;"."&amp;$C45,UncollectibleLookup,2,FALSE),$C45=VLOOKUP($A45&amp;"."&amp;$C45,UncollectibleLookup,4,FALSE)),0,'Corrected With Uncollectible'!DS45-'Module C Initial'!DS45),'Corrected With Uncollectible'!DS45-'Module C Initial'!DS45)</f>
        <v>0</v>
      </c>
      <c r="AB45" s="32">
        <f ca="1">IFERROR(IF(AND($A45=VLOOKUP($A45&amp;"."&amp;$C45,UncollectibleLookup,2,FALSE),$C45=VLOOKUP($A45&amp;"."&amp;$C45,UncollectibleLookup,4,FALSE)),0,'Corrected With Uncollectible'!DT45-'Module C Initial'!DT45),'Corrected With Uncollectible'!DT45-'Module C Initial'!DT45)</f>
        <v>0</v>
      </c>
      <c r="AC45" s="31">
        <f ca="1">IFERROR(IF(AND($A45=VLOOKUP($A45&amp;"."&amp;$C45,UncollectibleLookup,2,FALSE),$C45=VLOOKUP($A45&amp;"."&amp;$C45,UncollectibleLookup,4,FALSE)),0,'Corrected With Uncollectible'!DU45-'Module C Initial'!DU45),'Corrected With Uncollectible'!DU45-'Module C Initial'!DU45)</f>
        <v>0</v>
      </c>
      <c r="AD45" s="31">
        <f ca="1">IFERROR(IF(AND($A45=VLOOKUP($A45&amp;"."&amp;$C45,UncollectibleLookup,2,FALSE),$C45=VLOOKUP($A45&amp;"."&amp;$C45,UncollectibleLookup,4,FALSE)),0,'Corrected With Uncollectible'!DV45-'Module C Initial'!DV45),'Corrected With Uncollectible'!DV45-'Module C Initial'!DV45)</f>
        <v>0</v>
      </c>
      <c r="AE45" s="31">
        <f ca="1">IFERROR(IF(AND($A45=VLOOKUP($A45&amp;"."&amp;$C45,UncollectibleLookup,2,FALSE),$C45=VLOOKUP($A45&amp;"."&amp;$C45,UncollectibleLookup,4,FALSE)),0,'Corrected With Uncollectible'!DW45-'Module C Initial'!DW45),'Corrected With Uncollectible'!DW45-'Module C Initial'!DW45)</f>
        <v>0</v>
      </c>
      <c r="AF45" s="31">
        <f ca="1">IFERROR(IF(AND($A45=VLOOKUP($A45&amp;"."&amp;$C45,UncollectibleLookup,2,FALSE),$C45=VLOOKUP($A45&amp;"."&amp;$C45,UncollectibleLookup,4,FALSE)),0,'Corrected With Uncollectible'!DX45-'Module C Initial'!DX45),'Corrected With Uncollectible'!DX45-'Module C Initial'!DX45)</f>
        <v>0.62999999999999901</v>
      </c>
      <c r="AG45" s="31">
        <f ca="1">IFERROR(IF(AND($A45=VLOOKUP($A45&amp;"."&amp;$C45,UncollectibleLookup,2,FALSE),$C45=VLOOKUP($A45&amp;"."&amp;$C45,UncollectibleLookup,4,FALSE)),0,'Corrected With Uncollectible'!DY45-'Module C Initial'!DY45),'Corrected With Uncollectible'!DY45-'Module C Initial'!DY45)</f>
        <v>1.2699999999999996</v>
      </c>
      <c r="AH45" s="31">
        <f ca="1">IFERROR(IF(AND($A45=VLOOKUP($A45&amp;"."&amp;$C45,UncollectibleLookup,2,FALSE),$C45=VLOOKUP($A45&amp;"."&amp;$C45,UncollectibleLookup,4,FALSE)),0,'Corrected With Uncollectible'!DZ45-'Module C Initial'!DZ45),'Corrected With Uncollectible'!DZ45-'Module C Initial'!DZ45)</f>
        <v>0</v>
      </c>
      <c r="AI45" s="31">
        <f ca="1">IFERROR(IF(AND($A45=VLOOKUP($A45&amp;"."&amp;$C45,UncollectibleLookup,2,FALSE),$C45=VLOOKUP($A45&amp;"."&amp;$C45,UncollectibleLookup,4,FALSE)),0,'Corrected With Uncollectible'!EA45-'Module C Initial'!EA45),'Corrected With Uncollectible'!EA45-'Module C Initial'!EA45)</f>
        <v>3.3800000000000026</v>
      </c>
      <c r="AJ45" s="31">
        <f ca="1">IFERROR(IF(AND($A45=VLOOKUP($A45&amp;"."&amp;$C45,UncollectibleLookup,2,FALSE),$C45=VLOOKUP($A45&amp;"."&amp;$C45,UncollectibleLookup,4,FALSE)),0,'Corrected With Uncollectible'!EB45-'Module C Initial'!EB45),'Corrected With Uncollectible'!EB45-'Module C Initial'!EB45)</f>
        <v>0</v>
      </c>
      <c r="AK45" s="31">
        <f ca="1">IFERROR(IF(AND($A45=VLOOKUP($A45&amp;"."&amp;$C45,UncollectibleLookup,2,FALSE),$C45=VLOOKUP($A45&amp;"."&amp;$C45,UncollectibleLookup,4,FALSE)),0,'Corrected With Uncollectible'!EC45-'Module C Initial'!EC45),'Corrected With Uncollectible'!EC45-'Module C Initial'!EC45)</f>
        <v>0.83000000000000007</v>
      </c>
      <c r="AL45" s="31">
        <f ca="1">IFERROR(IF(AND($A45=VLOOKUP($A45&amp;"."&amp;$C45,UncollectibleLookup,2,FALSE),$C45=VLOOKUP($A45&amp;"."&amp;$C45,UncollectibleLookup,4,FALSE)),0,'Corrected With Uncollectible'!ED45-'Module C Initial'!ED45),'Corrected With Uncollectible'!ED45-'Module C Initial'!ED45)</f>
        <v>0</v>
      </c>
      <c r="AM45" s="31">
        <f ca="1">IFERROR(IF(AND($A45=VLOOKUP($A45&amp;"."&amp;$C45,UncollectibleLookup,2,FALSE),$C45=VLOOKUP($A45&amp;"."&amp;$C45,UncollectibleLookup,4,FALSE)),0,'Corrected With Uncollectible'!EE45-'Module C Initial'!EE45),'Corrected With Uncollectible'!EE45-'Module C Initial'!EE45)</f>
        <v>0</v>
      </c>
      <c r="AN45" s="31">
        <f ca="1">IFERROR(IF(AND($A45=VLOOKUP($A45&amp;"."&amp;$C45,UncollectibleLookup,2,FALSE),$C45=VLOOKUP($A45&amp;"."&amp;$C45,UncollectibleLookup,4,FALSE)),0,'Corrected With Uncollectible'!EF45-'Module C Initial'!EF45),'Corrected With Uncollectible'!EF45-'Module C Initial'!EF45)</f>
        <v>0</v>
      </c>
      <c r="AO45" s="32">
        <f t="shared" ca="1" si="12"/>
        <v>0</v>
      </c>
      <c r="AP45" s="32">
        <f t="shared" ca="1" si="12"/>
        <v>0</v>
      </c>
      <c r="AQ45" s="32">
        <f t="shared" ca="1" si="12"/>
        <v>0</v>
      </c>
      <c r="AR45" s="32">
        <f t="shared" ca="1" si="12"/>
        <v>2.7300000000000058</v>
      </c>
      <c r="AS45" s="32">
        <f t="shared" ca="1" si="12"/>
        <v>5.539999999999992</v>
      </c>
      <c r="AT45" s="32">
        <f t="shared" ca="1" si="12"/>
        <v>0</v>
      </c>
      <c r="AU45" s="32">
        <f t="shared" ca="1" si="12"/>
        <v>14.820000000000007</v>
      </c>
      <c r="AV45" s="32">
        <f t="shared" ca="1" si="12"/>
        <v>0</v>
      </c>
      <c r="AW45" s="32">
        <f t="shared" ca="1" si="12"/>
        <v>3.6499999999999928</v>
      </c>
      <c r="AX45" s="32">
        <f t="shared" ca="1" si="12"/>
        <v>0</v>
      </c>
      <c r="AY45" s="32">
        <f t="shared" ca="1" si="12"/>
        <v>0</v>
      </c>
      <c r="AZ45" s="32">
        <f t="shared" ca="1" si="12"/>
        <v>0</v>
      </c>
      <c r="BA45" s="31">
        <f t="shared" ca="1" si="8"/>
        <v>0</v>
      </c>
      <c r="BB45" s="31">
        <f t="shared" ca="1" si="8"/>
        <v>0</v>
      </c>
      <c r="BC45" s="31">
        <f t="shared" ca="1" si="8"/>
        <v>0</v>
      </c>
      <c r="BD45" s="31">
        <f t="shared" ca="1" si="10"/>
        <v>0.02</v>
      </c>
      <c r="BE45" s="31">
        <f t="shared" ca="1" si="10"/>
        <v>0.05</v>
      </c>
      <c r="BF45" s="31">
        <f t="shared" ca="1" si="10"/>
        <v>0</v>
      </c>
      <c r="BG45" s="31">
        <f t="shared" ca="1" si="10"/>
        <v>0.13</v>
      </c>
      <c r="BH45" s="31">
        <f t="shared" ca="1" si="10"/>
        <v>0</v>
      </c>
      <c r="BI45" s="31">
        <f t="shared" ca="1" si="10"/>
        <v>0.03</v>
      </c>
      <c r="BJ45" s="31">
        <f t="shared" ca="1" si="10"/>
        <v>0</v>
      </c>
      <c r="BK45" s="31">
        <f t="shared" ca="1" si="10"/>
        <v>0</v>
      </c>
      <c r="BL45" s="31">
        <f t="shared" ca="1" si="10"/>
        <v>0</v>
      </c>
      <c r="BM45" s="32">
        <f t="shared" ca="1" si="9"/>
        <v>0</v>
      </c>
      <c r="BN45" s="32">
        <f t="shared" ca="1" si="9"/>
        <v>0</v>
      </c>
      <c r="BO45" s="32">
        <f t="shared" ca="1" si="9"/>
        <v>0</v>
      </c>
      <c r="BP45" s="32">
        <f t="shared" ca="1" si="11"/>
        <v>2.7500000000000058</v>
      </c>
      <c r="BQ45" s="32">
        <f t="shared" ca="1" si="11"/>
        <v>5.5899999999999919</v>
      </c>
      <c r="BR45" s="32">
        <f t="shared" ca="1" si="11"/>
        <v>0</v>
      </c>
      <c r="BS45" s="32">
        <f t="shared" ca="1" si="11"/>
        <v>14.950000000000008</v>
      </c>
      <c r="BT45" s="32">
        <f t="shared" ca="1" si="11"/>
        <v>0</v>
      </c>
      <c r="BU45" s="32">
        <f t="shared" ca="1" si="11"/>
        <v>3.6799999999999926</v>
      </c>
      <c r="BV45" s="32">
        <f t="shared" ca="1" si="11"/>
        <v>0</v>
      </c>
      <c r="BW45" s="32">
        <f t="shared" ca="1" si="11"/>
        <v>0</v>
      </c>
      <c r="BX45" s="32">
        <f t="shared" ca="1" si="11"/>
        <v>0</v>
      </c>
    </row>
    <row r="46" spans="1:76">
      <c r="A46" t="s">
        <v>536</v>
      </c>
      <c r="B46" s="1" t="s">
        <v>308</v>
      </c>
      <c r="C46" t="str">
        <f t="shared" ca="1" si="2"/>
        <v>BCHEXP</v>
      </c>
      <c r="D46" t="str">
        <f t="shared" ca="1" si="3"/>
        <v>Alberta-BC Intertie - Export</v>
      </c>
      <c r="E46" s="31">
        <f ca="1">IFERROR(IF(AND($A46=VLOOKUP($A46&amp;"."&amp;$C46,UncollectibleLookup,2,FALSE),$C46=VLOOKUP($A46&amp;"."&amp;$C46,UncollectibleLookup,4,FALSE)),0,'Corrected With Uncollectible'!CW46-'Module C Initial'!CW46),'Corrected With Uncollectible'!CW46-'Module C Initial'!CW46)</f>
        <v>0</v>
      </c>
      <c r="F46" s="31">
        <f ca="1">IFERROR(IF(AND($A46=VLOOKUP($A46&amp;"."&amp;$C46,UncollectibleLookup,2,FALSE),$C46=VLOOKUP($A46&amp;"."&amp;$C46,UncollectibleLookup,4,FALSE)),0,'Corrected With Uncollectible'!CX46-'Module C Initial'!CX46),'Corrected With Uncollectible'!CX46-'Module C Initial'!CX46)</f>
        <v>0</v>
      </c>
      <c r="G46" s="31">
        <f ca="1">IFERROR(IF(AND($A46=VLOOKUP($A46&amp;"."&amp;$C46,UncollectibleLookup,2,FALSE),$C46=VLOOKUP($A46&amp;"."&amp;$C46,UncollectibleLookup,4,FALSE)),0,'Corrected With Uncollectible'!CY46-'Module C Initial'!CY46),'Corrected With Uncollectible'!CY46-'Module C Initial'!CY46)</f>
        <v>0</v>
      </c>
      <c r="H46" s="31">
        <f ca="1">IFERROR(IF(AND($A46=VLOOKUP($A46&amp;"."&amp;$C46,UncollectibleLookup,2,FALSE),$C46=VLOOKUP($A46&amp;"."&amp;$C46,UncollectibleLookup,4,FALSE)),0,'Corrected With Uncollectible'!CZ46-'Module C Initial'!CZ46),'Corrected With Uncollectible'!CZ46-'Module C Initial'!CZ46)</f>
        <v>0</v>
      </c>
      <c r="I46" s="31">
        <f ca="1">IFERROR(IF(AND($A46=VLOOKUP($A46&amp;"."&amp;$C46,UncollectibleLookup,2,FALSE),$C46=VLOOKUP($A46&amp;"."&amp;$C46,UncollectibleLookup,4,FALSE)),0,'Corrected With Uncollectible'!DA46-'Module C Initial'!DA46),'Corrected With Uncollectible'!DA46-'Module C Initial'!DA46)</f>
        <v>0</v>
      </c>
      <c r="J46" s="31">
        <f ca="1">IFERROR(IF(AND($A46=VLOOKUP($A46&amp;"."&amp;$C46,UncollectibleLookup,2,FALSE),$C46=VLOOKUP($A46&amp;"."&amp;$C46,UncollectibleLookup,4,FALSE)),0,'Corrected With Uncollectible'!DB46-'Module C Initial'!DB46),'Corrected With Uncollectible'!DB46-'Module C Initial'!DB46)</f>
        <v>0</v>
      </c>
      <c r="K46" s="31">
        <f ca="1">IFERROR(IF(AND($A46=VLOOKUP($A46&amp;"."&amp;$C46,UncollectibleLookup,2,FALSE),$C46=VLOOKUP($A46&amp;"."&amp;$C46,UncollectibleLookup,4,FALSE)),0,'Corrected With Uncollectible'!DC46-'Module C Initial'!DC46),'Corrected With Uncollectible'!DC46-'Module C Initial'!DC46)</f>
        <v>0</v>
      </c>
      <c r="L46" s="31">
        <f ca="1">IFERROR(IF(AND($A46=VLOOKUP($A46&amp;"."&amp;$C46,UncollectibleLookup,2,FALSE),$C46=VLOOKUP($A46&amp;"."&amp;$C46,UncollectibleLookup,4,FALSE)),0,'Corrected With Uncollectible'!DD46-'Module C Initial'!DD46),'Corrected With Uncollectible'!DD46-'Module C Initial'!DD46)</f>
        <v>0</v>
      </c>
      <c r="M46" s="31">
        <f ca="1">IFERROR(IF(AND($A46=VLOOKUP($A46&amp;"."&amp;$C46,UncollectibleLookup,2,FALSE),$C46=VLOOKUP($A46&amp;"."&amp;$C46,UncollectibleLookup,4,FALSE)),0,'Corrected With Uncollectible'!DE46-'Module C Initial'!DE46),'Corrected With Uncollectible'!DE46-'Module C Initial'!DE46)</f>
        <v>0</v>
      </c>
      <c r="N46" s="31">
        <f ca="1">IFERROR(IF(AND($A46=VLOOKUP($A46&amp;"."&amp;$C46,UncollectibleLookup,2,FALSE),$C46=VLOOKUP($A46&amp;"."&amp;$C46,UncollectibleLookup,4,FALSE)),0,'Corrected With Uncollectible'!DF46-'Module C Initial'!DF46),'Corrected With Uncollectible'!DF46-'Module C Initial'!DF46)</f>
        <v>0</v>
      </c>
      <c r="O46" s="31">
        <f ca="1">IFERROR(IF(AND($A46=VLOOKUP($A46&amp;"."&amp;$C46,UncollectibleLookup,2,FALSE),$C46=VLOOKUP($A46&amp;"."&amp;$C46,UncollectibleLookup,4,FALSE)),0,'Corrected With Uncollectible'!DG46-'Module C Initial'!DG46),'Corrected With Uncollectible'!DG46-'Module C Initial'!DG46)</f>
        <v>0</v>
      </c>
      <c r="P46" s="31">
        <f ca="1">IFERROR(IF(AND($A46=VLOOKUP($A46&amp;"."&amp;$C46,UncollectibleLookup,2,FALSE),$C46=VLOOKUP($A46&amp;"."&amp;$C46,UncollectibleLookup,4,FALSE)),0,'Corrected With Uncollectible'!DH46-'Module C Initial'!DH46),'Corrected With Uncollectible'!DH46-'Module C Initial'!DH46)</f>
        <v>0</v>
      </c>
      <c r="Q46" s="32">
        <f ca="1">IFERROR(IF(AND($A46=VLOOKUP($A46&amp;"."&amp;$C46,UncollectibleLookup,2,FALSE),$C46=VLOOKUP($A46&amp;"."&amp;$C46,UncollectibleLookup,4,FALSE)),0,'Corrected With Uncollectible'!DI46-'Module C Initial'!DI46),'Corrected With Uncollectible'!DI46-'Module C Initial'!DI46)</f>
        <v>0</v>
      </c>
      <c r="R46" s="32">
        <f ca="1">IFERROR(IF(AND($A46=VLOOKUP($A46&amp;"."&amp;$C46,UncollectibleLookup,2,FALSE),$C46=VLOOKUP($A46&amp;"."&amp;$C46,UncollectibleLookup,4,FALSE)),0,'Corrected With Uncollectible'!DJ46-'Module C Initial'!DJ46),'Corrected With Uncollectible'!DJ46-'Module C Initial'!DJ46)</f>
        <v>0</v>
      </c>
      <c r="S46" s="32">
        <f ca="1">IFERROR(IF(AND($A46=VLOOKUP($A46&amp;"."&amp;$C46,UncollectibleLookup,2,FALSE),$C46=VLOOKUP($A46&amp;"."&amp;$C46,UncollectibleLookup,4,FALSE)),0,'Corrected With Uncollectible'!DK46-'Module C Initial'!DK46),'Corrected With Uncollectible'!DK46-'Module C Initial'!DK46)</f>
        <v>0</v>
      </c>
      <c r="T46" s="32">
        <f ca="1">IFERROR(IF(AND($A46=VLOOKUP($A46&amp;"."&amp;$C46,UncollectibleLookup,2,FALSE),$C46=VLOOKUP($A46&amp;"."&amp;$C46,UncollectibleLookup,4,FALSE)),0,'Corrected With Uncollectible'!DL46-'Module C Initial'!DL46),'Corrected With Uncollectible'!DL46-'Module C Initial'!DL46)</f>
        <v>0</v>
      </c>
      <c r="U46" s="32">
        <f ca="1">IFERROR(IF(AND($A46=VLOOKUP($A46&amp;"."&amp;$C46,UncollectibleLookup,2,FALSE),$C46=VLOOKUP($A46&amp;"."&amp;$C46,UncollectibleLookup,4,FALSE)),0,'Corrected With Uncollectible'!DM46-'Module C Initial'!DM46),'Corrected With Uncollectible'!DM46-'Module C Initial'!DM46)</f>
        <v>0</v>
      </c>
      <c r="V46" s="32">
        <f ca="1">IFERROR(IF(AND($A46=VLOOKUP($A46&amp;"."&amp;$C46,UncollectibleLookup,2,FALSE),$C46=VLOOKUP($A46&amp;"."&amp;$C46,UncollectibleLookup,4,FALSE)),0,'Corrected With Uncollectible'!DN46-'Module C Initial'!DN46),'Corrected With Uncollectible'!DN46-'Module C Initial'!DN46)</f>
        <v>0</v>
      </c>
      <c r="W46" s="32">
        <f ca="1">IFERROR(IF(AND($A46=VLOOKUP($A46&amp;"."&amp;$C46,UncollectibleLookup,2,FALSE),$C46=VLOOKUP($A46&amp;"."&amp;$C46,UncollectibleLookup,4,FALSE)),0,'Corrected With Uncollectible'!DO46-'Module C Initial'!DO46),'Corrected With Uncollectible'!DO46-'Module C Initial'!DO46)</f>
        <v>0</v>
      </c>
      <c r="X46" s="32">
        <f ca="1">IFERROR(IF(AND($A46=VLOOKUP($A46&amp;"."&amp;$C46,UncollectibleLookup,2,FALSE),$C46=VLOOKUP($A46&amp;"."&amp;$C46,UncollectibleLookup,4,FALSE)),0,'Corrected With Uncollectible'!DP46-'Module C Initial'!DP46),'Corrected With Uncollectible'!DP46-'Module C Initial'!DP46)</f>
        <v>0</v>
      </c>
      <c r="Y46" s="32">
        <f ca="1">IFERROR(IF(AND($A46=VLOOKUP($A46&amp;"."&amp;$C46,UncollectibleLookup,2,FALSE),$C46=VLOOKUP($A46&amp;"."&amp;$C46,UncollectibleLookup,4,FALSE)),0,'Corrected With Uncollectible'!DQ46-'Module C Initial'!DQ46),'Corrected With Uncollectible'!DQ46-'Module C Initial'!DQ46)</f>
        <v>0</v>
      </c>
      <c r="Z46" s="32">
        <f ca="1">IFERROR(IF(AND($A46=VLOOKUP($A46&amp;"."&amp;$C46,UncollectibleLookup,2,FALSE),$C46=VLOOKUP($A46&amp;"."&amp;$C46,UncollectibleLookup,4,FALSE)),0,'Corrected With Uncollectible'!DR46-'Module C Initial'!DR46),'Corrected With Uncollectible'!DR46-'Module C Initial'!DR46)</f>
        <v>0</v>
      </c>
      <c r="AA46" s="32">
        <f ca="1">IFERROR(IF(AND($A46=VLOOKUP($A46&amp;"."&amp;$C46,UncollectibleLookup,2,FALSE),$C46=VLOOKUP($A46&amp;"."&amp;$C46,UncollectibleLookup,4,FALSE)),0,'Corrected With Uncollectible'!DS46-'Module C Initial'!DS46),'Corrected With Uncollectible'!DS46-'Module C Initial'!DS46)</f>
        <v>0</v>
      </c>
      <c r="AB46" s="32">
        <f ca="1">IFERROR(IF(AND($A46=VLOOKUP($A46&amp;"."&amp;$C46,UncollectibleLookup,2,FALSE),$C46=VLOOKUP($A46&amp;"."&amp;$C46,UncollectibleLookup,4,FALSE)),0,'Corrected With Uncollectible'!DT46-'Module C Initial'!DT46),'Corrected With Uncollectible'!DT46-'Module C Initial'!DT46)</f>
        <v>0</v>
      </c>
      <c r="AC46" s="31">
        <f ca="1">IFERROR(IF(AND($A46=VLOOKUP($A46&amp;"."&amp;$C46,UncollectibleLookup,2,FALSE),$C46=VLOOKUP($A46&amp;"."&amp;$C46,UncollectibleLookup,4,FALSE)),0,'Corrected With Uncollectible'!DU46-'Module C Initial'!DU46),'Corrected With Uncollectible'!DU46-'Module C Initial'!DU46)</f>
        <v>0</v>
      </c>
      <c r="AD46" s="31">
        <f ca="1">IFERROR(IF(AND($A46=VLOOKUP($A46&amp;"."&amp;$C46,UncollectibleLookup,2,FALSE),$C46=VLOOKUP($A46&amp;"."&amp;$C46,UncollectibleLookup,4,FALSE)),0,'Corrected With Uncollectible'!DV46-'Module C Initial'!DV46),'Corrected With Uncollectible'!DV46-'Module C Initial'!DV46)</f>
        <v>0</v>
      </c>
      <c r="AE46" s="31">
        <f ca="1">IFERROR(IF(AND($A46=VLOOKUP($A46&amp;"."&amp;$C46,UncollectibleLookup,2,FALSE),$C46=VLOOKUP($A46&amp;"."&amp;$C46,UncollectibleLookup,4,FALSE)),0,'Corrected With Uncollectible'!DW46-'Module C Initial'!DW46),'Corrected With Uncollectible'!DW46-'Module C Initial'!DW46)</f>
        <v>0</v>
      </c>
      <c r="AF46" s="31">
        <f ca="1">IFERROR(IF(AND($A46=VLOOKUP($A46&amp;"."&amp;$C46,UncollectibleLookup,2,FALSE),$C46=VLOOKUP($A46&amp;"."&amp;$C46,UncollectibleLookup,4,FALSE)),0,'Corrected With Uncollectible'!DX46-'Module C Initial'!DX46),'Corrected With Uncollectible'!DX46-'Module C Initial'!DX46)</f>
        <v>0</v>
      </c>
      <c r="AG46" s="31">
        <f ca="1">IFERROR(IF(AND($A46=VLOOKUP($A46&amp;"."&amp;$C46,UncollectibleLookup,2,FALSE),$C46=VLOOKUP($A46&amp;"."&amp;$C46,UncollectibleLookup,4,FALSE)),0,'Corrected With Uncollectible'!DY46-'Module C Initial'!DY46),'Corrected With Uncollectible'!DY46-'Module C Initial'!DY46)</f>
        <v>0</v>
      </c>
      <c r="AH46" s="31">
        <f ca="1">IFERROR(IF(AND($A46=VLOOKUP($A46&amp;"."&amp;$C46,UncollectibleLookup,2,FALSE),$C46=VLOOKUP($A46&amp;"."&amp;$C46,UncollectibleLookup,4,FALSE)),0,'Corrected With Uncollectible'!DZ46-'Module C Initial'!DZ46),'Corrected With Uncollectible'!DZ46-'Module C Initial'!DZ46)</f>
        <v>0</v>
      </c>
      <c r="AI46" s="31">
        <f ca="1">IFERROR(IF(AND($A46=VLOOKUP($A46&amp;"."&amp;$C46,UncollectibleLookup,2,FALSE),$C46=VLOOKUP($A46&amp;"."&amp;$C46,UncollectibleLookup,4,FALSE)),0,'Corrected With Uncollectible'!EA46-'Module C Initial'!EA46),'Corrected With Uncollectible'!EA46-'Module C Initial'!EA46)</f>
        <v>0</v>
      </c>
      <c r="AJ46" s="31">
        <f ca="1">IFERROR(IF(AND($A46=VLOOKUP($A46&amp;"."&amp;$C46,UncollectibleLookup,2,FALSE),$C46=VLOOKUP($A46&amp;"."&amp;$C46,UncollectibleLookup,4,FALSE)),0,'Corrected With Uncollectible'!EB46-'Module C Initial'!EB46),'Corrected With Uncollectible'!EB46-'Module C Initial'!EB46)</f>
        <v>0</v>
      </c>
      <c r="AK46" s="31">
        <f ca="1">IFERROR(IF(AND($A46=VLOOKUP($A46&amp;"."&amp;$C46,UncollectibleLookup,2,FALSE),$C46=VLOOKUP($A46&amp;"."&amp;$C46,UncollectibleLookup,4,FALSE)),0,'Corrected With Uncollectible'!EC46-'Module C Initial'!EC46),'Corrected With Uncollectible'!EC46-'Module C Initial'!EC46)</f>
        <v>0</v>
      </c>
      <c r="AL46" s="31">
        <f ca="1">IFERROR(IF(AND($A46=VLOOKUP($A46&amp;"."&amp;$C46,UncollectibleLookup,2,FALSE),$C46=VLOOKUP($A46&amp;"."&amp;$C46,UncollectibleLookup,4,FALSE)),0,'Corrected With Uncollectible'!ED46-'Module C Initial'!ED46),'Corrected With Uncollectible'!ED46-'Module C Initial'!ED46)</f>
        <v>0</v>
      </c>
      <c r="AM46" s="31">
        <f ca="1">IFERROR(IF(AND($A46=VLOOKUP($A46&amp;"."&amp;$C46,UncollectibleLookup,2,FALSE),$C46=VLOOKUP($A46&amp;"."&amp;$C46,UncollectibleLookup,4,FALSE)),0,'Corrected With Uncollectible'!EE46-'Module C Initial'!EE46),'Corrected With Uncollectible'!EE46-'Module C Initial'!EE46)</f>
        <v>0</v>
      </c>
      <c r="AN46" s="31">
        <f ca="1">IFERROR(IF(AND($A46=VLOOKUP($A46&amp;"."&amp;$C46,UncollectibleLookup,2,FALSE),$C46=VLOOKUP($A46&amp;"."&amp;$C46,UncollectibleLookup,4,FALSE)),0,'Corrected With Uncollectible'!EF46-'Module C Initial'!EF46),'Corrected With Uncollectible'!EF46-'Module C Initial'!EF46)</f>
        <v>0</v>
      </c>
      <c r="AO46" s="32">
        <f t="shared" ca="1" si="12"/>
        <v>0</v>
      </c>
      <c r="AP46" s="32">
        <f t="shared" ca="1" si="12"/>
        <v>0</v>
      </c>
      <c r="AQ46" s="32">
        <f t="shared" ca="1" si="12"/>
        <v>0</v>
      </c>
      <c r="AR46" s="32">
        <f t="shared" ca="1" si="12"/>
        <v>0</v>
      </c>
      <c r="AS46" s="32">
        <f t="shared" ca="1" si="12"/>
        <v>0</v>
      </c>
      <c r="AT46" s="32">
        <f t="shared" ca="1" si="12"/>
        <v>0</v>
      </c>
      <c r="AU46" s="32">
        <f t="shared" ca="1" si="12"/>
        <v>0</v>
      </c>
      <c r="AV46" s="32">
        <f t="shared" ca="1" si="12"/>
        <v>0</v>
      </c>
      <c r="AW46" s="32">
        <f t="shared" ca="1" si="12"/>
        <v>0</v>
      </c>
      <c r="AX46" s="32">
        <f t="shared" ca="1" si="12"/>
        <v>0</v>
      </c>
      <c r="AY46" s="32">
        <f t="shared" ca="1" si="12"/>
        <v>0</v>
      </c>
      <c r="AZ46" s="32">
        <f t="shared" ca="1" si="12"/>
        <v>0</v>
      </c>
      <c r="BA46" s="31">
        <f t="shared" ca="1" si="8"/>
        <v>0</v>
      </c>
      <c r="BB46" s="31">
        <f t="shared" ca="1" si="8"/>
        <v>0</v>
      </c>
      <c r="BC46" s="31">
        <f t="shared" ca="1" si="8"/>
        <v>0</v>
      </c>
      <c r="BD46" s="31">
        <f t="shared" ca="1" si="10"/>
        <v>0</v>
      </c>
      <c r="BE46" s="31">
        <f t="shared" ca="1" si="10"/>
        <v>0</v>
      </c>
      <c r="BF46" s="31">
        <f t="shared" ca="1" si="10"/>
        <v>0</v>
      </c>
      <c r="BG46" s="31">
        <f t="shared" ca="1" si="10"/>
        <v>0</v>
      </c>
      <c r="BH46" s="31">
        <f t="shared" ca="1" si="10"/>
        <v>0</v>
      </c>
      <c r="BI46" s="31">
        <f t="shared" ca="1" si="10"/>
        <v>0</v>
      </c>
      <c r="BJ46" s="31">
        <f t="shared" ca="1" si="10"/>
        <v>0</v>
      </c>
      <c r="BK46" s="31">
        <f t="shared" ca="1" si="10"/>
        <v>0</v>
      </c>
      <c r="BL46" s="31">
        <f t="shared" ca="1" si="10"/>
        <v>0</v>
      </c>
      <c r="BM46" s="32">
        <f t="shared" ca="1" si="9"/>
        <v>0</v>
      </c>
      <c r="BN46" s="32">
        <f t="shared" ca="1" si="9"/>
        <v>0</v>
      </c>
      <c r="BO46" s="32">
        <f t="shared" ca="1" si="9"/>
        <v>0</v>
      </c>
      <c r="BP46" s="32">
        <f t="shared" ca="1" si="11"/>
        <v>0</v>
      </c>
      <c r="BQ46" s="32">
        <f t="shared" ca="1" si="11"/>
        <v>0</v>
      </c>
      <c r="BR46" s="32">
        <f t="shared" ca="1" si="11"/>
        <v>0</v>
      </c>
      <c r="BS46" s="32">
        <f t="shared" ca="1" si="11"/>
        <v>0</v>
      </c>
      <c r="BT46" s="32">
        <f t="shared" ca="1" si="11"/>
        <v>0</v>
      </c>
      <c r="BU46" s="32">
        <f t="shared" ca="1" si="11"/>
        <v>0</v>
      </c>
      <c r="BV46" s="32">
        <f t="shared" ca="1" si="11"/>
        <v>0</v>
      </c>
      <c r="BW46" s="32">
        <f t="shared" ca="1" si="11"/>
        <v>0</v>
      </c>
      <c r="BX46" s="32">
        <f t="shared" ca="1" si="11"/>
        <v>0</v>
      </c>
    </row>
    <row r="47" spans="1:76">
      <c r="A47" t="s">
        <v>443</v>
      </c>
      <c r="B47" s="1" t="s">
        <v>57</v>
      </c>
      <c r="C47" t="str">
        <f t="shared" ca="1" si="2"/>
        <v>DAI1</v>
      </c>
      <c r="D47" t="str">
        <f t="shared" ca="1" si="3"/>
        <v>Daishowa-Marubeni</v>
      </c>
      <c r="E47" s="31">
        <f ca="1">IFERROR(IF(AND($A47=VLOOKUP($A47&amp;"."&amp;$C47,UncollectibleLookup,2,FALSE),$C47=VLOOKUP($A47&amp;"."&amp;$C47,UncollectibleLookup,4,FALSE)),0,'Corrected With Uncollectible'!CW47-'Module C Initial'!CW47),'Corrected With Uncollectible'!CW47-'Module C Initial'!CW47)</f>
        <v>-748.5099999999984</v>
      </c>
      <c r="F47" s="31">
        <f ca="1">IFERROR(IF(AND($A47=VLOOKUP($A47&amp;"."&amp;$C47,UncollectibleLookup,2,FALSE),$C47=VLOOKUP($A47&amp;"."&amp;$C47,UncollectibleLookup,4,FALSE)),0,'Corrected With Uncollectible'!CX47-'Module C Initial'!CX47),'Corrected With Uncollectible'!CX47-'Module C Initial'!CX47)</f>
        <v>-367.64999999999964</v>
      </c>
      <c r="G47" s="31">
        <f ca="1">IFERROR(IF(AND($A47=VLOOKUP($A47&amp;"."&amp;$C47,UncollectibleLookup,2,FALSE),$C47=VLOOKUP($A47&amp;"."&amp;$C47,UncollectibleLookup,4,FALSE)),0,'Corrected With Uncollectible'!CY47-'Module C Initial'!CY47),'Corrected With Uncollectible'!CY47-'Module C Initial'!CY47)</f>
        <v>-419.06999999999971</v>
      </c>
      <c r="H47" s="31">
        <f ca="1">IFERROR(IF(AND($A47=VLOOKUP($A47&amp;"."&amp;$C47,UncollectibleLookup,2,FALSE),$C47=VLOOKUP($A47&amp;"."&amp;$C47,UncollectibleLookup,4,FALSE)),0,'Corrected With Uncollectible'!CZ47-'Module C Initial'!CZ47),'Corrected With Uncollectible'!CZ47-'Module C Initial'!CZ47)</f>
        <v>-259.85000000000036</v>
      </c>
      <c r="I47" s="31">
        <f ca="1">IFERROR(IF(AND($A47=VLOOKUP($A47&amp;"."&amp;$C47,UncollectibleLookup,2,FALSE),$C47=VLOOKUP($A47&amp;"."&amp;$C47,UncollectibleLookup,4,FALSE)),0,'Corrected With Uncollectible'!DA47-'Module C Initial'!DA47),'Corrected With Uncollectible'!DA47-'Module C Initial'!DA47)</f>
        <v>-146.5</v>
      </c>
      <c r="J47" s="31">
        <f ca="1">IFERROR(IF(AND($A47=VLOOKUP($A47&amp;"."&amp;$C47,UncollectibleLookup,2,FALSE),$C47=VLOOKUP($A47&amp;"."&amp;$C47,UncollectibleLookup,4,FALSE)),0,'Corrected With Uncollectible'!DB47-'Module C Initial'!DB47),'Corrected With Uncollectible'!DB47-'Module C Initial'!DB47)</f>
        <v>-299.79999999999927</v>
      </c>
      <c r="K47" s="31">
        <f ca="1">IFERROR(IF(AND($A47=VLOOKUP($A47&amp;"."&amp;$C47,UncollectibleLookup,2,FALSE),$C47=VLOOKUP($A47&amp;"."&amp;$C47,UncollectibleLookup,4,FALSE)),0,'Corrected With Uncollectible'!DC47-'Module C Initial'!DC47),'Corrected With Uncollectible'!DC47-'Module C Initial'!DC47)</f>
        <v>-149.02999999999975</v>
      </c>
      <c r="L47" s="31">
        <f ca="1">IFERROR(IF(AND($A47=VLOOKUP($A47&amp;"."&amp;$C47,UncollectibleLookup,2,FALSE),$C47=VLOOKUP($A47&amp;"."&amp;$C47,UncollectibleLookup,4,FALSE)),0,'Corrected With Uncollectible'!DD47-'Module C Initial'!DD47),'Corrected With Uncollectible'!DD47-'Module C Initial'!DD47)</f>
        <v>-225.34000000000015</v>
      </c>
      <c r="M47" s="31">
        <f ca="1">IFERROR(IF(AND($A47=VLOOKUP($A47&amp;"."&amp;$C47,UncollectibleLookup,2,FALSE),$C47=VLOOKUP($A47&amp;"."&amp;$C47,UncollectibleLookup,4,FALSE)),0,'Corrected With Uncollectible'!DE47-'Module C Initial'!DE47),'Corrected With Uncollectible'!DE47-'Module C Initial'!DE47)</f>
        <v>-677.19000000000051</v>
      </c>
      <c r="N47" s="31">
        <f ca="1">IFERROR(IF(AND($A47=VLOOKUP($A47&amp;"."&amp;$C47,UncollectibleLookup,2,FALSE),$C47=VLOOKUP($A47&amp;"."&amp;$C47,UncollectibleLookup,4,FALSE)),0,'Corrected With Uncollectible'!DF47-'Module C Initial'!DF47),'Corrected With Uncollectible'!DF47-'Module C Initial'!DF47)</f>
        <v>-110.14999999999964</v>
      </c>
      <c r="O47" s="31">
        <f ca="1">IFERROR(IF(AND($A47=VLOOKUP($A47&amp;"."&amp;$C47,UncollectibleLookup,2,FALSE),$C47=VLOOKUP($A47&amp;"."&amp;$C47,UncollectibleLookup,4,FALSE)),0,'Corrected With Uncollectible'!DG47-'Module C Initial'!DG47),'Corrected With Uncollectible'!DG47-'Module C Initial'!DG47)</f>
        <v>-224.29999999999927</v>
      </c>
      <c r="P47" s="31">
        <f ca="1">IFERROR(IF(AND($A47=VLOOKUP($A47&amp;"."&amp;$C47,UncollectibleLookup,2,FALSE),$C47=VLOOKUP($A47&amp;"."&amp;$C47,UncollectibleLookup,4,FALSE)),0,'Corrected With Uncollectible'!DH47-'Module C Initial'!DH47),'Corrected With Uncollectible'!DH47-'Module C Initial'!DH47)</f>
        <v>-485.97999999999774</v>
      </c>
      <c r="Q47" s="32">
        <f ca="1">IFERROR(IF(AND($A47=VLOOKUP($A47&amp;"."&amp;$C47,UncollectibleLookup,2,FALSE),$C47=VLOOKUP($A47&amp;"."&amp;$C47,UncollectibleLookup,4,FALSE)),0,'Corrected With Uncollectible'!DI47-'Module C Initial'!DI47),'Corrected With Uncollectible'!DI47-'Module C Initial'!DI47)</f>
        <v>-37.420000000000073</v>
      </c>
      <c r="R47" s="32">
        <f ca="1">IFERROR(IF(AND($A47=VLOOKUP($A47&amp;"."&amp;$C47,UncollectibleLookup,2,FALSE),$C47=VLOOKUP($A47&amp;"."&amp;$C47,UncollectibleLookup,4,FALSE)),0,'Corrected With Uncollectible'!DJ47-'Module C Initial'!DJ47),'Corrected With Uncollectible'!DJ47-'Module C Initial'!DJ47)</f>
        <v>-18.389999999999986</v>
      </c>
      <c r="S47" s="32">
        <f ca="1">IFERROR(IF(AND($A47=VLOOKUP($A47&amp;"."&amp;$C47,UncollectibleLookup,2,FALSE),$C47=VLOOKUP($A47&amp;"."&amp;$C47,UncollectibleLookup,4,FALSE)),0,'Corrected With Uncollectible'!DK47-'Module C Initial'!DK47),'Corrected With Uncollectible'!DK47-'Module C Initial'!DK47)</f>
        <v>-20.95999999999998</v>
      </c>
      <c r="T47" s="32">
        <f ca="1">IFERROR(IF(AND($A47=VLOOKUP($A47&amp;"."&amp;$C47,UncollectibleLookup,2,FALSE),$C47=VLOOKUP($A47&amp;"."&amp;$C47,UncollectibleLookup,4,FALSE)),0,'Corrected With Uncollectible'!DL47-'Module C Initial'!DL47),'Corrected With Uncollectible'!DL47-'Module C Initial'!DL47)</f>
        <v>-12.989999999999981</v>
      </c>
      <c r="U47" s="32">
        <f ca="1">IFERROR(IF(AND($A47=VLOOKUP($A47&amp;"."&amp;$C47,UncollectibleLookup,2,FALSE),$C47=VLOOKUP($A47&amp;"."&amp;$C47,UncollectibleLookup,4,FALSE)),0,'Corrected With Uncollectible'!DM47-'Module C Initial'!DM47),'Corrected With Uncollectible'!DM47-'Module C Initial'!DM47)</f>
        <v>-7.3299999999999983</v>
      </c>
      <c r="V47" s="32">
        <f ca="1">IFERROR(IF(AND($A47=VLOOKUP($A47&amp;"."&amp;$C47,UncollectibleLookup,2,FALSE),$C47=VLOOKUP($A47&amp;"."&amp;$C47,UncollectibleLookup,4,FALSE)),0,'Corrected With Uncollectible'!DN47-'Module C Initial'!DN47),'Corrected With Uncollectible'!DN47-'Module C Initial'!DN47)</f>
        <v>-14.989999999999981</v>
      </c>
      <c r="W47" s="32">
        <f ca="1">IFERROR(IF(AND($A47=VLOOKUP($A47&amp;"."&amp;$C47,UncollectibleLookup,2,FALSE),$C47=VLOOKUP($A47&amp;"."&amp;$C47,UncollectibleLookup,4,FALSE)),0,'Corrected With Uncollectible'!DO47-'Module C Initial'!DO47),'Corrected With Uncollectible'!DO47-'Module C Initial'!DO47)</f>
        <v>-7.4500000000000028</v>
      </c>
      <c r="X47" s="32">
        <f ca="1">IFERROR(IF(AND($A47=VLOOKUP($A47&amp;"."&amp;$C47,UncollectibleLookup,2,FALSE),$C47=VLOOKUP($A47&amp;"."&amp;$C47,UncollectibleLookup,4,FALSE)),0,'Corrected With Uncollectible'!DP47-'Module C Initial'!DP47),'Corrected With Uncollectible'!DP47-'Module C Initial'!DP47)</f>
        <v>-11.27000000000001</v>
      </c>
      <c r="Y47" s="32">
        <f ca="1">IFERROR(IF(AND($A47=VLOOKUP($A47&amp;"."&amp;$C47,UncollectibleLookup,2,FALSE),$C47=VLOOKUP($A47&amp;"."&amp;$C47,UncollectibleLookup,4,FALSE)),0,'Corrected With Uncollectible'!DQ47-'Module C Initial'!DQ47),'Corrected With Uncollectible'!DQ47-'Module C Initial'!DQ47)</f>
        <v>-33.860000000000014</v>
      </c>
      <c r="Z47" s="32">
        <f ca="1">IFERROR(IF(AND($A47=VLOOKUP($A47&amp;"."&amp;$C47,UncollectibleLookup,2,FALSE),$C47=VLOOKUP($A47&amp;"."&amp;$C47,UncollectibleLookup,4,FALSE)),0,'Corrected With Uncollectible'!DR47-'Module C Initial'!DR47),'Corrected With Uncollectible'!DR47-'Module C Initial'!DR47)</f>
        <v>-5.5099999999999909</v>
      </c>
      <c r="AA47" s="32">
        <f ca="1">IFERROR(IF(AND($A47=VLOOKUP($A47&amp;"."&amp;$C47,UncollectibleLookup,2,FALSE),$C47=VLOOKUP($A47&amp;"."&amp;$C47,UncollectibleLookup,4,FALSE)),0,'Corrected With Uncollectible'!DS47-'Module C Initial'!DS47),'Corrected With Uncollectible'!DS47-'Module C Initial'!DS47)</f>
        <v>-11.20999999999998</v>
      </c>
      <c r="AB47" s="32">
        <f ca="1">IFERROR(IF(AND($A47=VLOOKUP($A47&amp;"."&amp;$C47,UncollectibleLookup,2,FALSE),$C47=VLOOKUP($A47&amp;"."&amp;$C47,UncollectibleLookup,4,FALSE)),0,'Corrected With Uncollectible'!DT47-'Module C Initial'!DT47),'Corrected With Uncollectible'!DT47-'Module C Initial'!DT47)</f>
        <v>-24.299999999999955</v>
      </c>
      <c r="AC47" s="31">
        <f ca="1">IFERROR(IF(AND($A47=VLOOKUP($A47&amp;"."&amp;$C47,UncollectibleLookup,2,FALSE),$C47=VLOOKUP($A47&amp;"."&amp;$C47,UncollectibleLookup,4,FALSE)),0,'Corrected With Uncollectible'!DU47-'Module C Initial'!DU47),'Corrected With Uncollectible'!DU47-'Module C Initial'!DU47)</f>
        <v>-241.15000000000009</v>
      </c>
      <c r="AD47" s="31">
        <f ca="1">IFERROR(IF(AND($A47=VLOOKUP($A47&amp;"."&amp;$C47,UncollectibleLookup,2,FALSE),$C47=VLOOKUP($A47&amp;"."&amp;$C47,UncollectibleLookup,4,FALSE)),0,'Corrected With Uncollectible'!DV47-'Module C Initial'!DV47),'Corrected With Uncollectible'!DV47-'Module C Initial'!DV47)</f>
        <v>-117.58999999999992</v>
      </c>
      <c r="AE47" s="31">
        <f ca="1">IFERROR(IF(AND($A47=VLOOKUP($A47&amp;"."&amp;$C47,UncollectibleLookup,2,FALSE),$C47=VLOOKUP($A47&amp;"."&amp;$C47,UncollectibleLookup,4,FALSE)),0,'Corrected With Uncollectible'!DW47-'Module C Initial'!DW47),'Corrected With Uncollectible'!DW47-'Module C Initial'!DW47)</f>
        <v>-133.15000000000009</v>
      </c>
      <c r="AF47" s="31">
        <f ca="1">IFERROR(IF(AND($A47=VLOOKUP($A47&amp;"."&amp;$C47,UncollectibleLookup,2,FALSE),$C47=VLOOKUP($A47&amp;"."&amp;$C47,UncollectibleLookup,4,FALSE)),0,'Corrected With Uncollectible'!DX47-'Module C Initial'!DX47),'Corrected With Uncollectible'!DX47-'Module C Initial'!DX47)</f>
        <v>-82.060000000000173</v>
      </c>
      <c r="AG47" s="31">
        <f ca="1">IFERROR(IF(AND($A47=VLOOKUP($A47&amp;"."&amp;$C47,UncollectibleLookup,2,FALSE),$C47=VLOOKUP($A47&amp;"."&amp;$C47,UncollectibleLookup,4,FALSE)),0,'Corrected With Uncollectible'!DY47-'Module C Initial'!DY47),'Corrected With Uncollectible'!DY47-'Module C Initial'!DY47)</f>
        <v>-46.029999999999973</v>
      </c>
      <c r="AH47" s="31">
        <f ca="1">IFERROR(IF(AND($A47=VLOOKUP($A47&amp;"."&amp;$C47,UncollectibleLookup,2,FALSE),$C47=VLOOKUP($A47&amp;"."&amp;$C47,UncollectibleLookup,4,FALSE)),0,'Corrected With Uncollectible'!DZ47-'Module C Initial'!DZ47),'Corrected With Uncollectible'!DZ47-'Module C Initial'!DZ47)</f>
        <v>-93.680000000000064</v>
      </c>
      <c r="AI47" s="31">
        <f ca="1">IFERROR(IF(AND($A47=VLOOKUP($A47&amp;"."&amp;$C47,UncollectibleLookup,2,FALSE),$C47=VLOOKUP($A47&amp;"."&amp;$C47,UncollectibleLookup,4,FALSE)),0,'Corrected With Uncollectible'!EA47-'Module C Initial'!EA47),'Corrected With Uncollectible'!EA47-'Module C Initial'!EA47)</f>
        <v>-46.319999999999936</v>
      </c>
      <c r="AJ47" s="31">
        <f ca="1">IFERROR(IF(AND($A47=VLOOKUP($A47&amp;"."&amp;$C47,UncollectibleLookup,2,FALSE),$C47=VLOOKUP($A47&amp;"."&amp;$C47,UncollectibleLookup,4,FALSE)),0,'Corrected With Uncollectible'!EB47-'Module C Initial'!EB47),'Corrected With Uncollectible'!EB47-'Module C Initial'!EB47)</f>
        <v>-69.660000000000082</v>
      </c>
      <c r="AK47" s="31">
        <f ca="1">IFERROR(IF(AND($A47=VLOOKUP($A47&amp;"."&amp;$C47,UncollectibleLookup,2,FALSE),$C47=VLOOKUP($A47&amp;"."&amp;$C47,UncollectibleLookup,4,FALSE)),0,'Corrected With Uncollectible'!EC47-'Module C Initial'!EC47),'Corrected With Uncollectible'!EC47-'Module C Initial'!EC47)</f>
        <v>-208.1899999999996</v>
      </c>
      <c r="AL47" s="31">
        <f ca="1">IFERROR(IF(AND($A47=VLOOKUP($A47&amp;"."&amp;$C47,UncollectibleLookup,2,FALSE),$C47=VLOOKUP($A47&amp;"."&amp;$C47,UncollectibleLookup,4,FALSE)),0,'Corrected With Uncollectible'!ED47-'Module C Initial'!ED47),'Corrected With Uncollectible'!ED47-'Module C Initial'!ED47)</f>
        <v>-33.680000000000064</v>
      </c>
      <c r="AM47" s="31">
        <f ca="1">IFERROR(IF(AND($A47=VLOOKUP($A47&amp;"."&amp;$C47,UncollectibleLookup,2,FALSE),$C47=VLOOKUP($A47&amp;"."&amp;$C47,UncollectibleLookup,4,FALSE)),0,'Corrected With Uncollectible'!EE47-'Module C Initial'!EE47),'Corrected With Uncollectible'!EE47-'Module C Initial'!EE47)</f>
        <v>-68.210000000000036</v>
      </c>
      <c r="AN47" s="31">
        <f ca="1">IFERROR(IF(AND($A47=VLOOKUP($A47&amp;"."&amp;$C47,UncollectibleLookup,2,FALSE),$C47=VLOOKUP($A47&amp;"."&amp;$C47,UncollectibleLookup,4,FALSE)),0,'Corrected With Uncollectible'!EF47-'Module C Initial'!EF47),'Corrected With Uncollectible'!EF47-'Module C Initial'!EF47)</f>
        <v>-146.98000000000002</v>
      </c>
      <c r="AO47" s="32">
        <f t="shared" ca="1" si="12"/>
        <v>-1027.0799999999986</v>
      </c>
      <c r="AP47" s="32">
        <f t="shared" ca="1" si="12"/>
        <v>-503.62999999999954</v>
      </c>
      <c r="AQ47" s="32">
        <f t="shared" ca="1" si="12"/>
        <v>-573.17999999999984</v>
      </c>
      <c r="AR47" s="32">
        <f t="shared" ca="1" si="12"/>
        <v>-354.90000000000055</v>
      </c>
      <c r="AS47" s="32">
        <f t="shared" ca="1" si="12"/>
        <v>-199.85999999999996</v>
      </c>
      <c r="AT47" s="32">
        <f t="shared" ca="1" si="12"/>
        <v>-408.46999999999935</v>
      </c>
      <c r="AU47" s="32">
        <f t="shared" ca="1" si="12"/>
        <v>-202.79999999999967</v>
      </c>
      <c r="AV47" s="32">
        <f t="shared" ca="1" si="12"/>
        <v>-306.27000000000021</v>
      </c>
      <c r="AW47" s="32">
        <f t="shared" ca="1" si="12"/>
        <v>-919.24000000000012</v>
      </c>
      <c r="AX47" s="32">
        <f t="shared" ca="1" si="12"/>
        <v>-149.33999999999969</v>
      </c>
      <c r="AY47" s="32">
        <f t="shared" ca="1" si="12"/>
        <v>-303.71999999999929</v>
      </c>
      <c r="AZ47" s="32">
        <f t="shared" ca="1" si="12"/>
        <v>-657.25999999999772</v>
      </c>
      <c r="BA47" s="31">
        <f t="shared" ca="1" si="8"/>
        <v>-8.77</v>
      </c>
      <c r="BB47" s="31">
        <f t="shared" ca="1" si="8"/>
        <v>-4.3099999999999996</v>
      </c>
      <c r="BC47" s="31">
        <f t="shared" ca="1" si="8"/>
        <v>-4.91</v>
      </c>
      <c r="BD47" s="31">
        <f t="shared" ca="1" si="10"/>
        <v>-3.04</v>
      </c>
      <c r="BE47" s="31">
        <f t="shared" ca="1" si="10"/>
        <v>-1.72</v>
      </c>
      <c r="BF47" s="31">
        <f t="shared" ca="1" si="10"/>
        <v>-3.51</v>
      </c>
      <c r="BG47" s="31">
        <f t="shared" ca="1" si="10"/>
        <v>-1.75</v>
      </c>
      <c r="BH47" s="31">
        <f t="shared" ca="1" si="10"/>
        <v>-2.64</v>
      </c>
      <c r="BI47" s="31">
        <f t="shared" ca="1" si="10"/>
        <v>-7.93</v>
      </c>
      <c r="BJ47" s="31">
        <f t="shared" ca="1" si="10"/>
        <v>-1.29</v>
      </c>
      <c r="BK47" s="31">
        <f t="shared" ca="1" si="10"/>
        <v>-2.63</v>
      </c>
      <c r="BL47" s="31">
        <f t="shared" ca="1" si="10"/>
        <v>-5.69</v>
      </c>
      <c r="BM47" s="32">
        <f t="shared" ca="1" si="9"/>
        <v>-1035.8499999999985</v>
      </c>
      <c r="BN47" s="32">
        <f t="shared" ca="1" si="9"/>
        <v>-507.93999999999954</v>
      </c>
      <c r="BO47" s="32">
        <f t="shared" ca="1" si="9"/>
        <v>-578.0899999999998</v>
      </c>
      <c r="BP47" s="32">
        <f t="shared" ca="1" si="11"/>
        <v>-357.94000000000057</v>
      </c>
      <c r="BQ47" s="32">
        <f t="shared" ca="1" si="11"/>
        <v>-201.57999999999996</v>
      </c>
      <c r="BR47" s="32">
        <f t="shared" ca="1" si="11"/>
        <v>-411.97999999999934</v>
      </c>
      <c r="BS47" s="32">
        <f t="shared" ca="1" si="11"/>
        <v>-204.54999999999967</v>
      </c>
      <c r="BT47" s="32">
        <f t="shared" ca="1" si="11"/>
        <v>-308.9100000000002</v>
      </c>
      <c r="BU47" s="32">
        <f t="shared" ca="1" si="11"/>
        <v>-927.17000000000007</v>
      </c>
      <c r="BV47" s="32">
        <f t="shared" ca="1" si="11"/>
        <v>-150.62999999999968</v>
      </c>
      <c r="BW47" s="32">
        <f t="shared" ca="1" si="11"/>
        <v>-306.34999999999928</v>
      </c>
      <c r="BX47" s="32">
        <f t="shared" ca="1" si="11"/>
        <v>-662.94999999999777</v>
      </c>
    </row>
    <row r="48" spans="1:76">
      <c r="A48" t="s">
        <v>444</v>
      </c>
      <c r="B48" s="1" t="s">
        <v>58</v>
      </c>
      <c r="C48" t="str">
        <f t="shared" ca="1" si="2"/>
        <v>DOWGEN15M</v>
      </c>
      <c r="D48" t="str">
        <f t="shared" ca="1" si="3"/>
        <v>Dow Hydrocarbon Industrial Complex</v>
      </c>
      <c r="E48" s="31">
        <f ca="1">IFERROR(IF(AND($A48=VLOOKUP($A48&amp;"."&amp;$C48,UncollectibleLookup,2,FALSE),$C48=VLOOKUP($A48&amp;"."&amp;$C48,UncollectibleLookup,4,FALSE)),0,'Corrected With Uncollectible'!CW48-'Module C Initial'!CW48),'Corrected With Uncollectible'!CW48-'Module C Initial'!CW48)</f>
        <v>2536.0300000000279</v>
      </c>
      <c r="F48" s="31">
        <f ca="1">IFERROR(IF(AND($A48=VLOOKUP($A48&amp;"."&amp;$C48,UncollectibleLookup,2,FALSE),$C48=VLOOKUP($A48&amp;"."&amp;$C48,UncollectibleLookup,4,FALSE)),0,'Corrected With Uncollectible'!CX48-'Module C Initial'!CX48),'Corrected With Uncollectible'!CX48-'Module C Initial'!CX48)</f>
        <v>1005.8200000000361</v>
      </c>
      <c r="G48" s="31">
        <f ca="1">IFERROR(IF(AND($A48=VLOOKUP($A48&amp;"."&amp;$C48,UncollectibleLookup,2,FALSE),$C48=VLOOKUP($A48&amp;"."&amp;$C48,UncollectibleLookup,4,FALSE)),0,'Corrected With Uncollectible'!CY48-'Module C Initial'!CY48),'Corrected With Uncollectible'!CY48-'Module C Initial'!CY48)</f>
        <v>822.19999999999709</v>
      </c>
      <c r="H48" s="31">
        <f ca="1">IFERROR(IF(AND($A48=VLOOKUP($A48&amp;"."&amp;$C48,UncollectibleLookup,2,FALSE),$C48=VLOOKUP($A48&amp;"."&amp;$C48,UncollectibleLookup,4,FALSE)),0,'Corrected With Uncollectible'!CZ48-'Module C Initial'!CZ48),'Corrected With Uncollectible'!CZ48-'Module C Initial'!CZ48)</f>
        <v>443.76999999998952</v>
      </c>
      <c r="I48" s="31">
        <f ca="1">IFERROR(IF(AND($A48=VLOOKUP($A48&amp;"."&amp;$C48,UncollectibleLookup,2,FALSE),$C48=VLOOKUP($A48&amp;"."&amp;$C48,UncollectibleLookup,4,FALSE)),0,'Corrected With Uncollectible'!DA48-'Module C Initial'!DA48),'Corrected With Uncollectible'!DA48-'Module C Initial'!DA48)</f>
        <v>605.70999999999185</v>
      </c>
      <c r="J48" s="31">
        <f ca="1">IFERROR(IF(AND($A48=VLOOKUP($A48&amp;"."&amp;$C48,UncollectibleLookup,2,FALSE),$C48=VLOOKUP($A48&amp;"."&amp;$C48,UncollectibleLookup,4,FALSE)),0,'Corrected With Uncollectible'!DB48-'Module C Initial'!DB48),'Corrected With Uncollectible'!DB48-'Module C Initial'!DB48)</f>
        <v>517.54000000000815</v>
      </c>
      <c r="K48" s="31">
        <f ca="1">IFERROR(IF(AND($A48=VLOOKUP($A48&amp;"."&amp;$C48,UncollectibleLookup,2,FALSE),$C48=VLOOKUP($A48&amp;"."&amp;$C48,UncollectibleLookup,4,FALSE)),0,'Corrected With Uncollectible'!DC48-'Module C Initial'!DC48),'Corrected With Uncollectible'!DC48-'Module C Initial'!DC48)</f>
        <v>681.79999999998836</v>
      </c>
      <c r="L48" s="31">
        <f ca="1">IFERROR(IF(AND($A48=VLOOKUP($A48&amp;"."&amp;$C48,UncollectibleLookup,2,FALSE),$C48=VLOOKUP($A48&amp;"."&amp;$C48,UncollectibleLookup,4,FALSE)),0,'Corrected With Uncollectible'!DD48-'Module C Initial'!DD48),'Corrected With Uncollectible'!DD48-'Module C Initial'!DD48)</f>
        <v>647.11000000001513</v>
      </c>
      <c r="M48" s="31">
        <f ca="1">IFERROR(IF(AND($A48=VLOOKUP($A48&amp;"."&amp;$C48,UncollectibleLookup,2,FALSE),$C48=VLOOKUP($A48&amp;"."&amp;$C48,UncollectibleLookup,4,FALSE)),0,'Corrected With Uncollectible'!DE48-'Module C Initial'!DE48),'Corrected With Uncollectible'!DE48-'Module C Initial'!DE48)</f>
        <v>1075.0199999999895</v>
      </c>
      <c r="N48" s="31">
        <f ca="1">IFERROR(IF(AND($A48=VLOOKUP($A48&amp;"."&amp;$C48,UncollectibleLookup,2,FALSE),$C48=VLOOKUP($A48&amp;"."&amp;$C48,UncollectibleLookup,4,FALSE)),0,'Corrected With Uncollectible'!DF48-'Module C Initial'!DF48),'Corrected With Uncollectible'!DF48-'Module C Initial'!DF48)</f>
        <v>595.39000000001761</v>
      </c>
      <c r="O48" s="31">
        <f ca="1">IFERROR(IF(AND($A48=VLOOKUP($A48&amp;"."&amp;$C48,UncollectibleLookup,2,FALSE),$C48=VLOOKUP($A48&amp;"."&amp;$C48,UncollectibleLookup,4,FALSE)),0,'Corrected With Uncollectible'!DG48-'Module C Initial'!DG48),'Corrected With Uncollectible'!DG48-'Module C Initial'!DG48)</f>
        <v>1217.5100000000093</v>
      </c>
      <c r="P48" s="31">
        <f ca="1">IFERROR(IF(AND($A48=VLOOKUP($A48&amp;"."&amp;$C48,UncollectibleLookup,2,FALSE),$C48=VLOOKUP($A48&amp;"."&amp;$C48,UncollectibleLookup,4,FALSE)),0,'Corrected With Uncollectible'!DH48-'Module C Initial'!DH48),'Corrected With Uncollectible'!DH48-'Module C Initial'!DH48)</f>
        <v>1269.7600000000093</v>
      </c>
      <c r="Q48" s="32">
        <f ca="1">IFERROR(IF(AND($A48=VLOOKUP($A48&amp;"."&amp;$C48,UncollectibleLookup,2,FALSE),$C48=VLOOKUP($A48&amp;"."&amp;$C48,UncollectibleLookup,4,FALSE)),0,'Corrected With Uncollectible'!DI48-'Module C Initial'!DI48),'Corrected With Uncollectible'!DI48-'Module C Initial'!DI48)</f>
        <v>126.80000000000018</v>
      </c>
      <c r="R48" s="32">
        <f ca="1">IFERROR(IF(AND($A48=VLOOKUP($A48&amp;"."&amp;$C48,UncollectibleLookup,2,FALSE),$C48=VLOOKUP($A48&amp;"."&amp;$C48,UncollectibleLookup,4,FALSE)),0,'Corrected With Uncollectible'!DJ48-'Module C Initial'!DJ48),'Corrected With Uncollectible'!DJ48-'Module C Initial'!DJ48)</f>
        <v>50.289999999999964</v>
      </c>
      <c r="S48" s="32">
        <f ca="1">IFERROR(IF(AND($A48=VLOOKUP($A48&amp;"."&amp;$C48,UncollectibleLookup,2,FALSE),$C48=VLOOKUP($A48&amp;"."&amp;$C48,UncollectibleLookup,4,FALSE)),0,'Corrected With Uncollectible'!DK48-'Module C Initial'!DK48),'Corrected With Uncollectible'!DK48-'Module C Initial'!DK48)</f>
        <v>41.110000000000127</v>
      </c>
      <c r="T48" s="32">
        <f ca="1">IFERROR(IF(AND($A48=VLOOKUP($A48&amp;"."&amp;$C48,UncollectibleLookup,2,FALSE),$C48=VLOOKUP($A48&amp;"."&amp;$C48,UncollectibleLookup,4,FALSE)),0,'Corrected With Uncollectible'!DL48-'Module C Initial'!DL48),'Corrected With Uncollectible'!DL48-'Module C Initial'!DL48)</f>
        <v>22.189999999999827</v>
      </c>
      <c r="U48" s="32">
        <f ca="1">IFERROR(IF(AND($A48=VLOOKUP($A48&amp;"."&amp;$C48,UncollectibleLookup,2,FALSE),$C48=VLOOKUP($A48&amp;"."&amp;$C48,UncollectibleLookup,4,FALSE)),0,'Corrected With Uncollectible'!DM48-'Module C Initial'!DM48),'Corrected With Uncollectible'!DM48-'Module C Initial'!DM48)</f>
        <v>30.279999999999973</v>
      </c>
      <c r="V48" s="32">
        <f ca="1">IFERROR(IF(AND($A48=VLOOKUP($A48&amp;"."&amp;$C48,UncollectibleLookup,2,FALSE),$C48=VLOOKUP($A48&amp;"."&amp;$C48,UncollectibleLookup,4,FALSE)),0,'Corrected With Uncollectible'!DN48-'Module C Initial'!DN48),'Corrected With Uncollectible'!DN48-'Module C Initial'!DN48)</f>
        <v>25.870000000000118</v>
      </c>
      <c r="W48" s="32">
        <f ca="1">IFERROR(IF(AND($A48=VLOOKUP($A48&amp;"."&amp;$C48,UncollectibleLookup,2,FALSE),$C48=VLOOKUP($A48&amp;"."&amp;$C48,UncollectibleLookup,4,FALSE)),0,'Corrected With Uncollectible'!DO48-'Module C Initial'!DO48),'Corrected With Uncollectible'!DO48-'Module C Initial'!DO48)</f>
        <v>34.089999999999918</v>
      </c>
      <c r="X48" s="32">
        <f ca="1">IFERROR(IF(AND($A48=VLOOKUP($A48&amp;"."&amp;$C48,UncollectibleLookup,2,FALSE),$C48=VLOOKUP($A48&amp;"."&amp;$C48,UncollectibleLookup,4,FALSE)),0,'Corrected With Uncollectible'!DP48-'Module C Initial'!DP48),'Corrected With Uncollectible'!DP48-'Module C Initial'!DP48)</f>
        <v>32.350000000000136</v>
      </c>
      <c r="Y48" s="32">
        <f ca="1">IFERROR(IF(AND($A48=VLOOKUP($A48&amp;"."&amp;$C48,UncollectibleLookup,2,FALSE),$C48=VLOOKUP($A48&amp;"."&amp;$C48,UncollectibleLookup,4,FALSE)),0,'Corrected With Uncollectible'!DQ48-'Module C Initial'!DQ48),'Corrected With Uncollectible'!DQ48-'Module C Initial'!DQ48)</f>
        <v>53.75</v>
      </c>
      <c r="Z48" s="32">
        <f ca="1">IFERROR(IF(AND($A48=VLOOKUP($A48&amp;"."&amp;$C48,UncollectibleLookup,2,FALSE),$C48=VLOOKUP($A48&amp;"."&amp;$C48,UncollectibleLookup,4,FALSE)),0,'Corrected With Uncollectible'!DR48-'Module C Initial'!DR48),'Corrected With Uncollectible'!DR48-'Module C Initial'!DR48)</f>
        <v>29.759999999999991</v>
      </c>
      <c r="AA48" s="32">
        <f ca="1">IFERROR(IF(AND($A48=VLOOKUP($A48&amp;"."&amp;$C48,UncollectibleLookup,2,FALSE),$C48=VLOOKUP($A48&amp;"."&amp;$C48,UncollectibleLookup,4,FALSE)),0,'Corrected With Uncollectible'!DS48-'Module C Initial'!DS48),'Corrected With Uncollectible'!DS48-'Module C Initial'!DS48)</f>
        <v>60.870000000000346</v>
      </c>
      <c r="AB48" s="32">
        <f ca="1">IFERROR(IF(AND($A48=VLOOKUP($A48&amp;"."&amp;$C48,UncollectibleLookup,2,FALSE),$C48=VLOOKUP($A48&amp;"."&amp;$C48,UncollectibleLookup,4,FALSE)),0,'Corrected With Uncollectible'!DT48-'Module C Initial'!DT48),'Corrected With Uncollectible'!DT48-'Module C Initial'!DT48)</f>
        <v>63.490000000000236</v>
      </c>
      <c r="AC48" s="31">
        <f ca="1">IFERROR(IF(AND($A48=VLOOKUP($A48&amp;"."&amp;$C48,UncollectibleLookup,2,FALSE),$C48=VLOOKUP($A48&amp;"."&amp;$C48,UncollectibleLookup,4,FALSE)),0,'Corrected With Uncollectible'!DU48-'Module C Initial'!DU48),'Corrected With Uncollectible'!DU48-'Module C Initial'!DU48)</f>
        <v>817.02999999999884</v>
      </c>
      <c r="AD48" s="31">
        <f ca="1">IFERROR(IF(AND($A48=VLOOKUP($A48&amp;"."&amp;$C48,UncollectibleLookup,2,FALSE),$C48=VLOOKUP($A48&amp;"."&amp;$C48,UncollectibleLookup,4,FALSE)),0,'Corrected With Uncollectible'!DV48-'Module C Initial'!DV48),'Corrected With Uncollectible'!DV48-'Module C Initial'!DV48)</f>
        <v>321.69000000000233</v>
      </c>
      <c r="AE48" s="31">
        <f ca="1">IFERROR(IF(AND($A48=VLOOKUP($A48&amp;"."&amp;$C48,UncollectibleLookup,2,FALSE),$C48=VLOOKUP($A48&amp;"."&amp;$C48,UncollectibleLookup,4,FALSE)),0,'Corrected With Uncollectible'!DW48-'Module C Initial'!DW48),'Corrected With Uncollectible'!DW48-'Module C Initial'!DW48)</f>
        <v>261.22999999999956</v>
      </c>
      <c r="AF48" s="31">
        <f ca="1">IFERROR(IF(AND($A48=VLOOKUP($A48&amp;"."&amp;$C48,UncollectibleLookup,2,FALSE),$C48=VLOOKUP($A48&amp;"."&amp;$C48,UncollectibleLookup,4,FALSE)),0,'Corrected With Uncollectible'!DX48-'Module C Initial'!DX48),'Corrected With Uncollectible'!DX48-'Module C Initial'!DX48)</f>
        <v>140.14999999999964</v>
      </c>
      <c r="AG48" s="31">
        <f ca="1">IFERROR(IF(AND($A48=VLOOKUP($A48&amp;"."&amp;$C48,UncollectibleLookup,2,FALSE),$C48=VLOOKUP($A48&amp;"."&amp;$C48,UncollectibleLookup,4,FALSE)),0,'Corrected With Uncollectible'!DY48-'Module C Initial'!DY48),'Corrected With Uncollectible'!DY48-'Module C Initial'!DY48)</f>
        <v>190.30000000000109</v>
      </c>
      <c r="AH48" s="31">
        <f ca="1">IFERROR(IF(AND($A48=VLOOKUP($A48&amp;"."&amp;$C48,UncollectibleLookup,2,FALSE),$C48=VLOOKUP($A48&amp;"."&amp;$C48,UncollectibleLookup,4,FALSE)),0,'Corrected With Uncollectible'!DZ48-'Module C Initial'!DZ48),'Corrected With Uncollectible'!DZ48-'Module C Initial'!DZ48)</f>
        <v>161.71999999999935</v>
      </c>
      <c r="AI48" s="31">
        <f ca="1">IFERROR(IF(AND($A48=VLOOKUP($A48&amp;"."&amp;$C48,UncollectibleLookup,2,FALSE),$C48=VLOOKUP($A48&amp;"."&amp;$C48,UncollectibleLookup,4,FALSE)),0,'Corrected With Uncollectible'!EA48-'Module C Initial'!EA48),'Corrected With Uncollectible'!EA48-'Module C Initial'!EA48)</f>
        <v>211.92000000000007</v>
      </c>
      <c r="AJ48" s="31">
        <f ca="1">IFERROR(IF(AND($A48=VLOOKUP($A48&amp;"."&amp;$C48,UncollectibleLookup,2,FALSE),$C48=VLOOKUP($A48&amp;"."&amp;$C48,UncollectibleLookup,4,FALSE)),0,'Corrected With Uncollectible'!EB48-'Module C Initial'!EB48),'Corrected With Uncollectible'!EB48-'Module C Initial'!EB48)</f>
        <v>200.04000000000087</v>
      </c>
      <c r="AK48" s="31">
        <f ca="1">IFERROR(IF(AND($A48=VLOOKUP($A48&amp;"."&amp;$C48,UncollectibleLookup,2,FALSE),$C48=VLOOKUP($A48&amp;"."&amp;$C48,UncollectibleLookup,4,FALSE)),0,'Corrected With Uncollectible'!EC48-'Module C Initial'!EC48),'Corrected With Uncollectible'!EC48-'Module C Initial'!EC48)</f>
        <v>330.4900000000016</v>
      </c>
      <c r="AL48" s="31">
        <f ca="1">IFERROR(IF(AND($A48=VLOOKUP($A48&amp;"."&amp;$C48,UncollectibleLookup,2,FALSE),$C48=VLOOKUP($A48&amp;"."&amp;$C48,UncollectibleLookup,4,FALSE)),0,'Corrected With Uncollectible'!ED48-'Module C Initial'!ED48),'Corrected With Uncollectible'!ED48-'Module C Initial'!ED48)</f>
        <v>182.05999999999949</v>
      </c>
      <c r="AM48" s="31">
        <f ca="1">IFERROR(IF(AND($A48=VLOOKUP($A48&amp;"."&amp;$C48,UncollectibleLookup,2,FALSE),$C48=VLOOKUP($A48&amp;"."&amp;$C48,UncollectibleLookup,4,FALSE)),0,'Corrected With Uncollectible'!EE48-'Module C Initial'!EE48),'Corrected With Uncollectible'!EE48-'Module C Initial'!EE48)</f>
        <v>370.22999999999956</v>
      </c>
      <c r="AN48" s="31">
        <f ca="1">IFERROR(IF(AND($A48=VLOOKUP($A48&amp;"."&amp;$C48,UncollectibleLookup,2,FALSE),$C48=VLOOKUP($A48&amp;"."&amp;$C48,UncollectibleLookup,4,FALSE)),0,'Corrected With Uncollectible'!EF48-'Module C Initial'!EF48),'Corrected With Uncollectible'!EF48-'Module C Initial'!EF48)</f>
        <v>384.02999999999884</v>
      </c>
      <c r="AO48" s="32">
        <f t="shared" ca="1" si="12"/>
        <v>3479.860000000027</v>
      </c>
      <c r="AP48" s="32">
        <f t="shared" ca="1" si="12"/>
        <v>1377.8000000000384</v>
      </c>
      <c r="AQ48" s="32">
        <f t="shared" ca="1" si="12"/>
        <v>1124.5399999999968</v>
      </c>
      <c r="AR48" s="32">
        <f t="shared" ca="1" si="12"/>
        <v>606.10999999998899</v>
      </c>
      <c r="AS48" s="32">
        <f t="shared" ca="1" si="12"/>
        <v>826.28999999999292</v>
      </c>
      <c r="AT48" s="32">
        <f t="shared" ca="1" si="12"/>
        <v>705.13000000000761</v>
      </c>
      <c r="AU48" s="32">
        <f t="shared" ca="1" si="12"/>
        <v>927.80999999998835</v>
      </c>
      <c r="AV48" s="32">
        <f t="shared" ca="1" si="12"/>
        <v>879.50000000001614</v>
      </c>
      <c r="AW48" s="32">
        <f t="shared" ca="1" si="12"/>
        <v>1459.2599999999911</v>
      </c>
      <c r="AX48" s="32">
        <f t="shared" ca="1" si="12"/>
        <v>807.21000000001709</v>
      </c>
      <c r="AY48" s="32">
        <f t="shared" ca="1" si="12"/>
        <v>1648.6100000000092</v>
      </c>
      <c r="AZ48" s="32">
        <f t="shared" ca="1" si="12"/>
        <v>1717.2800000000084</v>
      </c>
      <c r="BA48" s="31">
        <f t="shared" ca="1" si="8"/>
        <v>29.7</v>
      </c>
      <c r="BB48" s="31">
        <f t="shared" ca="1" si="8"/>
        <v>11.78</v>
      </c>
      <c r="BC48" s="31">
        <f t="shared" ca="1" si="8"/>
        <v>9.6300000000000008</v>
      </c>
      <c r="BD48" s="31">
        <f t="shared" ca="1" si="10"/>
        <v>5.2</v>
      </c>
      <c r="BE48" s="31">
        <f t="shared" ca="1" si="10"/>
        <v>7.09</v>
      </c>
      <c r="BF48" s="31">
        <f t="shared" ca="1" si="10"/>
        <v>6.06</v>
      </c>
      <c r="BG48" s="31">
        <f t="shared" ca="1" si="10"/>
        <v>7.99</v>
      </c>
      <c r="BH48" s="31">
        <f t="shared" ca="1" si="10"/>
        <v>7.58</v>
      </c>
      <c r="BI48" s="31">
        <f t="shared" ca="1" si="10"/>
        <v>12.59</v>
      </c>
      <c r="BJ48" s="31">
        <f t="shared" ca="1" si="10"/>
        <v>6.97</v>
      </c>
      <c r="BK48" s="31">
        <f t="shared" ca="1" si="10"/>
        <v>14.26</v>
      </c>
      <c r="BL48" s="31">
        <f t="shared" ca="1" si="10"/>
        <v>14.87</v>
      </c>
      <c r="BM48" s="32">
        <f t="shared" ca="1" si="9"/>
        <v>3509.5600000000268</v>
      </c>
      <c r="BN48" s="32">
        <f t="shared" ca="1" si="9"/>
        <v>1389.5800000000384</v>
      </c>
      <c r="BO48" s="32">
        <f t="shared" ca="1" si="9"/>
        <v>1134.1699999999969</v>
      </c>
      <c r="BP48" s="32">
        <f t="shared" ca="1" si="11"/>
        <v>611.30999999998903</v>
      </c>
      <c r="BQ48" s="32">
        <f t="shared" ca="1" si="11"/>
        <v>833.37999999999295</v>
      </c>
      <c r="BR48" s="32">
        <f t="shared" ca="1" si="11"/>
        <v>711.19000000000756</v>
      </c>
      <c r="BS48" s="32">
        <f t="shared" ca="1" si="11"/>
        <v>935.79999999998836</v>
      </c>
      <c r="BT48" s="32">
        <f t="shared" ca="1" si="11"/>
        <v>887.08000000001618</v>
      </c>
      <c r="BU48" s="32">
        <f t="shared" ca="1" si="11"/>
        <v>1471.849999999991</v>
      </c>
      <c r="BV48" s="32">
        <f t="shared" ca="1" si="11"/>
        <v>814.18000000001712</v>
      </c>
      <c r="BW48" s="32">
        <f t="shared" ca="1" si="11"/>
        <v>1662.8700000000092</v>
      </c>
      <c r="BX48" s="32">
        <f t="shared" ca="1" si="11"/>
        <v>1732.1500000000083</v>
      </c>
    </row>
    <row r="49" spans="1:76">
      <c r="A49" t="s">
        <v>445</v>
      </c>
      <c r="B49" s="1" t="s">
        <v>32</v>
      </c>
      <c r="C49" t="str">
        <f t="shared" ca="1" si="2"/>
        <v>DRW1</v>
      </c>
      <c r="D49" t="str">
        <f t="shared" ca="1" si="3"/>
        <v>Drywood #1</v>
      </c>
      <c r="E49" s="31">
        <f ca="1">IFERROR(IF(AND($A49=VLOOKUP($A49&amp;"."&amp;$C49,UncollectibleLookup,2,FALSE),$C49=VLOOKUP($A49&amp;"."&amp;$C49,UncollectibleLookup,4,FALSE)),0,'Corrected With Uncollectible'!CW49-'Module C Initial'!CW49),'Corrected With Uncollectible'!CW49-'Module C Initial'!CW49)</f>
        <v>-14.410000000000309</v>
      </c>
      <c r="F49" s="31">
        <f ca="1">IFERROR(IF(AND($A49=VLOOKUP($A49&amp;"."&amp;$C49,UncollectibleLookup,2,FALSE),$C49=VLOOKUP($A49&amp;"."&amp;$C49,UncollectibleLookup,4,FALSE)),0,'Corrected With Uncollectible'!CX49-'Module C Initial'!CX49),'Corrected With Uncollectible'!CX49-'Module C Initial'!CX49)</f>
        <v>-1.4700000000000273</v>
      </c>
      <c r="G49" s="31">
        <f ca="1">IFERROR(IF(AND($A49=VLOOKUP($A49&amp;"."&amp;$C49,UncollectibleLookup,2,FALSE),$C49=VLOOKUP($A49&amp;"."&amp;$C49,UncollectibleLookup,4,FALSE)),0,'Corrected With Uncollectible'!CY49-'Module C Initial'!CY49),'Corrected With Uncollectible'!CY49-'Module C Initial'!CY49)</f>
        <v>-2.4799999999999613</v>
      </c>
      <c r="H49" s="31">
        <f ca="1">IFERROR(IF(AND($A49=VLOOKUP($A49&amp;"."&amp;$C49,UncollectibleLookup,2,FALSE),$C49=VLOOKUP($A49&amp;"."&amp;$C49,UncollectibleLookup,4,FALSE)),0,'Corrected With Uncollectible'!CZ49-'Module C Initial'!CZ49),'Corrected With Uncollectible'!CZ49-'Module C Initial'!CZ49)</f>
        <v>-0.80000000000001137</v>
      </c>
      <c r="I49" s="31">
        <f ca="1">IFERROR(IF(AND($A49=VLOOKUP($A49&amp;"."&amp;$C49,UncollectibleLookup,2,FALSE),$C49=VLOOKUP($A49&amp;"."&amp;$C49,UncollectibleLookup,4,FALSE)),0,'Corrected With Uncollectible'!DA49-'Module C Initial'!DA49),'Corrected With Uncollectible'!DA49-'Module C Initial'!DA49)</f>
        <v>-1.3899999999999864</v>
      </c>
      <c r="J49" s="31">
        <f ca="1">IFERROR(IF(AND($A49=VLOOKUP($A49&amp;"."&amp;$C49,UncollectibleLookup,2,FALSE),$C49=VLOOKUP($A49&amp;"."&amp;$C49,UncollectibleLookup,4,FALSE)),0,'Corrected With Uncollectible'!DB49-'Module C Initial'!DB49),'Corrected With Uncollectible'!DB49-'Module C Initial'!DB49)</f>
        <v>-3.5</v>
      </c>
      <c r="K49" s="31">
        <f ca="1">IFERROR(IF(AND($A49=VLOOKUP($A49&amp;"."&amp;$C49,UncollectibleLookup,2,FALSE),$C49=VLOOKUP($A49&amp;"."&amp;$C49,UncollectibleLookup,4,FALSE)),0,'Corrected With Uncollectible'!DC49-'Module C Initial'!DC49),'Corrected With Uncollectible'!DC49-'Module C Initial'!DC49)</f>
        <v>-2.8799999999999955</v>
      </c>
      <c r="L49" s="31">
        <f ca="1">IFERROR(IF(AND($A49=VLOOKUP($A49&amp;"."&amp;$C49,UncollectibleLookup,2,FALSE),$C49=VLOOKUP($A49&amp;"."&amp;$C49,UncollectibleLookup,4,FALSE)),0,'Corrected With Uncollectible'!DD49-'Module C Initial'!DD49),'Corrected With Uncollectible'!DD49-'Module C Initial'!DD49)</f>
        <v>-0.93000000000000682</v>
      </c>
      <c r="M49" s="31">
        <f ca="1">IFERROR(IF(AND($A49=VLOOKUP($A49&amp;"."&amp;$C49,UncollectibleLookup,2,FALSE),$C49=VLOOKUP($A49&amp;"."&amp;$C49,UncollectibleLookup,4,FALSE)),0,'Corrected With Uncollectible'!DE49-'Module C Initial'!DE49),'Corrected With Uncollectible'!DE49-'Module C Initial'!DE49)</f>
        <v>-7.6999999999998181</v>
      </c>
      <c r="N49" s="31">
        <f ca="1">IFERROR(IF(AND($A49=VLOOKUP($A49&amp;"."&amp;$C49,UncollectibleLookup,2,FALSE),$C49=VLOOKUP($A49&amp;"."&amp;$C49,UncollectibleLookup,4,FALSE)),0,'Corrected With Uncollectible'!DF49-'Module C Initial'!DF49),'Corrected With Uncollectible'!DF49-'Module C Initial'!DF49)</f>
        <v>-0.35999999999999943</v>
      </c>
      <c r="O49" s="31">
        <f ca="1">IFERROR(IF(AND($A49=VLOOKUP($A49&amp;"."&amp;$C49,UncollectibleLookup,2,FALSE),$C49=VLOOKUP($A49&amp;"."&amp;$C49,UncollectibleLookup,4,FALSE)),0,'Corrected With Uncollectible'!DG49-'Module C Initial'!DG49),'Corrected With Uncollectible'!DG49-'Module C Initial'!DG49)</f>
        <v>-5.4800000000000182</v>
      </c>
      <c r="P49" s="31">
        <f ca="1">IFERROR(IF(AND($A49=VLOOKUP($A49&amp;"."&amp;$C49,UncollectibleLookup,2,FALSE),$C49=VLOOKUP($A49&amp;"."&amp;$C49,UncollectibleLookup,4,FALSE)),0,'Corrected With Uncollectible'!DH49-'Module C Initial'!DH49),'Corrected With Uncollectible'!DH49-'Module C Initial'!DH49)</f>
        <v>-1.9800000000000182</v>
      </c>
      <c r="Q49" s="32">
        <f ca="1">IFERROR(IF(AND($A49=VLOOKUP($A49&amp;"."&amp;$C49,UncollectibleLookup,2,FALSE),$C49=VLOOKUP($A49&amp;"."&amp;$C49,UncollectibleLookup,4,FALSE)),0,'Corrected With Uncollectible'!DI49-'Module C Initial'!DI49),'Corrected With Uncollectible'!DI49-'Module C Initial'!DI49)</f>
        <v>-0.71999999999999886</v>
      </c>
      <c r="R49" s="32">
        <f ca="1">IFERROR(IF(AND($A49=VLOOKUP($A49&amp;"."&amp;$C49,UncollectibleLookup,2,FALSE),$C49=VLOOKUP($A49&amp;"."&amp;$C49,UncollectibleLookup,4,FALSE)),0,'Corrected With Uncollectible'!DJ49-'Module C Initial'!DJ49),'Corrected With Uncollectible'!DJ49-'Module C Initial'!DJ49)</f>
        <v>-7.0000000000000284E-2</v>
      </c>
      <c r="S49" s="32">
        <f ca="1">IFERROR(IF(AND($A49=VLOOKUP($A49&amp;"."&amp;$C49,UncollectibleLookup,2,FALSE),$C49=VLOOKUP($A49&amp;"."&amp;$C49,UncollectibleLookup,4,FALSE)),0,'Corrected With Uncollectible'!DK49-'Module C Initial'!DK49),'Corrected With Uncollectible'!DK49-'Module C Initial'!DK49)</f>
        <v>-0.13000000000000078</v>
      </c>
      <c r="T49" s="32">
        <f ca="1">IFERROR(IF(AND($A49=VLOOKUP($A49&amp;"."&amp;$C49,UncollectibleLookup,2,FALSE),$C49=VLOOKUP($A49&amp;"."&amp;$C49,UncollectibleLookup,4,FALSE)),0,'Corrected With Uncollectible'!DL49-'Module C Initial'!DL49),'Corrected With Uncollectible'!DL49-'Module C Initial'!DL49)</f>
        <v>-4.0000000000000036E-2</v>
      </c>
      <c r="U49" s="32">
        <f ca="1">IFERROR(IF(AND($A49=VLOOKUP($A49&amp;"."&amp;$C49,UncollectibleLookup,2,FALSE),$C49=VLOOKUP($A49&amp;"."&amp;$C49,UncollectibleLookup,4,FALSE)),0,'Corrected With Uncollectible'!DM49-'Module C Initial'!DM49),'Corrected With Uncollectible'!DM49-'Module C Initial'!DM49)</f>
        <v>-6.9999999999999396E-2</v>
      </c>
      <c r="V49" s="32">
        <f ca="1">IFERROR(IF(AND($A49=VLOOKUP($A49&amp;"."&amp;$C49,UncollectibleLookup,2,FALSE),$C49=VLOOKUP($A49&amp;"."&amp;$C49,UncollectibleLookup,4,FALSE)),0,'Corrected With Uncollectible'!DN49-'Module C Initial'!DN49),'Corrected With Uncollectible'!DN49-'Module C Initial'!DN49)</f>
        <v>-0.16999999999999993</v>
      </c>
      <c r="W49" s="32">
        <f ca="1">IFERROR(IF(AND($A49=VLOOKUP($A49&amp;"."&amp;$C49,UncollectibleLookup,2,FALSE),$C49=VLOOKUP($A49&amp;"."&amp;$C49,UncollectibleLookup,4,FALSE)),0,'Corrected With Uncollectible'!DO49-'Module C Initial'!DO49),'Corrected With Uncollectible'!DO49-'Module C Initial'!DO49)</f>
        <v>-0.15000000000000036</v>
      </c>
      <c r="X49" s="32">
        <f ca="1">IFERROR(IF(AND($A49=VLOOKUP($A49&amp;"."&amp;$C49,UncollectibleLookup,2,FALSE),$C49=VLOOKUP($A49&amp;"."&amp;$C49,UncollectibleLookup,4,FALSE)),0,'Corrected With Uncollectible'!DP49-'Module C Initial'!DP49),'Corrected With Uncollectible'!DP49-'Module C Initial'!DP49)</f>
        <v>-4.9999999999999822E-2</v>
      </c>
      <c r="Y49" s="32">
        <f ca="1">IFERROR(IF(AND($A49=VLOOKUP($A49&amp;"."&amp;$C49,UncollectibleLookup,2,FALSE),$C49=VLOOKUP($A49&amp;"."&amp;$C49,UncollectibleLookup,4,FALSE)),0,'Corrected With Uncollectible'!DQ49-'Module C Initial'!DQ49),'Corrected With Uncollectible'!DQ49-'Module C Initial'!DQ49)</f>
        <v>-0.37999999999999901</v>
      </c>
      <c r="Z49" s="32">
        <f ca="1">IFERROR(IF(AND($A49=VLOOKUP($A49&amp;"."&amp;$C49,UncollectibleLookup,2,FALSE),$C49=VLOOKUP($A49&amp;"."&amp;$C49,UncollectibleLookup,4,FALSE)),0,'Corrected With Uncollectible'!DR49-'Module C Initial'!DR49),'Corrected With Uncollectible'!DR49-'Module C Initial'!DR49)</f>
        <v>-2.0000000000000018E-2</v>
      </c>
      <c r="AA49" s="32">
        <f ca="1">IFERROR(IF(AND($A49=VLOOKUP($A49&amp;"."&amp;$C49,UncollectibleLookup,2,FALSE),$C49=VLOOKUP($A49&amp;"."&amp;$C49,UncollectibleLookup,4,FALSE)),0,'Corrected With Uncollectible'!DS49-'Module C Initial'!DS49),'Corrected With Uncollectible'!DS49-'Module C Initial'!DS49)</f>
        <v>-0.28000000000000114</v>
      </c>
      <c r="AB49" s="32">
        <f ca="1">IFERROR(IF(AND($A49=VLOOKUP($A49&amp;"."&amp;$C49,UncollectibleLookup,2,FALSE),$C49=VLOOKUP($A49&amp;"."&amp;$C49,UncollectibleLookup,4,FALSE)),0,'Corrected With Uncollectible'!DT49-'Module C Initial'!DT49),'Corrected With Uncollectible'!DT49-'Module C Initial'!DT49)</f>
        <v>-9.9999999999999645E-2</v>
      </c>
      <c r="AC49" s="31">
        <f ca="1">IFERROR(IF(AND($A49=VLOOKUP($A49&amp;"."&amp;$C49,UncollectibleLookup,2,FALSE),$C49=VLOOKUP($A49&amp;"."&amp;$C49,UncollectibleLookup,4,FALSE)),0,'Corrected With Uncollectible'!DU49-'Module C Initial'!DU49),'Corrected With Uncollectible'!DU49-'Module C Initial'!DU49)</f>
        <v>-4.6399999999999864</v>
      </c>
      <c r="AD49" s="31">
        <f ca="1">IFERROR(IF(AND($A49=VLOOKUP($A49&amp;"."&amp;$C49,UncollectibleLookup,2,FALSE),$C49=VLOOKUP($A49&amp;"."&amp;$C49,UncollectibleLookup,4,FALSE)),0,'Corrected With Uncollectible'!DV49-'Module C Initial'!DV49),'Corrected With Uncollectible'!DV49-'Module C Initial'!DV49)</f>
        <v>-0.46999999999999886</v>
      </c>
      <c r="AE49" s="31">
        <f ca="1">IFERROR(IF(AND($A49=VLOOKUP($A49&amp;"."&amp;$C49,UncollectibleLookup,2,FALSE),$C49=VLOOKUP($A49&amp;"."&amp;$C49,UncollectibleLookup,4,FALSE)),0,'Corrected With Uncollectible'!DW49-'Module C Initial'!DW49),'Corrected With Uncollectible'!DW49-'Module C Initial'!DW49)</f>
        <v>-0.78999999999999915</v>
      </c>
      <c r="AF49" s="31">
        <f ca="1">IFERROR(IF(AND($A49=VLOOKUP($A49&amp;"."&amp;$C49,UncollectibleLookup,2,FALSE),$C49=VLOOKUP($A49&amp;"."&amp;$C49,UncollectibleLookup,4,FALSE)),0,'Corrected With Uncollectible'!DX49-'Module C Initial'!DX49),'Corrected With Uncollectible'!DX49-'Module C Initial'!DX49)</f>
        <v>-0.25</v>
      </c>
      <c r="AG49" s="31">
        <f ca="1">IFERROR(IF(AND($A49=VLOOKUP($A49&amp;"."&amp;$C49,UncollectibleLookup,2,FALSE),$C49=VLOOKUP($A49&amp;"."&amp;$C49,UncollectibleLookup,4,FALSE)),0,'Corrected With Uncollectible'!DY49-'Module C Initial'!DY49),'Corrected With Uncollectible'!DY49-'Module C Initial'!DY49)</f>
        <v>-0.44000000000000128</v>
      </c>
      <c r="AH49" s="31">
        <f ca="1">IFERROR(IF(AND($A49=VLOOKUP($A49&amp;"."&amp;$C49,UncollectibleLookup,2,FALSE),$C49=VLOOKUP($A49&amp;"."&amp;$C49,UncollectibleLookup,4,FALSE)),0,'Corrected With Uncollectible'!DZ49-'Module C Initial'!DZ49),'Corrected With Uncollectible'!DZ49-'Module C Initial'!DZ49)</f>
        <v>-1.0899999999999892</v>
      </c>
      <c r="AI49" s="31">
        <f ca="1">IFERROR(IF(AND($A49=VLOOKUP($A49&amp;"."&amp;$C49,UncollectibleLookup,2,FALSE),$C49=VLOOKUP($A49&amp;"."&amp;$C49,UncollectibleLookup,4,FALSE)),0,'Corrected With Uncollectible'!EA49-'Module C Initial'!EA49),'Corrected With Uncollectible'!EA49-'Module C Initial'!EA49)</f>
        <v>-0.89999999999999858</v>
      </c>
      <c r="AJ49" s="31">
        <f ca="1">IFERROR(IF(AND($A49=VLOOKUP($A49&amp;"."&amp;$C49,UncollectibleLookup,2,FALSE),$C49=VLOOKUP($A49&amp;"."&amp;$C49,UncollectibleLookup,4,FALSE)),0,'Corrected With Uncollectible'!EB49-'Module C Initial'!EB49),'Corrected With Uncollectible'!EB49-'Module C Initial'!EB49)</f>
        <v>-0.28999999999999915</v>
      </c>
      <c r="AK49" s="31">
        <f ca="1">IFERROR(IF(AND($A49=VLOOKUP($A49&amp;"."&amp;$C49,UncollectibleLookup,2,FALSE),$C49=VLOOKUP($A49&amp;"."&amp;$C49,UncollectibleLookup,4,FALSE)),0,'Corrected With Uncollectible'!EC49-'Module C Initial'!EC49),'Corrected With Uncollectible'!EC49-'Module C Initial'!EC49)</f>
        <v>-2.3699999999999761</v>
      </c>
      <c r="AL49" s="31">
        <f ca="1">IFERROR(IF(AND($A49=VLOOKUP($A49&amp;"."&amp;$C49,UncollectibleLookup,2,FALSE),$C49=VLOOKUP($A49&amp;"."&amp;$C49,UncollectibleLookup,4,FALSE)),0,'Corrected With Uncollectible'!ED49-'Module C Initial'!ED49),'Corrected With Uncollectible'!ED49-'Module C Initial'!ED49)</f>
        <v>-0.11000000000000121</v>
      </c>
      <c r="AM49" s="31">
        <f ca="1">IFERROR(IF(AND($A49=VLOOKUP($A49&amp;"."&amp;$C49,UncollectibleLookup,2,FALSE),$C49=VLOOKUP($A49&amp;"."&amp;$C49,UncollectibleLookup,4,FALSE)),0,'Corrected With Uncollectible'!EE49-'Module C Initial'!EE49),'Corrected With Uncollectible'!EE49-'Module C Initial'!EE49)</f>
        <v>-1.6699999999999875</v>
      </c>
      <c r="AN49" s="31">
        <f ca="1">IFERROR(IF(AND($A49=VLOOKUP($A49&amp;"."&amp;$C49,UncollectibleLookup,2,FALSE),$C49=VLOOKUP($A49&amp;"."&amp;$C49,UncollectibleLookup,4,FALSE)),0,'Corrected With Uncollectible'!EF49-'Module C Initial'!EF49),'Corrected With Uncollectible'!EF49-'Module C Initial'!EF49)</f>
        <v>-0.60000000000000142</v>
      </c>
      <c r="AO49" s="32">
        <f t="shared" ca="1" si="12"/>
        <v>-19.770000000000294</v>
      </c>
      <c r="AP49" s="32">
        <f t="shared" ca="1" si="12"/>
        <v>-2.0100000000000264</v>
      </c>
      <c r="AQ49" s="32">
        <f t="shared" ca="1" si="12"/>
        <v>-3.3999999999999613</v>
      </c>
      <c r="AR49" s="32">
        <f t="shared" ca="1" si="12"/>
        <v>-1.0900000000000114</v>
      </c>
      <c r="AS49" s="32">
        <f t="shared" ca="1" si="12"/>
        <v>-1.899999999999987</v>
      </c>
      <c r="AT49" s="32">
        <f t="shared" ca="1" si="12"/>
        <v>-4.7599999999999891</v>
      </c>
      <c r="AU49" s="32">
        <f t="shared" ca="1" si="12"/>
        <v>-3.9299999999999944</v>
      </c>
      <c r="AV49" s="32">
        <f t="shared" ca="1" si="12"/>
        <v>-1.2700000000000058</v>
      </c>
      <c r="AW49" s="32">
        <f t="shared" ca="1" si="12"/>
        <v>-10.449999999999793</v>
      </c>
      <c r="AX49" s="32">
        <f t="shared" ca="1" si="12"/>
        <v>-0.49000000000000066</v>
      </c>
      <c r="AY49" s="32">
        <f t="shared" ca="1" si="12"/>
        <v>-7.4300000000000068</v>
      </c>
      <c r="AZ49" s="32">
        <f t="shared" ca="1" si="12"/>
        <v>-2.6800000000000193</v>
      </c>
      <c r="BA49" s="31">
        <f t="shared" ca="1" si="8"/>
        <v>-0.17</v>
      </c>
      <c r="BB49" s="31">
        <f t="shared" ca="1" si="8"/>
        <v>-0.02</v>
      </c>
      <c r="BC49" s="31">
        <f t="shared" ca="1" si="8"/>
        <v>-0.03</v>
      </c>
      <c r="BD49" s="31">
        <f t="shared" ca="1" si="10"/>
        <v>-0.01</v>
      </c>
      <c r="BE49" s="31">
        <f t="shared" ca="1" si="10"/>
        <v>-0.02</v>
      </c>
      <c r="BF49" s="31">
        <f t="shared" ca="1" si="10"/>
        <v>-0.04</v>
      </c>
      <c r="BG49" s="31">
        <f t="shared" ca="1" si="10"/>
        <v>-0.03</v>
      </c>
      <c r="BH49" s="31">
        <f t="shared" ca="1" si="10"/>
        <v>-0.01</v>
      </c>
      <c r="BI49" s="31">
        <f t="shared" ca="1" si="10"/>
        <v>-0.09</v>
      </c>
      <c r="BJ49" s="31">
        <f t="shared" ca="1" si="10"/>
        <v>0</v>
      </c>
      <c r="BK49" s="31">
        <f t="shared" ca="1" si="10"/>
        <v>-0.06</v>
      </c>
      <c r="BL49" s="31">
        <f t="shared" ca="1" si="10"/>
        <v>-0.02</v>
      </c>
      <c r="BM49" s="32">
        <f t="shared" ca="1" si="9"/>
        <v>-19.940000000000296</v>
      </c>
      <c r="BN49" s="32">
        <f t="shared" ca="1" si="9"/>
        <v>-2.0300000000000264</v>
      </c>
      <c r="BO49" s="32">
        <f t="shared" ca="1" si="9"/>
        <v>-3.4299999999999611</v>
      </c>
      <c r="BP49" s="32">
        <f t="shared" ca="1" si="11"/>
        <v>-1.1000000000000114</v>
      </c>
      <c r="BQ49" s="32">
        <f t="shared" ca="1" si="11"/>
        <v>-1.9199999999999871</v>
      </c>
      <c r="BR49" s="32">
        <f t="shared" ca="1" si="11"/>
        <v>-4.7999999999999892</v>
      </c>
      <c r="BS49" s="32">
        <f t="shared" ca="1" si="11"/>
        <v>-3.9599999999999942</v>
      </c>
      <c r="BT49" s="32">
        <f t="shared" ca="1" si="11"/>
        <v>-1.2800000000000058</v>
      </c>
      <c r="BU49" s="32">
        <f t="shared" ca="1" si="11"/>
        <v>-10.539999999999793</v>
      </c>
      <c r="BV49" s="32">
        <f t="shared" ca="1" si="11"/>
        <v>-0.49000000000000066</v>
      </c>
      <c r="BW49" s="32">
        <f t="shared" ca="1" si="11"/>
        <v>-7.4900000000000064</v>
      </c>
      <c r="BX49" s="32">
        <f t="shared" ca="1" si="11"/>
        <v>-2.7000000000000193</v>
      </c>
    </row>
    <row r="50" spans="1:76">
      <c r="A50" t="s">
        <v>510</v>
      </c>
      <c r="B50" s="1" t="s">
        <v>78</v>
      </c>
      <c r="C50" t="str">
        <f t="shared" ca="1" si="2"/>
        <v>EC01</v>
      </c>
      <c r="D50" t="str">
        <f t="shared" ca="1" si="3"/>
        <v>Cavalier</v>
      </c>
      <c r="E50" s="31">
        <f ca="1">IFERROR(IF(AND($A50=VLOOKUP($A50&amp;"."&amp;$C50,UncollectibleLookup,2,FALSE),$C50=VLOOKUP($A50&amp;"."&amp;$C50,UncollectibleLookup,4,FALSE)),0,'Corrected With Uncollectible'!CW50-'Module C Initial'!CW50),'Corrected With Uncollectible'!CW50-'Module C Initial'!CW50)</f>
        <v>1589.3099999999977</v>
      </c>
      <c r="F50" s="31">
        <f ca="1">IFERROR(IF(AND($A50=VLOOKUP($A50&amp;"."&amp;$C50,UncollectibleLookup,2,FALSE),$C50=VLOOKUP($A50&amp;"."&amp;$C50,UncollectibleLookup,4,FALSE)),0,'Corrected With Uncollectible'!CX50-'Module C Initial'!CX50),'Corrected With Uncollectible'!CX50-'Module C Initial'!CX50)</f>
        <v>570.93000000000757</v>
      </c>
      <c r="G50" s="31">
        <f ca="1">IFERROR(IF(AND($A50=VLOOKUP($A50&amp;"."&amp;$C50,UncollectibleLookup,2,FALSE),$C50=VLOOKUP($A50&amp;"."&amp;$C50,UncollectibleLookup,4,FALSE)),0,'Corrected With Uncollectible'!CY50-'Module C Initial'!CY50),'Corrected With Uncollectible'!CY50-'Module C Initial'!CY50)</f>
        <v>501.41999999999825</v>
      </c>
      <c r="H50" s="31">
        <f ca="1">IFERROR(IF(AND($A50=VLOOKUP($A50&amp;"."&amp;$C50,UncollectibleLookup,2,FALSE),$C50=VLOOKUP($A50&amp;"."&amp;$C50,UncollectibleLookup,4,FALSE)),0,'Corrected With Uncollectible'!CZ50-'Module C Initial'!CZ50),'Corrected With Uncollectible'!CZ50-'Module C Initial'!CZ50)</f>
        <v>254.52999999999156</v>
      </c>
      <c r="I50" s="31">
        <f ca="1">IFERROR(IF(AND($A50=VLOOKUP($A50&amp;"."&amp;$C50,UncollectibleLookup,2,FALSE),$C50=VLOOKUP($A50&amp;"."&amp;$C50,UncollectibleLookup,4,FALSE)),0,'Corrected With Uncollectible'!DA50-'Module C Initial'!DA50),'Corrected With Uncollectible'!DA50-'Module C Initial'!DA50)</f>
        <v>345.48000000001048</v>
      </c>
      <c r="J50" s="31">
        <f ca="1">IFERROR(IF(AND($A50=VLOOKUP($A50&amp;"."&amp;$C50,UncollectibleLookup,2,FALSE),$C50=VLOOKUP($A50&amp;"."&amp;$C50,UncollectibleLookup,4,FALSE)),0,'Corrected With Uncollectible'!DB50-'Module C Initial'!DB50),'Corrected With Uncollectible'!DB50-'Module C Initial'!DB50)</f>
        <v>439.68000000000757</v>
      </c>
      <c r="K50" s="31">
        <f ca="1">IFERROR(IF(AND($A50=VLOOKUP($A50&amp;"."&amp;$C50,UncollectibleLookup,2,FALSE),$C50=VLOOKUP($A50&amp;"."&amp;$C50,UncollectibleLookup,4,FALSE)),0,'Corrected With Uncollectible'!DC50-'Module C Initial'!DC50),'Corrected With Uncollectible'!DC50-'Module C Initial'!DC50)</f>
        <v>703.11000000000058</v>
      </c>
      <c r="L50" s="31">
        <f ca="1">IFERROR(IF(AND($A50=VLOOKUP($A50&amp;"."&amp;$C50,UncollectibleLookup,2,FALSE),$C50=VLOOKUP($A50&amp;"."&amp;$C50,UncollectibleLookup,4,FALSE)),0,'Corrected With Uncollectible'!DD50-'Module C Initial'!DD50),'Corrected With Uncollectible'!DD50-'Module C Initial'!DD50)</f>
        <v>532.68000000000757</v>
      </c>
      <c r="M50" s="31">
        <f ca="1">IFERROR(IF(AND($A50=VLOOKUP($A50&amp;"."&amp;$C50,UncollectibleLookup,2,FALSE),$C50=VLOOKUP($A50&amp;"."&amp;$C50,UncollectibleLookup,4,FALSE)),0,'Corrected With Uncollectible'!DE50-'Module C Initial'!DE50),'Corrected With Uncollectible'!DE50-'Module C Initial'!DE50)</f>
        <v>1163.4099999999744</v>
      </c>
      <c r="N50" s="31">
        <f ca="1">IFERROR(IF(AND($A50=VLOOKUP($A50&amp;"."&amp;$C50,UncollectibleLookup,2,FALSE),$C50=VLOOKUP($A50&amp;"."&amp;$C50,UncollectibleLookup,4,FALSE)),0,'Corrected With Uncollectible'!DF50-'Module C Initial'!DF50),'Corrected With Uncollectible'!DF50-'Module C Initial'!DF50)</f>
        <v>379.36000000000058</v>
      </c>
      <c r="O50" s="31">
        <f ca="1">IFERROR(IF(AND($A50=VLOOKUP($A50&amp;"."&amp;$C50,UncollectibleLookup,2,FALSE),$C50=VLOOKUP($A50&amp;"."&amp;$C50,UncollectibleLookup,4,FALSE)),0,'Corrected With Uncollectible'!DG50-'Module C Initial'!DG50),'Corrected With Uncollectible'!DG50-'Module C Initial'!DG50)</f>
        <v>732.21000000002095</v>
      </c>
      <c r="P50" s="31">
        <f ca="1">IFERROR(IF(AND($A50=VLOOKUP($A50&amp;"."&amp;$C50,UncollectibleLookup,2,FALSE),$C50=VLOOKUP($A50&amp;"."&amp;$C50,UncollectibleLookup,4,FALSE)),0,'Corrected With Uncollectible'!DH50-'Module C Initial'!DH50),'Corrected With Uncollectible'!DH50-'Module C Initial'!DH50)</f>
        <v>754.31999999997788</v>
      </c>
      <c r="Q50" s="32">
        <f ca="1">IFERROR(IF(AND($A50=VLOOKUP($A50&amp;"."&amp;$C50,UncollectibleLookup,2,FALSE),$C50=VLOOKUP($A50&amp;"."&amp;$C50,UncollectibleLookup,4,FALSE)),0,'Corrected With Uncollectible'!DI50-'Module C Initial'!DI50),'Corrected With Uncollectible'!DI50-'Module C Initial'!DI50)</f>
        <v>79.469999999999345</v>
      </c>
      <c r="R50" s="32">
        <f ca="1">IFERROR(IF(AND($A50=VLOOKUP($A50&amp;"."&amp;$C50,UncollectibleLookup,2,FALSE),$C50=VLOOKUP($A50&amp;"."&amp;$C50,UncollectibleLookup,4,FALSE)),0,'Corrected With Uncollectible'!DJ50-'Module C Initial'!DJ50),'Corrected With Uncollectible'!DJ50-'Module C Initial'!DJ50)</f>
        <v>28.539999999999964</v>
      </c>
      <c r="S50" s="32">
        <f ca="1">IFERROR(IF(AND($A50=VLOOKUP($A50&amp;"."&amp;$C50,UncollectibleLookup,2,FALSE),$C50=VLOOKUP($A50&amp;"."&amp;$C50,UncollectibleLookup,4,FALSE)),0,'Corrected With Uncollectible'!DK50-'Module C Initial'!DK50),'Corrected With Uncollectible'!DK50-'Module C Initial'!DK50)</f>
        <v>25.070000000000618</v>
      </c>
      <c r="T50" s="32">
        <f ca="1">IFERROR(IF(AND($A50=VLOOKUP($A50&amp;"."&amp;$C50,UncollectibleLookup,2,FALSE),$C50=VLOOKUP($A50&amp;"."&amp;$C50,UncollectibleLookup,4,FALSE)),0,'Corrected With Uncollectible'!DL50-'Module C Initial'!DL50),'Corrected With Uncollectible'!DL50-'Module C Initial'!DL50)</f>
        <v>12.7199999999998</v>
      </c>
      <c r="U50" s="32">
        <f ca="1">IFERROR(IF(AND($A50=VLOOKUP($A50&amp;"."&amp;$C50,UncollectibleLookup,2,FALSE),$C50=VLOOKUP($A50&amp;"."&amp;$C50,UncollectibleLookup,4,FALSE)),0,'Corrected With Uncollectible'!DM50-'Module C Initial'!DM50),'Corrected With Uncollectible'!DM50-'Module C Initial'!DM50)</f>
        <v>17.2800000000002</v>
      </c>
      <c r="V50" s="32">
        <f ca="1">IFERROR(IF(AND($A50=VLOOKUP($A50&amp;"."&amp;$C50,UncollectibleLookup,2,FALSE),$C50=VLOOKUP($A50&amp;"."&amp;$C50,UncollectibleLookup,4,FALSE)),0,'Corrected With Uncollectible'!DN50-'Module C Initial'!DN50),'Corrected With Uncollectible'!DN50-'Module C Initial'!DN50)</f>
        <v>21.989999999999782</v>
      </c>
      <c r="W50" s="32">
        <f ca="1">IFERROR(IF(AND($A50=VLOOKUP($A50&amp;"."&amp;$C50,UncollectibleLookup,2,FALSE),$C50=VLOOKUP($A50&amp;"."&amp;$C50,UncollectibleLookup,4,FALSE)),0,'Corrected With Uncollectible'!DO50-'Module C Initial'!DO50),'Corrected With Uncollectible'!DO50-'Module C Initial'!DO50)</f>
        <v>35.150000000000546</v>
      </c>
      <c r="X50" s="32">
        <f ca="1">IFERROR(IF(AND($A50=VLOOKUP($A50&amp;"."&amp;$C50,UncollectibleLookup,2,FALSE),$C50=VLOOKUP($A50&amp;"."&amp;$C50,UncollectibleLookup,4,FALSE)),0,'Corrected With Uncollectible'!DP50-'Module C Initial'!DP50),'Corrected With Uncollectible'!DP50-'Module C Initial'!DP50)</f>
        <v>26.630000000000109</v>
      </c>
      <c r="Y50" s="32">
        <f ca="1">IFERROR(IF(AND($A50=VLOOKUP($A50&amp;"."&amp;$C50,UncollectibleLookup,2,FALSE),$C50=VLOOKUP($A50&amp;"."&amp;$C50,UncollectibleLookup,4,FALSE)),0,'Corrected With Uncollectible'!DQ50-'Module C Initial'!DQ50),'Corrected With Uncollectible'!DQ50-'Module C Initial'!DQ50)</f>
        <v>58.170000000000073</v>
      </c>
      <c r="Z50" s="32">
        <f ca="1">IFERROR(IF(AND($A50=VLOOKUP($A50&amp;"."&amp;$C50,UncollectibleLookup,2,FALSE),$C50=VLOOKUP($A50&amp;"."&amp;$C50,UncollectibleLookup,4,FALSE)),0,'Corrected With Uncollectible'!DR50-'Module C Initial'!DR50),'Corrected With Uncollectible'!DR50-'Module C Initial'!DR50)</f>
        <v>18.9699999999998</v>
      </c>
      <c r="AA50" s="32">
        <f ca="1">IFERROR(IF(AND($A50=VLOOKUP($A50&amp;"."&amp;$C50,UncollectibleLookup,2,FALSE),$C50=VLOOKUP($A50&amp;"."&amp;$C50,UncollectibleLookup,4,FALSE)),0,'Corrected With Uncollectible'!DS50-'Module C Initial'!DS50),'Corrected With Uncollectible'!DS50-'Module C Initial'!DS50)</f>
        <v>36.609999999999673</v>
      </c>
      <c r="AB50" s="32">
        <f ca="1">IFERROR(IF(AND($A50=VLOOKUP($A50&amp;"."&amp;$C50,UncollectibleLookup,2,FALSE),$C50=VLOOKUP($A50&amp;"."&amp;$C50,UncollectibleLookup,4,FALSE)),0,'Corrected With Uncollectible'!DT50-'Module C Initial'!DT50),'Corrected With Uncollectible'!DT50-'Module C Initial'!DT50)</f>
        <v>37.720000000000255</v>
      </c>
      <c r="AC50" s="31">
        <f ca="1">IFERROR(IF(AND($A50=VLOOKUP($A50&amp;"."&amp;$C50,UncollectibleLookup,2,FALSE),$C50=VLOOKUP($A50&amp;"."&amp;$C50,UncollectibleLookup,4,FALSE)),0,'Corrected With Uncollectible'!DU50-'Module C Initial'!DU50),'Corrected With Uncollectible'!DU50-'Module C Initial'!DU50)</f>
        <v>512.02999999999884</v>
      </c>
      <c r="AD50" s="31">
        <f ca="1">IFERROR(IF(AND($A50=VLOOKUP($A50&amp;"."&amp;$C50,UncollectibleLookup,2,FALSE),$C50=VLOOKUP($A50&amp;"."&amp;$C50,UncollectibleLookup,4,FALSE)),0,'Corrected With Uncollectible'!DV50-'Module C Initial'!DV50),'Corrected With Uncollectible'!DV50-'Module C Initial'!DV50)</f>
        <v>182.59999999999854</v>
      </c>
      <c r="AE50" s="31">
        <f ca="1">IFERROR(IF(AND($A50=VLOOKUP($A50&amp;"."&amp;$C50,UncollectibleLookup,2,FALSE),$C50=VLOOKUP($A50&amp;"."&amp;$C50,UncollectibleLookup,4,FALSE)),0,'Corrected With Uncollectible'!DW50-'Module C Initial'!DW50),'Corrected With Uncollectible'!DW50-'Module C Initial'!DW50)</f>
        <v>159.31000000000131</v>
      </c>
      <c r="AF50" s="31">
        <f ca="1">IFERROR(IF(AND($A50=VLOOKUP($A50&amp;"."&amp;$C50,UncollectibleLookup,2,FALSE),$C50=VLOOKUP($A50&amp;"."&amp;$C50,UncollectibleLookup,4,FALSE)),0,'Corrected With Uncollectible'!DX50-'Module C Initial'!DX50),'Corrected With Uncollectible'!DX50-'Module C Initial'!DX50)</f>
        <v>80.389999999999418</v>
      </c>
      <c r="AG50" s="31">
        <f ca="1">IFERROR(IF(AND($A50=VLOOKUP($A50&amp;"."&amp;$C50,UncollectibleLookup,2,FALSE),$C50=VLOOKUP($A50&amp;"."&amp;$C50,UncollectibleLookup,4,FALSE)),0,'Corrected With Uncollectible'!DY50-'Module C Initial'!DY50),'Corrected With Uncollectible'!DY50-'Module C Initial'!DY50)</f>
        <v>108.54000000000087</v>
      </c>
      <c r="AH50" s="31">
        <f ca="1">IFERROR(IF(AND($A50=VLOOKUP($A50&amp;"."&amp;$C50,UncollectibleLookup,2,FALSE),$C50=VLOOKUP($A50&amp;"."&amp;$C50,UncollectibleLookup,4,FALSE)),0,'Corrected With Uncollectible'!DZ50-'Module C Initial'!DZ50),'Corrected With Uncollectible'!DZ50-'Module C Initial'!DZ50)</f>
        <v>137.38999999999942</v>
      </c>
      <c r="AI50" s="31">
        <f ca="1">IFERROR(IF(AND($A50=VLOOKUP($A50&amp;"."&amp;$C50,UncollectibleLookup,2,FALSE),$C50=VLOOKUP($A50&amp;"."&amp;$C50,UncollectibleLookup,4,FALSE)),0,'Corrected With Uncollectible'!EA50-'Module C Initial'!EA50),'Corrected With Uncollectible'!EA50-'Module C Initial'!EA50)</f>
        <v>218.55000000000291</v>
      </c>
      <c r="AJ50" s="31">
        <f ca="1">IFERROR(IF(AND($A50=VLOOKUP($A50&amp;"."&amp;$C50,UncollectibleLookup,2,FALSE),$C50=VLOOKUP($A50&amp;"."&amp;$C50,UncollectibleLookup,4,FALSE)),0,'Corrected With Uncollectible'!EB50-'Module C Initial'!EB50),'Corrected With Uncollectible'!EB50-'Module C Initial'!EB50)</f>
        <v>164.67000000000189</v>
      </c>
      <c r="AK50" s="31">
        <f ca="1">IFERROR(IF(AND($A50=VLOOKUP($A50&amp;"."&amp;$C50,UncollectibleLookup,2,FALSE),$C50=VLOOKUP($A50&amp;"."&amp;$C50,UncollectibleLookup,4,FALSE)),0,'Corrected With Uncollectible'!EC50-'Module C Initial'!EC50),'Corrected With Uncollectible'!EC50-'Module C Initial'!EC50)</f>
        <v>357.66999999999825</v>
      </c>
      <c r="AL50" s="31">
        <f ca="1">IFERROR(IF(AND($A50=VLOOKUP($A50&amp;"."&amp;$C50,UncollectibleLookup,2,FALSE),$C50=VLOOKUP($A50&amp;"."&amp;$C50,UncollectibleLookup,4,FALSE)),0,'Corrected With Uncollectible'!ED50-'Module C Initial'!ED50),'Corrected With Uncollectible'!ED50-'Module C Initial'!ED50)</f>
        <v>116</v>
      </c>
      <c r="AM50" s="31">
        <f ca="1">IFERROR(IF(AND($A50=VLOOKUP($A50&amp;"."&amp;$C50,UncollectibleLookup,2,FALSE),$C50=VLOOKUP($A50&amp;"."&amp;$C50,UncollectibleLookup,4,FALSE)),0,'Corrected With Uncollectible'!EE50-'Module C Initial'!EE50),'Corrected With Uncollectible'!EE50-'Module C Initial'!EE50)</f>
        <v>222.65999999999622</v>
      </c>
      <c r="AN50" s="31">
        <f ca="1">IFERROR(IF(AND($A50=VLOOKUP($A50&amp;"."&amp;$C50,UncollectibleLookup,2,FALSE),$C50=VLOOKUP($A50&amp;"."&amp;$C50,UncollectibleLookup,4,FALSE)),0,'Corrected With Uncollectible'!EF50-'Module C Initial'!EF50),'Corrected With Uncollectible'!EF50-'Module C Initial'!EF50)</f>
        <v>228.14000000000669</v>
      </c>
      <c r="AO50" s="32">
        <f t="shared" ca="1" si="12"/>
        <v>2180.8099999999959</v>
      </c>
      <c r="AP50" s="32">
        <f t="shared" ca="1" si="12"/>
        <v>782.07000000000608</v>
      </c>
      <c r="AQ50" s="32">
        <f t="shared" ca="1" si="12"/>
        <v>685.80000000000018</v>
      </c>
      <c r="AR50" s="32">
        <f t="shared" ca="1" si="12"/>
        <v>347.63999999999078</v>
      </c>
      <c r="AS50" s="32">
        <f t="shared" ca="1" si="12"/>
        <v>471.30000000001155</v>
      </c>
      <c r="AT50" s="32">
        <f t="shared" ca="1" si="12"/>
        <v>599.06000000000677</v>
      </c>
      <c r="AU50" s="32">
        <f t="shared" ca="1" si="12"/>
        <v>956.81000000000404</v>
      </c>
      <c r="AV50" s="32">
        <f t="shared" ca="1" si="12"/>
        <v>723.98000000000957</v>
      </c>
      <c r="AW50" s="32">
        <f t="shared" ca="1" si="12"/>
        <v>1579.2499999999727</v>
      </c>
      <c r="AX50" s="32">
        <f t="shared" ca="1" si="12"/>
        <v>514.33000000000038</v>
      </c>
      <c r="AY50" s="32">
        <f t="shared" ca="1" si="12"/>
        <v>991.48000000001684</v>
      </c>
      <c r="AZ50" s="32">
        <f t="shared" ca="1" si="12"/>
        <v>1020.1799999999848</v>
      </c>
      <c r="BA50" s="31">
        <f t="shared" ca="1" si="8"/>
        <v>18.61</v>
      </c>
      <c r="BB50" s="31">
        <f t="shared" ca="1" si="8"/>
        <v>6.69</v>
      </c>
      <c r="BC50" s="31">
        <f t="shared" ca="1" si="8"/>
        <v>5.87</v>
      </c>
      <c r="BD50" s="31">
        <f t="shared" ca="1" si="10"/>
        <v>2.98</v>
      </c>
      <c r="BE50" s="31">
        <f t="shared" ca="1" si="10"/>
        <v>4.05</v>
      </c>
      <c r="BF50" s="31">
        <f t="shared" ca="1" si="10"/>
        <v>5.15</v>
      </c>
      <c r="BG50" s="31">
        <f t="shared" ca="1" si="10"/>
        <v>8.24</v>
      </c>
      <c r="BH50" s="31">
        <f t="shared" ca="1" si="10"/>
        <v>6.24</v>
      </c>
      <c r="BI50" s="31">
        <f t="shared" ca="1" si="10"/>
        <v>13.63</v>
      </c>
      <c r="BJ50" s="31">
        <f t="shared" ca="1" si="10"/>
        <v>4.4400000000000004</v>
      </c>
      <c r="BK50" s="31">
        <f t="shared" ca="1" si="10"/>
        <v>8.58</v>
      </c>
      <c r="BL50" s="31">
        <f t="shared" ca="1" si="10"/>
        <v>8.83</v>
      </c>
      <c r="BM50" s="32">
        <f t="shared" ca="1" si="9"/>
        <v>2199.419999999996</v>
      </c>
      <c r="BN50" s="32">
        <f t="shared" ca="1" si="9"/>
        <v>788.76000000000613</v>
      </c>
      <c r="BO50" s="32">
        <f t="shared" ca="1" si="9"/>
        <v>691.67000000000019</v>
      </c>
      <c r="BP50" s="32">
        <f t="shared" ca="1" si="11"/>
        <v>350.6199999999908</v>
      </c>
      <c r="BQ50" s="32">
        <f t="shared" ca="1" si="11"/>
        <v>475.35000000001156</v>
      </c>
      <c r="BR50" s="32">
        <f t="shared" ca="1" si="11"/>
        <v>604.21000000000674</v>
      </c>
      <c r="BS50" s="32">
        <f t="shared" ca="1" si="11"/>
        <v>965.05000000000405</v>
      </c>
      <c r="BT50" s="32">
        <f t="shared" ca="1" si="11"/>
        <v>730.22000000000958</v>
      </c>
      <c r="BU50" s="32">
        <f t="shared" ca="1" si="11"/>
        <v>1592.8799999999728</v>
      </c>
      <c r="BV50" s="32">
        <f t="shared" ca="1" si="11"/>
        <v>518.77000000000044</v>
      </c>
      <c r="BW50" s="32">
        <f t="shared" ca="1" si="11"/>
        <v>1000.0600000000169</v>
      </c>
      <c r="BX50" s="32">
        <f t="shared" ca="1" si="11"/>
        <v>1029.0099999999848</v>
      </c>
    </row>
    <row r="51" spans="1:76">
      <c r="A51" t="s">
        <v>60</v>
      </c>
      <c r="B51" s="1" t="s">
        <v>73</v>
      </c>
      <c r="C51" t="str">
        <f t="shared" ca="1" si="2"/>
        <v>EC04</v>
      </c>
      <c r="D51" t="str">
        <f t="shared" ca="1" si="3"/>
        <v>Foster Creek Industrial System</v>
      </c>
      <c r="E51" s="31">
        <f ca="1">IFERROR(IF(AND($A51=VLOOKUP($A51&amp;"."&amp;$C51,UncollectibleLookup,2,FALSE),$C51=VLOOKUP($A51&amp;"."&amp;$C51,UncollectibleLookup,4,FALSE)),0,'Corrected With Uncollectible'!CW51-'Module C Initial'!CW51),'Corrected With Uncollectible'!CW51-'Module C Initial'!CW51)</f>
        <v>0</v>
      </c>
      <c r="F51" s="31">
        <f ca="1">IFERROR(IF(AND($A51=VLOOKUP($A51&amp;"."&amp;$C51,UncollectibleLookup,2,FALSE),$C51=VLOOKUP($A51&amp;"."&amp;$C51,UncollectibleLookup,4,FALSE)),0,'Corrected With Uncollectible'!CX51-'Module C Initial'!CX51),'Corrected With Uncollectible'!CX51-'Module C Initial'!CX51)</f>
        <v>0</v>
      </c>
      <c r="G51" s="31">
        <f ca="1">IFERROR(IF(AND($A51=VLOOKUP($A51&amp;"."&amp;$C51,UncollectibleLookup,2,FALSE),$C51=VLOOKUP($A51&amp;"."&amp;$C51,UncollectibleLookup,4,FALSE)),0,'Corrected With Uncollectible'!CY51-'Module C Initial'!CY51),'Corrected With Uncollectible'!CY51-'Module C Initial'!CY51)</f>
        <v>0</v>
      </c>
      <c r="H51" s="31">
        <f ca="1">IFERROR(IF(AND($A51=VLOOKUP($A51&amp;"."&amp;$C51,UncollectibleLookup,2,FALSE),$C51=VLOOKUP($A51&amp;"."&amp;$C51,UncollectibleLookup,4,FALSE)),0,'Corrected With Uncollectible'!CZ51-'Module C Initial'!CZ51),'Corrected With Uncollectible'!CZ51-'Module C Initial'!CZ51)</f>
        <v>0</v>
      </c>
      <c r="I51" s="31">
        <f ca="1">IFERROR(IF(AND($A51=VLOOKUP($A51&amp;"."&amp;$C51,UncollectibleLookup,2,FALSE),$C51=VLOOKUP($A51&amp;"."&amp;$C51,UncollectibleLookup,4,FALSE)),0,'Corrected With Uncollectible'!DA51-'Module C Initial'!DA51),'Corrected With Uncollectible'!DA51-'Module C Initial'!DA51)</f>
        <v>0</v>
      </c>
      <c r="J51" s="31">
        <f ca="1">IFERROR(IF(AND($A51=VLOOKUP($A51&amp;"."&amp;$C51,UncollectibleLookup,2,FALSE),$C51=VLOOKUP($A51&amp;"."&amp;$C51,UncollectibleLookup,4,FALSE)),0,'Corrected With Uncollectible'!DB51-'Module C Initial'!DB51),'Corrected With Uncollectible'!DB51-'Module C Initial'!DB51)</f>
        <v>0</v>
      </c>
      <c r="K51" s="31">
        <f ca="1">IFERROR(IF(AND($A51=VLOOKUP($A51&amp;"."&amp;$C51,UncollectibleLookup,2,FALSE),$C51=VLOOKUP($A51&amp;"."&amp;$C51,UncollectibleLookup,4,FALSE)),0,'Corrected With Uncollectible'!DC51-'Module C Initial'!DC51),'Corrected With Uncollectible'!DC51-'Module C Initial'!DC51)</f>
        <v>0</v>
      </c>
      <c r="L51" s="31">
        <f ca="1">IFERROR(IF(AND($A51=VLOOKUP($A51&amp;"."&amp;$C51,UncollectibleLookup,2,FALSE),$C51=VLOOKUP($A51&amp;"."&amp;$C51,UncollectibleLookup,4,FALSE)),0,'Corrected With Uncollectible'!DD51-'Module C Initial'!DD51),'Corrected With Uncollectible'!DD51-'Module C Initial'!DD51)</f>
        <v>0</v>
      </c>
      <c r="M51" s="31">
        <f ca="1">IFERROR(IF(AND($A51=VLOOKUP($A51&amp;"."&amp;$C51,UncollectibleLookup,2,FALSE),$C51=VLOOKUP($A51&amp;"."&amp;$C51,UncollectibleLookup,4,FALSE)),0,'Corrected With Uncollectible'!DE51-'Module C Initial'!DE51),'Corrected With Uncollectible'!DE51-'Module C Initial'!DE51)</f>
        <v>0</v>
      </c>
      <c r="N51" s="31">
        <f ca="1">IFERROR(IF(AND($A51=VLOOKUP($A51&amp;"."&amp;$C51,UncollectibleLookup,2,FALSE),$C51=VLOOKUP($A51&amp;"."&amp;$C51,UncollectibleLookup,4,FALSE)),0,'Corrected With Uncollectible'!DF51-'Module C Initial'!DF51),'Corrected With Uncollectible'!DF51-'Module C Initial'!DF51)</f>
        <v>0</v>
      </c>
      <c r="O51" s="31">
        <f ca="1">IFERROR(IF(AND($A51=VLOOKUP($A51&amp;"."&amp;$C51,UncollectibleLookup,2,FALSE),$C51=VLOOKUP($A51&amp;"."&amp;$C51,UncollectibleLookup,4,FALSE)),0,'Corrected With Uncollectible'!DG51-'Module C Initial'!DG51),'Corrected With Uncollectible'!DG51-'Module C Initial'!DG51)</f>
        <v>0</v>
      </c>
      <c r="P51" s="31">
        <f ca="1">IFERROR(IF(AND($A51=VLOOKUP($A51&amp;"."&amp;$C51,UncollectibleLookup,2,FALSE),$C51=VLOOKUP($A51&amp;"."&amp;$C51,UncollectibleLookup,4,FALSE)),0,'Corrected With Uncollectible'!DH51-'Module C Initial'!DH51),'Corrected With Uncollectible'!DH51-'Module C Initial'!DH51)</f>
        <v>9.9999999947613105E-3</v>
      </c>
      <c r="Q51" s="32">
        <f ca="1">IFERROR(IF(AND($A51=VLOOKUP($A51&amp;"."&amp;$C51,UncollectibleLookup,2,FALSE),$C51=VLOOKUP($A51&amp;"."&amp;$C51,UncollectibleLookup,4,FALSE)),0,'Corrected With Uncollectible'!DI51-'Module C Initial'!DI51),'Corrected With Uncollectible'!DI51-'Module C Initial'!DI51)</f>
        <v>0</v>
      </c>
      <c r="R51" s="32">
        <f ca="1">IFERROR(IF(AND($A51=VLOOKUP($A51&amp;"."&amp;$C51,UncollectibleLookup,2,FALSE),$C51=VLOOKUP($A51&amp;"."&amp;$C51,UncollectibleLookup,4,FALSE)),0,'Corrected With Uncollectible'!DJ51-'Module C Initial'!DJ51),'Corrected With Uncollectible'!DJ51-'Module C Initial'!DJ51)</f>
        <v>0</v>
      </c>
      <c r="S51" s="32">
        <f ca="1">IFERROR(IF(AND($A51=VLOOKUP($A51&amp;"."&amp;$C51,UncollectibleLookup,2,FALSE),$C51=VLOOKUP($A51&amp;"."&amp;$C51,UncollectibleLookup,4,FALSE)),0,'Corrected With Uncollectible'!DK51-'Module C Initial'!DK51),'Corrected With Uncollectible'!DK51-'Module C Initial'!DK51)</f>
        <v>0</v>
      </c>
      <c r="T51" s="32">
        <f ca="1">IFERROR(IF(AND($A51=VLOOKUP($A51&amp;"."&amp;$C51,UncollectibleLookup,2,FALSE),$C51=VLOOKUP($A51&amp;"."&amp;$C51,UncollectibleLookup,4,FALSE)),0,'Corrected With Uncollectible'!DL51-'Module C Initial'!DL51),'Corrected With Uncollectible'!DL51-'Module C Initial'!DL51)</f>
        <v>0</v>
      </c>
      <c r="U51" s="32">
        <f ca="1">IFERROR(IF(AND($A51=VLOOKUP($A51&amp;"."&amp;$C51,UncollectibleLookup,2,FALSE),$C51=VLOOKUP($A51&amp;"."&amp;$C51,UncollectibleLookup,4,FALSE)),0,'Corrected With Uncollectible'!DM51-'Module C Initial'!DM51),'Corrected With Uncollectible'!DM51-'Module C Initial'!DM51)</f>
        <v>0</v>
      </c>
      <c r="V51" s="32">
        <f ca="1">IFERROR(IF(AND($A51=VLOOKUP($A51&amp;"."&amp;$C51,UncollectibleLookup,2,FALSE),$C51=VLOOKUP($A51&amp;"."&amp;$C51,UncollectibleLookup,4,FALSE)),0,'Corrected With Uncollectible'!DN51-'Module C Initial'!DN51),'Corrected With Uncollectible'!DN51-'Module C Initial'!DN51)</f>
        <v>0</v>
      </c>
      <c r="W51" s="32">
        <f ca="1">IFERROR(IF(AND($A51=VLOOKUP($A51&amp;"."&amp;$C51,UncollectibleLookup,2,FALSE),$C51=VLOOKUP($A51&amp;"."&amp;$C51,UncollectibleLookup,4,FALSE)),0,'Corrected With Uncollectible'!DO51-'Module C Initial'!DO51),'Corrected With Uncollectible'!DO51-'Module C Initial'!DO51)</f>
        <v>0</v>
      </c>
      <c r="X51" s="32">
        <f ca="1">IFERROR(IF(AND($A51=VLOOKUP($A51&amp;"."&amp;$C51,UncollectibleLookup,2,FALSE),$C51=VLOOKUP($A51&amp;"."&amp;$C51,UncollectibleLookup,4,FALSE)),0,'Corrected With Uncollectible'!DP51-'Module C Initial'!DP51),'Corrected With Uncollectible'!DP51-'Module C Initial'!DP51)</f>
        <v>0</v>
      </c>
      <c r="Y51" s="32">
        <f ca="1">IFERROR(IF(AND($A51=VLOOKUP($A51&amp;"."&amp;$C51,UncollectibleLookup,2,FALSE),$C51=VLOOKUP($A51&amp;"."&amp;$C51,UncollectibleLookup,4,FALSE)),0,'Corrected With Uncollectible'!DQ51-'Module C Initial'!DQ51),'Corrected With Uncollectible'!DQ51-'Module C Initial'!DQ51)</f>
        <v>0</v>
      </c>
      <c r="Z51" s="32">
        <f ca="1">IFERROR(IF(AND($A51=VLOOKUP($A51&amp;"."&amp;$C51,UncollectibleLookup,2,FALSE),$C51=VLOOKUP($A51&amp;"."&amp;$C51,UncollectibleLookup,4,FALSE)),0,'Corrected With Uncollectible'!DR51-'Module C Initial'!DR51),'Corrected With Uncollectible'!DR51-'Module C Initial'!DR51)</f>
        <v>0</v>
      </c>
      <c r="AA51" s="32">
        <f ca="1">IFERROR(IF(AND($A51=VLOOKUP($A51&amp;"."&amp;$C51,UncollectibleLookup,2,FALSE),$C51=VLOOKUP($A51&amp;"."&amp;$C51,UncollectibleLookup,4,FALSE)),0,'Corrected With Uncollectible'!DS51-'Module C Initial'!DS51),'Corrected With Uncollectible'!DS51-'Module C Initial'!DS51)</f>
        <v>0</v>
      </c>
      <c r="AB51" s="32">
        <f ca="1">IFERROR(IF(AND($A51=VLOOKUP($A51&amp;"."&amp;$C51,UncollectibleLookup,2,FALSE),$C51=VLOOKUP($A51&amp;"."&amp;$C51,UncollectibleLookup,4,FALSE)),0,'Corrected With Uncollectible'!DT51-'Module C Initial'!DT51),'Corrected With Uncollectible'!DT51-'Module C Initial'!DT51)</f>
        <v>0</v>
      </c>
      <c r="AC51" s="31">
        <f ca="1">IFERROR(IF(AND($A51=VLOOKUP($A51&amp;"."&amp;$C51,UncollectibleLookup,2,FALSE),$C51=VLOOKUP($A51&amp;"."&amp;$C51,UncollectibleLookup,4,FALSE)),0,'Corrected With Uncollectible'!DU51-'Module C Initial'!DU51),'Corrected With Uncollectible'!DU51-'Module C Initial'!DU51)</f>
        <v>0</v>
      </c>
      <c r="AD51" s="31">
        <f ca="1">IFERROR(IF(AND($A51=VLOOKUP($A51&amp;"."&amp;$C51,UncollectibleLookup,2,FALSE),$C51=VLOOKUP($A51&amp;"."&amp;$C51,UncollectibleLookup,4,FALSE)),0,'Corrected With Uncollectible'!DV51-'Module C Initial'!DV51),'Corrected With Uncollectible'!DV51-'Module C Initial'!DV51)</f>
        <v>0</v>
      </c>
      <c r="AE51" s="31">
        <f ca="1">IFERROR(IF(AND($A51=VLOOKUP($A51&amp;"."&amp;$C51,UncollectibleLookup,2,FALSE),$C51=VLOOKUP($A51&amp;"."&amp;$C51,UncollectibleLookup,4,FALSE)),0,'Corrected With Uncollectible'!DW51-'Module C Initial'!DW51),'Corrected With Uncollectible'!DW51-'Module C Initial'!DW51)</f>
        <v>0</v>
      </c>
      <c r="AF51" s="31">
        <f ca="1">IFERROR(IF(AND($A51=VLOOKUP($A51&amp;"."&amp;$C51,UncollectibleLookup,2,FALSE),$C51=VLOOKUP($A51&amp;"."&amp;$C51,UncollectibleLookup,4,FALSE)),0,'Corrected With Uncollectible'!DX51-'Module C Initial'!DX51),'Corrected With Uncollectible'!DX51-'Module C Initial'!DX51)</f>
        <v>0</v>
      </c>
      <c r="AG51" s="31">
        <f ca="1">IFERROR(IF(AND($A51=VLOOKUP($A51&amp;"."&amp;$C51,UncollectibleLookup,2,FALSE),$C51=VLOOKUP($A51&amp;"."&amp;$C51,UncollectibleLookup,4,FALSE)),0,'Corrected With Uncollectible'!DY51-'Module C Initial'!DY51),'Corrected With Uncollectible'!DY51-'Module C Initial'!DY51)</f>
        <v>0</v>
      </c>
      <c r="AH51" s="31">
        <f ca="1">IFERROR(IF(AND($A51=VLOOKUP($A51&amp;"."&amp;$C51,UncollectibleLookup,2,FALSE),$C51=VLOOKUP($A51&amp;"."&amp;$C51,UncollectibleLookup,4,FALSE)),0,'Corrected With Uncollectible'!DZ51-'Module C Initial'!DZ51),'Corrected With Uncollectible'!DZ51-'Module C Initial'!DZ51)</f>
        <v>0</v>
      </c>
      <c r="AI51" s="31">
        <f ca="1">IFERROR(IF(AND($A51=VLOOKUP($A51&amp;"."&amp;$C51,UncollectibleLookup,2,FALSE),$C51=VLOOKUP($A51&amp;"."&amp;$C51,UncollectibleLookup,4,FALSE)),0,'Corrected With Uncollectible'!EA51-'Module C Initial'!EA51),'Corrected With Uncollectible'!EA51-'Module C Initial'!EA51)</f>
        <v>0</v>
      </c>
      <c r="AJ51" s="31">
        <f ca="1">IFERROR(IF(AND($A51=VLOOKUP($A51&amp;"."&amp;$C51,UncollectibleLookup,2,FALSE),$C51=VLOOKUP($A51&amp;"."&amp;$C51,UncollectibleLookup,4,FALSE)),0,'Corrected With Uncollectible'!EB51-'Module C Initial'!EB51),'Corrected With Uncollectible'!EB51-'Module C Initial'!EB51)</f>
        <v>0</v>
      </c>
      <c r="AK51" s="31">
        <f ca="1">IFERROR(IF(AND($A51=VLOOKUP($A51&amp;"."&amp;$C51,UncollectibleLookup,2,FALSE),$C51=VLOOKUP($A51&amp;"."&amp;$C51,UncollectibleLookup,4,FALSE)),0,'Corrected With Uncollectible'!EC51-'Module C Initial'!EC51),'Corrected With Uncollectible'!EC51-'Module C Initial'!EC51)</f>
        <v>0</v>
      </c>
      <c r="AL51" s="31">
        <f ca="1">IFERROR(IF(AND($A51=VLOOKUP($A51&amp;"."&amp;$C51,UncollectibleLookup,2,FALSE),$C51=VLOOKUP($A51&amp;"."&amp;$C51,UncollectibleLookup,4,FALSE)),0,'Corrected With Uncollectible'!ED51-'Module C Initial'!ED51),'Corrected With Uncollectible'!ED51-'Module C Initial'!ED51)</f>
        <v>0</v>
      </c>
      <c r="AM51" s="31">
        <f ca="1">IFERROR(IF(AND($A51=VLOOKUP($A51&amp;"."&amp;$C51,UncollectibleLookup,2,FALSE),$C51=VLOOKUP($A51&amp;"."&amp;$C51,UncollectibleLookup,4,FALSE)),0,'Corrected With Uncollectible'!EE51-'Module C Initial'!EE51),'Corrected With Uncollectible'!EE51-'Module C Initial'!EE51)</f>
        <v>0</v>
      </c>
      <c r="AN51" s="31">
        <f ca="1">IFERROR(IF(AND($A51=VLOOKUP($A51&amp;"."&amp;$C51,UncollectibleLookup,2,FALSE),$C51=VLOOKUP($A51&amp;"."&amp;$C51,UncollectibleLookup,4,FALSE)),0,'Corrected With Uncollectible'!EF51-'Module C Initial'!EF51),'Corrected With Uncollectible'!EF51-'Module C Initial'!EF51)</f>
        <v>9.9999999997635314E-3</v>
      </c>
      <c r="AO51" s="32">
        <f t="shared" ca="1" si="12"/>
        <v>0</v>
      </c>
      <c r="AP51" s="32">
        <f t="shared" ca="1" si="12"/>
        <v>0</v>
      </c>
      <c r="AQ51" s="32">
        <f t="shared" ca="1" si="12"/>
        <v>0</v>
      </c>
      <c r="AR51" s="32">
        <f t="shared" ca="1" si="12"/>
        <v>0</v>
      </c>
      <c r="AS51" s="32">
        <f t="shared" ca="1" si="12"/>
        <v>0</v>
      </c>
      <c r="AT51" s="32">
        <f t="shared" ca="1" si="12"/>
        <v>0</v>
      </c>
      <c r="AU51" s="32">
        <f t="shared" ca="1" si="12"/>
        <v>0</v>
      </c>
      <c r="AV51" s="32">
        <f t="shared" ca="1" si="12"/>
        <v>0</v>
      </c>
      <c r="AW51" s="32">
        <f t="shared" ca="1" si="12"/>
        <v>0</v>
      </c>
      <c r="AX51" s="32">
        <f t="shared" ca="1" si="12"/>
        <v>0</v>
      </c>
      <c r="AY51" s="32">
        <f t="shared" ca="1" si="12"/>
        <v>0</v>
      </c>
      <c r="AZ51" s="32">
        <f t="shared" ca="1" si="12"/>
        <v>1.9999999994524842E-2</v>
      </c>
      <c r="BA51" s="31">
        <f t="shared" ca="1" si="8"/>
        <v>0</v>
      </c>
      <c r="BB51" s="31">
        <f t="shared" ca="1" si="8"/>
        <v>0</v>
      </c>
      <c r="BC51" s="31">
        <f t="shared" ca="1" si="8"/>
        <v>0</v>
      </c>
      <c r="BD51" s="31">
        <f t="shared" ca="1" si="10"/>
        <v>0</v>
      </c>
      <c r="BE51" s="31">
        <f t="shared" ca="1" si="10"/>
        <v>0</v>
      </c>
      <c r="BF51" s="31">
        <f t="shared" ca="1" si="10"/>
        <v>0</v>
      </c>
      <c r="BG51" s="31">
        <f t="shared" ca="1" si="10"/>
        <v>0</v>
      </c>
      <c r="BH51" s="31">
        <f t="shared" ca="1" si="10"/>
        <v>0</v>
      </c>
      <c r="BI51" s="31">
        <f t="shared" ca="1" si="10"/>
        <v>0</v>
      </c>
      <c r="BJ51" s="31">
        <f t="shared" ca="1" si="10"/>
        <v>0</v>
      </c>
      <c r="BK51" s="31">
        <f t="shared" ca="1" si="10"/>
        <v>0</v>
      </c>
      <c r="BL51" s="31">
        <f t="shared" ca="1" si="10"/>
        <v>0</v>
      </c>
      <c r="BM51" s="32">
        <f t="shared" ca="1" si="9"/>
        <v>0</v>
      </c>
      <c r="BN51" s="32">
        <f t="shared" ca="1" si="9"/>
        <v>0</v>
      </c>
      <c r="BO51" s="32">
        <f t="shared" ca="1" si="9"/>
        <v>0</v>
      </c>
      <c r="BP51" s="32">
        <f t="shared" ca="1" si="11"/>
        <v>0</v>
      </c>
      <c r="BQ51" s="32">
        <f t="shared" ca="1" si="11"/>
        <v>0</v>
      </c>
      <c r="BR51" s="32">
        <f t="shared" ca="1" si="11"/>
        <v>0</v>
      </c>
      <c r="BS51" s="32">
        <f t="shared" ca="1" si="11"/>
        <v>0</v>
      </c>
      <c r="BT51" s="32">
        <f t="shared" ca="1" si="11"/>
        <v>0</v>
      </c>
      <c r="BU51" s="32">
        <f t="shared" ca="1" si="11"/>
        <v>0</v>
      </c>
      <c r="BV51" s="32">
        <f t="shared" ca="1" si="11"/>
        <v>0</v>
      </c>
      <c r="BW51" s="32">
        <f t="shared" ca="1" si="11"/>
        <v>0</v>
      </c>
      <c r="BX51" s="32">
        <f t="shared" ca="1" si="11"/>
        <v>1.9999999994524842E-2</v>
      </c>
    </row>
    <row r="52" spans="1:76">
      <c r="A52" t="s">
        <v>510</v>
      </c>
      <c r="B52" s="1" t="s">
        <v>73</v>
      </c>
      <c r="C52" t="str">
        <f t="shared" ca="1" si="2"/>
        <v>EC04</v>
      </c>
      <c r="D52" t="str">
        <f t="shared" ca="1" si="3"/>
        <v>Foster Creek Industrial System</v>
      </c>
      <c r="E52" s="31">
        <f ca="1">IFERROR(IF(AND($A52=VLOOKUP($A52&amp;"."&amp;$C52,UncollectibleLookup,2,FALSE),$C52=VLOOKUP($A52&amp;"."&amp;$C52,UncollectibleLookup,4,FALSE)),0,'Corrected With Uncollectible'!CW52-'Module C Initial'!CW52),'Corrected With Uncollectible'!CW52-'Module C Initial'!CW52)</f>
        <v>0</v>
      </c>
      <c r="F52" s="31">
        <f ca="1">IFERROR(IF(AND($A52=VLOOKUP($A52&amp;"."&amp;$C52,UncollectibleLookup,2,FALSE),$C52=VLOOKUP($A52&amp;"."&amp;$C52,UncollectibleLookup,4,FALSE)),0,'Corrected With Uncollectible'!CX52-'Module C Initial'!CX52),'Corrected With Uncollectible'!CX52-'Module C Initial'!CX52)</f>
        <v>0</v>
      </c>
      <c r="G52" s="31">
        <f ca="1">IFERROR(IF(AND($A52=VLOOKUP($A52&amp;"."&amp;$C52,UncollectibleLookup,2,FALSE),$C52=VLOOKUP($A52&amp;"."&amp;$C52,UncollectibleLookup,4,FALSE)),0,'Corrected With Uncollectible'!CY52-'Module C Initial'!CY52),'Corrected With Uncollectible'!CY52-'Module C Initial'!CY52)</f>
        <v>0</v>
      </c>
      <c r="H52" s="31">
        <f ca="1">IFERROR(IF(AND($A52=VLOOKUP($A52&amp;"."&amp;$C52,UncollectibleLookup,2,FALSE),$C52=VLOOKUP($A52&amp;"."&amp;$C52,UncollectibleLookup,4,FALSE)),0,'Corrected With Uncollectible'!CZ52-'Module C Initial'!CZ52),'Corrected With Uncollectible'!CZ52-'Module C Initial'!CZ52)</f>
        <v>1.0000000009313226E-2</v>
      </c>
      <c r="I52" s="31">
        <f ca="1">IFERROR(IF(AND($A52=VLOOKUP($A52&amp;"."&amp;$C52,UncollectibleLookup,2,FALSE),$C52=VLOOKUP($A52&amp;"."&amp;$C52,UncollectibleLookup,4,FALSE)),0,'Corrected With Uncollectible'!DA52-'Module C Initial'!DA52),'Corrected With Uncollectible'!DA52-'Module C Initial'!DA52)</f>
        <v>0</v>
      </c>
      <c r="J52" s="31">
        <f ca="1">IFERROR(IF(AND($A52=VLOOKUP($A52&amp;"."&amp;$C52,UncollectibleLookup,2,FALSE),$C52=VLOOKUP($A52&amp;"."&amp;$C52,UncollectibleLookup,4,FALSE)),0,'Corrected With Uncollectible'!DB52-'Module C Initial'!DB52),'Corrected With Uncollectible'!DB52-'Module C Initial'!DB52)</f>
        <v>9.9999999983992893E-3</v>
      </c>
      <c r="K52" s="31">
        <f ca="1">IFERROR(IF(AND($A52=VLOOKUP($A52&amp;"."&amp;$C52,UncollectibleLookup,2,FALSE),$C52=VLOOKUP($A52&amp;"."&amp;$C52,UncollectibleLookup,4,FALSE)),0,'Corrected With Uncollectible'!DC52-'Module C Initial'!DC52),'Corrected With Uncollectible'!DC52-'Module C Initial'!DC52)</f>
        <v>1.0000000009313226E-2</v>
      </c>
      <c r="L52" s="31">
        <f ca="1">IFERROR(IF(AND($A52=VLOOKUP($A52&amp;"."&amp;$C52,UncollectibleLookup,2,FALSE),$C52=VLOOKUP($A52&amp;"."&amp;$C52,UncollectibleLookup,4,FALSE)),0,'Corrected With Uncollectible'!DD52-'Module C Initial'!DD52),'Corrected With Uncollectible'!DD52-'Module C Initial'!DD52)</f>
        <v>-1.0000000009313226E-2</v>
      </c>
      <c r="M52" s="31">
        <f ca="1">IFERROR(IF(AND($A52=VLOOKUP($A52&amp;"."&amp;$C52,UncollectibleLookup,2,FALSE),$C52=VLOOKUP($A52&amp;"."&amp;$C52,UncollectibleLookup,4,FALSE)),0,'Corrected With Uncollectible'!DE52-'Module C Initial'!DE52),'Corrected With Uncollectible'!DE52-'Module C Initial'!DE52)</f>
        <v>0</v>
      </c>
      <c r="N52" s="31">
        <f ca="1">IFERROR(IF(AND($A52=VLOOKUP($A52&amp;"."&amp;$C52,UncollectibleLookup,2,FALSE),$C52=VLOOKUP($A52&amp;"."&amp;$C52,UncollectibleLookup,4,FALSE)),0,'Corrected With Uncollectible'!DF52-'Module C Initial'!DF52),'Corrected With Uncollectible'!DF52-'Module C Initial'!DF52)</f>
        <v>0</v>
      </c>
      <c r="O52" s="31">
        <f ca="1">IFERROR(IF(AND($A52=VLOOKUP($A52&amp;"."&amp;$C52,UncollectibleLookup,2,FALSE),$C52=VLOOKUP($A52&amp;"."&amp;$C52,UncollectibleLookup,4,FALSE)),0,'Corrected With Uncollectible'!DG52-'Module C Initial'!DG52),'Corrected With Uncollectible'!DG52-'Module C Initial'!DG52)</f>
        <v>-1.0000000002037268E-2</v>
      </c>
      <c r="P52" s="31">
        <f ca="1">IFERROR(IF(AND($A52=VLOOKUP($A52&amp;"."&amp;$C52,UncollectibleLookup,2,FALSE),$C52=VLOOKUP($A52&amp;"."&amp;$C52,UncollectibleLookup,4,FALSE)),0,'Corrected With Uncollectible'!DH52-'Module C Initial'!DH52),'Corrected With Uncollectible'!DH52-'Module C Initial'!DH52)</f>
        <v>0</v>
      </c>
      <c r="Q52" s="32">
        <f ca="1">IFERROR(IF(AND($A52=VLOOKUP($A52&amp;"."&amp;$C52,UncollectibleLookup,2,FALSE),$C52=VLOOKUP($A52&amp;"."&amp;$C52,UncollectibleLookup,4,FALSE)),0,'Corrected With Uncollectible'!DI52-'Module C Initial'!DI52),'Corrected With Uncollectible'!DI52-'Module C Initial'!DI52)</f>
        <v>0</v>
      </c>
      <c r="R52" s="32">
        <f ca="1">IFERROR(IF(AND($A52=VLOOKUP($A52&amp;"."&amp;$C52,UncollectibleLookup,2,FALSE),$C52=VLOOKUP($A52&amp;"."&amp;$C52,UncollectibleLookup,4,FALSE)),0,'Corrected With Uncollectible'!DJ52-'Module C Initial'!DJ52),'Corrected With Uncollectible'!DJ52-'Module C Initial'!DJ52)</f>
        <v>0</v>
      </c>
      <c r="S52" s="32">
        <f ca="1">IFERROR(IF(AND($A52=VLOOKUP($A52&amp;"."&amp;$C52,UncollectibleLookup,2,FALSE),$C52=VLOOKUP($A52&amp;"."&amp;$C52,UncollectibleLookup,4,FALSE)),0,'Corrected With Uncollectible'!DK52-'Module C Initial'!DK52),'Corrected With Uncollectible'!DK52-'Module C Initial'!DK52)</f>
        <v>0</v>
      </c>
      <c r="T52" s="32">
        <f ca="1">IFERROR(IF(AND($A52=VLOOKUP($A52&amp;"."&amp;$C52,UncollectibleLookup,2,FALSE),$C52=VLOOKUP($A52&amp;"."&amp;$C52,UncollectibleLookup,4,FALSE)),0,'Corrected With Uncollectible'!DL52-'Module C Initial'!DL52),'Corrected With Uncollectible'!DL52-'Module C Initial'!DL52)</f>
        <v>0</v>
      </c>
      <c r="U52" s="32">
        <f ca="1">IFERROR(IF(AND($A52=VLOOKUP($A52&amp;"."&amp;$C52,UncollectibleLookup,2,FALSE),$C52=VLOOKUP($A52&amp;"."&amp;$C52,UncollectibleLookup,4,FALSE)),0,'Corrected With Uncollectible'!DM52-'Module C Initial'!DM52),'Corrected With Uncollectible'!DM52-'Module C Initial'!DM52)</f>
        <v>0</v>
      </c>
      <c r="V52" s="32">
        <f ca="1">IFERROR(IF(AND($A52=VLOOKUP($A52&amp;"."&amp;$C52,UncollectibleLookup,2,FALSE),$C52=VLOOKUP($A52&amp;"."&amp;$C52,UncollectibleLookup,4,FALSE)),0,'Corrected With Uncollectible'!DN52-'Module C Initial'!DN52),'Corrected With Uncollectible'!DN52-'Module C Initial'!DN52)</f>
        <v>0</v>
      </c>
      <c r="W52" s="32">
        <f ca="1">IFERROR(IF(AND($A52=VLOOKUP($A52&amp;"."&amp;$C52,UncollectibleLookup,2,FALSE),$C52=VLOOKUP($A52&amp;"."&amp;$C52,UncollectibleLookup,4,FALSE)),0,'Corrected With Uncollectible'!DO52-'Module C Initial'!DO52),'Corrected With Uncollectible'!DO52-'Module C Initial'!DO52)</f>
        <v>0</v>
      </c>
      <c r="X52" s="32">
        <f ca="1">IFERROR(IF(AND($A52=VLOOKUP($A52&amp;"."&amp;$C52,UncollectibleLookup,2,FALSE),$C52=VLOOKUP($A52&amp;"."&amp;$C52,UncollectibleLookup,4,FALSE)),0,'Corrected With Uncollectible'!DP52-'Module C Initial'!DP52),'Corrected With Uncollectible'!DP52-'Module C Initial'!DP52)</f>
        <v>0</v>
      </c>
      <c r="Y52" s="32">
        <f ca="1">IFERROR(IF(AND($A52=VLOOKUP($A52&amp;"."&amp;$C52,UncollectibleLookup,2,FALSE),$C52=VLOOKUP($A52&amp;"."&amp;$C52,UncollectibleLookup,4,FALSE)),0,'Corrected With Uncollectible'!DQ52-'Module C Initial'!DQ52),'Corrected With Uncollectible'!DQ52-'Module C Initial'!DQ52)</f>
        <v>0</v>
      </c>
      <c r="Z52" s="32">
        <f ca="1">IFERROR(IF(AND($A52=VLOOKUP($A52&amp;"."&amp;$C52,UncollectibleLookup,2,FALSE),$C52=VLOOKUP($A52&amp;"."&amp;$C52,UncollectibleLookup,4,FALSE)),0,'Corrected With Uncollectible'!DR52-'Module C Initial'!DR52),'Corrected With Uncollectible'!DR52-'Module C Initial'!DR52)</f>
        <v>0</v>
      </c>
      <c r="AA52" s="32">
        <f ca="1">IFERROR(IF(AND($A52=VLOOKUP($A52&amp;"."&amp;$C52,UncollectibleLookup,2,FALSE),$C52=VLOOKUP($A52&amp;"."&amp;$C52,UncollectibleLookup,4,FALSE)),0,'Corrected With Uncollectible'!DS52-'Module C Initial'!DS52),'Corrected With Uncollectible'!DS52-'Module C Initial'!DS52)</f>
        <v>0</v>
      </c>
      <c r="AB52" s="32">
        <f ca="1">IFERROR(IF(AND($A52=VLOOKUP($A52&amp;"."&amp;$C52,UncollectibleLookup,2,FALSE),$C52=VLOOKUP($A52&amp;"."&amp;$C52,UncollectibleLookup,4,FALSE)),0,'Corrected With Uncollectible'!DT52-'Module C Initial'!DT52),'Corrected With Uncollectible'!DT52-'Module C Initial'!DT52)</f>
        <v>0</v>
      </c>
      <c r="AC52" s="31">
        <f ca="1">IFERROR(IF(AND($A52=VLOOKUP($A52&amp;"."&amp;$C52,UncollectibleLookup,2,FALSE),$C52=VLOOKUP($A52&amp;"."&amp;$C52,UncollectibleLookup,4,FALSE)),0,'Corrected With Uncollectible'!DU52-'Module C Initial'!DU52),'Corrected With Uncollectible'!DU52-'Module C Initial'!DU52)</f>
        <v>0</v>
      </c>
      <c r="AD52" s="31">
        <f ca="1">IFERROR(IF(AND($A52=VLOOKUP($A52&amp;"."&amp;$C52,UncollectibleLookup,2,FALSE),$C52=VLOOKUP($A52&amp;"."&amp;$C52,UncollectibleLookup,4,FALSE)),0,'Corrected With Uncollectible'!DV52-'Module C Initial'!DV52),'Corrected With Uncollectible'!DV52-'Module C Initial'!DV52)</f>
        <v>0</v>
      </c>
      <c r="AE52" s="31">
        <f ca="1">IFERROR(IF(AND($A52=VLOOKUP($A52&amp;"."&amp;$C52,UncollectibleLookup,2,FALSE),$C52=VLOOKUP($A52&amp;"."&amp;$C52,UncollectibleLookup,4,FALSE)),0,'Corrected With Uncollectible'!DW52-'Module C Initial'!DW52),'Corrected With Uncollectible'!DW52-'Module C Initial'!DW52)</f>
        <v>0</v>
      </c>
      <c r="AF52" s="31">
        <f ca="1">IFERROR(IF(AND($A52=VLOOKUP($A52&amp;"."&amp;$C52,UncollectibleLookup,2,FALSE),$C52=VLOOKUP($A52&amp;"."&amp;$C52,UncollectibleLookup,4,FALSE)),0,'Corrected With Uncollectible'!DX52-'Module C Initial'!DX52),'Corrected With Uncollectible'!DX52-'Module C Initial'!DX52)</f>
        <v>0</v>
      </c>
      <c r="AG52" s="31">
        <f ca="1">IFERROR(IF(AND($A52=VLOOKUP($A52&amp;"."&amp;$C52,UncollectibleLookup,2,FALSE),$C52=VLOOKUP($A52&amp;"."&amp;$C52,UncollectibleLookup,4,FALSE)),0,'Corrected With Uncollectible'!DY52-'Module C Initial'!DY52),'Corrected With Uncollectible'!DY52-'Module C Initial'!DY52)</f>
        <v>0</v>
      </c>
      <c r="AH52" s="31">
        <f ca="1">IFERROR(IF(AND($A52=VLOOKUP($A52&amp;"."&amp;$C52,UncollectibleLookup,2,FALSE),$C52=VLOOKUP($A52&amp;"."&amp;$C52,UncollectibleLookup,4,FALSE)),0,'Corrected With Uncollectible'!DZ52-'Module C Initial'!DZ52),'Corrected With Uncollectible'!DZ52-'Module C Initial'!DZ52)</f>
        <v>9.9999999999909051E-3</v>
      </c>
      <c r="AI52" s="31">
        <f ca="1">IFERROR(IF(AND($A52=VLOOKUP($A52&amp;"."&amp;$C52,UncollectibleLookup,2,FALSE),$C52=VLOOKUP($A52&amp;"."&amp;$C52,UncollectibleLookup,4,FALSE)),0,'Corrected With Uncollectible'!EA52-'Module C Initial'!EA52),'Corrected With Uncollectible'!EA52-'Module C Initial'!EA52)</f>
        <v>0</v>
      </c>
      <c r="AJ52" s="31">
        <f ca="1">IFERROR(IF(AND($A52=VLOOKUP($A52&amp;"."&amp;$C52,UncollectibleLookup,2,FALSE),$C52=VLOOKUP($A52&amp;"."&amp;$C52,UncollectibleLookup,4,FALSE)),0,'Corrected With Uncollectible'!EB52-'Module C Initial'!EB52),'Corrected With Uncollectible'!EB52-'Module C Initial'!EB52)</f>
        <v>-1.0000000000218279E-2</v>
      </c>
      <c r="AK52" s="31">
        <f ca="1">IFERROR(IF(AND($A52=VLOOKUP($A52&amp;"."&amp;$C52,UncollectibleLookup,2,FALSE),$C52=VLOOKUP($A52&amp;"."&amp;$C52,UncollectibleLookup,4,FALSE)),0,'Corrected With Uncollectible'!EC52-'Module C Initial'!EC52),'Corrected With Uncollectible'!EC52-'Module C Initial'!EC52)</f>
        <v>0</v>
      </c>
      <c r="AL52" s="31">
        <f ca="1">IFERROR(IF(AND($A52=VLOOKUP($A52&amp;"."&amp;$C52,UncollectibleLookup,2,FALSE),$C52=VLOOKUP($A52&amp;"."&amp;$C52,UncollectibleLookup,4,FALSE)),0,'Corrected With Uncollectible'!ED52-'Module C Initial'!ED52),'Corrected With Uncollectible'!ED52-'Module C Initial'!ED52)</f>
        <v>0</v>
      </c>
      <c r="AM52" s="31">
        <f ca="1">IFERROR(IF(AND($A52=VLOOKUP($A52&amp;"."&amp;$C52,UncollectibleLookup,2,FALSE),$C52=VLOOKUP($A52&amp;"."&amp;$C52,UncollectibleLookup,4,FALSE)),0,'Corrected With Uncollectible'!EE52-'Module C Initial'!EE52),'Corrected With Uncollectible'!EE52-'Module C Initial'!EE52)</f>
        <v>0</v>
      </c>
      <c r="AN52" s="31">
        <f ca="1">IFERROR(IF(AND($A52=VLOOKUP($A52&amp;"."&amp;$C52,UncollectibleLookup,2,FALSE),$C52=VLOOKUP($A52&amp;"."&amp;$C52,UncollectibleLookup,4,FALSE)),0,'Corrected With Uncollectible'!EF52-'Module C Initial'!EF52),'Corrected With Uncollectible'!EF52-'Module C Initial'!EF52)</f>
        <v>0</v>
      </c>
      <c r="AO52" s="32">
        <f t="shared" ca="1" si="12"/>
        <v>0</v>
      </c>
      <c r="AP52" s="32">
        <f t="shared" ca="1" si="12"/>
        <v>0</v>
      </c>
      <c r="AQ52" s="32">
        <f t="shared" ca="1" si="12"/>
        <v>0</v>
      </c>
      <c r="AR52" s="32">
        <f t="shared" ca="1" si="12"/>
        <v>1.0000000009313226E-2</v>
      </c>
      <c r="AS52" s="32">
        <f t="shared" ca="1" si="12"/>
        <v>0</v>
      </c>
      <c r="AT52" s="32">
        <f t="shared" ca="1" si="12"/>
        <v>1.9999999998390194E-2</v>
      </c>
      <c r="AU52" s="32">
        <f t="shared" ca="1" si="12"/>
        <v>1.0000000009313226E-2</v>
      </c>
      <c r="AV52" s="32">
        <f t="shared" ca="1" si="12"/>
        <v>-2.0000000009531504E-2</v>
      </c>
      <c r="AW52" s="32">
        <f t="shared" ca="1" si="12"/>
        <v>0</v>
      </c>
      <c r="AX52" s="32">
        <f t="shared" ca="1" si="12"/>
        <v>0</v>
      </c>
      <c r="AY52" s="32">
        <f t="shared" ca="1" si="12"/>
        <v>-1.0000000002037268E-2</v>
      </c>
      <c r="AZ52" s="32">
        <f t="shared" ca="1" si="12"/>
        <v>0</v>
      </c>
      <c r="BA52" s="31">
        <f t="shared" ca="1" si="8"/>
        <v>0</v>
      </c>
      <c r="BB52" s="31">
        <f t="shared" ca="1" si="8"/>
        <v>0</v>
      </c>
      <c r="BC52" s="31">
        <f t="shared" ca="1" si="8"/>
        <v>0</v>
      </c>
      <c r="BD52" s="31">
        <f t="shared" ca="1" si="10"/>
        <v>0</v>
      </c>
      <c r="BE52" s="31">
        <f t="shared" ca="1" si="10"/>
        <v>0</v>
      </c>
      <c r="BF52" s="31">
        <f t="shared" ca="1" si="10"/>
        <v>0</v>
      </c>
      <c r="BG52" s="31">
        <f t="shared" ca="1" si="10"/>
        <v>0</v>
      </c>
      <c r="BH52" s="31">
        <f t="shared" ca="1" si="10"/>
        <v>0</v>
      </c>
      <c r="BI52" s="31">
        <f t="shared" ca="1" si="10"/>
        <v>0</v>
      </c>
      <c r="BJ52" s="31">
        <f t="shared" ca="1" si="10"/>
        <v>0</v>
      </c>
      <c r="BK52" s="31">
        <f t="shared" ca="1" si="10"/>
        <v>0</v>
      </c>
      <c r="BL52" s="31">
        <f t="shared" ca="1" si="10"/>
        <v>0</v>
      </c>
      <c r="BM52" s="32">
        <f t="shared" ca="1" si="9"/>
        <v>0</v>
      </c>
      <c r="BN52" s="32">
        <f t="shared" ca="1" si="9"/>
        <v>0</v>
      </c>
      <c r="BO52" s="32">
        <f t="shared" ca="1" si="9"/>
        <v>0</v>
      </c>
      <c r="BP52" s="32">
        <f t="shared" ca="1" si="11"/>
        <v>1.0000000009313226E-2</v>
      </c>
      <c r="BQ52" s="32">
        <f t="shared" ca="1" si="11"/>
        <v>0</v>
      </c>
      <c r="BR52" s="32">
        <f t="shared" ca="1" si="11"/>
        <v>1.9999999998390194E-2</v>
      </c>
      <c r="BS52" s="32">
        <f t="shared" ca="1" si="11"/>
        <v>1.0000000009313226E-2</v>
      </c>
      <c r="BT52" s="32">
        <f t="shared" ca="1" si="11"/>
        <v>-2.0000000009531504E-2</v>
      </c>
      <c r="BU52" s="32">
        <f t="shared" ca="1" si="11"/>
        <v>0</v>
      </c>
      <c r="BV52" s="32">
        <f t="shared" ca="1" si="11"/>
        <v>0</v>
      </c>
      <c r="BW52" s="32">
        <f t="shared" ca="1" si="11"/>
        <v>-1.0000000002037268E-2</v>
      </c>
      <c r="BX52" s="32">
        <f t="shared" ca="1" si="11"/>
        <v>0</v>
      </c>
    </row>
    <row r="53" spans="1:76">
      <c r="A53" t="s">
        <v>446</v>
      </c>
      <c r="B53" s="1" t="s">
        <v>74</v>
      </c>
      <c r="C53" t="str">
        <f t="shared" ca="1" si="2"/>
        <v>BCHIMP</v>
      </c>
      <c r="D53" t="str">
        <f t="shared" ca="1" si="3"/>
        <v>Alberta-BC Intertie - Import</v>
      </c>
      <c r="E53" s="31">
        <f ca="1">IFERROR(IF(AND($A53=VLOOKUP($A53&amp;"."&amp;$C53,UncollectibleLookup,2,FALSE),$C53=VLOOKUP($A53&amp;"."&amp;$C53,UncollectibleLookup,4,FALSE)),0,'Corrected With Uncollectible'!CW53-'Module C Initial'!CW53),'Corrected With Uncollectible'!CW53-'Module C Initial'!CW53)</f>
        <v>19.620000000000118</v>
      </c>
      <c r="F53" s="31">
        <f ca="1">IFERROR(IF(AND($A53=VLOOKUP($A53&amp;"."&amp;$C53,UncollectibleLookup,2,FALSE),$C53=VLOOKUP($A53&amp;"."&amp;$C53,UncollectibleLookup,4,FALSE)),0,'Corrected With Uncollectible'!CX53-'Module C Initial'!CX53),'Corrected With Uncollectible'!CX53-'Module C Initial'!CX53)</f>
        <v>0</v>
      </c>
      <c r="G53" s="31">
        <f ca="1">IFERROR(IF(AND($A53=VLOOKUP($A53&amp;"."&amp;$C53,UncollectibleLookup,2,FALSE),$C53=VLOOKUP($A53&amp;"."&amp;$C53,UncollectibleLookup,4,FALSE)),0,'Corrected With Uncollectible'!CY53-'Module C Initial'!CY53),'Corrected With Uncollectible'!CY53-'Module C Initial'!CY53)</f>
        <v>0.76999999999999602</v>
      </c>
      <c r="H53" s="31">
        <f ca="1">IFERROR(IF(AND($A53=VLOOKUP($A53&amp;"."&amp;$C53,UncollectibleLookup,2,FALSE),$C53=VLOOKUP($A53&amp;"."&amp;$C53,UncollectibleLookup,4,FALSE)),0,'Corrected With Uncollectible'!CZ53-'Module C Initial'!CZ53),'Corrected With Uncollectible'!CZ53-'Module C Initial'!CZ53)</f>
        <v>5.1200000000000045</v>
      </c>
      <c r="I53" s="31">
        <f ca="1">IFERROR(IF(AND($A53=VLOOKUP($A53&amp;"."&amp;$C53,UncollectibleLookup,2,FALSE),$C53=VLOOKUP($A53&amp;"."&amp;$C53,UncollectibleLookup,4,FALSE)),0,'Corrected With Uncollectible'!DA53-'Module C Initial'!DA53),'Corrected With Uncollectible'!DA53-'Module C Initial'!DA53)</f>
        <v>4.5</v>
      </c>
      <c r="J53" s="31">
        <f ca="1">IFERROR(IF(AND($A53=VLOOKUP($A53&amp;"."&amp;$C53,UncollectibleLookup,2,FALSE),$C53=VLOOKUP($A53&amp;"."&amp;$C53,UncollectibleLookup,4,FALSE)),0,'Corrected With Uncollectible'!DB53-'Module C Initial'!DB53),'Corrected With Uncollectible'!DB53-'Module C Initial'!DB53)</f>
        <v>1.0099999999999909</v>
      </c>
      <c r="K53" s="31">
        <f ca="1">IFERROR(IF(AND($A53=VLOOKUP($A53&amp;"."&amp;$C53,UncollectibleLookup,2,FALSE),$C53=VLOOKUP($A53&amp;"."&amp;$C53,UncollectibleLookup,4,FALSE)),0,'Corrected With Uncollectible'!DC53-'Module C Initial'!DC53),'Corrected With Uncollectible'!DC53-'Module C Initial'!DC53)</f>
        <v>0.45999999999999375</v>
      </c>
      <c r="L53" s="31">
        <f ca="1">IFERROR(IF(AND($A53=VLOOKUP($A53&amp;"."&amp;$C53,UncollectibleLookup,2,FALSE),$C53=VLOOKUP($A53&amp;"."&amp;$C53,UncollectibleLookup,4,FALSE)),0,'Corrected With Uncollectible'!DD53-'Module C Initial'!DD53),'Corrected With Uncollectible'!DD53-'Module C Initial'!DD53)</f>
        <v>1.3600000000000136</v>
      </c>
      <c r="M53" s="31">
        <f ca="1">IFERROR(IF(AND($A53=VLOOKUP($A53&amp;"."&amp;$C53,UncollectibleLookup,2,FALSE),$C53=VLOOKUP($A53&amp;"."&amp;$C53,UncollectibleLookup,4,FALSE)),0,'Corrected With Uncollectible'!DE53-'Module C Initial'!DE53),'Corrected With Uncollectible'!DE53-'Module C Initial'!DE53)</f>
        <v>0.25999999999999801</v>
      </c>
      <c r="N53" s="31">
        <f ca="1">IFERROR(IF(AND($A53=VLOOKUP($A53&amp;"."&amp;$C53,UncollectibleLookup,2,FALSE),$C53=VLOOKUP($A53&amp;"."&amp;$C53,UncollectibleLookup,4,FALSE)),0,'Corrected With Uncollectible'!DF53-'Module C Initial'!DF53),'Corrected With Uncollectible'!DF53-'Module C Initial'!DF53)</f>
        <v>0.89000000000001478</v>
      </c>
      <c r="O53" s="31">
        <f ca="1">IFERROR(IF(AND($A53=VLOOKUP($A53&amp;"."&amp;$C53,UncollectibleLookup,2,FALSE),$C53=VLOOKUP($A53&amp;"."&amp;$C53,UncollectibleLookup,4,FALSE)),0,'Corrected With Uncollectible'!DG53-'Module C Initial'!DG53),'Corrected With Uncollectible'!DG53-'Module C Initial'!DG53)</f>
        <v>0</v>
      </c>
      <c r="P53" s="31">
        <f ca="1">IFERROR(IF(AND($A53=VLOOKUP($A53&amp;"."&amp;$C53,UncollectibleLookup,2,FALSE),$C53=VLOOKUP($A53&amp;"."&amp;$C53,UncollectibleLookup,4,FALSE)),0,'Corrected With Uncollectible'!DH53-'Module C Initial'!DH53),'Corrected With Uncollectible'!DH53-'Module C Initial'!DH53)</f>
        <v>0.92000000000000881</v>
      </c>
      <c r="Q53" s="32">
        <f ca="1">IFERROR(IF(AND($A53=VLOOKUP($A53&amp;"."&amp;$C53,UncollectibleLookup,2,FALSE),$C53=VLOOKUP($A53&amp;"."&amp;$C53,UncollectibleLookup,4,FALSE)),0,'Corrected With Uncollectible'!DI53-'Module C Initial'!DI53),'Corrected With Uncollectible'!DI53-'Module C Initial'!DI53)</f>
        <v>0.98000000000000398</v>
      </c>
      <c r="R53" s="32">
        <f ca="1">IFERROR(IF(AND($A53=VLOOKUP($A53&amp;"."&amp;$C53,UncollectibleLookup,2,FALSE),$C53=VLOOKUP($A53&amp;"."&amp;$C53,UncollectibleLookup,4,FALSE)),0,'Corrected With Uncollectible'!DJ53-'Module C Initial'!DJ53),'Corrected With Uncollectible'!DJ53-'Module C Initial'!DJ53)</f>
        <v>0</v>
      </c>
      <c r="S53" s="32">
        <f ca="1">IFERROR(IF(AND($A53=VLOOKUP($A53&amp;"."&amp;$C53,UncollectibleLookup,2,FALSE),$C53=VLOOKUP($A53&amp;"."&amp;$C53,UncollectibleLookup,4,FALSE)),0,'Corrected With Uncollectible'!DK53-'Module C Initial'!DK53),'Corrected With Uncollectible'!DK53-'Module C Initial'!DK53)</f>
        <v>4.0000000000000036E-2</v>
      </c>
      <c r="T53" s="32">
        <f ca="1">IFERROR(IF(AND($A53=VLOOKUP($A53&amp;"."&amp;$C53,UncollectibleLookup,2,FALSE),$C53=VLOOKUP($A53&amp;"."&amp;$C53,UncollectibleLookup,4,FALSE)),0,'Corrected With Uncollectible'!DL53-'Module C Initial'!DL53),'Corrected With Uncollectible'!DL53-'Module C Initial'!DL53)</f>
        <v>0.26000000000000156</v>
      </c>
      <c r="U53" s="32">
        <f ca="1">IFERROR(IF(AND($A53=VLOOKUP($A53&amp;"."&amp;$C53,UncollectibleLookup,2,FALSE),$C53=VLOOKUP($A53&amp;"."&amp;$C53,UncollectibleLookup,4,FALSE)),0,'Corrected With Uncollectible'!DM53-'Module C Initial'!DM53),'Corrected With Uncollectible'!DM53-'Module C Initial'!DM53)</f>
        <v>0.23000000000000043</v>
      </c>
      <c r="V53" s="32">
        <f ca="1">IFERROR(IF(AND($A53=VLOOKUP($A53&amp;"."&amp;$C53,UncollectibleLookup,2,FALSE),$C53=VLOOKUP($A53&amp;"."&amp;$C53,UncollectibleLookup,4,FALSE)),0,'Corrected With Uncollectible'!DN53-'Module C Initial'!DN53),'Corrected With Uncollectible'!DN53-'Module C Initial'!DN53)</f>
        <v>4.9999999999999822E-2</v>
      </c>
      <c r="W53" s="32">
        <f ca="1">IFERROR(IF(AND($A53=VLOOKUP($A53&amp;"."&amp;$C53,UncollectibleLookup,2,FALSE),$C53=VLOOKUP($A53&amp;"."&amp;$C53,UncollectibleLookup,4,FALSE)),0,'Corrected With Uncollectible'!DO53-'Module C Initial'!DO53),'Corrected With Uncollectible'!DO53-'Module C Initial'!DO53)</f>
        <v>2.0000000000000018E-2</v>
      </c>
      <c r="X53" s="32">
        <f ca="1">IFERROR(IF(AND($A53=VLOOKUP($A53&amp;"."&amp;$C53,UncollectibleLookup,2,FALSE),$C53=VLOOKUP($A53&amp;"."&amp;$C53,UncollectibleLookup,4,FALSE)),0,'Corrected With Uncollectible'!DP53-'Module C Initial'!DP53),'Corrected With Uncollectible'!DP53-'Module C Initial'!DP53)</f>
        <v>6.0000000000000497E-2</v>
      </c>
      <c r="Y53" s="32">
        <f ca="1">IFERROR(IF(AND($A53=VLOOKUP($A53&amp;"."&amp;$C53,UncollectibleLookup,2,FALSE),$C53=VLOOKUP($A53&amp;"."&amp;$C53,UncollectibleLookup,4,FALSE)),0,'Corrected With Uncollectible'!DQ53-'Module C Initial'!DQ53),'Corrected With Uncollectible'!DQ53-'Module C Initial'!DQ53)</f>
        <v>1.0000000000000009E-2</v>
      </c>
      <c r="Z53" s="32">
        <f ca="1">IFERROR(IF(AND($A53=VLOOKUP($A53&amp;"."&amp;$C53,UncollectibleLookup,2,FALSE),$C53=VLOOKUP($A53&amp;"."&amp;$C53,UncollectibleLookup,4,FALSE)),0,'Corrected With Uncollectible'!DR53-'Module C Initial'!DR53),'Corrected With Uncollectible'!DR53-'Module C Initial'!DR53)</f>
        <v>4.9999999999999822E-2</v>
      </c>
      <c r="AA53" s="32">
        <f ca="1">IFERROR(IF(AND($A53=VLOOKUP($A53&amp;"."&amp;$C53,UncollectibleLookup,2,FALSE),$C53=VLOOKUP($A53&amp;"."&amp;$C53,UncollectibleLookup,4,FALSE)),0,'Corrected With Uncollectible'!DS53-'Module C Initial'!DS53),'Corrected With Uncollectible'!DS53-'Module C Initial'!DS53)</f>
        <v>0</v>
      </c>
      <c r="AB53" s="32">
        <f ca="1">IFERROR(IF(AND($A53=VLOOKUP($A53&amp;"."&amp;$C53,UncollectibleLookup,2,FALSE),$C53=VLOOKUP($A53&amp;"."&amp;$C53,UncollectibleLookup,4,FALSE)),0,'Corrected With Uncollectible'!DT53-'Module C Initial'!DT53),'Corrected With Uncollectible'!DT53-'Module C Initial'!DT53)</f>
        <v>4.0000000000000036E-2</v>
      </c>
      <c r="AC53" s="31">
        <f ca="1">IFERROR(IF(AND($A53=VLOOKUP($A53&amp;"."&amp;$C53,UncollectibleLookup,2,FALSE),$C53=VLOOKUP($A53&amp;"."&amp;$C53,UncollectibleLookup,4,FALSE)),0,'Corrected With Uncollectible'!DU53-'Module C Initial'!DU53),'Corrected With Uncollectible'!DU53-'Module C Initial'!DU53)</f>
        <v>6.3199999999999932</v>
      </c>
      <c r="AD53" s="31">
        <f ca="1">IFERROR(IF(AND($A53=VLOOKUP($A53&amp;"."&amp;$C53,UncollectibleLookup,2,FALSE),$C53=VLOOKUP($A53&amp;"."&amp;$C53,UncollectibleLookup,4,FALSE)),0,'Corrected With Uncollectible'!DV53-'Module C Initial'!DV53),'Corrected With Uncollectible'!DV53-'Module C Initial'!DV53)</f>
        <v>0</v>
      </c>
      <c r="AE53" s="31">
        <f ca="1">IFERROR(IF(AND($A53=VLOOKUP($A53&amp;"."&amp;$C53,UncollectibleLookup,2,FALSE),$C53=VLOOKUP($A53&amp;"."&amp;$C53,UncollectibleLookup,4,FALSE)),0,'Corrected With Uncollectible'!DW53-'Module C Initial'!DW53),'Corrected With Uncollectible'!DW53-'Module C Initial'!DW53)</f>
        <v>0.23999999999999844</v>
      </c>
      <c r="AF53" s="31">
        <f ca="1">IFERROR(IF(AND($A53=VLOOKUP($A53&amp;"."&amp;$C53,UncollectibleLookup,2,FALSE),$C53=VLOOKUP($A53&amp;"."&amp;$C53,UncollectibleLookup,4,FALSE)),0,'Corrected With Uncollectible'!DX53-'Module C Initial'!DX53),'Corrected With Uncollectible'!DX53-'Module C Initial'!DX53)</f>
        <v>1.6099999999999994</v>
      </c>
      <c r="AG53" s="31">
        <f ca="1">IFERROR(IF(AND($A53=VLOOKUP($A53&amp;"."&amp;$C53,UncollectibleLookup,2,FALSE),$C53=VLOOKUP($A53&amp;"."&amp;$C53,UncollectibleLookup,4,FALSE)),0,'Corrected With Uncollectible'!DY53-'Module C Initial'!DY53),'Corrected With Uncollectible'!DY53-'Module C Initial'!DY53)</f>
        <v>1.4099999999999966</v>
      </c>
      <c r="AH53" s="31">
        <f ca="1">IFERROR(IF(AND($A53=VLOOKUP($A53&amp;"."&amp;$C53,UncollectibleLookup,2,FALSE),$C53=VLOOKUP($A53&amp;"."&amp;$C53,UncollectibleLookup,4,FALSE)),0,'Corrected With Uncollectible'!DZ53-'Module C Initial'!DZ53),'Corrected With Uncollectible'!DZ53-'Module C Initial'!DZ53)</f>
        <v>0.32000000000000028</v>
      </c>
      <c r="AI53" s="31">
        <f ca="1">IFERROR(IF(AND($A53=VLOOKUP($A53&amp;"."&amp;$C53,UncollectibleLookup,2,FALSE),$C53=VLOOKUP($A53&amp;"."&amp;$C53,UncollectibleLookup,4,FALSE)),0,'Corrected With Uncollectible'!EA53-'Module C Initial'!EA53),'Corrected With Uncollectible'!EA53-'Module C Initial'!EA53)</f>
        <v>0.13999999999999879</v>
      </c>
      <c r="AJ53" s="31">
        <f ca="1">IFERROR(IF(AND($A53=VLOOKUP($A53&amp;"."&amp;$C53,UncollectibleLookup,2,FALSE),$C53=VLOOKUP($A53&amp;"."&amp;$C53,UncollectibleLookup,4,FALSE)),0,'Corrected With Uncollectible'!EB53-'Module C Initial'!EB53),'Corrected With Uncollectible'!EB53-'Module C Initial'!EB53)</f>
        <v>0.42999999999999972</v>
      </c>
      <c r="AK53" s="31">
        <f ca="1">IFERROR(IF(AND($A53=VLOOKUP($A53&amp;"."&amp;$C53,UncollectibleLookup,2,FALSE),$C53=VLOOKUP($A53&amp;"."&amp;$C53,UncollectibleLookup,4,FALSE)),0,'Corrected With Uncollectible'!EC53-'Module C Initial'!EC53),'Corrected With Uncollectible'!EC53-'Module C Initial'!EC53)</f>
        <v>8.0000000000000071E-2</v>
      </c>
      <c r="AL53" s="31">
        <f ca="1">IFERROR(IF(AND($A53=VLOOKUP($A53&amp;"."&amp;$C53,UncollectibleLookup,2,FALSE),$C53=VLOOKUP($A53&amp;"."&amp;$C53,UncollectibleLookup,4,FALSE)),0,'Corrected With Uncollectible'!ED53-'Module C Initial'!ED53),'Corrected With Uncollectible'!ED53-'Module C Initial'!ED53)</f>
        <v>0.26999999999999957</v>
      </c>
      <c r="AM53" s="31">
        <f ca="1">IFERROR(IF(AND($A53=VLOOKUP($A53&amp;"."&amp;$C53,UncollectibleLookup,2,FALSE),$C53=VLOOKUP($A53&amp;"."&amp;$C53,UncollectibleLookup,4,FALSE)),0,'Corrected With Uncollectible'!EE53-'Module C Initial'!EE53),'Corrected With Uncollectible'!EE53-'Module C Initial'!EE53)</f>
        <v>0</v>
      </c>
      <c r="AN53" s="31">
        <f ca="1">IFERROR(IF(AND($A53=VLOOKUP($A53&amp;"."&amp;$C53,UncollectibleLookup,2,FALSE),$C53=VLOOKUP($A53&amp;"."&amp;$C53,UncollectibleLookup,4,FALSE)),0,'Corrected With Uncollectible'!EF53-'Module C Initial'!EF53),'Corrected With Uncollectible'!EF53-'Module C Initial'!EF53)</f>
        <v>0.28000000000000114</v>
      </c>
      <c r="AO53" s="32">
        <f t="shared" ca="1" si="12"/>
        <v>26.920000000000115</v>
      </c>
      <c r="AP53" s="32">
        <f t="shared" ca="1" si="12"/>
        <v>0</v>
      </c>
      <c r="AQ53" s="32">
        <f t="shared" ca="1" si="12"/>
        <v>1.0499999999999945</v>
      </c>
      <c r="AR53" s="32">
        <f t="shared" ca="1" si="12"/>
        <v>6.9900000000000055</v>
      </c>
      <c r="AS53" s="32">
        <f t="shared" ca="1" si="12"/>
        <v>6.139999999999997</v>
      </c>
      <c r="AT53" s="32">
        <f t="shared" ca="1" si="12"/>
        <v>1.379999999999991</v>
      </c>
      <c r="AU53" s="32">
        <f t="shared" ca="1" si="12"/>
        <v>0.61999999999999256</v>
      </c>
      <c r="AV53" s="32">
        <f t="shared" ca="1" si="12"/>
        <v>1.8500000000000139</v>
      </c>
      <c r="AW53" s="32">
        <f t="shared" ca="1" si="12"/>
        <v>0.34999999999999809</v>
      </c>
      <c r="AX53" s="32">
        <f t="shared" ca="1" si="12"/>
        <v>1.2100000000000142</v>
      </c>
      <c r="AY53" s="32">
        <f t="shared" ca="1" si="12"/>
        <v>0</v>
      </c>
      <c r="AZ53" s="32">
        <f t="shared" ca="1" si="12"/>
        <v>1.24000000000001</v>
      </c>
      <c r="BA53" s="31">
        <f t="shared" ca="1" si="8"/>
        <v>0.23</v>
      </c>
      <c r="BB53" s="31">
        <f t="shared" ca="1" si="8"/>
        <v>0</v>
      </c>
      <c r="BC53" s="31">
        <f t="shared" ca="1" si="8"/>
        <v>0.01</v>
      </c>
      <c r="BD53" s="31">
        <f t="shared" ca="1" si="10"/>
        <v>0.06</v>
      </c>
      <c r="BE53" s="31">
        <f t="shared" ca="1" si="10"/>
        <v>0.05</v>
      </c>
      <c r="BF53" s="31">
        <f t="shared" ca="1" si="10"/>
        <v>0.01</v>
      </c>
      <c r="BG53" s="31">
        <f t="shared" ca="1" si="10"/>
        <v>0.01</v>
      </c>
      <c r="BH53" s="31">
        <f t="shared" ca="1" si="10"/>
        <v>0.02</v>
      </c>
      <c r="BI53" s="31">
        <f t="shared" ca="1" si="10"/>
        <v>0</v>
      </c>
      <c r="BJ53" s="31">
        <f t="shared" ca="1" si="10"/>
        <v>0.01</v>
      </c>
      <c r="BK53" s="31">
        <f t="shared" ca="1" si="10"/>
        <v>0</v>
      </c>
      <c r="BL53" s="31">
        <f t="shared" ca="1" si="10"/>
        <v>0.01</v>
      </c>
      <c r="BM53" s="32">
        <f t="shared" ca="1" si="9"/>
        <v>27.150000000000116</v>
      </c>
      <c r="BN53" s="32">
        <f t="shared" ca="1" si="9"/>
        <v>0</v>
      </c>
      <c r="BO53" s="32">
        <f t="shared" ca="1" si="9"/>
        <v>1.0599999999999945</v>
      </c>
      <c r="BP53" s="32">
        <f t="shared" ca="1" si="11"/>
        <v>7.0500000000000052</v>
      </c>
      <c r="BQ53" s="32">
        <f t="shared" ca="1" si="11"/>
        <v>6.1899999999999968</v>
      </c>
      <c r="BR53" s="32">
        <f t="shared" ca="1" si="11"/>
        <v>1.389999999999991</v>
      </c>
      <c r="BS53" s="32">
        <f t="shared" ca="1" si="11"/>
        <v>0.62999999999999257</v>
      </c>
      <c r="BT53" s="32">
        <f t="shared" ca="1" si="11"/>
        <v>1.8700000000000139</v>
      </c>
      <c r="BU53" s="32">
        <f t="shared" ca="1" si="11"/>
        <v>0.34999999999999809</v>
      </c>
      <c r="BV53" s="32">
        <f t="shared" ca="1" si="11"/>
        <v>1.2200000000000142</v>
      </c>
      <c r="BW53" s="32">
        <f t="shared" ca="1" si="11"/>
        <v>0</v>
      </c>
      <c r="BX53" s="32">
        <f t="shared" ca="1" si="11"/>
        <v>1.25000000000001</v>
      </c>
    </row>
    <row r="54" spans="1:76">
      <c r="A54" t="s">
        <v>446</v>
      </c>
      <c r="B54" s="1" t="s">
        <v>76</v>
      </c>
      <c r="C54" t="str">
        <f t="shared" ca="1" si="2"/>
        <v>SPCIMP</v>
      </c>
      <c r="D54" t="str">
        <f t="shared" ca="1" si="3"/>
        <v>Alberta-Saskatchewan Intertie - Import</v>
      </c>
      <c r="E54" s="31">
        <f ca="1">IFERROR(IF(AND($A54=VLOOKUP($A54&amp;"."&amp;$C54,UncollectibleLookup,2,FALSE),$C54=VLOOKUP($A54&amp;"."&amp;$C54,UncollectibleLookup,4,FALSE)),0,'Corrected With Uncollectible'!CW54-'Module C Initial'!CW54),'Corrected With Uncollectible'!CW54-'Module C Initial'!CW54)</f>
        <v>68.649999999999864</v>
      </c>
      <c r="F54" s="31">
        <f ca="1">IFERROR(IF(AND($A54=VLOOKUP($A54&amp;"."&amp;$C54,UncollectibleLookup,2,FALSE),$C54=VLOOKUP($A54&amp;"."&amp;$C54,UncollectibleLookup,4,FALSE)),0,'Corrected With Uncollectible'!CX54-'Module C Initial'!CX54),'Corrected With Uncollectible'!CX54-'Module C Initial'!CX54)</f>
        <v>0.36999999999999922</v>
      </c>
      <c r="G54" s="31">
        <f ca="1">IFERROR(IF(AND($A54=VLOOKUP($A54&amp;"."&amp;$C54,UncollectibleLookup,2,FALSE),$C54=VLOOKUP($A54&amp;"."&amp;$C54,UncollectibleLookup,4,FALSE)),0,'Corrected With Uncollectible'!CY54-'Module C Initial'!CY54),'Corrected With Uncollectible'!CY54-'Module C Initial'!CY54)</f>
        <v>0</v>
      </c>
      <c r="H54" s="31">
        <f ca="1">IFERROR(IF(AND($A54=VLOOKUP($A54&amp;"."&amp;$C54,UncollectibleLookup,2,FALSE),$C54=VLOOKUP($A54&amp;"."&amp;$C54,UncollectibleLookup,4,FALSE)),0,'Corrected With Uncollectible'!CZ54-'Module C Initial'!CZ54),'Corrected With Uncollectible'!CZ54-'Module C Initial'!CZ54)</f>
        <v>0</v>
      </c>
      <c r="I54" s="31">
        <f ca="1">IFERROR(IF(AND($A54=VLOOKUP($A54&amp;"."&amp;$C54,UncollectibleLookup,2,FALSE),$C54=VLOOKUP($A54&amp;"."&amp;$C54,UncollectibleLookup,4,FALSE)),0,'Corrected With Uncollectible'!DA54-'Module C Initial'!DA54),'Corrected With Uncollectible'!DA54-'Module C Initial'!DA54)</f>
        <v>19.980000000000018</v>
      </c>
      <c r="J54" s="31">
        <f ca="1">IFERROR(IF(AND($A54=VLOOKUP($A54&amp;"."&amp;$C54,UncollectibleLookup,2,FALSE),$C54=VLOOKUP($A54&amp;"."&amp;$C54,UncollectibleLookup,4,FALSE)),0,'Corrected With Uncollectible'!DB54-'Module C Initial'!DB54),'Corrected With Uncollectible'!DB54-'Module C Initial'!DB54)</f>
        <v>0</v>
      </c>
      <c r="K54" s="31">
        <f ca="1">IFERROR(IF(AND($A54=VLOOKUP($A54&amp;"."&amp;$C54,UncollectibleLookup,2,FALSE),$C54=VLOOKUP($A54&amp;"."&amp;$C54,UncollectibleLookup,4,FALSE)),0,'Corrected With Uncollectible'!DC54-'Module C Initial'!DC54),'Corrected With Uncollectible'!DC54-'Module C Initial'!DC54)</f>
        <v>0</v>
      </c>
      <c r="L54" s="31">
        <f ca="1">IFERROR(IF(AND($A54=VLOOKUP($A54&amp;"."&amp;$C54,UncollectibleLookup,2,FALSE),$C54=VLOOKUP($A54&amp;"."&amp;$C54,UncollectibleLookup,4,FALSE)),0,'Corrected With Uncollectible'!DD54-'Module C Initial'!DD54),'Corrected With Uncollectible'!DD54-'Module C Initial'!DD54)</f>
        <v>0</v>
      </c>
      <c r="M54" s="31">
        <f ca="1">IFERROR(IF(AND($A54=VLOOKUP($A54&amp;"."&amp;$C54,UncollectibleLookup,2,FALSE),$C54=VLOOKUP($A54&amp;"."&amp;$C54,UncollectibleLookup,4,FALSE)),0,'Corrected With Uncollectible'!DE54-'Module C Initial'!DE54),'Corrected With Uncollectible'!DE54-'Module C Initial'!DE54)</f>
        <v>5.3199999999999932</v>
      </c>
      <c r="N54" s="31">
        <f ca="1">IFERROR(IF(AND($A54=VLOOKUP($A54&amp;"."&amp;$C54,UncollectibleLookup,2,FALSE),$C54=VLOOKUP($A54&amp;"."&amp;$C54,UncollectibleLookup,4,FALSE)),0,'Corrected With Uncollectible'!DF54-'Module C Initial'!DF54),'Corrected With Uncollectible'!DF54-'Module C Initial'!DF54)</f>
        <v>0</v>
      </c>
      <c r="O54" s="31">
        <f ca="1">IFERROR(IF(AND($A54=VLOOKUP($A54&amp;"."&amp;$C54,UncollectibleLookup,2,FALSE),$C54=VLOOKUP($A54&amp;"."&amp;$C54,UncollectibleLookup,4,FALSE)),0,'Corrected With Uncollectible'!DG54-'Module C Initial'!DG54),'Corrected With Uncollectible'!DG54-'Module C Initial'!DG54)</f>
        <v>0</v>
      </c>
      <c r="P54" s="31">
        <f ca="1">IFERROR(IF(AND($A54=VLOOKUP($A54&amp;"."&amp;$C54,UncollectibleLookup,2,FALSE),$C54=VLOOKUP($A54&amp;"."&amp;$C54,UncollectibleLookup,4,FALSE)),0,'Corrected With Uncollectible'!DH54-'Module C Initial'!DH54),'Corrected With Uncollectible'!DH54-'Module C Initial'!DH54)</f>
        <v>0</v>
      </c>
      <c r="Q54" s="32">
        <f ca="1">IFERROR(IF(AND($A54=VLOOKUP($A54&amp;"."&amp;$C54,UncollectibleLookup,2,FALSE),$C54=VLOOKUP($A54&amp;"."&amp;$C54,UncollectibleLookup,4,FALSE)),0,'Corrected With Uncollectible'!DI54-'Module C Initial'!DI54),'Corrected With Uncollectible'!DI54-'Module C Initial'!DI54)</f>
        <v>3.4299999999999926</v>
      </c>
      <c r="R54" s="32">
        <f ca="1">IFERROR(IF(AND($A54=VLOOKUP($A54&amp;"."&amp;$C54,UncollectibleLookup,2,FALSE),$C54=VLOOKUP($A54&amp;"."&amp;$C54,UncollectibleLookup,4,FALSE)),0,'Corrected With Uncollectible'!DJ54-'Module C Initial'!DJ54),'Corrected With Uncollectible'!DJ54-'Module C Initial'!DJ54)</f>
        <v>1.0000000000000009E-2</v>
      </c>
      <c r="S54" s="32">
        <f ca="1">IFERROR(IF(AND($A54=VLOOKUP($A54&amp;"."&amp;$C54,UncollectibleLookup,2,FALSE),$C54=VLOOKUP($A54&amp;"."&amp;$C54,UncollectibleLookup,4,FALSE)),0,'Corrected With Uncollectible'!DK54-'Module C Initial'!DK54),'Corrected With Uncollectible'!DK54-'Module C Initial'!DK54)</f>
        <v>0</v>
      </c>
      <c r="T54" s="32">
        <f ca="1">IFERROR(IF(AND($A54=VLOOKUP($A54&amp;"."&amp;$C54,UncollectibleLookup,2,FALSE),$C54=VLOOKUP($A54&amp;"."&amp;$C54,UncollectibleLookup,4,FALSE)),0,'Corrected With Uncollectible'!DL54-'Module C Initial'!DL54),'Corrected With Uncollectible'!DL54-'Module C Initial'!DL54)</f>
        <v>0</v>
      </c>
      <c r="U54" s="32">
        <f ca="1">IFERROR(IF(AND($A54=VLOOKUP($A54&amp;"."&amp;$C54,UncollectibleLookup,2,FALSE),$C54=VLOOKUP($A54&amp;"."&amp;$C54,UncollectibleLookup,4,FALSE)),0,'Corrected With Uncollectible'!DM54-'Module C Initial'!DM54),'Corrected With Uncollectible'!DM54-'Module C Initial'!DM54)</f>
        <v>1</v>
      </c>
      <c r="V54" s="32">
        <f ca="1">IFERROR(IF(AND($A54=VLOOKUP($A54&amp;"."&amp;$C54,UncollectibleLookup,2,FALSE),$C54=VLOOKUP($A54&amp;"."&amp;$C54,UncollectibleLookup,4,FALSE)),0,'Corrected With Uncollectible'!DN54-'Module C Initial'!DN54),'Corrected With Uncollectible'!DN54-'Module C Initial'!DN54)</f>
        <v>0</v>
      </c>
      <c r="W54" s="32">
        <f ca="1">IFERROR(IF(AND($A54=VLOOKUP($A54&amp;"."&amp;$C54,UncollectibleLookup,2,FALSE),$C54=VLOOKUP($A54&amp;"."&amp;$C54,UncollectibleLookup,4,FALSE)),0,'Corrected With Uncollectible'!DO54-'Module C Initial'!DO54),'Corrected With Uncollectible'!DO54-'Module C Initial'!DO54)</f>
        <v>0</v>
      </c>
      <c r="X54" s="32">
        <f ca="1">IFERROR(IF(AND($A54=VLOOKUP($A54&amp;"."&amp;$C54,UncollectibleLookup,2,FALSE),$C54=VLOOKUP($A54&amp;"."&amp;$C54,UncollectibleLookup,4,FALSE)),0,'Corrected With Uncollectible'!DP54-'Module C Initial'!DP54),'Corrected With Uncollectible'!DP54-'Module C Initial'!DP54)</f>
        <v>0</v>
      </c>
      <c r="Y54" s="32">
        <f ca="1">IFERROR(IF(AND($A54=VLOOKUP($A54&amp;"."&amp;$C54,UncollectibleLookup,2,FALSE),$C54=VLOOKUP($A54&amp;"."&amp;$C54,UncollectibleLookup,4,FALSE)),0,'Corrected With Uncollectible'!DQ54-'Module C Initial'!DQ54),'Corrected With Uncollectible'!DQ54-'Module C Initial'!DQ54)</f>
        <v>0.25999999999999979</v>
      </c>
      <c r="Z54" s="32">
        <f ca="1">IFERROR(IF(AND($A54=VLOOKUP($A54&amp;"."&amp;$C54,UncollectibleLookup,2,FALSE),$C54=VLOOKUP($A54&amp;"."&amp;$C54,UncollectibleLookup,4,FALSE)),0,'Corrected With Uncollectible'!DR54-'Module C Initial'!DR54),'Corrected With Uncollectible'!DR54-'Module C Initial'!DR54)</f>
        <v>0</v>
      </c>
      <c r="AA54" s="32">
        <f ca="1">IFERROR(IF(AND($A54=VLOOKUP($A54&amp;"."&amp;$C54,UncollectibleLookup,2,FALSE),$C54=VLOOKUP($A54&amp;"."&amp;$C54,UncollectibleLookup,4,FALSE)),0,'Corrected With Uncollectible'!DS54-'Module C Initial'!DS54),'Corrected With Uncollectible'!DS54-'Module C Initial'!DS54)</f>
        <v>0</v>
      </c>
      <c r="AB54" s="32">
        <f ca="1">IFERROR(IF(AND($A54=VLOOKUP($A54&amp;"."&amp;$C54,UncollectibleLookup,2,FALSE),$C54=VLOOKUP($A54&amp;"."&amp;$C54,UncollectibleLookup,4,FALSE)),0,'Corrected With Uncollectible'!DT54-'Module C Initial'!DT54),'Corrected With Uncollectible'!DT54-'Module C Initial'!DT54)</f>
        <v>0</v>
      </c>
      <c r="AC54" s="31">
        <f ca="1">IFERROR(IF(AND($A54=VLOOKUP($A54&amp;"."&amp;$C54,UncollectibleLookup,2,FALSE),$C54=VLOOKUP($A54&amp;"."&amp;$C54,UncollectibleLookup,4,FALSE)),0,'Corrected With Uncollectible'!DU54-'Module C Initial'!DU54),'Corrected With Uncollectible'!DU54-'Module C Initial'!DU54)</f>
        <v>22.120000000000005</v>
      </c>
      <c r="AD54" s="31">
        <f ca="1">IFERROR(IF(AND($A54=VLOOKUP($A54&amp;"."&amp;$C54,UncollectibleLookup,2,FALSE),$C54=VLOOKUP($A54&amp;"."&amp;$C54,UncollectibleLookup,4,FALSE)),0,'Corrected With Uncollectible'!DV54-'Module C Initial'!DV54),'Corrected With Uncollectible'!DV54-'Module C Initial'!DV54)</f>
        <v>0.12000000000000011</v>
      </c>
      <c r="AE54" s="31">
        <f ca="1">IFERROR(IF(AND($A54=VLOOKUP($A54&amp;"."&amp;$C54,UncollectibleLookup,2,FALSE),$C54=VLOOKUP($A54&amp;"."&amp;$C54,UncollectibleLookup,4,FALSE)),0,'Corrected With Uncollectible'!DW54-'Module C Initial'!DW54),'Corrected With Uncollectible'!DW54-'Module C Initial'!DW54)</f>
        <v>0</v>
      </c>
      <c r="AF54" s="31">
        <f ca="1">IFERROR(IF(AND($A54=VLOOKUP($A54&amp;"."&amp;$C54,UncollectibleLookup,2,FALSE),$C54=VLOOKUP($A54&amp;"."&amp;$C54,UncollectibleLookup,4,FALSE)),0,'Corrected With Uncollectible'!DX54-'Module C Initial'!DX54),'Corrected With Uncollectible'!DX54-'Module C Initial'!DX54)</f>
        <v>0</v>
      </c>
      <c r="AG54" s="31">
        <f ca="1">IFERROR(IF(AND($A54=VLOOKUP($A54&amp;"."&amp;$C54,UncollectibleLookup,2,FALSE),$C54=VLOOKUP($A54&amp;"."&amp;$C54,UncollectibleLookup,4,FALSE)),0,'Corrected With Uncollectible'!DY54-'Module C Initial'!DY54),'Corrected With Uncollectible'!DY54-'Module C Initial'!DY54)</f>
        <v>6.2800000000000011</v>
      </c>
      <c r="AH54" s="31">
        <f ca="1">IFERROR(IF(AND($A54=VLOOKUP($A54&amp;"."&amp;$C54,UncollectibleLookup,2,FALSE),$C54=VLOOKUP($A54&amp;"."&amp;$C54,UncollectibleLookup,4,FALSE)),0,'Corrected With Uncollectible'!DZ54-'Module C Initial'!DZ54),'Corrected With Uncollectible'!DZ54-'Module C Initial'!DZ54)</f>
        <v>0</v>
      </c>
      <c r="AI54" s="31">
        <f ca="1">IFERROR(IF(AND($A54=VLOOKUP($A54&amp;"."&amp;$C54,UncollectibleLookup,2,FALSE),$C54=VLOOKUP($A54&amp;"."&amp;$C54,UncollectibleLookup,4,FALSE)),0,'Corrected With Uncollectible'!EA54-'Module C Initial'!EA54),'Corrected With Uncollectible'!EA54-'Module C Initial'!EA54)</f>
        <v>0</v>
      </c>
      <c r="AJ54" s="31">
        <f ca="1">IFERROR(IF(AND($A54=VLOOKUP($A54&amp;"."&amp;$C54,UncollectibleLookup,2,FALSE),$C54=VLOOKUP($A54&amp;"."&amp;$C54,UncollectibleLookup,4,FALSE)),0,'Corrected With Uncollectible'!EB54-'Module C Initial'!EB54),'Corrected With Uncollectible'!EB54-'Module C Initial'!EB54)</f>
        <v>0</v>
      </c>
      <c r="AK54" s="31">
        <f ca="1">IFERROR(IF(AND($A54=VLOOKUP($A54&amp;"."&amp;$C54,UncollectibleLookup,2,FALSE),$C54=VLOOKUP($A54&amp;"."&amp;$C54,UncollectibleLookup,4,FALSE)),0,'Corrected With Uncollectible'!EC54-'Module C Initial'!EC54),'Corrected With Uncollectible'!EC54-'Module C Initial'!EC54)</f>
        <v>1.629999999999999</v>
      </c>
      <c r="AL54" s="31">
        <f ca="1">IFERROR(IF(AND($A54=VLOOKUP($A54&amp;"."&amp;$C54,UncollectibleLookup,2,FALSE),$C54=VLOOKUP($A54&amp;"."&amp;$C54,UncollectibleLookup,4,FALSE)),0,'Corrected With Uncollectible'!ED54-'Module C Initial'!ED54),'Corrected With Uncollectible'!ED54-'Module C Initial'!ED54)</f>
        <v>0</v>
      </c>
      <c r="AM54" s="31">
        <f ca="1">IFERROR(IF(AND($A54=VLOOKUP($A54&amp;"."&amp;$C54,UncollectibleLookup,2,FALSE),$C54=VLOOKUP($A54&amp;"."&amp;$C54,UncollectibleLookup,4,FALSE)),0,'Corrected With Uncollectible'!EE54-'Module C Initial'!EE54),'Corrected With Uncollectible'!EE54-'Module C Initial'!EE54)</f>
        <v>0</v>
      </c>
      <c r="AN54" s="31">
        <f ca="1">IFERROR(IF(AND($A54=VLOOKUP($A54&amp;"."&amp;$C54,UncollectibleLookup,2,FALSE),$C54=VLOOKUP($A54&amp;"."&amp;$C54,UncollectibleLookup,4,FALSE)),0,'Corrected With Uncollectible'!EF54-'Module C Initial'!EF54),'Corrected With Uncollectible'!EF54-'Module C Initial'!EF54)</f>
        <v>0</v>
      </c>
      <c r="AO54" s="32">
        <f t="shared" ca="1" si="12"/>
        <v>94.199999999999861</v>
      </c>
      <c r="AP54" s="32">
        <f t="shared" ca="1" si="12"/>
        <v>0.49999999999999933</v>
      </c>
      <c r="AQ54" s="32">
        <f t="shared" ca="1" si="12"/>
        <v>0</v>
      </c>
      <c r="AR54" s="32">
        <f t="shared" ca="1" si="12"/>
        <v>0</v>
      </c>
      <c r="AS54" s="32">
        <f t="shared" ca="1" si="12"/>
        <v>27.260000000000019</v>
      </c>
      <c r="AT54" s="32">
        <f t="shared" ca="1" si="12"/>
        <v>0</v>
      </c>
      <c r="AU54" s="32">
        <f t="shared" ca="1" si="12"/>
        <v>0</v>
      </c>
      <c r="AV54" s="32">
        <f t="shared" ca="1" si="12"/>
        <v>0</v>
      </c>
      <c r="AW54" s="32">
        <f t="shared" ca="1" si="12"/>
        <v>7.209999999999992</v>
      </c>
      <c r="AX54" s="32">
        <f t="shared" ca="1" si="12"/>
        <v>0</v>
      </c>
      <c r="AY54" s="32">
        <f t="shared" ca="1" si="12"/>
        <v>0</v>
      </c>
      <c r="AZ54" s="32">
        <f t="shared" ca="1" si="12"/>
        <v>0</v>
      </c>
      <c r="BA54" s="31">
        <f t="shared" ca="1" si="8"/>
        <v>0.8</v>
      </c>
      <c r="BB54" s="31">
        <f t="shared" ca="1" si="8"/>
        <v>0</v>
      </c>
      <c r="BC54" s="31">
        <f t="shared" ca="1" si="8"/>
        <v>0</v>
      </c>
      <c r="BD54" s="31">
        <f t="shared" ca="1" si="10"/>
        <v>0</v>
      </c>
      <c r="BE54" s="31">
        <f t="shared" ca="1" si="10"/>
        <v>0.23</v>
      </c>
      <c r="BF54" s="31">
        <f t="shared" ca="1" si="10"/>
        <v>0</v>
      </c>
      <c r="BG54" s="31">
        <f t="shared" ca="1" si="10"/>
        <v>0</v>
      </c>
      <c r="BH54" s="31">
        <f t="shared" ca="1" si="10"/>
        <v>0</v>
      </c>
      <c r="BI54" s="31">
        <f t="shared" ca="1" si="10"/>
        <v>0.06</v>
      </c>
      <c r="BJ54" s="31">
        <f t="shared" ca="1" si="10"/>
        <v>0</v>
      </c>
      <c r="BK54" s="31">
        <f t="shared" ca="1" si="10"/>
        <v>0</v>
      </c>
      <c r="BL54" s="31">
        <f t="shared" ca="1" si="10"/>
        <v>0</v>
      </c>
      <c r="BM54" s="32">
        <f t="shared" ca="1" si="9"/>
        <v>94.999999999999858</v>
      </c>
      <c r="BN54" s="32">
        <f t="shared" ca="1" si="9"/>
        <v>0.49999999999999933</v>
      </c>
      <c r="BO54" s="32">
        <f t="shared" ca="1" si="9"/>
        <v>0</v>
      </c>
      <c r="BP54" s="32">
        <f t="shared" ca="1" si="11"/>
        <v>0</v>
      </c>
      <c r="BQ54" s="32">
        <f t="shared" ca="1" si="11"/>
        <v>27.49000000000002</v>
      </c>
      <c r="BR54" s="32">
        <f t="shared" ca="1" si="11"/>
        <v>0</v>
      </c>
      <c r="BS54" s="32">
        <f t="shared" ca="1" si="11"/>
        <v>0</v>
      </c>
      <c r="BT54" s="32">
        <f t="shared" ca="1" si="11"/>
        <v>0</v>
      </c>
      <c r="BU54" s="32">
        <f t="shared" ca="1" si="11"/>
        <v>7.2699999999999916</v>
      </c>
      <c r="BV54" s="32">
        <f t="shared" ca="1" si="11"/>
        <v>0</v>
      </c>
      <c r="BW54" s="32">
        <f t="shared" ca="1" si="11"/>
        <v>0</v>
      </c>
      <c r="BX54" s="32">
        <f t="shared" ca="1" si="11"/>
        <v>0</v>
      </c>
    </row>
    <row r="55" spans="1:76">
      <c r="A55" t="s">
        <v>447</v>
      </c>
      <c r="B55" s="1" t="s">
        <v>66</v>
      </c>
      <c r="C55" t="str">
        <f t="shared" ca="1" si="2"/>
        <v>BCHIMP</v>
      </c>
      <c r="D55" t="str">
        <f t="shared" ca="1" si="3"/>
        <v>Alberta-BC Intertie - Import</v>
      </c>
      <c r="E55" s="31">
        <f ca="1">IFERROR(IF(AND($A55=VLOOKUP($A55&amp;"."&amp;$C55,UncollectibleLookup,2,FALSE),$C55=VLOOKUP($A55&amp;"."&amp;$C55,UncollectibleLookup,4,FALSE)),0,'Corrected With Uncollectible'!CW55-'Module C Initial'!CW55),'Corrected With Uncollectible'!CW55-'Module C Initial'!CW55)</f>
        <v>7.2599999999999909</v>
      </c>
      <c r="F55" s="31">
        <f ca="1">IFERROR(IF(AND($A55=VLOOKUP($A55&amp;"."&amp;$C55,UncollectibleLookup,2,FALSE),$C55=VLOOKUP($A55&amp;"."&amp;$C55,UncollectibleLookup,4,FALSE)),0,'Corrected With Uncollectible'!CX55-'Module C Initial'!CX55),'Corrected With Uncollectible'!CX55-'Module C Initial'!CX55)</f>
        <v>16.299999999999727</v>
      </c>
      <c r="G55" s="31">
        <f ca="1">IFERROR(IF(AND($A55=VLOOKUP($A55&amp;"."&amp;$C55,UncollectibleLookup,2,FALSE),$C55=VLOOKUP($A55&amp;"."&amp;$C55,UncollectibleLookup,4,FALSE)),0,'Corrected With Uncollectible'!CY55-'Module C Initial'!CY55),'Corrected With Uncollectible'!CY55-'Module C Initial'!CY55)</f>
        <v>58.399999999999636</v>
      </c>
      <c r="H55" s="31">
        <f ca="1">IFERROR(IF(AND($A55=VLOOKUP($A55&amp;"."&amp;$C55,UncollectibleLookup,2,FALSE),$C55=VLOOKUP($A55&amp;"."&amp;$C55,UncollectibleLookup,4,FALSE)),0,'Corrected With Uncollectible'!CZ55-'Module C Initial'!CZ55),'Corrected With Uncollectible'!CZ55-'Module C Initial'!CZ55)</f>
        <v>48.130000000000109</v>
      </c>
      <c r="I55" s="31">
        <f ca="1">IFERROR(IF(AND($A55=VLOOKUP($A55&amp;"."&amp;$C55,UncollectibleLookup,2,FALSE),$C55=VLOOKUP($A55&amp;"."&amp;$C55,UncollectibleLookup,4,FALSE)),0,'Corrected With Uncollectible'!DA55-'Module C Initial'!DA55),'Corrected With Uncollectible'!DA55-'Module C Initial'!DA55)</f>
        <v>25.310000000000173</v>
      </c>
      <c r="J55" s="31">
        <f ca="1">IFERROR(IF(AND($A55=VLOOKUP($A55&amp;"."&amp;$C55,UncollectibleLookup,2,FALSE),$C55=VLOOKUP($A55&amp;"."&amp;$C55,UncollectibleLookup,4,FALSE)),0,'Corrected With Uncollectible'!DB55-'Module C Initial'!DB55),'Corrected With Uncollectible'!DB55-'Module C Initial'!DB55)</f>
        <v>0</v>
      </c>
      <c r="K55" s="31">
        <f ca="1">IFERROR(IF(AND($A55=VLOOKUP($A55&amp;"."&amp;$C55,UncollectibleLookup,2,FALSE),$C55=VLOOKUP($A55&amp;"."&amp;$C55,UncollectibleLookup,4,FALSE)),0,'Corrected With Uncollectible'!DC55-'Module C Initial'!DC55),'Corrected With Uncollectible'!DC55-'Module C Initial'!DC55)</f>
        <v>33.330000000000382</v>
      </c>
      <c r="L55" s="31">
        <f ca="1">IFERROR(IF(AND($A55=VLOOKUP($A55&amp;"."&amp;$C55,UncollectibleLookup,2,FALSE),$C55=VLOOKUP($A55&amp;"."&amp;$C55,UncollectibleLookup,4,FALSE)),0,'Corrected With Uncollectible'!DD55-'Module C Initial'!DD55),'Corrected With Uncollectible'!DD55-'Module C Initial'!DD55)</f>
        <v>22.299999999999727</v>
      </c>
      <c r="M55" s="31">
        <f ca="1">IFERROR(IF(AND($A55=VLOOKUP($A55&amp;"."&amp;$C55,UncollectibleLookup,2,FALSE),$C55=VLOOKUP($A55&amp;"."&amp;$C55,UncollectibleLookup,4,FALSE)),0,'Corrected With Uncollectible'!DE55-'Module C Initial'!DE55),'Corrected With Uncollectible'!DE55-'Module C Initial'!DE55)</f>
        <v>0.39999999999999858</v>
      </c>
      <c r="N55" s="31">
        <f ca="1">IFERROR(IF(AND($A55=VLOOKUP($A55&amp;"."&amp;$C55,UncollectibleLookup,2,FALSE),$C55=VLOOKUP($A55&amp;"."&amp;$C55,UncollectibleLookup,4,FALSE)),0,'Corrected With Uncollectible'!DF55-'Module C Initial'!DF55),'Corrected With Uncollectible'!DF55-'Module C Initial'!DF55)</f>
        <v>1.0300000000000011</v>
      </c>
      <c r="O55" s="31">
        <f ca="1">IFERROR(IF(AND($A55=VLOOKUP($A55&amp;"."&amp;$C55,UncollectibleLookup,2,FALSE),$C55=VLOOKUP($A55&amp;"."&amp;$C55,UncollectibleLookup,4,FALSE)),0,'Corrected With Uncollectible'!DG55-'Module C Initial'!DG55),'Corrected With Uncollectible'!DG55-'Module C Initial'!DG55)</f>
        <v>17.639999999999873</v>
      </c>
      <c r="P55" s="31">
        <f ca="1">IFERROR(IF(AND($A55=VLOOKUP($A55&amp;"."&amp;$C55,UncollectibleLookup,2,FALSE),$C55=VLOOKUP($A55&amp;"."&amp;$C55,UncollectibleLookup,4,FALSE)),0,'Corrected With Uncollectible'!DH55-'Module C Initial'!DH55),'Corrected With Uncollectible'!DH55-'Module C Initial'!DH55)</f>
        <v>89.110000000000582</v>
      </c>
      <c r="Q55" s="32">
        <f ca="1">IFERROR(IF(AND($A55=VLOOKUP($A55&amp;"."&amp;$C55,UncollectibleLookup,2,FALSE),$C55=VLOOKUP($A55&amp;"."&amp;$C55,UncollectibleLookup,4,FALSE)),0,'Corrected With Uncollectible'!DI55-'Module C Initial'!DI55),'Corrected With Uncollectible'!DI55-'Module C Initial'!DI55)</f>
        <v>0.35999999999999943</v>
      </c>
      <c r="R55" s="32">
        <f ca="1">IFERROR(IF(AND($A55=VLOOKUP($A55&amp;"."&amp;$C55,UncollectibleLookup,2,FALSE),$C55=VLOOKUP($A55&amp;"."&amp;$C55,UncollectibleLookup,4,FALSE)),0,'Corrected With Uncollectible'!DJ55-'Module C Initial'!DJ55),'Corrected With Uncollectible'!DJ55-'Module C Initial'!DJ55)</f>
        <v>0.82000000000000028</v>
      </c>
      <c r="S55" s="32">
        <f ca="1">IFERROR(IF(AND($A55=VLOOKUP($A55&amp;"."&amp;$C55,UncollectibleLookup,2,FALSE),$C55=VLOOKUP($A55&amp;"."&amp;$C55,UncollectibleLookup,4,FALSE)),0,'Corrected With Uncollectible'!DK55-'Module C Initial'!DK55),'Corrected With Uncollectible'!DK55-'Module C Initial'!DK55)</f>
        <v>2.9200000000000159</v>
      </c>
      <c r="T55" s="32">
        <f ca="1">IFERROR(IF(AND($A55=VLOOKUP($A55&amp;"."&amp;$C55,UncollectibleLookup,2,FALSE),$C55=VLOOKUP($A55&amp;"."&amp;$C55,UncollectibleLookup,4,FALSE)),0,'Corrected With Uncollectible'!DL55-'Module C Initial'!DL55),'Corrected With Uncollectible'!DL55-'Module C Initial'!DL55)</f>
        <v>2.4099999999999966</v>
      </c>
      <c r="U55" s="32">
        <f ca="1">IFERROR(IF(AND($A55=VLOOKUP($A55&amp;"."&amp;$C55,UncollectibleLookup,2,FALSE),$C55=VLOOKUP($A55&amp;"."&amp;$C55,UncollectibleLookup,4,FALSE)),0,'Corrected With Uncollectible'!DM55-'Module C Initial'!DM55),'Corrected With Uncollectible'!DM55-'Module C Initial'!DM55)</f>
        <v>1.2600000000000051</v>
      </c>
      <c r="V55" s="32">
        <f ca="1">IFERROR(IF(AND($A55=VLOOKUP($A55&amp;"."&amp;$C55,UncollectibleLookup,2,FALSE),$C55=VLOOKUP($A55&amp;"."&amp;$C55,UncollectibleLookup,4,FALSE)),0,'Corrected With Uncollectible'!DN55-'Module C Initial'!DN55),'Corrected With Uncollectible'!DN55-'Module C Initial'!DN55)</f>
        <v>0</v>
      </c>
      <c r="W55" s="32">
        <f ca="1">IFERROR(IF(AND($A55=VLOOKUP($A55&amp;"."&amp;$C55,UncollectibleLookup,2,FALSE),$C55=VLOOKUP($A55&amp;"."&amp;$C55,UncollectibleLookup,4,FALSE)),0,'Corrected With Uncollectible'!DO55-'Module C Initial'!DO55),'Corrected With Uncollectible'!DO55-'Module C Initial'!DO55)</f>
        <v>1.6600000000000108</v>
      </c>
      <c r="X55" s="32">
        <f ca="1">IFERROR(IF(AND($A55=VLOOKUP($A55&amp;"."&amp;$C55,UncollectibleLookup,2,FALSE),$C55=VLOOKUP($A55&amp;"."&amp;$C55,UncollectibleLookup,4,FALSE)),0,'Corrected With Uncollectible'!DP55-'Module C Initial'!DP55),'Corrected With Uncollectible'!DP55-'Module C Initial'!DP55)</f>
        <v>1.1199999999999903</v>
      </c>
      <c r="Y55" s="32">
        <f ca="1">IFERROR(IF(AND($A55=VLOOKUP($A55&amp;"."&amp;$C55,UncollectibleLookup,2,FALSE),$C55=VLOOKUP($A55&amp;"."&amp;$C55,UncollectibleLookup,4,FALSE)),0,'Corrected With Uncollectible'!DQ55-'Module C Initial'!DQ55),'Corrected With Uncollectible'!DQ55-'Module C Initial'!DQ55)</f>
        <v>2.0000000000000018E-2</v>
      </c>
      <c r="Z55" s="32">
        <f ca="1">IFERROR(IF(AND($A55=VLOOKUP($A55&amp;"."&amp;$C55,UncollectibleLookup,2,FALSE),$C55=VLOOKUP($A55&amp;"."&amp;$C55,UncollectibleLookup,4,FALSE)),0,'Corrected With Uncollectible'!DR55-'Module C Initial'!DR55),'Corrected With Uncollectible'!DR55-'Module C Initial'!DR55)</f>
        <v>4.9999999999999822E-2</v>
      </c>
      <c r="AA55" s="32">
        <f ca="1">IFERROR(IF(AND($A55=VLOOKUP($A55&amp;"."&amp;$C55,UncollectibleLookup,2,FALSE),$C55=VLOOKUP($A55&amp;"."&amp;$C55,UncollectibleLookup,4,FALSE)),0,'Corrected With Uncollectible'!DS55-'Module C Initial'!DS55),'Corrected With Uncollectible'!DS55-'Module C Initial'!DS55)</f>
        <v>0.87999999999999545</v>
      </c>
      <c r="AB55" s="32">
        <f ca="1">IFERROR(IF(AND($A55=VLOOKUP($A55&amp;"."&amp;$C55,UncollectibleLookup,2,FALSE),$C55=VLOOKUP($A55&amp;"."&amp;$C55,UncollectibleLookup,4,FALSE)),0,'Corrected With Uncollectible'!DT55-'Module C Initial'!DT55),'Corrected With Uncollectible'!DT55-'Module C Initial'!DT55)</f>
        <v>4.4500000000000455</v>
      </c>
      <c r="AC55" s="31">
        <f ca="1">IFERROR(IF(AND($A55=VLOOKUP($A55&amp;"."&amp;$C55,UncollectibleLookup,2,FALSE),$C55=VLOOKUP($A55&amp;"."&amp;$C55,UncollectibleLookup,4,FALSE)),0,'Corrected With Uncollectible'!DU55-'Module C Initial'!DU55),'Corrected With Uncollectible'!DU55-'Module C Initial'!DU55)</f>
        <v>2.3400000000000034</v>
      </c>
      <c r="AD55" s="31">
        <f ca="1">IFERROR(IF(AND($A55=VLOOKUP($A55&amp;"."&amp;$C55,UncollectibleLookup,2,FALSE),$C55=VLOOKUP($A55&amp;"."&amp;$C55,UncollectibleLookup,4,FALSE)),0,'Corrected With Uncollectible'!DV55-'Module C Initial'!DV55),'Corrected With Uncollectible'!DV55-'Module C Initial'!DV55)</f>
        <v>5.2099999999999795</v>
      </c>
      <c r="AE55" s="31">
        <f ca="1">IFERROR(IF(AND($A55=VLOOKUP($A55&amp;"."&amp;$C55,UncollectibleLookup,2,FALSE),$C55=VLOOKUP($A55&amp;"."&amp;$C55,UncollectibleLookup,4,FALSE)),0,'Corrected With Uncollectible'!DW55-'Module C Initial'!DW55),'Corrected With Uncollectible'!DW55-'Module C Initial'!DW55)</f>
        <v>18.550000000000182</v>
      </c>
      <c r="AF55" s="31">
        <f ca="1">IFERROR(IF(AND($A55=VLOOKUP($A55&amp;"."&amp;$C55,UncollectibleLookup,2,FALSE),$C55=VLOOKUP($A55&amp;"."&amp;$C55,UncollectibleLookup,4,FALSE)),0,'Corrected With Uncollectible'!DX55-'Module C Initial'!DX55),'Corrected With Uncollectible'!DX55-'Module C Initial'!DX55)</f>
        <v>15.200000000000045</v>
      </c>
      <c r="AG55" s="31">
        <f ca="1">IFERROR(IF(AND($A55=VLOOKUP($A55&amp;"."&amp;$C55,UncollectibleLookup,2,FALSE),$C55=VLOOKUP($A55&amp;"."&amp;$C55,UncollectibleLookup,4,FALSE)),0,'Corrected With Uncollectible'!DY55-'Module C Initial'!DY55),'Corrected With Uncollectible'!DY55-'Module C Initial'!DY55)</f>
        <v>7.9499999999999318</v>
      </c>
      <c r="AH55" s="31">
        <f ca="1">IFERROR(IF(AND($A55=VLOOKUP($A55&amp;"."&amp;$C55,UncollectibleLookup,2,FALSE),$C55=VLOOKUP($A55&amp;"."&amp;$C55,UncollectibleLookup,4,FALSE)),0,'Corrected With Uncollectible'!DZ55-'Module C Initial'!DZ55),'Corrected With Uncollectible'!DZ55-'Module C Initial'!DZ55)</f>
        <v>0</v>
      </c>
      <c r="AI55" s="31">
        <f ca="1">IFERROR(IF(AND($A55=VLOOKUP($A55&amp;"."&amp;$C55,UncollectibleLookup,2,FALSE),$C55=VLOOKUP($A55&amp;"."&amp;$C55,UncollectibleLookup,4,FALSE)),0,'Corrected With Uncollectible'!EA55-'Module C Initial'!EA55),'Corrected With Uncollectible'!EA55-'Module C Initial'!EA55)</f>
        <v>10.360000000000014</v>
      </c>
      <c r="AJ55" s="31">
        <f ca="1">IFERROR(IF(AND($A55=VLOOKUP($A55&amp;"."&amp;$C55,UncollectibleLookup,2,FALSE),$C55=VLOOKUP($A55&amp;"."&amp;$C55,UncollectibleLookup,4,FALSE)),0,'Corrected With Uncollectible'!EB55-'Module C Initial'!EB55),'Corrected With Uncollectible'!EB55-'Module C Initial'!EB55)</f>
        <v>6.8999999999999773</v>
      </c>
      <c r="AK55" s="31">
        <f ca="1">IFERROR(IF(AND($A55=VLOOKUP($A55&amp;"."&amp;$C55,UncollectibleLookup,2,FALSE),$C55=VLOOKUP($A55&amp;"."&amp;$C55,UncollectibleLookup,4,FALSE)),0,'Corrected With Uncollectible'!EC55-'Module C Initial'!EC55),'Corrected With Uncollectible'!EC55-'Module C Initial'!EC55)</f>
        <v>0.11999999999999922</v>
      </c>
      <c r="AL55" s="31">
        <f ca="1">IFERROR(IF(AND($A55=VLOOKUP($A55&amp;"."&amp;$C55,UncollectibleLookup,2,FALSE),$C55=VLOOKUP($A55&amp;"."&amp;$C55,UncollectibleLookup,4,FALSE)),0,'Corrected With Uncollectible'!ED55-'Module C Initial'!ED55),'Corrected With Uncollectible'!ED55-'Module C Initial'!ED55)</f>
        <v>0.32000000000000028</v>
      </c>
      <c r="AM55" s="31">
        <f ca="1">IFERROR(IF(AND($A55=VLOOKUP($A55&amp;"."&amp;$C55,UncollectibleLookup,2,FALSE),$C55=VLOOKUP($A55&amp;"."&amp;$C55,UncollectibleLookup,4,FALSE)),0,'Corrected With Uncollectible'!EE55-'Module C Initial'!EE55),'Corrected With Uncollectible'!EE55-'Module C Initial'!EE55)</f>
        <v>5.3600000000000136</v>
      </c>
      <c r="AN55" s="31">
        <f ca="1">IFERROR(IF(AND($A55=VLOOKUP($A55&amp;"."&amp;$C55,UncollectibleLookup,2,FALSE),$C55=VLOOKUP($A55&amp;"."&amp;$C55,UncollectibleLookup,4,FALSE)),0,'Corrected With Uncollectible'!EF55-'Module C Initial'!EF55),'Corrected With Uncollectible'!EF55-'Module C Initial'!EF55)</f>
        <v>26.949999999999818</v>
      </c>
      <c r="AO55" s="32">
        <f t="shared" ca="1" si="12"/>
        <v>9.9599999999999937</v>
      </c>
      <c r="AP55" s="32">
        <f t="shared" ca="1" si="12"/>
        <v>22.329999999999707</v>
      </c>
      <c r="AQ55" s="32">
        <f t="shared" ca="1" si="12"/>
        <v>79.869999999999834</v>
      </c>
      <c r="AR55" s="32">
        <f t="shared" ca="1" si="12"/>
        <v>65.740000000000151</v>
      </c>
      <c r="AS55" s="32">
        <f t="shared" ca="1" si="12"/>
        <v>34.52000000000011</v>
      </c>
      <c r="AT55" s="32">
        <f t="shared" ca="1" si="12"/>
        <v>0</v>
      </c>
      <c r="AU55" s="32">
        <f t="shared" ca="1" si="12"/>
        <v>45.350000000000406</v>
      </c>
      <c r="AV55" s="32">
        <f t="shared" ca="1" si="12"/>
        <v>30.319999999999695</v>
      </c>
      <c r="AW55" s="32">
        <f t="shared" ca="1" si="12"/>
        <v>0.53999999999999782</v>
      </c>
      <c r="AX55" s="32">
        <f t="shared" ca="1" si="12"/>
        <v>1.4000000000000012</v>
      </c>
      <c r="AY55" s="32">
        <f t="shared" ca="1" si="12"/>
        <v>23.879999999999882</v>
      </c>
      <c r="AZ55" s="32">
        <f t="shared" ca="1" si="12"/>
        <v>120.51000000000045</v>
      </c>
      <c r="BA55" s="31">
        <f t="shared" ca="1" si="8"/>
        <v>0.09</v>
      </c>
      <c r="BB55" s="31">
        <f t="shared" ca="1" si="8"/>
        <v>0.19</v>
      </c>
      <c r="BC55" s="31">
        <f t="shared" ca="1" si="8"/>
        <v>0.68</v>
      </c>
      <c r="BD55" s="31">
        <f t="shared" ca="1" si="10"/>
        <v>0.56000000000000005</v>
      </c>
      <c r="BE55" s="31">
        <f t="shared" ca="1" si="10"/>
        <v>0.3</v>
      </c>
      <c r="BF55" s="31">
        <f t="shared" ca="1" si="10"/>
        <v>0</v>
      </c>
      <c r="BG55" s="31">
        <f t="shared" ca="1" si="10"/>
        <v>0.39</v>
      </c>
      <c r="BH55" s="31">
        <f t="shared" ca="1" si="10"/>
        <v>0.26</v>
      </c>
      <c r="BI55" s="31">
        <f t="shared" ca="1" si="10"/>
        <v>0</v>
      </c>
      <c r="BJ55" s="31">
        <f t="shared" ca="1" si="10"/>
        <v>0.01</v>
      </c>
      <c r="BK55" s="31">
        <f t="shared" ca="1" si="10"/>
        <v>0.21</v>
      </c>
      <c r="BL55" s="31">
        <f t="shared" ca="1" si="10"/>
        <v>1.04</v>
      </c>
      <c r="BM55" s="32">
        <f t="shared" ca="1" si="9"/>
        <v>10.049999999999994</v>
      </c>
      <c r="BN55" s="32">
        <f t="shared" ca="1" si="9"/>
        <v>22.519999999999708</v>
      </c>
      <c r="BO55" s="32">
        <f t="shared" ca="1" si="9"/>
        <v>80.549999999999841</v>
      </c>
      <c r="BP55" s="32">
        <f t="shared" ca="1" si="11"/>
        <v>66.300000000000153</v>
      </c>
      <c r="BQ55" s="32">
        <f t="shared" ca="1" si="11"/>
        <v>34.820000000000107</v>
      </c>
      <c r="BR55" s="32">
        <f t="shared" ca="1" si="11"/>
        <v>0</v>
      </c>
      <c r="BS55" s="32">
        <f t="shared" ca="1" si="11"/>
        <v>45.740000000000407</v>
      </c>
      <c r="BT55" s="32">
        <f t="shared" ca="1" si="11"/>
        <v>30.579999999999696</v>
      </c>
      <c r="BU55" s="32">
        <f t="shared" ca="1" si="11"/>
        <v>0.53999999999999782</v>
      </c>
      <c r="BV55" s="32">
        <f t="shared" ca="1" si="11"/>
        <v>1.4100000000000013</v>
      </c>
      <c r="BW55" s="32">
        <f t="shared" ca="1" si="11"/>
        <v>24.089999999999883</v>
      </c>
      <c r="BX55" s="32">
        <f t="shared" ca="1" si="11"/>
        <v>121.55000000000045</v>
      </c>
    </row>
    <row r="56" spans="1:76">
      <c r="A56" t="s">
        <v>447</v>
      </c>
      <c r="B56" s="1" t="s">
        <v>67</v>
      </c>
      <c r="C56" t="str">
        <f t="shared" ca="1" si="2"/>
        <v>BCHEXP</v>
      </c>
      <c r="D56" t="str">
        <f t="shared" ca="1" si="3"/>
        <v>Alberta-BC Intertie - Export</v>
      </c>
      <c r="E56" s="31">
        <f ca="1">IFERROR(IF(AND($A56=VLOOKUP($A56&amp;"."&amp;$C56,UncollectibleLookup,2,FALSE),$C56=VLOOKUP($A56&amp;"."&amp;$C56,UncollectibleLookup,4,FALSE)),0,'Corrected With Uncollectible'!CW56-'Module C Initial'!CW56),'Corrected With Uncollectible'!CW56-'Module C Initial'!CW56)</f>
        <v>0</v>
      </c>
      <c r="F56" s="31">
        <f ca="1">IFERROR(IF(AND($A56=VLOOKUP($A56&amp;"."&amp;$C56,UncollectibleLookup,2,FALSE),$C56=VLOOKUP($A56&amp;"."&amp;$C56,UncollectibleLookup,4,FALSE)),0,'Corrected With Uncollectible'!CX56-'Module C Initial'!CX56),'Corrected With Uncollectible'!CX56-'Module C Initial'!CX56)</f>
        <v>0</v>
      </c>
      <c r="G56" s="31">
        <f ca="1">IFERROR(IF(AND($A56=VLOOKUP($A56&amp;"."&amp;$C56,UncollectibleLookup,2,FALSE),$C56=VLOOKUP($A56&amp;"."&amp;$C56,UncollectibleLookup,4,FALSE)),0,'Corrected With Uncollectible'!CY56-'Module C Initial'!CY56),'Corrected With Uncollectible'!CY56-'Module C Initial'!CY56)</f>
        <v>0</v>
      </c>
      <c r="H56" s="31">
        <f ca="1">IFERROR(IF(AND($A56=VLOOKUP($A56&amp;"."&amp;$C56,UncollectibleLookup,2,FALSE),$C56=VLOOKUP($A56&amp;"."&amp;$C56,UncollectibleLookup,4,FALSE)),0,'Corrected With Uncollectible'!CZ56-'Module C Initial'!CZ56),'Corrected With Uncollectible'!CZ56-'Module C Initial'!CZ56)</f>
        <v>0</v>
      </c>
      <c r="I56" s="31">
        <f ca="1">IFERROR(IF(AND($A56=VLOOKUP($A56&amp;"."&amp;$C56,UncollectibleLookup,2,FALSE),$C56=VLOOKUP($A56&amp;"."&amp;$C56,UncollectibleLookup,4,FALSE)),0,'Corrected With Uncollectible'!DA56-'Module C Initial'!DA56),'Corrected With Uncollectible'!DA56-'Module C Initial'!DA56)</f>
        <v>0</v>
      </c>
      <c r="J56" s="31">
        <f ca="1">IFERROR(IF(AND($A56=VLOOKUP($A56&amp;"."&amp;$C56,UncollectibleLookup,2,FALSE),$C56=VLOOKUP($A56&amp;"."&amp;$C56,UncollectibleLookup,4,FALSE)),0,'Corrected With Uncollectible'!DB56-'Module C Initial'!DB56),'Corrected With Uncollectible'!DB56-'Module C Initial'!DB56)</f>
        <v>0</v>
      </c>
      <c r="K56" s="31">
        <f ca="1">IFERROR(IF(AND($A56=VLOOKUP($A56&amp;"."&amp;$C56,UncollectibleLookup,2,FALSE),$C56=VLOOKUP($A56&amp;"."&amp;$C56,UncollectibleLookup,4,FALSE)),0,'Corrected With Uncollectible'!DC56-'Module C Initial'!DC56),'Corrected With Uncollectible'!DC56-'Module C Initial'!DC56)</f>
        <v>0</v>
      </c>
      <c r="L56" s="31">
        <f ca="1">IFERROR(IF(AND($A56=VLOOKUP($A56&amp;"."&amp;$C56,UncollectibleLookup,2,FALSE),$C56=VLOOKUP($A56&amp;"."&amp;$C56,UncollectibleLookup,4,FALSE)),0,'Corrected With Uncollectible'!DD56-'Module C Initial'!DD56),'Corrected With Uncollectible'!DD56-'Module C Initial'!DD56)</f>
        <v>0</v>
      </c>
      <c r="M56" s="31">
        <f ca="1">IFERROR(IF(AND($A56=VLOOKUP($A56&amp;"."&amp;$C56,UncollectibleLookup,2,FALSE),$C56=VLOOKUP($A56&amp;"."&amp;$C56,UncollectibleLookup,4,FALSE)),0,'Corrected With Uncollectible'!DE56-'Module C Initial'!DE56),'Corrected With Uncollectible'!DE56-'Module C Initial'!DE56)</f>
        <v>-1.0000000000001563E-2</v>
      </c>
      <c r="N56" s="31">
        <f ca="1">IFERROR(IF(AND($A56=VLOOKUP($A56&amp;"."&amp;$C56,UncollectibleLookup,2,FALSE),$C56=VLOOKUP($A56&amp;"."&amp;$C56,UncollectibleLookup,4,FALSE)),0,'Corrected With Uncollectible'!DF56-'Module C Initial'!DF56),'Corrected With Uncollectible'!DF56-'Module C Initial'!DF56)</f>
        <v>9.9999999999997868E-3</v>
      </c>
      <c r="O56" s="31">
        <f ca="1">IFERROR(IF(AND($A56=VLOOKUP($A56&amp;"."&amp;$C56,UncollectibleLookup,2,FALSE),$C56=VLOOKUP($A56&amp;"."&amp;$C56,UncollectibleLookup,4,FALSE)),0,'Corrected With Uncollectible'!DG56-'Module C Initial'!DG56),'Corrected With Uncollectible'!DG56-'Module C Initial'!DG56)</f>
        <v>-1.7763568394002505E-15</v>
      </c>
      <c r="P56" s="31">
        <f ca="1">IFERROR(IF(AND($A56=VLOOKUP($A56&amp;"."&amp;$C56,UncollectibleLookup,2,FALSE),$C56=VLOOKUP($A56&amp;"."&amp;$C56,UncollectibleLookup,4,FALSE)),0,'Corrected With Uncollectible'!DH56-'Module C Initial'!DH56),'Corrected With Uncollectible'!DH56-'Module C Initial'!DH56)</f>
        <v>0</v>
      </c>
      <c r="Q56" s="32">
        <f ca="1">IFERROR(IF(AND($A56=VLOOKUP($A56&amp;"."&amp;$C56,UncollectibleLookup,2,FALSE),$C56=VLOOKUP($A56&amp;"."&amp;$C56,UncollectibleLookup,4,FALSE)),0,'Corrected With Uncollectible'!DI56-'Module C Initial'!DI56),'Corrected With Uncollectible'!DI56-'Module C Initial'!DI56)</f>
        <v>0</v>
      </c>
      <c r="R56" s="32">
        <f ca="1">IFERROR(IF(AND($A56=VLOOKUP($A56&amp;"."&amp;$C56,UncollectibleLookup,2,FALSE),$C56=VLOOKUP($A56&amp;"."&amp;$C56,UncollectibleLookup,4,FALSE)),0,'Corrected With Uncollectible'!DJ56-'Module C Initial'!DJ56),'Corrected With Uncollectible'!DJ56-'Module C Initial'!DJ56)</f>
        <v>0</v>
      </c>
      <c r="S56" s="32">
        <f ca="1">IFERROR(IF(AND($A56=VLOOKUP($A56&amp;"."&amp;$C56,UncollectibleLookup,2,FALSE),$C56=VLOOKUP($A56&amp;"."&amp;$C56,UncollectibleLookup,4,FALSE)),0,'Corrected With Uncollectible'!DK56-'Module C Initial'!DK56),'Corrected With Uncollectible'!DK56-'Module C Initial'!DK56)</f>
        <v>0</v>
      </c>
      <c r="T56" s="32">
        <f ca="1">IFERROR(IF(AND($A56=VLOOKUP($A56&amp;"."&amp;$C56,UncollectibleLookup,2,FALSE),$C56=VLOOKUP($A56&amp;"."&amp;$C56,UncollectibleLookup,4,FALSE)),0,'Corrected With Uncollectible'!DL56-'Module C Initial'!DL56),'Corrected With Uncollectible'!DL56-'Module C Initial'!DL56)</f>
        <v>0</v>
      </c>
      <c r="U56" s="32">
        <f ca="1">IFERROR(IF(AND($A56=VLOOKUP($A56&amp;"."&amp;$C56,UncollectibleLookup,2,FALSE),$C56=VLOOKUP($A56&amp;"."&amp;$C56,UncollectibleLookup,4,FALSE)),0,'Corrected With Uncollectible'!DM56-'Module C Initial'!DM56),'Corrected With Uncollectible'!DM56-'Module C Initial'!DM56)</f>
        <v>0</v>
      </c>
      <c r="V56" s="32">
        <f ca="1">IFERROR(IF(AND($A56=VLOOKUP($A56&amp;"."&amp;$C56,UncollectibleLookup,2,FALSE),$C56=VLOOKUP($A56&amp;"."&amp;$C56,UncollectibleLookup,4,FALSE)),0,'Corrected With Uncollectible'!DN56-'Module C Initial'!DN56),'Corrected With Uncollectible'!DN56-'Module C Initial'!DN56)</f>
        <v>0</v>
      </c>
      <c r="W56" s="32">
        <f ca="1">IFERROR(IF(AND($A56=VLOOKUP($A56&amp;"."&amp;$C56,UncollectibleLookup,2,FALSE),$C56=VLOOKUP($A56&amp;"."&amp;$C56,UncollectibleLookup,4,FALSE)),0,'Corrected With Uncollectible'!DO56-'Module C Initial'!DO56),'Corrected With Uncollectible'!DO56-'Module C Initial'!DO56)</f>
        <v>0</v>
      </c>
      <c r="X56" s="32">
        <f ca="1">IFERROR(IF(AND($A56=VLOOKUP($A56&amp;"."&amp;$C56,UncollectibleLookup,2,FALSE),$C56=VLOOKUP($A56&amp;"."&amp;$C56,UncollectibleLookup,4,FALSE)),0,'Corrected With Uncollectible'!DP56-'Module C Initial'!DP56),'Corrected With Uncollectible'!DP56-'Module C Initial'!DP56)</f>
        <v>0</v>
      </c>
      <c r="Y56" s="32">
        <f ca="1">IFERROR(IF(AND($A56=VLOOKUP($A56&amp;"."&amp;$C56,UncollectibleLookup,2,FALSE),$C56=VLOOKUP($A56&amp;"."&amp;$C56,UncollectibleLookup,4,FALSE)),0,'Corrected With Uncollectible'!DQ56-'Module C Initial'!DQ56),'Corrected With Uncollectible'!DQ56-'Module C Initial'!DQ56)</f>
        <v>0</v>
      </c>
      <c r="Z56" s="32">
        <f ca="1">IFERROR(IF(AND($A56=VLOOKUP($A56&amp;"."&amp;$C56,UncollectibleLookup,2,FALSE),$C56=VLOOKUP($A56&amp;"."&amp;$C56,UncollectibleLookup,4,FALSE)),0,'Corrected With Uncollectible'!DR56-'Module C Initial'!DR56),'Corrected With Uncollectible'!DR56-'Module C Initial'!DR56)</f>
        <v>0</v>
      </c>
      <c r="AA56" s="32">
        <f ca="1">IFERROR(IF(AND($A56=VLOOKUP($A56&amp;"."&amp;$C56,UncollectibleLookup,2,FALSE),$C56=VLOOKUP($A56&amp;"."&amp;$C56,UncollectibleLookup,4,FALSE)),0,'Corrected With Uncollectible'!DS56-'Module C Initial'!DS56),'Corrected With Uncollectible'!DS56-'Module C Initial'!DS56)</f>
        <v>0</v>
      </c>
      <c r="AB56" s="32">
        <f ca="1">IFERROR(IF(AND($A56=VLOOKUP($A56&amp;"."&amp;$C56,UncollectibleLookup,2,FALSE),$C56=VLOOKUP($A56&amp;"."&amp;$C56,UncollectibleLookup,4,FALSE)),0,'Corrected With Uncollectible'!DT56-'Module C Initial'!DT56),'Corrected With Uncollectible'!DT56-'Module C Initial'!DT56)</f>
        <v>0</v>
      </c>
      <c r="AC56" s="31">
        <f ca="1">IFERROR(IF(AND($A56=VLOOKUP($A56&amp;"."&amp;$C56,UncollectibleLookup,2,FALSE),$C56=VLOOKUP($A56&amp;"."&amp;$C56,UncollectibleLookup,4,FALSE)),0,'Corrected With Uncollectible'!DU56-'Module C Initial'!DU56),'Corrected With Uncollectible'!DU56-'Module C Initial'!DU56)</f>
        <v>0</v>
      </c>
      <c r="AD56" s="31">
        <f ca="1">IFERROR(IF(AND($A56=VLOOKUP($A56&amp;"."&amp;$C56,UncollectibleLookup,2,FALSE),$C56=VLOOKUP($A56&amp;"."&amp;$C56,UncollectibleLookup,4,FALSE)),0,'Corrected With Uncollectible'!DV56-'Module C Initial'!DV56),'Corrected With Uncollectible'!DV56-'Module C Initial'!DV56)</f>
        <v>0</v>
      </c>
      <c r="AE56" s="31">
        <f ca="1">IFERROR(IF(AND($A56=VLOOKUP($A56&amp;"."&amp;$C56,UncollectibleLookup,2,FALSE),$C56=VLOOKUP($A56&amp;"."&amp;$C56,UncollectibleLookup,4,FALSE)),0,'Corrected With Uncollectible'!DW56-'Module C Initial'!DW56),'Corrected With Uncollectible'!DW56-'Module C Initial'!DW56)</f>
        <v>0</v>
      </c>
      <c r="AF56" s="31">
        <f ca="1">IFERROR(IF(AND($A56=VLOOKUP($A56&amp;"."&amp;$C56,UncollectibleLookup,2,FALSE),$C56=VLOOKUP($A56&amp;"."&amp;$C56,UncollectibleLookup,4,FALSE)),0,'Corrected With Uncollectible'!DX56-'Module C Initial'!DX56),'Corrected With Uncollectible'!DX56-'Module C Initial'!DX56)</f>
        <v>0</v>
      </c>
      <c r="AG56" s="31">
        <f ca="1">IFERROR(IF(AND($A56=VLOOKUP($A56&amp;"."&amp;$C56,UncollectibleLookup,2,FALSE),$C56=VLOOKUP($A56&amp;"."&amp;$C56,UncollectibleLookup,4,FALSE)),0,'Corrected With Uncollectible'!DY56-'Module C Initial'!DY56),'Corrected With Uncollectible'!DY56-'Module C Initial'!DY56)</f>
        <v>0</v>
      </c>
      <c r="AH56" s="31">
        <f ca="1">IFERROR(IF(AND($A56=VLOOKUP($A56&amp;"."&amp;$C56,UncollectibleLookup,2,FALSE),$C56=VLOOKUP($A56&amp;"."&amp;$C56,UncollectibleLookup,4,FALSE)),0,'Corrected With Uncollectible'!DZ56-'Module C Initial'!DZ56),'Corrected With Uncollectible'!DZ56-'Module C Initial'!DZ56)</f>
        <v>0</v>
      </c>
      <c r="AI56" s="31">
        <f ca="1">IFERROR(IF(AND($A56=VLOOKUP($A56&amp;"."&amp;$C56,UncollectibleLookup,2,FALSE),$C56=VLOOKUP($A56&amp;"."&amp;$C56,UncollectibleLookup,4,FALSE)),0,'Corrected With Uncollectible'!EA56-'Module C Initial'!EA56),'Corrected With Uncollectible'!EA56-'Module C Initial'!EA56)</f>
        <v>0</v>
      </c>
      <c r="AJ56" s="31">
        <f ca="1">IFERROR(IF(AND($A56=VLOOKUP($A56&amp;"."&amp;$C56,UncollectibleLookup,2,FALSE),$C56=VLOOKUP($A56&amp;"."&amp;$C56,UncollectibleLookup,4,FALSE)),0,'Corrected With Uncollectible'!EB56-'Module C Initial'!EB56),'Corrected With Uncollectible'!EB56-'Module C Initial'!EB56)</f>
        <v>0</v>
      </c>
      <c r="AK56" s="31">
        <f ca="1">IFERROR(IF(AND($A56=VLOOKUP($A56&amp;"."&amp;$C56,UncollectibleLookup,2,FALSE),$C56=VLOOKUP($A56&amp;"."&amp;$C56,UncollectibleLookup,4,FALSE)),0,'Corrected With Uncollectible'!EC56-'Module C Initial'!EC56),'Corrected With Uncollectible'!EC56-'Module C Initial'!EC56)</f>
        <v>0</v>
      </c>
      <c r="AL56" s="31">
        <f ca="1">IFERROR(IF(AND($A56=VLOOKUP($A56&amp;"."&amp;$C56,UncollectibleLookup,2,FALSE),$C56=VLOOKUP($A56&amp;"."&amp;$C56,UncollectibleLookup,4,FALSE)),0,'Corrected With Uncollectible'!ED56-'Module C Initial'!ED56),'Corrected With Uncollectible'!ED56-'Module C Initial'!ED56)</f>
        <v>0</v>
      </c>
      <c r="AM56" s="31">
        <f ca="1">IFERROR(IF(AND($A56=VLOOKUP($A56&amp;"."&amp;$C56,UncollectibleLookup,2,FALSE),$C56=VLOOKUP($A56&amp;"."&amp;$C56,UncollectibleLookup,4,FALSE)),0,'Corrected With Uncollectible'!EE56-'Module C Initial'!EE56),'Corrected With Uncollectible'!EE56-'Module C Initial'!EE56)</f>
        <v>0</v>
      </c>
      <c r="AN56" s="31">
        <f ca="1">IFERROR(IF(AND($A56=VLOOKUP($A56&amp;"."&amp;$C56,UncollectibleLookup,2,FALSE),$C56=VLOOKUP($A56&amp;"."&amp;$C56,UncollectibleLookup,4,FALSE)),0,'Corrected With Uncollectible'!EF56-'Module C Initial'!EF56),'Corrected With Uncollectible'!EF56-'Module C Initial'!EF56)</f>
        <v>0</v>
      </c>
      <c r="AO56" s="32">
        <f t="shared" ca="1" si="12"/>
        <v>0</v>
      </c>
      <c r="AP56" s="32">
        <f t="shared" ca="1" si="12"/>
        <v>0</v>
      </c>
      <c r="AQ56" s="32">
        <f t="shared" ca="1" si="12"/>
        <v>0</v>
      </c>
      <c r="AR56" s="32">
        <f t="shared" ca="1" si="12"/>
        <v>0</v>
      </c>
      <c r="AS56" s="32">
        <f t="shared" ca="1" si="12"/>
        <v>0</v>
      </c>
      <c r="AT56" s="32">
        <f t="shared" ca="1" si="12"/>
        <v>0</v>
      </c>
      <c r="AU56" s="32">
        <f t="shared" ca="1" si="12"/>
        <v>0</v>
      </c>
      <c r="AV56" s="32">
        <f t="shared" ca="1" si="12"/>
        <v>0</v>
      </c>
      <c r="AW56" s="32">
        <f t="shared" ca="1" si="12"/>
        <v>-1.0000000000001563E-2</v>
      </c>
      <c r="AX56" s="32">
        <f t="shared" ca="1" si="12"/>
        <v>9.9999999999997868E-3</v>
      </c>
      <c r="AY56" s="32">
        <f t="shared" ca="1" si="12"/>
        <v>-1.7763568394002505E-15</v>
      </c>
      <c r="AZ56" s="32">
        <f t="shared" ca="1" si="12"/>
        <v>0</v>
      </c>
      <c r="BA56" s="31">
        <f t="shared" ca="1" si="8"/>
        <v>0</v>
      </c>
      <c r="BB56" s="31">
        <f t="shared" ca="1" si="8"/>
        <v>0</v>
      </c>
      <c r="BC56" s="31">
        <f t="shared" ca="1" si="8"/>
        <v>0</v>
      </c>
      <c r="BD56" s="31">
        <f t="shared" ca="1" si="10"/>
        <v>0</v>
      </c>
      <c r="BE56" s="31">
        <f t="shared" ca="1" si="10"/>
        <v>0</v>
      </c>
      <c r="BF56" s="31">
        <f t="shared" ca="1" si="10"/>
        <v>0</v>
      </c>
      <c r="BG56" s="31">
        <f t="shared" ref="BG56:BL98" ca="1" si="13">ROUND(K56*BG$3,2)</f>
        <v>0</v>
      </c>
      <c r="BH56" s="31">
        <f t="shared" ca="1" si="13"/>
        <v>0</v>
      </c>
      <c r="BI56" s="31">
        <f t="shared" ca="1" si="13"/>
        <v>0</v>
      </c>
      <c r="BJ56" s="31">
        <f t="shared" ca="1" si="13"/>
        <v>0</v>
      </c>
      <c r="BK56" s="31">
        <f t="shared" ca="1" si="13"/>
        <v>0</v>
      </c>
      <c r="BL56" s="31">
        <f t="shared" ca="1" si="13"/>
        <v>0</v>
      </c>
      <c r="BM56" s="32">
        <f t="shared" ca="1" si="9"/>
        <v>0</v>
      </c>
      <c r="BN56" s="32">
        <f t="shared" ca="1" si="9"/>
        <v>0</v>
      </c>
      <c r="BO56" s="32">
        <f t="shared" ca="1" si="9"/>
        <v>0</v>
      </c>
      <c r="BP56" s="32">
        <f t="shared" ca="1" si="11"/>
        <v>0</v>
      </c>
      <c r="BQ56" s="32">
        <f t="shared" ca="1" si="11"/>
        <v>0</v>
      </c>
      <c r="BR56" s="32">
        <f t="shared" ca="1" si="11"/>
        <v>0</v>
      </c>
      <c r="BS56" s="32">
        <f t="shared" ref="BS56:BX98" ca="1" si="14">AU56+BG56</f>
        <v>0</v>
      </c>
      <c r="BT56" s="32">
        <f t="shared" ca="1" si="14"/>
        <v>0</v>
      </c>
      <c r="BU56" s="32">
        <f t="shared" ca="1" si="14"/>
        <v>-1.0000000000001563E-2</v>
      </c>
      <c r="BV56" s="32">
        <f t="shared" ca="1" si="14"/>
        <v>9.9999999999997868E-3</v>
      </c>
      <c r="BW56" s="32">
        <f t="shared" ca="1" si="14"/>
        <v>-1.7763568394002505E-15</v>
      </c>
      <c r="BX56" s="32">
        <f t="shared" ca="1" si="14"/>
        <v>0</v>
      </c>
    </row>
    <row r="57" spans="1:76">
      <c r="A57" t="s">
        <v>446</v>
      </c>
      <c r="B57" s="1" t="s">
        <v>77</v>
      </c>
      <c r="C57" t="str">
        <f t="shared" ca="1" si="2"/>
        <v>BCHEXP</v>
      </c>
      <c r="D57" t="str">
        <f t="shared" ca="1" si="3"/>
        <v>Alberta-BC Intertie - Export</v>
      </c>
      <c r="E57" s="31">
        <f ca="1">IFERROR(IF(AND($A57=VLOOKUP($A57&amp;"."&amp;$C57,UncollectibleLookup,2,FALSE),$C57=VLOOKUP($A57&amp;"."&amp;$C57,UncollectibleLookup,4,FALSE)),0,'Corrected With Uncollectible'!CW57-'Module C Initial'!CW57),'Corrected With Uncollectible'!CW57-'Module C Initial'!CW57)</f>
        <v>0</v>
      </c>
      <c r="F57" s="31">
        <f ca="1">IFERROR(IF(AND($A57=VLOOKUP($A57&amp;"."&amp;$C57,UncollectibleLookup,2,FALSE),$C57=VLOOKUP($A57&amp;"."&amp;$C57,UncollectibleLookup,4,FALSE)),0,'Corrected With Uncollectible'!CX57-'Module C Initial'!CX57),'Corrected With Uncollectible'!CX57-'Module C Initial'!CX57)</f>
        <v>0</v>
      </c>
      <c r="G57" s="31">
        <f ca="1">IFERROR(IF(AND($A57=VLOOKUP($A57&amp;"."&amp;$C57,UncollectibleLookup,2,FALSE),$C57=VLOOKUP($A57&amp;"."&amp;$C57,UncollectibleLookup,4,FALSE)),0,'Corrected With Uncollectible'!CY57-'Module C Initial'!CY57),'Corrected With Uncollectible'!CY57-'Module C Initial'!CY57)</f>
        <v>0</v>
      </c>
      <c r="H57" s="31">
        <f ca="1">IFERROR(IF(AND($A57=VLOOKUP($A57&amp;"."&amp;$C57,UncollectibleLookup,2,FALSE),$C57=VLOOKUP($A57&amp;"."&amp;$C57,UncollectibleLookup,4,FALSE)),0,'Corrected With Uncollectible'!CZ57-'Module C Initial'!CZ57),'Corrected With Uncollectible'!CZ57-'Module C Initial'!CZ57)</f>
        <v>0</v>
      </c>
      <c r="I57" s="31">
        <f ca="1">IFERROR(IF(AND($A57=VLOOKUP($A57&amp;"."&amp;$C57,UncollectibleLookup,2,FALSE),$C57=VLOOKUP($A57&amp;"."&amp;$C57,UncollectibleLookup,4,FALSE)),0,'Corrected With Uncollectible'!DA57-'Module C Initial'!DA57),'Corrected With Uncollectible'!DA57-'Module C Initial'!DA57)</f>
        <v>0</v>
      </c>
      <c r="J57" s="31">
        <f ca="1">IFERROR(IF(AND($A57=VLOOKUP($A57&amp;"."&amp;$C57,UncollectibleLookup,2,FALSE),$C57=VLOOKUP($A57&amp;"."&amp;$C57,UncollectibleLookup,4,FALSE)),0,'Corrected With Uncollectible'!DB57-'Module C Initial'!DB57),'Corrected With Uncollectible'!DB57-'Module C Initial'!DB57)</f>
        <v>9.9999999999909051E-3</v>
      </c>
      <c r="K57" s="31">
        <f ca="1">IFERROR(IF(AND($A57=VLOOKUP($A57&amp;"."&amp;$C57,UncollectibleLookup,2,FALSE),$C57=VLOOKUP($A57&amp;"."&amp;$C57,UncollectibleLookup,4,FALSE)),0,'Corrected With Uncollectible'!DC57-'Module C Initial'!DC57),'Corrected With Uncollectible'!DC57-'Module C Initial'!DC57)</f>
        <v>0</v>
      </c>
      <c r="L57" s="31">
        <f ca="1">IFERROR(IF(AND($A57=VLOOKUP($A57&amp;"."&amp;$C57,UncollectibleLookup,2,FALSE),$C57=VLOOKUP($A57&amp;"."&amp;$C57,UncollectibleLookup,4,FALSE)),0,'Corrected With Uncollectible'!DD57-'Module C Initial'!DD57),'Corrected With Uncollectible'!DD57-'Module C Initial'!DD57)</f>
        <v>0</v>
      </c>
      <c r="M57" s="31">
        <f ca="1">IFERROR(IF(AND($A57=VLOOKUP($A57&amp;"."&amp;$C57,UncollectibleLookup,2,FALSE),$C57=VLOOKUP($A57&amp;"."&amp;$C57,UncollectibleLookup,4,FALSE)),0,'Corrected With Uncollectible'!DE57-'Module C Initial'!DE57),'Corrected With Uncollectible'!DE57-'Module C Initial'!DE57)</f>
        <v>0</v>
      </c>
      <c r="N57" s="31">
        <f ca="1">IFERROR(IF(AND($A57=VLOOKUP($A57&amp;"."&amp;$C57,UncollectibleLookup,2,FALSE),$C57=VLOOKUP($A57&amp;"."&amp;$C57,UncollectibleLookup,4,FALSE)),0,'Corrected With Uncollectible'!DF57-'Module C Initial'!DF57),'Corrected With Uncollectible'!DF57-'Module C Initial'!DF57)</f>
        <v>0</v>
      </c>
      <c r="O57" s="31">
        <f ca="1">IFERROR(IF(AND($A57=VLOOKUP($A57&amp;"."&amp;$C57,UncollectibleLookup,2,FALSE),$C57=VLOOKUP($A57&amp;"."&amp;$C57,UncollectibleLookup,4,FALSE)),0,'Corrected With Uncollectible'!DG57-'Module C Initial'!DG57),'Corrected With Uncollectible'!DG57-'Module C Initial'!DG57)</f>
        <v>1.0000000000218279E-2</v>
      </c>
      <c r="P57" s="31">
        <f ca="1">IFERROR(IF(AND($A57=VLOOKUP($A57&amp;"."&amp;$C57,UncollectibleLookup,2,FALSE),$C57=VLOOKUP($A57&amp;"."&amp;$C57,UncollectibleLookup,4,FALSE)),0,'Corrected With Uncollectible'!DH57-'Module C Initial'!DH57),'Corrected With Uncollectible'!DH57-'Module C Initial'!DH57)</f>
        <v>0</v>
      </c>
      <c r="Q57" s="32">
        <f ca="1">IFERROR(IF(AND($A57=VLOOKUP($A57&amp;"."&amp;$C57,UncollectibleLookup,2,FALSE),$C57=VLOOKUP($A57&amp;"."&amp;$C57,UncollectibleLookup,4,FALSE)),0,'Corrected With Uncollectible'!DI57-'Module C Initial'!DI57),'Corrected With Uncollectible'!DI57-'Module C Initial'!DI57)</f>
        <v>0</v>
      </c>
      <c r="R57" s="32">
        <f ca="1">IFERROR(IF(AND($A57=VLOOKUP($A57&amp;"."&amp;$C57,UncollectibleLookup,2,FALSE),$C57=VLOOKUP($A57&amp;"."&amp;$C57,UncollectibleLookup,4,FALSE)),0,'Corrected With Uncollectible'!DJ57-'Module C Initial'!DJ57),'Corrected With Uncollectible'!DJ57-'Module C Initial'!DJ57)</f>
        <v>0</v>
      </c>
      <c r="S57" s="32">
        <f ca="1">IFERROR(IF(AND($A57=VLOOKUP($A57&amp;"."&amp;$C57,UncollectibleLookup,2,FALSE),$C57=VLOOKUP($A57&amp;"."&amp;$C57,UncollectibleLookup,4,FALSE)),0,'Corrected With Uncollectible'!DK57-'Module C Initial'!DK57),'Corrected With Uncollectible'!DK57-'Module C Initial'!DK57)</f>
        <v>0</v>
      </c>
      <c r="T57" s="32">
        <f ca="1">IFERROR(IF(AND($A57=VLOOKUP($A57&amp;"."&amp;$C57,UncollectibleLookup,2,FALSE),$C57=VLOOKUP($A57&amp;"."&amp;$C57,UncollectibleLookup,4,FALSE)),0,'Corrected With Uncollectible'!DL57-'Module C Initial'!DL57),'Corrected With Uncollectible'!DL57-'Module C Initial'!DL57)</f>
        <v>0</v>
      </c>
      <c r="U57" s="32">
        <f ca="1">IFERROR(IF(AND($A57=VLOOKUP($A57&amp;"."&amp;$C57,UncollectibleLookup,2,FALSE),$C57=VLOOKUP($A57&amp;"."&amp;$C57,UncollectibleLookup,4,FALSE)),0,'Corrected With Uncollectible'!DM57-'Module C Initial'!DM57),'Corrected With Uncollectible'!DM57-'Module C Initial'!DM57)</f>
        <v>0</v>
      </c>
      <c r="V57" s="32">
        <f ca="1">IFERROR(IF(AND($A57=VLOOKUP($A57&amp;"."&amp;$C57,UncollectibleLookup,2,FALSE),$C57=VLOOKUP($A57&amp;"."&amp;$C57,UncollectibleLookup,4,FALSE)),0,'Corrected With Uncollectible'!DN57-'Module C Initial'!DN57),'Corrected With Uncollectible'!DN57-'Module C Initial'!DN57)</f>
        <v>0</v>
      </c>
      <c r="W57" s="32">
        <f ca="1">IFERROR(IF(AND($A57=VLOOKUP($A57&amp;"."&amp;$C57,UncollectibleLookup,2,FALSE),$C57=VLOOKUP($A57&amp;"."&amp;$C57,UncollectibleLookup,4,FALSE)),0,'Corrected With Uncollectible'!DO57-'Module C Initial'!DO57),'Corrected With Uncollectible'!DO57-'Module C Initial'!DO57)</f>
        <v>0</v>
      </c>
      <c r="X57" s="32">
        <f ca="1">IFERROR(IF(AND($A57=VLOOKUP($A57&amp;"."&amp;$C57,UncollectibleLookup,2,FALSE),$C57=VLOOKUP($A57&amp;"."&amp;$C57,UncollectibleLookup,4,FALSE)),0,'Corrected With Uncollectible'!DP57-'Module C Initial'!DP57),'Corrected With Uncollectible'!DP57-'Module C Initial'!DP57)</f>
        <v>0</v>
      </c>
      <c r="Y57" s="32">
        <f ca="1">IFERROR(IF(AND($A57=VLOOKUP($A57&amp;"."&amp;$C57,UncollectibleLookup,2,FALSE),$C57=VLOOKUP($A57&amp;"."&amp;$C57,UncollectibleLookup,4,FALSE)),0,'Corrected With Uncollectible'!DQ57-'Module C Initial'!DQ57),'Corrected With Uncollectible'!DQ57-'Module C Initial'!DQ57)</f>
        <v>0</v>
      </c>
      <c r="Z57" s="32">
        <f ca="1">IFERROR(IF(AND($A57=VLOOKUP($A57&amp;"."&amp;$C57,UncollectibleLookup,2,FALSE),$C57=VLOOKUP($A57&amp;"."&amp;$C57,UncollectibleLookup,4,FALSE)),0,'Corrected With Uncollectible'!DR57-'Module C Initial'!DR57),'Corrected With Uncollectible'!DR57-'Module C Initial'!DR57)</f>
        <v>0</v>
      </c>
      <c r="AA57" s="32">
        <f ca="1">IFERROR(IF(AND($A57=VLOOKUP($A57&amp;"."&amp;$C57,UncollectibleLookup,2,FALSE),$C57=VLOOKUP($A57&amp;"."&amp;$C57,UncollectibleLookup,4,FALSE)),0,'Corrected With Uncollectible'!DS57-'Module C Initial'!DS57),'Corrected With Uncollectible'!DS57-'Module C Initial'!DS57)</f>
        <v>0</v>
      </c>
      <c r="AB57" s="32">
        <f ca="1">IFERROR(IF(AND($A57=VLOOKUP($A57&amp;"."&amp;$C57,UncollectibleLookup,2,FALSE),$C57=VLOOKUP($A57&amp;"."&amp;$C57,UncollectibleLookup,4,FALSE)),0,'Corrected With Uncollectible'!DT57-'Module C Initial'!DT57),'Corrected With Uncollectible'!DT57-'Module C Initial'!DT57)</f>
        <v>0</v>
      </c>
      <c r="AC57" s="31">
        <f ca="1">IFERROR(IF(AND($A57=VLOOKUP($A57&amp;"."&amp;$C57,UncollectibleLookup,2,FALSE),$C57=VLOOKUP($A57&amp;"."&amp;$C57,UncollectibleLookup,4,FALSE)),0,'Corrected With Uncollectible'!DU57-'Module C Initial'!DU57),'Corrected With Uncollectible'!DU57-'Module C Initial'!DU57)</f>
        <v>0</v>
      </c>
      <c r="AD57" s="31">
        <f ca="1">IFERROR(IF(AND($A57=VLOOKUP($A57&amp;"."&amp;$C57,UncollectibleLookup,2,FALSE),$C57=VLOOKUP($A57&amp;"."&amp;$C57,UncollectibleLookup,4,FALSE)),0,'Corrected With Uncollectible'!DV57-'Module C Initial'!DV57),'Corrected With Uncollectible'!DV57-'Module C Initial'!DV57)</f>
        <v>0</v>
      </c>
      <c r="AE57" s="31">
        <f ca="1">IFERROR(IF(AND($A57=VLOOKUP($A57&amp;"."&amp;$C57,UncollectibleLookup,2,FALSE),$C57=VLOOKUP($A57&amp;"."&amp;$C57,UncollectibleLookup,4,FALSE)),0,'Corrected With Uncollectible'!DW57-'Module C Initial'!DW57),'Corrected With Uncollectible'!DW57-'Module C Initial'!DW57)</f>
        <v>0</v>
      </c>
      <c r="AF57" s="31">
        <f ca="1">IFERROR(IF(AND($A57=VLOOKUP($A57&amp;"."&amp;$C57,UncollectibleLookup,2,FALSE),$C57=VLOOKUP($A57&amp;"."&amp;$C57,UncollectibleLookup,4,FALSE)),0,'Corrected With Uncollectible'!DX57-'Module C Initial'!DX57),'Corrected With Uncollectible'!DX57-'Module C Initial'!DX57)</f>
        <v>0</v>
      </c>
      <c r="AG57" s="31">
        <f ca="1">IFERROR(IF(AND($A57=VLOOKUP($A57&amp;"."&amp;$C57,UncollectibleLookup,2,FALSE),$C57=VLOOKUP($A57&amp;"."&amp;$C57,UncollectibleLookup,4,FALSE)),0,'Corrected With Uncollectible'!DY57-'Module C Initial'!DY57),'Corrected With Uncollectible'!DY57-'Module C Initial'!DY57)</f>
        <v>0</v>
      </c>
      <c r="AH57" s="31">
        <f ca="1">IFERROR(IF(AND($A57=VLOOKUP($A57&amp;"."&amp;$C57,UncollectibleLookup,2,FALSE),$C57=VLOOKUP($A57&amp;"."&amp;$C57,UncollectibleLookup,4,FALSE)),0,'Corrected With Uncollectible'!DZ57-'Module C Initial'!DZ57),'Corrected With Uncollectible'!DZ57-'Module C Initial'!DZ57)</f>
        <v>0</v>
      </c>
      <c r="AI57" s="31">
        <f ca="1">IFERROR(IF(AND($A57=VLOOKUP($A57&amp;"."&amp;$C57,UncollectibleLookup,2,FALSE),$C57=VLOOKUP($A57&amp;"."&amp;$C57,UncollectibleLookup,4,FALSE)),0,'Corrected With Uncollectible'!EA57-'Module C Initial'!EA57),'Corrected With Uncollectible'!EA57-'Module C Initial'!EA57)</f>
        <v>0</v>
      </c>
      <c r="AJ57" s="31">
        <f ca="1">IFERROR(IF(AND($A57=VLOOKUP($A57&amp;"."&amp;$C57,UncollectibleLookup,2,FALSE),$C57=VLOOKUP($A57&amp;"."&amp;$C57,UncollectibleLookup,4,FALSE)),0,'Corrected With Uncollectible'!EB57-'Module C Initial'!EB57),'Corrected With Uncollectible'!EB57-'Module C Initial'!EB57)</f>
        <v>0</v>
      </c>
      <c r="AK57" s="31">
        <f ca="1">IFERROR(IF(AND($A57=VLOOKUP($A57&amp;"."&amp;$C57,UncollectibleLookup,2,FALSE),$C57=VLOOKUP($A57&amp;"."&amp;$C57,UncollectibleLookup,4,FALSE)),0,'Corrected With Uncollectible'!EC57-'Module C Initial'!EC57),'Corrected With Uncollectible'!EC57-'Module C Initial'!EC57)</f>
        <v>0</v>
      </c>
      <c r="AL57" s="31">
        <f ca="1">IFERROR(IF(AND($A57=VLOOKUP($A57&amp;"."&amp;$C57,UncollectibleLookup,2,FALSE),$C57=VLOOKUP($A57&amp;"."&amp;$C57,UncollectibleLookup,4,FALSE)),0,'Corrected With Uncollectible'!ED57-'Module C Initial'!ED57),'Corrected With Uncollectible'!ED57-'Module C Initial'!ED57)</f>
        <v>0</v>
      </c>
      <c r="AM57" s="31">
        <f ca="1">IFERROR(IF(AND($A57=VLOOKUP($A57&amp;"."&amp;$C57,UncollectibleLookup,2,FALSE),$C57=VLOOKUP($A57&amp;"."&amp;$C57,UncollectibleLookup,4,FALSE)),0,'Corrected With Uncollectible'!EE57-'Module C Initial'!EE57),'Corrected With Uncollectible'!EE57-'Module C Initial'!EE57)</f>
        <v>1.0000000000005116E-2</v>
      </c>
      <c r="AN57" s="31">
        <f ca="1">IFERROR(IF(AND($A57=VLOOKUP($A57&amp;"."&amp;$C57,UncollectibleLookup,2,FALSE),$C57=VLOOKUP($A57&amp;"."&amp;$C57,UncollectibleLookup,4,FALSE)),0,'Corrected With Uncollectible'!EF57-'Module C Initial'!EF57),'Corrected With Uncollectible'!EF57-'Module C Initial'!EF57)</f>
        <v>0</v>
      </c>
      <c r="AO57" s="32">
        <f t="shared" ca="1" si="12"/>
        <v>0</v>
      </c>
      <c r="AP57" s="32">
        <f t="shared" ca="1" si="12"/>
        <v>0</v>
      </c>
      <c r="AQ57" s="32">
        <f t="shared" ca="1" si="12"/>
        <v>0</v>
      </c>
      <c r="AR57" s="32">
        <f t="shared" ca="1" si="12"/>
        <v>0</v>
      </c>
      <c r="AS57" s="32">
        <f t="shared" ca="1" si="12"/>
        <v>0</v>
      </c>
      <c r="AT57" s="32">
        <f t="shared" ca="1" si="12"/>
        <v>9.9999999999909051E-3</v>
      </c>
      <c r="AU57" s="32">
        <f t="shared" ca="1" si="12"/>
        <v>0</v>
      </c>
      <c r="AV57" s="32">
        <f t="shared" ca="1" si="12"/>
        <v>0</v>
      </c>
      <c r="AW57" s="32">
        <f t="shared" ca="1" si="12"/>
        <v>0</v>
      </c>
      <c r="AX57" s="32">
        <f t="shared" ca="1" si="12"/>
        <v>0</v>
      </c>
      <c r="AY57" s="32">
        <f t="shared" ca="1" si="12"/>
        <v>2.0000000000223395E-2</v>
      </c>
      <c r="AZ57" s="32">
        <f t="shared" ca="1" si="12"/>
        <v>0</v>
      </c>
      <c r="BA57" s="31">
        <f t="shared" ca="1" si="8"/>
        <v>0</v>
      </c>
      <c r="BB57" s="31">
        <f t="shared" ca="1" si="8"/>
        <v>0</v>
      </c>
      <c r="BC57" s="31">
        <f t="shared" ca="1" si="8"/>
        <v>0</v>
      </c>
      <c r="BD57" s="31">
        <f t="shared" ca="1" si="8"/>
        <v>0</v>
      </c>
      <c r="BE57" s="31">
        <f t="shared" ca="1" si="8"/>
        <v>0</v>
      </c>
      <c r="BF57" s="31">
        <f t="shared" ca="1" si="8"/>
        <v>0</v>
      </c>
      <c r="BG57" s="31">
        <f t="shared" ca="1" si="13"/>
        <v>0</v>
      </c>
      <c r="BH57" s="31">
        <f t="shared" ca="1" si="13"/>
        <v>0</v>
      </c>
      <c r="BI57" s="31">
        <f t="shared" ca="1" si="13"/>
        <v>0</v>
      </c>
      <c r="BJ57" s="31">
        <f t="shared" ca="1" si="13"/>
        <v>0</v>
      </c>
      <c r="BK57" s="31">
        <f t="shared" ca="1" si="13"/>
        <v>0</v>
      </c>
      <c r="BL57" s="31">
        <f t="shared" ca="1" si="13"/>
        <v>0</v>
      </c>
      <c r="BM57" s="32">
        <f t="shared" ca="1" si="9"/>
        <v>0</v>
      </c>
      <c r="BN57" s="32">
        <f t="shared" ca="1" si="9"/>
        <v>0</v>
      </c>
      <c r="BO57" s="32">
        <f t="shared" ca="1" si="9"/>
        <v>0</v>
      </c>
      <c r="BP57" s="32">
        <f t="shared" ca="1" si="9"/>
        <v>0</v>
      </c>
      <c r="BQ57" s="32">
        <f t="shared" ca="1" si="9"/>
        <v>0</v>
      </c>
      <c r="BR57" s="32">
        <f t="shared" ca="1" si="9"/>
        <v>9.9999999999909051E-3</v>
      </c>
      <c r="BS57" s="32">
        <f t="shared" ca="1" si="14"/>
        <v>0</v>
      </c>
      <c r="BT57" s="32">
        <f t="shared" ca="1" si="14"/>
        <v>0</v>
      </c>
      <c r="BU57" s="32">
        <f t="shared" ca="1" si="14"/>
        <v>0</v>
      </c>
      <c r="BV57" s="32">
        <f t="shared" ca="1" si="14"/>
        <v>0</v>
      </c>
      <c r="BW57" s="32">
        <f t="shared" ca="1" si="14"/>
        <v>2.0000000000223395E-2</v>
      </c>
      <c r="BX57" s="32">
        <f t="shared" ca="1" si="14"/>
        <v>0</v>
      </c>
    </row>
    <row r="58" spans="1:76">
      <c r="A58" t="s">
        <v>446</v>
      </c>
      <c r="B58" s="1" t="s">
        <v>59</v>
      </c>
      <c r="C58" t="str">
        <f t="shared" ca="1" si="2"/>
        <v>ENC1</v>
      </c>
      <c r="D58" t="str">
        <f t="shared" ca="1" si="3"/>
        <v>Clover Bar #1</v>
      </c>
      <c r="E58" s="31">
        <f ca="1">IFERROR(IF(AND($A58=VLOOKUP($A58&amp;"."&amp;$C58,UncollectibleLookup,2,FALSE),$C58=VLOOKUP($A58&amp;"."&amp;$C58,UncollectibleLookup,4,FALSE)),0,'Corrected With Uncollectible'!CW58-'Module C Initial'!CW58),'Corrected With Uncollectible'!CW58-'Module C Initial'!CW58)</f>
        <v>-249.7899999999936</v>
      </c>
      <c r="F58" s="31">
        <f ca="1">IFERROR(IF(AND($A58=VLOOKUP($A58&amp;"."&amp;$C58,UncollectibleLookup,2,FALSE),$C58=VLOOKUP($A58&amp;"."&amp;$C58,UncollectibleLookup,4,FALSE)),0,'Corrected With Uncollectible'!CX58-'Module C Initial'!CX58),'Corrected With Uncollectible'!CX58-'Module C Initial'!CX58)</f>
        <v>-4.9200000000000728</v>
      </c>
      <c r="G58" s="31">
        <f ca="1">IFERROR(IF(AND($A58=VLOOKUP($A58&amp;"."&amp;$C58,UncollectibleLookup,2,FALSE),$C58=VLOOKUP($A58&amp;"."&amp;$C58,UncollectibleLookup,4,FALSE)),0,'Corrected With Uncollectible'!CY58-'Module C Initial'!CY58),'Corrected With Uncollectible'!CY58-'Module C Initial'!CY58)</f>
        <v>-30.600000000000364</v>
      </c>
      <c r="H58" s="31">
        <f ca="1">IFERROR(IF(AND($A58=VLOOKUP($A58&amp;"."&amp;$C58,UncollectibleLookup,2,FALSE),$C58=VLOOKUP($A58&amp;"."&amp;$C58,UncollectibleLookup,4,FALSE)),0,'Corrected With Uncollectible'!CZ58-'Module C Initial'!CZ58),'Corrected With Uncollectible'!CZ58-'Module C Initial'!CZ58)</f>
        <v>-17.730000000000473</v>
      </c>
      <c r="I58" s="31">
        <f ca="1">IFERROR(IF(AND($A58=VLOOKUP($A58&amp;"."&amp;$C58,UncollectibleLookup,2,FALSE),$C58=VLOOKUP($A58&amp;"."&amp;$C58,UncollectibleLookup,4,FALSE)),0,'Corrected With Uncollectible'!DA58-'Module C Initial'!DA58),'Corrected With Uncollectible'!DA58-'Module C Initial'!DA58)</f>
        <v>-23.609999999999673</v>
      </c>
      <c r="J58" s="31">
        <f ca="1">IFERROR(IF(AND($A58=VLOOKUP($A58&amp;"."&amp;$C58,UncollectibleLookup,2,FALSE),$C58=VLOOKUP($A58&amp;"."&amp;$C58,UncollectibleLookup,4,FALSE)),0,'Corrected With Uncollectible'!DB58-'Module C Initial'!DB58),'Corrected With Uncollectible'!DB58-'Module C Initial'!DB58)</f>
        <v>-20.119999999999891</v>
      </c>
      <c r="K58" s="31">
        <f ca="1">IFERROR(IF(AND($A58=VLOOKUP($A58&amp;"."&amp;$C58,UncollectibleLookup,2,FALSE),$C58=VLOOKUP($A58&amp;"."&amp;$C58,UncollectibleLookup,4,FALSE)),0,'Corrected With Uncollectible'!DC58-'Module C Initial'!DC58),'Corrected With Uncollectible'!DC58-'Module C Initial'!DC58)</f>
        <v>0</v>
      </c>
      <c r="L58" s="31">
        <f ca="1">IFERROR(IF(AND($A58=VLOOKUP($A58&amp;"."&amp;$C58,UncollectibleLookup,2,FALSE),$C58=VLOOKUP($A58&amp;"."&amp;$C58,UncollectibleLookup,4,FALSE)),0,'Corrected With Uncollectible'!DD58-'Module C Initial'!DD58),'Corrected With Uncollectible'!DD58-'Module C Initial'!DD58)</f>
        <v>0</v>
      </c>
      <c r="M58" s="31">
        <f ca="1">IFERROR(IF(AND($A58=VLOOKUP($A58&amp;"."&amp;$C58,UncollectibleLookup,2,FALSE),$C58=VLOOKUP($A58&amp;"."&amp;$C58,UncollectibleLookup,4,FALSE)),0,'Corrected With Uncollectible'!DE58-'Module C Initial'!DE58),'Corrected With Uncollectible'!DE58-'Module C Initial'!DE58)</f>
        <v>0</v>
      </c>
      <c r="N58" s="31">
        <f ca="1">IFERROR(IF(AND($A58=VLOOKUP($A58&amp;"."&amp;$C58,UncollectibleLookup,2,FALSE),$C58=VLOOKUP($A58&amp;"."&amp;$C58,UncollectibleLookup,4,FALSE)),0,'Corrected With Uncollectible'!DF58-'Module C Initial'!DF58),'Corrected With Uncollectible'!DF58-'Module C Initial'!DF58)</f>
        <v>0</v>
      </c>
      <c r="O58" s="31">
        <f ca="1">IFERROR(IF(AND($A58=VLOOKUP($A58&amp;"."&amp;$C58,UncollectibleLookup,2,FALSE),$C58=VLOOKUP($A58&amp;"."&amp;$C58,UncollectibleLookup,4,FALSE)),0,'Corrected With Uncollectible'!DG58-'Module C Initial'!DG58),'Corrected With Uncollectible'!DG58-'Module C Initial'!DG58)</f>
        <v>0</v>
      </c>
      <c r="P58" s="31">
        <f ca="1">IFERROR(IF(AND($A58=VLOOKUP($A58&amp;"."&amp;$C58,UncollectibleLookup,2,FALSE),$C58=VLOOKUP($A58&amp;"."&amp;$C58,UncollectibleLookup,4,FALSE)),0,'Corrected With Uncollectible'!DH58-'Module C Initial'!DH58),'Corrected With Uncollectible'!DH58-'Module C Initial'!DH58)</f>
        <v>0</v>
      </c>
      <c r="Q58" s="32">
        <f ca="1">IFERROR(IF(AND($A58=VLOOKUP($A58&amp;"."&amp;$C58,UncollectibleLookup,2,FALSE),$C58=VLOOKUP($A58&amp;"."&amp;$C58,UncollectibleLookup,4,FALSE)),0,'Corrected With Uncollectible'!DI58-'Module C Initial'!DI58),'Corrected With Uncollectible'!DI58-'Module C Initial'!DI58)</f>
        <v>-12.490000000000009</v>
      </c>
      <c r="R58" s="32">
        <f ca="1">IFERROR(IF(AND($A58=VLOOKUP($A58&amp;"."&amp;$C58,UncollectibleLookup,2,FALSE),$C58=VLOOKUP($A58&amp;"."&amp;$C58,UncollectibleLookup,4,FALSE)),0,'Corrected With Uncollectible'!DJ58-'Module C Initial'!DJ58),'Corrected With Uncollectible'!DJ58-'Module C Initial'!DJ58)</f>
        <v>-0.25</v>
      </c>
      <c r="S58" s="32">
        <f ca="1">IFERROR(IF(AND($A58=VLOOKUP($A58&amp;"."&amp;$C58,UncollectibleLookup,2,FALSE),$C58=VLOOKUP($A58&amp;"."&amp;$C58,UncollectibleLookup,4,FALSE)),0,'Corrected With Uncollectible'!DK58-'Module C Initial'!DK58),'Corrected With Uncollectible'!DK58-'Module C Initial'!DK58)</f>
        <v>-1.5300000000000011</v>
      </c>
      <c r="T58" s="32">
        <f ca="1">IFERROR(IF(AND($A58=VLOOKUP($A58&amp;"."&amp;$C58,UncollectibleLookup,2,FALSE),$C58=VLOOKUP($A58&amp;"."&amp;$C58,UncollectibleLookup,4,FALSE)),0,'Corrected With Uncollectible'!DL58-'Module C Initial'!DL58),'Corrected With Uncollectible'!DL58-'Module C Initial'!DL58)</f>
        <v>-0.87999999999999545</v>
      </c>
      <c r="U58" s="32">
        <f ca="1">IFERROR(IF(AND($A58=VLOOKUP($A58&amp;"."&amp;$C58,UncollectibleLookup,2,FALSE),$C58=VLOOKUP($A58&amp;"."&amp;$C58,UncollectibleLookup,4,FALSE)),0,'Corrected With Uncollectible'!DM58-'Module C Initial'!DM58),'Corrected With Uncollectible'!DM58-'Module C Initial'!DM58)</f>
        <v>-1.1799999999999926</v>
      </c>
      <c r="V58" s="32">
        <f ca="1">IFERROR(IF(AND($A58=VLOOKUP($A58&amp;"."&amp;$C58,UncollectibleLookup,2,FALSE),$C58=VLOOKUP($A58&amp;"."&amp;$C58,UncollectibleLookup,4,FALSE)),0,'Corrected With Uncollectible'!DN58-'Module C Initial'!DN58),'Corrected With Uncollectible'!DN58-'Module C Initial'!DN58)</f>
        <v>-1.009999999999998</v>
      </c>
      <c r="W58" s="32">
        <f ca="1">IFERROR(IF(AND($A58=VLOOKUP($A58&amp;"."&amp;$C58,UncollectibleLookup,2,FALSE),$C58=VLOOKUP($A58&amp;"."&amp;$C58,UncollectibleLookup,4,FALSE)),0,'Corrected With Uncollectible'!DO58-'Module C Initial'!DO58),'Corrected With Uncollectible'!DO58-'Module C Initial'!DO58)</f>
        <v>0</v>
      </c>
      <c r="X58" s="32">
        <f ca="1">IFERROR(IF(AND($A58=VLOOKUP($A58&amp;"."&amp;$C58,UncollectibleLookup,2,FALSE),$C58=VLOOKUP($A58&amp;"."&amp;$C58,UncollectibleLookup,4,FALSE)),0,'Corrected With Uncollectible'!DP58-'Module C Initial'!DP58),'Corrected With Uncollectible'!DP58-'Module C Initial'!DP58)</f>
        <v>0</v>
      </c>
      <c r="Y58" s="32">
        <f ca="1">IFERROR(IF(AND($A58=VLOOKUP($A58&amp;"."&amp;$C58,UncollectibleLookup,2,FALSE),$C58=VLOOKUP($A58&amp;"."&amp;$C58,UncollectibleLookup,4,FALSE)),0,'Corrected With Uncollectible'!DQ58-'Module C Initial'!DQ58),'Corrected With Uncollectible'!DQ58-'Module C Initial'!DQ58)</f>
        <v>0</v>
      </c>
      <c r="Z58" s="32">
        <f ca="1">IFERROR(IF(AND($A58=VLOOKUP($A58&amp;"."&amp;$C58,UncollectibleLookup,2,FALSE),$C58=VLOOKUP($A58&amp;"."&amp;$C58,UncollectibleLookup,4,FALSE)),0,'Corrected With Uncollectible'!DR58-'Module C Initial'!DR58),'Corrected With Uncollectible'!DR58-'Module C Initial'!DR58)</f>
        <v>0</v>
      </c>
      <c r="AA58" s="32">
        <f ca="1">IFERROR(IF(AND($A58=VLOOKUP($A58&amp;"."&amp;$C58,UncollectibleLookup,2,FALSE),$C58=VLOOKUP($A58&amp;"."&amp;$C58,UncollectibleLookup,4,FALSE)),0,'Corrected With Uncollectible'!DS58-'Module C Initial'!DS58),'Corrected With Uncollectible'!DS58-'Module C Initial'!DS58)</f>
        <v>0</v>
      </c>
      <c r="AB58" s="32">
        <f ca="1">IFERROR(IF(AND($A58=VLOOKUP($A58&amp;"."&amp;$C58,UncollectibleLookup,2,FALSE),$C58=VLOOKUP($A58&amp;"."&amp;$C58,UncollectibleLookup,4,FALSE)),0,'Corrected With Uncollectible'!DT58-'Module C Initial'!DT58),'Corrected With Uncollectible'!DT58-'Module C Initial'!DT58)</f>
        <v>0</v>
      </c>
      <c r="AC58" s="31">
        <f ca="1">IFERROR(IF(AND($A58=VLOOKUP($A58&amp;"."&amp;$C58,UncollectibleLookup,2,FALSE),$C58=VLOOKUP($A58&amp;"."&amp;$C58,UncollectibleLookup,4,FALSE)),0,'Corrected With Uncollectible'!DU58-'Module C Initial'!DU58),'Corrected With Uncollectible'!DU58-'Module C Initial'!DU58)</f>
        <v>-80.479999999999563</v>
      </c>
      <c r="AD58" s="31">
        <f ca="1">IFERROR(IF(AND($A58=VLOOKUP($A58&amp;"."&amp;$C58,UncollectibleLookup,2,FALSE),$C58=VLOOKUP($A58&amp;"."&amp;$C58,UncollectibleLookup,4,FALSE)),0,'Corrected With Uncollectible'!DV58-'Module C Initial'!DV58),'Corrected With Uncollectible'!DV58-'Module C Initial'!DV58)</f>
        <v>-1.5799999999999983</v>
      </c>
      <c r="AE58" s="31">
        <f ca="1">IFERROR(IF(AND($A58=VLOOKUP($A58&amp;"."&amp;$C58,UncollectibleLookup,2,FALSE),$C58=VLOOKUP($A58&amp;"."&amp;$C58,UncollectibleLookup,4,FALSE)),0,'Corrected With Uncollectible'!DW58-'Module C Initial'!DW58),'Corrected With Uncollectible'!DW58-'Module C Initial'!DW58)</f>
        <v>-9.7200000000000273</v>
      </c>
      <c r="AF58" s="31">
        <f ca="1">IFERROR(IF(AND($A58=VLOOKUP($A58&amp;"."&amp;$C58,UncollectibleLookup,2,FALSE),$C58=VLOOKUP($A58&amp;"."&amp;$C58,UncollectibleLookup,4,FALSE)),0,'Corrected With Uncollectible'!DX58-'Module C Initial'!DX58),'Corrected With Uncollectible'!DX58-'Module C Initial'!DX58)</f>
        <v>-5.5999999999999659</v>
      </c>
      <c r="AG58" s="31">
        <f ca="1">IFERROR(IF(AND($A58=VLOOKUP($A58&amp;"."&amp;$C58,UncollectibleLookup,2,FALSE),$C58=VLOOKUP($A58&amp;"."&amp;$C58,UncollectibleLookup,4,FALSE)),0,'Corrected With Uncollectible'!DY58-'Module C Initial'!DY58),'Corrected With Uncollectible'!DY58-'Module C Initial'!DY58)</f>
        <v>-7.4200000000000159</v>
      </c>
      <c r="AH58" s="31">
        <f ca="1">IFERROR(IF(AND($A58=VLOOKUP($A58&amp;"."&amp;$C58,UncollectibleLookup,2,FALSE),$C58=VLOOKUP($A58&amp;"."&amp;$C58,UncollectibleLookup,4,FALSE)),0,'Corrected With Uncollectible'!DZ58-'Module C Initial'!DZ58),'Corrected With Uncollectible'!DZ58-'Module C Initial'!DZ58)</f>
        <v>-6.2900000000000205</v>
      </c>
      <c r="AI58" s="31">
        <f ca="1">IFERROR(IF(AND($A58=VLOOKUP($A58&amp;"."&amp;$C58,UncollectibleLookup,2,FALSE),$C58=VLOOKUP($A58&amp;"."&amp;$C58,UncollectibleLookup,4,FALSE)),0,'Corrected With Uncollectible'!EA58-'Module C Initial'!EA58),'Corrected With Uncollectible'!EA58-'Module C Initial'!EA58)</f>
        <v>0</v>
      </c>
      <c r="AJ58" s="31">
        <f ca="1">IFERROR(IF(AND($A58=VLOOKUP($A58&amp;"."&amp;$C58,UncollectibleLookup,2,FALSE),$C58=VLOOKUP($A58&amp;"."&amp;$C58,UncollectibleLookup,4,FALSE)),0,'Corrected With Uncollectible'!EB58-'Module C Initial'!EB58),'Corrected With Uncollectible'!EB58-'Module C Initial'!EB58)</f>
        <v>0</v>
      </c>
      <c r="AK58" s="31">
        <f ca="1">IFERROR(IF(AND($A58=VLOOKUP($A58&amp;"."&amp;$C58,UncollectibleLookup,2,FALSE),$C58=VLOOKUP($A58&amp;"."&amp;$C58,UncollectibleLookup,4,FALSE)),0,'Corrected With Uncollectible'!EC58-'Module C Initial'!EC58),'Corrected With Uncollectible'!EC58-'Module C Initial'!EC58)</f>
        <v>0</v>
      </c>
      <c r="AL58" s="31">
        <f ca="1">IFERROR(IF(AND($A58=VLOOKUP($A58&amp;"."&amp;$C58,UncollectibleLookup,2,FALSE),$C58=VLOOKUP($A58&amp;"."&amp;$C58,UncollectibleLookup,4,FALSE)),0,'Corrected With Uncollectible'!ED58-'Module C Initial'!ED58),'Corrected With Uncollectible'!ED58-'Module C Initial'!ED58)</f>
        <v>0</v>
      </c>
      <c r="AM58" s="31">
        <f ca="1">IFERROR(IF(AND($A58=VLOOKUP($A58&amp;"."&amp;$C58,UncollectibleLookup,2,FALSE),$C58=VLOOKUP($A58&amp;"."&amp;$C58,UncollectibleLookup,4,FALSE)),0,'Corrected With Uncollectible'!EE58-'Module C Initial'!EE58),'Corrected With Uncollectible'!EE58-'Module C Initial'!EE58)</f>
        <v>0</v>
      </c>
      <c r="AN58" s="31">
        <f ca="1">IFERROR(IF(AND($A58=VLOOKUP($A58&amp;"."&amp;$C58,UncollectibleLookup,2,FALSE),$C58=VLOOKUP($A58&amp;"."&amp;$C58,UncollectibleLookup,4,FALSE)),0,'Corrected With Uncollectible'!EF58-'Module C Initial'!EF58),'Corrected With Uncollectible'!EF58-'Module C Initial'!EF58)</f>
        <v>0</v>
      </c>
      <c r="AO58" s="32">
        <f t="shared" ca="1" si="12"/>
        <v>-342.75999999999317</v>
      </c>
      <c r="AP58" s="32">
        <f t="shared" ca="1" si="12"/>
        <v>-6.7500000000000711</v>
      </c>
      <c r="AQ58" s="32">
        <f t="shared" ca="1" si="12"/>
        <v>-41.850000000000392</v>
      </c>
      <c r="AR58" s="32">
        <f t="shared" ca="1" si="12"/>
        <v>-24.210000000000434</v>
      </c>
      <c r="AS58" s="32">
        <f t="shared" ca="1" si="12"/>
        <v>-32.209999999999681</v>
      </c>
      <c r="AT58" s="32">
        <f t="shared" ca="1" si="12"/>
        <v>-27.419999999999909</v>
      </c>
      <c r="AU58" s="32">
        <f t="shared" ca="1" si="12"/>
        <v>0</v>
      </c>
      <c r="AV58" s="32">
        <f t="shared" ca="1" si="12"/>
        <v>0</v>
      </c>
      <c r="AW58" s="32">
        <f t="shared" ca="1" si="12"/>
        <v>0</v>
      </c>
      <c r="AX58" s="32">
        <f t="shared" ca="1" si="12"/>
        <v>0</v>
      </c>
      <c r="AY58" s="32">
        <f t="shared" ca="1" si="12"/>
        <v>0</v>
      </c>
      <c r="AZ58" s="32">
        <f t="shared" ca="1" si="12"/>
        <v>0</v>
      </c>
      <c r="BA58" s="31">
        <f t="shared" ca="1" si="8"/>
        <v>-2.93</v>
      </c>
      <c r="BB58" s="31">
        <f t="shared" ca="1" si="8"/>
        <v>-0.06</v>
      </c>
      <c r="BC58" s="31">
        <f t="shared" ca="1" si="8"/>
        <v>-0.36</v>
      </c>
      <c r="BD58" s="31">
        <f t="shared" ca="1" si="8"/>
        <v>-0.21</v>
      </c>
      <c r="BE58" s="31">
        <f t="shared" ca="1" si="8"/>
        <v>-0.28000000000000003</v>
      </c>
      <c r="BF58" s="31">
        <f t="shared" ca="1" si="8"/>
        <v>-0.24</v>
      </c>
      <c r="BG58" s="31">
        <f t="shared" ca="1" si="13"/>
        <v>0</v>
      </c>
      <c r="BH58" s="31">
        <f t="shared" ca="1" si="13"/>
        <v>0</v>
      </c>
      <c r="BI58" s="31">
        <f t="shared" ca="1" si="13"/>
        <v>0</v>
      </c>
      <c r="BJ58" s="31">
        <f t="shared" ca="1" si="13"/>
        <v>0</v>
      </c>
      <c r="BK58" s="31">
        <f t="shared" ca="1" si="13"/>
        <v>0</v>
      </c>
      <c r="BL58" s="31">
        <f t="shared" ca="1" si="13"/>
        <v>0</v>
      </c>
      <c r="BM58" s="32">
        <f t="shared" ca="1" si="9"/>
        <v>-345.68999999999318</v>
      </c>
      <c r="BN58" s="32">
        <f t="shared" ca="1" si="9"/>
        <v>-6.8100000000000707</v>
      </c>
      <c r="BO58" s="32">
        <f t="shared" ca="1" si="9"/>
        <v>-42.210000000000392</v>
      </c>
      <c r="BP58" s="32">
        <f t="shared" ca="1" si="9"/>
        <v>-24.420000000000435</v>
      </c>
      <c r="BQ58" s="32">
        <f t="shared" ca="1" si="9"/>
        <v>-32.489999999999682</v>
      </c>
      <c r="BR58" s="32">
        <f t="shared" ca="1" si="9"/>
        <v>-27.659999999999908</v>
      </c>
      <c r="BS58" s="32">
        <f t="shared" ca="1" si="14"/>
        <v>0</v>
      </c>
      <c r="BT58" s="32">
        <f t="shared" ca="1" si="14"/>
        <v>0</v>
      </c>
      <c r="BU58" s="32">
        <f t="shared" ca="1" si="14"/>
        <v>0</v>
      </c>
      <c r="BV58" s="32">
        <f t="shared" ca="1" si="14"/>
        <v>0</v>
      </c>
      <c r="BW58" s="32">
        <f t="shared" ca="1" si="14"/>
        <v>0</v>
      </c>
      <c r="BX58" s="32">
        <f t="shared" ca="1" si="14"/>
        <v>0</v>
      </c>
    </row>
    <row r="59" spans="1:76">
      <c r="A59" t="s">
        <v>485</v>
      </c>
      <c r="B59" s="1" t="s">
        <v>59</v>
      </c>
      <c r="C59" t="str">
        <f t="shared" ca="1" si="2"/>
        <v>ENC1</v>
      </c>
      <c r="D59" t="str">
        <f t="shared" ca="1" si="3"/>
        <v>Clover Bar #1</v>
      </c>
      <c r="E59" s="31">
        <f ca="1">IFERROR(IF(AND($A59=VLOOKUP($A59&amp;"."&amp;$C59,UncollectibleLookup,2,FALSE),$C59=VLOOKUP($A59&amp;"."&amp;$C59,UncollectibleLookup,4,FALSE)),0,'Corrected With Uncollectible'!CW59-'Module C Initial'!CW59),'Corrected With Uncollectible'!CW59-'Module C Initial'!CW59)</f>
        <v>0</v>
      </c>
      <c r="F59" s="31">
        <f ca="1">IFERROR(IF(AND($A59=VLOOKUP($A59&amp;"."&amp;$C59,UncollectibleLookup,2,FALSE),$C59=VLOOKUP($A59&amp;"."&amp;$C59,UncollectibleLookup,4,FALSE)),0,'Corrected With Uncollectible'!CX59-'Module C Initial'!CX59),'Corrected With Uncollectible'!CX59-'Module C Initial'!CX59)</f>
        <v>0</v>
      </c>
      <c r="G59" s="31">
        <f ca="1">IFERROR(IF(AND($A59=VLOOKUP($A59&amp;"."&amp;$C59,UncollectibleLookup,2,FALSE),$C59=VLOOKUP($A59&amp;"."&amp;$C59,UncollectibleLookup,4,FALSE)),0,'Corrected With Uncollectible'!CY59-'Module C Initial'!CY59),'Corrected With Uncollectible'!CY59-'Module C Initial'!CY59)</f>
        <v>0</v>
      </c>
      <c r="H59" s="31">
        <f ca="1">IFERROR(IF(AND($A59=VLOOKUP($A59&amp;"."&amp;$C59,UncollectibleLookup,2,FALSE),$C59=VLOOKUP($A59&amp;"."&amp;$C59,UncollectibleLookup,4,FALSE)),0,'Corrected With Uncollectible'!CZ59-'Module C Initial'!CZ59),'Corrected With Uncollectible'!CZ59-'Module C Initial'!CZ59)</f>
        <v>0</v>
      </c>
      <c r="I59" s="31">
        <f ca="1">IFERROR(IF(AND($A59=VLOOKUP($A59&amp;"."&amp;$C59,UncollectibleLookup,2,FALSE),$C59=VLOOKUP($A59&amp;"."&amp;$C59,UncollectibleLookup,4,FALSE)),0,'Corrected With Uncollectible'!DA59-'Module C Initial'!DA59),'Corrected With Uncollectible'!DA59-'Module C Initial'!DA59)</f>
        <v>0</v>
      </c>
      <c r="J59" s="31">
        <f ca="1">IFERROR(IF(AND($A59=VLOOKUP($A59&amp;"."&amp;$C59,UncollectibleLookup,2,FALSE),$C59=VLOOKUP($A59&amp;"."&amp;$C59,UncollectibleLookup,4,FALSE)),0,'Corrected With Uncollectible'!DB59-'Module C Initial'!DB59),'Corrected With Uncollectible'!DB59-'Module C Initial'!DB59)</f>
        <v>0</v>
      </c>
      <c r="K59" s="31">
        <f ca="1">IFERROR(IF(AND($A59=VLOOKUP($A59&amp;"."&amp;$C59,UncollectibleLookup,2,FALSE),$C59=VLOOKUP($A59&amp;"."&amp;$C59,UncollectibleLookup,4,FALSE)),0,'Corrected With Uncollectible'!DC59-'Module C Initial'!DC59),'Corrected With Uncollectible'!DC59-'Module C Initial'!DC59)</f>
        <v>-6.3100000000001728</v>
      </c>
      <c r="L59" s="31">
        <f ca="1">IFERROR(IF(AND($A59=VLOOKUP($A59&amp;"."&amp;$C59,UncollectibleLookup,2,FALSE),$C59=VLOOKUP($A59&amp;"."&amp;$C59,UncollectibleLookup,4,FALSE)),0,'Corrected With Uncollectible'!DD59-'Module C Initial'!DD59),'Corrected With Uncollectible'!DD59-'Module C Initial'!DD59)</f>
        <v>-28.529999999999745</v>
      </c>
      <c r="M59" s="31">
        <f ca="1">IFERROR(IF(AND($A59=VLOOKUP($A59&amp;"."&amp;$C59,UncollectibleLookup,2,FALSE),$C59=VLOOKUP($A59&amp;"."&amp;$C59,UncollectibleLookup,4,FALSE)),0,'Corrected With Uncollectible'!DE59-'Module C Initial'!DE59),'Corrected With Uncollectible'!DE59-'Module C Initial'!DE59)</f>
        <v>-144.29000000000087</v>
      </c>
      <c r="N59" s="31">
        <f ca="1">IFERROR(IF(AND($A59=VLOOKUP($A59&amp;"."&amp;$C59,UncollectibleLookup,2,FALSE),$C59=VLOOKUP($A59&amp;"."&amp;$C59,UncollectibleLookup,4,FALSE)),0,'Corrected With Uncollectible'!DF59-'Module C Initial'!DF59),'Corrected With Uncollectible'!DF59-'Module C Initial'!DF59)</f>
        <v>-3.1300000000001091</v>
      </c>
      <c r="O59" s="31">
        <f ca="1">IFERROR(IF(AND($A59=VLOOKUP($A59&amp;"."&amp;$C59,UncollectibleLookup,2,FALSE),$C59=VLOOKUP($A59&amp;"."&amp;$C59,UncollectibleLookup,4,FALSE)),0,'Corrected With Uncollectible'!DG59-'Module C Initial'!DG59),'Corrected With Uncollectible'!DG59-'Module C Initial'!DG59)</f>
        <v>-16.119999999999891</v>
      </c>
      <c r="P59" s="31">
        <f ca="1">IFERROR(IF(AND($A59=VLOOKUP($A59&amp;"."&amp;$C59,UncollectibleLookup,2,FALSE),$C59=VLOOKUP($A59&amp;"."&amp;$C59,UncollectibleLookup,4,FALSE)),0,'Corrected With Uncollectible'!DH59-'Module C Initial'!DH59),'Corrected With Uncollectible'!DH59-'Module C Initial'!DH59)</f>
        <v>-16.930000000000291</v>
      </c>
      <c r="Q59" s="32">
        <f ca="1">IFERROR(IF(AND($A59=VLOOKUP($A59&amp;"."&amp;$C59,UncollectibleLookup,2,FALSE),$C59=VLOOKUP($A59&amp;"."&amp;$C59,UncollectibleLookup,4,FALSE)),0,'Corrected With Uncollectible'!DI59-'Module C Initial'!DI59),'Corrected With Uncollectible'!DI59-'Module C Initial'!DI59)</f>
        <v>0</v>
      </c>
      <c r="R59" s="32">
        <f ca="1">IFERROR(IF(AND($A59=VLOOKUP($A59&amp;"."&amp;$C59,UncollectibleLookup,2,FALSE),$C59=VLOOKUP($A59&amp;"."&amp;$C59,UncollectibleLookup,4,FALSE)),0,'Corrected With Uncollectible'!DJ59-'Module C Initial'!DJ59),'Corrected With Uncollectible'!DJ59-'Module C Initial'!DJ59)</f>
        <v>0</v>
      </c>
      <c r="S59" s="32">
        <f ca="1">IFERROR(IF(AND($A59=VLOOKUP($A59&amp;"."&amp;$C59,UncollectibleLookup,2,FALSE),$C59=VLOOKUP($A59&amp;"."&amp;$C59,UncollectibleLookup,4,FALSE)),0,'Corrected With Uncollectible'!DK59-'Module C Initial'!DK59),'Corrected With Uncollectible'!DK59-'Module C Initial'!DK59)</f>
        <v>0</v>
      </c>
      <c r="T59" s="32">
        <f ca="1">IFERROR(IF(AND($A59=VLOOKUP($A59&amp;"."&amp;$C59,UncollectibleLookup,2,FALSE),$C59=VLOOKUP($A59&amp;"."&amp;$C59,UncollectibleLookup,4,FALSE)),0,'Corrected With Uncollectible'!DL59-'Module C Initial'!DL59),'Corrected With Uncollectible'!DL59-'Module C Initial'!DL59)</f>
        <v>0</v>
      </c>
      <c r="U59" s="32">
        <f ca="1">IFERROR(IF(AND($A59=VLOOKUP($A59&amp;"."&amp;$C59,UncollectibleLookup,2,FALSE),$C59=VLOOKUP($A59&amp;"."&amp;$C59,UncollectibleLookup,4,FALSE)),0,'Corrected With Uncollectible'!DM59-'Module C Initial'!DM59),'Corrected With Uncollectible'!DM59-'Module C Initial'!DM59)</f>
        <v>0</v>
      </c>
      <c r="V59" s="32">
        <f ca="1">IFERROR(IF(AND($A59=VLOOKUP($A59&amp;"."&amp;$C59,UncollectibleLookup,2,FALSE),$C59=VLOOKUP($A59&amp;"."&amp;$C59,UncollectibleLookup,4,FALSE)),0,'Corrected With Uncollectible'!DN59-'Module C Initial'!DN59),'Corrected With Uncollectible'!DN59-'Module C Initial'!DN59)</f>
        <v>0</v>
      </c>
      <c r="W59" s="32">
        <f ca="1">IFERROR(IF(AND($A59=VLOOKUP($A59&amp;"."&amp;$C59,UncollectibleLookup,2,FALSE),$C59=VLOOKUP($A59&amp;"."&amp;$C59,UncollectibleLookup,4,FALSE)),0,'Corrected With Uncollectible'!DO59-'Module C Initial'!DO59),'Corrected With Uncollectible'!DO59-'Module C Initial'!DO59)</f>
        <v>-0.32000000000000028</v>
      </c>
      <c r="X59" s="32">
        <f ca="1">IFERROR(IF(AND($A59=VLOOKUP($A59&amp;"."&amp;$C59,UncollectibleLookup,2,FALSE),$C59=VLOOKUP($A59&amp;"."&amp;$C59,UncollectibleLookup,4,FALSE)),0,'Corrected With Uncollectible'!DP59-'Module C Initial'!DP59),'Corrected With Uncollectible'!DP59-'Module C Initial'!DP59)</f>
        <v>-1.4299999999999926</v>
      </c>
      <c r="Y59" s="32">
        <f ca="1">IFERROR(IF(AND($A59=VLOOKUP($A59&amp;"."&amp;$C59,UncollectibleLookup,2,FALSE),$C59=VLOOKUP($A59&amp;"."&amp;$C59,UncollectibleLookup,4,FALSE)),0,'Corrected With Uncollectible'!DQ59-'Module C Initial'!DQ59),'Corrected With Uncollectible'!DQ59-'Module C Initial'!DQ59)</f>
        <v>-7.2099999999999795</v>
      </c>
      <c r="Z59" s="32">
        <f ca="1">IFERROR(IF(AND($A59=VLOOKUP($A59&amp;"."&amp;$C59,UncollectibleLookup,2,FALSE),$C59=VLOOKUP($A59&amp;"."&amp;$C59,UncollectibleLookup,4,FALSE)),0,'Corrected With Uncollectible'!DR59-'Module C Initial'!DR59),'Corrected With Uncollectible'!DR59-'Module C Initial'!DR59)</f>
        <v>-0.16000000000000014</v>
      </c>
      <c r="AA59" s="32">
        <f ca="1">IFERROR(IF(AND($A59=VLOOKUP($A59&amp;"."&amp;$C59,UncollectibleLookup,2,FALSE),$C59=VLOOKUP($A59&amp;"."&amp;$C59,UncollectibleLookup,4,FALSE)),0,'Corrected With Uncollectible'!DS59-'Module C Initial'!DS59),'Corrected With Uncollectible'!DS59-'Module C Initial'!DS59)</f>
        <v>-0.80999999999999517</v>
      </c>
      <c r="AB59" s="32">
        <f ca="1">IFERROR(IF(AND($A59=VLOOKUP($A59&amp;"."&amp;$C59,UncollectibleLookup,2,FALSE),$C59=VLOOKUP($A59&amp;"."&amp;$C59,UncollectibleLookup,4,FALSE)),0,'Corrected With Uncollectible'!DT59-'Module C Initial'!DT59),'Corrected With Uncollectible'!DT59-'Module C Initial'!DT59)</f>
        <v>-0.85000000000000142</v>
      </c>
      <c r="AC59" s="31">
        <f ca="1">IFERROR(IF(AND($A59=VLOOKUP($A59&amp;"."&amp;$C59,UncollectibleLookup,2,FALSE),$C59=VLOOKUP($A59&amp;"."&amp;$C59,UncollectibleLookup,4,FALSE)),0,'Corrected With Uncollectible'!DU59-'Module C Initial'!DU59),'Corrected With Uncollectible'!DU59-'Module C Initial'!DU59)</f>
        <v>0</v>
      </c>
      <c r="AD59" s="31">
        <f ca="1">IFERROR(IF(AND($A59=VLOOKUP($A59&amp;"."&amp;$C59,UncollectibleLookup,2,FALSE),$C59=VLOOKUP($A59&amp;"."&amp;$C59,UncollectibleLookup,4,FALSE)),0,'Corrected With Uncollectible'!DV59-'Module C Initial'!DV59),'Corrected With Uncollectible'!DV59-'Module C Initial'!DV59)</f>
        <v>0</v>
      </c>
      <c r="AE59" s="31">
        <f ca="1">IFERROR(IF(AND($A59=VLOOKUP($A59&amp;"."&amp;$C59,UncollectibleLookup,2,FALSE),$C59=VLOOKUP($A59&amp;"."&amp;$C59,UncollectibleLookup,4,FALSE)),0,'Corrected With Uncollectible'!DW59-'Module C Initial'!DW59),'Corrected With Uncollectible'!DW59-'Module C Initial'!DW59)</f>
        <v>0</v>
      </c>
      <c r="AF59" s="31">
        <f ca="1">IFERROR(IF(AND($A59=VLOOKUP($A59&amp;"."&amp;$C59,UncollectibleLookup,2,FALSE),$C59=VLOOKUP($A59&amp;"."&amp;$C59,UncollectibleLookup,4,FALSE)),0,'Corrected With Uncollectible'!DX59-'Module C Initial'!DX59),'Corrected With Uncollectible'!DX59-'Module C Initial'!DX59)</f>
        <v>0</v>
      </c>
      <c r="AG59" s="31">
        <f ca="1">IFERROR(IF(AND($A59=VLOOKUP($A59&amp;"."&amp;$C59,UncollectibleLookup,2,FALSE),$C59=VLOOKUP($A59&amp;"."&amp;$C59,UncollectibleLookup,4,FALSE)),0,'Corrected With Uncollectible'!DY59-'Module C Initial'!DY59),'Corrected With Uncollectible'!DY59-'Module C Initial'!DY59)</f>
        <v>0</v>
      </c>
      <c r="AH59" s="31">
        <f ca="1">IFERROR(IF(AND($A59=VLOOKUP($A59&amp;"."&amp;$C59,UncollectibleLookup,2,FALSE),$C59=VLOOKUP($A59&amp;"."&amp;$C59,UncollectibleLookup,4,FALSE)),0,'Corrected With Uncollectible'!DZ59-'Module C Initial'!DZ59),'Corrected With Uncollectible'!DZ59-'Module C Initial'!DZ59)</f>
        <v>0</v>
      </c>
      <c r="AI59" s="31">
        <f ca="1">IFERROR(IF(AND($A59=VLOOKUP($A59&amp;"."&amp;$C59,UncollectibleLookup,2,FALSE),$C59=VLOOKUP($A59&amp;"."&amp;$C59,UncollectibleLookup,4,FALSE)),0,'Corrected With Uncollectible'!EA59-'Module C Initial'!EA59),'Corrected With Uncollectible'!EA59-'Module C Initial'!EA59)</f>
        <v>-1.9599999999999937</v>
      </c>
      <c r="AJ59" s="31">
        <f ca="1">IFERROR(IF(AND($A59=VLOOKUP($A59&amp;"."&amp;$C59,UncollectibleLookup,2,FALSE),$C59=VLOOKUP($A59&amp;"."&amp;$C59,UncollectibleLookup,4,FALSE)),0,'Corrected With Uncollectible'!EB59-'Module C Initial'!EB59),'Corrected With Uncollectible'!EB59-'Module C Initial'!EB59)</f>
        <v>-8.8199999999999932</v>
      </c>
      <c r="AK59" s="31">
        <f ca="1">IFERROR(IF(AND($A59=VLOOKUP($A59&amp;"."&amp;$C59,UncollectibleLookup,2,FALSE),$C59=VLOOKUP($A59&amp;"."&amp;$C59,UncollectibleLookup,4,FALSE)),0,'Corrected With Uncollectible'!EC59-'Module C Initial'!EC59),'Corrected With Uncollectible'!EC59-'Module C Initial'!EC59)</f>
        <v>-44.359999999999673</v>
      </c>
      <c r="AL59" s="31">
        <f ca="1">IFERROR(IF(AND($A59=VLOOKUP($A59&amp;"."&amp;$C59,UncollectibleLookup,2,FALSE),$C59=VLOOKUP($A59&amp;"."&amp;$C59,UncollectibleLookup,4,FALSE)),0,'Corrected With Uncollectible'!ED59-'Module C Initial'!ED59),'Corrected With Uncollectible'!ED59-'Module C Initial'!ED59)</f>
        <v>-0.96000000000000085</v>
      </c>
      <c r="AM59" s="31">
        <f ca="1">IFERROR(IF(AND($A59=VLOOKUP($A59&amp;"."&amp;$C59,UncollectibleLookup,2,FALSE),$C59=VLOOKUP($A59&amp;"."&amp;$C59,UncollectibleLookup,4,FALSE)),0,'Corrected With Uncollectible'!EE59-'Module C Initial'!EE59),'Corrected With Uncollectible'!EE59-'Module C Initial'!EE59)</f>
        <v>-4.8999999999999773</v>
      </c>
      <c r="AN59" s="31">
        <f ca="1">IFERROR(IF(AND($A59=VLOOKUP($A59&amp;"."&amp;$C59,UncollectibleLookup,2,FALSE),$C59=VLOOKUP($A59&amp;"."&amp;$C59,UncollectibleLookup,4,FALSE)),0,'Corrected With Uncollectible'!EF59-'Module C Initial'!EF59),'Corrected With Uncollectible'!EF59-'Module C Initial'!EF59)</f>
        <v>-5.1200000000000045</v>
      </c>
      <c r="AO59" s="32">
        <f t="shared" ca="1" si="12"/>
        <v>0</v>
      </c>
      <c r="AP59" s="32">
        <f t="shared" ca="1" si="12"/>
        <v>0</v>
      </c>
      <c r="AQ59" s="32">
        <f t="shared" ca="1" si="12"/>
        <v>0</v>
      </c>
      <c r="AR59" s="32">
        <f t="shared" ca="1" si="12"/>
        <v>0</v>
      </c>
      <c r="AS59" s="32">
        <f t="shared" ca="1" si="12"/>
        <v>0</v>
      </c>
      <c r="AT59" s="32">
        <f t="shared" ca="1" si="12"/>
        <v>0</v>
      </c>
      <c r="AU59" s="32">
        <f t="shared" ca="1" si="12"/>
        <v>-8.5900000000001668</v>
      </c>
      <c r="AV59" s="32">
        <f t="shared" ca="1" si="12"/>
        <v>-38.779999999999731</v>
      </c>
      <c r="AW59" s="32">
        <f t="shared" ca="1" si="12"/>
        <v>-195.86000000000053</v>
      </c>
      <c r="AX59" s="32">
        <f t="shared" ca="1" si="12"/>
        <v>-4.2500000000001101</v>
      </c>
      <c r="AY59" s="32">
        <f t="shared" ca="1" si="12"/>
        <v>-21.829999999999863</v>
      </c>
      <c r="AZ59" s="32">
        <f t="shared" ca="1" si="12"/>
        <v>-22.900000000000297</v>
      </c>
      <c r="BA59" s="31">
        <f t="shared" ca="1" si="8"/>
        <v>0</v>
      </c>
      <c r="BB59" s="31">
        <f t="shared" ca="1" si="8"/>
        <v>0</v>
      </c>
      <c r="BC59" s="31">
        <f t="shared" ca="1" si="8"/>
        <v>0</v>
      </c>
      <c r="BD59" s="31">
        <f t="shared" ca="1" si="8"/>
        <v>0</v>
      </c>
      <c r="BE59" s="31">
        <f t="shared" ca="1" si="8"/>
        <v>0</v>
      </c>
      <c r="BF59" s="31">
        <f t="shared" ca="1" si="8"/>
        <v>0</v>
      </c>
      <c r="BG59" s="31">
        <f t="shared" ca="1" si="13"/>
        <v>-7.0000000000000007E-2</v>
      </c>
      <c r="BH59" s="31">
        <f t="shared" ca="1" si="13"/>
        <v>-0.33</v>
      </c>
      <c r="BI59" s="31">
        <f t="shared" ca="1" si="13"/>
        <v>-1.69</v>
      </c>
      <c r="BJ59" s="31">
        <f t="shared" ca="1" si="13"/>
        <v>-0.04</v>
      </c>
      <c r="BK59" s="31">
        <f t="shared" ca="1" si="13"/>
        <v>-0.19</v>
      </c>
      <c r="BL59" s="31">
        <f t="shared" ca="1" si="13"/>
        <v>-0.2</v>
      </c>
      <c r="BM59" s="32">
        <f t="shared" ca="1" si="9"/>
        <v>0</v>
      </c>
      <c r="BN59" s="32">
        <f t="shared" ca="1" si="9"/>
        <v>0</v>
      </c>
      <c r="BO59" s="32">
        <f t="shared" ca="1" si="9"/>
        <v>0</v>
      </c>
      <c r="BP59" s="32">
        <f t="shared" ca="1" si="9"/>
        <v>0</v>
      </c>
      <c r="BQ59" s="32">
        <f t="shared" ca="1" si="9"/>
        <v>0</v>
      </c>
      <c r="BR59" s="32">
        <f t="shared" ca="1" si="9"/>
        <v>0</v>
      </c>
      <c r="BS59" s="32">
        <f t="shared" ca="1" si="14"/>
        <v>-8.6600000000001671</v>
      </c>
      <c r="BT59" s="32">
        <f t="shared" ca="1" si="14"/>
        <v>-39.109999999999729</v>
      </c>
      <c r="BU59" s="32">
        <f t="shared" ca="1" si="14"/>
        <v>-197.55000000000052</v>
      </c>
      <c r="BV59" s="32">
        <f t="shared" ca="1" si="14"/>
        <v>-4.2900000000001102</v>
      </c>
      <c r="BW59" s="32">
        <f t="shared" ca="1" si="14"/>
        <v>-22.019999999999865</v>
      </c>
      <c r="BX59" s="32">
        <f t="shared" ca="1" si="14"/>
        <v>-23.100000000000296</v>
      </c>
    </row>
    <row r="60" spans="1:76">
      <c r="A60" t="s">
        <v>446</v>
      </c>
      <c r="B60" s="1" t="s">
        <v>60</v>
      </c>
      <c r="C60" t="str">
        <f t="shared" ca="1" si="2"/>
        <v>ENC2</v>
      </c>
      <c r="D60" t="str">
        <f t="shared" ca="1" si="3"/>
        <v>Clover Bar #2</v>
      </c>
      <c r="E60" s="31">
        <f ca="1">IFERROR(IF(AND($A60=VLOOKUP($A60&amp;"."&amp;$C60,UncollectibleLookup,2,FALSE),$C60=VLOOKUP($A60&amp;"."&amp;$C60,UncollectibleLookup,4,FALSE)),0,'Corrected With Uncollectible'!CW60-'Module C Initial'!CW60),'Corrected With Uncollectible'!CW60-'Module C Initial'!CW60)</f>
        <v>0</v>
      </c>
      <c r="F60" s="31">
        <f ca="1">IFERROR(IF(AND($A60=VLOOKUP($A60&amp;"."&amp;$C60,UncollectibleLookup,2,FALSE),$C60=VLOOKUP($A60&amp;"."&amp;$C60,UncollectibleLookup,4,FALSE)),0,'Corrected With Uncollectible'!CX60-'Module C Initial'!CX60),'Corrected With Uncollectible'!CX60-'Module C Initial'!CX60)</f>
        <v>0</v>
      </c>
      <c r="G60" s="31">
        <f ca="1">IFERROR(IF(AND($A60=VLOOKUP($A60&amp;"."&amp;$C60,UncollectibleLookup,2,FALSE),$C60=VLOOKUP($A60&amp;"."&amp;$C60,UncollectibleLookup,4,FALSE)),0,'Corrected With Uncollectible'!CY60-'Module C Initial'!CY60),'Corrected With Uncollectible'!CY60-'Module C Initial'!CY60)</f>
        <v>0</v>
      </c>
      <c r="H60" s="31">
        <f ca="1">IFERROR(IF(AND($A60=VLOOKUP($A60&amp;"."&amp;$C60,UncollectibleLookup,2,FALSE),$C60=VLOOKUP($A60&amp;"."&amp;$C60,UncollectibleLookup,4,FALSE)),0,'Corrected With Uncollectible'!CZ60-'Module C Initial'!CZ60),'Corrected With Uncollectible'!CZ60-'Module C Initial'!CZ60)</f>
        <v>0</v>
      </c>
      <c r="I60" s="31">
        <f ca="1">IFERROR(IF(AND($A60=VLOOKUP($A60&amp;"."&amp;$C60,UncollectibleLookup,2,FALSE),$C60=VLOOKUP($A60&amp;"."&amp;$C60,UncollectibleLookup,4,FALSE)),0,'Corrected With Uncollectible'!DA60-'Module C Initial'!DA60),'Corrected With Uncollectible'!DA60-'Module C Initial'!DA60)</f>
        <v>-19.550000000000637</v>
      </c>
      <c r="J60" s="31">
        <f ca="1">IFERROR(IF(AND($A60=VLOOKUP($A60&amp;"."&amp;$C60,UncollectibleLookup,2,FALSE),$C60=VLOOKUP($A60&amp;"."&amp;$C60,UncollectibleLookup,4,FALSE)),0,'Corrected With Uncollectible'!DB60-'Module C Initial'!DB60),'Corrected With Uncollectible'!DB60-'Module C Initial'!DB60)</f>
        <v>0</v>
      </c>
      <c r="K60" s="31">
        <f ca="1">IFERROR(IF(AND($A60=VLOOKUP($A60&amp;"."&amp;$C60,UncollectibleLookup,2,FALSE),$C60=VLOOKUP($A60&amp;"."&amp;$C60,UncollectibleLookup,4,FALSE)),0,'Corrected With Uncollectible'!DC60-'Module C Initial'!DC60),'Corrected With Uncollectible'!DC60-'Module C Initial'!DC60)</f>
        <v>0</v>
      </c>
      <c r="L60" s="31">
        <f ca="1">IFERROR(IF(AND($A60=VLOOKUP($A60&amp;"."&amp;$C60,UncollectibleLookup,2,FALSE),$C60=VLOOKUP($A60&amp;"."&amp;$C60,UncollectibleLookup,4,FALSE)),0,'Corrected With Uncollectible'!DD60-'Module C Initial'!DD60),'Corrected With Uncollectible'!DD60-'Module C Initial'!DD60)</f>
        <v>0</v>
      </c>
      <c r="M60" s="31">
        <f ca="1">IFERROR(IF(AND($A60=VLOOKUP($A60&amp;"."&amp;$C60,UncollectibleLookup,2,FALSE),$C60=VLOOKUP($A60&amp;"."&amp;$C60,UncollectibleLookup,4,FALSE)),0,'Corrected With Uncollectible'!DE60-'Module C Initial'!DE60),'Corrected With Uncollectible'!DE60-'Module C Initial'!DE60)</f>
        <v>0</v>
      </c>
      <c r="N60" s="31">
        <f ca="1">IFERROR(IF(AND($A60=VLOOKUP($A60&amp;"."&amp;$C60,UncollectibleLookup,2,FALSE),$C60=VLOOKUP($A60&amp;"."&amp;$C60,UncollectibleLookup,4,FALSE)),0,'Corrected With Uncollectible'!DF60-'Module C Initial'!DF60),'Corrected With Uncollectible'!DF60-'Module C Initial'!DF60)</f>
        <v>0</v>
      </c>
      <c r="O60" s="31">
        <f ca="1">IFERROR(IF(AND($A60=VLOOKUP($A60&amp;"."&amp;$C60,UncollectibleLookup,2,FALSE),$C60=VLOOKUP($A60&amp;"."&amp;$C60,UncollectibleLookup,4,FALSE)),0,'Corrected With Uncollectible'!DG60-'Module C Initial'!DG60),'Corrected With Uncollectible'!DG60-'Module C Initial'!DG60)</f>
        <v>0</v>
      </c>
      <c r="P60" s="31">
        <f ca="1">IFERROR(IF(AND($A60=VLOOKUP($A60&amp;"."&amp;$C60,UncollectibleLookup,2,FALSE),$C60=VLOOKUP($A60&amp;"."&amp;$C60,UncollectibleLookup,4,FALSE)),0,'Corrected With Uncollectible'!DH60-'Module C Initial'!DH60),'Corrected With Uncollectible'!DH60-'Module C Initial'!DH60)</f>
        <v>0</v>
      </c>
      <c r="Q60" s="32">
        <f ca="1">IFERROR(IF(AND($A60=VLOOKUP($A60&amp;"."&amp;$C60,UncollectibleLookup,2,FALSE),$C60=VLOOKUP($A60&amp;"."&amp;$C60,UncollectibleLookup,4,FALSE)),0,'Corrected With Uncollectible'!DI60-'Module C Initial'!DI60),'Corrected With Uncollectible'!DI60-'Module C Initial'!DI60)</f>
        <v>0</v>
      </c>
      <c r="R60" s="32">
        <f ca="1">IFERROR(IF(AND($A60=VLOOKUP($A60&amp;"."&amp;$C60,UncollectibleLookup,2,FALSE),$C60=VLOOKUP($A60&amp;"."&amp;$C60,UncollectibleLookup,4,FALSE)),0,'Corrected With Uncollectible'!DJ60-'Module C Initial'!DJ60),'Corrected With Uncollectible'!DJ60-'Module C Initial'!DJ60)</f>
        <v>0</v>
      </c>
      <c r="S60" s="32">
        <f ca="1">IFERROR(IF(AND($A60=VLOOKUP($A60&amp;"."&amp;$C60,UncollectibleLookup,2,FALSE),$C60=VLOOKUP($A60&amp;"."&amp;$C60,UncollectibleLookup,4,FALSE)),0,'Corrected With Uncollectible'!DK60-'Module C Initial'!DK60),'Corrected With Uncollectible'!DK60-'Module C Initial'!DK60)</f>
        <v>0</v>
      </c>
      <c r="T60" s="32">
        <f ca="1">IFERROR(IF(AND($A60=VLOOKUP($A60&amp;"."&amp;$C60,UncollectibleLookup,2,FALSE),$C60=VLOOKUP($A60&amp;"."&amp;$C60,UncollectibleLookup,4,FALSE)),0,'Corrected With Uncollectible'!DL60-'Module C Initial'!DL60),'Corrected With Uncollectible'!DL60-'Module C Initial'!DL60)</f>
        <v>0</v>
      </c>
      <c r="U60" s="32">
        <f ca="1">IFERROR(IF(AND($A60=VLOOKUP($A60&amp;"."&amp;$C60,UncollectibleLookup,2,FALSE),$C60=VLOOKUP($A60&amp;"."&amp;$C60,UncollectibleLookup,4,FALSE)),0,'Corrected With Uncollectible'!DM60-'Module C Initial'!DM60),'Corrected With Uncollectible'!DM60-'Module C Initial'!DM60)</f>
        <v>-0.97999999999999687</v>
      </c>
      <c r="V60" s="32">
        <f ca="1">IFERROR(IF(AND($A60=VLOOKUP($A60&amp;"."&amp;$C60,UncollectibleLookup,2,FALSE),$C60=VLOOKUP($A60&amp;"."&amp;$C60,UncollectibleLookup,4,FALSE)),0,'Corrected With Uncollectible'!DN60-'Module C Initial'!DN60),'Corrected With Uncollectible'!DN60-'Module C Initial'!DN60)</f>
        <v>0</v>
      </c>
      <c r="W60" s="32">
        <f ca="1">IFERROR(IF(AND($A60=VLOOKUP($A60&amp;"."&amp;$C60,UncollectibleLookup,2,FALSE),$C60=VLOOKUP($A60&amp;"."&amp;$C60,UncollectibleLookup,4,FALSE)),0,'Corrected With Uncollectible'!DO60-'Module C Initial'!DO60),'Corrected With Uncollectible'!DO60-'Module C Initial'!DO60)</f>
        <v>0</v>
      </c>
      <c r="X60" s="32">
        <f ca="1">IFERROR(IF(AND($A60=VLOOKUP($A60&amp;"."&amp;$C60,UncollectibleLookup,2,FALSE),$C60=VLOOKUP($A60&amp;"."&amp;$C60,UncollectibleLookup,4,FALSE)),0,'Corrected With Uncollectible'!DP60-'Module C Initial'!DP60),'Corrected With Uncollectible'!DP60-'Module C Initial'!DP60)</f>
        <v>0</v>
      </c>
      <c r="Y60" s="32">
        <f ca="1">IFERROR(IF(AND($A60=VLOOKUP($A60&amp;"."&amp;$C60,UncollectibleLookup,2,FALSE),$C60=VLOOKUP($A60&amp;"."&amp;$C60,UncollectibleLookup,4,FALSE)),0,'Corrected With Uncollectible'!DQ60-'Module C Initial'!DQ60),'Corrected With Uncollectible'!DQ60-'Module C Initial'!DQ60)</f>
        <v>0</v>
      </c>
      <c r="Z60" s="32">
        <f ca="1">IFERROR(IF(AND($A60=VLOOKUP($A60&amp;"."&amp;$C60,UncollectibleLookup,2,FALSE),$C60=VLOOKUP($A60&amp;"."&amp;$C60,UncollectibleLookup,4,FALSE)),0,'Corrected With Uncollectible'!DR60-'Module C Initial'!DR60),'Corrected With Uncollectible'!DR60-'Module C Initial'!DR60)</f>
        <v>0</v>
      </c>
      <c r="AA60" s="32">
        <f ca="1">IFERROR(IF(AND($A60=VLOOKUP($A60&amp;"."&amp;$C60,UncollectibleLookup,2,FALSE),$C60=VLOOKUP($A60&amp;"."&amp;$C60,UncollectibleLookup,4,FALSE)),0,'Corrected With Uncollectible'!DS60-'Module C Initial'!DS60),'Corrected With Uncollectible'!DS60-'Module C Initial'!DS60)</f>
        <v>0</v>
      </c>
      <c r="AB60" s="32">
        <f ca="1">IFERROR(IF(AND($A60=VLOOKUP($A60&amp;"."&amp;$C60,UncollectibleLookup,2,FALSE),$C60=VLOOKUP($A60&amp;"."&amp;$C60,UncollectibleLookup,4,FALSE)),0,'Corrected With Uncollectible'!DT60-'Module C Initial'!DT60),'Corrected With Uncollectible'!DT60-'Module C Initial'!DT60)</f>
        <v>0</v>
      </c>
      <c r="AC60" s="31">
        <f ca="1">IFERROR(IF(AND($A60=VLOOKUP($A60&amp;"."&amp;$C60,UncollectibleLookup,2,FALSE),$C60=VLOOKUP($A60&amp;"."&amp;$C60,UncollectibleLookup,4,FALSE)),0,'Corrected With Uncollectible'!DU60-'Module C Initial'!DU60),'Corrected With Uncollectible'!DU60-'Module C Initial'!DU60)</f>
        <v>0</v>
      </c>
      <c r="AD60" s="31">
        <f ca="1">IFERROR(IF(AND($A60=VLOOKUP($A60&amp;"."&amp;$C60,UncollectibleLookup,2,FALSE),$C60=VLOOKUP($A60&amp;"."&amp;$C60,UncollectibleLookup,4,FALSE)),0,'Corrected With Uncollectible'!DV60-'Module C Initial'!DV60),'Corrected With Uncollectible'!DV60-'Module C Initial'!DV60)</f>
        <v>0</v>
      </c>
      <c r="AE60" s="31">
        <f ca="1">IFERROR(IF(AND($A60=VLOOKUP($A60&amp;"."&amp;$C60,UncollectibleLookup,2,FALSE),$C60=VLOOKUP($A60&amp;"."&amp;$C60,UncollectibleLookup,4,FALSE)),0,'Corrected With Uncollectible'!DW60-'Module C Initial'!DW60),'Corrected With Uncollectible'!DW60-'Module C Initial'!DW60)</f>
        <v>0</v>
      </c>
      <c r="AF60" s="31">
        <f ca="1">IFERROR(IF(AND($A60=VLOOKUP($A60&amp;"."&amp;$C60,UncollectibleLookup,2,FALSE),$C60=VLOOKUP($A60&amp;"."&amp;$C60,UncollectibleLookup,4,FALSE)),0,'Corrected With Uncollectible'!DX60-'Module C Initial'!DX60),'Corrected With Uncollectible'!DX60-'Module C Initial'!DX60)</f>
        <v>0</v>
      </c>
      <c r="AG60" s="31">
        <f ca="1">IFERROR(IF(AND($A60=VLOOKUP($A60&amp;"."&amp;$C60,UncollectibleLookup,2,FALSE),$C60=VLOOKUP($A60&amp;"."&amp;$C60,UncollectibleLookup,4,FALSE)),0,'Corrected With Uncollectible'!DY60-'Module C Initial'!DY60),'Corrected With Uncollectible'!DY60-'Module C Initial'!DY60)</f>
        <v>-6.1400000000000148</v>
      </c>
      <c r="AH60" s="31">
        <f ca="1">IFERROR(IF(AND($A60=VLOOKUP($A60&amp;"."&amp;$C60,UncollectibleLookup,2,FALSE),$C60=VLOOKUP($A60&amp;"."&amp;$C60,UncollectibleLookup,4,FALSE)),0,'Corrected With Uncollectible'!DZ60-'Module C Initial'!DZ60),'Corrected With Uncollectible'!DZ60-'Module C Initial'!DZ60)</f>
        <v>0</v>
      </c>
      <c r="AI60" s="31">
        <f ca="1">IFERROR(IF(AND($A60=VLOOKUP($A60&amp;"."&amp;$C60,UncollectibleLookup,2,FALSE),$C60=VLOOKUP($A60&amp;"."&amp;$C60,UncollectibleLookup,4,FALSE)),0,'Corrected With Uncollectible'!EA60-'Module C Initial'!EA60),'Corrected With Uncollectible'!EA60-'Module C Initial'!EA60)</f>
        <v>0</v>
      </c>
      <c r="AJ60" s="31">
        <f ca="1">IFERROR(IF(AND($A60=VLOOKUP($A60&amp;"."&amp;$C60,UncollectibleLookup,2,FALSE),$C60=VLOOKUP($A60&amp;"."&amp;$C60,UncollectibleLookup,4,FALSE)),0,'Corrected With Uncollectible'!EB60-'Module C Initial'!EB60),'Corrected With Uncollectible'!EB60-'Module C Initial'!EB60)</f>
        <v>0</v>
      </c>
      <c r="AK60" s="31">
        <f ca="1">IFERROR(IF(AND($A60=VLOOKUP($A60&amp;"."&amp;$C60,UncollectibleLookup,2,FALSE),$C60=VLOOKUP($A60&amp;"."&amp;$C60,UncollectibleLookup,4,FALSE)),0,'Corrected With Uncollectible'!EC60-'Module C Initial'!EC60),'Corrected With Uncollectible'!EC60-'Module C Initial'!EC60)</f>
        <v>0</v>
      </c>
      <c r="AL60" s="31">
        <f ca="1">IFERROR(IF(AND($A60=VLOOKUP($A60&amp;"."&amp;$C60,UncollectibleLookup,2,FALSE),$C60=VLOOKUP($A60&amp;"."&amp;$C60,UncollectibleLookup,4,FALSE)),0,'Corrected With Uncollectible'!ED60-'Module C Initial'!ED60),'Corrected With Uncollectible'!ED60-'Module C Initial'!ED60)</f>
        <v>0</v>
      </c>
      <c r="AM60" s="31">
        <f ca="1">IFERROR(IF(AND($A60=VLOOKUP($A60&amp;"."&amp;$C60,UncollectibleLookup,2,FALSE),$C60=VLOOKUP($A60&amp;"."&amp;$C60,UncollectibleLookup,4,FALSE)),0,'Corrected With Uncollectible'!EE60-'Module C Initial'!EE60),'Corrected With Uncollectible'!EE60-'Module C Initial'!EE60)</f>
        <v>0</v>
      </c>
      <c r="AN60" s="31">
        <f ca="1">IFERROR(IF(AND($A60=VLOOKUP($A60&amp;"."&amp;$C60,UncollectibleLookup,2,FALSE),$C60=VLOOKUP($A60&amp;"."&amp;$C60,UncollectibleLookup,4,FALSE)),0,'Corrected With Uncollectible'!EF60-'Module C Initial'!EF60),'Corrected With Uncollectible'!EF60-'Module C Initial'!EF60)</f>
        <v>0</v>
      </c>
      <c r="AO60" s="32">
        <f t="shared" ca="1" si="12"/>
        <v>0</v>
      </c>
      <c r="AP60" s="32">
        <f t="shared" ca="1" si="12"/>
        <v>0</v>
      </c>
      <c r="AQ60" s="32">
        <f t="shared" ca="1" si="12"/>
        <v>0</v>
      </c>
      <c r="AR60" s="32">
        <f t="shared" ca="1" si="12"/>
        <v>0</v>
      </c>
      <c r="AS60" s="32">
        <f t="shared" ca="1" si="12"/>
        <v>-26.670000000000648</v>
      </c>
      <c r="AT60" s="32">
        <f t="shared" ca="1" si="12"/>
        <v>0</v>
      </c>
      <c r="AU60" s="32">
        <f t="shared" ca="1" si="12"/>
        <v>0</v>
      </c>
      <c r="AV60" s="32">
        <f t="shared" ca="1" si="12"/>
        <v>0</v>
      </c>
      <c r="AW60" s="32">
        <f t="shared" ca="1" si="12"/>
        <v>0</v>
      </c>
      <c r="AX60" s="32">
        <f t="shared" ca="1" si="12"/>
        <v>0</v>
      </c>
      <c r="AY60" s="32">
        <f t="shared" ca="1" si="12"/>
        <v>0</v>
      </c>
      <c r="AZ60" s="32">
        <f t="shared" ca="1" si="12"/>
        <v>0</v>
      </c>
      <c r="BA60" s="31">
        <f t="shared" ca="1" si="8"/>
        <v>0</v>
      </c>
      <c r="BB60" s="31">
        <f t="shared" ca="1" si="8"/>
        <v>0</v>
      </c>
      <c r="BC60" s="31">
        <f t="shared" ca="1" si="8"/>
        <v>0</v>
      </c>
      <c r="BD60" s="31">
        <f t="shared" ca="1" si="8"/>
        <v>0</v>
      </c>
      <c r="BE60" s="31">
        <f t="shared" ca="1" si="8"/>
        <v>-0.23</v>
      </c>
      <c r="BF60" s="31">
        <f t="shared" ca="1" si="8"/>
        <v>0</v>
      </c>
      <c r="BG60" s="31">
        <f t="shared" ca="1" si="13"/>
        <v>0</v>
      </c>
      <c r="BH60" s="31">
        <f t="shared" ca="1" si="13"/>
        <v>0</v>
      </c>
      <c r="BI60" s="31">
        <f t="shared" ca="1" si="13"/>
        <v>0</v>
      </c>
      <c r="BJ60" s="31">
        <f t="shared" ca="1" si="13"/>
        <v>0</v>
      </c>
      <c r="BK60" s="31">
        <f t="shared" ca="1" si="13"/>
        <v>0</v>
      </c>
      <c r="BL60" s="31">
        <f t="shared" ca="1" si="13"/>
        <v>0</v>
      </c>
      <c r="BM60" s="32">
        <f t="shared" ca="1" si="9"/>
        <v>0</v>
      </c>
      <c r="BN60" s="32">
        <f t="shared" ca="1" si="9"/>
        <v>0</v>
      </c>
      <c r="BO60" s="32">
        <f t="shared" ca="1" si="9"/>
        <v>0</v>
      </c>
      <c r="BP60" s="32">
        <f t="shared" ca="1" si="9"/>
        <v>0</v>
      </c>
      <c r="BQ60" s="32">
        <f t="shared" ca="1" si="9"/>
        <v>-26.900000000000649</v>
      </c>
      <c r="BR60" s="32">
        <f t="shared" ca="1" si="9"/>
        <v>0</v>
      </c>
      <c r="BS60" s="32">
        <f t="shared" ca="1" si="14"/>
        <v>0</v>
      </c>
      <c r="BT60" s="32">
        <f t="shared" ca="1" si="14"/>
        <v>0</v>
      </c>
      <c r="BU60" s="32">
        <f t="shared" ca="1" si="14"/>
        <v>0</v>
      </c>
      <c r="BV60" s="32">
        <f t="shared" ca="1" si="14"/>
        <v>0</v>
      </c>
      <c r="BW60" s="32">
        <f t="shared" ca="1" si="14"/>
        <v>0</v>
      </c>
      <c r="BX60" s="32">
        <f t="shared" ca="1" si="14"/>
        <v>0</v>
      </c>
    </row>
    <row r="61" spans="1:76">
      <c r="A61" t="s">
        <v>485</v>
      </c>
      <c r="B61" s="1" t="s">
        <v>60</v>
      </c>
      <c r="C61" t="str">
        <f t="shared" ca="1" si="2"/>
        <v>ENC2</v>
      </c>
      <c r="D61" t="str">
        <f t="shared" ca="1" si="3"/>
        <v>Clover Bar #2</v>
      </c>
      <c r="E61" s="31">
        <f ca="1">IFERROR(IF(AND($A61=VLOOKUP($A61&amp;"."&amp;$C61,UncollectibleLookup,2,FALSE),$C61=VLOOKUP($A61&amp;"."&amp;$C61,UncollectibleLookup,4,FALSE)),0,'Corrected With Uncollectible'!CW61-'Module C Initial'!CW61),'Corrected With Uncollectible'!CW61-'Module C Initial'!CW61)</f>
        <v>0</v>
      </c>
      <c r="F61" s="31">
        <f ca="1">IFERROR(IF(AND($A61=VLOOKUP($A61&amp;"."&amp;$C61,UncollectibleLookup,2,FALSE),$C61=VLOOKUP($A61&amp;"."&amp;$C61,UncollectibleLookup,4,FALSE)),0,'Corrected With Uncollectible'!CX61-'Module C Initial'!CX61),'Corrected With Uncollectible'!CX61-'Module C Initial'!CX61)</f>
        <v>0</v>
      </c>
      <c r="G61" s="31">
        <f ca="1">IFERROR(IF(AND($A61=VLOOKUP($A61&amp;"."&amp;$C61,UncollectibleLookup,2,FALSE),$C61=VLOOKUP($A61&amp;"."&amp;$C61,UncollectibleLookup,4,FALSE)),0,'Corrected With Uncollectible'!CY61-'Module C Initial'!CY61),'Corrected With Uncollectible'!CY61-'Module C Initial'!CY61)</f>
        <v>0</v>
      </c>
      <c r="H61" s="31">
        <f ca="1">IFERROR(IF(AND($A61=VLOOKUP($A61&amp;"."&amp;$C61,UncollectibleLookup,2,FALSE),$C61=VLOOKUP($A61&amp;"."&amp;$C61,UncollectibleLookup,4,FALSE)),0,'Corrected With Uncollectible'!CZ61-'Module C Initial'!CZ61),'Corrected With Uncollectible'!CZ61-'Module C Initial'!CZ61)</f>
        <v>0</v>
      </c>
      <c r="I61" s="31">
        <f ca="1">IFERROR(IF(AND($A61=VLOOKUP($A61&amp;"."&amp;$C61,UncollectibleLookup,2,FALSE),$C61=VLOOKUP($A61&amp;"."&amp;$C61,UncollectibleLookup,4,FALSE)),0,'Corrected With Uncollectible'!DA61-'Module C Initial'!DA61),'Corrected With Uncollectible'!DA61-'Module C Initial'!DA61)</f>
        <v>0</v>
      </c>
      <c r="J61" s="31">
        <f ca="1">IFERROR(IF(AND($A61=VLOOKUP($A61&amp;"."&amp;$C61,UncollectibleLookup,2,FALSE),$C61=VLOOKUP($A61&amp;"."&amp;$C61,UncollectibleLookup,4,FALSE)),0,'Corrected With Uncollectible'!DB61-'Module C Initial'!DB61),'Corrected With Uncollectible'!DB61-'Module C Initial'!DB61)</f>
        <v>0</v>
      </c>
      <c r="K61" s="31">
        <f ca="1">IFERROR(IF(AND($A61=VLOOKUP($A61&amp;"."&amp;$C61,UncollectibleLookup,2,FALSE),$C61=VLOOKUP($A61&amp;"."&amp;$C61,UncollectibleLookup,4,FALSE)),0,'Corrected With Uncollectible'!DC61-'Module C Initial'!DC61),'Corrected With Uncollectible'!DC61-'Module C Initial'!DC61)</f>
        <v>-6.6300000000001091</v>
      </c>
      <c r="L61" s="31">
        <f ca="1">IFERROR(IF(AND($A61=VLOOKUP($A61&amp;"."&amp;$C61,UncollectibleLookup,2,FALSE),$C61=VLOOKUP($A61&amp;"."&amp;$C61,UncollectibleLookup,4,FALSE)),0,'Corrected With Uncollectible'!DD61-'Module C Initial'!DD61),'Corrected With Uncollectible'!DD61-'Module C Initial'!DD61)</f>
        <v>-129.47999999999956</v>
      </c>
      <c r="M61" s="31">
        <f ca="1">IFERROR(IF(AND($A61=VLOOKUP($A61&amp;"."&amp;$C61,UncollectibleLookup,2,FALSE),$C61=VLOOKUP($A61&amp;"."&amp;$C61,UncollectibleLookup,4,FALSE)),0,'Corrected With Uncollectible'!DE61-'Module C Initial'!DE61),'Corrected With Uncollectible'!DE61-'Module C Initial'!DE61)</f>
        <v>-1005.109999999986</v>
      </c>
      <c r="N61" s="31">
        <f ca="1">IFERROR(IF(AND($A61=VLOOKUP($A61&amp;"."&amp;$C61,UncollectibleLookup,2,FALSE),$C61=VLOOKUP($A61&amp;"."&amp;$C61,UncollectibleLookup,4,FALSE)),0,'Corrected With Uncollectible'!DF61-'Module C Initial'!DF61),'Corrected With Uncollectible'!DF61-'Module C Initial'!DF61)</f>
        <v>-66.150000000001228</v>
      </c>
      <c r="O61" s="31">
        <f ca="1">IFERROR(IF(AND($A61=VLOOKUP($A61&amp;"."&amp;$C61,UncollectibleLookup,2,FALSE),$C61=VLOOKUP($A61&amp;"."&amp;$C61,UncollectibleLookup,4,FALSE)),0,'Corrected With Uncollectible'!DG61-'Module C Initial'!DG61),'Corrected With Uncollectible'!DG61-'Module C Initial'!DG61)</f>
        <v>-44.339999999999236</v>
      </c>
      <c r="P61" s="31">
        <f ca="1">IFERROR(IF(AND($A61=VLOOKUP($A61&amp;"."&amp;$C61,UncollectibleLookup,2,FALSE),$C61=VLOOKUP($A61&amp;"."&amp;$C61,UncollectibleLookup,4,FALSE)),0,'Corrected With Uncollectible'!DH61-'Module C Initial'!DH61),'Corrected With Uncollectible'!DH61-'Module C Initial'!DH61)</f>
        <v>-140.03000000000247</v>
      </c>
      <c r="Q61" s="32">
        <f ca="1">IFERROR(IF(AND($A61=VLOOKUP($A61&amp;"."&amp;$C61,UncollectibleLookup,2,FALSE),$C61=VLOOKUP($A61&amp;"."&amp;$C61,UncollectibleLookup,4,FALSE)),0,'Corrected With Uncollectible'!DI61-'Module C Initial'!DI61),'Corrected With Uncollectible'!DI61-'Module C Initial'!DI61)</f>
        <v>0</v>
      </c>
      <c r="R61" s="32">
        <f ca="1">IFERROR(IF(AND($A61=VLOOKUP($A61&amp;"."&amp;$C61,UncollectibleLookup,2,FALSE),$C61=VLOOKUP($A61&amp;"."&amp;$C61,UncollectibleLookup,4,FALSE)),0,'Corrected With Uncollectible'!DJ61-'Module C Initial'!DJ61),'Corrected With Uncollectible'!DJ61-'Module C Initial'!DJ61)</f>
        <v>0</v>
      </c>
      <c r="S61" s="32">
        <f ca="1">IFERROR(IF(AND($A61=VLOOKUP($A61&amp;"."&amp;$C61,UncollectibleLookup,2,FALSE),$C61=VLOOKUP($A61&amp;"."&amp;$C61,UncollectibleLookup,4,FALSE)),0,'Corrected With Uncollectible'!DK61-'Module C Initial'!DK61),'Corrected With Uncollectible'!DK61-'Module C Initial'!DK61)</f>
        <v>0</v>
      </c>
      <c r="T61" s="32">
        <f ca="1">IFERROR(IF(AND($A61=VLOOKUP($A61&amp;"."&amp;$C61,UncollectibleLookup,2,FALSE),$C61=VLOOKUP($A61&amp;"."&amp;$C61,UncollectibleLookup,4,FALSE)),0,'Corrected With Uncollectible'!DL61-'Module C Initial'!DL61),'Corrected With Uncollectible'!DL61-'Module C Initial'!DL61)</f>
        <v>0</v>
      </c>
      <c r="U61" s="32">
        <f ca="1">IFERROR(IF(AND($A61=VLOOKUP($A61&amp;"."&amp;$C61,UncollectibleLookup,2,FALSE),$C61=VLOOKUP($A61&amp;"."&amp;$C61,UncollectibleLookup,4,FALSE)),0,'Corrected With Uncollectible'!DM61-'Module C Initial'!DM61),'Corrected With Uncollectible'!DM61-'Module C Initial'!DM61)</f>
        <v>0</v>
      </c>
      <c r="V61" s="32">
        <f ca="1">IFERROR(IF(AND($A61=VLOOKUP($A61&amp;"."&amp;$C61,UncollectibleLookup,2,FALSE),$C61=VLOOKUP($A61&amp;"."&amp;$C61,UncollectibleLookup,4,FALSE)),0,'Corrected With Uncollectible'!DN61-'Module C Initial'!DN61),'Corrected With Uncollectible'!DN61-'Module C Initial'!DN61)</f>
        <v>0</v>
      </c>
      <c r="W61" s="32">
        <f ca="1">IFERROR(IF(AND($A61=VLOOKUP($A61&amp;"."&amp;$C61,UncollectibleLookup,2,FALSE),$C61=VLOOKUP($A61&amp;"."&amp;$C61,UncollectibleLookup,4,FALSE)),0,'Corrected With Uncollectible'!DO61-'Module C Initial'!DO61),'Corrected With Uncollectible'!DO61-'Module C Initial'!DO61)</f>
        <v>-0.33000000000000007</v>
      </c>
      <c r="X61" s="32">
        <f ca="1">IFERROR(IF(AND($A61=VLOOKUP($A61&amp;"."&amp;$C61,UncollectibleLookup,2,FALSE),$C61=VLOOKUP($A61&amp;"."&amp;$C61,UncollectibleLookup,4,FALSE)),0,'Corrected With Uncollectible'!DP61-'Module C Initial'!DP61),'Corrected With Uncollectible'!DP61-'Module C Initial'!DP61)</f>
        <v>-6.4699999999999989</v>
      </c>
      <c r="Y61" s="32">
        <f ca="1">IFERROR(IF(AND($A61=VLOOKUP($A61&amp;"."&amp;$C61,UncollectibleLookup,2,FALSE),$C61=VLOOKUP($A61&amp;"."&amp;$C61,UncollectibleLookup,4,FALSE)),0,'Corrected With Uncollectible'!DQ61-'Module C Initial'!DQ61),'Corrected With Uncollectible'!DQ61-'Module C Initial'!DQ61)</f>
        <v>-50.25</v>
      </c>
      <c r="Z61" s="32">
        <f ca="1">IFERROR(IF(AND($A61=VLOOKUP($A61&amp;"."&amp;$C61,UncollectibleLookup,2,FALSE),$C61=VLOOKUP($A61&amp;"."&amp;$C61,UncollectibleLookup,4,FALSE)),0,'Corrected With Uncollectible'!DR61-'Module C Initial'!DR61),'Corrected With Uncollectible'!DR61-'Module C Initial'!DR61)</f>
        <v>-3.3100000000000023</v>
      </c>
      <c r="AA61" s="32">
        <f ca="1">IFERROR(IF(AND($A61=VLOOKUP($A61&amp;"."&amp;$C61,UncollectibleLookup,2,FALSE),$C61=VLOOKUP($A61&amp;"."&amp;$C61,UncollectibleLookup,4,FALSE)),0,'Corrected With Uncollectible'!DS61-'Module C Initial'!DS61),'Corrected With Uncollectible'!DS61-'Module C Initial'!DS61)</f>
        <v>-2.2199999999999989</v>
      </c>
      <c r="AB61" s="32">
        <f ca="1">IFERROR(IF(AND($A61=VLOOKUP($A61&amp;"."&amp;$C61,UncollectibleLookup,2,FALSE),$C61=VLOOKUP($A61&amp;"."&amp;$C61,UncollectibleLookup,4,FALSE)),0,'Corrected With Uncollectible'!DT61-'Module C Initial'!DT61),'Corrected With Uncollectible'!DT61-'Module C Initial'!DT61)</f>
        <v>-7</v>
      </c>
      <c r="AC61" s="31">
        <f ca="1">IFERROR(IF(AND($A61=VLOOKUP($A61&amp;"."&amp;$C61,UncollectibleLookup,2,FALSE),$C61=VLOOKUP($A61&amp;"."&amp;$C61,UncollectibleLookup,4,FALSE)),0,'Corrected With Uncollectible'!DU61-'Module C Initial'!DU61),'Corrected With Uncollectible'!DU61-'Module C Initial'!DU61)</f>
        <v>0</v>
      </c>
      <c r="AD61" s="31">
        <f ca="1">IFERROR(IF(AND($A61=VLOOKUP($A61&amp;"."&amp;$C61,UncollectibleLookup,2,FALSE),$C61=VLOOKUP($A61&amp;"."&amp;$C61,UncollectibleLookup,4,FALSE)),0,'Corrected With Uncollectible'!DV61-'Module C Initial'!DV61),'Corrected With Uncollectible'!DV61-'Module C Initial'!DV61)</f>
        <v>0</v>
      </c>
      <c r="AE61" s="31">
        <f ca="1">IFERROR(IF(AND($A61=VLOOKUP($A61&amp;"."&amp;$C61,UncollectibleLookup,2,FALSE),$C61=VLOOKUP($A61&amp;"."&amp;$C61,UncollectibleLookup,4,FALSE)),0,'Corrected With Uncollectible'!DW61-'Module C Initial'!DW61),'Corrected With Uncollectible'!DW61-'Module C Initial'!DW61)</f>
        <v>0</v>
      </c>
      <c r="AF61" s="31">
        <f ca="1">IFERROR(IF(AND($A61=VLOOKUP($A61&amp;"."&amp;$C61,UncollectibleLookup,2,FALSE),$C61=VLOOKUP($A61&amp;"."&amp;$C61,UncollectibleLookup,4,FALSE)),0,'Corrected With Uncollectible'!DX61-'Module C Initial'!DX61),'Corrected With Uncollectible'!DX61-'Module C Initial'!DX61)</f>
        <v>0</v>
      </c>
      <c r="AG61" s="31">
        <f ca="1">IFERROR(IF(AND($A61=VLOOKUP($A61&amp;"."&amp;$C61,UncollectibleLookup,2,FALSE),$C61=VLOOKUP($A61&amp;"."&amp;$C61,UncollectibleLookup,4,FALSE)),0,'Corrected With Uncollectible'!DY61-'Module C Initial'!DY61),'Corrected With Uncollectible'!DY61-'Module C Initial'!DY61)</f>
        <v>0</v>
      </c>
      <c r="AH61" s="31">
        <f ca="1">IFERROR(IF(AND($A61=VLOOKUP($A61&amp;"."&amp;$C61,UncollectibleLookup,2,FALSE),$C61=VLOOKUP($A61&amp;"."&amp;$C61,UncollectibleLookup,4,FALSE)),0,'Corrected With Uncollectible'!DZ61-'Module C Initial'!DZ61),'Corrected With Uncollectible'!DZ61-'Module C Initial'!DZ61)</f>
        <v>0</v>
      </c>
      <c r="AI61" s="31">
        <f ca="1">IFERROR(IF(AND($A61=VLOOKUP($A61&amp;"."&amp;$C61,UncollectibleLookup,2,FALSE),$C61=VLOOKUP($A61&amp;"."&amp;$C61,UncollectibleLookup,4,FALSE)),0,'Corrected With Uncollectible'!EA61-'Module C Initial'!EA61),'Corrected With Uncollectible'!EA61-'Module C Initial'!EA61)</f>
        <v>-2.0600000000000023</v>
      </c>
      <c r="AJ61" s="31">
        <f ca="1">IFERROR(IF(AND($A61=VLOOKUP($A61&amp;"."&amp;$C61,UncollectibleLookup,2,FALSE),$C61=VLOOKUP($A61&amp;"."&amp;$C61,UncollectibleLookup,4,FALSE)),0,'Corrected With Uncollectible'!EB61-'Module C Initial'!EB61),'Corrected With Uncollectible'!EB61-'Module C Initial'!EB61)</f>
        <v>-40.019999999999982</v>
      </c>
      <c r="AK61" s="31">
        <f ca="1">IFERROR(IF(AND($A61=VLOOKUP($A61&amp;"."&amp;$C61,UncollectibleLookup,2,FALSE),$C61=VLOOKUP($A61&amp;"."&amp;$C61,UncollectibleLookup,4,FALSE)),0,'Corrected With Uncollectible'!EC61-'Module C Initial'!EC61),'Corrected With Uncollectible'!EC61-'Module C Initial'!EC61)</f>
        <v>-309</v>
      </c>
      <c r="AL61" s="31">
        <f ca="1">IFERROR(IF(AND($A61=VLOOKUP($A61&amp;"."&amp;$C61,UncollectibleLookup,2,FALSE),$C61=VLOOKUP($A61&amp;"."&amp;$C61,UncollectibleLookup,4,FALSE)),0,'Corrected With Uncollectible'!ED61-'Module C Initial'!ED61),'Corrected With Uncollectible'!ED61-'Module C Initial'!ED61)</f>
        <v>-20.220000000000027</v>
      </c>
      <c r="AM61" s="31">
        <f ca="1">IFERROR(IF(AND($A61=VLOOKUP($A61&amp;"."&amp;$C61,UncollectibleLookup,2,FALSE),$C61=VLOOKUP($A61&amp;"."&amp;$C61,UncollectibleLookup,4,FALSE)),0,'Corrected With Uncollectible'!EE61-'Module C Initial'!EE61),'Corrected With Uncollectible'!EE61-'Module C Initial'!EE61)</f>
        <v>-13.480000000000018</v>
      </c>
      <c r="AN61" s="31">
        <f ca="1">IFERROR(IF(AND($A61=VLOOKUP($A61&amp;"."&amp;$C61,UncollectibleLookup,2,FALSE),$C61=VLOOKUP($A61&amp;"."&amp;$C61,UncollectibleLookup,4,FALSE)),0,'Corrected With Uncollectible'!EF61-'Module C Initial'!EF61),'Corrected With Uncollectible'!EF61-'Module C Initial'!EF61)</f>
        <v>-42.3599999999999</v>
      </c>
      <c r="AO61" s="32">
        <f t="shared" ca="1" si="12"/>
        <v>0</v>
      </c>
      <c r="AP61" s="32">
        <f t="shared" ca="1" si="12"/>
        <v>0</v>
      </c>
      <c r="AQ61" s="32">
        <f t="shared" ca="1" si="12"/>
        <v>0</v>
      </c>
      <c r="AR61" s="32">
        <f t="shared" ca="1" si="12"/>
        <v>0</v>
      </c>
      <c r="AS61" s="32">
        <f t="shared" ca="1" si="12"/>
        <v>0</v>
      </c>
      <c r="AT61" s="32">
        <f t="shared" ca="1" si="12"/>
        <v>0</v>
      </c>
      <c r="AU61" s="32">
        <f t="shared" ca="1" si="12"/>
        <v>-9.0200000000001115</v>
      </c>
      <c r="AV61" s="32">
        <f t="shared" ca="1" si="12"/>
        <v>-175.96999999999954</v>
      </c>
      <c r="AW61" s="32">
        <f t="shared" ca="1" si="12"/>
        <v>-1364.359999999986</v>
      </c>
      <c r="AX61" s="32">
        <f t="shared" ca="1" si="12"/>
        <v>-89.680000000001257</v>
      </c>
      <c r="AY61" s="32">
        <f t="shared" ca="1" si="12"/>
        <v>-60.039999999999253</v>
      </c>
      <c r="AZ61" s="32">
        <f t="shared" ca="1" si="12"/>
        <v>-189.39000000000237</v>
      </c>
      <c r="BA61" s="31">
        <f t="shared" ca="1" si="8"/>
        <v>0</v>
      </c>
      <c r="BB61" s="31">
        <f t="shared" ca="1" si="8"/>
        <v>0</v>
      </c>
      <c r="BC61" s="31">
        <f t="shared" ca="1" si="8"/>
        <v>0</v>
      </c>
      <c r="BD61" s="31">
        <f t="shared" ca="1" si="8"/>
        <v>0</v>
      </c>
      <c r="BE61" s="31">
        <f t="shared" ca="1" si="8"/>
        <v>0</v>
      </c>
      <c r="BF61" s="31">
        <f t="shared" ca="1" si="8"/>
        <v>0</v>
      </c>
      <c r="BG61" s="31">
        <f t="shared" ca="1" si="13"/>
        <v>-0.08</v>
      </c>
      <c r="BH61" s="31">
        <f t="shared" ca="1" si="13"/>
        <v>-1.52</v>
      </c>
      <c r="BI61" s="31">
        <f t="shared" ca="1" si="13"/>
        <v>-11.77</v>
      </c>
      <c r="BJ61" s="31">
        <f t="shared" ca="1" si="13"/>
        <v>-0.77</v>
      </c>
      <c r="BK61" s="31">
        <f t="shared" ca="1" si="13"/>
        <v>-0.52</v>
      </c>
      <c r="BL61" s="31">
        <f t="shared" ca="1" si="13"/>
        <v>-1.64</v>
      </c>
      <c r="BM61" s="32">
        <f t="shared" ca="1" si="9"/>
        <v>0</v>
      </c>
      <c r="BN61" s="32">
        <f t="shared" ca="1" si="9"/>
        <v>0</v>
      </c>
      <c r="BO61" s="32">
        <f t="shared" ca="1" si="9"/>
        <v>0</v>
      </c>
      <c r="BP61" s="32">
        <f t="shared" ca="1" si="9"/>
        <v>0</v>
      </c>
      <c r="BQ61" s="32">
        <f t="shared" ca="1" si="9"/>
        <v>0</v>
      </c>
      <c r="BR61" s="32">
        <f t="shared" ca="1" si="9"/>
        <v>0</v>
      </c>
      <c r="BS61" s="32">
        <f t="shared" ca="1" si="14"/>
        <v>-9.1000000000001116</v>
      </c>
      <c r="BT61" s="32">
        <f t="shared" ca="1" si="14"/>
        <v>-177.48999999999955</v>
      </c>
      <c r="BU61" s="32">
        <f t="shared" ca="1" si="14"/>
        <v>-1376.129999999986</v>
      </c>
      <c r="BV61" s="32">
        <f t="shared" ca="1" si="14"/>
        <v>-90.450000000001253</v>
      </c>
      <c r="BW61" s="32">
        <f t="shared" ca="1" si="14"/>
        <v>-60.559999999999256</v>
      </c>
      <c r="BX61" s="32">
        <f t="shared" ca="1" si="14"/>
        <v>-191.03000000000236</v>
      </c>
    </row>
    <row r="62" spans="1:76">
      <c r="A62" t="s">
        <v>485</v>
      </c>
      <c r="B62" s="1" t="s">
        <v>61</v>
      </c>
      <c r="C62" t="str">
        <f t="shared" ca="1" si="2"/>
        <v>ENC3</v>
      </c>
      <c r="D62" t="str">
        <f t="shared" ca="1" si="3"/>
        <v>Clover Bar #3</v>
      </c>
      <c r="E62" s="31">
        <f ca="1">IFERROR(IF(AND($A62=VLOOKUP($A62&amp;"."&amp;$C62,UncollectibleLookup,2,FALSE),$C62=VLOOKUP($A62&amp;"."&amp;$C62,UncollectibleLookup,4,FALSE)),0,'Corrected With Uncollectible'!CW62-'Module C Initial'!CW62),'Corrected With Uncollectible'!CW62-'Module C Initial'!CW62)</f>
        <v>0</v>
      </c>
      <c r="F62" s="31">
        <f ca="1">IFERROR(IF(AND($A62=VLOOKUP($A62&amp;"."&amp;$C62,UncollectibleLookup,2,FALSE),$C62=VLOOKUP($A62&amp;"."&amp;$C62,UncollectibleLookup,4,FALSE)),0,'Corrected With Uncollectible'!CX62-'Module C Initial'!CX62),'Corrected With Uncollectible'!CX62-'Module C Initial'!CX62)</f>
        <v>0</v>
      </c>
      <c r="G62" s="31">
        <f ca="1">IFERROR(IF(AND($A62=VLOOKUP($A62&amp;"."&amp;$C62,UncollectibleLookup,2,FALSE),$C62=VLOOKUP($A62&amp;"."&amp;$C62,UncollectibleLookup,4,FALSE)),0,'Corrected With Uncollectible'!CY62-'Module C Initial'!CY62),'Corrected With Uncollectible'!CY62-'Module C Initial'!CY62)</f>
        <v>0</v>
      </c>
      <c r="H62" s="31">
        <f ca="1">IFERROR(IF(AND($A62=VLOOKUP($A62&amp;"."&amp;$C62,UncollectibleLookup,2,FALSE),$C62=VLOOKUP($A62&amp;"."&amp;$C62,UncollectibleLookup,4,FALSE)),0,'Corrected With Uncollectible'!CZ62-'Module C Initial'!CZ62),'Corrected With Uncollectible'!CZ62-'Module C Initial'!CZ62)</f>
        <v>0</v>
      </c>
      <c r="I62" s="31">
        <f ca="1">IFERROR(IF(AND($A62=VLOOKUP($A62&amp;"."&amp;$C62,UncollectibleLookup,2,FALSE),$C62=VLOOKUP($A62&amp;"."&amp;$C62,UncollectibleLookup,4,FALSE)),0,'Corrected With Uncollectible'!DA62-'Module C Initial'!DA62),'Corrected With Uncollectible'!DA62-'Module C Initial'!DA62)</f>
        <v>0</v>
      </c>
      <c r="J62" s="31">
        <f ca="1">IFERROR(IF(AND($A62=VLOOKUP($A62&amp;"."&amp;$C62,UncollectibleLookup,2,FALSE),$C62=VLOOKUP($A62&amp;"."&amp;$C62,UncollectibleLookup,4,FALSE)),0,'Corrected With Uncollectible'!DB62-'Module C Initial'!DB62),'Corrected With Uncollectible'!DB62-'Module C Initial'!DB62)</f>
        <v>0</v>
      </c>
      <c r="K62" s="31">
        <f ca="1">IFERROR(IF(AND($A62=VLOOKUP($A62&amp;"."&amp;$C62,UncollectibleLookup,2,FALSE),$C62=VLOOKUP($A62&amp;"."&amp;$C62,UncollectibleLookup,4,FALSE)),0,'Corrected With Uncollectible'!DC62-'Module C Initial'!DC62),'Corrected With Uncollectible'!DC62-'Module C Initial'!DC62)</f>
        <v>0</v>
      </c>
      <c r="L62" s="31">
        <f ca="1">IFERROR(IF(AND($A62=VLOOKUP($A62&amp;"."&amp;$C62,UncollectibleLookup,2,FALSE),$C62=VLOOKUP($A62&amp;"."&amp;$C62,UncollectibleLookup,4,FALSE)),0,'Corrected With Uncollectible'!DD62-'Module C Initial'!DD62),'Corrected With Uncollectible'!DD62-'Module C Initial'!DD62)</f>
        <v>0</v>
      </c>
      <c r="M62" s="31">
        <f ca="1">IFERROR(IF(AND($A62=VLOOKUP($A62&amp;"."&amp;$C62,UncollectibleLookup,2,FALSE),$C62=VLOOKUP($A62&amp;"."&amp;$C62,UncollectibleLookup,4,FALSE)),0,'Corrected With Uncollectible'!DE62-'Module C Initial'!DE62),'Corrected With Uncollectible'!DE62-'Module C Initial'!DE62)</f>
        <v>0</v>
      </c>
      <c r="N62" s="31">
        <f ca="1">IFERROR(IF(AND($A62=VLOOKUP($A62&amp;"."&amp;$C62,UncollectibleLookup,2,FALSE),$C62=VLOOKUP($A62&amp;"."&amp;$C62,UncollectibleLookup,4,FALSE)),0,'Corrected With Uncollectible'!DF62-'Module C Initial'!DF62),'Corrected With Uncollectible'!DF62-'Module C Initial'!DF62)</f>
        <v>0</v>
      </c>
      <c r="O62" s="31">
        <f ca="1">IFERROR(IF(AND($A62=VLOOKUP($A62&amp;"."&amp;$C62,UncollectibleLookup,2,FALSE),$C62=VLOOKUP($A62&amp;"."&amp;$C62,UncollectibleLookup,4,FALSE)),0,'Corrected With Uncollectible'!DG62-'Module C Initial'!DG62),'Corrected With Uncollectible'!DG62-'Module C Initial'!DG62)</f>
        <v>-81.229999999999563</v>
      </c>
      <c r="P62" s="31">
        <f ca="1">IFERROR(IF(AND($A62=VLOOKUP($A62&amp;"."&amp;$C62,UncollectibleLookup,2,FALSE),$C62=VLOOKUP($A62&amp;"."&amp;$C62,UncollectibleLookup,4,FALSE)),0,'Corrected With Uncollectible'!DH62-'Module C Initial'!DH62),'Corrected With Uncollectible'!DH62-'Module C Initial'!DH62)</f>
        <v>-22.930000000001201</v>
      </c>
      <c r="Q62" s="32">
        <f ca="1">IFERROR(IF(AND($A62=VLOOKUP($A62&amp;"."&amp;$C62,UncollectibleLookup,2,FALSE),$C62=VLOOKUP($A62&amp;"."&amp;$C62,UncollectibleLookup,4,FALSE)),0,'Corrected With Uncollectible'!DI62-'Module C Initial'!DI62),'Corrected With Uncollectible'!DI62-'Module C Initial'!DI62)</f>
        <v>0</v>
      </c>
      <c r="R62" s="32">
        <f ca="1">IFERROR(IF(AND($A62=VLOOKUP($A62&amp;"."&amp;$C62,UncollectibleLookup,2,FALSE),$C62=VLOOKUP($A62&amp;"."&amp;$C62,UncollectibleLookup,4,FALSE)),0,'Corrected With Uncollectible'!DJ62-'Module C Initial'!DJ62),'Corrected With Uncollectible'!DJ62-'Module C Initial'!DJ62)</f>
        <v>0</v>
      </c>
      <c r="S62" s="32">
        <f ca="1">IFERROR(IF(AND($A62=VLOOKUP($A62&amp;"."&amp;$C62,UncollectibleLookup,2,FALSE),$C62=VLOOKUP($A62&amp;"."&amp;$C62,UncollectibleLookup,4,FALSE)),0,'Corrected With Uncollectible'!DK62-'Module C Initial'!DK62),'Corrected With Uncollectible'!DK62-'Module C Initial'!DK62)</f>
        <v>0</v>
      </c>
      <c r="T62" s="32">
        <f ca="1">IFERROR(IF(AND($A62=VLOOKUP($A62&amp;"."&amp;$C62,UncollectibleLookup,2,FALSE),$C62=VLOOKUP($A62&amp;"."&amp;$C62,UncollectibleLookup,4,FALSE)),0,'Corrected With Uncollectible'!DL62-'Module C Initial'!DL62),'Corrected With Uncollectible'!DL62-'Module C Initial'!DL62)</f>
        <v>0</v>
      </c>
      <c r="U62" s="32">
        <f ca="1">IFERROR(IF(AND($A62=VLOOKUP($A62&amp;"."&amp;$C62,UncollectibleLookup,2,FALSE),$C62=VLOOKUP($A62&amp;"."&amp;$C62,UncollectibleLookup,4,FALSE)),0,'Corrected With Uncollectible'!DM62-'Module C Initial'!DM62),'Corrected With Uncollectible'!DM62-'Module C Initial'!DM62)</f>
        <v>0</v>
      </c>
      <c r="V62" s="32">
        <f ca="1">IFERROR(IF(AND($A62=VLOOKUP($A62&amp;"."&amp;$C62,UncollectibleLookup,2,FALSE),$C62=VLOOKUP($A62&amp;"."&amp;$C62,UncollectibleLookup,4,FALSE)),0,'Corrected With Uncollectible'!DN62-'Module C Initial'!DN62),'Corrected With Uncollectible'!DN62-'Module C Initial'!DN62)</f>
        <v>0</v>
      </c>
      <c r="W62" s="32">
        <f ca="1">IFERROR(IF(AND($A62=VLOOKUP($A62&amp;"."&amp;$C62,UncollectibleLookup,2,FALSE),$C62=VLOOKUP($A62&amp;"."&amp;$C62,UncollectibleLookup,4,FALSE)),0,'Corrected With Uncollectible'!DO62-'Module C Initial'!DO62),'Corrected With Uncollectible'!DO62-'Module C Initial'!DO62)</f>
        <v>0</v>
      </c>
      <c r="X62" s="32">
        <f ca="1">IFERROR(IF(AND($A62=VLOOKUP($A62&amp;"."&amp;$C62,UncollectibleLookup,2,FALSE),$C62=VLOOKUP($A62&amp;"."&amp;$C62,UncollectibleLookup,4,FALSE)),0,'Corrected With Uncollectible'!DP62-'Module C Initial'!DP62),'Corrected With Uncollectible'!DP62-'Module C Initial'!DP62)</f>
        <v>0</v>
      </c>
      <c r="Y62" s="32">
        <f ca="1">IFERROR(IF(AND($A62=VLOOKUP($A62&amp;"."&amp;$C62,UncollectibleLookup,2,FALSE),$C62=VLOOKUP($A62&amp;"."&amp;$C62,UncollectibleLookup,4,FALSE)),0,'Corrected With Uncollectible'!DQ62-'Module C Initial'!DQ62),'Corrected With Uncollectible'!DQ62-'Module C Initial'!DQ62)</f>
        <v>0</v>
      </c>
      <c r="Z62" s="32">
        <f ca="1">IFERROR(IF(AND($A62=VLOOKUP($A62&amp;"."&amp;$C62,UncollectibleLookup,2,FALSE),$C62=VLOOKUP($A62&amp;"."&amp;$C62,UncollectibleLookup,4,FALSE)),0,'Corrected With Uncollectible'!DR62-'Module C Initial'!DR62),'Corrected With Uncollectible'!DR62-'Module C Initial'!DR62)</f>
        <v>0</v>
      </c>
      <c r="AA62" s="32">
        <f ca="1">IFERROR(IF(AND($A62=VLOOKUP($A62&amp;"."&amp;$C62,UncollectibleLookup,2,FALSE),$C62=VLOOKUP($A62&amp;"."&amp;$C62,UncollectibleLookup,4,FALSE)),0,'Corrected With Uncollectible'!DS62-'Module C Initial'!DS62),'Corrected With Uncollectible'!DS62-'Module C Initial'!DS62)</f>
        <v>-4.0600000000000023</v>
      </c>
      <c r="AB62" s="32">
        <f ca="1">IFERROR(IF(AND($A62=VLOOKUP($A62&amp;"."&amp;$C62,UncollectibleLookup,2,FALSE),$C62=VLOOKUP($A62&amp;"."&amp;$C62,UncollectibleLookup,4,FALSE)),0,'Corrected With Uncollectible'!DT62-'Module C Initial'!DT62),'Corrected With Uncollectible'!DT62-'Module C Initial'!DT62)</f>
        <v>-1.1499999999999995</v>
      </c>
      <c r="AC62" s="31">
        <f ca="1">IFERROR(IF(AND($A62=VLOOKUP($A62&amp;"."&amp;$C62,UncollectibleLookup,2,FALSE),$C62=VLOOKUP($A62&amp;"."&amp;$C62,UncollectibleLookup,4,FALSE)),0,'Corrected With Uncollectible'!DU62-'Module C Initial'!DU62),'Corrected With Uncollectible'!DU62-'Module C Initial'!DU62)</f>
        <v>0</v>
      </c>
      <c r="AD62" s="31">
        <f ca="1">IFERROR(IF(AND($A62=VLOOKUP($A62&amp;"."&amp;$C62,UncollectibleLookup,2,FALSE),$C62=VLOOKUP($A62&amp;"."&amp;$C62,UncollectibleLookup,4,FALSE)),0,'Corrected With Uncollectible'!DV62-'Module C Initial'!DV62),'Corrected With Uncollectible'!DV62-'Module C Initial'!DV62)</f>
        <v>0</v>
      </c>
      <c r="AE62" s="31">
        <f ca="1">IFERROR(IF(AND($A62=VLOOKUP($A62&amp;"."&amp;$C62,UncollectibleLookup,2,FALSE),$C62=VLOOKUP($A62&amp;"."&amp;$C62,UncollectibleLookup,4,FALSE)),0,'Corrected With Uncollectible'!DW62-'Module C Initial'!DW62),'Corrected With Uncollectible'!DW62-'Module C Initial'!DW62)</f>
        <v>0</v>
      </c>
      <c r="AF62" s="31">
        <f ca="1">IFERROR(IF(AND($A62=VLOOKUP($A62&amp;"."&amp;$C62,UncollectibleLookup,2,FALSE),$C62=VLOOKUP($A62&amp;"."&amp;$C62,UncollectibleLookup,4,FALSE)),0,'Corrected With Uncollectible'!DX62-'Module C Initial'!DX62),'Corrected With Uncollectible'!DX62-'Module C Initial'!DX62)</f>
        <v>0</v>
      </c>
      <c r="AG62" s="31">
        <f ca="1">IFERROR(IF(AND($A62=VLOOKUP($A62&amp;"."&amp;$C62,UncollectibleLookup,2,FALSE),$C62=VLOOKUP($A62&amp;"."&amp;$C62,UncollectibleLookup,4,FALSE)),0,'Corrected With Uncollectible'!DY62-'Module C Initial'!DY62),'Corrected With Uncollectible'!DY62-'Module C Initial'!DY62)</f>
        <v>0</v>
      </c>
      <c r="AH62" s="31">
        <f ca="1">IFERROR(IF(AND($A62=VLOOKUP($A62&amp;"."&amp;$C62,UncollectibleLookup,2,FALSE),$C62=VLOOKUP($A62&amp;"."&amp;$C62,UncollectibleLookup,4,FALSE)),0,'Corrected With Uncollectible'!DZ62-'Module C Initial'!DZ62),'Corrected With Uncollectible'!DZ62-'Module C Initial'!DZ62)</f>
        <v>0</v>
      </c>
      <c r="AI62" s="31">
        <f ca="1">IFERROR(IF(AND($A62=VLOOKUP($A62&amp;"."&amp;$C62,UncollectibleLookup,2,FALSE),$C62=VLOOKUP($A62&amp;"."&amp;$C62,UncollectibleLookup,4,FALSE)),0,'Corrected With Uncollectible'!EA62-'Module C Initial'!EA62),'Corrected With Uncollectible'!EA62-'Module C Initial'!EA62)</f>
        <v>0</v>
      </c>
      <c r="AJ62" s="31">
        <f ca="1">IFERROR(IF(AND($A62=VLOOKUP($A62&amp;"."&amp;$C62,UncollectibleLookup,2,FALSE),$C62=VLOOKUP($A62&amp;"."&amp;$C62,UncollectibleLookup,4,FALSE)),0,'Corrected With Uncollectible'!EB62-'Module C Initial'!EB62),'Corrected With Uncollectible'!EB62-'Module C Initial'!EB62)</f>
        <v>0</v>
      </c>
      <c r="AK62" s="31">
        <f ca="1">IFERROR(IF(AND($A62=VLOOKUP($A62&amp;"."&amp;$C62,UncollectibleLookup,2,FALSE),$C62=VLOOKUP($A62&amp;"."&amp;$C62,UncollectibleLookup,4,FALSE)),0,'Corrected With Uncollectible'!EC62-'Module C Initial'!EC62),'Corrected With Uncollectible'!EC62-'Module C Initial'!EC62)</f>
        <v>0</v>
      </c>
      <c r="AL62" s="31">
        <f ca="1">IFERROR(IF(AND($A62=VLOOKUP($A62&amp;"."&amp;$C62,UncollectibleLookup,2,FALSE),$C62=VLOOKUP($A62&amp;"."&amp;$C62,UncollectibleLookup,4,FALSE)),0,'Corrected With Uncollectible'!ED62-'Module C Initial'!ED62),'Corrected With Uncollectible'!ED62-'Module C Initial'!ED62)</f>
        <v>0</v>
      </c>
      <c r="AM62" s="31">
        <f ca="1">IFERROR(IF(AND($A62=VLOOKUP($A62&amp;"."&amp;$C62,UncollectibleLookup,2,FALSE),$C62=VLOOKUP($A62&amp;"."&amp;$C62,UncollectibleLookup,4,FALSE)),0,'Corrected With Uncollectible'!EE62-'Module C Initial'!EE62),'Corrected With Uncollectible'!EE62-'Module C Initial'!EE62)</f>
        <v>-24.699999999999989</v>
      </c>
      <c r="AN62" s="31">
        <f ca="1">IFERROR(IF(AND($A62=VLOOKUP($A62&amp;"."&amp;$C62,UncollectibleLookup,2,FALSE),$C62=VLOOKUP($A62&amp;"."&amp;$C62,UncollectibleLookup,4,FALSE)),0,'Corrected With Uncollectible'!EF62-'Module C Initial'!EF62),'Corrected With Uncollectible'!EF62-'Module C Initial'!EF62)</f>
        <v>-6.93</v>
      </c>
      <c r="AO62" s="32">
        <f t="shared" ca="1" si="12"/>
        <v>0</v>
      </c>
      <c r="AP62" s="32">
        <f t="shared" ca="1" si="12"/>
        <v>0</v>
      </c>
      <c r="AQ62" s="32">
        <f t="shared" ca="1" si="12"/>
        <v>0</v>
      </c>
      <c r="AR62" s="32">
        <f t="shared" ref="AR62:AZ90" ca="1" si="15">H62+T62+AF62</f>
        <v>0</v>
      </c>
      <c r="AS62" s="32">
        <f t="shared" ca="1" si="15"/>
        <v>0</v>
      </c>
      <c r="AT62" s="32">
        <f t="shared" ca="1" si="15"/>
        <v>0</v>
      </c>
      <c r="AU62" s="32">
        <f t="shared" ca="1" si="15"/>
        <v>0</v>
      </c>
      <c r="AV62" s="32">
        <f t="shared" ca="1" si="15"/>
        <v>0</v>
      </c>
      <c r="AW62" s="32">
        <f t="shared" ca="1" si="15"/>
        <v>0</v>
      </c>
      <c r="AX62" s="32">
        <f t="shared" ca="1" si="15"/>
        <v>0</v>
      </c>
      <c r="AY62" s="32">
        <f t="shared" ca="1" si="15"/>
        <v>-109.98999999999955</v>
      </c>
      <c r="AZ62" s="32">
        <f t="shared" ca="1" si="15"/>
        <v>-31.010000000001199</v>
      </c>
      <c r="BA62" s="31">
        <f t="shared" ca="1" si="8"/>
        <v>0</v>
      </c>
      <c r="BB62" s="31">
        <f t="shared" ca="1" si="8"/>
        <v>0</v>
      </c>
      <c r="BC62" s="31">
        <f t="shared" ca="1" si="8"/>
        <v>0</v>
      </c>
      <c r="BD62" s="31">
        <f t="shared" ca="1" si="8"/>
        <v>0</v>
      </c>
      <c r="BE62" s="31">
        <f t="shared" ca="1" si="8"/>
        <v>0</v>
      </c>
      <c r="BF62" s="31">
        <f t="shared" ca="1" si="8"/>
        <v>0</v>
      </c>
      <c r="BG62" s="31">
        <f t="shared" ca="1" si="13"/>
        <v>0</v>
      </c>
      <c r="BH62" s="31">
        <f t="shared" ca="1" si="13"/>
        <v>0</v>
      </c>
      <c r="BI62" s="31">
        <f t="shared" ca="1" si="13"/>
        <v>0</v>
      </c>
      <c r="BJ62" s="31">
        <f t="shared" ca="1" si="13"/>
        <v>0</v>
      </c>
      <c r="BK62" s="31">
        <f t="shared" ca="1" si="13"/>
        <v>-0.95</v>
      </c>
      <c r="BL62" s="31">
        <f t="shared" ca="1" si="13"/>
        <v>-0.27</v>
      </c>
      <c r="BM62" s="32">
        <f t="shared" ca="1" si="9"/>
        <v>0</v>
      </c>
      <c r="BN62" s="32">
        <f t="shared" ca="1" si="9"/>
        <v>0</v>
      </c>
      <c r="BO62" s="32">
        <f t="shared" ca="1" si="9"/>
        <v>0</v>
      </c>
      <c r="BP62" s="32">
        <f t="shared" ca="1" si="9"/>
        <v>0</v>
      </c>
      <c r="BQ62" s="32">
        <f t="shared" ca="1" si="9"/>
        <v>0</v>
      </c>
      <c r="BR62" s="32">
        <f t="shared" ca="1" si="9"/>
        <v>0</v>
      </c>
      <c r="BS62" s="32">
        <f t="shared" ca="1" si="14"/>
        <v>0</v>
      </c>
      <c r="BT62" s="32">
        <f t="shared" ca="1" si="14"/>
        <v>0</v>
      </c>
      <c r="BU62" s="32">
        <f t="shared" ca="1" si="14"/>
        <v>0</v>
      </c>
      <c r="BV62" s="32">
        <f t="shared" ca="1" si="14"/>
        <v>0</v>
      </c>
      <c r="BW62" s="32">
        <f t="shared" ca="1" si="14"/>
        <v>-110.93999999999956</v>
      </c>
      <c r="BX62" s="32">
        <f t="shared" ca="1" si="14"/>
        <v>-31.280000000001198</v>
      </c>
    </row>
    <row r="63" spans="1:76">
      <c r="A63" t="s">
        <v>448</v>
      </c>
      <c r="B63" s="1" t="s">
        <v>135</v>
      </c>
      <c r="C63" t="str">
        <f t="shared" ca="1" si="2"/>
        <v>BCHIMP</v>
      </c>
      <c r="D63" t="str">
        <f t="shared" ca="1" si="3"/>
        <v>Alberta-BC Intertie - Import</v>
      </c>
      <c r="E63" s="31">
        <f ca="1">IFERROR(IF(AND($A63=VLOOKUP($A63&amp;"."&amp;$C63,UncollectibleLookup,2,FALSE),$C63=VLOOKUP($A63&amp;"."&amp;$C63,UncollectibleLookup,4,FALSE)),0,'Corrected With Uncollectible'!CW63-'Module C Initial'!CW63),'Corrected With Uncollectible'!CW63-'Module C Initial'!CW63)</f>
        <v>0</v>
      </c>
      <c r="F63" s="31">
        <f ca="1">IFERROR(IF(AND($A63=VLOOKUP($A63&amp;"."&amp;$C63,UncollectibleLookup,2,FALSE),$C63=VLOOKUP($A63&amp;"."&amp;$C63,UncollectibleLookup,4,FALSE)),0,'Corrected With Uncollectible'!CX63-'Module C Initial'!CX63),'Corrected With Uncollectible'!CX63-'Module C Initial'!CX63)</f>
        <v>0</v>
      </c>
      <c r="G63" s="31">
        <f ca="1">IFERROR(IF(AND($A63=VLOOKUP($A63&amp;"."&amp;$C63,UncollectibleLookup,2,FALSE),$C63=VLOOKUP($A63&amp;"."&amp;$C63,UncollectibleLookup,4,FALSE)),0,'Corrected With Uncollectible'!CY63-'Module C Initial'!CY63),'Corrected With Uncollectible'!CY63-'Module C Initial'!CY63)</f>
        <v>47.670000000000073</v>
      </c>
      <c r="H63" s="31">
        <f ca="1">IFERROR(IF(AND($A63=VLOOKUP($A63&amp;"."&amp;$C63,UncollectibleLookup,2,FALSE),$C63=VLOOKUP($A63&amp;"."&amp;$C63,UncollectibleLookup,4,FALSE)),0,'Corrected With Uncollectible'!CZ63-'Module C Initial'!CZ63),'Corrected With Uncollectible'!CZ63-'Module C Initial'!CZ63)</f>
        <v>8.0600000000000591</v>
      </c>
      <c r="I63" s="31">
        <f ca="1">IFERROR(IF(AND($A63=VLOOKUP($A63&amp;"."&amp;$C63,UncollectibleLookup,2,FALSE),$C63=VLOOKUP($A63&amp;"."&amp;$C63,UncollectibleLookup,4,FALSE)),0,'Corrected With Uncollectible'!DA63-'Module C Initial'!DA63),'Corrected With Uncollectible'!DA63-'Module C Initial'!DA63)</f>
        <v>55.670000000000073</v>
      </c>
      <c r="J63" s="31">
        <f ca="1">IFERROR(IF(AND($A63=VLOOKUP($A63&amp;"."&amp;$C63,UncollectibleLookup,2,FALSE),$C63=VLOOKUP($A63&amp;"."&amp;$C63,UncollectibleLookup,4,FALSE)),0,'Corrected With Uncollectible'!DB63-'Module C Initial'!DB63),'Corrected With Uncollectible'!DB63-'Module C Initial'!DB63)</f>
        <v>69.340000000000146</v>
      </c>
      <c r="K63" s="31">
        <f ca="1">IFERROR(IF(AND($A63=VLOOKUP($A63&amp;"."&amp;$C63,UncollectibleLookup,2,FALSE),$C63=VLOOKUP($A63&amp;"."&amp;$C63,UncollectibleLookup,4,FALSE)),0,'Corrected With Uncollectible'!DC63-'Module C Initial'!DC63),'Corrected With Uncollectible'!DC63-'Module C Initial'!DC63)</f>
        <v>84.799999999999272</v>
      </c>
      <c r="L63" s="31">
        <f ca="1">IFERROR(IF(AND($A63=VLOOKUP($A63&amp;"."&amp;$C63,UncollectibleLookup,2,FALSE),$C63=VLOOKUP($A63&amp;"."&amp;$C63,UncollectibleLookup,4,FALSE)),0,'Corrected With Uncollectible'!DD63-'Module C Initial'!DD63),'Corrected With Uncollectible'!DD63-'Module C Initial'!DD63)</f>
        <v>14.529999999999973</v>
      </c>
      <c r="M63" s="31">
        <f ca="1">IFERROR(IF(AND($A63=VLOOKUP($A63&amp;"."&amp;$C63,UncollectibleLookup,2,FALSE),$C63=VLOOKUP($A63&amp;"."&amp;$C63,UncollectibleLookup,4,FALSE)),0,'Corrected With Uncollectible'!DE63-'Module C Initial'!DE63),'Corrected With Uncollectible'!DE63-'Module C Initial'!DE63)</f>
        <v>51.359999999999673</v>
      </c>
      <c r="N63" s="31">
        <f ca="1">IFERROR(IF(AND($A63=VLOOKUP($A63&amp;"."&amp;$C63,UncollectibleLookup,2,FALSE),$C63=VLOOKUP($A63&amp;"."&amp;$C63,UncollectibleLookup,4,FALSE)),0,'Corrected With Uncollectible'!DF63-'Module C Initial'!DF63),'Corrected With Uncollectible'!DF63-'Module C Initial'!DF63)</f>
        <v>10.3599999999999</v>
      </c>
      <c r="O63" s="31">
        <f ca="1">IFERROR(IF(AND($A63=VLOOKUP($A63&amp;"."&amp;$C63,UncollectibleLookup,2,FALSE),$C63=VLOOKUP($A63&amp;"."&amp;$C63,UncollectibleLookup,4,FALSE)),0,'Corrected With Uncollectible'!DG63-'Module C Initial'!DG63),'Corrected With Uncollectible'!DG63-'Module C Initial'!DG63)</f>
        <v>114.56000000000131</v>
      </c>
      <c r="P63" s="31">
        <f ca="1">IFERROR(IF(AND($A63=VLOOKUP($A63&amp;"."&amp;$C63,UncollectibleLookup,2,FALSE),$C63=VLOOKUP($A63&amp;"."&amp;$C63,UncollectibleLookup,4,FALSE)),0,'Corrected With Uncollectible'!DH63-'Module C Initial'!DH63),'Corrected With Uncollectible'!DH63-'Module C Initial'!DH63)</f>
        <v>92.950000000000728</v>
      </c>
      <c r="Q63" s="32">
        <f ca="1">IFERROR(IF(AND($A63=VLOOKUP($A63&amp;"."&amp;$C63,UncollectibleLookup,2,FALSE),$C63=VLOOKUP($A63&amp;"."&amp;$C63,UncollectibleLookup,4,FALSE)),0,'Corrected With Uncollectible'!DI63-'Module C Initial'!DI63),'Corrected With Uncollectible'!DI63-'Module C Initial'!DI63)</f>
        <v>0</v>
      </c>
      <c r="R63" s="32">
        <f ca="1">IFERROR(IF(AND($A63=VLOOKUP($A63&amp;"."&amp;$C63,UncollectibleLookup,2,FALSE),$C63=VLOOKUP($A63&amp;"."&amp;$C63,UncollectibleLookup,4,FALSE)),0,'Corrected With Uncollectible'!DJ63-'Module C Initial'!DJ63),'Corrected With Uncollectible'!DJ63-'Module C Initial'!DJ63)</f>
        <v>0</v>
      </c>
      <c r="S63" s="32">
        <f ca="1">IFERROR(IF(AND($A63=VLOOKUP($A63&amp;"."&amp;$C63,UncollectibleLookup,2,FALSE),$C63=VLOOKUP($A63&amp;"."&amp;$C63,UncollectibleLookup,4,FALSE)),0,'Corrected With Uncollectible'!DK63-'Module C Initial'!DK63),'Corrected With Uncollectible'!DK63-'Module C Initial'!DK63)</f>
        <v>2.3800000000000239</v>
      </c>
      <c r="T63" s="32">
        <f ca="1">IFERROR(IF(AND($A63=VLOOKUP($A63&amp;"."&amp;$C63,UncollectibleLookup,2,FALSE),$C63=VLOOKUP($A63&amp;"."&amp;$C63,UncollectibleLookup,4,FALSE)),0,'Corrected With Uncollectible'!DL63-'Module C Initial'!DL63),'Corrected With Uncollectible'!DL63-'Module C Initial'!DL63)</f>
        <v>0.39999999999999858</v>
      </c>
      <c r="U63" s="32">
        <f ca="1">IFERROR(IF(AND($A63=VLOOKUP($A63&amp;"."&amp;$C63,UncollectibleLookup,2,FALSE),$C63=VLOOKUP($A63&amp;"."&amp;$C63,UncollectibleLookup,4,FALSE)),0,'Corrected With Uncollectible'!DM63-'Module C Initial'!DM63),'Corrected With Uncollectible'!DM63-'Module C Initial'!DM63)</f>
        <v>2.7800000000000011</v>
      </c>
      <c r="V63" s="32">
        <f ca="1">IFERROR(IF(AND($A63=VLOOKUP($A63&amp;"."&amp;$C63,UncollectibleLookup,2,FALSE),$C63=VLOOKUP($A63&amp;"."&amp;$C63,UncollectibleLookup,4,FALSE)),0,'Corrected With Uncollectible'!DN63-'Module C Initial'!DN63),'Corrected With Uncollectible'!DN63-'Module C Initial'!DN63)</f>
        <v>3.4699999999999989</v>
      </c>
      <c r="W63" s="32">
        <f ca="1">IFERROR(IF(AND($A63=VLOOKUP($A63&amp;"."&amp;$C63,UncollectibleLookup,2,FALSE),$C63=VLOOKUP($A63&amp;"."&amp;$C63,UncollectibleLookup,4,FALSE)),0,'Corrected With Uncollectible'!DO63-'Module C Initial'!DO63),'Corrected With Uncollectible'!DO63-'Module C Initial'!DO63)</f>
        <v>4.2400000000000091</v>
      </c>
      <c r="X63" s="32">
        <f ca="1">IFERROR(IF(AND($A63=VLOOKUP($A63&amp;"."&amp;$C63,UncollectibleLookup,2,FALSE),$C63=VLOOKUP($A63&amp;"."&amp;$C63,UncollectibleLookup,4,FALSE)),0,'Corrected With Uncollectible'!DP63-'Module C Initial'!DP63),'Corrected With Uncollectible'!DP63-'Module C Initial'!DP63)</f>
        <v>0.73000000000000398</v>
      </c>
      <c r="Y63" s="32">
        <f ca="1">IFERROR(IF(AND($A63=VLOOKUP($A63&amp;"."&amp;$C63,UncollectibleLookup,2,FALSE),$C63=VLOOKUP($A63&amp;"."&amp;$C63,UncollectibleLookup,4,FALSE)),0,'Corrected With Uncollectible'!DQ63-'Module C Initial'!DQ63),'Corrected With Uncollectible'!DQ63-'Module C Initial'!DQ63)</f>
        <v>2.5699999999999932</v>
      </c>
      <c r="Z63" s="32">
        <f ca="1">IFERROR(IF(AND($A63=VLOOKUP($A63&amp;"."&amp;$C63,UncollectibleLookup,2,FALSE),$C63=VLOOKUP($A63&amp;"."&amp;$C63,UncollectibleLookup,4,FALSE)),0,'Corrected With Uncollectible'!DR63-'Module C Initial'!DR63),'Corrected With Uncollectible'!DR63-'Module C Initial'!DR63)</f>
        <v>0.52000000000000313</v>
      </c>
      <c r="AA63" s="32">
        <f ca="1">IFERROR(IF(AND($A63=VLOOKUP($A63&amp;"."&amp;$C63,UncollectibleLookup,2,FALSE),$C63=VLOOKUP($A63&amp;"."&amp;$C63,UncollectibleLookup,4,FALSE)),0,'Corrected With Uncollectible'!DS63-'Module C Initial'!DS63),'Corrected With Uncollectible'!DS63-'Module C Initial'!DS63)</f>
        <v>5.7300000000000182</v>
      </c>
      <c r="AB63" s="32">
        <f ca="1">IFERROR(IF(AND($A63=VLOOKUP($A63&amp;"."&amp;$C63,UncollectibleLookup,2,FALSE),$C63=VLOOKUP($A63&amp;"."&amp;$C63,UncollectibleLookup,4,FALSE)),0,'Corrected With Uncollectible'!DT63-'Module C Initial'!DT63),'Corrected With Uncollectible'!DT63-'Module C Initial'!DT63)</f>
        <v>4.6399999999999864</v>
      </c>
      <c r="AC63" s="31">
        <f ca="1">IFERROR(IF(AND($A63=VLOOKUP($A63&amp;"."&amp;$C63,UncollectibleLookup,2,FALSE),$C63=VLOOKUP($A63&amp;"."&amp;$C63,UncollectibleLookup,4,FALSE)),0,'Corrected With Uncollectible'!DU63-'Module C Initial'!DU63),'Corrected With Uncollectible'!DU63-'Module C Initial'!DU63)</f>
        <v>0</v>
      </c>
      <c r="AD63" s="31">
        <f ca="1">IFERROR(IF(AND($A63=VLOOKUP($A63&amp;"."&amp;$C63,UncollectibleLookup,2,FALSE),$C63=VLOOKUP($A63&amp;"."&amp;$C63,UncollectibleLookup,4,FALSE)),0,'Corrected With Uncollectible'!DV63-'Module C Initial'!DV63),'Corrected With Uncollectible'!DV63-'Module C Initial'!DV63)</f>
        <v>0</v>
      </c>
      <c r="AE63" s="31">
        <f ca="1">IFERROR(IF(AND($A63=VLOOKUP($A63&amp;"."&amp;$C63,UncollectibleLookup,2,FALSE),$C63=VLOOKUP($A63&amp;"."&amp;$C63,UncollectibleLookup,4,FALSE)),0,'Corrected With Uncollectible'!DW63-'Module C Initial'!DW63),'Corrected With Uncollectible'!DW63-'Module C Initial'!DW63)</f>
        <v>15.150000000000091</v>
      </c>
      <c r="AF63" s="31">
        <f ca="1">IFERROR(IF(AND($A63=VLOOKUP($A63&amp;"."&amp;$C63,UncollectibleLookup,2,FALSE),$C63=VLOOKUP($A63&amp;"."&amp;$C63,UncollectibleLookup,4,FALSE)),0,'Corrected With Uncollectible'!DX63-'Module C Initial'!DX63),'Corrected With Uncollectible'!DX63-'Module C Initial'!DX63)</f>
        <v>2.539999999999992</v>
      </c>
      <c r="AG63" s="31">
        <f ca="1">IFERROR(IF(AND($A63=VLOOKUP($A63&amp;"."&amp;$C63,UncollectibleLookup,2,FALSE),$C63=VLOOKUP($A63&amp;"."&amp;$C63,UncollectibleLookup,4,FALSE)),0,'Corrected With Uncollectible'!DY63-'Module C Initial'!DY63),'Corrected With Uncollectible'!DY63-'Module C Initial'!DY63)</f>
        <v>17.490000000000009</v>
      </c>
      <c r="AH63" s="31">
        <f ca="1">IFERROR(IF(AND($A63=VLOOKUP($A63&amp;"."&amp;$C63,UncollectibleLookup,2,FALSE),$C63=VLOOKUP($A63&amp;"."&amp;$C63,UncollectibleLookup,4,FALSE)),0,'Corrected With Uncollectible'!DZ63-'Module C Initial'!DZ63),'Corrected With Uncollectible'!DZ63-'Module C Initial'!DZ63)</f>
        <v>21.660000000000082</v>
      </c>
      <c r="AI63" s="31">
        <f ca="1">IFERROR(IF(AND($A63=VLOOKUP($A63&amp;"."&amp;$C63,UncollectibleLookup,2,FALSE),$C63=VLOOKUP($A63&amp;"."&amp;$C63,UncollectibleLookup,4,FALSE)),0,'Corrected With Uncollectible'!EA63-'Module C Initial'!EA63),'Corrected With Uncollectible'!EA63-'Module C Initial'!EA63)</f>
        <v>26.3599999999999</v>
      </c>
      <c r="AJ63" s="31">
        <f ca="1">IFERROR(IF(AND($A63=VLOOKUP($A63&amp;"."&amp;$C63,UncollectibleLookup,2,FALSE),$C63=VLOOKUP($A63&amp;"."&amp;$C63,UncollectibleLookup,4,FALSE)),0,'Corrected With Uncollectible'!EB63-'Module C Initial'!EB63),'Corrected With Uncollectible'!EB63-'Module C Initial'!EB63)</f>
        <v>4.4900000000000091</v>
      </c>
      <c r="AK63" s="31">
        <f ca="1">IFERROR(IF(AND($A63=VLOOKUP($A63&amp;"."&amp;$C63,UncollectibleLookup,2,FALSE),$C63=VLOOKUP($A63&amp;"."&amp;$C63,UncollectibleLookup,4,FALSE)),0,'Corrected With Uncollectible'!EC63-'Module C Initial'!EC63),'Corrected With Uncollectible'!EC63-'Module C Initial'!EC63)</f>
        <v>15.789999999999964</v>
      </c>
      <c r="AL63" s="31">
        <f ca="1">IFERROR(IF(AND($A63=VLOOKUP($A63&amp;"."&amp;$C63,UncollectibleLookup,2,FALSE),$C63=VLOOKUP($A63&amp;"."&amp;$C63,UncollectibleLookup,4,FALSE)),0,'Corrected With Uncollectible'!ED63-'Module C Initial'!ED63),'Corrected With Uncollectible'!ED63-'Module C Initial'!ED63)</f>
        <v>3.1699999999999875</v>
      </c>
      <c r="AM63" s="31">
        <f ca="1">IFERROR(IF(AND($A63=VLOOKUP($A63&amp;"."&amp;$C63,UncollectibleLookup,2,FALSE),$C63=VLOOKUP($A63&amp;"."&amp;$C63,UncollectibleLookup,4,FALSE)),0,'Corrected With Uncollectible'!EE63-'Module C Initial'!EE63),'Corrected With Uncollectible'!EE63-'Module C Initial'!EE63)</f>
        <v>34.840000000000146</v>
      </c>
      <c r="AN63" s="31">
        <f ca="1">IFERROR(IF(AND($A63=VLOOKUP($A63&amp;"."&amp;$C63,UncollectibleLookup,2,FALSE),$C63=VLOOKUP($A63&amp;"."&amp;$C63,UncollectibleLookup,4,FALSE)),0,'Corrected With Uncollectible'!EF63-'Module C Initial'!EF63),'Corrected With Uncollectible'!EF63-'Module C Initial'!EF63)</f>
        <v>28.110000000000127</v>
      </c>
      <c r="AO63" s="32">
        <f t="shared" ref="AO63:AT119" ca="1" si="16">E63+Q63+AC63</f>
        <v>0</v>
      </c>
      <c r="AP63" s="32">
        <f t="shared" ca="1" si="16"/>
        <v>0</v>
      </c>
      <c r="AQ63" s="32">
        <f t="shared" ca="1" si="16"/>
        <v>65.200000000000188</v>
      </c>
      <c r="AR63" s="32">
        <f t="shared" ca="1" si="15"/>
        <v>11.00000000000005</v>
      </c>
      <c r="AS63" s="32">
        <f t="shared" ca="1" si="15"/>
        <v>75.940000000000083</v>
      </c>
      <c r="AT63" s="32">
        <f t="shared" ca="1" si="15"/>
        <v>94.470000000000226</v>
      </c>
      <c r="AU63" s="32">
        <f t="shared" ca="1" si="15"/>
        <v>115.39999999999918</v>
      </c>
      <c r="AV63" s="32">
        <f t="shared" ca="1" si="15"/>
        <v>19.749999999999986</v>
      </c>
      <c r="AW63" s="32">
        <f t="shared" ca="1" si="15"/>
        <v>69.719999999999629</v>
      </c>
      <c r="AX63" s="32">
        <f t="shared" ca="1" si="15"/>
        <v>14.049999999999891</v>
      </c>
      <c r="AY63" s="32">
        <f t="shared" ca="1" si="15"/>
        <v>155.13000000000147</v>
      </c>
      <c r="AZ63" s="32">
        <f t="shared" ca="1" si="15"/>
        <v>125.70000000000084</v>
      </c>
      <c r="BA63" s="31">
        <f t="shared" ca="1" si="8"/>
        <v>0</v>
      </c>
      <c r="BB63" s="31">
        <f t="shared" ca="1" si="8"/>
        <v>0</v>
      </c>
      <c r="BC63" s="31">
        <f t="shared" ca="1" si="8"/>
        <v>0.56000000000000005</v>
      </c>
      <c r="BD63" s="31">
        <f t="shared" ca="1" si="8"/>
        <v>0.09</v>
      </c>
      <c r="BE63" s="31">
        <f t="shared" ca="1" si="8"/>
        <v>0.65</v>
      </c>
      <c r="BF63" s="31">
        <f t="shared" ca="1" si="8"/>
        <v>0.81</v>
      </c>
      <c r="BG63" s="31">
        <f t="shared" ca="1" si="13"/>
        <v>0.99</v>
      </c>
      <c r="BH63" s="31">
        <f t="shared" ca="1" si="13"/>
        <v>0.17</v>
      </c>
      <c r="BI63" s="31">
        <f t="shared" ca="1" si="13"/>
        <v>0.6</v>
      </c>
      <c r="BJ63" s="31">
        <f t="shared" ca="1" si="13"/>
        <v>0.12</v>
      </c>
      <c r="BK63" s="31">
        <f t="shared" ca="1" si="13"/>
        <v>1.34</v>
      </c>
      <c r="BL63" s="31">
        <f t="shared" ca="1" si="13"/>
        <v>1.0900000000000001</v>
      </c>
      <c r="BM63" s="32">
        <f t="shared" ca="1" si="9"/>
        <v>0</v>
      </c>
      <c r="BN63" s="32">
        <f t="shared" ca="1" si="9"/>
        <v>0</v>
      </c>
      <c r="BO63" s="32">
        <f t="shared" ca="1" si="9"/>
        <v>65.76000000000019</v>
      </c>
      <c r="BP63" s="32">
        <f t="shared" ca="1" si="9"/>
        <v>11.09000000000005</v>
      </c>
      <c r="BQ63" s="32">
        <f t="shared" ca="1" si="9"/>
        <v>76.590000000000089</v>
      </c>
      <c r="BR63" s="32">
        <f t="shared" ca="1" si="9"/>
        <v>95.280000000000229</v>
      </c>
      <c r="BS63" s="32">
        <f t="shared" ca="1" si="14"/>
        <v>116.38999999999918</v>
      </c>
      <c r="BT63" s="32">
        <f t="shared" ca="1" si="14"/>
        <v>19.919999999999987</v>
      </c>
      <c r="BU63" s="32">
        <f t="shared" ca="1" si="14"/>
        <v>70.319999999999624</v>
      </c>
      <c r="BV63" s="32">
        <f t="shared" ca="1" si="14"/>
        <v>14.16999999999989</v>
      </c>
      <c r="BW63" s="32">
        <f t="shared" ca="1" si="14"/>
        <v>156.47000000000148</v>
      </c>
      <c r="BX63" s="32">
        <f t="shared" ca="1" si="14"/>
        <v>126.79000000000084</v>
      </c>
    </row>
    <row r="64" spans="1:76">
      <c r="A64" t="s">
        <v>448</v>
      </c>
      <c r="B64" s="1" t="s">
        <v>137</v>
      </c>
      <c r="C64" t="str">
        <f t="shared" ca="1" si="2"/>
        <v>BCHEXP</v>
      </c>
      <c r="D64" t="str">
        <f t="shared" ca="1" si="3"/>
        <v>Alberta-BC Intertie - Export</v>
      </c>
      <c r="E64" s="31">
        <f ca="1">IFERROR(IF(AND($A64=VLOOKUP($A64&amp;"."&amp;$C64,UncollectibleLookup,2,FALSE),$C64=VLOOKUP($A64&amp;"."&amp;$C64,UncollectibleLookup,4,FALSE)),0,'Corrected With Uncollectible'!CW64-'Module C Initial'!CW64),'Corrected With Uncollectible'!CW64-'Module C Initial'!CW64)</f>
        <v>0</v>
      </c>
      <c r="F64" s="31">
        <f ca="1">IFERROR(IF(AND($A64=VLOOKUP($A64&amp;"."&amp;$C64,UncollectibleLookup,2,FALSE),$C64=VLOOKUP($A64&amp;"."&amp;$C64,UncollectibleLookup,4,FALSE)),0,'Corrected With Uncollectible'!CX64-'Module C Initial'!CX64),'Corrected With Uncollectible'!CX64-'Module C Initial'!CX64)</f>
        <v>0</v>
      </c>
      <c r="G64" s="31">
        <f ca="1">IFERROR(IF(AND($A64=VLOOKUP($A64&amp;"."&amp;$C64,UncollectibleLookup,2,FALSE),$C64=VLOOKUP($A64&amp;"."&amp;$C64,UncollectibleLookup,4,FALSE)),0,'Corrected With Uncollectible'!CY64-'Module C Initial'!CY64),'Corrected With Uncollectible'!CY64-'Module C Initial'!CY64)</f>
        <v>0</v>
      </c>
      <c r="H64" s="31">
        <f ca="1">IFERROR(IF(AND($A64=VLOOKUP($A64&amp;"."&amp;$C64,UncollectibleLookup,2,FALSE),$C64=VLOOKUP($A64&amp;"."&amp;$C64,UncollectibleLookup,4,FALSE)),0,'Corrected With Uncollectible'!CZ64-'Module C Initial'!CZ64),'Corrected With Uncollectible'!CZ64-'Module C Initial'!CZ64)</f>
        <v>0</v>
      </c>
      <c r="I64" s="31">
        <f ca="1">IFERROR(IF(AND($A64=VLOOKUP($A64&amp;"."&amp;$C64,UncollectibleLookup,2,FALSE),$C64=VLOOKUP($A64&amp;"."&amp;$C64,UncollectibleLookup,4,FALSE)),0,'Corrected With Uncollectible'!DA64-'Module C Initial'!DA64),'Corrected With Uncollectible'!DA64-'Module C Initial'!DA64)</f>
        <v>5.6843418860808015E-14</v>
      </c>
      <c r="J64" s="31">
        <f ca="1">IFERROR(IF(AND($A64=VLOOKUP($A64&amp;"."&amp;$C64,UncollectibleLookup,2,FALSE),$C64=VLOOKUP($A64&amp;"."&amp;$C64,UncollectibleLookup,4,FALSE)),0,'Corrected With Uncollectible'!DB64-'Module C Initial'!DB64),'Corrected With Uncollectible'!DB64-'Module C Initial'!DB64)</f>
        <v>0</v>
      </c>
      <c r="K64" s="31">
        <f ca="1">IFERROR(IF(AND($A64=VLOOKUP($A64&amp;"."&amp;$C64,UncollectibleLookup,2,FALSE),$C64=VLOOKUP($A64&amp;"."&amp;$C64,UncollectibleLookup,4,FALSE)),0,'Corrected With Uncollectible'!DC64-'Module C Initial'!DC64),'Corrected With Uncollectible'!DC64-'Module C Initial'!DC64)</f>
        <v>1.0000000000005116E-2</v>
      </c>
      <c r="L64" s="31">
        <f ca="1">IFERROR(IF(AND($A64=VLOOKUP($A64&amp;"."&amp;$C64,UncollectibleLookup,2,FALSE),$C64=VLOOKUP($A64&amp;"."&amp;$C64,UncollectibleLookup,4,FALSE)),0,'Corrected With Uncollectible'!DD64-'Module C Initial'!DD64),'Corrected With Uncollectible'!DD64-'Module C Initial'!DD64)</f>
        <v>0</v>
      </c>
      <c r="M64" s="31">
        <f ca="1">IFERROR(IF(AND($A64=VLOOKUP($A64&amp;"."&amp;$C64,UncollectibleLookup,2,FALSE),$C64=VLOOKUP($A64&amp;"."&amp;$C64,UncollectibleLookup,4,FALSE)),0,'Corrected With Uncollectible'!DE64-'Module C Initial'!DE64),'Corrected With Uncollectible'!DE64-'Module C Initial'!DE64)</f>
        <v>0</v>
      </c>
      <c r="N64" s="31">
        <f ca="1">IFERROR(IF(AND($A64=VLOOKUP($A64&amp;"."&amp;$C64,UncollectibleLookup,2,FALSE),$C64=VLOOKUP($A64&amp;"."&amp;$C64,UncollectibleLookup,4,FALSE)),0,'Corrected With Uncollectible'!DF64-'Module C Initial'!DF64),'Corrected With Uncollectible'!DF64-'Module C Initial'!DF64)</f>
        <v>-9.9999999999909051E-3</v>
      </c>
      <c r="O64" s="31">
        <f ca="1">IFERROR(IF(AND($A64=VLOOKUP($A64&amp;"."&amp;$C64,UncollectibleLookup,2,FALSE),$C64=VLOOKUP($A64&amp;"."&amp;$C64,UncollectibleLookup,4,FALSE)),0,'Corrected With Uncollectible'!DG64-'Module C Initial'!DG64),'Corrected With Uncollectible'!DG64-'Module C Initial'!DG64)</f>
        <v>0</v>
      </c>
      <c r="P64" s="31">
        <f ca="1">IFERROR(IF(AND($A64=VLOOKUP($A64&amp;"."&amp;$C64,UncollectibleLookup,2,FALSE),$C64=VLOOKUP($A64&amp;"."&amp;$C64,UncollectibleLookup,4,FALSE)),0,'Corrected With Uncollectible'!DH64-'Module C Initial'!DH64),'Corrected With Uncollectible'!DH64-'Module C Initial'!DH64)</f>
        <v>0</v>
      </c>
      <c r="Q64" s="32">
        <f ca="1">IFERROR(IF(AND($A64=VLOOKUP($A64&amp;"."&amp;$C64,UncollectibleLookup,2,FALSE),$C64=VLOOKUP($A64&amp;"."&amp;$C64,UncollectibleLookup,4,FALSE)),0,'Corrected With Uncollectible'!DI64-'Module C Initial'!DI64),'Corrected With Uncollectible'!DI64-'Module C Initial'!DI64)</f>
        <v>0</v>
      </c>
      <c r="R64" s="32">
        <f ca="1">IFERROR(IF(AND($A64=VLOOKUP($A64&amp;"."&amp;$C64,UncollectibleLookup,2,FALSE),$C64=VLOOKUP($A64&amp;"."&amp;$C64,UncollectibleLookup,4,FALSE)),0,'Corrected With Uncollectible'!DJ64-'Module C Initial'!DJ64),'Corrected With Uncollectible'!DJ64-'Module C Initial'!DJ64)</f>
        <v>0</v>
      </c>
      <c r="S64" s="32">
        <f ca="1">IFERROR(IF(AND($A64=VLOOKUP($A64&amp;"."&amp;$C64,UncollectibleLookup,2,FALSE),$C64=VLOOKUP($A64&amp;"."&amp;$C64,UncollectibleLookup,4,FALSE)),0,'Corrected With Uncollectible'!DK64-'Module C Initial'!DK64),'Corrected With Uncollectible'!DK64-'Module C Initial'!DK64)</f>
        <v>0</v>
      </c>
      <c r="T64" s="32">
        <f ca="1">IFERROR(IF(AND($A64=VLOOKUP($A64&amp;"."&amp;$C64,UncollectibleLookup,2,FALSE),$C64=VLOOKUP($A64&amp;"."&amp;$C64,UncollectibleLookup,4,FALSE)),0,'Corrected With Uncollectible'!DL64-'Module C Initial'!DL64),'Corrected With Uncollectible'!DL64-'Module C Initial'!DL64)</f>
        <v>0</v>
      </c>
      <c r="U64" s="32">
        <f ca="1">IFERROR(IF(AND($A64=VLOOKUP($A64&amp;"."&amp;$C64,UncollectibleLookup,2,FALSE),$C64=VLOOKUP($A64&amp;"."&amp;$C64,UncollectibleLookup,4,FALSE)),0,'Corrected With Uncollectible'!DM64-'Module C Initial'!DM64),'Corrected With Uncollectible'!DM64-'Module C Initial'!DM64)</f>
        <v>0</v>
      </c>
      <c r="V64" s="32">
        <f ca="1">IFERROR(IF(AND($A64=VLOOKUP($A64&amp;"."&amp;$C64,UncollectibleLookup,2,FALSE),$C64=VLOOKUP($A64&amp;"."&amp;$C64,UncollectibleLookup,4,FALSE)),0,'Corrected With Uncollectible'!DN64-'Module C Initial'!DN64),'Corrected With Uncollectible'!DN64-'Module C Initial'!DN64)</f>
        <v>0</v>
      </c>
      <c r="W64" s="32">
        <f ca="1">IFERROR(IF(AND($A64=VLOOKUP($A64&amp;"."&amp;$C64,UncollectibleLookup,2,FALSE),$C64=VLOOKUP($A64&amp;"."&amp;$C64,UncollectibleLookup,4,FALSE)),0,'Corrected With Uncollectible'!DO64-'Module C Initial'!DO64),'Corrected With Uncollectible'!DO64-'Module C Initial'!DO64)</f>
        <v>0</v>
      </c>
      <c r="X64" s="32">
        <f ca="1">IFERROR(IF(AND($A64=VLOOKUP($A64&amp;"."&amp;$C64,UncollectibleLookup,2,FALSE),$C64=VLOOKUP($A64&amp;"."&amp;$C64,UncollectibleLookup,4,FALSE)),0,'Corrected With Uncollectible'!DP64-'Module C Initial'!DP64),'Corrected With Uncollectible'!DP64-'Module C Initial'!DP64)</f>
        <v>0</v>
      </c>
      <c r="Y64" s="32">
        <f ca="1">IFERROR(IF(AND($A64=VLOOKUP($A64&amp;"."&amp;$C64,UncollectibleLookup,2,FALSE),$C64=VLOOKUP($A64&amp;"."&amp;$C64,UncollectibleLookup,4,FALSE)),0,'Corrected With Uncollectible'!DQ64-'Module C Initial'!DQ64),'Corrected With Uncollectible'!DQ64-'Module C Initial'!DQ64)</f>
        <v>0</v>
      </c>
      <c r="Z64" s="32">
        <f ca="1">IFERROR(IF(AND($A64=VLOOKUP($A64&amp;"."&amp;$C64,UncollectibleLookup,2,FALSE),$C64=VLOOKUP($A64&amp;"."&amp;$C64,UncollectibleLookup,4,FALSE)),0,'Corrected With Uncollectible'!DR64-'Module C Initial'!DR64),'Corrected With Uncollectible'!DR64-'Module C Initial'!DR64)</f>
        <v>0</v>
      </c>
      <c r="AA64" s="32">
        <f ca="1">IFERROR(IF(AND($A64=VLOOKUP($A64&amp;"."&amp;$C64,UncollectibleLookup,2,FALSE),$C64=VLOOKUP($A64&amp;"."&amp;$C64,UncollectibleLookup,4,FALSE)),0,'Corrected With Uncollectible'!DS64-'Module C Initial'!DS64),'Corrected With Uncollectible'!DS64-'Module C Initial'!DS64)</f>
        <v>0</v>
      </c>
      <c r="AB64" s="32">
        <f ca="1">IFERROR(IF(AND($A64=VLOOKUP($A64&amp;"."&amp;$C64,UncollectibleLookup,2,FALSE),$C64=VLOOKUP($A64&amp;"."&amp;$C64,UncollectibleLookup,4,FALSE)),0,'Corrected With Uncollectible'!DT64-'Module C Initial'!DT64),'Corrected With Uncollectible'!DT64-'Module C Initial'!DT64)</f>
        <v>0</v>
      </c>
      <c r="AC64" s="31">
        <f ca="1">IFERROR(IF(AND($A64=VLOOKUP($A64&amp;"."&amp;$C64,UncollectibleLookup,2,FALSE),$C64=VLOOKUP($A64&amp;"."&amp;$C64,UncollectibleLookup,4,FALSE)),0,'Corrected With Uncollectible'!DU64-'Module C Initial'!DU64),'Corrected With Uncollectible'!DU64-'Module C Initial'!DU64)</f>
        <v>0</v>
      </c>
      <c r="AD64" s="31">
        <f ca="1">IFERROR(IF(AND($A64=VLOOKUP($A64&amp;"."&amp;$C64,UncollectibleLookup,2,FALSE),$C64=VLOOKUP($A64&amp;"."&amp;$C64,UncollectibleLookup,4,FALSE)),0,'Corrected With Uncollectible'!DV64-'Module C Initial'!DV64),'Corrected With Uncollectible'!DV64-'Module C Initial'!DV64)</f>
        <v>0</v>
      </c>
      <c r="AE64" s="31">
        <f ca="1">IFERROR(IF(AND($A64=VLOOKUP($A64&amp;"."&amp;$C64,UncollectibleLookup,2,FALSE),$C64=VLOOKUP($A64&amp;"."&amp;$C64,UncollectibleLookup,4,FALSE)),0,'Corrected With Uncollectible'!DW64-'Module C Initial'!DW64),'Corrected With Uncollectible'!DW64-'Module C Initial'!DW64)</f>
        <v>0</v>
      </c>
      <c r="AF64" s="31">
        <f ca="1">IFERROR(IF(AND($A64=VLOOKUP($A64&amp;"."&amp;$C64,UncollectibleLookup,2,FALSE),$C64=VLOOKUP($A64&amp;"."&amp;$C64,UncollectibleLookup,4,FALSE)),0,'Corrected With Uncollectible'!DX64-'Module C Initial'!DX64),'Corrected With Uncollectible'!DX64-'Module C Initial'!DX64)</f>
        <v>0</v>
      </c>
      <c r="AG64" s="31">
        <f ca="1">IFERROR(IF(AND($A64=VLOOKUP($A64&amp;"."&amp;$C64,UncollectibleLookup,2,FALSE),$C64=VLOOKUP($A64&amp;"."&amp;$C64,UncollectibleLookup,4,FALSE)),0,'Corrected With Uncollectible'!DY64-'Module C Initial'!DY64),'Corrected With Uncollectible'!DY64-'Module C Initial'!DY64)</f>
        <v>0</v>
      </c>
      <c r="AH64" s="31">
        <f ca="1">IFERROR(IF(AND($A64=VLOOKUP($A64&amp;"."&amp;$C64,UncollectibleLookup,2,FALSE),$C64=VLOOKUP($A64&amp;"."&amp;$C64,UncollectibleLookup,4,FALSE)),0,'Corrected With Uncollectible'!DZ64-'Module C Initial'!DZ64),'Corrected With Uncollectible'!DZ64-'Module C Initial'!DZ64)</f>
        <v>0</v>
      </c>
      <c r="AI64" s="31">
        <f ca="1">IFERROR(IF(AND($A64=VLOOKUP($A64&amp;"."&amp;$C64,UncollectibleLookup,2,FALSE),$C64=VLOOKUP($A64&amp;"."&amp;$C64,UncollectibleLookup,4,FALSE)),0,'Corrected With Uncollectible'!EA64-'Module C Initial'!EA64),'Corrected With Uncollectible'!EA64-'Module C Initial'!EA64)</f>
        <v>0</v>
      </c>
      <c r="AJ64" s="31">
        <f ca="1">IFERROR(IF(AND($A64=VLOOKUP($A64&amp;"."&amp;$C64,UncollectibleLookup,2,FALSE),$C64=VLOOKUP($A64&amp;"."&amp;$C64,UncollectibleLookup,4,FALSE)),0,'Corrected With Uncollectible'!EB64-'Module C Initial'!EB64),'Corrected With Uncollectible'!EB64-'Module C Initial'!EB64)</f>
        <v>0</v>
      </c>
      <c r="AK64" s="31">
        <f ca="1">IFERROR(IF(AND($A64=VLOOKUP($A64&amp;"."&amp;$C64,UncollectibleLookup,2,FALSE),$C64=VLOOKUP($A64&amp;"."&amp;$C64,UncollectibleLookup,4,FALSE)),0,'Corrected With Uncollectible'!EC64-'Module C Initial'!EC64),'Corrected With Uncollectible'!EC64-'Module C Initial'!EC64)</f>
        <v>0</v>
      </c>
      <c r="AL64" s="31">
        <f ca="1">IFERROR(IF(AND($A64=VLOOKUP($A64&amp;"."&amp;$C64,UncollectibleLookup,2,FALSE),$C64=VLOOKUP($A64&amp;"."&amp;$C64,UncollectibleLookup,4,FALSE)),0,'Corrected With Uncollectible'!ED64-'Module C Initial'!ED64),'Corrected With Uncollectible'!ED64-'Module C Initial'!ED64)</f>
        <v>0</v>
      </c>
      <c r="AM64" s="31">
        <f ca="1">IFERROR(IF(AND($A64=VLOOKUP($A64&amp;"."&amp;$C64,UncollectibleLookup,2,FALSE),$C64=VLOOKUP($A64&amp;"."&amp;$C64,UncollectibleLookup,4,FALSE)),0,'Corrected With Uncollectible'!EE64-'Module C Initial'!EE64),'Corrected With Uncollectible'!EE64-'Module C Initial'!EE64)</f>
        <v>0</v>
      </c>
      <c r="AN64" s="31">
        <f ca="1">IFERROR(IF(AND($A64=VLOOKUP($A64&amp;"."&amp;$C64,UncollectibleLookup,2,FALSE),$C64=VLOOKUP($A64&amp;"."&amp;$C64,UncollectibleLookup,4,FALSE)),0,'Corrected With Uncollectible'!EF64-'Module C Initial'!EF64),'Corrected With Uncollectible'!EF64-'Module C Initial'!EF64)</f>
        <v>0</v>
      </c>
      <c r="AO64" s="32">
        <f t="shared" ca="1" si="16"/>
        <v>0</v>
      </c>
      <c r="AP64" s="32">
        <f t="shared" ca="1" si="16"/>
        <v>0</v>
      </c>
      <c r="AQ64" s="32">
        <f t="shared" ca="1" si="16"/>
        <v>0</v>
      </c>
      <c r="AR64" s="32">
        <f t="shared" ca="1" si="15"/>
        <v>0</v>
      </c>
      <c r="AS64" s="32">
        <f t="shared" ca="1" si="15"/>
        <v>5.6843418860808015E-14</v>
      </c>
      <c r="AT64" s="32">
        <f t="shared" ca="1" si="15"/>
        <v>0</v>
      </c>
      <c r="AU64" s="32">
        <f t="shared" ca="1" si="15"/>
        <v>1.0000000000005116E-2</v>
      </c>
      <c r="AV64" s="32">
        <f t="shared" ca="1" si="15"/>
        <v>0</v>
      </c>
      <c r="AW64" s="32">
        <f t="shared" ca="1" si="15"/>
        <v>0</v>
      </c>
      <c r="AX64" s="32">
        <f t="shared" ca="1" si="15"/>
        <v>-9.9999999999909051E-3</v>
      </c>
      <c r="AY64" s="32">
        <f t="shared" ca="1" si="15"/>
        <v>0</v>
      </c>
      <c r="AZ64" s="32">
        <f t="shared" ca="1" si="15"/>
        <v>0</v>
      </c>
      <c r="BA64" s="31">
        <f t="shared" ca="1" si="8"/>
        <v>0</v>
      </c>
      <c r="BB64" s="31">
        <f t="shared" ca="1" si="8"/>
        <v>0</v>
      </c>
      <c r="BC64" s="31">
        <f t="shared" ca="1" si="8"/>
        <v>0</v>
      </c>
      <c r="BD64" s="31">
        <f t="shared" ca="1" si="8"/>
        <v>0</v>
      </c>
      <c r="BE64" s="31">
        <f t="shared" ca="1" si="8"/>
        <v>0</v>
      </c>
      <c r="BF64" s="31">
        <f t="shared" ca="1" si="8"/>
        <v>0</v>
      </c>
      <c r="BG64" s="31">
        <f t="shared" ca="1" si="13"/>
        <v>0</v>
      </c>
      <c r="BH64" s="31">
        <f t="shared" ca="1" si="13"/>
        <v>0</v>
      </c>
      <c r="BI64" s="31">
        <f t="shared" ca="1" si="13"/>
        <v>0</v>
      </c>
      <c r="BJ64" s="31">
        <f t="shared" ca="1" si="13"/>
        <v>0</v>
      </c>
      <c r="BK64" s="31">
        <f t="shared" ca="1" si="13"/>
        <v>0</v>
      </c>
      <c r="BL64" s="31">
        <f t="shared" ca="1" si="13"/>
        <v>0</v>
      </c>
      <c r="BM64" s="32">
        <f t="shared" ca="1" si="9"/>
        <v>0</v>
      </c>
      <c r="BN64" s="32">
        <f t="shared" ca="1" si="9"/>
        <v>0</v>
      </c>
      <c r="BO64" s="32">
        <f t="shared" ca="1" si="9"/>
        <v>0</v>
      </c>
      <c r="BP64" s="32">
        <f t="shared" ca="1" si="9"/>
        <v>0</v>
      </c>
      <c r="BQ64" s="32">
        <f t="shared" ca="1" si="9"/>
        <v>5.6843418860808015E-14</v>
      </c>
      <c r="BR64" s="32">
        <f t="shared" ca="1" si="9"/>
        <v>0</v>
      </c>
      <c r="BS64" s="32">
        <f t="shared" ca="1" si="14"/>
        <v>1.0000000000005116E-2</v>
      </c>
      <c r="BT64" s="32">
        <f t="shared" ca="1" si="14"/>
        <v>0</v>
      </c>
      <c r="BU64" s="32">
        <f t="shared" ca="1" si="14"/>
        <v>0</v>
      </c>
      <c r="BV64" s="32">
        <f t="shared" ca="1" si="14"/>
        <v>-9.9999999999909051E-3</v>
      </c>
      <c r="BW64" s="32">
        <f t="shared" ca="1" si="14"/>
        <v>0</v>
      </c>
      <c r="BX64" s="32">
        <f t="shared" ca="1" si="14"/>
        <v>0</v>
      </c>
    </row>
    <row r="65" spans="1:76">
      <c r="A65" t="s">
        <v>449</v>
      </c>
      <c r="B65" s="1" t="s">
        <v>106</v>
      </c>
      <c r="C65" t="str">
        <f t="shared" ca="1" si="2"/>
        <v>FNG1</v>
      </c>
      <c r="D65" t="str">
        <f t="shared" ca="1" si="3"/>
        <v>Fort Nelson</v>
      </c>
      <c r="E65" s="31">
        <f ca="1">IFERROR(IF(AND($A65=VLOOKUP($A65&amp;"."&amp;$C65,UncollectibleLookup,2,FALSE),$C65=VLOOKUP($A65&amp;"."&amp;$C65,UncollectibleLookup,4,FALSE)),0,'Corrected With Uncollectible'!CW65-'Module C Initial'!CW65),'Corrected With Uncollectible'!CW65-'Module C Initial'!CW65)</f>
        <v>150.20000000001164</v>
      </c>
      <c r="F65" s="31">
        <f ca="1">IFERROR(IF(AND($A65=VLOOKUP($A65&amp;"."&amp;$C65,UncollectibleLookup,2,FALSE),$C65=VLOOKUP($A65&amp;"."&amp;$C65,UncollectibleLookup,4,FALSE)),0,'Corrected With Uncollectible'!CX65-'Module C Initial'!CX65),'Corrected With Uncollectible'!CX65-'Module C Initial'!CX65)</f>
        <v>57.839999999996508</v>
      </c>
      <c r="G65" s="31">
        <f ca="1">IFERROR(IF(AND($A65=VLOOKUP($A65&amp;"."&amp;$C65,UncollectibleLookup,2,FALSE),$C65=VLOOKUP($A65&amp;"."&amp;$C65,UncollectibleLookup,4,FALSE)),0,'Corrected With Uncollectible'!CY65-'Module C Initial'!CY65),'Corrected With Uncollectible'!CY65-'Module C Initial'!CY65)</f>
        <v>53.839999999996508</v>
      </c>
      <c r="H65" s="31">
        <f ca="1">IFERROR(IF(AND($A65=VLOOKUP($A65&amp;"."&amp;$C65,UncollectibleLookup,2,FALSE),$C65=VLOOKUP($A65&amp;"."&amp;$C65,UncollectibleLookup,4,FALSE)),0,'Corrected With Uncollectible'!CZ65-'Module C Initial'!CZ65),'Corrected With Uncollectible'!CZ65-'Module C Initial'!CZ65)</f>
        <v>42.639999999999418</v>
      </c>
      <c r="I65" s="31">
        <f ca="1">IFERROR(IF(AND($A65=VLOOKUP($A65&amp;"."&amp;$C65,UncollectibleLookup,2,FALSE),$C65=VLOOKUP($A65&amp;"."&amp;$C65,UncollectibleLookup,4,FALSE)),0,'Corrected With Uncollectible'!DA65-'Module C Initial'!DA65),'Corrected With Uncollectible'!DA65-'Module C Initial'!DA65)</f>
        <v>15.020000000000437</v>
      </c>
      <c r="J65" s="31">
        <f ca="1">IFERROR(IF(AND($A65=VLOOKUP($A65&amp;"."&amp;$C65,UncollectibleLookup,2,FALSE),$C65=VLOOKUP($A65&amp;"."&amp;$C65,UncollectibleLookup,4,FALSE)),0,'Corrected With Uncollectible'!DB65-'Module C Initial'!DB65),'Corrected With Uncollectible'!DB65-'Module C Initial'!DB65)</f>
        <v>42.930000000007567</v>
      </c>
      <c r="K65" s="31">
        <f ca="1">IFERROR(IF(AND($A65=VLOOKUP($A65&amp;"."&amp;$C65,UncollectibleLookup,2,FALSE),$C65=VLOOKUP($A65&amp;"."&amp;$C65,UncollectibleLookup,4,FALSE)),0,'Corrected With Uncollectible'!DC65-'Module C Initial'!DC65),'Corrected With Uncollectible'!DC65-'Module C Initial'!DC65)</f>
        <v>51.589999999996508</v>
      </c>
      <c r="L65" s="31">
        <f ca="1">IFERROR(IF(AND($A65=VLOOKUP($A65&amp;"."&amp;$C65,UncollectibleLookup,2,FALSE),$C65=VLOOKUP($A65&amp;"."&amp;$C65,UncollectibleLookup,4,FALSE)),0,'Corrected With Uncollectible'!DD65-'Module C Initial'!DD65),'Corrected With Uncollectible'!DD65-'Module C Initial'!DD65)</f>
        <v>47.980000000003201</v>
      </c>
      <c r="M65" s="31">
        <f ca="1">IFERROR(IF(AND($A65=VLOOKUP($A65&amp;"."&amp;$C65,UncollectibleLookup,2,FALSE),$C65=VLOOKUP($A65&amp;"."&amp;$C65,UncollectibleLookup,4,FALSE)),0,'Corrected With Uncollectible'!DE65-'Module C Initial'!DE65),'Corrected With Uncollectible'!DE65-'Module C Initial'!DE65)</f>
        <v>66.759999999994761</v>
      </c>
      <c r="N65" s="31">
        <f ca="1">IFERROR(IF(AND($A65=VLOOKUP($A65&amp;"."&amp;$C65,UncollectibleLookup,2,FALSE),$C65=VLOOKUP($A65&amp;"."&amp;$C65,UncollectibleLookup,4,FALSE)),0,'Corrected With Uncollectible'!DF65-'Module C Initial'!DF65),'Corrected With Uncollectible'!DF65-'Module C Initial'!DF65)</f>
        <v>43</v>
      </c>
      <c r="O65" s="31">
        <f ca="1">IFERROR(IF(AND($A65=VLOOKUP($A65&amp;"."&amp;$C65,UncollectibleLookup,2,FALSE),$C65=VLOOKUP($A65&amp;"."&amp;$C65,UncollectibleLookup,4,FALSE)),0,'Corrected With Uncollectible'!DG65-'Module C Initial'!DG65),'Corrected With Uncollectible'!DG65-'Module C Initial'!DG65)</f>
        <v>45.110000000015134</v>
      </c>
      <c r="P65" s="31">
        <f ca="1">IFERROR(IF(AND($A65=VLOOKUP($A65&amp;"."&amp;$C65,UncollectibleLookup,2,FALSE),$C65=VLOOKUP($A65&amp;"."&amp;$C65,UncollectibleLookup,4,FALSE)),0,'Corrected With Uncollectible'!DH65-'Module C Initial'!DH65),'Corrected With Uncollectible'!DH65-'Module C Initial'!DH65)</f>
        <v>51.430000000007567</v>
      </c>
      <c r="Q65" s="32">
        <f ca="1">IFERROR(IF(AND($A65=VLOOKUP($A65&amp;"."&amp;$C65,UncollectibleLookup,2,FALSE),$C65=VLOOKUP($A65&amp;"."&amp;$C65,UncollectibleLookup,4,FALSE)),0,'Corrected With Uncollectible'!DI65-'Module C Initial'!DI65),'Corrected With Uncollectible'!DI65-'Module C Initial'!DI65)</f>
        <v>7.5100000000002183</v>
      </c>
      <c r="R65" s="32">
        <f ca="1">IFERROR(IF(AND($A65=VLOOKUP($A65&amp;"."&amp;$C65,UncollectibleLookup,2,FALSE),$C65=VLOOKUP($A65&amp;"."&amp;$C65,UncollectibleLookup,4,FALSE)),0,'Corrected With Uncollectible'!DJ65-'Module C Initial'!DJ65),'Corrected With Uncollectible'!DJ65-'Module C Initial'!DJ65)</f>
        <v>2.8900000000003274</v>
      </c>
      <c r="S65" s="32">
        <f ca="1">IFERROR(IF(AND($A65=VLOOKUP($A65&amp;"."&amp;$C65,UncollectibleLookup,2,FALSE),$C65=VLOOKUP($A65&amp;"."&amp;$C65,UncollectibleLookup,4,FALSE)),0,'Corrected With Uncollectible'!DK65-'Module C Initial'!DK65),'Corrected With Uncollectible'!DK65-'Module C Initial'!DK65)</f>
        <v>2.6900000000005093</v>
      </c>
      <c r="T65" s="32">
        <f ca="1">IFERROR(IF(AND($A65=VLOOKUP($A65&amp;"."&amp;$C65,UncollectibleLookup,2,FALSE),$C65=VLOOKUP($A65&amp;"."&amp;$C65,UncollectibleLookup,4,FALSE)),0,'Corrected With Uncollectible'!DL65-'Module C Initial'!DL65),'Corrected With Uncollectible'!DL65-'Module C Initial'!DL65)</f>
        <v>2.1300000000001091</v>
      </c>
      <c r="U65" s="32">
        <f ca="1">IFERROR(IF(AND($A65=VLOOKUP($A65&amp;"."&amp;$C65,UncollectibleLookup,2,FALSE),$C65=VLOOKUP($A65&amp;"."&amp;$C65,UncollectibleLookup,4,FALSE)),0,'Corrected With Uncollectible'!DM65-'Module C Initial'!DM65),'Corrected With Uncollectible'!DM65-'Module C Initial'!DM65)</f>
        <v>0.75999999999999091</v>
      </c>
      <c r="V65" s="32">
        <f ca="1">IFERROR(IF(AND($A65=VLOOKUP($A65&amp;"."&amp;$C65,UncollectibleLookup,2,FALSE),$C65=VLOOKUP($A65&amp;"."&amp;$C65,UncollectibleLookup,4,FALSE)),0,'Corrected With Uncollectible'!DN65-'Module C Initial'!DN65),'Corrected With Uncollectible'!DN65-'Module C Initial'!DN65)</f>
        <v>2.1500000000005457</v>
      </c>
      <c r="W65" s="32">
        <f ca="1">IFERROR(IF(AND($A65=VLOOKUP($A65&amp;"."&amp;$C65,UncollectibleLookup,2,FALSE),$C65=VLOOKUP($A65&amp;"."&amp;$C65,UncollectibleLookup,4,FALSE)),0,'Corrected With Uncollectible'!DO65-'Module C Initial'!DO65),'Corrected With Uncollectible'!DO65-'Module C Initial'!DO65)</f>
        <v>2.5799999999999272</v>
      </c>
      <c r="X65" s="32">
        <f ca="1">IFERROR(IF(AND($A65=VLOOKUP($A65&amp;"."&amp;$C65,UncollectibleLookup,2,FALSE),$C65=VLOOKUP($A65&amp;"."&amp;$C65,UncollectibleLookup,4,FALSE)),0,'Corrected With Uncollectible'!DP65-'Module C Initial'!DP65),'Corrected With Uncollectible'!DP65-'Module C Initial'!DP65)</f>
        <v>2.4000000000000909</v>
      </c>
      <c r="Y65" s="32">
        <f ca="1">IFERROR(IF(AND($A65=VLOOKUP($A65&amp;"."&amp;$C65,UncollectibleLookup,2,FALSE),$C65=VLOOKUP($A65&amp;"."&amp;$C65,UncollectibleLookup,4,FALSE)),0,'Corrected With Uncollectible'!DQ65-'Module C Initial'!DQ65),'Corrected With Uncollectible'!DQ65-'Module C Initial'!DQ65)</f>
        <v>3.3400000000001455</v>
      </c>
      <c r="Z65" s="32">
        <f ca="1">IFERROR(IF(AND($A65=VLOOKUP($A65&amp;"."&amp;$C65,UncollectibleLookup,2,FALSE),$C65=VLOOKUP($A65&amp;"."&amp;$C65,UncollectibleLookup,4,FALSE)),0,'Corrected With Uncollectible'!DR65-'Module C Initial'!DR65),'Corrected With Uncollectible'!DR65-'Module C Initial'!DR65)</f>
        <v>2.1500000000000909</v>
      </c>
      <c r="AA65" s="32">
        <f ca="1">IFERROR(IF(AND($A65=VLOOKUP($A65&amp;"."&amp;$C65,UncollectibleLookup,2,FALSE),$C65=VLOOKUP($A65&amp;"."&amp;$C65,UncollectibleLookup,4,FALSE)),0,'Corrected With Uncollectible'!DS65-'Module C Initial'!DS65),'Corrected With Uncollectible'!DS65-'Module C Initial'!DS65)</f>
        <v>2.2600000000002183</v>
      </c>
      <c r="AB65" s="32">
        <f ca="1">IFERROR(IF(AND($A65=VLOOKUP($A65&amp;"."&amp;$C65,UncollectibleLookup,2,FALSE),$C65=VLOOKUP($A65&amp;"."&amp;$C65,UncollectibleLookup,4,FALSE)),0,'Corrected With Uncollectible'!DT65-'Module C Initial'!DT65),'Corrected With Uncollectible'!DT65-'Module C Initial'!DT65)</f>
        <v>2.569999999999709</v>
      </c>
      <c r="AC65" s="31">
        <f ca="1">IFERROR(IF(AND($A65=VLOOKUP($A65&amp;"."&amp;$C65,UncollectibleLookup,2,FALSE),$C65=VLOOKUP($A65&amp;"."&amp;$C65,UncollectibleLookup,4,FALSE)),0,'Corrected With Uncollectible'!DU65-'Module C Initial'!DU65),'Corrected With Uncollectible'!DU65-'Module C Initial'!DU65)</f>
        <v>48.39000000001397</v>
      </c>
      <c r="AD65" s="31">
        <f ca="1">IFERROR(IF(AND($A65=VLOOKUP($A65&amp;"."&amp;$C65,UncollectibleLookup,2,FALSE),$C65=VLOOKUP($A65&amp;"."&amp;$C65,UncollectibleLookup,4,FALSE)),0,'Corrected With Uncollectible'!DV65-'Module C Initial'!DV65),'Corrected With Uncollectible'!DV65-'Module C Initial'!DV65)</f>
        <v>18.5</v>
      </c>
      <c r="AE65" s="31">
        <f ca="1">IFERROR(IF(AND($A65=VLOOKUP($A65&amp;"."&amp;$C65,UncollectibleLookup,2,FALSE),$C65=VLOOKUP($A65&amp;"."&amp;$C65,UncollectibleLookup,4,FALSE)),0,'Corrected With Uncollectible'!DW65-'Module C Initial'!DW65),'Corrected With Uncollectible'!DW65-'Module C Initial'!DW65)</f>
        <v>17.110000000000582</v>
      </c>
      <c r="AF65" s="31">
        <f ca="1">IFERROR(IF(AND($A65=VLOOKUP($A65&amp;"."&amp;$C65,UncollectibleLookup,2,FALSE),$C65=VLOOKUP($A65&amp;"."&amp;$C65,UncollectibleLookup,4,FALSE)),0,'Corrected With Uncollectible'!DX65-'Module C Initial'!DX65),'Corrected With Uncollectible'!DX65-'Module C Initial'!DX65)</f>
        <v>13.470000000001164</v>
      </c>
      <c r="AG65" s="31">
        <f ca="1">IFERROR(IF(AND($A65=VLOOKUP($A65&amp;"."&amp;$C65,UncollectibleLookup,2,FALSE),$C65=VLOOKUP($A65&amp;"."&amp;$C65,UncollectibleLookup,4,FALSE)),0,'Corrected With Uncollectible'!DY65-'Module C Initial'!DY65),'Corrected With Uncollectible'!DY65-'Module C Initial'!DY65)</f>
        <v>4.7100000000009459</v>
      </c>
      <c r="AH65" s="31">
        <f ca="1">IFERROR(IF(AND($A65=VLOOKUP($A65&amp;"."&amp;$C65,UncollectibleLookup,2,FALSE),$C65=VLOOKUP($A65&amp;"."&amp;$C65,UncollectibleLookup,4,FALSE)),0,'Corrected With Uncollectible'!DZ65-'Module C Initial'!DZ65),'Corrected With Uncollectible'!DZ65-'Module C Initial'!DZ65)</f>
        <v>13.409999999999854</v>
      </c>
      <c r="AI65" s="31">
        <f ca="1">IFERROR(IF(AND($A65=VLOOKUP($A65&amp;"."&amp;$C65,UncollectibleLookup,2,FALSE),$C65=VLOOKUP($A65&amp;"."&amp;$C65,UncollectibleLookup,4,FALSE)),0,'Corrected With Uncollectible'!EA65-'Module C Initial'!EA65),'Corrected With Uncollectible'!EA65-'Module C Initial'!EA65)</f>
        <v>16.029999999998836</v>
      </c>
      <c r="AJ65" s="31">
        <f ca="1">IFERROR(IF(AND($A65=VLOOKUP($A65&amp;"."&amp;$C65,UncollectibleLookup,2,FALSE),$C65=VLOOKUP($A65&amp;"."&amp;$C65,UncollectibleLookup,4,FALSE)),0,'Corrected With Uncollectible'!EB65-'Module C Initial'!EB65),'Corrected With Uncollectible'!EB65-'Module C Initial'!EB65)</f>
        <v>14.840000000000146</v>
      </c>
      <c r="AK65" s="31">
        <f ca="1">IFERROR(IF(AND($A65=VLOOKUP($A65&amp;"."&amp;$C65,UncollectibleLookup,2,FALSE),$C65=VLOOKUP($A65&amp;"."&amp;$C65,UncollectibleLookup,4,FALSE)),0,'Corrected With Uncollectible'!EC65-'Module C Initial'!EC65),'Corrected With Uncollectible'!EC65-'Module C Initial'!EC65)</f>
        <v>20.519999999996799</v>
      </c>
      <c r="AL65" s="31">
        <f ca="1">IFERROR(IF(AND($A65=VLOOKUP($A65&amp;"."&amp;$C65,UncollectibleLookup,2,FALSE),$C65=VLOOKUP($A65&amp;"."&amp;$C65,UncollectibleLookup,4,FALSE)),0,'Corrected With Uncollectible'!ED65-'Module C Initial'!ED65),'Corrected With Uncollectible'!ED65-'Module C Initial'!ED65)</f>
        <v>13.139999999999418</v>
      </c>
      <c r="AM65" s="31">
        <f ca="1">IFERROR(IF(AND($A65=VLOOKUP($A65&amp;"."&amp;$C65,UncollectibleLookup,2,FALSE),$C65=VLOOKUP($A65&amp;"."&amp;$C65,UncollectibleLookup,4,FALSE)),0,'Corrected With Uncollectible'!EE65-'Module C Initial'!EE65),'Corrected With Uncollectible'!EE65-'Module C Initial'!EE65)</f>
        <v>13.710000000002765</v>
      </c>
      <c r="AN65" s="31">
        <f ca="1">IFERROR(IF(AND($A65=VLOOKUP($A65&amp;"."&amp;$C65,UncollectibleLookup,2,FALSE),$C65=VLOOKUP($A65&amp;"."&amp;$C65,UncollectibleLookup,4,FALSE)),0,'Corrected With Uncollectible'!EF65-'Module C Initial'!EF65),'Corrected With Uncollectible'!EF65-'Module C Initial'!EF65)</f>
        <v>15.549999999999272</v>
      </c>
      <c r="AO65" s="32">
        <f t="shared" ca="1" si="16"/>
        <v>206.10000000002583</v>
      </c>
      <c r="AP65" s="32">
        <f t="shared" ca="1" si="16"/>
        <v>79.229999999996835</v>
      </c>
      <c r="AQ65" s="32">
        <f t="shared" ca="1" si="16"/>
        <v>73.639999999997599</v>
      </c>
      <c r="AR65" s="32">
        <f t="shared" ca="1" si="15"/>
        <v>58.240000000000691</v>
      </c>
      <c r="AS65" s="32">
        <f t="shared" ca="1" si="15"/>
        <v>20.490000000001373</v>
      </c>
      <c r="AT65" s="32">
        <f t="shared" ca="1" si="15"/>
        <v>58.490000000007967</v>
      </c>
      <c r="AU65" s="32">
        <f t="shared" ca="1" si="15"/>
        <v>70.199999999995271</v>
      </c>
      <c r="AV65" s="32">
        <f t="shared" ca="1" si="15"/>
        <v>65.220000000003438</v>
      </c>
      <c r="AW65" s="32">
        <f t="shared" ca="1" si="15"/>
        <v>90.619999999991705</v>
      </c>
      <c r="AX65" s="32">
        <f t="shared" ca="1" si="15"/>
        <v>58.289999999999509</v>
      </c>
      <c r="AY65" s="32">
        <f t="shared" ca="1" si="15"/>
        <v>61.080000000018117</v>
      </c>
      <c r="AZ65" s="32">
        <f t="shared" ca="1" si="15"/>
        <v>69.550000000006548</v>
      </c>
      <c r="BA65" s="31">
        <f t="shared" ca="1" si="8"/>
        <v>1.76</v>
      </c>
      <c r="BB65" s="31">
        <f t="shared" ca="1" si="8"/>
        <v>0.68</v>
      </c>
      <c r="BC65" s="31">
        <f t="shared" ca="1" si="8"/>
        <v>0.63</v>
      </c>
      <c r="BD65" s="31">
        <f t="shared" ca="1" si="8"/>
        <v>0.5</v>
      </c>
      <c r="BE65" s="31">
        <f t="shared" ca="1" si="8"/>
        <v>0.18</v>
      </c>
      <c r="BF65" s="31">
        <f t="shared" ca="1" si="8"/>
        <v>0.5</v>
      </c>
      <c r="BG65" s="31">
        <f t="shared" ca="1" si="13"/>
        <v>0.6</v>
      </c>
      <c r="BH65" s="31">
        <f t="shared" ca="1" si="13"/>
        <v>0.56000000000000005</v>
      </c>
      <c r="BI65" s="31">
        <f t="shared" ca="1" si="13"/>
        <v>0.78</v>
      </c>
      <c r="BJ65" s="31">
        <f t="shared" ca="1" si="13"/>
        <v>0.5</v>
      </c>
      <c r="BK65" s="31">
        <f t="shared" ca="1" si="13"/>
        <v>0.53</v>
      </c>
      <c r="BL65" s="31">
        <f t="shared" ca="1" si="13"/>
        <v>0.6</v>
      </c>
      <c r="BM65" s="32">
        <f t="shared" ca="1" si="9"/>
        <v>207.86000000002582</v>
      </c>
      <c r="BN65" s="32">
        <f t="shared" ca="1" si="9"/>
        <v>79.909999999996842</v>
      </c>
      <c r="BO65" s="32">
        <f t="shared" ca="1" si="9"/>
        <v>74.269999999997594</v>
      </c>
      <c r="BP65" s="32">
        <f t="shared" ca="1" si="9"/>
        <v>58.740000000000691</v>
      </c>
      <c r="BQ65" s="32">
        <f t="shared" ca="1" si="9"/>
        <v>20.670000000001373</v>
      </c>
      <c r="BR65" s="32">
        <f t="shared" ca="1" si="9"/>
        <v>58.990000000007967</v>
      </c>
      <c r="BS65" s="32">
        <f t="shared" ca="1" si="14"/>
        <v>70.799999999995265</v>
      </c>
      <c r="BT65" s="32">
        <f t="shared" ca="1" si="14"/>
        <v>65.78000000000344</v>
      </c>
      <c r="BU65" s="32">
        <f t="shared" ca="1" si="14"/>
        <v>91.399999999991707</v>
      </c>
      <c r="BV65" s="32">
        <f t="shared" ca="1" si="14"/>
        <v>58.789999999999509</v>
      </c>
      <c r="BW65" s="32">
        <f t="shared" ca="1" si="14"/>
        <v>61.610000000018118</v>
      </c>
      <c r="BX65" s="32">
        <f t="shared" ca="1" si="14"/>
        <v>70.150000000006543</v>
      </c>
    </row>
    <row r="66" spans="1:76">
      <c r="A66" t="s">
        <v>436</v>
      </c>
      <c r="B66" s="1" t="s">
        <v>127</v>
      </c>
      <c r="C66" t="str">
        <f t="shared" ca="1" si="2"/>
        <v>GHO</v>
      </c>
      <c r="D66" t="str">
        <f t="shared" ca="1" si="3"/>
        <v>Ghost Hydro Facility</v>
      </c>
      <c r="E66" s="31">
        <f ca="1">IFERROR(IF(AND($A66=VLOOKUP($A66&amp;"."&amp;$C66,UncollectibleLookup,2,FALSE),$C66=VLOOKUP($A66&amp;"."&amp;$C66,UncollectibleLookup,4,FALSE)),0,'Corrected With Uncollectible'!CW66-'Module C Initial'!CW66),'Corrected With Uncollectible'!CW66-'Module C Initial'!CW66)</f>
        <v>142.57000000000698</v>
      </c>
      <c r="F66" s="31">
        <f ca="1">IFERROR(IF(AND($A66=VLOOKUP($A66&amp;"."&amp;$C66,UncollectibleLookup,2,FALSE),$C66=VLOOKUP($A66&amp;"."&amp;$C66,UncollectibleLookup,4,FALSE)),0,'Corrected With Uncollectible'!CX66-'Module C Initial'!CX66),'Corrected With Uncollectible'!CX66-'Module C Initial'!CX66)</f>
        <v>55.25</v>
      </c>
      <c r="G66" s="31">
        <f ca="1">IFERROR(IF(AND($A66=VLOOKUP($A66&amp;"."&amp;$C66,UncollectibleLookup,2,FALSE),$C66=VLOOKUP($A66&amp;"."&amp;$C66,UncollectibleLookup,4,FALSE)),0,'Corrected With Uncollectible'!CY66-'Module C Initial'!CY66),'Corrected With Uncollectible'!CY66-'Module C Initial'!CY66)</f>
        <v>49.299999999999272</v>
      </c>
      <c r="H66" s="31">
        <f ca="1">IFERROR(IF(AND($A66=VLOOKUP($A66&amp;"."&amp;$C66,UncollectibleLookup,2,FALSE),$C66=VLOOKUP($A66&amp;"."&amp;$C66,UncollectibleLookup,4,FALSE)),0,'Corrected With Uncollectible'!CZ66-'Module C Initial'!CZ66),'Corrected With Uncollectible'!CZ66-'Module C Initial'!CZ66)</f>
        <v>30.579999999999927</v>
      </c>
      <c r="I66" s="31">
        <f ca="1">IFERROR(IF(AND($A66=VLOOKUP($A66&amp;"."&amp;$C66,UncollectibleLookup,2,FALSE),$C66=VLOOKUP($A66&amp;"."&amp;$C66,UncollectibleLookup,4,FALSE)),0,'Corrected With Uncollectible'!DA66-'Module C Initial'!DA66),'Corrected With Uncollectible'!DA66-'Module C Initial'!DA66)</f>
        <v>33.540000000000873</v>
      </c>
      <c r="J66" s="31">
        <f ca="1">IFERROR(IF(AND($A66=VLOOKUP($A66&amp;"."&amp;$C66,UncollectibleLookup,2,FALSE),$C66=VLOOKUP($A66&amp;"."&amp;$C66,UncollectibleLookup,4,FALSE)),0,'Corrected With Uncollectible'!DB66-'Module C Initial'!DB66),'Corrected With Uncollectible'!DB66-'Module C Initial'!DB66)</f>
        <v>88.580000000005384</v>
      </c>
      <c r="K66" s="31">
        <f ca="1">IFERROR(IF(AND($A66=VLOOKUP($A66&amp;"."&amp;$C66,UncollectibleLookup,2,FALSE),$C66=VLOOKUP($A66&amp;"."&amp;$C66,UncollectibleLookup,4,FALSE)),0,'Corrected With Uncollectible'!DC66-'Module C Initial'!DC66),'Corrected With Uncollectible'!DC66-'Module C Initial'!DC66)</f>
        <v>97.220000000001164</v>
      </c>
      <c r="L66" s="31">
        <f ca="1">IFERROR(IF(AND($A66=VLOOKUP($A66&amp;"."&amp;$C66,UncollectibleLookup,2,FALSE),$C66=VLOOKUP($A66&amp;"."&amp;$C66,UncollectibleLookup,4,FALSE)),0,'Corrected With Uncollectible'!DD66-'Module C Initial'!DD66),'Corrected With Uncollectible'!DD66-'Module C Initial'!DD66)</f>
        <v>71.629999999997381</v>
      </c>
      <c r="M66" s="31">
        <f ca="1">IFERROR(IF(AND($A66=VLOOKUP($A66&amp;"."&amp;$C66,UncollectibleLookup,2,FALSE),$C66=VLOOKUP($A66&amp;"."&amp;$C66,UncollectibleLookup,4,FALSE)),0,'Corrected With Uncollectible'!DE66-'Module C Initial'!DE66),'Corrected With Uncollectible'!DE66-'Module C Initial'!DE66)</f>
        <v>145.54000000000815</v>
      </c>
      <c r="N66" s="31">
        <f ca="1">IFERROR(IF(AND($A66=VLOOKUP($A66&amp;"."&amp;$C66,UncollectibleLookup,2,FALSE),$C66=VLOOKUP($A66&amp;"."&amp;$C66,UncollectibleLookup,4,FALSE)),0,'Corrected With Uncollectible'!DF66-'Module C Initial'!DF66),'Corrected With Uncollectible'!DF66-'Module C Initial'!DF66)</f>
        <v>39.549999999999272</v>
      </c>
      <c r="O66" s="31">
        <f ca="1">IFERROR(IF(AND($A66=VLOOKUP($A66&amp;"."&amp;$C66,UncollectibleLookup,2,FALSE),$C66=VLOOKUP($A66&amp;"."&amp;$C66,UncollectibleLookup,4,FALSE)),0,'Corrected With Uncollectible'!DG66-'Module C Initial'!DG66),'Corrected With Uncollectible'!DG66-'Module C Initial'!DG66)</f>
        <v>61.299999999995634</v>
      </c>
      <c r="P66" s="31">
        <f ca="1">IFERROR(IF(AND($A66=VLOOKUP($A66&amp;"."&amp;$C66,UncollectibleLookup,2,FALSE),$C66=VLOOKUP($A66&amp;"."&amp;$C66,UncollectibleLookup,4,FALSE)),0,'Corrected With Uncollectible'!DH66-'Module C Initial'!DH66),'Corrected With Uncollectible'!DH66-'Module C Initial'!DH66)</f>
        <v>63.979999999995925</v>
      </c>
      <c r="Q66" s="32">
        <f ca="1">IFERROR(IF(AND($A66=VLOOKUP($A66&amp;"."&amp;$C66,UncollectibleLookup,2,FALSE),$C66=VLOOKUP($A66&amp;"."&amp;$C66,UncollectibleLookup,4,FALSE)),0,'Corrected With Uncollectible'!DI66-'Module C Initial'!DI66),'Corrected With Uncollectible'!DI66-'Module C Initial'!DI66)</f>
        <v>7.1300000000001091</v>
      </c>
      <c r="R66" s="32">
        <f ca="1">IFERROR(IF(AND($A66=VLOOKUP($A66&amp;"."&amp;$C66,UncollectibleLookup,2,FALSE),$C66=VLOOKUP($A66&amp;"."&amp;$C66,UncollectibleLookup,4,FALSE)),0,'Corrected With Uncollectible'!DJ66-'Module C Initial'!DJ66),'Corrected With Uncollectible'!DJ66-'Module C Initial'!DJ66)</f>
        <v>2.7599999999998772</v>
      </c>
      <c r="S66" s="32">
        <f ca="1">IFERROR(IF(AND($A66=VLOOKUP($A66&amp;"."&amp;$C66,UncollectibleLookup,2,FALSE),$C66=VLOOKUP($A66&amp;"."&amp;$C66,UncollectibleLookup,4,FALSE)),0,'Corrected With Uncollectible'!DK66-'Module C Initial'!DK66),'Corrected With Uncollectible'!DK66-'Module C Initial'!DK66)</f>
        <v>2.4600000000000364</v>
      </c>
      <c r="T66" s="32">
        <f ca="1">IFERROR(IF(AND($A66=VLOOKUP($A66&amp;"."&amp;$C66,UncollectibleLookup,2,FALSE),$C66=VLOOKUP($A66&amp;"."&amp;$C66,UncollectibleLookup,4,FALSE)),0,'Corrected With Uncollectible'!DL66-'Module C Initial'!DL66),'Corrected With Uncollectible'!DL66-'Module C Initial'!DL66)</f>
        <v>1.5299999999999727</v>
      </c>
      <c r="U66" s="32">
        <f ca="1">IFERROR(IF(AND($A66=VLOOKUP($A66&amp;"."&amp;$C66,UncollectibleLookup,2,FALSE),$C66=VLOOKUP($A66&amp;"."&amp;$C66,UncollectibleLookup,4,FALSE)),0,'Corrected With Uncollectible'!DM66-'Module C Initial'!DM66),'Corrected With Uncollectible'!DM66-'Module C Initial'!DM66)</f>
        <v>1.6700000000000728</v>
      </c>
      <c r="V66" s="32">
        <f ca="1">IFERROR(IF(AND($A66=VLOOKUP($A66&amp;"."&amp;$C66,UncollectibleLookup,2,FALSE),$C66=VLOOKUP($A66&amp;"."&amp;$C66,UncollectibleLookup,4,FALSE)),0,'Corrected With Uncollectible'!DN66-'Module C Initial'!DN66),'Corrected With Uncollectible'!DN66-'Module C Initial'!DN66)</f>
        <v>4.4300000000000637</v>
      </c>
      <c r="W66" s="32">
        <f ca="1">IFERROR(IF(AND($A66=VLOOKUP($A66&amp;"."&amp;$C66,UncollectibleLookup,2,FALSE),$C66=VLOOKUP($A66&amp;"."&amp;$C66,UncollectibleLookup,4,FALSE)),0,'Corrected With Uncollectible'!DO66-'Module C Initial'!DO66),'Corrected With Uncollectible'!DO66-'Module C Initial'!DO66)</f>
        <v>4.8600000000001273</v>
      </c>
      <c r="X66" s="32">
        <f ca="1">IFERROR(IF(AND($A66=VLOOKUP($A66&amp;"."&amp;$C66,UncollectibleLookup,2,FALSE),$C66=VLOOKUP($A66&amp;"."&amp;$C66,UncollectibleLookup,4,FALSE)),0,'Corrected With Uncollectible'!DP66-'Module C Initial'!DP66),'Corrected With Uncollectible'!DP66-'Module C Initial'!DP66)</f>
        <v>3.5799999999999272</v>
      </c>
      <c r="Y66" s="32">
        <f ca="1">IFERROR(IF(AND($A66=VLOOKUP($A66&amp;"."&amp;$C66,UncollectibleLookup,2,FALSE),$C66=VLOOKUP($A66&amp;"."&amp;$C66,UncollectibleLookup,4,FALSE)),0,'Corrected With Uncollectible'!DQ66-'Module C Initial'!DQ66),'Corrected With Uncollectible'!DQ66-'Module C Initial'!DQ66)</f>
        <v>7.2799999999997453</v>
      </c>
      <c r="Z66" s="32">
        <f ca="1">IFERROR(IF(AND($A66=VLOOKUP($A66&amp;"."&amp;$C66,UncollectibleLookup,2,FALSE),$C66=VLOOKUP($A66&amp;"."&amp;$C66,UncollectibleLookup,4,FALSE)),0,'Corrected With Uncollectible'!DR66-'Module C Initial'!DR66),'Corrected With Uncollectible'!DR66-'Module C Initial'!DR66)</f>
        <v>1.9699999999999136</v>
      </c>
      <c r="AA66" s="32">
        <f ca="1">IFERROR(IF(AND($A66=VLOOKUP($A66&amp;"."&amp;$C66,UncollectibleLookup,2,FALSE),$C66=VLOOKUP($A66&amp;"."&amp;$C66,UncollectibleLookup,4,FALSE)),0,'Corrected With Uncollectible'!DS66-'Module C Initial'!DS66),'Corrected With Uncollectible'!DS66-'Module C Initial'!DS66)</f>
        <v>3.0699999999999363</v>
      </c>
      <c r="AB66" s="32">
        <f ca="1">IFERROR(IF(AND($A66=VLOOKUP($A66&amp;"."&amp;$C66,UncollectibleLookup,2,FALSE),$C66=VLOOKUP($A66&amp;"."&amp;$C66,UncollectibleLookup,4,FALSE)),0,'Corrected With Uncollectible'!DT66-'Module C Initial'!DT66),'Corrected With Uncollectible'!DT66-'Module C Initial'!DT66)</f>
        <v>3.2000000000000455</v>
      </c>
      <c r="AC66" s="31">
        <f ca="1">IFERROR(IF(AND($A66=VLOOKUP($A66&amp;"."&amp;$C66,UncollectibleLookup,2,FALSE),$C66=VLOOKUP($A66&amp;"."&amp;$C66,UncollectibleLookup,4,FALSE)),0,'Corrected With Uncollectible'!DU66-'Module C Initial'!DU66),'Corrected With Uncollectible'!DU66-'Module C Initial'!DU66)</f>
        <v>45.929999999996653</v>
      </c>
      <c r="AD66" s="31">
        <f ca="1">IFERROR(IF(AND($A66=VLOOKUP($A66&amp;"."&amp;$C66,UncollectibleLookup,2,FALSE),$C66=VLOOKUP($A66&amp;"."&amp;$C66,UncollectibleLookup,4,FALSE)),0,'Corrected With Uncollectible'!DV66-'Module C Initial'!DV66),'Corrected With Uncollectible'!DV66-'Module C Initial'!DV66)</f>
        <v>17.669999999999163</v>
      </c>
      <c r="AE66" s="31">
        <f ca="1">IFERROR(IF(AND($A66=VLOOKUP($A66&amp;"."&amp;$C66,UncollectibleLookup,2,FALSE),$C66=VLOOKUP($A66&amp;"."&amp;$C66,UncollectibleLookup,4,FALSE)),0,'Corrected With Uncollectible'!DW66-'Module C Initial'!DW66),'Corrected With Uncollectible'!DW66-'Module C Initial'!DW66)</f>
        <v>15.670000000000073</v>
      </c>
      <c r="AF66" s="31">
        <f ca="1">IFERROR(IF(AND($A66=VLOOKUP($A66&amp;"."&amp;$C66,UncollectibleLookup,2,FALSE),$C66=VLOOKUP($A66&amp;"."&amp;$C66,UncollectibleLookup,4,FALSE)),0,'Corrected With Uncollectible'!DX66-'Module C Initial'!DX66),'Corrected With Uncollectible'!DX66-'Module C Initial'!DX66)</f>
        <v>9.6599999999998545</v>
      </c>
      <c r="AG66" s="31">
        <f ca="1">IFERROR(IF(AND($A66=VLOOKUP($A66&amp;"."&amp;$C66,UncollectibleLookup,2,FALSE),$C66=VLOOKUP($A66&amp;"."&amp;$C66,UncollectibleLookup,4,FALSE)),0,'Corrected With Uncollectible'!DY66-'Module C Initial'!DY66),'Corrected With Uncollectible'!DY66-'Module C Initial'!DY66)</f>
        <v>10.529999999999745</v>
      </c>
      <c r="AH66" s="31">
        <f ca="1">IFERROR(IF(AND($A66=VLOOKUP($A66&amp;"."&amp;$C66,UncollectibleLookup,2,FALSE),$C66=VLOOKUP($A66&amp;"."&amp;$C66,UncollectibleLookup,4,FALSE)),0,'Corrected With Uncollectible'!DZ66-'Module C Initial'!DZ66),'Corrected With Uncollectible'!DZ66-'Module C Initial'!DZ66)</f>
        <v>27.680000000000291</v>
      </c>
      <c r="AI66" s="31">
        <f ca="1">IFERROR(IF(AND($A66=VLOOKUP($A66&amp;"."&amp;$C66,UncollectibleLookup,2,FALSE),$C66=VLOOKUP($A66&amp;"."&amp;$C66,UncollectibleLookup,4,FALSE)),0,'Corrected With Uncollectible'!EA66-'Module C Initial'!EA66),'Corrected With Uncollectible'!EA66-'Module C Initial'!EA66)</f>
        <v>30.220000000001164</v>
      </c>
      <c r="AJ66" s="31">
        <f ca="1">IFERROR(IF(AND($A66=VLOOKUP($A66&amp;"."&amp;$C66,UncollectibleLookup,2,FALSE),$C66=VLOOKUP($A66&amp;"."&amp;$C66,UncollectibleLookup,4,FALSE)),0,'Corrected With Uncollectible'!EB66-'Module C Initial'!EB66),'Corrected With Uncollectible'!EB66-'Module C Initial'!EB66)</f>
        <v>22.139999999999418</v>
      </c>
      <c r="AK66" s="31">
        <f ca="1">IFERROR(IF(AND($A66=VLOOKUP($A66&amp;"."&amp;$C66,UncollectibleLookup,2,FALSE),$C66=VLOOKUP($A66&amp;"."&amp;$C66,UncollectibleLookup,4,FALSE)),0,'Corrected With Uncollectible'!EC66-'Module C Initial'!EC66),'Corrected With Uncollectible'!EC66-'Module C Initial'!EC66)</f>
        <v>44.75</v>
      </c>
      <c r="AL66" s="31">
        <f ca="1">IFERROR(IF(AND($A66=VLOOKUP($A66&amp;"."&amp;$C66,UncollectibleLookup,2,FALSE),$C66=VLOOKUP($A66&amp;"."&amp;$C66,UncollectibleLookup,4,FALSE)),0,'Corrected With Uncollectible'!ED66-'Module C Initial'!ED66),'Corrected With Uncollectible'!ED66-'Module C Initial'!ED66)</f>
        <v>12.090000000000146</v>
      </c>
      <c r="AM66" s="31">
        <f ca="1">IFERROR(IF(AND($A66=VLOOKUP($A66&amp;"."&amp;$C66,UncollectibleLookup,2,FALSE),$C66=VLOOKUP($A66&amp;"."&amp;$C66,UncollectibleLookup,4,FALSE)),0,'Corrected With Uncollectible'!EE66-'Module C Initial'!EE66),'Corrected With Uncollectible'!EE66-'Module C Initial'!EE66)</f>
        <v>18.640000000000327</v>
      </c>
      <c r="AN66" s="31">
        <f ca="1">IFERROR(IF(AND($A66=VLOOKUP($A66&amp;"."&amp;$C66,UncollectibleLookup,2,FALSE),$C66=VLOOKUP($A66&amp;"."&amp;$C66,UncollectibleLookup,4,FALSE)),0,'Corrected With Uncollectible'!EF66-'Module C Initial'!EF66),'Corrected With Uncollectible'!EF66-'Module C Initial'!EF66)</f>
        <v>19.349999999999454</v>
      </c>
      <c r="AO66" s="32">
        <f t="shared" ca="1" si="16"/>
        <v>195.63000000000375</v>
      </c>
      <c r="AP66" s="32">
        <f t="shared" ca="1" si="16"/>
        <v>75.67999999999904</v>
      </c>
      <c r="AQ66" s="32">
        <f t="shared" ca="1" si="16"/>
        <v>67.429999999999382</v>
      </c>
      <c r="AR66" s="32">
        <f t="shared" ca="1" si="15"/>
        <v>41.769999999999754</v>
      </c>
      <c r="AS66" s="32">
        <f t="shared" ca="1" si="15"/>
        <v>45.740000000000691</v>
      </c>
      <c r="AT66" s="32">
        <f t="shared" ca="1" si="15"/>
        <v>120.69000000000574</v>
      </c>
      <c r="AU66" s="32">
        <f t="shared" ca="1" si="15"/>
        <v>132.30000000000246</v>
      </c>
      <c r="AV66" s="32">
        <f t="shared" ca="1" si="15"/>
        <v>97.349999999996726</v>
      </c>
      <c r="AW66" s="32">
        <f t="shared" ca="1" si="15"/>
        <v>197.57000000000789</v>
      </c>
      <c r="AX66" s="32">
        <f t="shared" ca="1" si="15"/>
        <v>53.609999999999332</v>
      </c>
      <c r="AY66" s="32">
        <f t="shared" ca="1" si="15"/>
        <v>83.009999999995898</v>
      </c>
      <c r="AZ66" s="32">
        <f t="shared" ca="1" si="15"/>
        <v>86.529999999995425</v>
      </c>
      <c r="BA66" s="31">
        <f t="shared" ca="1" si="8"/>
        <v>1.67</v>
      </c>
      <c r="BB66" s="31">
        <f t="shared" ca="1" si="8"/>
        <v>0.65</v>
      </c>
      <c r="BC66" s="31">
        <f t="shared" ca="1" si="8"/>
        <v>0.57999999999999996</v>
      </c>
      <c r="BD66" s="31">
        <f t="shared" ca="1" si="8"/>
        <v>0.36</v>
      </c>
      <c r="BE66" s="31">
        <f t="shared" ca="1" si="8"/>
        <v>0.39</v>
      </c>
      <c r="BF66" s="31">
        <f t="shared" ca="1" si="8"/>
        <v>1.04</v>
      </c>
      <c r="BG66" s="31">
        <f t="shared" ca="1" si="13"/>
        <v>1.1399999999999999</v>
      </c>
      <c r="BH66" s="31">
        <f t="shared" ca="1" si="13"/>
        <v>0.84</v>
      </c>
      <c r="BI66" s="31">
        <f t="shared" ca="1" si="13"/>
        <v>1.7</v>
      </c>
      <c r="BJ66" s="31">
        <f t="shared" ca="1" si="13"/>
        <v>0.46</v>
      </c>
      <c r="BK66" s="31">
        <f t="shared" ca="1" si="13"/>
        <v>0.72</v>
      </c>
      <c r="BL66" s="31">
        <f t="shared" ca="1" si="13"/>
        <v>0.75</v>
      </c>
      <c r="BM66" s="32">
        <f t="shared" ca="1" si="9"/>
        <v>197.30000000000373</v>
      </c>
      <c r="BN66" s="32">
        <f t="shared" ca="1" si="9"/>
        <v>76.329999999999046</v>
      </c>
      <c r="BO66" s="32">
        <f t="shared" ca="1" si="9"/>
        <v>68.00999999999938</v>
      </c>
      <c r="BP66" s="32">
        <f t="shared" ca="1" si="9"/>
        <v>42.129999999999754</v>
      </c>
      <c r="BQ66" s="32">
        <f t="shared" ca="1" si="9"/>
        <v>46.130000000000692</v>
      </c>
      <c r="BR66" s="32">
        <f t="shared" ca="1" si="9"/>
        <v>121.73000000000575</v>
      </c>
      <c r="BS66" s="32">
        <f t="shared" ca="1" si="14"/>
        <v>133.44000000000244</v>
      </c>
      <c r="BT66" s="32">
        <f t="shared" ca="1" si="14"/>
        <v>98.189999999996729</v>
      </c>
      <c r="BU66" s="32">
        <f t="shared" ca="1" si="14"/>
        <v>199.27000000000788</v>
      </c>
      <c r="BV66" s="32">
        <f t="shared" ca="1" si="14"/>
        <v>54.069999999999332</v>
      </c>
      <c r="BW66" s="32">
        <f t="shared" ca="1" si="14"/>
        <v>83.729999999995897</v>
      </c>
      <c r="BX66" s="32">
        <f t="shared" ca="1" si="14"/>
        <v>87.279999999995425</v>
      </c>
    </row>
    <row r="67" spans="1:76">
      <c r="A67" t="s">
        <v>450</v>
      </c>
      <c r="B67" s="1" t="s">
        <v>46</v>
      </c>
      <c r="C67" t="str">
        <f t="shared" ca="1" si="2"/>
        <v>GN1</v>
      </c>
      <c r="D67" t="str">
        <f t="shared" ca="1" si="3"/>
        <v>Genesee #1</v>
      </c>
      <c r="E67" s="31">
        <f ca="1">IFERROR(IF(AND($A67=VLOOKUP($A67&amp;"."&amp;$C67,UncollectibleLookup,2,FALSE),$C67=VLOOKUP($A67&amp;"."&amp;$C67,UncollectibleLookup,4,FALSE)),0,'Corrected With Uncollectible'!CW67-'Module C Initial'!CW67),'Corrected With Uncollectible'!CW67-'Module C Initial'!CW67)</f>
        <v>0</v>
      </c>
      <c r="F67" s="31">
        <f ca="1">IFERROR(IF(AND($A67=VLOOKUP($A67&amp;"."&amp;$C67,UncollectibleLookup,2,FALSE),$C67=VLOOKUP($A67&amp;"."&amp;$C67,UncollectibleLookup,4,FALSE)),0,'Corrected With Uncollectible'!CX67-'Module C Initial'!CX67),'Corrected With Uncollectible'!CX67-'Module C Initial'!CX67)</f>
        <v>0</v>
      </c>
      <c r="G67" s="31">
        <f ca="1">IFERROR(IF(AND($A67=VLOOKUP($A67&amp;"."&amp;$C67,UncollectibleLookup,2,FALSE),$C67=VLOOKUP($A67&amp;"."&amp;$C67,UncollectibleLookup,4,FALSE)),0,'Corrected With Uncollectible'!CY67-'Module C Initial'!CY67),'Corrected With Uncollectible'!CY67-'Module C Initial'!CY67)</f>
        <v>0</v>
      </c>
      <c r="H67" s="31">
        <f ca="1">IFERROR(IF(AND($A67=VLOOKUP($A67&amp;"."&amp;$C67,UncollectibleLookup,2,FALSE),$C67=VLOOKUP($A67&amp;"."&amp;$C67,UncollectibleLookup,4,FALSE)),0,'Corrected With Uncollectible'!CZ67-'Module C Initial'!CZ67),'Corrected With Uncollectible'!CZ67-'Module C Initial'!CZ67)</f>
        <v>0</v>
      </c>
      <c r="I67" s="31">
        <f ca="1">IFERROR(IF(AND($A67=VLOOKUP($A67&amp;"."&amp;$C67,UncollectibleLookup,2,FALSE),$C67=VLOOKUP($A67&amp;"."&amp;$C67,UncollectibleLookup,4,FALSE)),0,'Corrected With Uncollectible'!DA67-'Module C Initial'!DA67),'Corrected With Uncollectible'!DA67-'Module C Initial'!DA67)</f>
        <v>0</v>
      </c>
      <c r="J67" s="31">
        <f ca="1">IFERROR(IF(AND($A67=VLOOKUP($A67&amp;"."&amp;$C67,UncollectibleLookup,2,FALSE),$C67=VLOOKUP($A67&amp;"."&amp;$C67,UncollectibleLookup,4,FALSE)),0,'Corrected With Uncollectible'!DB67-'Module C Initial'!DB67),'Corrected With Uncollectible'!DB67-'Module C Initial'!DB67)</f>
        <v>0</v>
      </c>
      <c r="K67" s="31">
        <f ca="1">IFERROR(IF(AND($A67=VLOOKUP($A67&amp;"."&amp;$C67,UncollectibleLookup,2,FALSE),$C67=VLOOKUP($A67&amp;"."&amp;$C67,UncollectibleLookup,4,FALSE)),0,'Corrected With Uncollectible'!DC67-'Module C Initial'!DC67),'Corrected With Uncollectible'!DC67-'Module C Initial'!DC67)</f>
        <v>0</v>
      </c>
      <c r="L67" s="31">
        <f ca="1">IFERROR(IF(AND($A67=VLOOKUP($A67&amp;"."&amp;$C67,UncollectibleLookup,2,FALSE),$C67=VLOOKUP($A67&amp;"."&amp;$C67,UncollectibleLookup,4,FALSE)),0,'Corrected With Uncollectible'!DD67-'Module C Initial'!DD67),'Corrected With Uncollectible'!DD67-'Module C Initial'!DD67)</f>
        <v>0</v>
      </c>
      <c r="M67" s="31">
        <f ca="1">IFERROR(IF(AND($A67=VLOOKUP($A67&amp;"."&amp;$C67,UncollectibleLookup,2,FALSE),$C67=VLOOKUP($A67&amp;"."&amp;$C67,UncollectibleLookup,4,FALSE)),0,'Corrected With Uncollectible'!DE67-'Module C Initial'!DE67),'Corrected With Uncollectible'!DE67-'Module C Initial'!DE67)</f>
        <v>2.3283064365386963E-10</v>
      </c>
      <c r="N67" s="31">
        <f ca="1">IFERROR(IF(AND($A67=VLOOKUP($A67&amp;"."&amp;$C67,UncollectibleLookup,2,FALSE),$C67=VLOOKUP($A67&amp;"."&amp;$C67,UncollectibleLookup,4,FALSE)),0,'Corrected With Uncollectible'!DF67-'Module C Initial'!DF67),'Corrected With Uncollectible'!DF67-'Module C Initial'!DF67)</f>
        <v>0</v>
      </c>
      <c r="O67" s="31">
        <f ca="1">IFERROR(IF(AND($A67=VLOOKUP($A67&amp;"."&amp;$C67,UncollectibleLookup,2,FALSE),$C67=VLOOKUP($A67&amp;"."&amp;$C67,UncollectibleLookup,4,FALSE)),0,'Corrected With Uncollectible'!DG67-'Module C Initial'!DG67),'Corrected With Uncollectible'!DG67-'Module C Initial'!DG67)</f>
        <v>0</v>
      </c>
      <c r="P67" s="31">
        <f ca="1">IFERROR(IF(AND($A67=VLOOKUP($A67&amp;"."&amp;$C67,UncollectibleLookup,2,FALSE),$C67=VLOOKUP($A67&amp;"."&amp;$C67,UncollectibleLookup,4,FALSE)),0,'Corrected With Uncollectible'!DH67-'Module C Initial'!DH67),'Corrected With Uncollectible'!DH67-'Module C Initial'!DH67)</f>
        <v>0</v>
      </c>
      <c r="Q67" s="32">
        <f ca="1">IFERROR(IF(AND($A67=VLOOKUP($A67&amp;"."&amp;$C67,UncollectibleLookup,2,FALSE),$C67=VLOOKUP($A67&amp;"."&amp;$C67,UncollectibleLookup,4,FALSE)),0,'Corrected With Uncollectible'!DI67-'Module C Initial'!DI67),'Corrected With Uncollectible'!DI67-'Module C Initial'!DI67)</f>
        <v>0</v>
      </c>
      <c r="R67" s="32">
        <f ca="1">IFERROR(IF(AND($A67=VLOOKUP($A67&amp;"."&amp;$C67,UncollectibleLookup,2,FALSE),$C67=VLOOKUP($A67&amp;"."&amp;$C67,UncollectibleLookup,4,FALSE)),0,'Corrected With Uncollectible'!DJ67-'Module C Initial'!DJ67),'Corrected With Uncollectible'!DJ67-'Module C Initial'!DJ67)</f>
        <v>0</v>
      </c>
      <c r="S67" s="32">
        <f ca="1">IFERROR(IF(AND($A67=VLOOKUP($A67&amp;"."&amp;$C67,UncollectibleLookup,2,FALSE),$C67=VLOOKUP($A67&amp;"."&amp;$C67,UncollectibleLookup,4,FALSE)),0,'Corrected With Uncollectible'!DK67-'Module C Initial'!DK67),'Corrected With Uncollectible'!DK67-'Module C Initial'!DK67)</f>
        <v>0</v>
      </c>
      <c r="T67" s="32">
        <f ca="1">IFERROR(IF(AND($A67=VLOOKUP($A67&amp;"."&amp;$C67,UncollectibleLookup,2,FALSE),$C67=VLOOKUP($A67&amp;"."&amp;$C67,UncollectibleLookup,4,FALSE)),0,'Corrected With Uncollectible'!DL67-'Module C Initial'!DL67),'Corrected With Uncollectible'!DL67-'Module C Initial'!DL67)</f>
        <v>0</v>
      </c>
      <c r="U67" s="32">
        <f ca="1">IFERROR(IF(AND($A67=VLOOKUP($A67&amp;"."&amp;$C67,UncollectibleLookup,2,FALSE),$C67=VLOOKUP($A67&amp;"."&amp;$C67,UncollectibleLookup,4,FALSE)),0,'Corrected With Uncollectible'!DM67-'Module C Initial'!DM67),'Corrected With Uncollectible'!DM67-'Module C Initial'!DM67)</f>
        <v>0</v>
      </c>
      <c r="V67" s="32">
        <f ca="1">IFERROR(IF(AND($A67=VLOOKUP($A67&amp;"."&amp;$C67,UncollectibleLookup,2,FALSE),$C67=VLOOKUP($A67&amp;"."&amp;$C67,UncollectibleLookup,4,FALSE)),0,'Corrected With Uncollectible'!DN67-'Module C Initial'!DN67),'Corrected With Uncollectible'!DN67-'Module C Initial'!DN67)</f>
        <v>0</v>
      </c>
      <c r="W67" s="32">
        <f ca="1">IFERROR(IF(AND($A67=VLOOKUP($A67&amp;"."&amp;$C67,UncollectibleLookup,2,FALSE),$C67=VLOOKUP($A67&amp;"."&amp;$C67,UncollectibleLookup,4,FALSE)),0,'Corrected With Uncollectible'!DO67-'Module C Initial'!DO67),'Corrected With Uncollectible'!DO67-'Module C Initial'!DO67)</f>
        <v>0</v>
      </c>
      <c r="X67" s="32">
        <f ca="1">IFERROR(IF(AND($A67=VLOOKUP($A67&amp;"."&amp;$C67,UncollectibleLookup,2,FALSE),$C67=VLOOKUP($A67&amp;"."&amp;$C67,UncollectibleLookup,4,FALSE)),0,'Corrected With Uncollectible'!DP67-'Module C Initial'!DP67),'Corrected With Uncollectible'!DP67-'Module C Initial'!DP67)</f>
        <v>0</v>
      </c>
      <c r="Y67" s="32">
        <f ca="1">IFERROR(IF(AND($A67=VLOOKUP($A67&amp;"."&amp;$C67,UncollectibleLookup,2,FALSE),$C67=VLOOKUP($A67&amp;"."&amp;$C67,UncollectibleLookup,4,FALSE)),0,'Corrected With Uncollectible'!DQ67-'Module C Initial'!DQ67),'Corrected With Uncollectible'!DQ67-'Module C Initial'!DQ67)</f>
        <v>0</v>
      </c>
      <c r="Z67" s="32">
        <f ca="1">IFERROR(IF(AND($A67=VLOOKUP($A67&amp;"."&amp;$C67,UncollectibleLookup,2,FALSE),$C67=VLOOKUP($A67&amp;"."&amp;$C67,UncollectibleLookup,4,FALSE)),0,'Corrected With Uncollectible'!DR67-'Module C Initial'!DR67),'Corrected With Uncollectible'!DR67-'Module C Initial'!DR67)</f>
        <v>0</v>
      </c>
      <c r="AA67" s="32">
        <f ca="1">IFERROR(IF(AND($A67=VLOOKUP($A67&amp;"."&amp;$C67,UncollectibleLookup,2,FALSE),$C67=VLOOKUP($A67&amp;"."&amp;$C67,UncollectibleLookup,4,FALSE)),0,'Corrected With Uncollectible'!DS67-'Module C Initial'!DS67),'Corrected With Uncollectible'!DS67-'Module C Initial'!DS67)</f>
        <v>0</v>
      </c>
      <c r="AB67" s="32">
        <f ca="1">IFERROR(IF(AND($A67=VLOOKUP($A67&amp;"."&amp;$C67,UncollectibleLookup,2,FALSE),$C67=VLOOKUP($A67&amp;"."&amp;$C67,UncollectibleLookup,4,FALSE)),0,'Corrected With Uncollectible'!DT67-'Module C Initial'!DT67),'Corrected With Uncollectible'!DT67-'Module C Initial'!DT67)</f>
        <v>0</v>
      </c>
      <c r="AC67" s="31">
        <f ca="1">IFERROR(IF(AND($A67=VLOOKUP($A67&amp;"."&amp;$C67,UncollectibleLookup,2,FALSE),$C67=VLOOKUP($A67&amp;"."&amp;$C67,UncollectibleLookup,4,FALSE)),0,'Corrected With Uncollectible'!DU67-'Module C Initial'!DU67),'Corrected With Uncollectible'!DU67-'Module C Initial'!DU67)</f>
        <v>0</v>
      </c>
      <c r="AD67" s="31">
        <f ca="1">IFERROR(IF(AND($A67=VLOOKUP($A67&amp;"."&amp;$C67,UncollectibleLookup,2,FALSE),$C67=VLOOKUP($A67&amp;"."&amp;$C67,UncollectibleLookup,4,FALSE)),0,'Corrected With Uncollectible'!DV67-'Module C Initial'!DV67),'Corrected With Uncollectible'!DV67-'Module C Initial'!DV67)</f>
        <v>0</v>
      </c>
      <c r="AE67" s="31">
        <f ca="1">IFERROR(IF(AND($A67=VLOOKUP($A67&amp;"."&amp;$C67,UncollectibleLookup,2,FALSE),$C67=VLOOKUP($A67&amp;"."&amp;$C67,UncollectibleLookup,4,FALSE)),0,'Corrected With Uncollectible'!DW67-'Module C Initial'!DW67),'Corrected With Uncollectible'!DW67-'Module C Initial'!DW67)</f>
        <v>0</v>
      </c>
      <c r="AF67" s="31">
        <f ca="1">IFERROR(IF(AND($A67=VLOOKUP($A67&amp;"."&amp;$C67,UncollectibleLookup,2,FALSE),$C67=VLOOKUP($A67&amp;"."&amp;$C67,UncollectibleLookup,4,FALSE)),0,'Corrected With Uncollectible'!DX67-'Module C Initial'!DX67),'Corrected With Uncollectible'!DX67-'Module C Initial'!DX67)</f>
        <v>0</v>
      </c>
      <c r="AG67" s="31">
        <f ca="1">IFERROR(IF(AND($A67=VLOOKUP($A67&amp;"."&amp;$C67,UncollectibleLookup,2,FALSE),$C67=VLOOKUP($A67&amp;"."&amp;$C67,UncollectibleLookup,4,FALSE)),0,'Corrected With Uncollectible'!DY67-'Module C Initial'!DY67),'Corrected With Uncollectible'!DY67-'Module C Initial'!DY67)</f>
        <v>0</v>
      </c>
      <c r="AH67" s="31">
        <f ca="1">IFERROR(IF(AND($A67=VLOOKUP($A67&amp;"."&amp;$C67,UncollectibleLookup,2,FALSE),$C67=VLOOKUP($A67&amp;"."&amp;$C67,UncollectibleLookup,4,FALSE)),0,'Corrected With Uncollectible'!DZ67-'Module C Initial'!DZ67),'Corrected With Uncollectible'!DZ67-'Module C Initial'!DZ67)</f>
        <v>0</v>
      </c>
      <c r="AI67" s="31">
        <f ca="1">IFERROR(IF(AND($A67=VLOOKUP($A67&amp;"."&amp;$C67,UncollectibleLookup,2,FALSE),$C67=VLOOKUP($A67&amp;"."&amp;$C67,UncollectibleLookup,4,FALSE)),0,'Corrected With Uncollectible'!EA67-'Module C Initial'!EA67),'Corrected With Uncollectible'!EA67-'Module C Initial'!EA67)</f>
        <v>0</v>
      </c>
      <c r="AJ67" s="31">
        <f ca="1">IFERROR(IF(AND($A67=VLOOKUP($A67&amp;"."&amp;$C67,UncollectibleLookup,2,FALSE),$C67=VLOOKUP($A67&amp;"."&amp;$C67,UncollectibleLookup,4,FALSE)),0,'Corrected With Uncollectible'!EB67-'Module C Initial'!EB67),'Corrected With Uncollectible'!EB67-'Module C Initial'!EB67)</f>
        <v>0</v>
      </c>
      <c r="AK67" s="31">
        <f ca="1">IFERROR(IF(AND($A67=VLOOKUP($A67&amp;"."&amp;$C67,UncollectibleLookup,2,FALSE),$C67=VLOOKUP($A67&amp;"."&amp;$C67,UncollectibleLookup,4,FALSE)),0,'Corrected With Uncollectible'!EC67-'Module C Initial'!EC67),'Corrected With Uncollectible'!EC67-'Module C Initial'!EC67)</f>
        <v>0</v>
      </c>
      <c r="AL67" s="31">
        <f ca="1">IFERROR(IF(AND($A67=VLOOKUP($A67&amp;"."&amp;$C67,UncollectibleLookup,2,FALSE),$C67=VLOOKUP($A67&amp;"."&amp;$C67,UncollectibleLookup,4,FALSE)),0,'Corrected With Uncollectible'!ED67-'Module C Initial'!ED67),'Corrected With Uncollectible'!ED67-'Module C Initial'!ED67)</f>
        <v>0</v>
      </c>
      <c r="AM67" s="31">
        <f ca="1">IFERROR(IF(AND($A67=VLOOKUP($A67&amp;"."&amp;$C67,UncollectibleLookup,2,FALSE),$C67=VLOOKUP($A67&amp;"."&amp;$C67,UncollectibleLookup,4,FALSE)),0,'Corrected With Uncollectible'!EE67-'Module C Initial'!EE67),'Corrected With Uncollectible'!EE67-'Module C Initial'!EE67)</f>
        <v>0</v>
      </c>
      <c r="AN67" s="31">
        <f ca="1">IFERROR(IF(AND($A67=VLOOKUP($A67&amp;"."&amp;$C67,UncollectibleLookup,2,FALSE),$C67=VLOOKUP($A67&amp;"."&amp;$C67,UncollectibleLookup,4,FALSE)),0,'Corrected With Uncollectible'!EF67-'Module C Initial'!EF67),'Corrected With Uncollectible'!EF67-'Module C Initial'!EF67)</f>
        <v>0</v>
      </c>
      <c r="AO67" s="32">
        <f t="shared" ca="1" si="16"/>
        <v>0</v>
      </c>
      <c r="AP67" s="32">
        <f t="shared" ca="1" si="16"/>
        <v>0</v>
      </c>
      <c r="AQ67" s="32">
        <f t="shared" ca="1" si="16"/>
        <v>0</v>
      </c>
      <c r="AR67" s="32">
        <f t="shared" ca="1" si="15"/>
        <v>0</v>
      </c>
      <c r="AS67" s="32">
        <f t="shared" ca="1" si="15"/>
        <v>0</v>
      </c>
      <c r="AT67" s="32">
        <f t="shared" ca="1" si="15"/>
        <v>0</v>
      </c>
      <c r="AU67" s="32">
        <f t="shared" ca="1" si="15"/>
        <v>0</v>
      </c>
      <c r="AV67" s="32">
        <f t="shared" ca="1" si="15"/>
        <v>0</v>
      </c>
      <c r="AW67" s="32">
        <f t="shared" ca="1" si="15"/>
        <v>2.3283064365386963E-10</v>
      </c>
      <c r="AX67" s="32">
        <f t="shared" ca="1" si="15"/>
        <v>0</v>
      </c>
      <c r="AY67" s="32">
        <f t="shared" ca="1" si="15"/>
        <v>0</v>
      </c>
      <c r="AZ67" s="32">
        <f t="shared" ca="1" si="15"/>
        <v>0</v>
      </c>
      <c r="BA67" s="31">
        <f t="shared" ca="1" si="8"/>
        <v>0</v>
      </c>
      <c r="BB67" s="31">
        <f t="shared" ca="1" si="8"/>
        <v>0</v>
      </c>
      <c r="BC67" s="31">
        <f t="shared" ca="1" si="8"/>
        <v>0</v>
      </c>
      <c r="BD67" s="31">
        <f t="shared" ca="1" si="8"/>
        <v>0</v>
      </c>
      <c r="BE67" s="31">
        <f t="shared" ca="1" si="8"/>
        <v>0</v>
      </c>
      <c r="BF67" s="31">
        <f t="shared" ca="1" si="8"/>
        <v>0</v>
      </c>
      <c r="BG67" s="31">
        <f t="shared" ca="1" si="13"/>
        <v>0</v>
      </c>
      <c r="BH67" s="31">
        <f t="shared" ca="1" si="13"/>
        <v>0</v>
      </c>
      <c r="BI67" s="31">
        <f t="shared" ca="1" si="13"/>
        <v>0</v>
      </c>
      <c r="BJ67" s="31">
        <f t="shared" ca="1" si="13"/>
        <v>0</v>
      </c>
      <c r="BK67" s="31">
        <f t="shared" ca="1" si="13"/>
        <v>0</v>
      </c>
      <c r="BL67" s="31">
        <f t="shared" ca="1" si="13"/>
        <v>0</v>
      </c>
      <c r="BM67" s="32">
        <f t="shared" ca="1" si="9"/>
        <v>0</v>
      </c>
      <c r="BN67" s="32">
        <f t="shared" ca="1" si="9"/>
        <v>0</v>
      </c>
      <c r="BO67" s="32">
        <f t="shared" ca="1" si="9"/>
        <v>0</v>
      </c>
      <c r="BP67" s="32">
        <f t="shared" ca="1" si="9"/>
        <v>0</v>
      </c>
      <c r="BQ67" s="32">
        <f t="shared" ca="1" si="9"/>
        <v>0</v>
      </c>
      <c r="BR67" s="32">
        <f t="shared" ca="1" si="9"/>
        <v>0</v>
      </c>
      <c r="BS67" s="32">
        <f t="shared" ca="1" si="14"/>
        <v>0</v>
      </c>
      <c r="BT67" s="32">
        <f t="shared" ca="1" si="14"/>
        <v>0</v>
      </c>
      <c r="BU67" s="32">
        <f t="shared" ca="1" si="14"/>
        <v>2.3283064365386963E-10</v>
      </c>
      <c r="BV67" s="32">
        <f t="shared" ca="1" si="14"/>
        <v>0</v>
      </c>
      <c r="BW67" s="32">
        <f t="shared" ca="1" si="14"/>
        <v>0</v>
      </c>
      <c r="BX67" s="32">
        <f t="shared" ca="1" si="14"/>
        <v>0</v>
      </c>
    </row>
    <row r="68" spans="1:76">
      <c r="A68" t="s">
        <v>546</v>
      </c>
      <c r="B68" s="1" t="s">
        <v>46</v>
      </c>
      <c r="C68" t="str">
        <f t="shared" ca="1" si="2"/>
        <v>GN1</v>
      </c>
      <c r="D68" t="str">
        <f t="shared" ca="1" si="3"/>
        <v>Genesee #1</v>
      </c>
      <c r="E68" s="31">
        <f ca="1">IFERROR(IF(AND($A68=VLOOKUP($A68&amp;"."&amp;$C68,UncollectibleLookup,2,FALSE),$C68=VLOOKUP($A68&amp;"."&amp;$C68,UncollectibleLookup,4,FALSE)),0,'Corrected With Uncollectible'!CW68-'Module C Initial'!CW68),'Corrected With Uncollectible'!CW68-'Module C Initial'!CW68)</f>
        <v>-1.0000000242143869E-2</v>
      </c>
      <c r="F68" s="31">
        <f ca="1">IFERROR(IF(AND($A68=VLOOKUP($A68&amp;"."&amp;$C68,UncollectibleLookup,2,FALSE),$C68=VLOOKUP($A68&amp;"."&amp;$C68,UncollectibleLookup,4,FALSE)),0,'Corrected With Uncollectible'!CX68-'Module C Initial'!CX68),'Corrected With Uncollectible'!CX68-'Module C Initial'!CX68)</f>
        <v>0</v>
      </c>
      <c r="G68" s="31">
        <f ca="1">IFERROR(IF(AND($A68=VLOOKUP($A68&amp;"."&amp;$C68,UncollectibleLookup,2,FALSE),$C68=VLOOKUP($A68&amp;"."&amp;$C68,UncollectibleLookup,4,FALSE)),0,'Corrected With Uncollectible'!CY68-'Module C Initial'!CY68),'Corrected With Uncollectible'!CY68-'Module C Initial'!CY68)</f>
        <v>1.0000000009313226E-2</v>
      </c>
      <c r="H68" s="31">
        <f ca="1">IFERROR(IF(AND($A68=VLOOKUP($A68&amp;"."&amp;$C68,UncollectibleLookup,2,FALSE),$C68=VLOOKUP($A68&amp;"."&amp;$C68,UncollectibleLookup,4,FALSE)),0,'Corrected With Uncollectible'!CZ68-'Module C Initial'!CZ68),'Corrected With Uncollectible'!CZ68-'Module C Initial'!CZ68)</f>
        <v>0</v>
      </c>
      <c r="I68" s="31">
        <f ca="1">IFERROR(IF(AND($A68=VLOOKUP($A68&amp;"."&amp;$C68,UncollectibleLookup,2,FALSE),$C68=VLOOKUP($A68&amp;"."&amp;$C68,UncollectibleLookup,4,FALSE)),0,'Corrected With Uncollectible'!DA68-'Module C Initial'!DA68),'Corrected With Uncollectible'!DA68-'Module C Initial'!DA68)</f>
        <v>1.1641532182693481E-10</v>
      </c>
      <c r="J68" s="31">
        <f ca="1">IFERROR(IF(AND($A68=VLOOKUP($A68&amp;"."&amp;$C68,UncollectibleLookup,2,FALSE),$C68=VLOOKUP($A68&amp;"."&amp;$C68,UncollectibleLookup,4,FALSE)),0,'Corrected With Uncollectible'!DB68-'Module C Initial'!DB68),'Corrected With Uncollectible'!DB68-'Module C Initial'!DB68)</f>
        <v>-1.1641532182693481E-10</v>
      </c>
      <c r="K68" s="31">
        <f ca="1">IFERROR(IF(AND($A68=VLOOKUP($A68&amp;"."&amp;$C68,UncollectibleLookup,2,FALSE),$C68=VLOOKUP($A68&amp;"."&amp;$C68,UncollectibleLookup,4,FALSE)),0,'Corrected With Uncollectible'!DC68-'Module C Initial'!DC68),'Corrected With Uncollectible'!DC68-'Module C Initial'!DC68)</f>
        <v>-1.1641532182693481E-10</v>
      </c>
      <c r="L68" s="31">
        <f ca="1">IFERROR(IF(AND($A68=VLOOKUP($A68&amp;"."&amp;$C68,UncollectibleLookup,2,FALSE),$C68=VLOOKUP($A68&amp;"."&amp;$C68,UncollectibleLookup,4,FALSE)),0,'Corrected With Uncollectible'!DD68-'Module C Initial'!DD68),'Corrected With Uncollectible'!DD68-'Module C Initial'!DD68)</f>
        <v>1.1641532182693481E-10</v>
      </c>
      <c r="M68" s="31">
        <f ca="1">IFERROR(IF(AND($A68=VLOOKUP($A68&amp;"."&amp;$C68,UncollectibleLookup,2,FALSE),$C68=VLOOKUP($A68&amp;"."&amp;$C68,UncollectibleLookup,4,FALSE)),0,'Corrected With Uncollectible'!DE68-'Module C Initial'!DE68),'Corrected With Uncollectible'!DE68-'Module C Initial'!DE68)</f>
        <v>0</v>
      </c>
      <c r="N68" s="31">
        <f ca="1">IFERROR(IF(AND($A68=VLOOKUP($A68&amp;"."&amp;$C68,UncollectibleLookup,2,FALSE),$C68=VLOOKUP($A68&amp;"."&amp;$C68,UncollectibleLookup,4,FALSE)),0,'Corrected With Uncollectible'!DF68-'Module C Initial'!DF68),'Corrected With Uncollectible'!DF68-'Module C Initial'!DF68)</f>
        <v>0</v>
      </c>
      <c r="O68" s="31">
        <f ca="1">IFERROR(IF(AND($A68=VLOOKUP($A68&amp;"."&amp;$C68,UncollectibleLookup,2,FALSE),$C68=VLOOKUP($A68&amp;"."&amp;$C68,UncollectibleLookup,4,FALSE)),0,'Corrected With Uncollectible'!DG68-'Module C Initial'!DG68),'Corrected With Uncollectible'!DG68-'Module C Initial'!DG68)</f>
        <v>0</v>
      </c>
      <c r="P68" s="31">
        <f ca="1">IFERROR(IF(AND($A68=VLOOKUP($A68&amp;"."&amp;$C68,UncollectibleLookup,2,FALSE),$C68=VLOOKUP($A68&amp;"."&amp;$C68,UncollectibleLookup,4,FALSE)),0,'Corrected With Uncollectible'!DH68-'Module C Initial'!DH68),'Corrected With Uncollectible'!DH68-'Module C Initial'!DH68)</f>
        <v>0</v>
      </c>
      <c r="Q68" s="32">
        <f ca="1">IFERROR(IF(AND($A68=VLOOKUP($A68&amp;"."&amp;$C68,UncollectibleLookup,2,FALSE),$C68=VLOOKUP($A68&amp;"."&amp;$C68,UncollectibleLookup,4,FALSE)),0,'Corrected With Uncollectible'!DI68-'Module C Initial'!DI68),'Corrected With Uncollectible'!DI68-'Module C Initial'!DI68)</f>
        <v>0</v>
      </c>
      <c r="R68" s="32">
        <f ca="1">IFERROR(IF(AND($A68=VLOOKUP($A68&amp;"."&amp;$C68,UncollectibleLookup,2,FALSE),$C68=VLOOKUP($A68&amp;"."&amp;$C68,UncollectibleLookup,4,FALSE)),0,'Corrected With Uncollectible'!DJ68-'Module C Initial'!DJ68),'Corrected With Uncollectible'!DJ68-'Module C Initial'!DJ68)</f>
        <v>0</v>
      </c>
      <c r="S68" s="32">
        <f ca="1">IFERROR(IF(AND($A68=VLOOKUP($A68&amp;"."&amp;$C68,UncollectibleLookup,2,FALSE),$C68=VLOOKUP($A68&amp;"."&amp;$C68,UncollectibleLookup,4,FALSE)),0,'Corrected With Uncollectible'!DK68-'Module C Initial'!DK68),'Corrected With Uncollectible'!DK68-'Module C Initial'!DK68)</f>
        <v>0</v>
      </c>
      <c r="T68" s="32">
        <f ca="1">IFERROR(IF(AND($A68=VLOOKUP($A68&amp;"."&amp;$C68,UncollectibleLookup,2,FALSE),$C68=VLOOKUP($A68&amp;"."&amp;$C68,UncollectibleLookup,4,FALSE)),0,'Corrected With Uncollectible'!DL68-'Module C Initial'!DL68),'Corrected With Uncollectible'!DL68-'Module C Initial'!DL68)</f>
        <v>0</v>
      </c>
      <c r="U68" s="32">
        <f ca="1">IFERROR(IF(AND($A68=VLOOKUP($A68&amp;"."&amp;$C68,UncollectibleLookup,2,FALSE),$C68=VLOOKUP($A68&amp;"."&amp;$C68,UncollectibleLookup,4,FALSE)),0,'Corrected With Uncollectible'!DM68-'Module C Initial'!DM68),'Corrected With Uncollectible'!DM68-'Module C Initial'!DM68)</f>
        <v>0</v>
      </c>
      <c r="V68" s="32">
        <f ca="1">IFERROR(IF(AND($A68=VLOOKUP($A68&amp;"."&amp;$C68,UncollectibleLookup,2,FALSE),$C68=VLOOKUP($A68&amp;"."&amp;$C68,UncollectibleLookup,4,FALSE)),0,'Corrected With Uncollectible'!DN68-'Module C Initial'!DN68),'Corrected With Uncollectible'!DN68-'Module C Initial'!DN68)</f>
        <v>0</v>
      </c>
      <c r="W68" s="32">
        <f ca="1">IFERROR(IF(AND($A68=VLOOKUP($A68&amp;"."&amp;$C68,UncollectibleLookup,2,FALSE),$C68=VLOOKUP($A68&amp;"."&amp;$C68,UncollectibleLookup,4,FALSE)),0,'Corrected With Uncollectible'!DO68-'Module C Initial'!DO68),'Corrected With Uncollectible'!DO68-'Module C Initial'!DO68)</f>
        <v>0</v>
      </c>
      <c r="X68" s="32">
        <f ca="1">IFERROR(IF(AND($A68=VLOOKUP($A68&amp;"."&amp;$C68,UncollectibleLookup,2,FALSE),$C68=VLOOKUP($A68&amp;"."&amp;$C68,UncollectibleLookup,4,FALSE)),0,'Corrected With Uncollectible'!DP68-'Module C Initial'!DP68),'Corrected With Uncollectible'!DP68-'Module C Initial'!DP68)</f>
        <v>0</v>
      </c>
      <c r="Y68" s="32">
        <f ca="1">IFERROR(IF(AND($A68=VLOOKUP($A68&amp;"."&amp;$C68,UncollectibleLookup,2,FALSE),$C68=VLOOKUP($A68&amp;"."&amp;$C68,UncollectibleLookup,4,FALSE)),0,'Corrected With Uncollectible'!DQ68-'Module C Initial'!DQ68),'Corrected With Uncollectible'!DQ68-'Module C Initial'!DQ68)</f>
        <v>0</v>
      </c>
      <c r="Z68" s="32">
        <f ca="1">IFERROR(IF(AND($A68=VLOOKUP($A68&amp;"."&amp;$C68,UncollectibleLookup,2,FALSE),$C68=VLOOKUP($A68&amp;"."&amp;$C68,UncollectibleLookup,4,FALSE)),0,'Corrected With Uncollectible'!DR68-'Module C Initial'!DR68),'Corrected With Uncollectible'!DR68-'Module C Initial'!DR68)</f>
        <v>0</v>
      </c>
      <c r="AA68" s="32">
        <f ca="1">IFERROR(IF(AND($A68=VLOOKUP($A68&amp;"."&amp;$C68,UncollectibleLookup,2,FALSE),$C68=VLOOKUP($A68&amp;"."&amp;$C68,UncollectibleLookup,4,FALSE)),0,'Corrected With Uncollectible'!DS68-'Module C Initial'!DS68),'Corrected With Uncollectible'!DS68-'Module C Initial'!DS68)</f>
        <v>0</v>
      </c>
      <c r="AB68" s="32">
        <f ca="1">IFERROR(IF(AND($A68=VLOOKUP($A68&amp;"."&amp;$C68,UncollectibleLookup,2,FALSE),$C68=VLOOKUP($A68&amp;"."&amp;$C68,UncollectibleLookup,4,FALSE)),0,'Corrected With Uncollectible'!DT68-'Module C Initial'!DT68),'Corrected With Uncollectible'!DT68-'Module C Initial'!DT68)</f>
        <v>0</v>
      </c>
      <c r="AC68" s="31">
        <f ca="1">IFERROR(IF(AND($A68=VLOOKUP($A68&amp;"."&amp;$C68,UncollectibleLookup,2,FALSE),$C68=VLOOKUP($A68&amp;"."&amp;$C68,UncollectibleLookup,4,FALSE)),0,'Corrected With Uncollectible'!DU68-'Module C Initial'!DU68),'Corrected With Uncollectible'!DU68-'Module C Initial'!DU68)</f>
        <v>-1.0000000009313226E-2</v>
      </c>
      <c r="AD68" s="31">
        <f ca="1">IFERROR(IF(AND($A68=VLOOKUP($A68&amp;"."&amp;$C68,UncollectibleLookup,2,FALSE),$C68=VLOOKUP($A68&amp;"."&amp;$C68,UncollectibleLookup,4,FALSE)),0,'Corrected With Uncollectible'!DV68-'Module C Initial'!DV68),'Corrected With Uncollectible'!DV68-'Module C Initial'!DV68)</f>
        <v>0</v>
      </c>
      <c r="AE68" s="31">
        <f ca="1">IFERROR(IF(AND($A68=VLOOKUP($A68&amp;"."&amp;$C68,UncollectibleLookup,2,FALSE),$C68=VLOOKUP($A68&amp;"."&amp;$C68,UncollectibleLookup,4,FALSE)),0,'Corrected With Uncollectible'!DW68-'Module C Initial'!DW68),'Corrected With Uncollectible'!DW68-'Module C Initial'!DW68)</f>
        <v>0</v>
      </c>
      <c r="AF68" s="31">
        <f ca="1">IFERROR(IF(AND($A68=VLOOKUP($A68&amp;"."&amp;$C68,UncollectibleLookup,2,FALSE),$C68=VLOOKUP($A68&amp;"."&amp;$C68,UncollectibleLookup,4,FALSE)),0,'Corrected With Uncollectible'!DX68-'Module C Initial'!DX68),'Corrected With Uncollectible'!DX68-'Module C Initial'!DX68)</f>
        <v>0</v>
      </c>
      <c r="AG68" s="31">
        <f ca="1">IFERROR(IF(AND($A68=VLOOKUP($A68&amp;"."&amp;$C68,UncollectibleLookup,2,FALSE),$C68=VLOOKUP($A68&amp;"."&amp;$C68,UncollectibleLookup,4,FALSE)),0,'Corrected With Uncollectible'!DY68-'Module C Initial'!DY68),'Corrected With Uncollectible'!DY68-'Module C Initial'!DY68)</f>
        <v>0</v>
      </c>
      <c r="AH68" s="31">
        <f ca="1">IFERROR(IF(AND($A68=VLOOKUP($A68&amp;"."&amp;$C68,UncollectibleLookup,2,FALSE),$C68=VLOOKUP($A68&amp;"."&amp;$C68,UncollectibleLookup,4,FALSE)),0,'Corrected With Uncollectible'!DZ68-'Module C Initial'!DZ68),'Corrected With Uncollectible'!DZ68-'Module C Initial'!DZ68)</f>
        <v>0</v>
      </c>
      <c r="AI68" s="31">
        <f ca="1">IFERROR(IF(AND($A68=VLOOKUP($A68&amp;"."&amp;$C68,UncollectibleLookup,2,FALSE),$C68=VLOOKUP($A68&amp;"."&amp;$C68,UncollectibleLookup,4,FALSE)),0,'Corrected With Uncollectible'!EA68-'Module C Initial'!EA68),'Corrected With Uncollectible'!EA68-'Module C Initial'!EA68)</f>
        <v>0</v>
      </c>
      <c r="AJ68" s="31">
        <f ca="1">IFERROR(IF(AND($A68=VLOOKUP($A68&amp;"."&amp;$C68,UncollectibleLookup,2,FALSE),$C68=VLOOKUP($A68&amp;"."&amp;$C68,UncollectibleLookup,4,FALSE)),0,'Corrected With Uncollectible'!EB68-'Module C Initial'!EB68),'Corrected With Uncollectible'!EB68-'Module C Initial'!EB68)</f>
        <v>0</v>
      </c>
      <c r="AK68" s="31">
        <f ca="1">IFERROR(IF(AND($A68=VLOOKUP($A68&amp;"."&amp;$C68,UncollectibleLookup,2,FALSE),$C68=VLOOKUP($A68&amp;"."&amp;$C68,UncollectibleLookup,4,FALSE)),0,'Corrected With Uncollectible'!EC68-'Module C Initial'!EC68),'Corrected With Uncollectible'!EC68-'Module C Initial'!EC68)</f>
        <v>0</v>
      </c>
      <c r="AL68" s="31">
        <f ca="1">IFERROR(IF(AND($A68=VLOOKUP($A68&amp;"."&amp;$C68,UncollectibleLookup,2,FALSE),$C68=VLOOKUP($A68&amp;"."&amp;$C68,UncollectibleLookup,4,FALSE)),0,'Corrected With Uncollectible'!ED68-'Module C Initial'!ED68),'Corrected With Uncollectible'!ED68-'Module C Initial'!ED68)</f>
        <v>0</v>
      </c>
      <c r="AM68" s="31">
        <f ca="1">IFERROR(IF(AND($A68=VLOOKUP($A68&amp;"."&amp;$C68,UncollectibleLookup,2,FALSE),$C68=VLOOKUP($A68&amp;"."&amp;$C68,UncollectibleLookup,4,FALSE)),0,'Corrected With Uncollectible'!EE68-'Module C Initial'!EE68),'Corrected With Uncollectible'!EE68-'Module C Initial'!EE68)</f>
        <v>0</v>
      </c>
      <c r="AN68" s="31">
        <f ca="1">IFERROR(IF(AND($A68=VLOOKUP($A68&amp;"."&amp;$C68,UncollectibleLookup,2,FALSE),$C68=VLOOKUP($A68&amp;"."&amp;$C68,UncollectibleLookup,4,FALSE)),0,'Corrected With Uncollectible'!EF68-'Module C Initial'!EF68),'Corrected With Uncollectible'!EF68-'Module C Initial'!EF68)</f>
        <v>0</v>
      </c>
      <c r="AO68" s="32">
        <f t="shared" ca="1" si="16"/>
        <v>-2.0000000251457095E-2</v>
      </c>
      <c r="AP68" s="32">
        <f t="shared" ca="1" si="16"/>
        <v>0</v>
      </c>
      <c r="AQ68" s="32">
        <f t="shared" ca="1" si="16"/>
        <v>1.0000000009313226E-2</v>
      </c>
      <c r="AR68" s="32">
        <f t="shared" ca="1" si="15"/>
        <v>0</v>
      </c>
      <c r="AS68" s="32">
        <f t="shared" ca="1" si="15"/>
        <v>1.1641532182693481E-10</v>
      </c>
      <c r="AT68" s="32">
        <f t="shared" ca="1" si="15"/>
        <v>-1.1641532182693481E-10</v>
      </c>
      <c r="AU68" s="32">
        <f t="shared" ca="1" si="15"/>
        <v>-1.1641532182693481E-10</v>
      </c>
      <c r="AV68" s="32">
        <f t="shared" ca="1" si="15"/>
        <v>1.1641532182693481E-10</v>
      </c>
      <c r="AW68" s="32">
        <f t="shared" ca="1" si="15"/>
        <v>0</v>
      </c>
      <c r="AX68" s="32">
        <f t="shared" ca="1" si="15"/>
        <v>0</v>
      </c>
      <c r="AY68" s="32">
        <f t="shared" ca="1" si="15"/>
        <v>0</v>
      </c>
      <c r="AZ68" s="32">
        <f t="shared" ca="1" si="15"/>
        <v>0</v>
      </c>
      <c r="BA68" s="31">
        <f t="shared" ca="1" si="8"/>
        <v>0</v>
      </c>
      <c r="BB68" s="31">
        <f t="shared" ca="1" si="8"/>
        <v>0</v>
      </c>
      <c r="BC68" s="31">
        <f t="shared" ca="1" si="8"/>
        <v>0</v>
      </c>
      <c r="BD68" s="31">
        <f t="shared" ca="1" si="8"/>
        <v>0</v>
      </c>
      <c r="BE68" s="31">
        <f t="shared" ca="1" si="8"/>
        <v>0</v>
      </c>
      <c r="BF68" s="31">
        <f t="shared" ca="1" si="8"/>
        <v>0</v>
      </c>
      <c r="BG68" s="31">
        <f t="shared" ca="1" si="13"/>
        <v>0</v>
      </c>
      <c r="BH68" s="31">
        <f t="shared" ca="1" si="13"/>
        <v>0</v>
      </c>
      <c r="BI68" s="31">
        <f t="shared" ca="1" si="13"/>
        <v>0</v>
      </c>
      <c r="BJ68" s="31">
        <f t="shared" ca="1" si="13"/>
        <v>0</v>
      </c>
      <c r="BK68" s="31">
        <f t="shared" ca="1" si="13"/>
        <v>0</v>
      </c>
      <c r="BL68" s="31">
        <f t="shared" ca="1" si="13"/>
        <v>0</v>
      </c>
      <c r="BM68" s="32">
        <f t="shared" ca="1" si="9"/>
        <v>-2.0000000251457095E-2</v>
      </c>
      <c r="BN68" s="32">
        <f t="shared" ca="1" si="9"/>
        <v>0</v>
      </c>
      <c r="BO68" s="32">
        <f t="shared" ca="1" si="9"/>
        <v>1.0000000009313226E-2</v>
      </c>
      <c r="BP68" s="32">
        <f t="shared" ca="1" si="9"/>
        <v>0</v>
      </c>
      <c r="BQ68" s="32">
        <f t="shared" ca="1" si="9"/>
        <v>1.1641532182693481E-10</v>
      </c>
      <c r="BR68" s="32">
        <f t="shared" ca="1" si="9"/>
        <v>-1.1641532182693481E-10</v>
      </c>
      <c r="BS68" s="32">
        <f t="shared" ca="1" si="14"/>
        <v>-1.1641532182693481E-10</v>
      </c>
      <c r="BT68" s="32">
        <f t="shared" ca="1" si="14"/>
        <v>1.1641532182693481E-10</v>
      </c>
      <c r="BU68" s="32">
        <f t="shared" ca="1" si="14"/>
        <v>0</v>
      </c>
      <c r="BV68" s="32">
        <f t="shared" ca="1" si="14"/>
        <v>0</v>
      </c>
      <c r="BW68" s="32">
        <f t="shared" ca="1" si="14"/>
        <v>0</v>
      </c>
      <c r="BX68" s="32">
        <f t="shared" ca="1" si="14"/>
        <v>0</v>
      </c>
    </row>
    <row r="69" spans="1:76">
      <c r="A69" t="s">
        <v>450</v>
      </c>
      <c r="B69" s="1" t="s">
        <v>47</v>
      </c>
      <c r="C69" t="str">
        <f t="shared" ref="C69:C132" ca="1" si="17">VLOOKUP($B69,LocationLookup,2,FALSE)</f>
        <v>GN2</v>
      </c>
      <c r="D69" t="str">
        <f t="shared" ref="D69:D132" ca="1" si="18">VLOOKUP($C69,LossFactorLookup,2,FALSE)</f>
        <v>Genesee #2</v>
      </c>
      <c r="E69" s="31">
        <f ca="1">IFERROR(IF(AND($A69=VLOOKUP($A69&amp;"."&amp;$C69,UncollectibleLookup,2,FALSE),$C69=VLOOKUP($A69&amp;"."&amp;$C69,UncollectibleLookup,4,FALSE)),0,'Corrected With Uncollectible'!CW69-'Module C Initial'!CW69),'Corrected With Uncollectible'!CW69-'Module C Initial'!CW69)</f>
        <v>0</v>
      </c>
      <c r="F69" s="31">
        <f ca="1">IFERROR(IF(AND($A69=VLOOKUP($A69&amp;"."&amp;$C69,UncollectibleLookup,2,FALSE),$C69=VLOOKUP($A69&amp;"."&amp;$C69,UncollectibleLookup,4,FALSE)),0,'Corrected With Uncollectible'!CX69-'Module C Initial'!CX69),'Corrected With Uncollectible'!CX69-'Module C Initial'!CX69)</f>
        <v>0</v>
      </c>
      <c r="G69" s="31">
        <f ca="1">IFERROR(IF(AND($A69=VLOOKUP($A69&amp;"."&amp;$C69,UncollectibleLookup,2,FALSE),$C69=VLOOKUP($A69&amp;"."&amp;$C69,UncollectibleLookup,4,FALSE)),0,'Corrected With Uncollectible'!CY69-'Module C Initial'!CY69),'Corrected With Uncollectible'!CY69-'Module C Initial'!CY69)</f>
        <v>0</v>
      </c>
      <c r="H69" s="31">
        <f ca="1">IFERROR(IF(AND($A69=VLOOKUP($A69&amp;"."&amp;$C69,UncollectibleLookup,2,FALSE),$C69=VLOOKUP($A69&amp;"."&amp;$C69,UncollectibleLookup,4,FALSE)),0,'Corrected With Uncollectible'!CZ69-'Module C Initial'!CZ69),'Corrected With Uncollectible'!CZ69-'Module C Initial'!CZ69)</f>
        <v>0</v>
      </c>
      <c r="I69" s="31">
        <f ca="1">IFERROR(IF(AND($A69=VLOOKUP($A69&amp;"."&amp;$C69,UncollectibleLookup,2,FALSE),$C69=VLOOKUP($A69&amp;"."&amp;$C69,UncollectibleLookup,4,FALSE)),0,'Corrected With Uncollectible'!DA69-'Module C Initial'!DA69),'Corrected With Uncollectible'!DA69-'Module C Initial'!DA69)</f>
        <v>0</v>
      </c>
      <c r="J69" s="31">
        <f ca="1">IFERROR(IF(AND($A69=VLOOKUP($A69&amp;"."&amp;$C69,UncollectibleLookup,2,FALSE),$C69=VLOOKUP($A69&amp;"."&amp;$C69,UncollectibleLookup,4,FALSE)),0,'Corrected With Uncollectible'!DB69-'Module C Initial'!DB69),'Corrected With Uncollectible'!DB69-'Module C Initial'!DB69)</f>
        <v>0</v>
      </c>
      <c r="K69" s="31">
        <f ca="1">IFERROR(IF(AND($A69=VLOOKUP($A69&amp;"."&amp;$C69,UncollectibleLookup,2,FALSE),$C69=VLOOKUP($A69&amp;"."&amp;$C69,UncollectibleLookup,4,FALSE)),0,'Corrected With Uncollectible'!DC69-'Module C Initial'!DC69),'Corrected With Uncollectible'!DC69-'Module C Initial'!DC69)</f>
        <v>0</v>
      </c>
      <c r="L69" s="31">
        <f ca="1">IFERROR(IF(AND($A69=VLOOKUP($A69&amp;"."&amp;$C69,UncollectibleLookup,2,FALSE),$C69=VLOOKUP($A69&amp;"."&amp;$C69,UncollectibleLookup,4,FALSE)),0,'Corrected With Uncollectible'!DD69-'Module C Initial'!DD69),'Corrected With Uncollectible'!DD69-'Module C Initial'!DD69)</f>
        <v>0</v>
      </c>
      <c r="M69" s="31">
        <f ca="1">IFERROR(IF(AND($A69=VLOOKUP($A69&amp;"."&amp;$C69,UncollectibleLookup,2,FALSE),$C69=VLOOKUP($A69&amp;"."&amp;$C69,UncollectibleLookup,4,FALSE)),0,'Corrected With Uncollectible'!DE69-'Module C Initial'!DE69),'Corrected With Uncollectible'!DE69-'Module C Initial'!DE69)</f>
        <v>0</v>
      </c>
      <c r="N69" s="31">
        <f ca="1">IFERROR(IF(AND($A69=VLOOKUP($A69&amp;"."&amp;$C69,UncollectibleLookup,2,FALSE),$C69=VLOOKUP($A69&amp;"."&amp;$C69,UncollectibleLookup,4,FALSE)),0,'Corrected With Uncollectible'!DF69-'Module C Initial'!DF69),'Corrected With Uncollectible'!DF69-'Module C Initial'!DF69)</f>
        <v>0</v>
      </c>
      <c r="O69" s="31">
        <f ca="1">IFERROR(IF(AND($A69=VLOOKUP($A69&amp;"."&amp;$C69,UncollectibleLookup,2,FALSE),$C69=VLOOKUP($A69&amp;"."&amp;$C69,UncollectibleLookup,4,FALSE)),0,'Corrected With Uncollectible'!DG69-'Module C Initial'!DG69),'Corrected With Uncollectible'!DG69-'Module C Initial'!DG69)</f>
        <v>0</v>
      </c>
      <c r="P69" s="31">
        <f ca="1">IFERROR(IF(AND($A69=VLOOKUP($A69&amp;"."&amp;$C69,UncollectibleLookup,2,FALSE),$C69=VLOOKUP($A69&amp;"."&amp;$C69,UncollectibleLookup,4,FALSE)),0,'Corrected With Uncollectible'!DH69-'Module C Initial'!DH69),'Corrected With Uncollectible'!DH69-'Module C Initial'!DH69)</f>
        <v>0</v>
      </c>
      <c r="Q69" s="32">
        <f ca="1">IFERROR(IF(AND($A69=VLOOKUP($A69&amp;"."&amp;$C69,UncollectibleLookup,2,FALSE),$C69=VLOOKUP($A69&amp;"."&amp;$C69,UncollectibleLookup,4,FALSE)),0,'Corrected With Uncollectible'!DI69-'Module C Initial'!DI69),'Corrected With Uncollectible'!DI69-'Module C Initial'!DI69)</f>
        <v>0</v>
      </c>
      <c r="R69" s="32">
        <f ca="1">IFERROR(IF(AND($A69=VLOOKUP($A69&amp;"."&amp;$C69,UncollectibleLookup,2,FALSE),$C69=VLOOKUP($A69&amp;"."&amp;$C69,UncollectibleLookup,4,FALSE)),0,'Corrected With Uncollectible'!DJ69-'Module C Initial'!DJ69),'Corrected With Uncollectible'!DJ69-'Module C Initial'!DJ69)</f>
        <v>0</v>
      </c>
      <c r="S69" s="32">
        <f ca="1">IFERROR(IF(AND($A69=VLOOKUP($A69&amp;"."&amp;$C69,UncollectibleLookup,2,FALSE),$C69=VLOOKUP($A69&amp;"."&amp;$C69,UncollectibleLookup,4,FALSE)),0,'Corrected With Uncollectible'!DK69-'Module C Initial'!DK69),'Corrected With Uncollectible'!DK69-'Module C Initial'!DK69)</f>
        <v>0</v>
      </c>
      <c r="T69" s="32">
        <f ca="1">IFERROR(IF(AND($A69=VLOOKUP($A69&amp;"."&amp;$C69,UncollectibleLookup,2,FALSE),$C69=VLOOKUP($A69&amp;"."&amp;$C69,UncollectibleLookup,4,FALSE)),0,'Corrected With Uncollectible'!DL69-'Module C Initial'!DL69),'Corrected With Uncollectible'!DL69-'Module C Initial'!DL69)</f>
        <v>0</v>
      </c>
      <c r="U69" s="32">
        <f ca="1">IFERROR(IF(AND($A69=VLOOKUP($A69&amp;"."&amp;$C69,UncollectibleLookup,2,FALSE),$C69=VLOOKUP($A69&amp;"."&amp;$C69,UncollectibleLookup,4,FALSE)),0,'Corrected With Uncollectible'!DM69-'Module C Initial'!DM69),'Corrected With Uncollectible'!DM69-'Module C Initial'!DM69)</f>
        <v>0</v>
      </c>
      <c r="V69" s="32">
        <f ca="1">IFERROR(IF(AND($A69=VLOOKUP($A69&amp;"."&amp;$C69,UncollectibleLookup,2,FALSE),$C69=VLOOKUP($A69&amp;"."&amp;$C69,UncollectibleLookup,4,FALSE)),0,'Corrected With Uncollectible'!DN69-'Module C Initial'!DN69),'Corrected With Uncollectible'!DN69-'Module C Initial'!DN69)</f>
        <v>0</v>
      </c>
      <c r="W69" s="32">
        <f ca="1">IFERROR(IF(AND($A69=VLOOKUP($A69&amp;"."&amp;$C69,UncollectibleLookup,2,FALSE),$C69=VLOOKUP($A69&amp;"."&amp;$C69,UncollectibleLookup,4,FALSE)),0,'Corrected With Uncollectible'!DO69-'Module C Initial'!DO69),'Corrected With Uncollectible'!DO69-'Module C Initial'!DO69)</f>
        <v>0</v>
      </c>
      <c r="X69" s="32">
        <f ca="1">IFERROR(IF(AND($A69=VLOOKUP($A69&amp;"."&amp;$C69,UncollectibleLookup,2,FALSE),$C69=VLOOKUP($A69&amp;"."&amp;$C69,UncollectibleLookup,4,FALSE)),0,'Corrected With Uncollectible'!DP69-'Module C Initial'!DP69),'Corrected With Uncollectible'!DP69-'Module C Initial'!DP69)</f>
        <v>0</v>
      </c>
      <c r="Y69" s="32">
        <f ca="1">IFERROR(IF(AND($A69=VLOOKUP($A69&amp;"."&amp;$C69,UncollectibleLookup,2,FALSE),$C69=VLOOKUP($A69&amp;"."&amp;$C69,UncollectibleLookup,4,FALSE)),0,'Corrected With Uncollectible'!DQ69-'Module C Initial'!DQ69),'Corrected With Uncollectible'!DQ69-'Module C Initial'!DQ69)</f>
        <v>0</v>
      </c>
      <c r="Z69" s="32">
        <f ca="1">IFERROR(IF(AND($A69=VLOOKUP($A69&amp;"."&amp;$C69,UncollectibleLookup,2,FALSE),$C69=VLOOKUP($A69&amp;"."&amp;$C69,UncollectibleLookup,4,FALSE)),0,'Corrected With Uncollectible'!DR69-'Module C Initial'!DR69),'Corrected With Uncollectible'!DR69-'Module C Initial'!DR69)</f>
        <v>0</v>
      </c>
      <c r="AA69" s="32">
        <f ca="1">IFERROR(IF(AND($A69=VLOOKUP($A69&amp;"."&amp;$C69,UncollectibleLookup,2,FALSE),$C69=VLOOKUP($A69&amp;"."&amp;$C69,UncollectibleLookup,4,FALSE)),0,'Corrected With Uncollectible'!DS69-'Module C Initial'!DS69),'Corrected With Uncollectible'!DS69-'Module C Initial'!DS69)</f>
        <v>0</v>
      </c>
      <c r="AB69" s="32">
        <f ca="1">IFERROR(IF(AND($A69=VLOOKUP($A69&amp;"."&amp;$C69,UncollectibleLookup,2,FALSE),$C69=VLOOKUP($A69&amp;"."&amp;$C69,UncollectibleLookup,4,FALSE)),0,'Corrected With Uncollectible'!DT69-'Module C Initial'!DT69),'Corrected With Uncollectible'!DT69-'Module C Initial'!DT69)</f>
        <v>0</v>
      </c>
      <c r="AC69" s="31">
        <f ca="1">IFERROR(IF(AND($A69=VLOOKUP($A69&amp;"."&amp;$C69,UncollectibleLookup,2,FALSE),$C69=VLOOKUP($A69&amp;"."&amp;$C69,UncollectibleLookup,4,FALSE)),0,'Corrected With Uncollectible'!DU69-'Module C Initial'!DU69),'Corrected With Uncollectible'!DU69-'Module C Initial'!DU69)</f>
        <v>0</v>
      </c>
      <c r="AD69" s="31">
        <f ca="1">IFERROR(IF(AND($A69=VLOOKUP($A69&amp;"."&amp;$C69,UncollectibleLookup,2,FALSE),$C69=VLOOKUP($A69&amp;"."&amp;$C69,UncollectibleLookup,4,FALSE)),0,'Corrected With Uncollectible'!DV69-'Module C Initial'!DV69),'Corrected With Uncollectible'!DV69-'Module C Initial'!DV69)</f>
        <v>0</v>
      </c>
      <c r="AE69" s="31">
        <f ca="1">IFERROR(IF(AND($A69=VLOOKUP($A69&amp;"."&amp;$C69,UncollectibleLookup,2,FALSE),$C69=VLOOKUP($A69&amp;"."&amp;$C69,UncollectibleLookup,4,FALSE)),0,'Corrected With Uncollectible'!DW69-'Module C Initial'!DW69),'Corrected With Uncollectible'!DW69-'Module C Initial'!DW69)</f>
        <v>0</v>
      </c>
      <c r="AF69" s="31">
        <f ca="1">IFERROR(IF(AND($A69=VLOOKUP($A69&amp;"."&amp;$C69,UncollectibleLookup,2,FALSE),$C69=VLOOKUP($A69&amp;"."&amp;$C69,UncollectibleLookup,4,FALSE)),0,'Corrected With Uncollectible'!DX69-'Module C Initial'!DX69),'Corrected With Uncollectible'!DX69-'Module C Initial'!DX69)</f>
        <v>0</v>
      </c>
      <c r="AG69" s="31">
        <f ca="1">IFERROR(IF(AND($A69=VLOOKUP($A69&amp;"."&amp;$C69,UncollectibleLookup,2,FALSE),$C69=VLOOKUP($A69&amp;"."&amp;$C69,UncollectibleLookup,4,FALSE)),0,'Corrected With Uncollectible'!DY69-'Module C Initial'!DY69),'Corrected With Uncollectible'!DY69-'Module C Initial'!DY69)</f>
        <v>0</v>
      </c>
      <c r="AH69" s="31">
        <f ca="1">IFERROR(IF(AND($A69=VLOOKUP($A69&amp;"."&amp;$C69,UncollectibleLookup,2,FALSE),$C69=VLOOKUP($A69&amp;"."&amp;$C69,UncollectibleLookup,4,FALSE)),0,'Corrected With Uncollectible'!DZ69-'Module C Initial'!DZ69),'Corrected With Uncollectible'!DZ69-'Module C Initial'!DZ69)</f>
        <v>0</v>
      </c>
      <c r="AI69" s="31">
        <f ca="1">IFERROR(IF(AND($A69=VLOOKUP($A69&amp;"."&amp;$C69,UncollectibleLookup,2,FALSE),$C69=VLOOKUP($A69&amp;"."&amp;$C69,UncollectibleLookup,4,FALSE)),0,'Corrected With Uncollectible'!EA69-'Module C Initial'!EA69),'Corrected With Uncollectible'!EA69-'Module C Initial'!EA69)</f>
        <v>0</v>
      </c>
      <c r="AJ69" s="31">
        <f ca="1">IFERROR(IF(AND($A69=VLOOKUP($A69&amp;"."&amp;$C69,UncollectibleLookup,2,FALSE),$C69=VLOOKUP($A69&amp;"."&amp;$C69,UncollectibleLookup,4,FALSE)),0,'Corrected With Uncollectible'!EB69-'Module C Initial'!EB69),'Corrected With Uncollectible'!EB69-'Module C Initial'!EB69)</f>
        <v>0</v>
      </c>
      <c r="AK69" s="31">
        <f ca="1">IFERROR(IF(AND($A69=VLOOKUP($A69&amp;"."&amp;$C69,UncollectibleLookup,2,FALSE),$C69=VLOOKUP($A69&amp;"."&amp;$C69,UncollectibleLookup,4,FALSE)),0,'Corrected With Uncollectible'!EC69-'Module C Initial'!EC69),'Corrected With Uncollectible'!EC69-'Module C Initial'!EC69)</f>
        <v>0</v>
      </c>
      <c r="AL69" s="31">
        <f ca="1">IFERROR(IF(AND($A69=VLOOKUP($A69&amp;"."&amp;$C69,UncollectibleLookup,2,FALSE),$C69=VLOOKUP($A69&amp;"."&amp;$C69,UncollectibleLookup,4,FALSE)),0,'Corrected With Uncollectible'!ED69-'Module C Initial'!ED69),'Corrected With Uncollectible'!ED69-'Module C Initial'!ED69)</f>
        <v>0</v>
      </c>
      <c r="AM69" s="31">
        <f ca="1">IFERROR(IF(AND($A69=VLOOKUP($A69&amp;"."&amp;$C69,UncollectibleLookup,2,FALSE),$C69=VLOOKUP($A69&amp;"."&amp;$C69,UncollectibleLookup,4,FALSE)),0,'Corrected With Uncollectible'!EE69-'Module C Initial'!EE69),'Corrected With Uncollectible'!EE69-'Module C Initial'!EE69)</f>
        <v>0</v>
      </c>
      <c r="AN69" s="31">
        <f ca="1">IFERROR(IF(AND($A69=VLOOKUP($A69&amp;"."&amp;$C69,UncollectibleLookup,2,FALSE),$C69=VLOOKUP($A69&amp;"."&amp;$C69,UncollectibleLookup,4,FALSE)),0,'Corrected With Uncollectible'!EF69-'Module C Initial'!EF69),'Corrected With Uncollectible'!EF69-'Module C Initial'!EF69)</f>
        <v>0</v>
      </c>
      <c r="AO69" s="32">
        <f t="shared" ca="1" si="16"/>
        <v>0</v>
      </c>
      <c r="AP69" s="32">
        <f t="shared" ca="1" si="16"/>
        <v>0</v>
      </c>
      <c r="AQ69" s="32">
        <f t="shared" ca="1" si="16"/>
        <v>0</v>
      </c>
      <c r="AR69" s="32">
        <f t="shared" ca="1" si="15"/>
        <v>0</v>
      </c>
      <c r="AS69" s="32">
        <f t="shared" ca="1" si="15"/>
        <v>0</v>
      </c>
      <c r="AT69" s="32">
        <f t="shared" ca="1" si="15"/>
        <v>0</v>
      </c>
      <c r="AU69" s="32">
        <f t="shared" ca="1" si="15"/>
        <v>0</v>
      </c>
      <c r="AV69" s="32">
        <f t="shared" ca="1" si="15"/>
        <v>0</v>
      </c>
      <c r="AW69" s="32">
        <f t="shared" ca="1" si="15"/>
        <v>0</v>
      </c>
      <c r="AX69" s="32">
        <f t="shared" ca="1" si="15"/>
        <v>0</v>
      </c>
      <c r="AY69" s="32">
        <f t="shared" ca="1" si="15"/>
        <v>0</v>
      </c>
      <c r="AZ69" s="32">
        <f t="shared" ca="1" si="15"/>
        <v>0</v>
      </c>
      <c r="BA69" s="31">
        <f t="shared" ca="1" si="8"/>
        <v>0</v>
      </c>
      <c r="BB69" s="31">
        <f t="shared" ca="1" si="8"/>
        <v>0</v>
      </c>
      <c r="BC69" s="31">
        <f t="shared" ca="1" si="8"/>
        <v>0</v>
      </c>
      <c r="BD69" s="31">
        <f t="shared" ca="1" si="8"/>
        <v>0</v>
      </c>
      <c r="BE69" s="31">
        <f t="shared" ca="1" si="8"/>
        <v>0</v>
      </c>
      <c r="BF69" s="31">
        <f t="shared" ca="1" si="8"/>
        <v>0</v>
      </c>
      <c r="BG69" s="31">
        <f t="shared" ca="1" si="13"/>
        <v>0</v>
      </c>
      <c r="BH69" s="31">
        <f t="shared" ca="1" si="13"/>
        <v>0</v>
      </c>
      <c r="BI69" s="31">
        <f t="shared" ca="1" si="13"/>
        <v>0</v>
      </c>
      <c r="BJ69" s="31">
        <f t="shared" ca="1" si="13"/>
        <v>0</v>
      </c>
      <c r="BK69" s="31">
        <f t="shared" ca="1" si="13"/>
        <v>0</v>
      </c>
      <c r="BL69" s="31">
        <f t="shared" ca="1" si="13"/>
        <v>0</v>
      </c>
      <c r="BM69" s="32">
        <f t="shared" ca="1" si="9"/>
        <v>0</v>
      </c>
      <c r="BN69" s="32">
        <f t="shared" ca="1" si="9"/>
        <v>0</v>
      </c>
      <c r="BO69" s="32">
        <f t="shared" ca="1" si="9"/>
        <v>0</v>
      </c>
      <c r="BP69" s="32">
        <f t="shared" ca="1" si="9"/>
        <v>0</v>
      </c>
      <c r="BQ69" s="32">
        <f t="shared" ca="1" si="9"/>
        <v>0</v>
      </c>
      <c r="BR69" s="32">
        <f t="shared" ca="1" si="9"/>
        <v>0</v>
      </c>
      <c r="BS69" s="32">
        <f t="shared" ca="1" si="14"/>
        <v>0</v>
      </c>
      <c r="BT69" s="32">
        <f t="shared" ca="1" si="14"/>
        <v>0</v>
      </c>
      <c r="BU69" s="32">
        <f t="shared" ca="1" si="14"/>
        <v>0</v>
      </c>
      <c r="BV69" s="32">
        <f t="shared" ca="1" si="14"/>
        <v>0</v>
      </c>
      <c r="BW69" s="32">
        <f t="shared" ca="1" si="14"/>
        <v>0</v>
      </c>
      <c r="BX69" s="32">
        <f t="shared" ca="1" si="14"/>
        <v>0</v>
      </c>
    </row>
    <row r="70" spans="1:76">
      <c r="A70" t="s">
        <v>546</v>
      </c>
      <c r="B70" s="1" t="s">
        <v>47</v>
      </c>
      <c r="C70" t="str">
        <f t="shared" ca="1" si="17"/>
        <v>GN2</v>
      </c>
      <c r="D70" t="str">
        <f t="shared" ca="1" si="18"/>
        <v>Genesee #2</v>
      </c>
      <c r="E70" s="31">
        <f ca="1">IFERROR(IF(AND($A70=VLOOKUP($A70&amp;"."&amp;$C70,UncollectibleLookup,2,FALSE),$C70=VLOOKUP($A70&amp;"."&amp;$C70,UncollectibleLookup,4,FALSE)),0,'Corrected With Uncollectible'!CW70-'Module C Initial'!CW70),'Corrected With Uncollectible'!CW70-'Module C Initial'!CW70)</f>
        <v>1.0000000009313226E-2</v>
      </c>
      <c r="F70" s="31">
        <f ca="1">IFERROR(IF(AND($A70=VLOOKUP($A70&amp;"."&amp;$C70,UncollectibleLookup,2,FALSE),$C70=VLOOKUP($A70&amp;"."&amp;$C70,UncollectibleLookup,4,FALSE)),0,'Corrected With Uncollectible'!CX70-'Module C Initial'!CX70),'Corrected With Uncollectible'!CX70-'Module C Initial'!CX70)</f>
        <v>1.1641532182693481E-10</v>
      </c>
      <c r="G70" s="31">
        <f ca="1">IFERROR(IF(AND($A70=VLOOKUP($A70&amp;"."&amp;$C70,UncollectibleLookup,2,FALSE),$C70=VLOOKUP($A70&amp;"."&amp;$C70,UncollectibleLookup,4,FALSE)),0,'Corrected With Uncollectible'!CY70-'Module C Initial'!CY70),'Corrected With Uncollectible'!CY70-'Module C Initial'!CY70)</f>
        <v>0</v>
      </c>
      <c r="H70" s="31">
        <f ca="1">IFERROR(IF(AND($A70=VLOOKUP($A70&amp;"."&amp;$C70,UncollectibleLookup,2,FALSE),$C70=VLOOKUP($A70&amp;"."&amp;$C70,UncollectibleLookup,4,FALSE)),0,'Corrected With Uncollectible'!CZ70-'Module C Initial'!CZ70),'Corrected With Uncollectible'!CZ70-'Module C Initial'!CZ70)</f>
        <v>1.0000000009313226E-2</v>
      </c>
      <c r="I70" s="31">
        <f ca="1">IFERROR(IF(AND($A70=VLOOKUP($A70&amp;"."&amp;$C70,UncollectibleLookup,2,FALSE),$C70=VLOOKUP($A70&amp;"."&amp;$C70,UncollectibleLookup,4,FALSE)),0,'Corrected With Uncollectible'!DA70-'Module C Initial'!DA70),'Corrected With Uncollectible'!DA70-'Module C Initial'!DA70)</f>
        <v>9.9999998928979039E-3</v>
      </c>
      <c r="J70" s="31">
        <f ca="1">IFERROR(IF(AND($A70=VLOOKUP($A70&amp;"."&amp;$C70,UncollectibleLookup,2,FALSE),$C70=VLOOKUP($A70&amp;"."&amp;$C70,UncollectibleLookup,4,FALSE)),0,'Corrected With Uncollectible'!DB70-'Module C Initial'!DB70),'Corrected With Uncollectible'!DB70-'Module C Initial'!DB70)</f>
        <v>1.0000000009313226E-2</v>
      </c>
      <c r="K70" s="31">
        <f ca="1">IFERROR(IF(AND($A70=VLOOKUP($A70&amp;"."&amp;$C70,UncollectibleLookup,2,FALSE),$C70=VLOOKUP($A70&amp;"."&amp;$C70,UncollectibleLookup,4,FALSE)),0,'Corrected With Uncollectible'!DC70-'Module C Initial'!DC70),'Corrected With Uncollectible'!DC70-'Module C Initial'!DC70)</f>
        <v>1.1641532182693481E-10</v>
      </c>
      <c r="L70" s="31">
        <f ca="1">IFERROR(IF(AND($A70=VLOOKUP($A70&amp;"."&amp;$C70,UncollectibleLookup,2,FALSE),$C70=VLOOKUP($A70&amp;"."&amp;$C70,UncollectibleLookup,4,FALSE)),0,'Corrected With Uncollectible'!DD70-'Module C Initial'!DD70),'Corrected With Uncollectible'!DD70-'Module C Initial'!DD70)</f>
        <v>-1.1641532182693481E-10</v>
      </c>
      <c r="M70" s="31">
        <f ca="1">IFERROR(IF(AND($A70=VLOOKUP($A70&amp;"."&amp;$C70,UncollectibleLookup,2,FALSE),$C70=VLOOKUP($A70&amp;"."&amp;$C70,UncollectibleLookup,4,FALSE)),0,'Corrected With Uncollectible'!DE70-'Module C Initial'!DE70),'Corrected With Uncollectible'!DE70-'Module C Initial'!DE70)</f>
        <v>0</v>
      </c>
      <c r="N70" s="31">
        <f ca="1">IFERROR(IF(AND($A70=VLOOKUP($A70&amp;"."&amp;$C70,UncollectibleLookup,2,FALSE),$C70=VLOOKUP($A70&amp;"."&amp;$C70,UncollectibleLookup,4,FALSE)),0,'Corrected With Uncollectible'!DF70-'Module C Initial'!DF70),'Corrected With Uncollectible'!DF70-'Module C Initial'!DF70)</f>
        <v>0</v>
      </c>
      <c r="O70" s="31">
        <f ca="1">IFERROR(IF(AND($A70=VLOOKUP($A70&amp;"."&amp;$C70,UncollectibleLookup,2,FALSE),$C70=VLOOKUP($A70&amp;"."&amp;$C70,UncollectibleLookup,4,FALSE)),0,'Corrected With Uncollectible'!DG70-'Module C Initial'!DG70),'Corrected With Uncollectible'!DG70-'Module C Initial'!DG70)</f>
        <v>0</v>
      </c>
      <c r="P70" s="31">
        <f ca="1">IFERROR(IF(AND($A70=VLOOKUP($A70&amp;"."&amp;$C70,UncollectibleLookup,2,FALSE),$C70=VLOOKUP($A70&amp;"."&amp;$C70,UncollectibleLookup,4,FALSE)),0,'Corrected With Uncollectible'!DH70-'Module C Initial'!DH70),'Corrected With Uncollectible'!DH70-'Module C Initial'!DH70)</f>
        <v>0</v>
      </c>
      <c r="Q70" s="32">
        <f ca="1">IFERROR(IF(AND($A70=VLOOKUP($A70&amp;"."&amp;$C70,UncollectibleLookup,2,FALSE),$C70=VLOOKUP($A70&amp;"."&amp;$C70,UncollectibleLookup,4,FALSE)),0,'Corrected With Uncollectible'!DI70-'Module C Initial'!DI70),'Corrected With Uncollectible'!DI70-'Module C Initial'!DI70)</f>
        <v>0</v>
      </c>
      <c r="R70" s="32">
        <f ca="1">IFERROR(IF(AND($A70=VLOOKUP($A70&amp;"."&amp;$C70,UncollectibleLookup,2,FALSE),$C70=VLOOKUP($A70&amp;"."&amp;$C70,UncollectibleLookup,4,FALSE)),0,'Corrected With Uncollectible'!DJ70-'Module C Initial'!DJ70),'Corrected With Uncollectible'!DJ70-'Module C Initial'!DJ70)</f>
        <v>0</v>
      </c>
      <c r="S70" s="32">
        <f ca="1">IFERROR(IF(AND($A70=VLOOKUP($A70&amp;"."&amp;$C70,UncollectibleLookup,2,FALSE),$C70=VLOOKUP($A70&amp;"."&amp;$C70,UncollectibleLookup,4,FALSE)),0,'Corrected With Uncollectible'!DK70-'Module C Initial'!DK70),'Corrected With Uncollectible'!DK70-'Module C Initial'!DK70)</f>
        <v>0</v>
      </c>
      <c r="T70" s="32">
        <f ca="1">IFERROR(IF(AND($A70=VLOOKUP($A70&amp;"."&amp;$C70,UncollectibleLookup,2,FALSE),$C70=VLOOKUP($A70&amp;"."&amp;$C70,UncollectibleLookup,4,FALSE)),0,'Corrected With Uncollectible'!DL70-'Module C Initial'!DL70),'Corrected With Uncollectible'!DL70-'Module C Initial'!DL70)</f>
        <v>0</v>
      </c>
      <c r="U70" s="32">
        <f ca="1">IFERROR(IF(AND($A70=VLOOKUP($A70&amp;"."&amp;$C70,UncollectibleLookup,2,FALSE),$C70=VLOOKUP($A70&amp;"."&amp;$C70,UncollectibleLookup,4,FALSE)),0,'Corrected With Uncollectible'!DM70-'Module C Initial'!DM70),'Corrected With Uncollectible'!DM70-'Module C Initial'!DM70)</f>
        <v>0</v>
      </c>
      <c r="V70" s="32">
        <f ca="1">IFERROR(IF(AND($A70=VLOOKUP($A70&amp;"."&amp;$C70,UncollectibleLookup,2,FALSE),$C70=VLOOKUP($A70&amp;"."&amp;$C70,UncollectibleLookup,4,FALSE)),0,'Corrected With Uncollectible'!DN70-'Module C Initial'!DN70),'Corrected With Uncollectible'!DN70-'Module C Initial'!DN70)</f>
        <v>0</v>
      </c>
      <c r="W70" s="32">
        <f ca="1">IFERROR(IF(AND($A70=VLOOKUP($A70&amp;"."&amp;$C70,UncollectibleLookup,2,FALSE),$C70=VLOOKUP($A70&amp;"."&amp;$C70,UncollectibleLookup,4,FALSE)),0,'Corrected With Uncollectible'!DO70-'Module C Initial'!DO70),'Corrected With Uncollectible'!DO70-'Module C Initial'!DO70)</f>
        <v>0</v>
      </c>
      <c r="X70" s="32">
        <f ca="1">IFERROR(IF(AND($A70=VLOOKUP($A70&amp;"."&amp;$C70,UncollectibleLookup,2,FALSE),$C70=VLOOKUP($A70&amp;"."&amp;$C70,UncollectibleLookup,4,FALSE)),0,'Corrected With Uncollectible'!DP70-'Module C Initial'!DP70),'Corrected With Uncollectible'!DP70-'Module C Initial'!DP70)</f>
        <v>0</v>
      </c>
      <c r="Y70" s="32">
        <f ca="1">IFERROR(IF(AND($A70=VLOOKUP($A70&amp;"."&amp;$C70,UncollectibleLookup,2,FALSE),$C70=VLOOKUP($A70&amp;"."&amp;$C70,UncollectibleLookup,4,FALSE)),0,'Corrected With Uncollectible'!DQ70-'Module C Initial'!DQ70),'Corrected With Uncollectible'!DQ70-'Module C Initial'!DQ70)</f>
        <v>0</v>
      </c>
      <c r="Z70" s="32">
        <f ca="1">IFERROR(IF(AND($A70=VLOOKUP($A70&amp;"."&amp;$C70,UncollectibleLookup,2,FALSE),$C70=VLOOKUP($A70&amp;"."&amp;$C70,UncollectibleLookup,4,FALSE)),0,'Corrected With Uncollectible'!DR70-'Module C Initial'!DR70),'Corrected With Uncollectible'!DR70-'Module C Initial'!DR70)</f>
        <v>0</v>
      </c>
      <c r="AA70" s="32">
        <f ca="1">IFERROR(IF(AND($A70=VLOOKUP($A70&amp;"."&amp;$C70,UncollectibleLookup,2,FALSE),$C70=VLOOKUP($A70&amp;"."&amp;$C70,UncollectibleLookup,4,FALSE)),0,'Corrected With Uncollectible'!DS70-'Module C Initial'!DS70),'Corrected With Uncollectible'!DS70-'Module C Initial'!DS70)</f>
        <v>0</v>
      </c>
      <c r="AB70" s="32">
        <f ca="1">IFERROR(IF(AND($A70=VLOOKUP($A70&amp;"."&amp;$C70,UncollectibleLookup,2,FALSE),$C70=VLOOKUP($A70&amp;"."&amp;$C70,UncollectibleLookup,4,FALSE)),0,'Corrected With Uncollectible'!DT70-'Module C Initial'!DT70),'Corrected With Uncollectible'!DT70-'Module C Initial'!DT70)</f>
        <v>0</v>
      </c>
      <c r="AC70" s="31">
        <f ca="1">IFERROR(IF(AND($A70=VLOOKUP($A70&amp;"."&amp;$C70,UncollectibleLookup,2,FALSE),$C70=VLOOKUP($A70&amp;"."&amp;$C70,UncollectibleLookup,4,FALSE)),0,'Corrected With Uncollectible'!DU70-'Module C Initial'!DU70),'Corrected With Uncollectible'!DU70-'Module C Initial'!DU70)</f>
        <v>0</v>
      </c>
      <c r="AD70" s="31">
        <f ca="1">IFERROR(IF(AND($A70=VLOOKUP($A70&amp;"."&amp;$C70,UncollectibleLookup,2,FALSE),$C70=VLOOKUP($A70&amp;"."&amp;$C70,UncollectibleLookup,4,FALSE)),0,'Corrected With Uncollectible'!DV70-'Module C Initial'!DV70),'Corrected With Uncollectible'!DV70-'Module C Initial'!DV70)</f>
        <v>0</v>
      </c>
      <c r="AE70" s="31">
        <f ca="1">IFERROR(IF(AND($A70=VLOOKUP($A70&amp;"."&amp;$C70,UncollectibleLookup,2,FALSE),$C70=VLOOKUP($A70&amp;"."&amp;$C70,UncollectibleLookup,4,FALSE)),0,'Corrected With Uncollectible'!DW70-'Module C Initial'!DW70),'Corrected With Uncollectible'!DW70-'Module C Initial'!DW70)</f>
        <v>0</v>
      </c>
      <c r="AF70" s="31">
        <f ca="1">IFERROR(IF(AND($A70=VLOOKUP($A70&amp;"."&amp;$C70,UncollectibleLookup,2,FALSE),$C70=VLOOKUP($A70&amp;"."&amp;$C70,UncollectibleLookup,4,FALSE)),0,'Corrected With Uncollectible'!DX70-'Module C Initial'!DX70),'Corrected With Uncollectible'!DX70-'Module C Initial'!DX70)</f>
        <v>0</v>
      </c>
      <c r="AG70" s="31">
        <f ca="1">IFERROR(IF(AND($A70=VLOOKUP($A70&amp;"."&amp;$C70,UncollectibleLookup,2,FALSE),$C70=VLOOKUP($A70&amp;"."&amp;$C70,UncollectibleLookup,4,FALSE)),0,'Corrected With Uncollectible'!DY70-'Module C Initial'!DY70),'Corrected With Uncollectible'!DY70-'Module C Initial'!DY70)</f>
        <v>0</v>
      </c>
      <c r="AH70" s="31">
        <f ca="1">IFERROR(IF(AND($A70=VLOOKUP($A70&amp;"."&amp;$C70,UncollectibleLookup,2,FALSE),$C70=VLOOKUP($A70&amp;"."&amp;$C70,UncollectibleLookup,4,FALSE)),0,'Corrected With Uncollectible'!DZ70-'Module C Initial'!DZ70),'Corrected With Uncollectible'!DZ70-'Module C Initial'!DZ70)</f>
        <v>0</v>
      </c>
      <c r="AI70" s="31">
        <f ca="1">IFERROR(IF(AND($A70=VLOOKUP($A70&amp;"."&amp;$C70,UncollectibleLookup,2,FALSE),$C70=VLOOKUP($A70&amp;"."&amp;$C70,UncollectibleLookup,4,FALSE)),0,'Corrected With Uncollectible'!EA70-'Module C Initial'!EA70),'Corrected With Uncollectible'!EA70-'Module C Initial'!EA70)</f>
        <v>0</v>
      </c>
      <c r="AJ70" s="31">
        <f ca="1">IFERROR(IF(AND($A70=VLOOKUP($A70&amp;"."&amp;$C70,UncollectibleLookup,2,FALSE),$C70=VLOOKUP($A70&amp;"."&amp;$C70,UncollectibleLookup,4,FALSE)),0,'Corrected With Uncollectible'!EB70-'Module C Initial'!EB70),'Corrected With Uncollectible'!EB70-'Module C Initial'!EB70)</f>
        <v>0</v>
      </c>
      <c r="AK70" s="31">
        <f ca="1">IFERROR(IF(AND($A70=VLOOKUP($A70&amp;"."&amp;$C70,UncollectibleLookup,2,FALSE),$C70=VLOOKUP($A70&amp;"."&amp;$C70,UncollectibleLookup,4,FALSE)),0,'Corrected With Uncollectible'!EC70-'Module C Initial'!EC70),'Corrected With Uncollectible'!EC70-'Module C Initial'!EC70)</f>
        <v>0</v>
      </c>
      <c r="AL70" s="31">
        <f ca="1">IFERROR(IF(AND($A70=VLOOKUP($A70&amp;"."&amp;$C70,UncollectibleLookup,2,FALSE),$C70=VLOOKUP($A70&amp;"."&amp;$C70,UncollectibleLookup,4,FALSE)),0,'Corrected With Uncollectible'!ED70-'Module C Initial'!ED70),'Corrected With Uncollectible'!ED70-'Module C Initial'!ED70)</f>
        <v>0</v>
      </c>
      <c r="AM70" s="31">
        <f ca="1">IFERROR(IF(AND($A70=VLOOKUP($A70&amp;"."&amp;$C70,UncollectibleLookup,2,FALSE),$C70=VLOOKUP($A70&amp;"."&amp;$C70,UncollectibleLookup,4,FALSE)),0,'Corrected With Uncollectible'!EE70-'Module C Initial'!EE70),'Corrected With Uncollectible'!EE70-'Module C Initial'!EE70)</f>
        <v>0</v>
      </c>
      <c r="AN70" s="31">
        <f ca="1">IFERROR(IF(AND($A70=VLOOKUP($A70&amp;"."&amp;$C70,UncollectibleLookup,2,FALSE),$C70=VLOOKUP($A70&amp;"."&amp;$C70,UncollectibleLookup,4,FALSE)),0,'Corrected With Uncollectible'!EF70-'Module C Initial'!EF70),'Corrected With Uncollectible'!EF70-'Module C Initial'!EF70)</f>
        <v>0</v>
      </c>
      <c r="AO70" s="32">
        <f t="shared" ca="1" si="16"/>
        <v>1.0000000009313226E-2</v>
      </c>
      <c r="AP70" s="32">
        <f t="shared" ca="1" si="16"/>
        <v>1.1641532182693481E-10</v>
      </c>
      <c r="AQ70" s="32">
        <f t="shared" ca="1" si="16"/>
        <v>0</v>
      </c>
      <c r="AR70" s="32">
        <f t="shared" ca="1" si="15"/>
        <v>1.0000000009313226E-2</v>
      </c>
      <c r="AS70" s="32">
        <f t="shared" ca="1" si="15"/>
        <v>9.9999998928979039E-3</v>
      </c>
      <c r="AT70" s="32">
        <f t="shared" ca="1" si="15"/>
        <v>1.0000000009313226E-2</v>
      </c>
      <c r="AU70" s="32">
        <f t="shared" ca="1" si="15"/>
        <v>1.1641532182693481E-10</v>
      </c>
      <c r="AV70" s="32">
        <f t="shared" ca="1" si="15"/>
        <v>-1.1641532182693481E-10</v>
      </c>
      <c r="AW70" s="32">
        <f t="shared" ca="1" si="15"/>
        <v>0</v>
      </c>
      <c r="AX70" s="32">
        <f t="shared" ca="1" si="15"/>
        <v>0</v>
      </c>
      <c r="AY70" s="32">
        <f t="shared" ca="1" si="15"/>
        <v>0</v>
      </c>
      <c r="AZ70" s="32">
        <f t="shared" ca="1" si="15"/>
        <v>0</v>
      </c>
      <c r="BA70" s="31">
        <f t="shared" ref="BA70:BI107" ca="1" si="19">ROUND(E70*BA$3,2)</f>
        <v>0</v>
      </c>
      <c r="BB70" s="31">
        <f t="shared" ca="1" si="19"/>
        <v>0</v>
      </c>
      <c r="BC70" s="31">
        <f t="shared" ca="1" si="19"/>
        <v>0</v>
      </c>
      <c r="BD70" s="31">
        <f t="shared" ca="1" si="19"/>
        <v>0</v>
      </c>
      <c r="BE70" s="31">
        <f t="shared" ca="1" si="19"/>
        <v>0</v>
      </c>
      <c r="BF70" s="31">
        <f t="shared" ca="1" si="19"/>
        <v>0</v>
      </c>
      <c r="BG70" s="31">
        <f t="shared" ca="1" si="13"/>
        <v>0</v>
      </c>
      <c r="BH70" s="31">
        <f t="shared" ca="1" si="13"/>
        <v>0</v>
      </c>
      <c r="BI70" s="31">
        <f t="shared" ca="1" si="13"/>
        <v>0</v>
      </c>
      <c r="BJ70" s="31">
        <f t="shared" ca="1" si="13"/>
        <v>0</v>
      </c>
      <c r="BK70" s="31">
        <f t="shared" ca="1" si="13"/>
        <v>0</v>
      </c>
      <c r="BL70" s="31">
        <f t="shared" ca="1" si="13"/>
        <v>0</v>
      </c>
      <c r="BM70" s="32">
        <f t="shared" ref="BM70:BU107" ca="1" si="20">AO70+BA70</f>
        <v>1.0000000009313226E-2</v>
      </c>
      <c r="BN70" s="32">
        <f t="shared" ca="1" si="20"/>
        <v>1.1641532182693481E-10</v>
      </c>
      <c r="BO70" s="32">
        <f t="shared" ca="1" si="20"/>
        <v>0</v>
      </c>
      <c r="BP70" s="32">
        <f t="shared" ca="1" si="20"/>
        <v>1.0000000009313226E-2</v>
      </c>
      <c r="BQ70" s="32">
        <f t="shared" ca="1" si="20"/>
        <v>9.9999998928979039E-3</v>
      </c>
      <c r="BR70" s="32">
        <f t="shared" ca="1" si="20"/>
        <v>1.0000000009313226E-2</v>
      </c>
      <c r="BS70" s="32">
        <f t="shared" ca="1" si="14"/>
        <v>1.1641532182693481E-10</v>
      </c>
      <c r="BT70" s="32">
        <f t="shared" ca="1" si="14"/>
        <v>-1.1641532182693481E-10</v>
      </c>
      <c r="BU70" s="32">
        <f t="shared" ca="1" si="14"/>
        <v>0</v>
      </c>
      <c r="BV70" s="32">
        <f t="shared" ca="1" si="14"/>
        <v>0</v>
      </c>
      <c r="BW70" s="32">
        <f t="shared" ca="1" si="14"/>
        <v>0</v>
      </c>
      <c r="BX70" s="32">
        <f t="shared" ca="1" si="14"/>
        <v>0</v>
      </c>
    </row>
    <row r="71" spans="1:76">
      <c r="A71" t="s">
        <v>546</v>
      </c>
      <c r="B71" s="1" t="s">
        <v>79</v>
      </c>
      <c r="C71" t="str">
        <f t="shared" ca="1" si="17"/>
        <v>GN3</v>
      </c>
      <c r="D71" t="str">
        <f t="shared" ca="1" si="18"/>
        <v>Genesee #3</v>
      </c>
      <c r="E71" s="31">
        <f ca="1">IFERROR(IF(AND($A71=VLOOKUP($A71&amp;"."&amp;$C71,UncollectibleLookup,2,FALSE),$C71=VLOOKUP($A71&amp;"."&amp;$C71,UncollectibleLookup,4,FALSE)),0,'Corrected With Uncollectible'!CW71-'Module C Initial'!CW71),'Corrected With Uncollectible'!CW71-'Module C Initial'!CW71)</f>
        <v>3100.8500000000931</v>
      </c>
      <c r="F71" s="31">
        <f ca="1">IFERROR(IF(AND($A71=VLOOKUP($A71&amp;"."&amp;$C71,UncollectibleLookup,2,FALSE),$C71=VLOOKUP($A71&amp;"."&amp;$C71,UncollectibleLookup,4,FALSE)),0,'Corrected With Uncollectible'!CX71-'Module C Initial'!CX71),'Corrected With Uncollectible'!CX71-'Module C Initial'!CX71)</f>
        <v>1599.1300000001211</v>
      </c>
      <c r="G71" s="31">
        <f ca="1">IFERROR(IF(AND($A71=VLOOKUP($A71&amp;"."&amp;$C71,UncollectibleLookup,2,FALSE),$C71=VLOOKUP($A71&amp;"."&amp;$C71,UncollectibleLookup,4,FALSE)),0,'Corrected With Uncollectible'!CY71-'Module C Initial'!CY71),'Corrected With Uncollectible'!CY71-'Module C Initial'!CY71)</f>
        <v>1442.8800000000047</v>
      </c>
      <c r="H71" s="31">
        <f ca="1">IFERROR(IF(AND($A71=VLOOKUP($A71&amp;"."&amp;$C71,UncollectibleLookup,2,FALSE),$C71=VLOOKUP($A71&amp;"."&amp;$C71,UncollectibleLookup,4,FALSE)),0,'Corrected With Uncollectible'!CZ71-'Module C Initial'!CZ71),'Corrected With Uncollectible'!CZ71-'Module C Initial'!CZ71)</f>
        <v>1008.5</v>
      </c>
      <c r="I71" s="31">
        <f ca="1">IFERROR(IF(AND($A71=VLOOKUP($A71&amp;"."&amp;$C71,UncollectibleLookup,2,FALSE),$C71=VLOOKUP($A71&amp;"."&amp;$C71,UncollectibleLookup,4,FALSE)),0,'Corrected With Uncollectible'!DA71-'Module C Initial'!DA71),'Corrected With Uncollectible'!DA71-'Module C Initial'!DA71)</f>
        <v>899.34000000008382</v>
      </c>
      <c r="J71" s="31">
        <f ca="1">IFERROR(IF(AND($A71=VLOOKUP($A71&amp;"."&amp;$C71,UncollectibleLookup,2,FALSE),$C71=VLOOKUP($A71&amp;"."&amp;$C71,UncollectibleLookup,4,FALSE)),0,'Corrected With Uncollectible'!DB71-'Module C Initial'!DB71),'Corrected With Uncollectible'!DB71-'Module C Initial'!DB71)</f>
        <v>1055.4200000000419</v>
      </c>
      <c r="K71" s="31">
        <f ca="1">IFERROR(IF(AND($A71=VLOOKUP($A71&amp;"."&amp;$C71,UncollectibleLookup,2,FALSE),$C71=VLOOKUP($A71&amp;"."&amp;$C71,UncollectibleLookup,4,FALSE)),0,'Corrected With Uncollectible'!DC71-'Module C Initial'!DC71),'Corrected With Uncollectible'!DC71-'Module C Initial'!DC71)</f>
        <v>0</v>
      </c>
      <c r="L71" s="31">
        <f ca="1">IFERROR(IF(AND($A71=VLOOKUP($A71&amp;"."&amp;$C71,UncollectibleLookup,2,FALSE),$C71=VLOOKUP($A71&amp;"."&amp;$C71,UncollectibleLookup,4,FALSE)),0,'Corrected With Uncollectible'!DD71-'Module C Initial'!DD71),'Corrected With Uncollectible'!DD71-'Module C Initial'!DD71)</f>
        <v>0</v>
      </c>
      <c r="M71" s="31">
        <f ca="1">IFERROR(IF(AND($A71=VLOOKUP($A71&amp;"."&amp;$C71,UncollectibleLookup,2,FALSE),$C71=VLOOKUP($A71&amp;"."&amp;$C71,UncollectibleLookup,4,FALSE)),0,'Corrected With Uncollectible'!DE71-'Module C Initial'!DE71),'Corrected With Uncollectible'!DE71-'Module C Initial'!DE71)</f>
        <v>0</v>
      </c>
      <c r="N71" s="31">
        <f ca="1">IFERROR(IF(AND($A71=VLOOKUP($A71&amp;"."&amp;$C71,UncollectibleLookup,2,FALSE),$C71=VLOOKUP($A71&amp;"."&amp;$C71,UncollectibleLookup,4,FALSE)),0,'Corrected With Uncollectible'!DF71-'Module C Initial'!DF71),'Corrected With Uncollectible'!DF71-'Module C Initial'!DF71)</f>
        <v>0</v>
      </c>
      <c r="O71" s="31">
        <f ca="1">IFERROR(IF(AND($A71=VLOOKUP($A71&amp;"."&amp;$C71,UncollectibleLookup,2,FALSE),$C71=VLOOKUP($A71&amp;"."&amp;$C71,UncollectibleLookup,4,FALSE)),0,'Corrected With Uncollectible'!DG71-'Module C Initial'!DG71),'Corrected With Uncollectible'!DG71-'Module C Initial'!DG71)</f>
        <v>0</v>
      </c>
      <c r="P71" s="31">
        <f ca="1">IFERROR(IF(AND($A71=VLOOKUP($A71&amp;"."&amp;$C71,UncollectibleLookup,2,FALSE),$C71=VLOOKUP($A71&amp;"."&amp;$C71,UncollectibleLookup,4,FALSE)),0,'Corrected With Uncollectible'!DH71-'Module C Initial'!DH71),'Corrected With Uncollectible'!DH71-'Module C Initial'!DH71)</f>
        <v>0</v>
      </c>
      <c r="Q71" s="32">
        <f ca="1">IFERROR(IF(AND($A71=VLOOKUP($A71&amp;"."&amp;$C71,UncollectibleLookup,2,FALSE),$C71=VLOOKUP($A71&amp;"."&amp;$C71,UncollectibleLookup,4,FALSE)),0,'Corrected With Uncollectible'!DI71-'Module C Initial'!DI71),'Corrected With Uncollectible'!DI71-'Module C Initial'!DI71)</f>
        <v>155.03999999999905</v>
      </c>
      <c r="R71" s="32">
        <f ca="1">IFERROR(IF(AND($A71=VLOOKUP($A71&amp;"."&amp;$C71,UncollectibleLookup,2,FALSE),$C71=VLOOKUP($A71&amp;"."&amp;$C71,UncollectibleLookup,4,FALSE)),0,'Corrected With Uncollectible'!DJ71-'Module C Initial'!DJ71),'Corrected With Uncollectible'!DJ71-'Module C Initial'!DJ71)</f>
        <v>79.960000000000036</v>
      </c>
      <c r="S71" s="32">
        <f ca="1">IFERROR(IF(AND($A71=VLOOKUP($A71&amp;"."&amp;$C71,UncollectibleLookup,2,FALSE),$C71=VLOOKUP($A71&amp;"."&amp;$C71,UncollectibleLookup,4,FALSE)),0,'Corrected With Uncollectible'!DK71-'Module C Initial'!DK71),'Corrected With Uncollectible'!DK71-'Module C Initial'!DK71)</f>
        <v>72.140000000000327</v>
      </c>
      <c r="T71" s="32">
        <f ca="1">IFERROR(IF(AND($A71=VLOOKUP($A71&amp;"."&amp;$C71,UncollectibleLookup,2,FALSE),$C71=VLOOKUP($A71&amp;"."&amp;$C71,UncollectibleLookup,4,FALSE)),0,'Corrected With Uncollectible'!DL71-'Module C Initial'!DL71),'Corrected With Uncollectible'!DL71-'Module C Initial'!DL71)</f>
        <v>50.430000000000291</v>
      </c>
      <c r="U71" s="32">
        <f ca="1">IFERROR(IF(AND($A71=VLOOKUP($A71&amp;"."&amp;$C71,UncollectibleLookup,2,FALSE),$C71=VLOOKUP($A71&amp;"."&amp;$C71,UncollectibleLookup,4,FALSE)),0,'Corrected With Uncollectible'!DM71-'Module C Initial'!DM71),'Corrected With Uncollectible'!DM71-'Module C Initial'!DM71)</f>
        <v>44.960000000000036</v>
      </c>
      <c r="V71" s="32">
        <f ca="1">IFERROR(IF(AND($A71=VLOOKUP($A71&amp;"."&amp;$C71,UncollectibleLookup,2,FALSE),$C71=VLOOKUP($A71&amp;"."&amp;$C71,UncollectibleLookup,4,FALSE)),0,'Corrected With Uncollectible'!DN71-'Module C Initial'!DN71),'Corrected With Uncollectible'!DN71-'Module C Initial'!DN71)</f>
        <v>52.770000000000437</v>
      </c>
      <c r="W71" s="32">
        <f ca="1">IFERROR(IF(AND($A71=VLOOKUP($A71&amp;"."&amp;$C71,UncollectibleLookup,2,FALSE),$C71=VLOOKUP($A71&amp;"."&amp;$C71,UncollectibleLookup,4,FALSE)),0,'Corrected With Uncollectible'!DO71-'Module C Initial'!DO71),'Corrected With Uncollectible'!DO71-'Module C Initial'!DO71)</f>
        <v>0</v>
      </c>
      <c r="X71" s="32">
        <f ca="1">IFERROR(IF(AND($A71=VLOOKUP($A71&amp;"."&amp;$C71,UncollectibleLookup,2,FALSE),$C71=VLOOKUP($A71&amp;"."&amp;$C71,UncollectibleLookup,4,FALSE)),0,'Corrected With Uncollectible'!DP71-'Module C Initial'!DP71),'Corrected With Uncollectible'!DP71-'Module C Initial'!DP71)</f>
        <v>0</v>
      </c>
      <c r="Y71" s="32">
        <f ca="1">IFERROR(IF(AND($A71=VLOOKUP($A71&amp;"."&amp;$C71,UncollectibleLookup,2,FALSE),$C71=VLOOKUP($A71&amp;"."&amp;$C71,UncollectibleLookup,4,FALSE)),0,'Corrected With Uncollectible'!DQ71-'Module C Initial'!DQ71),'Corrected With Uncollectible'!DQ71-'Module C Initial'!DQ71)</f>
        <v>0</v>
      </c>
      <c r="Z71" s="32">
        <f ca="1">IFERROR(IF(AND($A71=VLOOKUP($A71&amp;"."&amp;$C71,UncollectibleLookup,2,FALSE),$C71=VLOOKUP($A71&amp;"."&amp;$C71,UncollectibleLookup,4,FALSE)),0,'Corrected With Uncollectible'!DR71-'Module C Initial'!DR71),'Corrected With Uncollectible'!DR71-'Module C Initial'!DR71)</f>
        <v>0</v>
      </c>
      <c r="AA71" s="32">
        <f ca="1">IFERROR(IF(AND($A71=VLOOKUP($A71&amp;"."&amp;$C71,UncollectibleLookup,2,FALSE),$C71=VLOOKUP($A71&amp;"."&amp;$C71,UncollectibleLookup,4,FALSE)),0,'Corrected With Uncollectible'!DS71-'Module C Initial'!DS71),'Corrected With Uncollectible'!DS71-'Module C Initial'!DS71)</f>
        <v>0</v>
      </c>
      <c r="AB71" s="32">
        <f ca="1">IFERROR(IF(AND($A71=VLOOKUP($A71&amp;"."&amp;$C71,UncollectibleLookup,2,FALSE),$C71=VLOOKUP($A71&amp;"."&amp;$C71,UncollectibleLookup,4,FALSE)),0,'Corrected With Uncollectible'!DT71-'Module C Initial'!DT71),'Corrected With Uncollectible'!DT71-'Module C Initial'!DT71)</f>
        <v>0</v>
      </c>
      <c r="AC71" s="31">
        <f ca="1">IFERROR(IF(AND($A71=VLOOKUP($A71&amp;"."&amp;$C71,UncollectibleLookup,2,FALSE),$C71=VLOOKUP($A71&amp;"."&amp;$C71,UncollectibleLookup,4,FALSE)),0,'Corrected With Uncollectible'!DU71-'Module C Initial'!DU71),'Corrected With Uncollectible'!DU71-'Module C Initial'!DU71)</f>
        <v>999</v>
      </c>
      <c r="AD71" s="31">
        <f ca="1">IFERROR(IF(AND($A71=VLOOKUP($A71&amp;"."&amp;$C71,UncollectibleLookup,2,FALSE),$C71=VLOOKUP($A71&amp;"."&amp;$C71,UncollectibleLookup,4,FALSE)),0,'Corrected With Uncollectible'!DV71-'Module C Initial'!DV71),'Corrected With Uncollectible'!DV71-'Module C Initial'!DV71)</f>
        <v>511.4600000000064</v>
      </c>
      <c r="AE71" s="31">
        <f ca="1">IFERROR(IF(AND($A71=VLOOKUP($A71&amp;"."&amp;$C71,UncollectibleLookup,2,FALSE),$C71=VLOOKUP($A71&amp;"."&amp;$C71,UncollectibleLookup,4,FALSE)),0,'Corrected With Uncollectible'!DW71-'Module C Initial'!DW71),'Corrected With Uncollectible'!DW71-'Module C Initial'!DW71)</f>
        <v>458.44000000000233</v>
      </c>
      <c r="AF71" s="31">
        <f ca="1">IFERROR(IF(AND($A71=VLOOKUP($A71&amp;"."&amp;$C71,UncollectibleLookup,2,FALSE),$C71=VLOOKUP($A71&amp;"."&amp;$C71,UncollectibleLookup,4,FALSE)),0,'Corrected With Uncollectible'!DX71-'Module C Initial'!DX71),'Corrected With Uncollectible'!DX71-'Module C Initial'!DX71)</f>
        <v>318.4900000000016</v>
      </c>
      <c r="AG71" s="31">
        <f ca="1">IFERROR(IF(AND($A71=VLOOKUP($A71&amp;"."&amp;$C71,UncollectibleLookup,2,FALSE),$C71=VLOOKUP($A71&amp;"."&amp;$C71,UncollectibleLookup,4,FALSE)),0,'Corrected With Uncollectible'!DY71-'Module C Initial'!DY71),'Corrected With Uncollectible'!DY71-'Module C Initial'!DY71)</f>
        <v>282.54999999999927</v>
      </c>
      <c r="AH71" s="31">
        <f ca="1">IFERROR(IF(AND($A71=VLOOKUP($A71&amp;"."&amp;$C71,UncollectibleLookup,2,FALSE),$C71=VLOOKUP($A71&amp;"."&amp;$C71,UncollectibleLookup,4,FALSE)),0,'Corrected With Uncollectible'!DZ71-'Module C Initial'!DZ71),'Corrected With Uncollectible'!DZ71-'Module C Initial'!DZ71)</f>
        <v>329.79000000000087</v>
      </c>
      <c r="AI71" s="31">
        <f ca="1">IFERROR(IF(AND($A71=VLOOKUP($A71&amp;"."&amp;$C71,UncollectibleLookup,2,FALSE),$C71=VLOOKUP($A71&amp;"."&amp;$C71,UncollectibleLookup,4,FALSE)),0,'Corrected With Uncollectible'!EA71-'Module C Initial'!EA71),'Corrected With Uncollectible'!EA71-'Module C Initial'!EA71)</f>
        <v>0</v>
      </c>
      <c r="AJ71" s="31">
        <f ca="1">IFERROR(IF(AND($A71=VLOOKUP($A71&amp;"."&amp;$C71,UncollectibleLookup,2,FALSE),$C71=VLOOKUP($A71&amp;"."&amp;$C71,UncollectibleLookup,4,FALSE)),0,'Corrected With Uncollectible'!EB71-'Module C Initial'!EB71),'Corrected With Uncollectible'!EB71-'Module C Initial'!EB71)</f>
        <v>0</v>
      </c>
      <c r="AK71" s="31">
        <f ca="1">IFERROR(IF(AND($A71=VLOOKUP($A71&amp;"."&amp;$C71,UncollectibleLookup,2,FALSE),$C71=VLOOKUP($A71&amp;"."&amp;$C71,UncollectibleLookup,4,FALSE)),0,'Corrected With Uncollectible'!EC71-'Module C Initial'!EC71),'Corrected With Uncollectible'!EC71-'Module C Initial'!EC71)</f>
        <v>0</v>
      </c>
      <c r="AL71" s="31">
        <f ca="1">IFERROR(IF(AND($A71=VLOOKUP($A71&amp;"."&amp;$C71,UncollectibleLookup,2,FALSE),$C71=VLOOKUP($A71&amp;"."&amp;$C71,UncollectibleLookup,4,FALSE)),0,'Corrected With Uncollectible'!ED71-'Module C Initial'!ED71),'Corrected With Uncollectible'!ED71-'Module C Initial'!ED71)</f>
        <v>0</v>
      </c>
      <c r="AM71" s="31">
        <f ca="1">IFERROR(IF(AND($A71=VLOOKUP($A71&amp;"."&amp;$C71,UncollectibleLookup,2,FALSE),$C71=VLOOKUP($A71&amp;"."&amp;$C71,UncollectibleLookup,4,FALSE)),0,'Corrected With Uncollectible'!EE71-'Module C Initial'!EE71),'Corrected With Uncollectible'!EE71-'Module C Initial'!EE71)</f>
        <v>0</v>
      </c>
      <c r="AN71" s="31">
        <f ca="1">IFERROR(IF(AND($A71=VLOOKUP($A71&amp;"."&amp;$C71,UncollectibleLookup,2,FALSE),$C71=VLOOKUP($A71&amp;"."&amp;$C71,UncollectibleLookup,4,FALSE)),0,'Corrected With Uncollectible'!EF71-'Module C Initial'!EF71),'Corrected With Uncollectible'!EF71-'Module C Initial'!EF71)</f>
        <v>0</v>
      </c>
      <c r="AO71" s="32">
        <f t="shared" ca="1" si="16"/>
        <v>4254.8900000000922</v>
      </c>
      <c r="AP71" s="32">
        <f t="shared" ca="1" si="16"/>
        <v>2190.5500000001275</v>
      </c>
      <c r="AQ71" s="32">
        <f t="shared" ca="1" si="16"/>
        <v>1973.4600000000073</v>
      </c>
      <c r="AR71" s="32">
        <f t="shared" ca="1" si="15"/>
        <v>1377.4200000000019</v>
      </c>
      <c r="AS71" s="32">
        <f t="shared" ca="1" si="15"/>
        <v>1226.8500000000831</v>
      </c>
      <c r="AT71" s="32">
        <f t="shared" ca="1" si="15"/>
        <v>1437.9800000000432</v>
      </c>
      <c r="AU71" s="32">
        <f t="shared" ca="1" si="15"/>
        <v>0</v>
      </c>
      <c r="AV71" s="32">
        <f t="shared" ca="1" si="15"/>
        <v>0</v>
      </c>
      <c r="AW71" s="32">
        <f t="shared" ca="1" si="15"/>
        <v>0</v>
      </c>
      <c r="AX71" s="32">
        <f t="shared" ca="1" si="15"/>
        <v>0</v>
      </c>
      <c r="AY71" s="32">
        <f t="shared" ca="1" si="15"/>
        <v>0</v>
      </c>
      <c r="AZ71" s="32">
        <f t="shared" ca="1" si="15"/>
        <v>0</v>
      </c>
      <c r="BA71" s="31">
        <f t="shared" ca="1" si="19"/>
        <v>36.32</v>
      </c>
      <c r="BB71" s="31">
        <f t="shared" ca="1" si="19"/>
        <v>18.73</v>
      </c>
      <c r="BC71" s="31">
        <f t="shared" ca="1" si="19"/>
        <v>16.899999999999999</v>
      </c>
      <c r="BD71" s="31">
        <f t="shared" ca="1" si="19"/>
        <v>11.81</v>
      </c>
      <c r="BE71" s="31">
        <f t="shared" ca="1" si="19"/>
        <v>10.53</v>
      </c>
      <c r="BF71" s="31">
        <f t="shared" ca="1" si="19"/>
        <v>12.36</v>
      </c>
      <c r="BG71" s="31">
        <f t="shared" ca="1" si="13"/>
        <v>0</v>
      </c>
      <c r="BH71" s="31">
        <f t="shared" ca="1" si="13"/>
        <v>0</v>
      </c>
      <c r="BI71" s="31">
        <f t="shared" ca="1" si="13"/>
        <v>0</v>
      </c>
      <c r="BJ71" s="31">
        <f t="shared" ca="1" si="13"/>
        <v>0</v>
      </c>
      <c r="BK71" s="31">
        <f t="shared" ca="1" si="13"/>
        <v>0</v>
      </c>
      <c r="BL71" s="31">
        <f t="shared" ca="1" si="13"/>
        <v>0</v>
      </c>
      <c r="BM71" s="32">
        <f t="shared" ca="1" si="20"/>
        <v>4291.2100000000919</v>
      </c>
      <c r="BN71" s="32">
        <f t="shared" ca="1" si="20"/>
        <v>2209.2800000001275</v>
      </c>
      <c r="BO71" s="32">
        <f t="shared" ca="1" si="20"/>
        <v>1990.3600000000074</v>
      </c>
      <c r="BP71" s="32">
        <f t="shared" ca="1" si="20"/>
        <v>1389.2300000000018</v>
      </c>
      <c r="BQ71" s="32">
        <f t="shared" ca="1" si="20"/>
        <v>1237.3800000000831</v>
      </c>
      <c r="BR71" s="32">
        <f t="shared" ca="1" si="20"/>
        <v>1450.3400000000431</v>
      </c>
      <c r="BS71" s="32">
        <f t="shared" ca="1" si="14"/>
        <v>0</v>
      </c>
      <c r="BT71" s="32">
        <f t="shared" ca="1" si="14"/>
        <v>0</v>
      </c>
      <c r="BU71" s="32">
        <f t="shared" ca="1" si="14"/>
        <v>0</v>
      </c>
      <c r="BV71" s="32">
        <f t="shared" ca="1" si="14"/>
        <v>0</v>
      </c>
      <c r="BW71" s="32">
        <f t="shared" ca="1" si="14"/>
        <v>0</v>
      </c>
      <c r="BX71" s="32">
        <f t="shared" ca="1" si="14"/>
        <v>0</v>
      </c>
    </row>
    <row r="72" spans="1:76">
      <c r="A72" t="s">
        <v>451</v>
      </c>
      <c r="B72" s="1" t="s">
        <v>79</v>
      </c>
      <c r="C72" t="str">
        <f t="shared" ca="1" si="17"/>
        <v>GN3</v>
      </c>
      <c r="D72" t="str">
        <f t="shared" ca="1" si="18"/>
        <v>Genesee #3</v>
      </c>
      <c r="E72" s="31">
        <f ca="1">IFERROR(IF(AND($A72=VLOOKUP($A72&amp;"."&amp;$C72,UncollectibleLookup,2,FALSE),$C72=VLOOKUP($A72&amp;"."&amp;$C72,UncollectibleLookup,4,FALSE)),0,'Corrected With Uncollectible'!CW72-'Module C Initial'!CW72),'Corrected With Uncollectible'!CW72-'Module C Initial'!CW72)</f>
        <v>0</v>
      </c>
      <c r="F72" s="31">
        <f ca="1">IFERROR(IF(AND($A72=VLOOKUP($A72&amp;"."&amp;$C72,UncollectibleLookup,2,FALSE),$C72=VLOOKUP($A72&amp;"."&amp;$C72,UncollectibleLookup,4,FALSE)),0,'Corrected With Uncollectible'!CX72-'Module C Initial'!CX72),'Corrected With Uncollectible'!CX72-'Module C Initial'!CX72)</f>
        <v>0</v>
      </c>
      <c r="G72" s="31">
        <f ca="1">IFERROR(IF(AND($A72=VLOOKUP($A72&amp;"."&amp;$C72,UncollectibleLookup,2,FALSE),$C72=VLOOKUP($A72&amp;"."&amp;$C72,UncollectibleLookup,4,FALSE)),0,'Corrected With Uncollectible'!CY72-'Module C Initial'!CY72),'Corrected With Uncollectible'!CY72-'Module C Initial'!CY72)</f>
        <v>0</v>
      </c>
      <c r="H72" s="31">
        <f ca="1">IFERROR(IF(AND($A72=VLOOKUP($A72&amp;"."&amp;$C72,UncollectibleLookup,2,FALSE),$C72=VLOOKUP($A72&amp;"."&amp;$C72,UncollectibleLookup,4,FALSE)),0,'Corrected With Uncollectible'!CZ72-'Module C Initial'!CZ72),'Corrected With Uncollectible'!CZ72-'Module C Initial'!CZ72)</f>
        <v>0</v>
      </c>
      <c r="I72" s="31">
        <f ca="1">IFERROR(IF(AND($A72=VLOOKUP($A72&amp;"."&amp;$C72,UncollectibleLookup,2,FALSE),$C72=VLOOKUP($A72&amp;"."&amp;$C72,UncollectibleLookup,4,FALSE)),0,'Corrected With Uncollectible'!DA72-'Module C Initial'!DA72),'Corrected With Uncollectible'!DA72-'Module C Initial'!DA72)</f>
        <v>0</v>
      </c>
      <c r="J72" s="31">
        <f ca="1">IFERROR(IF(AND($A72=VLOOKUP($A72&amp;"."&amp;$C72,UncollectibleLookup,2,FALSE),$C72=VLOOKUP($A72&amp;"."&amp;$C72,UncollectibleLookup,4,FALSE)),0,'Corrected With Uncollectible'!DB72-'Module C Initial'!DB72),'Corrected With Uncollectible'!DB72-'Module C Initial'!DB72)</f>
        <v>0</v>
      </c>
      <c r="K72" s="31">
        <f ca="1">IFERROR(IF(AND($A72=VLOOKUP($A72&amp;"."&amp;$C72,UncollectibleLookup,2,FALSE),$C72=VLOOKUP($A72&amp;"."&amp;$C72,UncollectibleLookup,4,FALSE)),0,'Corrected With Uncollectible'!DC72-'Module C Initial'!DC72),'Corrected With Uncollectible'!DC72-'Module C Initial'!DC72)</f>
        <v>1229.859999999986</v>
      </c>
      <c r="L72" s="31">
        <f ca="1">IFERROR(IF(AND($A72=VLOOKUP($A72&amp;"."&amp;$C72,UncollectibleLookup,2,FALSE),$C72=VLOOKUP($A72&amp;"."&amp;$C72,UncollectibleLookup,4,FALSE)),0,'Corrected With Uncollectible'!DD72-'Module C Initial'!DD72),'Corrected With Uncollectible'!DD72-'Module C Initial'!DD72)</f>
        <v>1140.6700000000419</v>
      </c>
      <c r="M72" s="31">
        <f ca="1">IFERROR(IF(AND($A72=VLOOKUP($A72&amp;"."&amp;$C72,UncollectibleLookup,2,FALSE),$C72=VLOOKUP($A72&amp;"."&amp;$C72,UncollectibleLookup,4,FALSE)),0,'Corrected With Uncollectible'!DE72-'Module C Initial'!DE72),'Corrected With Uncollectible'!DE72-'Module C Initial'!DE72)</f>
        <v>2123.3100000000559</v>
      </c>
      <c r="N72" s="31">
        <f ca="1">IFERROR(IF(AND($A72=VLOOKUP($A72&amp;"."&amp;$C72,UncollectibleLookup,2,FALSE),$C72=VLOOKUP($A72&amp;"."&amp;$C72,UncollectibleLookup,4,FALSE)),0,'Corrected With Uncollectible'!DF72-'Module C Initial'!DF72),'Corrected With Uncollectible'!DF72-'Module C Initial'!DF72)</f>
        <v>1168.7099999999627</v>
      </c>
      <c r="O72" s="31">
        <f ca="1">IFERROR(IF(AND($A72=VLOOKUP($A72&amp;"."&amp;$C72,UncollectibleLookup,2,FALSE),$C72=VLOOKUP($A72&amp;"."&amp;$C72,UncollectibleLookup,4,FALSE)),0,'Corrected With Uncollectible'!DG72-'Module C Initial'!DG72),'Corrected With Uncollectible'!DG72-'Module C Initial'!DG72)</f>
        <v>1615.5600000000559</v>
      </c>
      <c r="P72" s="31">
        <f ca="1">IFERROR(IF(AND($A72=VLOOKUP($A72&amp;"."&amp;$C72,UncollectibleLookup,2,FALSE),$C72=VLOOKUP($A72&amp;"."&amp;$C72,UncollectibleLookup,4,FALSE)),0,'Corrected With Uncollectible'!DH72-'Module C Initial'!DH72),'Corrected With Uncollectible'!DH72-'Module C Initial'!DH72)</f>
        <v>1718.2800000000279</v>
      </c>
      <c r="Q72" s="32">
        <f ca="1">IFERROR(IF(AND($A72=VLOOKUP($A72&amp;"."&amp;$C72,UncollectibleLookup,2,FALSE),$C72=VLOOKUP($A72&amp;"."&amp;$C72,UncollectibleLookup,4,FALSE)),0,'Corrected With Uncollectible'!DI72-'Module C Initial'!DI72),'Corrected With Uncollectible'!DI72-'Module C Initial'!DI72)</f>
        <v>0</v>
      </c>
      <c r="R72" s="32">
        <f ca="1">IFERROR(IF(AND($A72=VLOOKUP($A72&amp;"."&amp;$C72,UncollectibleLookup,2,FALSE),$C72=VLOOKUP($A72&amp;"."&amp;$C72,UncollectibleLookup,4,FALSE)),0,'Corrected With Uncollectible'!DJ72-'Module C Initial'!DJ72),'Corrected With Uncollectible'!DJ72-'Module C Initial'!DJ72)</f>
        <v>0</v>
      </c>
      <c r="S72" s="32">
        <f ca="1">IFERROR(IF(AND($A72=VLOOKUP($A72&amp;"."&amp;$C72,UncollectibleLookup,2,FALSE),$C72=VLOOKUP($A72&amp;"."&amp;$C72,UncollectibleLookup,4,FALSE)),0,'Corrected With Uncollectible'!DK72-'Module C Initial'!DK72),'Corrected With Uncollectible'!DK72-'Module C Initial'!DK72)</f>
        <v>0</v>
      </c>
      <c r="T72" s="32">
        <f ca="1">IFERROR(IF(AND($A72=VLOOKUP($A72&amp;"."&amp;$C72,UncollectibleLookup,2,FALSE),$C72=VLOOKUP($A72&amp;"."&amp;$C72,UncollectibleLookup,4,FALSE)),0,'Corrected With Uncollectible'!DL72-'Module C Initial'!DL72),'Corrected With Uncollectible'!DL72-'Module C Initial'!DL72)</f>
        <v>0</v>
      </c>
      <c r="U72" s="32">
        <f ca="1">IFERROR(IF(AND($A72=VLOOKUP($A72&amp;"."&amp;$C72,UncollectibleLookup,2,FALSE),$C72=VLOOKUP($A72&amp;"."&amp;$C72,UncollectibleLookup,4,FALSE)),0,'Corrected With Uncollectible'!DM72-'Module C Initial'!DM72),'Corrected With Uncollectible'!DM72-'Module C Initial'!DM72)</f>
        <v>0</v>
      </c>
      <c r="V72" s="32">
        <f ca="1">IFERROR(IF(AND($A72=VLOOKUP($A72&amp;"."&amp;$C72,UncollectibleLookup,2,FALSE),$C72=VLOOKUP($A72&amp;"."&amp;$C72,UncollectibleLookup,4,FALSE)),0,'Corrected With Uncollectible'!DN72-'Module C Initial'!DN72),'Corrected With Uncollectible'!DN72-'Module C Initial'!DN72)</f>
        <v>0</v>
      </c>
      <c r="W72" s="32">
        <f ca="1">IFERROR(IF(AND($A72=VLOOKUP($A72&amp;"."&amp;$C72,UncollectibleLookup,2,FALSE),$C72=VLOOKUP($A72&amp;"."&amp;$C72,UncollectibleLookup,4,FALSE)),0,'Corrected With Uncollectible'!DO72-'Module C Initial'!DO72),'Corrected With Uncollectible'!DO72-'Module C Initial'!DO72)</f>
        <v>61.490000000000691</v>
      </c>
      <c r="X72" s="32">
        <f ca="1">IFERROR(IF(AND($A72=VLOOKUP($A72&amp;"."&amp;$C72,UncollectibleLookup,2,FALSE),$C72=VLOOKUP($A72&amp;"."&amp;$C72,UncollectibleLookup,4,FALSE)),0,'Corrected With Uncollectible'!DP72-'Module C Initial'!DP72),'Corrected With Uncollectible'!DP72-'Module C Initial'!DP72)</f>
        <v>57.029999999999745</v>
      </c>
      <c r="Y72" s="32">
        <f ca="1">IFERROR(IF(AND($A72=VLOOKUP($A72&amp;"."&amp;$C72,UncollectibleLookup,2,FALSE),$C72=VLOOKUP($A72&amp;"."&amp;$C72,UncollectibleLookup,4,FALSE)),0,'Corrected With Uncollectible'!DQ72-'Module C Initial'!DQ72),'Corrected With Uncollectible'!DQ72-'Module C Initial'!DQ72)</f>
        <v>106.15999999999985</v>
      </c>
      <c r="Z72" s="32">
        <f ca="1">IFERROR(IF(AND($A72=VLOOKUP($A72&amp;"."&amp;$C72,UncollectibleLookup,2,FALSE),$C72=VLOOKUP($A72&amp;"."&amp;$C72,UncollectibleLookup,4,FALSE)),0,'Corrected With Uncollectible'!DR72-'Module C Initial'!DR72),'Corrected With Uncollectible'!DR72-'Module C Initial'!DR72)</f>
        <v>58.430000000000291</v>
      </c>
      <c r="AA72" s="32">
        <f ca="1">IFERROR(IF(AND($A72=VLOOKUP($A72&amp;"."&amp;$C72,UncollectibleLookup,2,FALSE),$C72=VLOOKUP($A72&amp;"."&amp;$C72,UncollectibleLookup,4,FALSE)),0,'Corrected With Uncollectible'!DS72-'Module C Initial'!DS72),'Corrected With Uncollectible'!DS72-'Module C Initial'!DS72)</f>
        <v>80.780000000000655</v>
      </c>
      <c r="AB72" s="32">
        <f ca="1">IFERROR(IF(AND($A72=VLOOKUP($A72&amp;"."&amp;$C72,UncollectibleLookup,2,FALSE),$C72=VLOOKUP($A72&amp;"."&amp;$C72,UncollectibleLookup,4,FALSE)),0,'Corrected With Uncollectible'!DT72-'Module C Initial'!DT72),'Corrected With Uncollectible'!DT72-'Module C Initial'!DT72)</f>
        <v>85.909999999999854</v>
      </c>
      <c r="AC72" s="31">
        <f ca="1">IFERROR(IF(AND($A72=VLOOKUP($A72&amp;"."&amp;$C72,UncollectibleLookup,2,FALSE),$C72=VLOOKUP($A72&amp;"."&amp;$C72,UncollectibleLookup,4,FALSE)),0,'Corrected With Uncollectible'!DU72-'Module C Initial'!DU72),'Corrected With Uncollectible'!DU72-'Module C Initial'!DU72)</f>
        <v>0</v>
      </c>
      <c r="AD72" s="31">
        <f ca="1">IFERROR(IF(AND($A72=VLOOKUP($A72&amp;"."&amp;$C72,UncollectibleLookup,2,FALSE),$C72=VLOOKUP($A72&amp;"."&amp;$C72,UncollectibleLookup,4,FALSE)),0,'Corrected With Uncollectible'!DV72-'Module C Initial'!DV72),'Corrected With Uncollectible'!DV72-'Module C Initial'!DV72)</f>
        <v>0</v>
      </c>
      <c r="AE72" s="31">
        <f ca="1">IFERROR(IF(AND($A72=VLOOKUP($A72&amp;"."&amp;$C72,UncollectibleLookup,2,FALSE),$C72=VLOOKUP($A72&amp;"."&amp;$C72,UncollectibleLookup,4,FALSE)),0,'Corrected With Uncollectible'!DW72-'Module C Initial'!DW72),'Corrected With Uncollectible'!DW72-'Module C Initial'!DW72)</f>
        <v>0</v>
      </c>
      <c r="AF72" s="31">
        <f ca="1">IFERROR(IF(AND($A72=VLOOKUP($A72&amp;"."&amp;$C72,UncollectibleLookup,2,FALSE),$C72=VLOOKUP($A72&amp;"."&amp;$C72,UncollectibleLookup,4,FALSE)),0,'Corrected With Uncollectible'!DX72-'Module C Initial'!DX72),'Corrected With Uncollectible'!DX72-'Module C Initial'!DX72)</f>
        <v>0</v>
      </c>
      <c r="AG72" s="31">
        <f ca="1">IFERROR(IF(AND($A72=VLOOKUP($A72&amp;"."&amp;$C72,UncollectibleLookup,2,FALSE),$C72=VLOOKUP($A72&amp;"."&amp;$C72,UncollectibleLookup,4,FALSE)),0,'Corrected With Uncollectible'!DY72-'Module C Initial'!DY72),'Corrected With Uncollectible'!DY72-'Module C Initial'!DY72)</f>
        <v>0</v>
      </c>
      <c r="AH72" s="31">
        <f ca="1">IFERROR(IF(AND($A72=VLOOKUP($A72&amp;"."&amp;$C72,UncollectibleLookup,2,FALSE),$C72=VLOOKUP($A72&amp;"."&amp;$C72,UncollectibleLookup,4,FALSE)),0,'Corrected With Uncollectible'!DZ72-'Module C Initial'!DZ72),'Corrected With Uncollectible'!DZ72-'Module C Initial'!DZ72)</f>
        <v>0</v>
      </c>
      <c r="AI72" s="31">
        <f ca="1">IFERROR(IF(AND($A72=VLOOKUP($A72&amp;"."&amp;$C72,UncollectibleLookup,2,FALSE),$C72=VLOOKUP($A72&amp;"."&amp;$C72,UncollectibleLookup,4,FALSE)),0,'Corrected With Uncollectible'!EA72-'Module C Initial'!EA72),'Corrected With Uncollectible'!EA72-'Module C Initial'!EA72)</f>
        <v>382.27999999999884</v>
      </c>
      <c r="AJ72" s="31">
        <f ca="1">IFERROR(IF(AND($A72=VLOOKUP($A72&amp;"."&amp;$C72,UncollectibleLookup,2,FALSE),$C72=VLOOKUP($A72&amp;"."&amp;$C72,UncollectibleLookup,4,FALSE)),0,'Corrected With Uncollectible'!EB72-'Module C Initial'!EB72),'Corrected With Uncollectible'!EB72-'Module C Initial'!EB72)</f>
        <v>352.62000000000262</v>
      </c>
      <c r="AK72" s="31">
        <f ca="1">IFERROR(IF(AND($A72=VLOOKUP($A72&amp;"."&amp;$C72,UncollectibleLookup,2,FALSE),$C72=VLOOKUP($A72&amp;"."&amp;$C72,UncollectibleLookup,4,FALSE)),0,'Corrected With Uncollectible'!EC72-'Module C Initial'!EC72),'Corrected With Uncollectible'!EC72-'Module C Initial'!EC72)</f>
        <v>652.77000000000407</v>
      </c>
      <c r="AL72" s="31">
        <f ca="1">IFERROR(IF(AND($A72=VLOOKUP($A72&amp;"."&amp;$C72,UncollectibleLookup,2,FALSE),$C72=VLOOKUP($A72&amp;"."&amp;$C72,UncollectibleLookup,4,FALSE)),0,'Corrected With Uncollectible'!ED72-'Module C Initial'!ED72),'Corrected With Uncollectible'!ED72-'Module C Initial'!ED72)</f>
        <v>357.37999999999738</v>
      </c>
      <c r="AM72" s="31">
        <f ca="1">IFERROR(IF(AND($A72=VLOOKUP($A72&amp;"."&amp;$C72,UncollectibleLookup,2,FALSE),$C72=VLOOKUP($A72&amp;"."&amp;$C72,UncollectibleLookup,4,FALSE)),0,'Corrected With Uncollectible'!EE72-'Module C Initial'!EE72),'Corrected With Uncollectible'!EE72-'Module C Initial'!EE72)</f>
        <v>491.27999999999884</v>
      </c>
      <c r="AN72" s="31">
        <f ca="1">IFERROR(IF(AND($A72=VLOOKUP($A72&amp;"."&amp;$C72,UncollectibleLookup,2,FALSE),$C72=VLOOKUP($A72&amp;"."&amp;$C72,UncollectibleLookup,4,FALSE)),0,'Corrected With Uncollectible'!EF72-'Module C Initial'!EF72),'Corrected With Uncollectible'!EF72-'Module C Initial'!EF72)</f>
        <v>519.69000000000233</v>
      </c>
      <c r="AO72" s="32">
        <f t="shared" ca="1" si="16"/>
        <v>0</v>
      </c>
      <c r="AP72" s="32">
        <f t="shared" ca="1" si="16"/>
        <v>0</v>
      </c>
      <c r="AQ72" s="32">
        <f t="shared" ca="1" si="16"/>
        <v>0</v>
      </c>
      <c r="AR72" s="32">
        <f t="shared" ca="1" si="15"/>
        <v>0</v>
      </c>
      <c r="AS72" s="32">
        <f t="shared" ca="1" si="15"/>
        <v>0</v>
      </c>
      <c r="AT72" s="32">
        <f t="shared" ca="1" si="15"/>
        <v>0</v>
      </c>
      <c r="AU72" s="32">
        <f t="shared" ca="1" si="15"/>
        <v>1673.6299999999856</v>
      </c>
      <c r="AV72" s="32">
        <f t="shared" ca="1" si="15"/>
        <v>1550.3200000000443</v>
      </c>
      <c r="AW72" s="32">
        <f t="shared" ca="1" si="15"/>
        <v>2882.2400000000598</v>
      </c>
      <c r="AX72" s="32">
        <f t="shared" ca="1" si="15"/>
        <v>1584.5199999999604</v>
      </c>
      <c r="AY72" s="32">
        <f t="shared" ca="1" si="15"/>
        <v>2187.6200000000554</v>
      </c>
      <c r="AZ72" s="32">
        <f t="shared" ca="1" si="15"/>
        <v>2323.8800000000301</v>
      </c>
      <c r="BA72" s="31">
        <f t="shared" ca="1" si="19"/>
        <v>0</v>
      </c>
      <c r="BB72" s="31">
        <f t="shared" ca="1" si="19"/>
        <v>0</v>
      </c>
      <c r="BC72" s="31">
        <f t="shared" ca="1" si="19"/>
        <v>0</v>
      </c>
      <c r="BD72" s="31">
        <f t="shared" ca="1" si="19"/>
        <v>0</v>
      </c>
      <c r="BE72" s="31">
        <f t="shared" ca="1" si="19"/>
        <v>0</v>
      </c>
      <c r="BF72" s="31">
        <f t="shared" ca="1" si="19"/>
        <v>0</v>
      </c>
      <c r="BG72" s="31">
        <f t="shared" ca="1" si="13"/>
        <v>14.4</v>
      </c>
      <c r="BH72" s="31">
        <f t="shared" ca="1" si="13"/>
        <v>13.36</v>
      </c>
      <c r="BI72" s="31">
        <f t="shared" ca="1" si="13"/>
        <v>24.87</v>
      </c>
      <c r="BJ72" s="31">
        <f t="shared" ca="1" si="13"/>
        <v>13.69</v>
      </c>
      <c r="BK72" s="31">
        <f t="shared" ca="1" si="13"/>
        <v>18.920000000000002</v>
      </c>
      <c r="BL72" s="31">
        <f t="shared" ca="1" si="13"/>
        <v>20.12</v>
      </c>
      <c r="BM72" s="32">
        <f t="shared" ca="1" si="20"/>
        <v>0</v>
      </c>
      <c r="BN72" s="32">
        <f t="shared" ca="1" si="20"/>
        <v>0</v>
      </c>
      <c r="BO72" s="32">
        <f t="shared" ca="1" si="20"/>
        <v>0</v>
      </c>
      <c r="BP72" s="32">
        <f t="shared" ca="1" si="20"/>
        <v>0</v>
      </c>
      <c r="BQ72" s="32">
        <f t="shared" ca="1" si="20"/>
        <v>0</v>
      </c>
      <c r="BR72" s="32">
        <f t="shared" ca="1" si="20"/>
        <v>0</v>
      </c>
      <c r="BS72" s="32">
        <f t="shared" ca="1" si="14"/>
        <v>1688.0299999999856</v>
      </c>
      <c r="BT72" s="32">
        <f t="shared" ca="1" si="14"/>
        <v>1563.6800000000442</v>
      </c>
      <c r="BU72" s="32">
        <f t="shared" ca="1" si="14"/>
        <v>2907.1100000000597</v>
      </c>
      <c r="BV72" s="32">
        <f t="shared" ca="1" si="14"/>
        <v>1598.2099999999605</v>
      </c>
      <c r="BW72" s="32">
        <f t="shared" ca="1" si="14"/>
        <v>2206.5400000000554</v>
      </c>
      <c r="BX72" s="32">
        <f t="shared" ca="1" si="14"/>
        <v>2344.00000000003</v>
      </c>
    </row>
    <row r="73" spans="1:76">
      <c r="A73" t="s">
        <v>537</v>
      </c>
      <c r="B73" s="1" t="s">
        <v>43</v>
      </c>
      <c r="C73" t="str">
        <f t="shared" ca="1" si="17"/>
        <v>GPEC</v>
      </c>
      <c r="D73" t="str">
        <f t="shared" ca="1" si="18"/>
        <v>Grande Prairie EcoPower Industrial System</v>
      </c>
      <c r="E73" s="31">
        <f ca="1">IFERROR(IF(AND($A73=VLOOKUP($A73&amp;"."&amp;$C73,UncollectibleLookup,2,FALSE),$C73=VLOOKUP($A73&amp;"."&amp;$C73,UncollectibleLookup,4,FALSE)),0,'Corrected With Uncollectible'!CW73-'Module C Initial'!CW73),'Corrected With Uncollectible'!CW73-'Module C Initial'!CW73)</f>
        <v>-1080.0699999999997</v>
      </c>
      <c r="F73" s="31">
        <f ca="1">IFERROR(IF(AND($A73=VLOOKUP($A73&amp;"."&amp;$C73,UncollectibleLookup,2,FALSE),$C73=VLOOKUP($A73&amp;"."&amp;$C73,UncollectibleLookup,4,FALSE)),0,'Corrected With Uncollectible'!CX73-'Module C Initial'!CX73),'Corrected With Uncollectible'!CX73-'Module C Initial'!CX73)</f>
        <v>-924.63999999999214</v>
      </c>
      <c r="G73" s="31">
        <f ca="1">IFERROR(IF(AND($A73=VLOOKUP($A73&amp;"."&amp;$C73,UncollectibleLookup,2,FALSE),$C73=VLOOKUP($A73&amp;"."&amp;$C73,UncollectibleLookup,4,FALSE)),0,'Corrected With Uncollectible'!CY73-'Module C Initial'!CY73),'Corrected With Uncollectible'!CY73-'Module C Initial'!CY73)</f>
        <v>-775.13999999999942</v>
      </c>
      <c r="H73" s="31">
        <f ca="1">IFERROR(IF(AND($A73=VLOOKUP($A73&amp;"."&amp;$C73,UncollectibleLookup,2,FALSE),$C73=VLOOKUP($A73&amp;"."&amp;$C73,UncollectibleLookup,4,FALSE)),0,'Corrected With Uncollectible'!CZ73-'Module C Initial'!CZ73),'Corrected With Uncollectible'!CZ73-'Module C Initial'!CZ73)</f>
        <v>-549.91999999999825</v>
      </c>
      <c r="I73" s="31">
        <f ca="1">IFERROR(IF(AND($A73=VLOOKUP($A73&amp;"."&amp;$C73,UncollectibleLookup,2,FALSE),$C73=VLOOKUP($A73&amp;"."&amp;$C73,UncollectibleLookup,4,FALSE)),0,'Corrected With Uncollectible'!DA73-'Module C Initial'!DA73),'Corrected With Uncollectible'!DA73-'Module C Initial'!DA73)</f>
        <v>-555.93000000000393</v>
      </c>
      <c r="J73" s="31">
        <f ca="1">IFERROR(IF(AND($A73=VLOOKUP($A73&amp;"."&amp;$C73,UncollectibleLookup,2,FALSE),$C73=VLOOKUP($A73&amp;"."&amp;$C73,UncollectibleLookup,4,FALSE)),0,'Corrected With Uncollectible'!DB73-'Module C Initial'!DB73),'Corrected With Uncollectible'!DB73-'Module C Initial'!DB73)</f>
        <v>-416.40000000000146</v>
      </c>
      <c r="K73" s="31">
        <f ca="1">IFERROR(IF(AND($A73=VLOOKUP($A73&amp;"."&amp;$C73,UncollectibleLookup,2,FALSE),$C73=VLOOKUP($A73&amp;"."&amp;$C73,UncollectibleLookup,4,FALSE)),0,'Corrected With Uncollectible'!DC73-'Module C Initial'!DC73),'Corrected With Uncollectible'!DC73-'Module C Initial'!DC73)</f>
        <v>-279.23999999999978</v>
      </c>
      <c r="L73" s="31">
        <f ca="1">IFERROR(IF(AND($A73=VLOOKUP($A73&amp;"."&amp;$C73,UncollectibleLookup,2,FALSE),$C73=VLOOKUP($A73&amp;"."&amp;$C73,UncollectibleLookup,4,FALSE)),0,'Corrected With Uncollectible'!DD73-'Module C Initial'!DD73),'Corrected With Uncollectible'!DD73-'Module C Initial'!DD73)</f>
        <v>-351.04000000000087</v>
      </c>
      <c r="M73" s="31">
        <f ca="1">IFERROR(IF(AND($A73=VLOOKUP($A73&amp;"."&amp;$C73,UncollectibleLookup,2,FALSE),$C73=VLOOKUP($A73&amp;"."&amp;$C73,UncollectibleLookup,4,FALSE)),0,'Corrected With Uncollectible'!DE73-'Module C Initial'!DE73),'Corrected With Uncollectible'!DE73-'Module C Initial'!DE73)</f>
        <v>-949.20999999999185</v>
      </c>
      <c r="N73" s="31">
        <f ca="1">IFERROR(IF(AND($A73=VLOOKUP($A73&amp;"."&amp;$C73,UncollectibleLookup,2,FALSE),$C73=VLOOKUP($A73&amp;"."&amp;$C73,UncollectibleLookup,4,FALSE)),0,'Corrected With Uncollectible'!DF73-'Module C Initial'!DF73),'Corrected With Uncollectible'!DF73-'Module C Initial'!DF73)</f>
        <v>-638.16000000000349</v>
      </c>
      <c r="O73" s="31">
        <f ca="1">IFERROR(IF(AND($A73=VLOOKUP($A73&amp;"."&amp;$C73,UncollectibleLookup,2,FALSE),$C73=VLOOKUP($A73&amp;"."&amp;$C73,UncollectibleLookup,4,FALSE)),0,'Corrected With Uncollectible'!DG73-'Module C Initial'!DG73),'Corrected With Uncollectible'!DG73-'Module C Initial'!DG73)</f>
        <v>-782.28000000000611</v>
      </c>
      <c r="P73" s="31">
        <f ca="1">IFERROR(IF(AND($A73=VLOOKUP($A73&amp;"."&amp;$C73,UncollectibleLookup,2,FALSE),$C73=VLOOKUP($A73&amp;"."&amp;$C73,UncollectibleLookup,4,FALSE)),0,'Corrected With Uncollectible'!DH73-'Module C Initial'!DH73),'Corrected With Uncollectible'!DH73-'Module C Initial'!DH73)</f>
        <v>-835.29000000000087</v>
      </c>
      <c r="Q73" s="32">
        <f ca="1">IFERROR(IF(AND($A73=VLOOKUP($A73&amp;"."&amp;$C73,UncollectibleLookup,2,FALSE),$C73=VLOOKUP($A73&amp;"."&amp;$C73,UncollectibleLookup,4,FALSE)),0,'Corrected With Uncollectible'!DI73-'Module C Initial'!DI73),'Corrected With Uncollectible'!DI73-'Module C Initial'!DI73)</f>
        <v>-54.009999999999764</v>
      </c>
      <c r="R73" s="32">
        <f ca="1">IFERROR(IF(AND($A73=VLOOKUP($A73&amp;"."&amp;$C73,UncollectibleLookup,2,FALSE),$C73=VLOOKUP($A73&amp;"."&amp;$C73,UncollectibleLookup,4,FALSE)),0,'Corrected With Uncollectible'!DJ73-'Module C Initial'!DJ73),'Corrected With Uncollectible'!DJ73-'Module C Initial'!DJ73)</f>
        <v>-46.230000000000018</v>
      </c>
      <c r="S73" s="32">
        <f ca="1">IFERROR(IF(AND($A73=VLOOKUP($A73&amp;"."&amp;$C73,UncollectibleLookup,2,FALSE),$C73=VLOOKUP($A73&amp;"."&amp;$C73,UncollectibleLookup,4,FALSE)),0,'Corrected With Uncollectible'!DK73-'Module C Initial'!DK73),'Corrected With Uncollectible'!DK73-'Module C Initial'!DK73)</f>
        <v>-38.759999999999991</v>
      </c>
      <c r="T73" s="32">
        <f ca="1">IFERROR(IF(AND($A73=VLOOKUP($A73&amp;"."&amp;$C73,UncollectibleLookup,2,FALSE),$C73=VLOOKUP($A73&amp;"."&amp;$C73,UncollectibleLookup,4,FALSE)),0,'Corrected With Uncollectible'!DL73-'Module C Initial'!DL73),'Corrected With Uncollectible'!DL73-'Module C Initial'!DL73)</f>
        <v>-27.5</v>
      </c>
      <c r="U73" s="32">
        <f ca="1">IFERROR(IF(AND($A73=VLOOKUP($A73&amp;"."&amp;$C73,UncollectibleLookup,2,FALSE),$C73=VLOOKUP($A73&amp;"."&amp;$C73,UncollectibleLookup,4,FALSE)),0,'Corrected With Uncollectible'!DM73-'Module C Initial'!DM73),'Corrected With Uncollectible'!DM73-'Module C Initial'!DM73)</f>
        <v>-27.799999999999955</v>
      </c>
      <c r="V73" s="32">
        <f ca="1">IFERROR(IF(AND($A73=VLOOKUP($A73&amp;"."&amp;$C73,UncollectibleLookup,2,FALSE),$C73=VLOOKUP($A73&amp;"."&amp;$C73,UncollectibleLookup,4,FALSE)),0,'Corrected With Uncollectible'!DN73-'Module C Initial'!DN73),'Corrected With Uncollectible'!DN73-'Module C Initial'!DN73)</f>
        <v>-20.82000000000005</v>
      </c>
      <c r="W73" s="32">
        <f ca="1">IFERROR(IF(AND($A73=VLOOKUP($A73&amp;"."&amp;$C73,UncollectibleLookup,2,FALSE),$C73=VLOOKUP($A73&amp;"."&amp;$C73,UncollectibleLookup,4,FALSE)),0,'Corrected With Uncollectible'!DO73-'Module C Initial'!DO73),'Corrected With Uncollectible'!DO73-'Module C Initial'!DO73)</f>
        <v>-13.970000000000027</v>
      </c>
      <c r="X73" s="32">
        <f ca="1">IFERROR(IF(AND($A73=VLOOKUP($A73&amp;"."&amp;$C73,UncollectibleLookup,2,FALSE),$C73=VLOOKUP($A73&amp;"."&amp;$C73,UncollectibleLookup,4,FALSE)),0,'Corrected With Uncollectible'!DP73-'Module C Initial'!DP73),'Corrected With Uncollectible'!DP73-'Module C Initial'!DP73)</f>
        <v>-17.550000000000068</v>
      </c>
      <c r="Y73" s="32">
        <f ca="1">IFERROR(IF(AND($A73=VLOOKUP($A73&amp;"."&amp;$C73,UncollectibleLookup,2,FALSE),$C73=VLOOKUP($A73&amp;"."&amp;$C73,UncollectibleLookup,4,FALSE)),0,'Corrected With Uncollectible'!DQ73-'Module C Initial'!DQ73),'Corrected With Uncollectible'!DQ73-'Module C Initial'!DQ73)</f>
        <v>-47.460000000000036</v>
      </c>
      <c r="Z73" s="32">
        <f ca="1">IFERROR(IF(AND($A73=VLOOKUP($A73&amp;"."&amp;$C73,UncollectibleLookup,2,FALSE),$C73=VLOOKUP($A73&amp;"."&amp;$C73,UncollectibleLookup,4,FALSE)),0,'Corrected With Uncollectible'!DR73-'Module C Initial'!DR73),'Corrected With Uncollectible'!DR73-'Module C Initial'!DR73)</f>
        <v>-31.909999999999854</v>
      </c>
      <c r="AA73" s="32">
        <f ca="1">IFERROR(IF(AND($A73=VLOOKUP($A73&amp;"."&amp;$C73,UncollectibleLookup,2,FALSE),$C73=VLOOKUP($A73&amp;"."&amp;$C73,UncollectibleLookup,4,FALSE)),0,'Corrected With Uncollectible'!DS73-'Module C Initial'!DS73),'Corrected With Uncollectible'!DS73-'Module C Initial'!DS73)</f>
        <v>-39.110000000000127</v>
      </c>
      <c r="AB73" s="32">
        <f ca="1">IFERROR(IF(AND($A73=VLOOKUP($A73&amp;"."&amp;$C73,UncollectibleLookup,2,FALSE),$C73=VLOOKUP($A73&amp;"."&amp;$C73,UncollectibleLookup,4,FALSE)),0,'Corrected With Uncollectible'!DT73-'Module C Initial'!DT73),'Corrected With Uncollectible'!DT73-'Module C Initial'!DT73)</f>
        <v>-41.759999999999991</v>
      </c>
      <c r="AC73" s="31">
        <f ca="1">IFERROR(IF(AND($A73=VLOOKUP($A73&amp;"."&amp;$C73,UncollectibleLookup,2,FALSE),$C73=VLOOKUP($A73&amp;"."&amp;$C73,UncollectibleLookup,4,FALSE)),0,'Corrected With Uncollectible'!DU73-'Module C Initial'!DU73),'Corrected With Uncollectible'!DU73-'Module C Initial'!DU73)</f>
        <v>-347.96999999999753</v>
      </c>
      <c r="AD73" s="31">
        <f ca="1">IFERROR(IF(AND($A73=VLOOKUP($A73&amp;"."&amp;$C73,UncollectibleLookup,2,FALSE),$C73=VLOOKUP($A73&amp;"."&amp;$C73,UncollectibleLookup,4,FALSE)),0,'Corrected With Uncollectible'!DV73-'Module C Initial'!DV73),'Corrected With Uncollectible'!DV73-'Module C Initial'!DV73)</f>
        <v>-295.73000000000138</v>
      </c>
      <c r="AE73" s="31">
        <f ca="1">IFERROR(IF(AND($A73=VLOOKUP($A73&amp;"."&amp;$C73,UncollectibleLookup,2,FALSE),$C73=VLOOKUP($A73&amp;"."&amp;$C73,UncollectibleLookup,4,FALSE)),0,'Corrected With Uncollectible'!DW73-'Module C Initial'!DW73),'Corrected With Uncollectible'!DW73-'Module C Initial'!DW73)</f>
        <v>-246.27999999999884</v>
      </c>
      <c r="AF73" s="31">
        <f ca="1">IFERROR(IF(AND($A73=VLOOKUP($A73&amp;"."&amp;$C73,UncollectibleLookup,2,FALSE),$C73=VLOOKUP($A73&amp;"."&amp;$C73,UncollectibleLookup,4,FALSE)),0,'Corrected With Uncollectible'!DX73-'Module C Initial'!DX73),'Corrected With Uncollectible'!DX73-'Module C Initial'!DX73)</f>
        <v>-173.67000000000007</v>
      </c>
      <c r="AG73" s="31">
        <f ca="1">IFERROR(IF(AND($A73=VLOOKUP($A73&amp;"."&amp;$C73,UncollectibleLookup,2,FALSE),$C73=VLOOKUP($A73&amp;"."&amp;$C73,UncollectibleLookup,4,FALSE)),0,'Corrected With Uncollectible'!DY73-'Module C Initial'!DY73),'Corrected With Uncollectible'!DY73-'Module C Initial'!DY73)</f>
        <v>-174.65999999999985</v>
      </c>
      <c r="AH73" s="31">
        <f ca="1">IFERROR(IF(AND($A73=VLOOKUP($A73&amp;"."&amp;$C73,UncollectibleLookup,2,FALSE),$C73=VLOOKUP($A73&amp;"."&amp;$C73,UncollectibleLookup,4,FALSE)),0,'Corrected With Uncollectible'!DZ73-'Module C Initial'!DZ73),'Corrected With Uncollectible'!DZ73-'Module C Initial'!DZ73)</f>
        <v>-130.11999999999989</v>
      </c>
      <c r="AI73" s="31">
        <f ca="1">IFERROR(IF(AND($A73=VLOOKUP($A73&amp;"."&amp;$C73,UncollectibleLookup,2,FALSE),$C73=VLOOKUP($A73&amp;"."&amp;$C73,UncollectibleLookup,4,FALSE)),0,'Corrected With Uncollectible'!EA73-'Module C Initial'!EA73),'Corrected With Uncollectible'!EA73-'Module C Initial'!EA73)</f>
        <v>-86.789999999999964</v>
      </c>
      <c r="AJ73" s="31">
        <f ca="1">IFERROR(IF(AND($A73=VLOOKUP($A73&amp;"."&amp;$C73,UncollectibleLookup,2,FALSE),$C73=VLOOKUP($A73&amp;"."&amp;$C73,UncollectibleLookup,4,FALSE)),0,'Corrected With Uncollectible'!EB73-'Module C Initial'!EB73),'Corrected With Uncollectible'!EB73-'Module C Initial'!EB73)</f>
        <v>-108.51999999999953</v>
      </c>
      <c r="AK73" s="31">
        <f ca="1">IFERROR(IF(AND($A73=VLOOKUP($A73&amp;"."&amp;$C73,UncollectibleLookup,2,FALSE),$C73=VLOOKUP($A73&amp;"."&amp;$C73,UncollectibleLookup,4,FALSE)),0,'Corrected With Uncollectible'!EC73-'Module C Initial'!EC73),'Corrected With Uncollectible'!EC73-'Module C Initial'!EC73)</f>
        <v>-291.81000000000131</v>
      </c>
      <c r="AL73" s="31">
        <f ca="1">IFERROR(IF(AND($A73=VLOOKUP($A73&amp;"."&amp;$C73,UncollectibleLookup,2,FALSE),$C73=VLOOKUP($A73&amp;"."&amp;$C73,UncollectibleLookup,4,FALSE)),0,'Corrected With Uncollectible'!ED73-'Module C Initial'!ED73),'Corrected With Uncollectible'!ED73-'Module C Initial'!ED73)</f>
        <v>-195.14000000000124</v>
      </c>
      <c r="AM73" s="31">
        <f ca="1">IFERROR(IF(AND($A73=VLOOKUP($A73&amp;"."&amp;$C73,UncollectibleLookup,2,FALSE),$C73=VLOOKUP($A73&amp;"."&amp;$C73,UncollectibleLookup,4,FALSE)),0,'Corrected With Uncollectible'!EE73-'Module C Initial'!EE73),'Corrected With Uncollectible'!EE73-'Module C Initial'!EE73)</f>
        <v>-237.88000000000102</v>
      </c>
      <c r="AN73" s="31">
        <f ca="1">IFERROR(IF(AND($A73=VLOOKUP($A73&amp;"."&amp;$C73,UncollectibleLookup,2,FALSE),$C73=VLOOKUP($A73&amp;"."&amp;$C73,UncollectibleLookup,4,FALSE)),0,'Corrected With Uncollectible'!EF73-'Module C Initial'!EF73),'Corrected With Uncollectible'!EF73-'Module C Initial'!EF73)</f>
        <v>-252.6299999999992</v>
      </c>
      <c r="AO73" s="32">
        <f t="shared" ca="1" si="16"/>
        <v>-1482.049999999997</v>
      </c>
      <c r="AP73" s="32">
        <f t="shared" ca="1" si="16"/>
        <v>-1266.5999999999935</v>
      </c>
      <c r="AQ73" s="32">
        <f t="shared" ca="1" si="16"/>
        <v>-1060.1799999999982</v>
      </c>
      <c r="AR73" s="32">
        <f t="shared" ca="1" si="15"/>
        <v>-751.08999999999833</v>
      </c>
      <c r="AS73" s="32">
        <f t="shared" ca="1" si="15"/>
        <v>-758.39000000000374</v>
      </c>
      <c r="AT73" s="32">
        <f t="shared" ca="1" si="15"/>
        <v>-567.3400000000014</v>
      </c>
      <c r="AU73" s="32">
        <f t="shared" ca="1" si="15"/>
        <v>-379.99999999999977</v>
      </c>
      <c r="AV73" s="32">
        <f t="shared" ca="1" si="15"/>
        <v>-477.11000000000047</v>
      </c>
      <c r="AW73" s="32">
        <f t="shared" ca="1" si="15"/>
        <v>-1288.4799999999932</v>
      </c>
      <c r="AX73" s="32">
        <f t="shared" ca="1" si="15"/>
        <v>-865.21000000000458</v>
      </c>
      <c r="AY73" s="32">
        <f t="shared" ca="1" si="15"/>
        <v>-1059.2700000000073</v>
      </c>
      <c r="AZ73" s="32">
        <f t="shared" ca="1" si="15"/>
        <v>-1129.68</v>
      </c>
      <c r="BA73" s="31">
        <f t="shared" ca="1" si="19"/>
        <v>-12.65</v>
      </c>
      <c r="BB73" s="31">
        <f t="shared" ca="1" si="19"/>
        <v>-10.83</v>
      </c>
      <c r="BC73" s="31">
        <f t="shared" ca="1" si="19"/>
        <v>-9.08</v>
      </c>
      <c r="BD73" s="31">
        <f t="shared" ca="1" si="19"/>
        <v>-6.44</v>
      </c>
      <c r="BE73" s="31">
        <f t="shared" ca="1" si="19"/>
        <v>-6.51</v>
      </c>
      <c r="BF73" s="31">
        <f t="shared" ca="1" si="19"/>
        <v>-4.88</v>
      </c>
      <c r="BG73" s="31">
        <f t="shared" ca="1" si="13"/>
        <v>-3.27</v>
      </c>
      <c r="BH73" s="31">
        <f t="shared" ca="1" si="13"/>
        <v>-4.1100000000000003</v>
      </c>
      <c r="BI73" s="31">
        <f t="shared" ca="1" si="13"/>
        <v>-11.12</v>
      </c>
      <c r="BJ73" s="31">
        <f t="shared" ca="1" si="13"/>
        <v>-7.47</v>
      </c>
      <c r="BK73" s="31">
        <f t="shared" ca="1" si="13"/>
        <v>-9.16</v>
      </c>
      <c r="BL73" s="31">
        <f t="shared" ca="1" si="13"/>
        <v>-9.7799999999999994</v>
      </c>
      <c r="BM73" s="32">
        <f t="shared" ca="1" si="20"/>
        <v>-1494.6999999999971</v>
      </c>
      <c r="BN73" s="32">
        <f t="shared" ca="1" si="20"/>
        <v>-1277.4299999999935</v>
      </c>
      <c r="BO73" s="32">
        <f t="shared" ca="1" si="20"/>
        <v>-1069.2599999999982</v>
      </c>
      <c r="BP73" s="32">
        <f t="shared" ca="1" si="20"/>
        <v>-757.52999999999838</v>
      </c>
      <c r="BQ73" s="32">
        <f t="shared" ca="1" si="20"/>
        <v>-764.90000000000373</v>
      </c>
      <c r="BR73" s="32">
        <f t="shared" ca="1" si="20"/>
        <v>-572.22000000000139</v>
      </c>
      <c r="BS73" s="32">
        <f t="shared" ca="1" si="14"/>
        <v>-383.26999999999975</v>
      </c>
      <c r="BT73" s="32">
        <f t="shared" ca="1" si="14"/>
        <v>-481.22000000000048</v>
      </c>
      <c r="BU73" s="32">
        <f t="shared" ca="1" si="14"/>
        <v>-1299.5999999999931</v>
      </c>
      <c r="BV73" s="32">
        <f t="shared" ca="1" si="14"/>
        <v>-872.68000000000461</v>
      </c>
      <c r="BW73" s="32">
        <f t="shared" ca="1" si="14"/>
        <v>-1068.4300000000073</v>
      </c>
      <c r="BX73" s="32">
        <f t="shared" ca="1" si="14"/>
        <v>-1139.46</v>
      </c>
    </row>
    <row r="74" spans="1:76">
      <c r="A74" t="s">
        <v>462</v>
      </c>
      <c r="B74" s="1" t="s">
        <v>119</v>
      </c>
      <c r="C74" t="str">
        <f t="shared" ca="1" si="17"/>
        <v>GWW1</v>
      </c>
      <c r="D74" t="str">
        <f t="shared" ca="1" si="18"/>
        <v>Soderglen Wind Facility</v>
      </c>
      <c r="E74" s="31">
        <f ca="1">IFERROR(IF(AND($A74=VLOOKUP($A74&amp;"."&amp;$C74,UncollectibleLookup,2,FALSE),$C74=VLOOKUP($A74&amp;"."&amp;$C74,UncollectibleLookup,4,FALSE)),0,'Corrected With Uncollectible'!CW74-'Module C Initial'!CW74),'Corrected With Uncollectible'!CW74-'Module C Initial'!CW74)</f>
        <v>802.08000000000902</v>
      </c>
      <c r="F74" s="31">
        <f ca="1">IFERROR(IF(AND($A74=VLOOKUP($A74&amp;"."&amp;$C74,UncollectibleLookup,2,FALSE),$C74=VLOOKUP($A74&amp;"."&amp;$C74,UncollectibleLookup,4,FALSE)),0,'Corrected With Uncollectible'!CX74-'Module C Initial'!CX74),'Corrected With Uncollectible'!CX74-'Module C Initial'!CX74)</f>
        <v>287.75</v>
      </c>
      <c r="G74" s="31">
        <f ca="1">IFERROR(IF(AND($A74=VLOOKUP($A74&amp;"."&amp;$C74,UncollectibleLookup,2,FALSE),$C74=VLOOKUP($A74&amp;"."&amp;$C74,UncollectibleLookup,4,FALSE)),0,'Corrected With Uncollectible'!CY74-'Module C Initial'!CY74),'Corrected With Uncollectible'!CY74-'Module C Initial'!CY74)</f>
        <v>351.27999999999884</v>
      </c>
      <c r="H74" s="31">
        <f ca="1">IFERROR(IF(AND($A74=VLOOKUP($A74&amp;"."&amp;$C74,UncollectibleLookup,2,FALSE),$C74=VLOOKUP($A74&amp;"."&amp;$C74,UncollectibleLookup,4,FALSE)),0,'Corrected With Uncollectible'!CZ74-'Module C Initial'!CZ74),'Corrected With Uncollectible'!CZ74-'Module C Initial'!CZ74)</f>
        <v>209.75000000000182</v>
      </c>
      <c r="I74" s="31">
        <f ca="1">IFERROR(IF(AND($A74=VLOOKUP($A74&amp;"."&amp;$C74,UncollectibleLookup,2,FALSE),$C74=VLOOKUP($A74&amp;"."&amp;$C74,UncollectibleLookup,4,FALSE)),0,'Corrected With Uncollectible'!DA74-'Module C Initial'!DA74),'Corrected With Uncollectible'!DA74-'Module C Initial'!DA74)</f>
        <v>255.47999999999956</v>
      </c>
      <c r="J74" s="31">
        <f ca="1">IFERROR(IF(AND($A74=VLOOKUP($A74&amp;"."&amp;$C74,UncollectibleLookup,2,FALSE),$C74=VLOOKUP($A74&amp;"."&amp;$C74,UncollectibleLookup,4,FALSE)),0,'Corrected With Uncollectible'!DB74-'Module C Initial'!DB74),'Corrected With Uncollectible'!DB74-'Module C Initial'!DB74)</f>
        <v>137.43000000000029</v>
      </c>
      <c r="K74" s="31">
        <f ca="1">IFERROR(IF(AND($A74=VLOOKUP($A74&amp;"."&amp;$C74,UncollectibleLookup,2,FALSE),$C74=VLOOKUP($A74&amp;"."&amp;$C74,UncollectibleLookup,4,FALSE)),0,'Corrected With Uncollectible'!DC74-'Module C Initial'!DC74),'Corrected With Uncollectible'!DC74-'Module C Initial'!DC74)</f>
        <v>121.15999999999985</v>
      </c>
      <c r="L74" s="31">
        <f ca="1">IFERROR(IF(AND($A74=VLOOKUP($A74&amp;"."&amp;$C74,UncollectibleLookup,2,FALSE),$C74=VLOOKUP($A74&amp;"."&amp;$C74,UncollectibleLookup,4,FALSE)),0,'Corrected With Uncollectible'!DD74-'Module C Initial'!DD74),'Corrected With Uncollectible'!DD74-'Module C Initial'!DD74)</f>
        <v>137.39999999999964</v>
      </c>
      <c r="M74" s="31">
        <f ca="1">IFERROR(IF(AND($A74=VLOOKUP($A74&amp;"."&amp;$C74,UncollectibleLookup,2,FALSE),$C74=VLOOKUP($A74&amp;"."&amp;$C74,UncollectibleLookup,4,FALSE)),0,'Corrected With Uncollectible'!DE74-'Module C Initial'!DE74),'Corrected With Uncollectible'!DE74-'Module C Initial'!DE74)</f>
        <v>408.56999999999607</v>
      </c>
      <c r="N74" s="31">
        <f ca="1">IFERROR(IF(AND($A74=VLOOKUP($A74&amp;"."&amp;$C74,UncollectibleLookup,2,FALSE),$C74=VLOOKUP($A74&amp;"."&amp;$C74,UncollectibleLookup,4,FALSE)),0,'Corrected With Uncollectible'!DF74-'Module C Initial'!DF74),'Corrected With Uncollectible'!DF74-'Module C Initial'!DF74)</f>
        <v>221.69999999999891</v>
      </c>
      <c r="O74" s="31">
        <f ca="1">IFERROR(IF(AND($A74=VLOOKUP($A74&amp;"."&amp;$C74,UncollectibleLookup,2,FALSE),$C74=VLOOKUP($A74&amp;"."&amp;$C74,UncollectibleLookup,4,FALSE)),0,'Corrected With Uncollectible'!DG74-'Module C Initial'!DG74),'Corrected With Uncollectible'!DG74-'Module C Initial'!DG74)</f>
        <v>720.15000000000146</v>
      </c>
      <c r="P74" s="31">
        <f ca="1">IFERROR(IF(AND($A74=VLOOKUP($A74&amp;"."&amp;$C74,UncollectibleLookup,2,FALSE),$C74=VLOOKUP($A74&amp;"."&amp;$C74,UncollectibleLookup,4,FALSE)),0,'Corrected With Uncollectible'!DH74-'Module C Initial'!DH74),'Corrected With Uncollectible'!DH74-'Module C Initial'!DH74)</f>
        <v>299.65999999999985</v>
      </c>
      <c r="Q74" s="32">
        <f ca="1">IFERROR(IF(AND($A74=VLOOKUP($A74&amp;"."&amp;$C74,UncollectibleLookup,2,FALSE),$C74=VLOOKUP($A74&amp;"."&amp;$C74,UncollectibleLookup,4,FALSE)),0,'Corrected With Uncollectible'!DI74-'Module C Initial'!DI74),'Corrected With Uncollectible'!DI74-'Module C Initial'!DI74)</f>
        <v>40.110000000000014</v>
      </c>
      <c r="R74" s="32">
        <f ca="1">IFERROR(IF(AND($A74=VLOOKUP($A74&amp;"."&amp;$C74,UncollectibleLookup,2,FALSE),$C74=VLOOKUP($A74&amp;"."&amp;$C74,UncollectibleLookup,4,FALSE)),0,'Corrected With Uncollectible'!DJ74-'Module C Initial'!DJ74),'Corrected With Uncollectible'!DJ74-'Module C Initial'!DJ74)</f>
        <v>14.379999999999995</v>
      </c>
      <c r="S74" s="32">
        <f ca="1">IFERROR(IF(AND($A74=VLOOKUP($A74&amp;"."&amp;$C74,UncollectibleLookup,2,FALSE),$C74=VLOOKUP($A74&amp;"."&amp;$C74,UncollectibleLookup,4,FALSE)),0,'Corrected With Uncollectible'!DK74-'Module C Initial'!DK74),'Corrected With Uncollectible'!DK74-'Module C Initial'!DK74)</f>
        <v>17.560000000000002</v>
      </c>
      <c r="T74" s="32">
        <f ca="1">IFERROR(IF(AND($A74=VLOOKUP($A74&amp;"."&amp;$C74,UncollectibleLookup,2,FALSE),$C74=VLOOKUP($A74&amp;"."&amp;$C74,UncollectibleLookup,4,FALSE)),0,'Corrected With Uncollectible'!DL74-'Module C Initial'!DL74),'Corrected With Uncollectible'!DL74-'Module C Initial'!DL74)</f>
        <v>10.480000000000018</v>
      </c>
      <c r="U74" s="32">
        <f ca="1">IFERROR(IF(AND($A74=VLOOKUP($A74&amp;"."&amp;$C74,UncollectibleLookup,2,FALSE),$C74=VLOOKUP($A74&amp;"."&amp;$C74,UncollectibleLookup,4,FALSE)),0,'Corrected With Uncollectible'!DM74-'Module C Initial'!DM74),'Corrected With Uncollectible'!DM74-'Module C Initial'!DM74)</f>
        <v>12.769999999999982</v>
      </c>
      <c r="V74" s="32">
        <f ca="1">IFERROR(IF(AND($A74=VLOOKUP($A74&amp;"."&amp;$C74,UncollectibleLookup,2,FALSE),$C74=VLOOKUP($A74&amp;"."&amp;$C74,UncollectibleLookup,4,FALSE)),0,'Corrected With Uncollectible'!DN74-'Module C Initial'!DN74),'Corrected With Uncollectible'!DN74-'Module C Initial'!DN74)</f>
        <v>6.8700000000000045</v>
      </c>
      <c r="W74" s="32">
        <f ca="1">IFERROR(IF(AND($A74=VLOOKUP($A74&amp;"."&amp;$C74,UncollectibleLookup,2,FALSE),$C74=VLOOKUP($A74&amp;"."&amp;$C74,UncollectibleLookup,4,FALSE)),0,'Corrected With Uncollectible'!DO74-'Module C Initial'!DO74),'Corrected With Uncollectible'!DO74-'Module C Initial'!DO74)</f>
        <v>6.0600000000000023</v>
      </c>
      <c r="X74" s="32">
        <f ca="1">IFERROR(IF(AND($A74=VLOOKUP($A74&amp;"."&amp;$C74,UncollectibleLookup,2,FALSE),$C74=VLOOKUP($A74&amp;"."&amp;$C74,UncollectibleLookup,4,FALSE)),0,'Corrected With Uncollectible'!DP74-'Module C Initial'!DP74),'Corrected With Uncollectible'!DP74-'Module C Initial'!DP74)</f>
        <v>6.8700000000000045</v>
      </c>
      <c r="Y74" s="32">
        <f ca="1">IFERROR(IF(AND($A74=VLOOKUP($A74&amp;"."&amp;$C74,UncollectibleLookup,2,FALSE),$C74=VLOOKUP($A74&amp;"."&amp;$C74,UncollectibleLookup,4,FALSE)),0,'Corrected With Uncollectible'!DQ74-'Module C Initial'!DQ74),'Corrected With Uncollectible'!DQ74-'Module C Initial'!DQ74)</f>
        <v>20.430000000000007</v>
      </c>
      <c r="Z74" s="32">
        <f ca="1">IFERROR(IF(AND($A74=VLOOKUP($A74&amp;"."&amp;$C74,UncollectibleLookup,2,FALSE),$C74=VLOOKUP($A74&amp;"."&amp;$C74,UncollectibleLookup,4,FALSE)),0,'Corrected With Uncollectible'!DR74-'Module C Initial'!DR74),'Corrected With Uncollectible'!DR74-'Module C Initial'!DR74)</f>
        <v>11.089999999999975</v>
      </c>
      <c r="AA74" s="32">
        <f ca="1">IFERROR(IF(AND($A74=VLOOKUP($A74&amp;"."&amp;$C74,UncollectibleLookup,2,FALSE),$C74=VLOOKUP($A74&amp;"."&amp;$C74,UncollectibleLookup,4,FALSE)),0,'Corrected With Uncollectible'!DS74-'Module C Initial'!DS74),'Corrected With Uncollectible'!DS74-'Module C Initial'!DS74)</f>
        <v>36.009999999999991</v>
      </c>
      <c r="AB74" s="32">
        <f ca="1">IFERROR(IF(AND($A74=VLOOKUP($A74&amp;"."&amp;$C74,UncollectibleLookup,2,FALSE),$C74=VLOOKUP($A74&amp;"."&amp;$C74,UncollectibleLookup,4,FALSE)),0,'Corrected With Uncollectible'!DT74-'Module C Initial'!DT74),'Corrected With Uncollectible'!DT74-'Module C Initial'!DT74)</f>
        <v>14.990000000000009</v>
      </c>
      <c r="AC74" s="31">
        <f ca="1">IFERROR(IF(AND($A74=VLOOKUP($A74&amp;"."&amp;$C74,UncollectibleLookup,2,FALSE),$C74=VLOOKUP($A74&amp;"."&amp;$C74,UncollectibleLookup,4,FALSE)),0,'Corrected With Uncollectible'!DU74-'Module C Initial'!DU74),'Corrected With Uncollectible'!DU74-'Module C Initial'!DU74)</f>
        <v>258.40999999999985</v>
      </c>
      <c r="AD74" s="31">
        <f ca="1">IFERROR(IF(AND($A74=VLOOKUP($A74&amp;"."&amp;$C74,UncollectibleLookup,2,FALSE),$C74=VLOOKUP($A74&amp;"."&amp;$C74,UncollectibleLookup,4,FALSE)),0,'Corrected With Uncollectible'!DV74-'Module C Initial'!DV74),'Corrected With Uncollectible'!DV74-'Module C Initial'!DV74)</f>
        <v>92.0300000000002</v>
      </c>
      <c r="AE74" s="31">
        <f ca="1">IFERROR(IF(AND($A74=VLOOKUP($A74&amp;"."&amp;$C74,UncollectibleLookup,2,FALSE),$C74=VLOOKUP($A74&amp;"."&amp;$C74,UncollectibleLookup,4,FALSE)),0,'Corrected With Uncollectible'!DW74-'Module C Initial'!DW74),'Corrected With Uncollectible'!DW74-'Module C Initial'!DW74)</f>
        <v>111.61000000000013</v>
      </c>
      <c r="AF74" s="31">
        <f ca="1">IFERROR(IF(AND($A74=VLOOKUP($A74&amp;"."&amp;$C74,UncollectibleLookup,2,FALSE),$C74=VLOOKUP($A74&amp;"."&amp;$C74,UncollectibleLookup,4,FALSE)),0,'Corrected With Uncollectible'!DX74-'Module C Initial'!DX74),'Corrected With Uncollectible'!DX74-'Module C Initial'!DX74)</f>
        <v>66.240000000000009</v>
      </c>
      <c r="AG74" s="31">
        <f ca="1">IFERROR(IF(AND($A74=VLOOKUP($A74&amp;"."&amp;$C74,UncollectibleLookup,2,FALSE),$C74=VLOOKUP($A74&amp;"."&amp;$C74,UncollectibleLookup,4,FALSE)),0,'Corrected With Uncollectible'!DY74-'Module C Initial'!DY74),'Corrected With Uncollectible'!DY74-'Module C Initial'!DY74)</f>
        <v>80.269999999999982</v>
      </c>
      <c r="AH74" s="31">
        <f ca="1">IFERROR(IF(AND($A74=VLOOKUP($A74&amp;"."&amp;$C74,UncollectibleLookup,2,FALSE),$C74=VLOOKUP($A74&amp;"."&amp;$C74,UncollectibleLookup,4,FALSE)),0,'Corrected With Uncollectible'!DZ74-'Module C Initial'!DZ74),'Corrected With Uncollectible'!DZ74-'Module C Initial'!DZ74)</f>
        <v>42.940000000000055</v>
      </c>
      <c r="AI74" s="31">
        <f ca="1">IFERROR(IF(AND($A74=VLOOKUP($A74&amp;"."&amp;$C74,UncollectibleLookup,2,FALSE),$C74=VLOOKUP($A74&amp;"."&amp;$C74,UncollectibleLookup,4,FALSE)),0,'Corrected With Uncollectible'!EA74-'Module C Initial'!EA74),'Corrected With Uncollectible'!EA74-'Module C Initial'!EA74)</f>
        <v>37.659999999999968</v>
      </c>
      <c r="AJ74" s="31">
        <f ca="1">IFERROR(IF(AND($A74=VLOOKUP($A74&amp;"."&amp;$C74,UncollectibleLookup,2,FALSE),$C74=VLOOKUP($A74&amp;"."&amp;$C74,UncollectibleLookup,4,FALSE)),0,'Corrected With Uncollectible'!EB74-'Module C Initial'!EB74),'Corrected With Uncollectible'!EB74-'Module C Initial'!EB74)</f>
        <v>42.470000000000027</v>
      </c>
      <c r="AK74" s="31">
        <f ca="1">IFERROR(IF(AND($A74=VLOOKUP($A74&amp;"."&amp;$C74,UncollectibleLookup,2,FALSE),$C74=VLOOKUP($A74&amp;"."&amp;$C74,UncollectibleLookup,4,FALSE)),0,'Corrected With Uncollectible'!EC74-'Module C Initial'!EC74),'Corrected With Uncollectible'!EC74-'Module C Initial'!EC74)</f>
        <v>125.61000000000013</v>
      </c>
      <c r="AL74" s="31">
        <f ca="1">IFERROR(IF(AND($A74=VLOOKUP($A74&amp;"."&amp;$C74,UncollectibleLookup,2,FALSE),$C74=VLOOKUP($A74&amp;"."&amp;$C74,UncollectibleLookup,4,FALSE)),0,'Corrected With Uncollectible'!ED74-'Module C Initial'!ED74),'Corrected With Uncollectible'!ED74-'Module C Initial'!ED74)</f>
        <v>67.789999999999964</v>
      </c>
      <c r="AM74" s="31">
        <f ca="1">IFERROR(IF(AND($A74=VLOOKUP($A74&amp;"."&amp;$C74,UncollectibleLookup,2,FALSE),$C74=VLOOKUP($A74&amp;"."&amp;$C74,UncollectibleLookup,4,FALSE)),0,'Corrected With Uncollectible'!EE74-'Module C Initial'!EE74),'Corrected With Uncollectible'!EE74-'Module C Initial'!EE74)</f>
        <v>218.98999999999978</v>
      </c>
      <c r="AN74" s="31">
        <f ca="1">IFERROR(IF(AND($A74=VLOOKUP($A74&amp;"."&amp;$C74,UncollectibleLookup,2,FALSE),$C74=VLOOKUP($A74&amp;"."&amp;$C74,UncollectibleLookup,4,FALSE)),0,'Corrected With Uncollectible'!EF74-'Module C Initial'!EF74),'Corrected With Uncollectible'!EF74-'Module C Initial'!EF74)</f>
        <v>90.629999999999882</v>
      </c>
      <c r="AO74" s="32">
        <f t="shared" ca="1" si="16"/>
        <v>1100.600000000009</v>
      </c>
      <c r="AP74" s="32">
        <f t="shared" ca="1" si="16"/>
        <v>394.1600000000002</v>
      </c>
      <c r="AQ74" s="32">
        <f t="shared" ca="1" si="16"/>
        <v>480.44999999999897</v>
      </c>
      <c r="AR74" s="32">
        <f t="shared" ca="1" si="15"/>
        <v>286.47000000000185</v>
      </c>
      <c r="AS74" s="32">
        <f t="shared" ca="1" si="15"/>
        <v>348.51999999999953</v>
      </c>
      <c r="AT74" s="32">
        <f t="shared" ca="1" si="15"/>
        <v>187.24000000000035</v>
      </c>
      <c r="AU74" s="32">
        <f t="shared" ca="1" si="15"/>
        <v>164.87999999999982</v>
      </c>
      <c r="AV74" s="32">
        <f t="shared" ca="1" si="15"/>
        <v>186.73999999999967</v>
      </c>
      <c r="AW74" s="32">
        <f t="shared" ca="1" si="15"/>
        <v>554.60999999999626</v>
      </c>
      <c r="AX74" s="32">
        <f t="shared" ca="1" si="15"/>
        <v>300.57999999999885</v>
      </c>
      <c r="AY74" s="32">
        <f t="shared" ca="1" si="15"/>
        <v>975.15000000000123</v>
      </c>
      <c r="AZ74" s="32">
        <f t="shared" ca="1" si="15"/>
        <v>405.27999999999975</v>
      </c>
      <c r="BA74" s="31">
        <f t="shared" ca="1" si="19"/>
        <v>9.39</v>
      </c>
      <c r="BB74" s="31">
        <f t="shared" ca="1" si="19"/>
        <v>3.37</v>
      </c>
      <c r="BC74" s="31">
        <f t="shared" ca="1" si="19"/>
        <v>4.1100000000000003</v>
      </c>
      <c r="BD74" s="31">
        <f t="shared" ca="1" si="19"/>
        <v>2.46</v>
      </c>
      <c r="BE74" s="31">
        <f t="shared" ca="1" si="19"/>
        <v>2.99</v>
      </c>
      <c r="BF74" s="31">
        <f t="shared" ca="1" si="19"/>
        <v>1.61</v>
      </c>
      <c r="BG74" s="31">
        <f t="shared" ca="1" si="13"/>
        <v>1.42</v>
      </c>
      <c r="BH74" s="31">
        <f t="shared" ca="1" si="13"/>
        <v>1.61</v>
      </c>
      <c r="BI74" s="31">
        <f t="shared" ca="1" si="13"/>
        <v>4.79</v>
      </c>
      <c r="BJ74" s="31">
        <f t="shared" ca="1" si="13"/>
        <v>2.6</v>
      </c>
      <c r="BK74" s="31">
        <f t="shared" ca="1" si="13"/>
        <v>8.43</v>
      </c>
      <c r="BL74" s="31">
        <f t="shared" ca="1" si="13"/>
        <v>3.51</v>
      </c>
      <c r="BM74" s="32">
        <f t="shared" ca="1" si="20"/>
        <v>1109.9900000000091</v>
      </c>
      <c r="BN74" s="32">
        <f t="shared" ca="1" si="20"/>
        <v>397.5300000000002</v>
      </c>
      <c r="BO74" s="32">
        <f t="shared" ca="1" si="20"/>
        <v>484.55999999999898</v>
      </c>
      <c r="BP74" s="32">
        <f t="shared" ca="1" si="20"/>
        <v>288.93000000000183</v>
      </c>
      <c r="BQ74" s="32">
        <f t="shared" ca="1" si="20"/>
        <v>351.50999999999954</v>
      </c>
      <c r="BR74" s="32">
        <f t="shared" ca="1" si="20"/>
        <v>188.85000000000036</v>
      </c>
      <c r="BS74" s="32">
        <f t="shared" ca="1" si="14"/>
        <v>166.29999999999981</v>
      </c>
      <c r="BT74" s="32">
        <f t="shared" ca="1" si="14"/>
        <v>188.34999999999968</v>
      </c>
      <c r="BU74" s="32">
        <f t="shared" ca="1" si="14"/>
        <v>559.39999999999623</v>
      </c>
      <c r="BV74" s="32">
        <f t="shared" ca="1" si="14"/>
        <v>303.17999999999887</v>
      </c>
      <c r="BW74" s="32">
        <f t="shared" ca="1" si="14"/>
        <v>983.58000000000118</v>
      </c>
      <c r="BX74" s="32">
        <f t="shared" ca="1" si="14"/>
        <v>408.78999999999974</v>
      </c>
    </row>
    <row r="75" spans="1:76">
      <c r="A75" t="s">
        <v>452</v>
      </c>
      <c r="B75" s="1" t="s">
        <v>92</v>
      </c>
      <c r="C75" t="str">
        <f t="shared" ca="1" si="17"/>
        <v>HRM</v>
      </c>
      <c r="D75" t="str">
        <f t="shared" ca="1" si="18"/>
        <v>H. R. Milner</v>
      </c>
      <c r="E75" s="31">
        <f ca="1">IFERROR(IF(AND($A75=VLOOKUP($A75&amp;"."&amp;$C75,UncollectibleLookup,2,FALSE),$C75=VLOOKUP($A75&amp;"."&amp;$C75,UncollectibleLookup,4,FALSE)),0,'Corrected With Uncollectible'!CW75-'Module C Initial'!CW75),'Corrected With Uncollectible'!CW75-'Module C Initial'!CW75)</f>
        <v>-15859.209999999963</v>
      </c>
      <c r="F75" s="31">
        <f ca="1">IFERROR(IF(AND($A75=VLOOKUP($A75&amp;"."&amp;$C75,UncollectibleLookup,2,FALSE),$C75=VLOOKUP($A75&amp;"."&amp;$C75,UncollectibleLookup,4,FALSE)),0,'Corrected With Uncollectible'!CX75-'Module C Initial'!CX75),'Corrected With Uncollectible'!CX75-'Module C Initial'!CX75)</f>
        <v>-6626.9199999999837</v>
      </c>
      <c r="G75" s="31">
        <f ca="1">IFERROR(IF(AND($A75=VLOOKUP($A75&amp;"."&amp;$C75,UncollectibleLookup,2,FALSE),$C75=VLOOKUP($A75&amp;"."&amp;$C75,UncollectibleLookup,4,FALSE)),0,'Corrected With Uncollectible'!CY75-'Module C Initial'!CY75),'Corrected With Uncollectible'!CY75-'Module C Initial'!CY75)</f>
        <v>-5541.640000000014</v>
      </c>
      <c r="H75" s="31">
        <f ca="1">IFERROR(IF(AND($A75=VLOOKUP($A75&amp;"."&amp;$C75,UncollectibleLookup,2,FALSE),$C75=VLOOKUP($A75&amp;"."&amp;$C75,UncollectibleLookup,4,FALSE)),0,'Corrected With Uncollectible'!CZ75-'Module C Initial'!CZ75),'Corrected With Uncollectible'!CZ75-'Module C Initial'!CZ75)</f>
        <v>-3649.679999999993</v>
      </c>
      <c r="I75" s="31">
        <f ca="1">IFERROR(IF(AND($A75=VLOOKUP($A75&amp;"."&amp;$C75,UncollectibleLookup,2,FALSE),$C75=VLOOKUP($A75&amp;"."&amp;$C75,UncollectibleLookup,4,FALSE)),0,'Corrected With Uncollectible'!DA75-'Module C Initial'!DA75),'Corrected With Uncollectible'!DA75-'Module C Initial'!DA75)</f>
        <v>-1213.7200000000012</v>
      </c>
      <c r="J75" s="31">
        <f ca="1">IFERROR(IF(AND($A75=VLOOKUP($A75&amp;"."&amp;$C75,UncollectibleLookup,2,FALSE),$C75=VLOOKUP($A75&amp;"."&amp;$C75,UncollectibleLookup,4,FALSE)),0,'Corrected With Uncollectible'!DB75-'Module C Initial'!DB75),'Corrected With Uncollectible'!DB75-'Module C Initial'!DB75)</f>
        <v>-5764.6799999999348</v>
      </c>
      <c r="K75" s="31">
        <f ca="1">IFERROR(IF(AND($A75=VLOOKUP($A75&amp;"."&amp;$C75,UncollectibleLookup,2,FALSE),$C75=VLOOKUP($A75&amp;"."&amp;$C75,UncollectibleLookup,4,FALSE)),0,'Corrected With Uncollectible'!DC75-'Module C Initial'!DC75),'Corrected With Uncollectible'!DC75-'Module C Initial'!DC75)</f>
        <v>-6067.539999999979</v>
      </c>
      <c r="L75" s="31">
        <f ca="1">IFERROR(IF(AND($A75=VLOOKUP($A75&amp;"."&amp;$C75,UncollectibleLookup,2,FALSE),$C75=VLOOKUP($A75&amp;"."&amp;$C75,UncollectibleLookup,4,FALSE)),0,'Corrected With Uncollectible'!DD75-'Module C Initial'!DD75),'Corrected With Uncollectible'!DD75-'Module C Initial'!DD75)</f>
        <v>-6201.4900000000489</v>
      </c>
      <c r="M75" s="31">
        <f ca="1">IFERROR(IF(AND($A75=VLOOKUP($A75&amp;"."&amp;$C75,UncollectibleLookup,2,FALSE),$C75=VLOOKUP($A75&amp;"."&amp;$C75,UncollectibleLookup,4,FALSE)),0,'Corrected With Uncollectible'!DE75-'Module C Initial'!DE75),'Corrected With Uncollectible'!DE75-'Module C Initial'!DE75)</f>
        <v>-12585.419999999925</v>
      </c>
      <c r="N75" s="31">
        <f ca="1">IFERROR(IF(AND($A75=VLOOKUP($A75&amp;"."&amp;$C75,UncollectibleLookup,2,FALSE),$C75=VLOOKUP($A75&amp;"."&amp;$C75,UncollectibleLookup,4,FALSE)),0,'Corrected With Uncollectible'!DF75-'Module C Initial'!DF75),'Corrected With Uncollectible'!DF75-'Module C Initial'!DF75)</f>
        <v>-5365.4900000000489</v>
      </c>
      <c r="O75" s="31">
        <f ca="1">IFERROR(IF(AND($A75=VLOOKUP($A75&amp;"."&amp;$C75,UncollectibleLookup,2,FALSE),$C75=VLOOKUP($A75&amp;"."&amp;$C75,UncollectibleLookup,4,FALSE)),0,'Corrected With Uncollectible'!DG75-'Module C Initial'!DG75),'Corrected With Uncollectible'!DG75-'Module C Initial'!DG75)</f>
        <v>-8493.859999999986</v>
      </c>
      <c r="P75" s="31">
        <f ca="1">IFERROR(IF(AND($A75=VLOOKUP($A75&amp;"."&amp;$C75,UncollectibleLookup,2,FALSE),$C75=VLOOKUP($A75&amp;"."&amp;$C75,UncollectibleLookup,4,FALSE)),0,'Corrected With Uncollectible'!DH75-'Module C Initial'!DH75),'Corrected With Uncollectible'!DH75-'Module C Initial'!DH75)</f>
        <v>-9038.4400000000023</v>
      </c>
      <c r="Q75" s="32">
        <f ca="1">IFERROR(IF(AND($A75=VLOOKUP($A75&amp;"."&amp;$C75,UncollectibleLookup,2,FALSE),$C75=VLOOKUP($A75&amp;"."&amp;$C75,UncollectibleLookup,4,FALSE)),0,'Corrected With Uncollectible'!DI75-'Module C Initial'!DI75),'Corrected With Uncollectible'!DI75-'Module C Initial'!DI75)</f>
        <v>-792.97000000000116</v>
      </c>
      <c r="R75" s="32">
        <f ca="1">IFERROR(IF(AND($A75=VLOOKUP($A75&amp;"."&amp;$C75,UncollectibleLookup,2,FALSE),$C75=VLOOKUP($A75&amp;"."&amp;$C75,UncollectibleLookup,4,FALSE)),0,'Corrected With Uncollectible'!DJ75-'Module C Initial'!DJ75),'Corrected With Uncollectible'!DJ75-'Module C Initial'!DJ75)</f>
        <v>-331.35000000000218</v>
      </c>
      <c r="S75" s="32">
        <f ca="1">IFERROR(IF(AND($A75=VLOOKUP($A75&amp;"."&amp;$C75,UncollectibleLookup,2,FALSE),$C75=VLOOKUP($A75&amp;"."&amp;$C75,UncollectibleLookup,4,FALSE)),0,'Corrected With Uncollectible'!DK75-'Module C Initial'!DK75),'Corrected With Uncollectible'!DK75-'Module C Initial'!DK75)</f>
        <v>-277.07999999999993</v>
      </c>
      <c r="T75" s="32">
        <f ca="1">IFERROR(IF(AND($A75=VLOOKUP($A75&amp;"."&amp;$C75,UncollectibleLookup,2,FALSE),$C75=VLOOKUP($A75&amp;"."&amp;$C75,UncollectibleLookup,4,FALSE)),0,'Corrected With Uncollectible'!DL75-'Module C Initial'!DL75),'Corrected With Uncollectible'!DL75-'Module C Initial'!DL75)</f>
        <v>-182.47999999999956</v>
      </c>
      <c r="U75" s="32">
        <f ca="1">IFERROR(IF(AND($A75=VLOOKUP($A75&amp;"."&amp;$C75,UncollectibleLookup,2,FALSE),$C75=VLOOKUP($A75&amp;"."&amp;$C75,UncollectibleLookup,4,FALSE)),0,'Corrected With Uncollectible'!DM75-'Module C Initial'!DM75),'Corrected With Uncollectible'!DM75-'Module C Initial'!DM75)</f>
        <v>-60.6899999999996</v>
      </c>
      <c r="V75" s="32">
        <f ca="1">IFERROR(IF(AND($A75=VLOOKUP($A75&amp;"."&amp;$C75,UncollectibleLookup,2,FALSE),$C75=VLOOKUP($A75&amp;"."&amp;$C75,UncollectibleLookup,4,FALSE)),0,'Corrected With Uncollectible'!DN75-'Module C Initial'!DN75),'Corrected With Uncollectible'!DN75-'Module C Initial'!DN75)</f>
        <v>-288.2400000000016</v>
      </c>
      <c r="W75" s="32">
        <f ca="1">IFERROR(IF(AND($A75=VLOOKUP($A75&amp;"."&amp;$C75,UncollectibleLookup,2,FALSE),$C75=VLOOKUP($A75&amp;"."&amp;$C75,UncollectibleLookup,4,FALSE)),0,'Corrected With Uncollectible'!DO75-'Module C Initial'!DO75),'Corrected With Uncollectible'!DO75-'Module C Initial'!DO75)</f>
        <v>-303.38000000000102</v>
      </c>
      <c r="X75" s="32">
        <f ca="1">IFERROR(IF(AND($A75=VLOOKUP($A75&amp;"."&amp;$C75,UncollectibleLookup,2,FALSE),$C75=VLOOKUP($A75&amp;"."&amp;$C75,UncollectibleLookup,4,FALSE)),0,'Corrected With Uncollectible'!DP75-'Module C Initial'!DP75),'Corrected With Uncollectible'!DP75-'Module C Initial'!DP75)</f>
        <v>-310.06999999999971</v>
      </c>
      <c r="Y75" s="32">
        <f ca="1">IFERROR(IF(AND($A75=VLOOKUP($A75&amp;"."&amp;$C75,UncollectibleLookup,2,FALSE),$C75=VLOOKUP($A75&amp;"."&amp;$C75,UncollectibleLookup,4,FALSE)),0,'Corrected With Uncollectible'!DQ75-'Module C Initial'!DQ75),'Corrected With Uncollectible'!DQ75-'Module C Initial'!DQ75)</f>
        <v>-629.27000000000407</v>
      </c>
      <c r="Z75" s="32">
        <f ca="1">IFERROR(IF(AND($A75=VLOOKUP($A75&amp;"."&amp;$C75,UncollectibleLookup,2,FALSE),$C75=VLOOKUP($A75&amp;"."&amp;$C75,UncollectibleLookup,4,FALSE)),0,'Corrected With Uncollectible'!DR75-'Module C Initial'!DR75),'Corrected With Uncollectible'!DR75-'Module C Initial'!DR75)</f>
        <v>-268.27999999999884</v>
      </c>
      <c r="AA75" s="32">
        <f ca="1">IFERROR(IF(AND($A75=VLOOKUP($A75&amp;"."&amp;$C75,UncollectibleLookup,2,FALSE),$C75=VLOOKUP($A75&amp;"."&amp;$C75,UncollectibleLookup,4,FALSE)),0,'Corrected With Uncollectible'!DS75-'Module C Initial'!DS75),'Corrected With Uncollectible'!DS75-'Module C Initial'!DS75)</f>
        <v>-424.69000000000233</v>
      </c>
      <c r="AB75" s="32">
        <f ca="1">IFERROR(IF(AND($A75=VLOOKUP($A75&amp;"."&amp;$C75,UncollectibleLookup,2,FALSE),$C75=VLOOKUP($A75&amp;"."&amp;$C75,UncollectibleLookup,4,FALSE)),0,'Corrected With Uncollectible'!DT75-'Module C Initial'!DT75),'Corrected With Uncollectible'!DT75-'Module C Initial'!DT75)</f>
        <v>-451.91999999999825</v>
      </c>
      <c r="AC75" s="31">
        <f ca="1">IFERROR(IF(AND($A75=VLOOKUP($A75&amp;"."&amp;$C75,UncollectibleLookup,2,FALSE),$C75=VLOOKUP($A75&amp;"."&amp;$C75,UncollectibleLookup,4,FALSE)),0,'Corrected With Uncollectible'!DU75-'Module C Initial'!DU75),'Corrected With Uncollectible'!DU75-'Module C Initial'!DU75)</f>
        <v>-5109.3699999999953</v>
      </c>
      <c r="AD75" s="31">
        <f ca="1">IFERROR(IF(AND($A75=VLOOKUP($A75&amp;"."&amp;$C75,UncollectibleLookup,2,FALSE),$C75=VLOOKUP($A75&amp;"."&amp;$C75,UncollectibleLookup,4,FALSE)),0,'Corrected With Uncollectible'!DV75-'Module C Initial'!DV75),'Corrected With Uncollectible'!DV75-'Module C Initial'!DV75)</f>
        <v>-2119.5200000000041</v>
      </c>
      <c r="AE75" s="31">
        <f ca="1">IFERROR(IF(AND($A75=VLOOKUP($A75&amp;"."&amp;$C75,UncollectibleLookup,2,FALSE),$C75=VLOOKUP($A75&amp;"."&amp;$C75,UncollectibleLookup,4,FALSE)),0,'Corrected With Uncollectible'!DW75-'Module C Initial'!DW75),'Corrected With Uncollectible'!DW75-'Module C Initial'!DW75)</f>
        <v>-1760.7200000000012</v>
      </c>
      <c r="AF75" s="31">
        <f ca="1">IFERROR(IF(AND($A75=VLOOKUP($A75&amp;"."&amp;$C75,UncollectibleLookup,2,FALSE),$C75=VLOOKUP($A75&amp;"."&amp;$C75,UncollectibleLookup,4,FALSE)),0,'Corrected With Uncollectible'!DX75-'Module C Initial'!DX75),'Corrected With Uncollectible'!DX75-'Module C Initial'!DX75)</f>
        <v>-1152.6199999999953</v>
      </c>
      <c r="AG75" s="31">
        <f ca="1">IFERROR(IF(AND($A75=VLOOKUP($A75&amp;"."&amp;$C75,UncollectibleLookup,2,FALSE),$C75=VLOOKUP($A75&amp;"."&amp;$C75,UncollectibleLookup,4,FALSE)),0,'Corrected With Uncollectible'!DY75-'Module C Initial'!DY75),'Corrected With Uncollectible'!DY75-'Module C Initial'!DY75)</f>
        <v>-381.31000000000131</v>
      </c>
      <c r="AH75" s="31">
        <f ca="1">IFERROR(IF(AND($A75=VLOOKUP($A75&amp;"."&amp;$C75,UncollectibleLookup,2,FALSE),$C75=VLOOKUP($A75&amp;"."&amp;$C75,UncollectibleLookup,4,FALSE)),0,'Corrected With Uncollectible'!DZ75-'Module C Initial'!DZ75),'Corrected With Uncollectible'!DZ75-'Module C Initial'!DZ75)</f>
        <v>-1801.2899999999936</v>
      </c>
      <c r="AI75" s="31">
        <f ca="1">IFERROR(IF(AND($A75=VLOOKUP($A75&amp;"."&amp;$C75,UncollectibleLookup,2,FALSE),$C75=VLOOKUP($A75&amp;"."&amp;$C75,UncollectibleLookup,4,FALSE)),0,'Corrected With Uncollectible'!EA75-'Module C Initial'!EA75),'Corrected With Uncollectible'!EA75-'Module C Initial'!EA75)</f>
        <v>-1885.9599999999919</v>
      </c>
      <c r="AJ75" s="31">
        <f ca="1">IFERROR(IF(AND($A75=VLOOKUP($A75&amp;"."&amp;$C75,UncollectibleLookup,2,FALSE),$C75=VLOOKUP($A75&amp;"."&amp;$C75,UncollectibleLookup,4,FALSE)),0,'Corrected With Uncollectible'!EB75-'Module C Initial'!EB75),'Corrected With Uncollectible'!EB75-'Module C Initial'!EB75)</f>
        <v>-1917.070000000007</v>
      </c>
      <c r="AK75" s="31">
        <f ca="1">IFERROR(IF(AND($A75=VLOOKUP($A75&amp;"."&amp;$C75,UncollectibleLookup,2,FALSE),$C75=VLOOKUP($A75&amp;"."&amp;$C75,UncollectibleLookup,4,FALSE)),0,'Corrected With Uncollectible'!EC75-'Module C Initial'!EC75),'Corrected With Uncollectible'!EC75-'Module C Initial'!EC75)</f>
        <v>-3869.1399999999849</v>
      </c>
      <c r="AL75" s="31">
        <f ca="1">IFERROR(IF(AND($A75=VLOOKUP($A75&amp;"."&amp;$C75,UncollectibleLookup,2,FALSE),$C75=VLOOKUP($A75&amp;"."&amp;$C75,UncollectibleLookup,4,FALSE)),0,'Corrected With Uncollectible'!ED75-'Module C Initial'!ED75),'Corrected With Uncollectible'!ED75-'Module C Initial'!ED75)</f>
        <v>-1640.6999999999971</v>
      </c>
      <c r="AM75" s="31">
        <f ca="1">IFERROR(IF(AND($A75=VLOOKUP($A75&amp;"."&amp;$C75,UncollectibleLookup,2,FALSE),$C75=VLOOKUP($A75&amp;"."&amp;$C75,UncollectibleLookup,4,FALSE)),0,'Corrected With Uncollectible'!EE75-'Module C Initial'!EE75),'Corrected With Uncollectible'!EE75-'Module C Initial'!EE75)</f>
        <v>-2582.8800000000047</v>
      </c>
      <c r="AN75" s="31">
        <f ca="1">IFERROR(IF(AND($A75=VLOOKUP($A75&amp;"."&amp;$C75,UncollectibleLookup,2,FALSE),$C75=VLOOKUP($A75&amp;"."&amp;$C75,UncollectibleLookup,4,FALSE)),0,'Corrected With Uncollectible'!EF75-'Module C Initial'!EF75),'Corrected With Uncollectible'!EF75-'Module C Initial'!EF75)</f>
        <v>-2733.6300000000047</v>
      </c>
      <c r="AO75" s="32">
        <f t="shared" ca="1" si="16"/>
        <v>-21761.549999999959</v>
      </c>
      <c r="AP75" s="32">
        <f t="shared" ca="1" si="16"/>
        <v>-9077.78999999999</v>
      </c>
      <c r="AQ75" s="32">
        <f t="shared" ca="1" si="16"/>
        <v>-7579.4400000000151</v>
      </c>
      <c r="AR75" s="32">
        <f t="shared" ca="1" si="15"/>
        <v>-4984.7799999999879</v>
      </c>
      <c r="AS75" s="32">
        <f t="shared" ca="1" si="15"/>
        <v>-1655.7200000000021</v>
      </c>
      <c r="AT75" s="32">
        <f t="shared" ca="1" si="15"/>
        <v>-7854.20999999993</v>
      </c>
      <c r="AU75" s="32">
        <f t="shared" ca="1" si="15"/>
        <v>-8256.8799999999719</v>
      </c>
      <c r="AV75" s="32">
        <f t="shared" ca="1" si="15"/>
        <v>-8428.6300000000556</v>
      </c>
      <c r="AW75" s="32">
        <f t="shared" ca="1" si="15"/>
        <v>-17083.829999999914</v>
      </c>
      <c r="AX75" s="32">
        <f t="shared" ca="1" si="15"/>
        <v>-7274.4700000000448</v>
      </c>
      <c r="AY75" s="32">
        <f t="shared" ca="1" si="15"/>
        <v>-11501.429999999993</v>
      </c>
      <c r="AZ75" s="32">
        <f t="shared" ca="1" si="15"/>
        <v>-12223.990000000005</v>
      </c>
      <c r="BA75" s="31">
        <f t="shared" ca="1" si="19"/>
        <v>-185.75</v>
      </c>
      <c r="BB75" s="31">
        <f t="shared" ca="1" si="19"/>
        <v>-77.62</v>
      </c>
      <c r="BC75" s="31">
        <f t="shared" ca="1" si="19"/>
        <v>-64.91</v>
      </c>
      <c r="BD75" s="31">
        <f t="shared" ca="1" si="19"/>
        <v>-42.75</v>
      </c>
      <c r="BE75" s="31">
        <f t="shared" ca="1" si="19"/>
        <v>-14.22</v>
      </c>
      <c r="BF75" s="31">
        <f t="shared" ca="1" si="19"/>
        <v>-67.52</v>
      </c>
      <c r="BG75" s="31">
        <f t="shared" ca="1" si="13"/>
        <v>-71.06</v>
      </c>
      <c r="BH75" s="31">
        <f t="shared" ca="1" si="13"/>
        <v>-72.63</v>
      </c>
      <c r="BI75" s="31">
        <f t="shared" ca="1" si="13"/>
        <v>-147.4</v>
      </c>
      <c r="BJ75" s="31">
        <f t="shared" ca="1" si="13"/>
        <v>-62.84</v>
      </c>
      <c r="BK75" s="31">
        <f t="shared" ca="1" si="13"/>
        <v>-99.48</v>
      </c>
      <c r="BL75" s="31">
        <f t="shared" ca="1" si="13"/>
        <v>-105.86</v>
      </c>
      <c r="BM75" s="32">
        <f t="shared" ca="1" si="20"/>
        <v>-21947.299999999959</v>
      </c>
      <c r="BN75" s="32">
        <f t="shared" ca="1" si="20"/>
        <v>-9155.4099999999908</v>
      </c>
      <c r="BO75" s="32">
        <f t="shared" ca="1" si="20"/>
        <v>-7644.3500000000149</v>
      </c>
      <c r="BP75" s="32">
        <f t="shared" ca="1" si="20"/>
        <v>-5027.5299999999879</v>
      </c>
      <c r="BQ75" s="32">
        <f t="shared" ca="1" si="20"/>
        <v>-1669.9400000000021</v>
      </c>
      <c r="BR75" s="32">
        <f t="shared" ca="1" si="20"/>
        <v>-7921.7299999999304</v>
      </c>
      <c r="BS75" s="32">
        <f t="shared" ca="1" si="14"/>
        <v>-8327.9399999999714</v>
      </c>
      <c r="BT75" s="32">
        <f t="shared" ca="1" si="14"/>
        <v>-8501.2600000000548</v>
      </c>
      <c r="BU75" s="32">
        <f t="shared" ca="1" si="14"/>
        <v>-17231.229999999916</v>
      </c>
      <c r="BV75" s="32">
        <f t="shared" ca="1" si="14"/>
        <v>-7337.310000000045</v>
      </c>
      <c r="BW75" s="32">
        <f t="shared" ca="1" si="14"/>
        <v>-11600.909999999993</v>
      </c>
      <c r="BX75" s="32">
        <f t="shared" ca="1" si="14"/>
        <v>-12329.850000000006</v>
      </c>
    </row>
    <row r="76" spans="1:76">
      <c r="A76" t="s">
        <v>436</v>
      </c>
      <c r="B76" s="1" t="s">
        <v>128</v>
      </c>
      <c r="C76" t="str">
        <f t="shared" ca="1" si="17"/>
        <v>HSH</v>
      </c>
      <c r="D76" t="str">
        <f t="shared" ca="1" si="18"/>
        <v>Horseshoe Hydro Facility</v>
      </c>
      <c r="E76" s="31">
        <f ca="1">IFERROR(IF(AND($A76=VLOOKUP($A76&amp;"."&amp;$C76,UncollectibleLookup,2,FALSE),$C76=VLOOKUP($A76&amp;"."&amp;$C76,UncollectibleLookup,4,FALSE)),0,'Corrected With Uncollectible'!CW76-'Module C Initial'!CW76),'Corrected With Uncollectible'!CW76-'Module C Initial'!CW76)</f>
        <v>66.919999999998254</v>
      </c>
      <c r="F76" s="31">
        <f ca="1">IFERROR(IF(AND($A76=VLOOKUP($A76&amp;"."&amp;$C76,UncollectibleLookup,2,FALSE),$C76=VLOOKUP($A76&amp;"."&amp;$C76,UncollectibleLookup,4,FALSE)),0,'Corrected With Uncollectible'!CX76-'Module C Initial'!CX76),'Corrected With Uncollectible'!CX76-'Module C Initial'!CX76)</f>
        <v>31.860000000000582</v>
      </c>
      <c r="G76" s="31">
        <f ca="1">IFERROR(IF(AND($A76=VLOOKUP($A76&amp;"."&amp;$C76,UncollectibleLookup,2,FALSE),$C76=VLOOKUP($A76&amp;"."&amp;$C76,UncollectibleLookup,4,FALSE)),0,'Corrected With Uncollectible'!CY76-'Module C Initial'!CY76),'Corrected With Uncollectible'!CY76-'Module C Initial'!CY76)</f>
        <v>25.239999999999782</v>
      </c>
      <c r="H76" s="31">
        <f ca="1">IFERROR(IF(AND($A76=VLOOKUP($A76&amp;"."&amp;$C76,UncollectibleLookup,2,FALSE),$C76=VLOOKUP($A76&amp;"."&amp;$C76,UncollectibleLookup,4,FALSE)),0,'Corrected With Uncollectible'!CZ76-'Module C Initial'!CZ76),'Corrected With Uncollectible'!CZ76-'Module C Initial'!CZ76)</f>
        <v>16.479999999999563</v>
      </c>
      <c r="I76" s="31">
        <f ca="1">IFERROR(IF(AND($A76=VLOOKUP($A76&amp;"."&amp;$C76,UncollectibleLookup,2,FALSE),$C76=VLOOKUP($A76&amp;"."&amp;$C76,UncollectibleLookup,4,FALSE)),0,'Corrected With Uncollectible'!DA76-'Module C Initial'!DA76),'Corrected With Uncollectible'!DA76-'Module C Initial'!DA76)</f>
        <v>17.329999999999927</v>
      </c>
      <c r="J76" s="31">
        <f ca="1">IFERROR(IF(AND($A76=VLOOKUP($A76&amp;"."&amp;$C76,UncollectibleLookup,2,FALSE),$C76=VLOOKUP($A76&amp;"."&amp;$C76,UncollectibleLookup,4,FALSE)),0,'Corrected With Uncollectible'!DB76-'Module C Initial'!DB76),'Corrected With Uncollectible'!DB76-'Module C Initial'!DB76)</f>
        <v>23.860000000000582</v>
      </c>
      <c r="K76" s="31">
        <f ca="1">IFERROR(IF(AND($A76=VLOOKUP($A76&amp;"."&amp;$C76,UncollectibleLookup,2,FALSE),$C76=VLOOKUP($A76&amp;"."&amp;$C76,UncollectibleLookup,4,FALSE)),0,'Corrected With Uncollectible'!DC76-'Module C Initial'!DC76),'Corrected With Uncollectible'!DC76-'Module C Initial'!DC76)</f>
        <v>37.830000000001746</v>
      </c>
      <c r="L76" s="31">
        <f ca="1">IFERROR(IF(AND($A76=VLOOKUP($A76&amp;"."&amp;$C76,UncollectibleLookup,2,FALSE),$C76=VLOOKUP($A76&amp;"."&amp;$C76,UncollectibleLookup,4,FALSE)),0,'Corrected With Uncollectible'!DD76-'Module C Initial'!DD76),'Corrected With Uncollectible'!DD76-'Module C Initial'!DD76)</f>
        <v>33.319999999999709</v>
      </c>
      <c r="M76" s="31">
        <f ca="1">IFERROR(IF(AND($A76=VLOOKUP($A76&amp;"."&amp;$C76,UncollectibleLookup,2,FALSE),$C76=VLOOKUP($A76&amp;"."&amp;$C76,UncollectibleLookup,4,FALSE)),0,'Corrected With Uncollectible'!DE76-'Module C Initial'!DE76),'Corrected With Uncollectible'!DE76-'Module C Initial'!DE76)</f>
        <v>61.870000000002619</v>
      </c>
      <c r="N76" s="31">
        <f ca="1">IFERROR(IF(AND($A76=VLOOKUP($A76&amp;"."&amp;$C76,UncollectibleLookup,2,FALSE),$C76=VLOOKUP($A76&amp;"."&amp;$C76,UncollectibleLookup,4,FALSE)),0,'Corrected With Uncollectible'!DF76-'Module C Initial'!DF76),'Corrected With Uncollectible'!DF76-'Module C Initial'!DF76)</f>
        <v>19</v>
      </c>
      <c r="O76" s="31">
        <f ca="1">IFERROR(IF(AND($A76=VLOOKUP($A76&amp;"."&amp;$C76,UncollectibleLookup,2,FALSE),$C76=VLOOKUP($A76&amp;"."&amp;$C76,UncollectibleLookup,4,FALSE)),0,'Corrected With Uncollectible'!DG76-'Module C Initial'!DG76),'Corrected With Uncollectible'!DG76-'Module C Initial'!DG76)</f>
        <v>26.840000000000146</v>
      </c>
      <c r="P76" s="31">
        <f ca="1">IFERROR(IF(AND($A76=VLOOKUP($A76&amp;"."&amp;$C76,UncollectibleLookup,2,FALSE),$C76=VLOOKUP($A76&amp;"."&amp;$C76,UncollectibleLookup,4,FALSE)),0,'Corrected With Uncollectible'!DH76-'Module C Initial'!DH76),'Corrected With Uncollectible'!DH76-'Module C Initial'!DH76)</f>
        <v>31.940000000000509</v>
      </c>
      <c r="Q76" s="32">
        <f ca="1">IFERROR(IF(AND($A76=VLOOKUP($A76&amp;"."&amp;$C76,UncollectibleLookup,2,FALSE),$C76=VLOOKUP($A76&amp;"."&amp;$C76,UncollectibleLookup,4,FALSE)),0,'Corrected With Uncollectible'!DI76-'Module C Initial'!DI76),'Corrected With Uncollectible'!DI76-'Module C Initial'!DI76)</f>
        <v>3.3499999999999091</v>
      </c>
      <c r="R76" s="32">
        <f ca="1">IFERROR(IF(AND($A76=VLOOKUP($A76&amp;"."&amp;$C76,UncollectibleLookup,2,FALSE),$C76=VLOOKUP($A76&amp;"."&amp;$C76,UncollectibleLookup,4,FALSE)),0,'Corrected With Uncollectible'!DJ76-'Module C Initial'!DJ76),'Corrected With Uncollectible'!DJ76-'Module C Initial'!DJ76)</f>
        <v>1.5900000000000318</v>
      </c>
      <c r="S76" s="32">
        <f ca="1">IFERROR(IF(AND($A76=VLOOKUP($A76&amp;"."&amp;$C76,UncollectibleLookup,2,FALSE),$C76=VLOOKUP($A76&amp;"."&amp;$C76,UncollectibleLookup,4,FALSE)),0,'Corrected With Uncollectible'!DK76-'Module C Initial'!DK76),'Corrected With Uncollectible'!DK76-'Module C Initial'!DK76)</f>
        <v>1.2600000000000477</v>
      </c>
      <c r="T76" s="32">
        <f ca="1">IFERROR(IF(AND($A76=VLOOKUP($A76&amp;"."&amp;$C76,UncollectibleLookup,2,FALSE),$C76=VLOOKUP($A76&amp;"."&amp;$C76,UncollectibleLookup,4,FALSE)),0,'Corrected With Uncollectible'!DL76-'Module C Initial'!DL76),'Corrected With Uncollectible'!DL76-'Module C Initial'!DL76)</f>
        <v>0.81999999999999318</v>
      </c>
      <c r="U76" s="32">
        <f ca="1">IFERROR(IF(AND($A76=VLOOKUP($A76&amp;"."&amp;$C76,UncollectibleLookup,2,FALSE),$C76=VLOOKUP($A76&amp;"."&amp;$C76,UncollectibleLookup,4,FALSE)),0,'Corrected With Uncollectible'!DM76-'Module C Initial'!DM76),'Corrected With Uncollectible'!DM76-'Module C Initial'!DM76)</f>
        <v>0.87000000000000455</v>
      </c>
      <c r="V76" s="32">
        <f ca="1">IFERROR(IF(AND($A76=VLOOKUP($A76&amp;"."&amp;$C76,UncollectibleLookup,2,FALSE),$C76=VLOOKUP($A76&amp;"."&amp;$C76,UncollectibleLookup,4,FALSE)),0,'Corrected With Uncollectible'!DN76-'Module C Initial'!DN76),'Corrected With Uncollectible'!DN76-'Module C Initial'!DN76)</f>
        <v>1.2000000000000455</v>
      </c>
      <c r="W76" s="32">
        <f ca="1">IFERROR(IF(AND($A76=VLOOKUP($A76&amp;"."&amp;$C76,UncollectibleLookup,2,FALSE),$C76=VLOOKUP($A76&amp;"."&amp;$C76,UncollectibleLookup,4,FALSE)),0,'Corrected With Uncollectible'!DO76-'Module C Initial'!DO76),'Corrected With Uncollectible'!DO76-'Module C Initial'!DO76)</f>
        <v>1.8899999999999864</v>
      </c>
      <c r="X76" s="32">
        <f ca="1">IFERROR(IF(AND($A76=VLOOKUP($A76&amp;"."&amp;$C76,UncollectibleLookup,2,FALSE),$C76=VLOOKUP($A76&amp;"."&amp;$C76,UncollectibleLookup,4,FALSE)),0,'Corrected With Uncollectible'!DP76-'Module C Initial'!DP76),'Corrected With Uncollectible'!DP76-'Module C Initial'!DP76)</f>
        <v>1.6700000000000728</v>
      </c>
      <c r="Y76" s="32">
        <f ca="1">IFERROR(IF(AND($A76=VLOOKUP($A76&amp;"."&amp;$C76,UncollectibleLookup,2,FALSE),$C76=VLOOKUP($A76&amp;"."&amp;$C76,UncollectibleLookup,4,FALSE)),0,'Corrected With Uncollectible'!DQ76-'Module C Initial'!DQ76),'Corrected With Uncollectible'!DQ76-'Module C Initial'!DQ76)</f>
        <v>3.0899999999999181</v>
      </c>
      <c r="Z76" s="32">
        <f ca="1">IFERROR(IF(AND($A76=VLOOKUP($A76&amp;"."&amp;$C76,UncollectibleLookup,2,FALSE),$C76=VLOOKUP($A76&amp;"."&amp;$C76,UncollectibleLookup,4,FALSE)),0,'Corrected With Uncollectible'!DR76-'Module C Initial'!DR76),'Corrected With Uncollectible'!DR76-'Module C Initial'!DR76)</f>
        <v>0.95000000000004547</v>
      </c>
      <c r="AA76" s="32">
        <f ca="1">IFERROR(IF(AND($A76=VLOOKUP($A76&amp;"."&amp;$C76,UncollectibleLookup,2,FALSE),$C76=VLOOKUP($A76&amp;"."&amp;$C76,UncollectibleLookup,4,FALSE)),0,'Corrected With Uncollectible'!DS76-'Module C Initial'!DS76),'Corrected With Uncollectible'!DS76-'Module C Initial'!DS76)</f>
        <v>1.3499999999999659</v>
      </c>
      <c r="AB76" s="32">
        <f ca="1">IFERROR(IF(AND($A76=VLOOKUP($A76&amp;"."&amp;$C76,UncollectibleLookup,2,FALSE),$C76=VLOOKUP($A76&amp;"."&amp;$C76,UncollectibleLookup,4,FALSE)),0,'Corrected With Uncollectible'!DT76-'Module C Initial'!DT76),'Corrected With Uncollectible'!DT76-'Module C Initial'!DT76)</f>
        <v>1.6000000000000227</v>
      </c>
      <c r="AC76" s="31">
        <f ca="1">IFERROR(IF(AND($A76=VLOOKUP($A76&amp;"."&amp;$C76,UncollectibleLookup,2,FALSE),$C76=VLOOKUP($A76&amp;"."&amp;$C76,UncollectibleLookup,4,FALSE)),0,'Corrected With Uncollectible'!DU76-'Module C Initial'!DU76),'Corrected With Uncollectible'!DU76-'Module C Initial'!DU76)</f>
        <v>21.559999999999491</v>
      </c>
      <c r="AD76" s="31">
        <f ca="1">IFERROR(IF(AND($A76=VLOOKUP($A76&amp;"."&amp;$C76,UncollectibleLookup,2,FALSE),$C76=VLOOKUP($A76&amp;"."&amp;$C76,UncollectibleLookup,4,FALSE)),0,'Corrected With Uncollectible'!DV76-'Module C Initial'!DV76),'Corrected With Uncollectible'!DV76-'Module C Initial'!DV76)</f>
        <v>10.1899999999996</v>
      </c>
      <c r="AE76" s="31">
        <f ca="1">IFERROR(IF(AND($A76=VLOOKUP($A76&amp;"."&amp;$C76,UncollectibleLookup,2,FALSE),$C76=VLOOKUP($A76&amp;"."&amp;$C76,UncollectibleLookup,4,FALSE)),0,'Corrected With Uncollectible'!DW76-'Module C Initial'!DW76),'Corrected With Uncollectible'!DW76-'Module C Initial'!DW76)</f>
        <v>8.0199999999999818</v>
      </c>
      <c r="AF76" s="31">
        <f ca="1">IFERROR(IF(AND($A76=VLOOKUP($A76&amp;"."&amp;$C76,UncollectibleLookup,2,FALSE),$C76=VLOOKUP($A76&amp;"."&amp;$C76,UncollectibleLookup,4,FALSE)),0,'Corrected With Uncollectible'!DX76-'Module C Initial'!DX76),'Corrected With Uncollectible'!DX76-'Module C Initial'!DX76)</f>
        <v>5.2100000000000364</v>
      </c>
      <c r="AG76" s="31">
        <f ca="1">IFERROR(IF(AND($A76=VLOOKUP($A76&amp;"."&amp;$C76,UncollectibleLookup,2,FALSE),$C76=VLOOKUP($A76&amp;"."&amp;$C76,UncollectibleLookup,4,FALSE)),0,'Corrected With Uncollectible'!DY76-'Module C Initial'!DY76),'Corrected With Uncollectible'!DY76-'Module C Initial'!DY76)</f>
        <v>5.4400000000000546</v>
      </c>
      <c r="AH76" s="31">
        <f ca="1">IFERROR(IF(AND($A76=VLOOKUP($A76&amp;"."&amp;$C76,UncollectibleLookup,2,FALSE),$C76=VLOOKUP($A76&amp;"."&amp;$C76,UncollectibleLookup,4,FALSE)),0,'Corrected With Uncollectible'!DZ76-'Module C Initial'!DZ76),'Corrected With Uncollectible'!DZ76-'Module C Initial'!DZ76)</f>
        <v>7.4499999999998181</v>
      </c>
      <c r="AI76" s="31">
        <f ca="1">IFERROR(IF(AND($A76=VLOOKUP($A76&amp;"."&amp;$C76,UncollectibleLookup,2,FALSE),$C76=VLOOKUP($A76&amp;"."&amp;$C76,UncollectibleLookup,4,FALSE)),0,'Corrected With Uncollectible'!EA76-'Module C Initial'!EA76),'Corrected With Uncollectible'!EA76-'Module C Initial'!EA76)</f>
        <v>11.760000000000218</v>
      </c>
      <c r="AJ76" s="31">
        <f ca="1">IFERROR(IF(AND($A76=VLOOKUP($A76&amp;"."&amp;$C76,UncollectibleLookup,2,FALSE),$C76=VLOOKUP($A76&amp;"."&amp;$C76,UncollectibleLookup,4,FALSE)),0,'Corrected With Uncollectible'!EB76-'Module C Initial'!EB76),'Corrected With Uncollectible'!EB76-'Module C Initial'!EB76)</f>
        <v>10.299999999999727</v>
      </c>
      <c r="AK76" s="31">
        <f ca="1">IFERROR(IF(AND($A76=VLOOKUP($A76&amp;"."&amp;$C76,UncollectibleLookup,2,FALSE),$C76=VLOOKUP($A76&amp;"."&amp;$C76,UncollectibleLookup,4,FALSE)),0,'Corrected With Uncollectible'!EC76-'Module C Initial'!EC76),'Corrected With Uncollectible'!EC76-'Module C Initial'!EC76)</f>
        <v>19.020000000000437</v>
      </c>
      <c r="AL76" s="31">
        <f ca="1">IFERROR(IF(AND($A76=VLOOKUP($A76&amp;"."&amp;$C76,UncollectibleLookup,2,FALSE),$C76=VLOOKUP($A76&amp;"."&amp;$C76,UncollectibleLookup,4,FALSE)),0,'Corrected With Uncollectible'!ED76-'Module C Initial'!ED76),'Corrected With Uncollectible'!ED76-'Module C Initial'!ED76)</f>
        <v>5.8100000000001728</v>
      </c>
      <c r="AM76" s="31">
        <f ca="1">IFERROR(IF(AND($A76=VLOOKUP($A76&amp;"."&amp;$C76,UncollectibleLookup,2,FALSE),$C76=VLOOKUP($A76&amp;"."&amp;$C76,UncollectibleLookup,4,FALSE)),0,'Corrected With Uncollectible'!EE76-'Module C Initial'!EE76),'Corrected With Uncollectible'!EE76-'Module C Initial'!EE76)</f>
        <v>8.1600000000003092</v>
      </c>
      <c r="AN76" s="31">
        <f ca="1">IFERROR(IF(AND($A76=VLOOKUP($A76&amp;"."&amp;$C76,UncollectibleLookup,2,FALSE),$C76=VLOOKUP($A76&amp;"."&amp;$C76,UncollectibleLookup,4,FALSE)),0,'Corrected With Uncollectible'!EF76-'Module C Initial'!EF76),'Corrected With Uncollectible'!EF76-'Module C Initial'!EF76)</f>
        <v>9.6600000000003092</v>
      </c>
      <c r="AO76" s="32">
        <f t="shared" ca="1" si="16"/>
        <v>91.829999999997654</v>
      </c>
      <c r="AP76" s="32">
        <f t="shared" ca="1" si="16"/>
        <v>43.640000000000214</v>
      </c>
      <c r="AQ76" s="32">
        <f t="shared" ca="1" si="16"/>
        <v>34.519999999999811</v>
      </c>
      <c r="AR76" s="32">
        <f t="shared" ca="1" si="15"/>
        <v>22.509999999999593</v>
      </c>
      <c r="AS76" s="32">
        <f t="shared" ca="1" si="15"/>
        <v>23.639999999999986</v>
      </c>
      <c r="AT76" s="32">
        <f t="shared" ca="1" si="15"/>
        <v>32.510000000000446</v>
      </c>
      <c r="AU76" s="32">
        <f t="shared" ca="1" si="15"/>
        <v>51.480000000001951</v>
      </c>
      <c r="AV76" s="32">
        <f t="shared" ca="1" si="15"/>
        <v>45.289999999999509</v>
      </c>
      <c r="AW76" s="32">
        <f t="shared" ca="1" si="15"/>
        <v>83.980000000002974</v>
      </c>
      <c r="AX76" s="32">
        <f t="shared" ca="1" si="15"/>
        <v>25.760000000000218</v>
      </c>
      <c r="AY76" s="32">
        <f t="shared" ca="1" si="15"/>
        <v>36.350000000000421</v>
      </c>
      <c r="AZ76" s="32">
        <f t="shared" ca="1" si="15"/>
        <v>43.200000000000841</v>
      </c>
      <c r="BA76" s="31">
        <f t="shared" ca="1" si="19"/>
        <v>0.78</v>
      </c>
      <c r="BB76" s="31">
        <f t="shared" ca="1" si="19"/>
        <v>0.37</v>
      </c>
      <c r="BC76" s="31">
        <f t="shared" ca="1" si="19"/>
        <v>0.3</v>
      </c>
      <c r="BD76" s="31">
        <f t="shared" ca="1" si="19"/>
        <v>0.19</v>
      </c>
      <c r="BE76" s="31">
        <f t="shared" ca="1" si="19"/>
        <v>0.2</v>
      </c>
      <c r="BF76" s="31">
        <f t="shared" ca="1" si="19"/>
        <v>0.28000000000000003</v>
      </c>
      <c r="BG76" s="31">
        <f t="shared" ca="1" si="13"/>
        <v>0.44</v>
      </c>
      <c r="BH76" s="31">
        <f t="shared" ca="1" si="13"/>
        <v>0.39</v>
      </c>
      <c r="BI76" s="31">
        <f t="shared" ca="1" si="13"/>
        <v>0.72</v>
      </c>
      <c r="BJ76" s="31">
        <f t="shared" ca="1" si="13"/>
        <v>0.22</v>
      </c>
      <c r="BK76" s="31">
        <f t="shared" ca="1" si="13"/>
        <v>0.31</v>
      </c>
      <c r="BL76" s="31">
        <f t="shared" ca="1" si="13"/>
        <v>0.37</v>
      </c>
      <c r="BM76" s="32">
        <f t="shared" ca="1" si="20"/>
        <v>92.609999999997655</v>
      </c>
      <c r="BN76" s="32">
        <f t="shared" ca="1" si="20"/>
        <v>44.010000000000211</v>
      </c>
      <c r="BO76" s="32">
        <f t="shared" ca="1" si="20"/>
        <v>34.819999999999808</v>
      </c>
      <c r="BP76" s="32">
        <f t="shared" ca="1" si="20"/>
        <v>22.699999999999594</v>
      </c>
      <c r="BQ76" s="32">
        <f t="shared" ca="1" si="20"/>
        <v>23.839999999999986</v>
      </c>
      <c r="BR76" s="32">
        <f t="shared" ca="1" si="20"/>
        <v>32.790000000000447</v>
      </c>
      <c r="BS76" s="32">
        <f t="shared" ca="1" si="14"/>
        <v>51.920000000001949</v>
      </c>
      <c r="BT76" s="32">
        <f t="shared" ca="1" si="14"/>
        <v>45.679999999999509</v>
      </c>
      <c r="BU76" s="32">
        <f t="shared" ca="1" si="14"/>
        <v>84.700000000002973</v>
      </c>
      <c r="BV76" s="32">
        <f t="shared" ca="1" si="14"/>
        <v>25.980000000000217</v>
      </c>
      <c r="BW76" s="32">
        <f t="shared" ca="1" si="14"/>
        <v>36.660000000000423</v>
      </c>
      <c r="BX76" s="32">
        <f t="shared" ca="1" si="14"/>
        <v>43.570000000000839</v>
      </c>
    </row>
    <row r="77" spans="1:76">
      <c r="A77" t="s">
        <v>435</v>
      </c>
      <c r="B77" s="1" t="s">
        <v>161</v>
      </c>
      <c r="C77" t="str">
        <f t="shared" ca="1" si="17"/>
        <v>IEW1</v>
      </c>
      <c r="D77" t="str">
        <f t="shared" ca="1" si="18"/>
        <v>Summerview 1 Wind Facility</v>
      </c>
      <c r="E77" s="31">
        <f ca="1">IFERROR(IF(AND($A77=VLOOKUP($A77&amp;"."&amp;$C77,UncollectibleLookup,2,FALSE),$C77=VLOOKUP($A77&amp;"."&amp;$C77,UncollectibleLookup,4,FALSE)),0,'Corrected With Uncollectible'!CW77-'Module C Initial'!CW77),'Corrected With Uncollectible'!CW77-'Module C Initial'!CW77)</f>
        <v>785.55000000000291</v>
      </c>
      <c r="F77" s="31">
        <f ca="1">IFERROR(IF(AND($A77=VLOOKUP($A77&amp;"."&amp;$C77,UncollectibleLookup,2,FALSE),$C77=VLOOKUP($A77&amp;"."&amp;$C77,UncollectibleLookup,4,FALSE)),0,'Corrected With Uncollectible'!CX77-'Module C Initial'!CX77),'Corrected With Uncollectible'!CX77-'Module C Initial'!CX77)</f>
        <v>310.18000000000029</v>
      </c>
      <c r="G77" s="31">
        <f ca="1">IFERROR(IF(AND($A77=VLOOKUP($A77&amp;"."&amp;$C77,UncollectibleLookup,2,FALSE),$C77=VLOOKUP($A77&amp;"."&amp;$C77,UncollectibleLookup,4,FALSE)),0,'Corrected With Uncollectible'!CY77-'Module C Initial'!CY77),'Corrected With Uncollectible'!CY77-'Module C Initial'!CY77)</f>
        <v>364.80999999999767</v>
      </c>
      <c r="H77" s="31">
        <f ca="1">IFERROR(IF(AND($A77=VLOOKUP($A77&amp;"."&amp;$C77,UncollectibleLookup,2,FALSE),$C77=VLOOKUP($A77&amp;"."&amp;$C77,UncollectibleLookup,4,FALSE)),0,'Corrected With Uncollectible'!CZ77-'Module C Initial'!CZ77),'Corrected With Uncollectible'!CZ77-'Module C Initial'!CZ77)</f>
        <v>224.30000000000291</v>
      </c>
      <c r="I77" s="31">
        <f ca="1">IFERROR(IF(AND($A77=VLOOKUP($A77&amp;"."&amp;$C77,UncollectibleLookup,2,FALSE),$C77=VLOOKUP($A77&amp;"."&amp;$C77,UncollectibleLookup,4,FALSE)),0,'Corrected With Uncollectible'!DA77-'Module C Initial'!DA77),'Corrected With Uncollectible'!DA77-'Module C Initial'!DA77)</f>
        <v>217.23999999999796</v>
      </c>
      <c r="J77" s="31">
        <f ca="1">IFERROR(IF(AND($A77=VLOOKUP($A77&amp;"."&amp;$C77,UncollectibleLookup,2,FALSE),$C77=VLOOKUP($A77&amp;"."&amp;$C77,UncollectibleLookup,4,FALSE)),0,'Corrected With Uncollectible'!DB77-'Module C Initial'!DB77),'Corrected With Uncollectible'!DB77-'Module C Initial'!DB77)</f>
        <v>131.41999999999825</v>
      </c>
      <c r="K77" s="31">
        <f ca="1">IFERROR(IF(AND($A77=VLOOKUP($A77&amp;"."&amp;$C77,UncollectibleLookup,2,FALSE),$C77=VLOOKUP($A77&amp;"."&amp;$C77,UncollectibleLookup,4,FALSE)),0,'Corrected With Uncollectible'!DC77-'Module C Initial'!DC77),'Corrected With Uncollectible'!DC77-'Module C Initial'!DC77)</f>
        <v>118.79999999999745</v>
      </c>
      <c r="L77" s="31">
        <f ca="1">IFERROR(IF(AND($A77=VLOOKUP($A77&amp;"."&amp;$C77,UncollectibleLookup,2,FALSE),$C77=VLOOKUP($A77&amp;"."&amp;$C77,UncollectibleLookup,4,FALSE)),0,'Corrected With Uncollectible'!DD77-'Module C Initial'!DD77),'Corrected With Uncollectible'!DD77-'Module C Initial'!DD77)</f>
        <v>115</v>
      </c>
      <c r="M77" s="31">
        <f ca="1">IFERROR(IF(AND($A77=VLOOKUP($A77&amp;"."&amp;$C77,UncollectibleLookup,2,FALSE),$C77=VLOOKUP($A77&amp;"."&amp;$C77,UncollectibleLookup,4,FALSE)),0,'Corrected With Uncollectible'!DE77-'Module C Initial'!DE77),'Corrected With Uncollectible'!DE77-'Module C Initial'!DE77)</f>
        <v>342.36000000000058</v>
      </c>
      <c r="N77" s="31">
        <f ca="1">IFERROR(IF(AND($A77=VLOOKUP($A77&amp;"."&amp;$C77,UncollectibleLookup,2,FALSE),$C77=VLOOKUP($A77&amp;"."&amp;$C77,UncollectibleLookup,4,FALSE)),0,'Corrected With Uncollectible'!DF77-'Module C Initial'!DF77),'Corrected With Uncollectible'!DF77-'Module C Initial'!DF77)</f>
        <v>221.48999999999614</v>
      </c>
      <c r="O77" s="31">
        <f ca="1">IFERROR(IF(AND($A77=VLOOKUP($A77&amp;"."&amp;$C77,UncollectibleLookup,2,FALSE),$C77=VLOOKUP($A77&amp;"."&amp;$C77,UncollectibleLookup,4,FALSE)),0,'Corrected With Uncollectible'!DG77-'Module C Initial'!DG77),'Corrected With Uncollectible'!DG77-'Module C Initial'!DG77)</f>
        <v>766.05000000000291</v>
      </c>
      <c r="P77" s="31">
        <f ca="1">IFERROR(IF(AND($A77=VLOOKUP($A77&amp;"."&amp;$C77,UncollectibleLookup,2,FALSE),$C77=VLOOKUP($A77&amp;"."&amp;$C77,UncollectibleLookup,4,FALSE)),0,'Corrected With Uncollectible'!DH77-'Module C Initial'!DH77),'Corrected With Uncollectible'!DH77-'Module C Initial'!DH77)</f>
        <v>290.68000000000029</v>
      </c>
      <c r="Q77" s="32">
        <f ca="1">IFERROR(IF(AND($A77=VLOOKUP($A77&amp;"."&amp;$C77,UncollectibleLookup,2,FALSE),$C77=VLOOKUP($A77&amp;"."&amp;$C77,UncollectibleLookup,4,FALSE)),0,'Corrected With Uncollectible'!DI77-'Module C Initial'!DI77),'Corrected With Uncollectible'!DI77-'Module C Initial'!DI77)</f>
        <v>39.270000000000437</v>
      </c>
      <c r="R77" s="32">
        <f ca="1">IFERROR(IF(AND($A77=VLOOKUP($A77&amp;"."&amp;$C77,UncollectibleLookup,2,FALSE),$C77=VLOOKUP($A77&amp;"."&amp;$C77,UncollectibleLookup,4,FALSE)),0,'Corrected With Uncollectible'!DJ77-'Module C Initial'!DJ77),'Corrected With Uncollectible'!DJ77-'Module C Initial'!DJ77)</f>
        <v>15.509999999999991</v>
      </c>
      <c r="S77" s="32">
        <f ca="1">IFERROR(IF(AND($A77=VLOOKUP($A77&amp;"."&amp;$C77,UncollectibleLookup,2,FALSE),$C77=VLOOKUP($A77&amp;"."&amp;$C77,UncollectibleLookup,4,FALSE)),0,'Corrected With Uncollectible'!DK77-'Module C Initial'!DK77),'Corrected With Uncollectible'!DK77-'Module C Initial'!DK77)</f>
        <v>18.240000000000009</v>
      </c>
      <c r="T77" s="32">
        <f ca="1">IFERROR(IF(AND($A77=VLOOKUP($A77&amp;"."&amp;$C77,UncollectibleLookup,2,FALSE),$C77=VLOOKUP($A77&amp;"."&amp;$C77,UncollectibleLookup,4,FALSE)),0,'Corrected With Uncollectible'!DL77-'Module C Initial'!DL77),'Corrected With Uncollectible'!DL77-'Module C Initial'!DL77)</f>
        <v>11.220000000000027</v>
      </c>
      <c r="U77" s="32">
        <f ca="1">IFERROR(IF(AND($A77=VLOOKUP($A77&amp;"."&amp;$C77,UncollectibleLookup,2,FALSE),$C77=VLOOKUP($A77&amp;"."&amp;$C77,UncollectibleLookup,4,FALSE)),0,'Corrected With Uncollectible'!DM77-'Module C Initial'!DM77),'Corrected With Uncollectible'!DM77-'Module C Initial'!DM77)</f>
        <v>10.8599999999999</v>
      </c>
      <c r="V77" s="32">
        <f ca="1">IFERROR(IF(AND($A77=VLOOKUP($A77&amp;"."&amp;$C77,UncollectibleLookup,2,FALSE),$C77=VLOOKUP($A77&amp;"."&amp;$C77,UncollectibleLookup,4,FALSE)),0,'Corrected With Uncollectible'!DN77-'Module C Initial'!DN77),'Corrected With Uncollectible'!DN77-'Module C Initial'!DN77)</f>
        <v>6.5799999999999841</v>
      </c>
      <c r="W77" s="32">
        <f ca="1">IFERROR(IF(AND($A77=VLOOKUP($A77&amp;"."&amp;$C77,UncollectibleLookup,2,FALSE),$C77=VLOOKUP($A77&amp;"."&amp;$C77,UncollectibleLookup,4,FALSE)),0,'Corrected With Uncollectible'!DO77-'Module C Initial'!DO77),'Corrected With Uncollectible'!DO77-'Module C Initial'!DO77)</f>
        <v>5.9399999999999977</v>
      </c>
      <c r="X77" s="32">
        <f ca="1">IFERROR(IF(AND($A77=VLOOKUP($A77&amp;"."&amp;$C77,UncollectibleLookup,2,FALSE),$C77=VLOOKUP($A77&amp;"."&amp;$C77,UncollectibleLookup,4,FALSE)),0,'Corrected With Uncollectible'!DP77-'Module C Initial'!DP77),'Corrected With Uncollectible'!DP77-'Module C Initial'!DP77)</f>
        <v>5.75</v>
      </c>
      <c r="Y77" s="32">
        <f ca="1">IFERROR(IF(AND($A77=VLOOKUP($A77&amp;"."&amp;$C77,UncollectibleLookup,2,FALSE),$C77=VLOOKUP($A77&amp;"."&amp;$C77,UncollectibleLookup,4,FALSE)),0,'Corrected With Uncollectible'!DQ77-'Module C Initial'!DQ77),'Corrected With Uncollectible'!DQ77-'Module C Initial'!DQ77)</f>
        <v>17.120000000000118</v>
      </c>
      <c r="Z77" s="32">
        <f ca="1">IFERROR(IF(AND($A77=VLOOKUP($A77&amp;"."&amp;$C77,UncollectibleLookup,2,FALSE),$C77=VLOOKUP($A77&amp;"."&amp;$C77,UncollectibleLookup,4,FALSE)),0,'Corrected With Uncollectible'!DR77-'Module C Initial'!DR77),'Corrected With Uncollectible'!DR77-'Module C Initial'!DR77)</f>
        <v>11.069999999999936</v>
      </c>
      <c r="AA77" s="32">
        <f ca="1">IFERROR(IF(AND($A77=VLOOKUP($A77&amp;"."&amp;$C77,UncollectibleLookup,2,FALSE),$C77=VLOOKUP($A77&amp;"."&amp;$C77,UncollectibleLookup,4,FALSE)),0,'Corrected With Uncollectible'!DS77-'Module C Initial'!DS77),'Corrected With Uncollectible'!DS77-'Module C Initial'!DS77)</f>
        <v>38.299999999999727</v>
      </c>
      <c r="AB77" s="32">
        <f ca="1">IFERROR(IF(AND($A77=VLOOKUP($A77&amp;"."&amp;$C77,UncollectibleLookup,2,FALSE),$C77=VLOOKUP($A77&amp;"."&amp;$C77,UncollectibleLookup,4,FALSE)),0,'Corrected With Uncollectible'!DT77-'Module C Initial'!DT77),'Corrected With Uncollectible'!DT77-'Module C Initial'!DT77)</f>
        <v>14.529999999999973</v>
      </c>
      <c r="AC77" s="31">
        <f ca="1">IFERROR(IF(AND($A77=VLOOKUP($A77&amp;"."&amp;$C77,UncollectibleLookup,2,FALSE),$C77=VLOOKUP($A77&amp;"."&amp;$C77,UncollectibleLookup,4,FALSE)),0,'Corrected With Uncollectible'!DU77-'Module C Initial'!DU77),'Corrected With Uncollectible'!DU77-'Module C Initial'!DU77)</f>
        <v>253.08000000000175</v>
      </c>
      <c r="AD77" s="31">
        <f ca="1">IFERROR(IF(AND($A77=VLOOKUP($A77&amp;"."&amp;$C77,UncollectibleLookup,2,FALSE),$C77=VLOOKUP($A77&amp;"."&amp;$C77,UncollectibleLookup,4,FALSE)),0,'Corrected With Uncollectible'!DV77-'Module C Initial'!DV77),'Corrected With Uncollectible'!DV77-'Module C Initial'!DV77)</f>
        <v>99.210000000000036</v>
      </c>
      <c r="AE77" s="31">
        <f ca="1">IFERROR(IF(AND($A77=VLOOKUP($A77&amp;"."&amp;$C77,UncollectibleLookup,2,FALSE),$C77=VLOOKUP($A77&amp;"."&amp;$C77,UncollectibleLookup,4,FALSE)),0,'Corrected With Uncollectible'!DW77-'Module C Initial'!DW77),'Corrected With Uncollectible'!DW77-'Module C Initial'!DW77)</f>
        <v>115.90999999999985</v>
      </c>
      <c r="AF77" s="31">
        <f ca="1">IFERROR(IF(AND($A77=VLOOKUP($A77&amp;"."&amp;$C77,UncollectibleLookup,2,FALSE),$C77=VLOOKUP($A77&amp;"."&amp;$C77,UncollectibleLookup,4,FALSE)),0,'Corrected With Uncollectible'!DX77-'Module C Initial'!DX77),'Corrected With Uncollectible'!DX77-'Module C Initial'!DX77)</f>
        <v>70.840000000000146</v>
      </c>
      <c r="AG77" s="31">
        <f ca="1">IFERROR(IF(AND($A77=VLOOKUP($A77&amp;"."&amp;$C77,UncollectibleLookup,2,FALSE),$C77=VLOOKUP($A77&amp;"."&amp;$C77,UncollectibleLookup,4,FALSE)),0,'Corrected With Uncollectible'!DY77-'Module C Initial'!DY77),'Corrected With Uncollectible'!DY77-'Module C Initial'!DY77)</f>
        <v>68.25</v>
      </c>
      <c r="AH77" s="31">
        <f ca="1">IFERROR(IF(AND($A77=VLOOKUP($A77&amp;"."&amp;$C77,UncollectibleLookup,2,FALSE),$C77=VLOOKUP($A77&amp;"."&amp;$C77,UncollectibleLookup,4,FALSE)),0,'Corrected With Uncollectible'!DZ77-'Module C Initial'!DZ77),'Corrected With Uncollectible'!DZ77-'Module C Initial'!DZ77)</f>
        <v>41.069999999999709</v>
      </c>
      <c r="AI77" s="31">
        <f ca="1">IFERROR(IF(AND($A77=VLOOKUP($A77&amp;"."&amp;$C77,UncollectibleLookup,2,FALSE),$C77=VLOOKUP($A77&amp;"."&amp;$C77,UncollectibleLookup,4,FALSE)),0,'Corrected With Uncollectible'!EA77-'Module C Initial'!EA77),'Corrected With Uncollectible'!EA77-'Module C Initial'!EA77)</f>
        <v>36.920000000000073</v>
      </c>
      <c r="AJ77" s="31">
        <f ca="1">IFERROR(IF(AND($A77=VLOOKUP($A77&amp;"."&amp;$C77,UncollectibleLookup,2,FALSE),$C77=VLOOKUP($A77&amp;"."&amp;$C77,UncollectibleLookup,4,FALSE)),0,'Corrected With Uncollectible'!EB77-'Module C Initial'!EB77),'Corrected With Uncollectible'!EB77-'Module C Initial'!EB77)</f>
        <v>35.549999999999727</v>
      </c>
      <c r="AK77" s="31">
        <f ca="1">IFERROR(IF(AND($A77=VLOOKUP($A77&amp;"."&amp;$C77,UncollectibleLookup,2,FALSE),$C77=VLOOKUP($A77&amp;"."&amp;$C77,UncollectibleLookup,4,FALSE)),0,'Corrected With Uncollectible'!EC77-'Module C Initial'!EC77),'Corrected With Uncollectible'!EC77-'Module C Initial'!EC77)</f>
        <v>105.26000000000022</v>
      </c>
      <c r="AL77" s="31">
        <f ca="1">IFERROR(IF(AND($A77=VLOOKUP($A77&amp;"."&amp;$C77,UncollectibleLookup,2,FALSE),$C77=VLOOKUP($A77&amp;"."&amp;$C77,UncollectibleLookup,4,FALSE)),0,'Corrected With Uncollectible'!ED77-'Module C Initial'!ED77),'Corrected With Uncollectible'!ED77-'Module C Initial'!ED77)</f>
        <v>67.729999999999563</v>
      </c>
      <c r="AM77" s="31">
        <f ca="1">IFERROR(IF(AND($A77=VLOOKUP($A77&amp;"."&amp;$C77,UncollectibleLookup,2,FALSE),$C77=VLOOKUP($A77&amp;"."&amp;$C77,UncollectibleLookup,4,FALSE)),0,'Corrected With Uncollectible'!EE77-'Module C Initial'!EE77),'Corrected With Uncollectible'!EE77-'Module C Initial'!EE77)</f>
        <v>232.95000000000073</v>
      </c>
      <c r="AN77" s="31">
        <f ca="1">IFERROR(IF(AND($A77=VLOOKUP($A77&amp;"."&amp;$C77,UncollectibleLookup,2,FALSE),$C77=VLOOKUP($A77&amp;"."&amp;$C77,UncollectibleLookup,4,FALSE)),0,'Corrected With Uncollectible'!EF77-'Module C Initial'!EF77),'Corrected With Uncollectible'!EF77-'Module C Initial'!EF77)</f>
        <v>87.910000000000764</v>
      </c>
      <c r="AO77" s="32">
        <f t="shared" ca="1" si="16"/>
        <v>1077.9000000000051</v>
      </c>
      <c r="AP77" s="32">
        <f t="shared" ca="1" si="16"/>
        <v>424.90000000000032</v>
      </c>
      <c r="AQ77" s="32">
        <f t="shared" ca="1" si="16"/>
        <v>498.95999999999754</v>
      </c>
      <c r="AR77" s="32">
        <f t="shared" ca="1" si="15"/>
        <v>306.36000000000308</v>
      </c>
      <c r="AS77" s="32">
        <f t="shared" ca="1" si="15"/>
        <v>296.34999999999786</v>
      </c>
      <c r="AT77" s="32">
        <f t="shared" ca="1" si="15"/>
        <v>179.06999999999795</v>
      </c>
      <c r="AU77" s="32">
        <f t="shared" ca="1" si="15"/>
        <v>161.65999999999752</v>
      </c>
      <c r="AV77" s="32">
        <f t="shared" ca="1" si="15"/>
        <v>156.29999999999973</v>
      </c>
      <c r="AW77" s="32">
        <f t="shared" ca="1" si="15"/>
        <v>464.74000000000092</v>
      </c>
      <c r="AX77" s="32">
        <f t="shared" ca="1" si="15"/>
        <v>300.28999999999564</v>
      </c>
      <c r="AY77" s="32">
        <f t="shared" ca="1" si="15"/>
        <v>1037.3000000000034</v>
      </c>
      <c r="AZ77" s="32">
        <f t="shared" ca="1" si="15"/>
        <v>393.12000000000103</v>
      </c>
      <c r="BA77" s="31">
        <f t="shared" ca="1" si="19"/>
        <v>9.1999999999999993</v>
      </c>
      <c r="BB77" s="31">
        <f t="shared" ca="1" si="19"/>
        <v>3.63</v>
      </c>
      <c r="BC77" s="31">
        <f t="shared" ca="1" si="19"/>
        <v>4.2699999999999996</v>
      </c>
      <c r="BD77" s="31">
        <f t="shared" ca="1" si="19"/>
        <v>2.63</v>
      </c>
      <c r="BE77" s="31">
        <f t="shared" ca="1" si="19"/>
        <v>2.54</v>
      </c>
      <c r="BF77" s="31">
        <f t="shared" ca="1" si="19"/>
        <v>1.54</v>
      </c>
      <c r="BG77" s="31">
        <f t="shared" ca="1" si="13"/>
        <v>1.39</v>
      </c>
      <c r="BH77" s="31">
        <f t="shared" ca="1" si="13"/>
        <v>1.35</v>
      </c>
      <c r="BI77" s="31">
        <f t="shared" ca="1" si="13"/>
        <v>4.01</v>
      </c>
      <c r="BJ77" s="31">
        <f t="shared" ca="1" si="13"/>
        <v>2.59</v>
      </c>
      <c r="BK77" s="31">
        <f t="shared" ca="1" si="13"/>
        <v>8.9700000000000006</v>
      </c>
      <c r="BL77" s="31">
        <f t="shared" ca="1" si="13"/>
        <v>3.4</v>
      </c>
      <c r="BM77" s="32">
        <f t="shared" ca="1" si="20"/>
        <v>1087.1000000000051</v>
      </c>
      <c r="BN77" s="32">
        <f t="shared" ca="1" si="20"/>
        <v>428.53000000000031</v>
      </c>
      <c r="BO77" s="32">
        <f t="shared" ca="1" si="20"/>
        <v>503.22999999999752</v>
      </c>
      <c r="BP77" s="32">
        <f t="shared" ca="1" si="20"/>
        <v>308.99000000000308</v>
      </c>
      <c r="BQ77" s="32">
        <f t="shared" ca="1" si="20"/>
        <v>298.88999999999788</v>
      </c>
      <c r="BR77" s="32">
        <f t="shared" ca="1" si="20"/>
        <v>180.60999999999794</v>
      </c>
      <c r="BS77" s="32">
        <f t="shared" ca="1" si="14"/>
        <v>163.04999999999751</v>
      </c>
      <c r="BT77" s="32">
        <f t="shared" ca="1" si="14"/>
        <v>157.64999999999972</v>
      </c>
      <c r="BU77" s="32">
        <f t="shared" ca="1" si="14"/>
        <v>468.75000000000091</v>
      </c>
      <c r="BV77" s="32">
        <f t="shared" ca="1" si="14"/>
        <v>302.87999999999562</v>
      </c>
      <c r="BW77" s="32">
        <f t="shared" ca="1" si="14"/>
        <v>1046.2700000000034</v>
      </c>
      <c r="BX77" s="32">
        <f t="shared" ca="1" si="14"/>
        <v>396.520000000001</v>
      </c>
    </row>
    <row r="78" spans="1:76">
      <c r="A78" t="s">
        <v>436</v>
      </c>
      <c r="B78" s="1" t="s">
        <v>129</v>
      </c>
      <c r="C78" t="str">
        <f t="shared" ca="1" si="17"/>
        <v>INT</v>
      </c>
      <c r="D78" t="str">
        <f t="shared" ca="1" si="18"/>
        <v>Interlakes Hydro Facility</v>
      </c>
      <c r="E78" s="31">
        <f ca="1">IFERROR(IF(AND($A78=VLOOKUP($A78&amp;"."&amp;$C78,UncollectibleLookup,2,FALSE),$C78=VLOOKUP($A78&amp;"."&amp;$C78,UncollectibleLookup,4,FALSE)),0,'Corrected With Uncollectible'!CW78-'Module C Initial'!CW78),'Corrected With Uncollectible'!CW78-'Module C Initial'!CW78)</f>
        <v>0</v>
      </c>
      <c r="F78" s="31">
        <f ca="1">IFERROR(IF(AND($A78=VLOOKUP($A78&amp;"."&amp;$C78,UncollectibleLookup,2,FALSE),$C78=VLOOKUP($A78&amp;"."&amp;$C78,UncollectibleLookup,4,FALSE)),0,'Corrected With Uncollectible'!CX78-'Module C Initial'!CX78),'Corrected With Uncollectible'!CX78-'Module C Initial'!CX78)</f>
        <v>-1.0000000000218279E-2</v>
      </c>
      <c r="G78" s="31">
        <f ca="1">IFERROR(IF(AND($A78=VLOOKUP($A78&amp;"."&amp;$C78,UncollectibleLookup,2,FALSE),$C78=VLOOKUP($A78&amp;"."&amp;$C78,UncollectibleLookup,4,FALSE)),0,'Corrected With Uncollectible'!CY78-'Module C Initial'!CY78),'Corrected With Uncollectible'!CY78-'Module C Initial'!CY78)</f>
        <v>-9.9999999999909051E-3</v>
      </c>
      <c r="H78" s="31">
        <f ca="1">IFERROR(IF(AND($A78=VLOOKUP($A78&amp;"."&amp;$C78,UncollectibleLookup,2,FALSE),$C78=VLOOKUP($A78&amp;"."&amp;$C78,UncollectibleLookup,4,FALSE)),0,'Corrected With Uncollectible'!CZ78-'Module C Initial'!CZ78),'Corrected With Uncollectible'!CZ78-'Module C Initial'!CZ78)</f>
        <v>0</v>
      </c>
      <c r="I78" s="31">
        <f ca="1">IFERROR(IF(AND($A78=VLOOKUP($A78&amp;"."&amp;$C78,UncollectibleLookup,2,FALSE),$C78=VLOOKUP($A78&amp;"."&amp;$C78,UncollectibleLookup,4,FALSE)),0,'Corrected With Uncollectible'!DA78-'Module C Initial'!DA78),'Corrected With Uncollectible'!DA78-'Module C Initial'!DA78)</f>
        <v>0</v>
      </c>
      <c r="J78" s="31">
        <f ca="1">IFERROR(IF(AND($A78=VLOOKUP($A78&amp;"."&amp;$C78,UncollectibleLookup,2,FALSE),$C78=VLOOKUP($A78&amp;"."&amp;$C78,UncollectibleLookup,4,FALSE)),0,'Corrected With Uncollectible'!DB78-'Module C Initial'!DB78),'Corrected With Uncollectible'!DB78-'Module C Initial'!DB78)</f>
        <v>0</v>
      </c>
      <c r="K78" s="31">
        <f ca="1">IFERROR(IF(AND($A78=VLOOKUP($A78&amp;"."&amp;$C78,UncollectibleLookup,2,FALSE),$C78=VLOOKUP($A78&amp;"."&amp;$C78,UncollectibleLookup,4,FALSE)),0,'Corrected With Uncollectible'!DC78-'Module C Initial'!DC78),'Corrected With Uncollectible'!DC78-'Module C Initial'!DC78)</f>
        <v>0</v>
      </c>
      <c r="L78" s="31">
        <f ca="1">IFERROR(IF(AND($A78=VLOOKUP($A78&amp;"."&amp;$C78,UncollectibleLookup,2,FALSE),$C78=VLOOKUP($A78&amp;"."&amp;$C78,UncollectibleLookup,4,FALSE)),0,'Corrected With Uncollectible'!DD78-'Module C Initial'!DD78),'Corrected With Uncollectible'!DD78-'Module C Initial'!DD78)</f>
        <v>-9.9999999999909051E-3</v>
      </c>
      <c r="M78" s="31">
        <f ca="1">IFERROR(IF(AND($A78=VLOOKUP($A78&amp;"."&amp;$C78,UncollectibleLookup,2,FALSE),$C78=VLOOKUP($A78&amp;"."&amp;$C78,UncollectibleLookup,4,FALSE)),0,'Corrected With Uncollectible'!DE78-'Module C Initial'!DE78),'Corrected With Uncollectible'!DE78-'Module C Initial'!DE78)</f>
        <v>9.0949470177292824E-13</v>
      </c>
      <c r="N78" s="31">
        <f ca="1">IFERROR(IF(AND($A78=VLOOKUP($A78&amp;"."&amp;$C78,UncollectibleLookup,2,FALSE),$C78=VLOOKUP($A78&amp;"."&amp;$C78,UncollectibleLookup,4,FALSE)),0,'Corrected With Uncollectible'!DF78-'Module C Initial'!DF78),'Corrected With Uncollectible'!DF78-'Module C Initial'!DF78)</f>
        <v>-2.2737367544323206E-13</v>
      </c>
      <c r="O78" s="31">
        <f ca="1">IFERROR(IF(AND($A78=VLOOKUP($A78&amp;"."&amp;$C78,UncollectibleLookup,2,FALSE),$C78=VLOOKUP($A78&amp;"."&amp;$C78,UncollectibleLookup,4,FALSE)),0,'Corrected With Uncollectible'!DG78-'Module C Initial'!DG78),'Corrected With Uncollectible'!DG78-'Module C Initial'!DG78)</f>
        <v>9.9999999997635314E-3</v>
      </c>
      <c r="P78" s="31">
        <f ca="1">IFERROR(IF(AND($A78=VLOOKUP($A78&amp;"."&amp;$C78,UncollectibleLookup,2,FALSE),$C78=VLOOKUP($A78&amp;"."&amp;$C78,UncollectibleLookup,4,FALSE)),0,'Corrected With Uncollectible'!DH78-'Module C Initial'!DH78),'Corrected With Uncollectible'!DH78-'Module C Initial'!DH78)</f>
        <v>9.9999999997635314E-3</v>
      </c>
      <c r="Q78" s="32">
        <f ca="1">IFERROR(IF(AND($A78=VLOOKUP($A78&amp;"."&amp;$C78,UncollectibleLookup,2,FALSE),$C78=VLOOKUP($A78&amp;"."&amp;$C78,UncollectibleLookup,4,FALSE)),0,'Corrected With Uncollectible'!DI78-'Module C Initial'!DI78),'Corrected With Uncollectible'!DI78-'Module C Initial'!DI78)</f>
        <v>0</v>
      </c>
      <c r="R78" s="32">
        <f ca="1">IFERROR(IF(AND($A78=VLOOKUP($A78&amp;"."&amp;$C78,UncollectibleLookup,2,FALSE),$C78=VLOOKUP($A78&amp;"."&amp;$C78,UncollectibleLookup,4,FALSE)),0,'Corrected With Uncollectible'!DJ78-'Module C Initial'!DJ78),'Corrected With Uncollectible'!DJ78-'Module C Initial'!DJ78)</f>
        <v>0</v>
      </c>
      <c r="S78" s="32">
        <f ca="1">IFERROR(IF(AND($A78=VLOOKUP($A78&amp;"."&amp;$C78,UncollectibleLookup,2,FALSE),$C78=VLOOKUP($A78&amp;"."&amp;$C78,UncollectibleLookup,4,FALSE)),0,'Corrected With Uncollectible'!DK78-'Module C Initial'!DK78),'Corrected With Uncollectible'!DK78-'Module C Initial'!DK78)</f>
        <v>0</v>
      </c>
      <c r="T78" s="32">
        <f ca="1">IFERROR(IF(AND($A78=VLOOKUP($A78&amp;"."&amp;$C78,UncollectibleLookup,2,FALSE),$C78=VLOOKUP($A78&amp;"."&amp;$C78,UncollectibleLookup,4,FALSE)),0,'Corrected With Uncollectible'!DL78-'Module C Initial'!DL78),'Corrected With Uncollectible'!DL78-'Module C Initial'!DL78)</f>
        <v>0</v>
      </c>
      <c r="U78" s="32">
        <f ca="1">IFERROR(IF(AND($A78=VLOOKUP($A78&amp;"."&amp;$C78,UncollectibleLookup,2,FALSE),$C78=VLOOKUP($A78&amp;"."&amp;$C78,UncollectibleLookup,4,FALSE)),0,'Corrected With Uncollectible'!DM78-'Module C Initial'!DM78),'Corrected With Uncollectible'!DM78-'Module C Initial'!DM78)</f>
        <v>0</v>
      </c>
      <c r="V78" s="32">
        <f ca="1">IFERROR(IF(AND($A78=VLOOKUP($A78&amp;"."&amp;$C78,UncollectibleLookup,2,FALSE),$C78=VLOOKUP($A78&amp;"."&amp;$C78,UncollectibleLookup,4,FALSE)),0,'Corrected With Uncollectible'!DN78-'Module C Initial'!DN78),'Corrected With Uncollectible'!DN78-'Module C Initial'!DN78)</f>
        <v>0</v>
      </c>
      <c r="W78" s="32">
        <f ca="1">IFERROR(IF(AND($A78=VLOOKUP($A78&amp;"."&amp;$C78,UncollectibleLookup,2,FALSE),$C78=VLOOKUP($A78&amp;"."&amp;$C78,UncollectibleLookup,4,FALSE)),0,'Corrected With Uncollectible'!DO78-'Module C Initial'!DO78),'Corrected With Uncollectible'!DO78-'Module C Initial'!DO78)</f>
        <v>0</v>
      </c>
      <c r="X78" s="32">
        <f ca="1">IFERROR(IF(AND($A78=VLOOKUP($A78&amp;"."&amp;$C78,UncollectibleLookup,2,FALSE),$C78=VLOOKUP($A78&amp;"."&amp;$C78,UncollectibleLookup,4,FALSE)),0,'Corrected With Uncollectible'!DP78-'Module C Initial'!DP78),'Corrected With Uncollectible'!DP78-'Module C Initial'!DP78)</f>
        <v>0</v>
      </c>
      <c r="Y78" s="32">
        <f ca="1">IFERROR(IF(AND($A78=VLOOKUP($A78&amp;"."&amp;$C78,UncollectibleLookup,2,FALSE),$C78=VLOOKUP($A78&amp;"."&amp;$C78,UncollectibleLookup,4,FALSE)),0,'Corrected With Uncollectible'!DQ78-'Module C Initial'!DQ78),'Corrected With Uncollectible'!DQ78-'Module C Initial'!DQ78)</f>
        <v>0</v>
      </c>
      <c r="Z78" s="32">
        <f ca="1">IFERROR(IF(AND($A78=VLOOKUP($A78&amp;"."&amp;$C78,UncollectibleLookup,2,FALSE),$C78=VLOOKUP($A78&amp;"."&amp;$C78,UncollectibleLookup,4,FALSE)),0,'Corrected With Uncollectible'!DR78-'Module C Initial'!DR78),'Corrected With Uncollectible'!DR78-'Module C Initial'!DR78)</f>
        <v>0</v>
      </c>
      <c r="AA78" s="32">
        <f ca="1">IFERROR(IF(AND($A78=VLOOKUP($A78&amp;"."&amp;$C78,UncollectibleLookup,2,FALSE),$C78=VLOOKUP($A78&amp;"."&amp;$C78,UncollectibleLookup,4,FALSE)),0,'Corrected With Uncollectible'!DS78-'Module C Initial'!DS78),'Corrected With Uncollectible'!DS78-'Module C Initial'!DS78)</f>
        <v>0</v>
      </c>
      <c r="AB78" s="32">
        <f ca="1">IFERROR(IF(AND($A78=VLOOKUP($A78&amp;"."&amp;$C78,UncollectibleLookup,2,FALSE),$C78=VLOOKUP($A78&amp;"."&amp;$C78,UncollectibleLookup,4,FALSE)),0,'Corrected With Uncollectible'!DT78-'Module C Initial'!DT78),'Corrected With Uncollectible'!DT78-'Module C Initial'!DT78)</f>
        <v>0</v>
      </c>
      <c r="AC78" s="31">
        <f ca="1">IFERROR(IF(AND($A78=VLOOKUP($A78&amp;"."&amp;$C78,UncollectibleLookup,2,FALSE),$C78=VLOOKUP($A78&amp;"."&amp;$C78,UncollectibleLookup,4,FALSE)),0,'Corrected With Uncollectible'!DU78-'Module C Initial'!DU78),'Corrected With Uncollectible'!DU78-'Module C Initial'!DU78)</f>
        <v>0</v>
      </c>
      <c r="AD78" s="31">
        <f ca="1">IFERROR(IF(AND($A78=VLOOKUP($A78&amp;"."&amp;$C78,UncollectibleLookup,2,FALSE),$C78=VLOOKUP($A78&amp;"."&amp;$C78,UncollectibleLookup,4,FALSE)),0,'Corrected With Uncollectible'!DV78-'Module C Initial'!DV78),'Corrected With Uncollectible'!DV78-'Module C Initial'!DV78)</f>
        <v>-1.0000000000047748E-2</v>
      </c>
      <c r="AE78" s="31">
        <f ca="1">IFERROR(IF(AND($A78=VLOOKUP($A78&amp;"."&amp;$C78,UncollectibleLookup,2,FALSE),$C78=VLOOKUP($A78&amp;"."&amp;$C78,UncollectibleLookup,4,FALSE)),0,'Corrected With Uncollectible'!DW78-'Module C Initial'!DW78),'Corrected With Uncollectible'!DW78-'Module C Initial'!DW78)</f>
        <v>-9.9999999999909051E-3</v>
      </c>
      <c r="AF78" s="31">
        <f ca="1">IFERROR(IF(AND($A78=VLOOKUP($A78&amp;"."&amp;$C78,UncollectibleLookup,2,FALSE),$C78=VLOOKUP($A78&amp;"."&amp;$C78,UncollectibleLookup,4,FALSE)),0,'Corrected With Uncollectible'!DX78-'Module C Initial'!DX78),'Corrected With Uncollectible'!DX78-'Module C Initial'!DX78)</f>
        <v>0</v>
      </c>
      <c r="AG78" s="31">
        <f ca="1">IFERROR(IF(AND($A78=VLOOKUP($A78&amp;"."&amp;$C78,UncollectibleLookup,2,FALSE),$C78=VLOOKUP($A78&amp;"."&amp;$C78,UncollectibleLookup,4,FALSE)),0,'Corrected With Uncollectible'!DY78-'Module C Initial'!DY78),'Corrected With Uncollectible'!DY78-'Module C Initial'!DY78)</f>
        <v>0</v>
      </c>
      <c r="AH78" s="31">
        <f ca="1">IFERROR(IF(AND($A78=VLOOKUP($A78&amp;"."&amp;$C78,UncollectibleLookup,2,FALSE),$C78=VLOOKUP($A78&amp;"."&amp;$C78,UncollectibleLookup,4,FALSE)),0,'Corrected With Uncollectible'!DZ78-'Module C Initial'!DZ78),'Corrected With Uncollectible'!DZ78-'Module C Initial'!DZ78)</f>
        <v>0</v>
      </c>
      <c r="AI78" s="31">
        <f ca="1">IFERROR(IF(AND($A78=VLOOKUP($A78&amp;"."&amp;$C78,UncollectibleLookup,2,FALSE),$C78=VLOOKUP($A78&amp;"."&amp;$C78,UncollectibleLookup,4,FALSE)),0,'Corrected With Uncollectible'!EA78-'Module C Initial'!EA78),'Corrected With Uncollectible'!EA78-'Module C Initial'!EA78)</f>
        <v>0</v>
      </c>
      <c r="AJ78" s="31">
        <f ca="1">IFERROR(IF(AND($A78=VLOOKUP($A78&amp;"."&amp;$C78,UncollectibleLookup,2,FALSE),$C78=VLOOKUP($A78&amp;"."&amp;$C78,UncollectibleLookup,4,FALSE)),0,'Corrected With Uncollectible'!EB78-'Module C Initial'!EB78),'Corrected With Uncollectible'!EB78-'Module C Initial'!EB78)</f>
        <v>0</v>
      </c>
      <c r="AK78" s="31">
        <f ca="1">IFERROR(IF(AND($A78=VLOOKUP($A78&amp;"."&amp;$C78,UncollectibleLookup,2,FALSE),$C78=VLOOKUP($A78&amp;"."&amp;$C78,UncollectibleLookup,4,FALSE)),0,'Corrected With Uncollectible'!EC78-'Module C Initial'!EC78),'Corrected With Uncollectible'!EC78-'Module C Initial'!EC78)</f>
        <v>0</v>
      </c>
      <c r="AL78" s="31">
        <f ca="1">IFERROR(IF(AND($A78=VLOOKUP($A78&amp;"."&amp;$C78,UncollectibleLookup,2,FALSE),$C78=VLOOKUP($A78&amp;"."&amp;$C78,UncollectibleLookup,4,FALSE)),0,'Corrected With Uncollectible'!ED78-'Module C Initial'!ED78),'Corrected With Uncollectible'!ED78-'Module C Initial'!ED78)</f>
        <v>0</v>
      </c>
      <c r="AM78" s="31">
        <f ca="1">IFERROR(IF(AND($A78=VLOOKUP($A78&amp;"."&amp;$C78,UncollectibleLookup,2,FALSE),$C78=VLOOKUP($A78&amp;"."&amp;$C78,UncollectibleLookup,4,FALSE)),0,'Corrected With Uncollectible'!EE78-'Module C Initial'!EE78),'Corrected With Uncollectible'!EE78-'Module C Initial'!EE78)</f>
        <v>0</v>
      </c>
      <c r="AN78" s="31">
        <f ca="1">IFERROR(IF(AND($A78=VLOOKUP($A78&amp;"."&amp;$C78,UncollectibleLookup,2,FALSE),$C78=VLOOKUP($A78&amp;"."&amp;$C78,UncollectibleLookup,4,FALSE)),0,'Corrected With Uncollectible'!EF78-'Module C Initial'!EF78),'Corrected With Uncollectible'!EF78-'Module C Initial'!EF78)</f>
        <v>0</v>
      </c>
      <c r="AO78" s="32">
        <f t="shared" ca="1" si="16"/>
        <v>0</v>
      </c>
      <c r="AP78" s="32">
        <f t="shared" ca="1" si="16"/>
        <v>-2.0000000000266027E-2</v>
      </c>
      <c r="AQ78" s="32">
        <f t="shared" ca="1" si="16"/>
        <v>-1.999999999998181E-2</v>
      </c>
      <c r="AR78" s="32">
        <f t="shared" ca="1" si="15"/>
        <v>0</v>
      </c>
      <c r="AS78" s="32">
        <f t="shared" ca="1" si="15"/>
        <v>0</v>
      </c>
      <c r="AT78" s="32">
        <f t="shared" ca="1" si="15"/>
        <v>0</v>
      </c>
      <c r="AU78" s="32">
        <f t="shared" ca="1" si="15"/>
        <v>0</v>
      </c>
      <c r="AV78" s="32">
        <f t="shared" ca="1" si="15"/>
        <v>-9.9999999999909051E-3</v>
      </c>
      <c r="AW78" s="32">
        <f t="shared" ca="1" si="15"/>
        <v>9.0949470177292824E-13</v>
      </c>
      <c r="AX78" s="32">
        <f t="shared" ca="1" si="15"/>
        <v>-2.2737367544323206E-13</v>
      </c>
      <c r="AY78" s="32">
        <f t="shared" ca="1" si="15"/>
        <v>9.9999999997635314E-3</v>
      </c>
      <c r="AZ78" s="32">
        <f t="shared" ca="1" si="15"/>
        <v>9.9999999997635314E-3</v>
      </c>
      <c r="BA78" s="31">
        <f t="shared" ca="1" si="19"/>
        <v>0</v>
      </c>
      <c r="BB78" s="31">
        <f t="shared" ca="1" si="19"/>
        <v>0</v>
      </c>
      <c r="BC78" s="31">
        <f t="shared" ca="1" si="19"/>
        <v>0</v>
      </c>
      <c r="BD78" s="31">
        <f t="shared" ca="1" si="19"/>
        <v>0</v>
      </c>
      <c r="BE78" s="31">
        <f t="shared" ca="1" si="19"/>
        <v>0</v>
      </c>
      <c r="BF78" s="31">
        <f t="shared" ca="1" si="19"/>
        <v>0</v>
      </c>
      <c r="BG78" s="31">
        <f t="shared" ca="1" si="13"/>
        <v>0</v>
      </c>
      <c r="BH78" s="31">
        <f t="shared" ca="1" si="13"/>
        <v>0</v>
      </c>
      <c r="BI78" s="31">
        <f t="shared" ca="1" si="13"/>
        <v>0</v>
      </c>
      <c r="BJ78" s="31">
        <f t="shared" ca="1" si="13"/>
        <v>0</v>
      </c>
      <c r="BK78" s="31">
        <f t="shared" ca="1" si="13"/>
        <v>0</v>
      </c>
      <c r="BL78" s="31">
        <f t="shared" ca="1" si="13"/>
        <v>0</v>
      </c>
      <c r="BM78" s="32">
        <f t="shared" ca="1" si="20"/>
        <v>0</v>
      </c>
      <c r="BN78" s="32">
        <f t="shared" ca="1" si="20"/>
        <v>-2.0000000000266027E-2</v>
      </c>
      <c r="BO78" s="32">
        <f t="shared" ca="1" si="20"/>
        <v>-1.999999999998181E-2</v>
      </c>
      <c r="BP78" s="32">
        <f t="shared" ca="1" si="20"/>
        <v>0</v>
      </c>
      <c r="BQ78" s="32">
        <f t="shared" ca="1" si="20"/>
        <v>0</v>
      </c>
      <c r="BR78" s="32">
        <f t="shared" ca="1" si="20"/>
        <v>0</v>
      </c>
      <c r="BS78" s="32">
        <f t="shared" ca="1" si="14"/>
        <v>0</v>
      </c>
      <c r="BT78" s="32">
        <f t="shared" ca="1" si="14"/>
        <v>-9.9999999999909051E-3</v>
      </c>
      <c r="BU78" s="32">
        <f t="shared" ca="1" si="14"/>
        <v>9.0949470177292824E-13</v>
      </c>
      <c r="BV78" s="32">
        <f t="shared" ca="1" si="14"/>
        <v>-2.2737367544323206E-13</v>
      </c>
      <c r="BW78" s="32">
        <f t="shared" ca="1" si="14"/>
        <v>9.9999999997635314E-3</v>
      </c>
      <c r="BX78" s="32">
        <f t="shared" ca="1" si="14"/>
        <v>9.9999999997635314E-3</v>
      </c>
    </row>
    <row r="79" spans="1:76">
      <c r="A79" t="s">
        <v>453</v>
      </c>
      <c r="B79" s="1" t="s">
        <v>81</v>
      </c>
      <c r="C79" t="str">
        <f t="shared" ca="1" si="17"/>
        <v>IOR1</v>
      </c>
      <c r="D79" t="str">
        <f t="shared" ca="1" si="18"/>
        <v>Cold Lake Industrial System</v>
      </c>
      <c r="E79" s="31">
        <f ca="1">IFERROR(IF(AND($A79=VLOOKUP($A79&amp;"."&amp;$C79,UncollectibleLookup,2,FALSE),$C79=VLOOKUP($A79&amp;"."&amp;$C79,UncollectibleLookup,4,FALSE)),0,'Corrected With Uncollectible'!CW79-'Module C Initial'!CW79),'Corrected With Uncollectible'!CW79-'Module C Initial'!CW79)</f>
        <v>1528.8699999999953</v>
      </c>
      <c r="F79" s="31">
        <f ca="1">IFERROR(IF(AND($A79=VLOOKUP($A79&amp;"."&amp;$C79,UncollectibleLookup,2,FALSE),$C79=VLOOKUP($A79&amp;"."&amp;$C79,UncollectibleLookup,4,FALSE)),0,'Corrected With Uncollectible'!CX79-'Module C Initial'!CX79),'Corrected With Uncollectible'!CX79-'Module C Initial'!CX79)</f>
        <v>719.97000000000116</v>
      </c>
      <c r="G79" s="31">
        <f ca="1">IFERROR(IF(AND($A79=VLOOKUP($A79&amp;"."&amp;$C79,UncollectibleLookup,2,FALSE),$C79=VLOOKUP($A79&amp;"."&amp;$C79,UncollectibleLookup,4,FALSE)),0,'Corrected With Uncollectible'!CY79-'Module C Initial'!CY79),'Corrected With Uncollectible'!CY79-'Module C Initial'!CY79)</f>
        <v>570.61999999998079</v>
      </c>
      <c r="H79" s="31">
        <f ca="1">IFERROR(IF(AND($A79=VLOOKUP($A79&amp;"."&amp;$C79,UncollectibleLookup,2,FALSE),$C79=VLOOKUP($A79&amp;"."&amp;$C79,UncollectibleLookup,4,FALSE)),0,'Corrected With Uncollectible'!CZ79-'Module C Initial'!CZ79),'Corrected With Uncollectible'!CZ79-'Module C Initial'!CZ79)</f>
        <v>96.649999999999636</v>
      </c>
      <c r="I79" s="31">
        <f ca="1">IFERROR(IF(AND($A79=VLOOKUP($A79&amp;"."&amp;$C79,UncollectibleLookup,2,FALSE),$C79=VLOOKUP($A79&amp;"."&amp;$C79,UncollectibleLookup,4,FALSE)),0,'Corrected With Uncollectible'!DA79-'Module C Initial'!DA79),'Corrected With Uncollectible'!DA79-'Module C Initial'!DA79)</f>
        <v>159.70999999999913</v>
      </c>
      <c r="J79" s="31">
        <f ca="1">IFERROR(IF(AND($A79=VLOOKUP($A79&amp;"."&amp;$C79,UncollectibleLookup,2,FALSE),$C79=VLOOKUP($A79&amp;"."&amp;$C79,UncollectibleLookup,4,FALSE)),0,'Corrected With Uncollectible'!DB79-'Module C Initial'!DB79),'Corrected With Uncollectible'!DB79-'Module C Initial'!DB79)</f>
        <v>344.93999999999505</v>
      </c>
      <c r="K79" s="31">
        <f ca="1">IFERROR(IF(AND($A79=VLOOKUP($A79&amp;"."&amp;$C79,UncollectibleLookup,2,FALSE),$C79=VLOOKUP($A79&amp;"."&amp;$C79,UncollectibleLookup,4,FALSE)),0,'Corrected With Uncollectible'!DC79-'Module C Initial'!DC79),'Corrected With Uncollectible'!DC79-'Module C Initial'!DC79)</f>
        <v>446.02000000000407</v>
      </c>
      <c r="L79" s="31">
        <f ca="1">IFERROR(IF(AND($A79=VLOOKUP($A79&amp;"."&amp;$C79,UncollectibleLookup,2,FALSE),$C79=VLOOKUP($A79&amp;"."&amp;$C79,UncollectibleLookup,4,FALSE)),0,'Corrected With Uncollectible'!DD79-'Module C Initial'!DD79),'Corrected With Uncollectible'!DD79-'Module C Initial'!DD79)</f>
        <v>439.68999999999505</v>
      </c>
      <c r="M79" s="31">
        <f ca="1">IFERROR(IF(AND($A79=VLOOKUP($A79&amp;"."&amp;$C79,UncollectibleLookup,2,FALSE),$C79=VLOOKUP($A79&amp;"."&amp;$C79,UncollectibleLookup,4,FALSE)),0,'Corrected With Uncollectible'!DE79-'Module C Initial'!DE79),'Corrected With Uncollectible'!DE79-'Module C Initial'!DE79)</f>
        <v>876.0399999999936</v>
      </c>
      <c r="N79" s="31">
        <f ca="1">IFERROR(IF(AND($A79=VLOOKUP($A79&amp;"."&amp;$C79,UncollectibleLookup,2,FALSE),$C79=VLOOKUP($A79&amp;"."&amp;$C79,UncollectibleLookup,4,FALSE)),0,'Corrected With Uncollectible'!DF79-'Module C Initial'!DF79),'Corrected With Uncollectible'!DF79-'Module C Initial'!DF79)</f>
        <v>582.58999999999651</v>
      </c>
      <c r="O79" s="31">
        <f ca="1">IFERROR(IF(AND($A79=VLOOKUP($A79&amp;"."&amp;$C79,UncollectibleLookup,2,FALSE),$C79=VLOOKUP($A79&amp;"."&amp;$C79,UncollectibleLookup,4,FALSE)),0,'Corrected With Uncollectible'!DG79-'Module C Initial'!DG79),'Corrected With Uncollectible'!DG79-'Module C Initial'!DG79)</f>
        <v>650.63000000000466</v>
      </c>
      <c r="P79" s="31">
        <f ca="1">IFERROR(IF(AND($A79=VLOOKUP($A79&amp;"."&amp;$C79,UncollectibleLookup,2,FALSE),$C79=VLOOKUP($A79&amp;"."&amp;$C79,UncollectibleLookup,4,FALSE)),0,'Corrected With Uncollectible'!DH79-'Module C Initial'!DH79),'Corrected With Uncollectible'!DH79-'Module C Initial'!DH79)</f>
        <v>808.27999999998428</v>
      </c>
      <c r="Q79" s="32">
        <f ca="1">IFERROR(IF(AND($A79=VLOOKUP($A79&amp;"."&amp;$C79,UncollectibleLookup,2,FALSE),$C79=VLOOKUP($A79&amp;"."&amp;$C79,UncollectibleLookup,4,FALSE)),0,'Corrected With Uncollectible'!DI79-'Module C Initial'!DI79),'Corrected With Uncollectible'!DI79-'Module C Initial'!DI79)</f>
        <v>76.449999999999818</v>
      </c>
      <c r="R79" s="32">
        <f ca="1">IFERROR(IF(AND($A79=VLOOKUP($A79&amp;"."&amp;$C79,UncollectibleLookup,2,FALSE),$C79=VLOOKUP($A79&amp;"."&amp;$C79,UncollectibleLookup,4,FALSE)),0,'Corrected With Uncollectible'!DJ79-'Module C Initial'!DJ79),'Corrected With Uncollectible'!DJ79-'Module C Initial'!DJ79)</f>
        <v>36</v>
      </c>
      <c r="S79" s="32">
        <f ca="1">IFERROR(IF(AND($A79=VLOOKUP($A79&amp;"."&amp;$C79,UncollectibleLookup,2,FALSE),$C79=VLOOKUP($A79&amp;"."&amp;$C79,UncollectibleLookup,4,FALSE)),0,'Corrected With Uncollectible'!DK79-'Module C Initial'!DK79),'Corrected With Uncollectible'!DK79-'Module C Initial'!DK79)</f>
        <v>28.529999999999973</v>
      </c>
      <c r="T79" s="32">
        <f ca="1">IFERROR(IF(AND($A79=VLOOKUP($A79&amp;"."&amp;$C79,UncollectibleLookup,2,FALSE),$C79=VLOOKUP($A79&amp;"."&amp;$C79,UncollectibleLookup,4,FALSE)),0,'Corrected With Uncollectible'!DL79-'Module C Initial'!DL79),'Corrected With Uncollectible'!DL79-'Module C Initial'!DL79)</f>
        <v>4.8400000000000034</v>
      </c>
      <c r="U79" s="32">
        <f ca="1">IFERROR(IF(AND($A79=VLOOKUP($A79&amp;"."&amp;$C79,UncollectibleLookup,2,FALSE),$C79=VLOOKUP($A79&amp;"."&amp;$C79,UncollectibleLookup,4,FALSE)),0,'Corrected With Uncollectible'!DM79-'Module C Initial'!DM79),'Corrected With Uncollectible'!DM79-'Module C Initial'!DM79)</f>
        <v>7.9800000000000182</v>
      </c>
      <c r="V79" s="32">
        <f ca="1">IFERROR(IF(AND($A79=VLOOKUP($A79&amp;"."&amp;$C79,UncollectibleLookup,2,FALSE),$C79=VLOOKUP($A79&amp;"."&amp;$C79,UncollectibleLookup,4,FALSE)),0,'Corrected With Uncollectible'!DN79-'Module C Initial'!DN79),'Corrected With Uncollectible'!DN79-'Module C Initial'!DN79)</f>
        <v>17.25</v>
      </c>
      <c r="W79" s="32">
        <f ca="1">IFERROR(IF(AND($A79=VLOOKUP($A79&amp;"."&amp;$C79,UncollectibleLookup,2,FALSE),$C79=VLOOKUP($A79&amp;"."&amp;$C79,UncollectibleLookup,4,FALSE)),0,'Corrected With Uncollectible'!DO79-'Module C Initial'!DO79),'Corrected With Uncollectible'!DO79-'Module C Initial'!DO79)</f>
        <v>22.300000000000068</v>
      </c>
      <c r="X79" s="32">
        <f ca="1">IFERROR(IF(AND($A79=VLOOKUP($A79&amp;"."&amp;$C79,UncollectibleLookup,2,FALSE),$C79=VLOOKUP($A79&amp;"."&amp;$C79,UncollectibleLookup,4,FALSE)),0,'Corrected With Uncollectible'!DP79-'Module C Initial'!DP79),'Corrected With Uncollectible'!DP79-'Module C Initial'!DP79)</f>
        <v>21.980000000000018</v>
      </c>
      <c r="Y79" s="32">
        <f ca="1">IFERROR(IF(AND($A79=VLOOKUP($A79&amp;"."&amp;$C79,UncollectibleLookup,2,FALSE),$C79=VLOOKUP($A79&amp;"."&amp;$C79,UncollectibleLookup,4,FALSE)),0,'Corrected With Uncollectible'!DQ79-'Module C Initial'!DQ79),'Corrected With Uncollectible'!DQ79-'Module C Initial'!DQ79)</f>
        <v>43.799999999999955</v>
      </c>
      <c r="Z79" s="32">
        <f ca="1">IFERROR(IF(AND($A79=VLOOKUP($A79&amp;"."&amp;$C79,UncollectibleLookup,2,FALSE),$C79=VLOOKUP($A79&amp;"."&amp;$C79,UncollectibleLookup,4,FALSE)),0,'Corrected With Uncollectible'!DR79-'Module C Initial'!DR79),'Corrected With Uncollectible'!DR79-'Module C Initial'!DR79)</f>
        <v>29.130000000000109</v>
      </c>
      <c r="AA79" s="32">
        <f ca="1">IFERROR(IF(AND($A79=VLOOKUP($A79&amp;"."&amp;$C79,UncollectibleLookup,2,FALSE),$C79=VLOOKUP($A79&amp;"."&amp;$C79,UncollectibleLookup,4,FALSE)),0,'Corrected With Uncollectible'!DS79-'Module C Initial'!DS79),'Corrected With Uncollectible'!DS79-'Module C Initial'!DS79)</f>
        <v>32.540000000000191</v>
      </c>
      <c r="AB79" s="32">
        <f ca="1">IFERROR(IF(AND($A79=VLOOKUP($A79&amp;"."&amp;$C79,UncollectibleLookup,2,FALSE),$C79=VLOOKUP($A79&amp;"."&amp;$C79,UncollectibleLookup,4,FALSE)),0,'Corrected With Uncollectible'!DT79-'Module C Initial'!DT79),'Corrected With Uncollectible'!DT79-'Module C Initial'!DT79)</f>
        <v>40.410000000000082</v>
      </c>
      <c r="AC79" s="31">
        <f ca="1">IFERROR(IF(AND($A79=VLOOKUP($A79&amp;"."&amp;$C79,UncollectibleLookup,2,FALSE),$C79=VLOOKUP($A79&amp;"."&amp;$C79,UncollectibleLookup,4,FALSE)),0,'Corrected With Uncollectible'!DU79-'Module C Initial'!DU79),'Corrected With Uncollectible'!DU79-'Module C Initial'!DU79)</f>
        <v>492.54999999999927</v>
      </c>
      <c r="AD79" s="31">
        <f ca="1">IFERROR(IF(AND($A79=VLOOKUP($A79&amp;"."&amp;$C79,UncollectibleLookup,2,FALSE),$C79=VLOOKUP($A79&amp;"."&amp;$C79,UncollectibleLookup,4,FALSE)),0,'Corrected With Uncollectible'!DV79-'Module C Initial'!DV79),'Corrected With Uncollectible'!DV79-'Module C Initial'!DV79)</f>
        <v>230.26999999999953</v>
      </c>
      <c r="AE79" s="31">
        <f ca="1">IFERROR(IF(AND($A79=VLOOKUP($A79&amp;"."&amp;$C79,UncollectibleLookup,2,FALSE),$C79=VLOOKUP($A79&amp;"."&amp;$C79,UncollectibleLookup,4,FALSE)),0,'Corrected With Uncollectible'!DW79-'Module C Initial'!DW79),'Corrected With Uncollectible'!DW79-'Module C Initial'!DW79)</f>
        <v>181.30999999999949</v>
      </c>
      <c r="AF79" s="31">
        <f ca="1">IFERROR(IF(AND($A79=VLOOKUP($A79&amp;"."&amp;$C79,UncollectibleLookup,2,FALSE),$C79=VLOOKUP($A79&amp;"."&amp;$C79,UncollectibleLookup,4,FALSE)),0,'Corrected With Uncollectible'!DX79-'Module C Initial'!DX79),'Corrected With Uncollectible'!DX79-'Module C Initial'!DX79)</f>
        <v>30.519999999999982</v>
      </c>
      <c r="AG79" s="31">
        <f ca="1">IFERROR(IF(AND($A79=VLOOKUP($A79&amp;"."&amp;$C79,UncollectibleLookup,2,FALSE),$C79=VLOOKUP($A79&amp;"."&amp;$C79,UncollectibleLookup,4,FALSE)),0,'Corrected With Uncollectible'!DY79-'Module C Initial'!DY79),'Corrected With Uncollectible'!DY79-'Module C Initial'!DY79)</f>
        <v>50.180000000000064</v>
      </c>
      <c r="AH79" s="31">
        <f ca="1">IFERROR(IF(AND($A79=VLOOKUP($A79&amp;"."&amp;$C79,UncollectibleLookup,2,FALSE),$C79=VLOOKUP($A79&amp;"."&amp;$C79,UncollectibleLookup,4,FALSE)),0,'Corrected With Uncollectible'!DZ79-'Module C Initial'!DZ79),'Corrected With Uncollectible'!DZ79-'Module C Initial'!DZ79)</f>
        <v>107.78999999999996</v>
      </c>
      <c r="AI79" s="31">
        <f ca="1">IFERROR(IF(AND($A79=VLOOKUP($A79&amp;"."&amp;$C79,UncollectibleLookup,2,FALSE),$C79=VLOOKUP($A79&amp;"."&amp;$C79,UncollectibleLookup,4,FALSE)),0,'Corrected With Uncollectible'!EA79-'Module C Initial'!EA79),'Corrected With Uncollectible'!EA79-'Module C Initial'!EA79)</f>
        <v>138.64000000000033</v>
      </c>
      <c r="AJ79" s="31">
        <f ca="1">IFERROR(IF(AND($A79=VLOOKUP($A79&amp;"."&amp;$C79,UncollectibleLookup,2,FALSE),$C79=VLOOKUP($A79&amp;"."&amp;$C79,UncollectibleLookup,4,FALSE)),0,'Corrected With Uncollectible'!EB79-'Module C Initial'!EB79),'Corrected With Uncollectible'!EB79-'Module C Initial'!EB79)</f>
        <v>135.92000000000007</v>
      </c>
      <c r="AK79" s="31">
        <f ca="1">IFERROR(IF(AND($A79=VLOOKUP($A79&amp;"."&amp;$C79,UncollectibleLookup,2,FALSE),$C79=VLOOKUP($A79&amp;"."&amp;$C79,UncollectibleLookup,4,FALSE)),0,'Corrected With Uncollectible'!EC79-'Module C Initial'!EC79),'Corrected With Uncollectible'!EC79-'Module C Initial'!EC79)</f>
        <v>269.31999999999971</v>
      </c>
      <c r="AL79" s="31">
        <f ca="1">IFERROR(IF(AND($A79=VLOOKUP($A79&amp;"."&amp;$C79,UncollectibleLookup,2,FALSE),$C79=VLOOKUP($A79&amp;"."&amp;$C79,UncollectibleLookup,4,FALSE)),0,'Corrected With Uncollectible'!ED79-'Module C Initial'!ED79),'Corrected With Uncollectible'!ED79-'Module C Initial'!ED79)</f>
        <v>178.15000000000055</v>
      </c>
      <c r="AM79" s="31">
        <f ca="1">IFERROR(IF(AND($A79=VLOOKUP($A79&amp;"."&amp;$C79,UncollectibleLookup,2,FALSE),$C79=VLOOKUP($A79&amp;"."&amp;$C79,UncollectibleLookup,4,FALSE)),0,'Corrected With Uncollectible'!EE79-'Module C Initial'!EE79),'Corrected With Uncollectible'!EE79-'Module C Initial'!EE79)</f>
        <v>197.85000000000036</v>
      </c>
      <c r="AN79" s="31">
        <f ca="1">IFERROR(IF(AND($A79=VLOOKUP($A79&amp;"."&amp;$C79,UncollectibleLookup,2,FALSE),$C79=VLOOKUP($A79&amp;"."&amp;$C79,UncollectibleLookup,4,FALSE)),0,'Corrected With Uncollectible'!EF79-'Module C Initial'!EF79),'Corrected With Uncollectible'!EF79-'Module C Initial'!EF79)</f>
        <v>244.46000000000095</v>
      </c>
      <c r="AO79" s="32">
        <f t="shared" ca="1" si="16"/>
        <v>2097.8699999999944</v>
      </c>
      <c r="AP79" s="32">
        <f t="shared" ca="1" si="16"/>
        <v>986.24000000000069</v>
      </c>
      <c r="AQ79" s="32">
        <f t="shared" ca="1" si="16"/>
        <v>780.45999999998025</v>
      </c>
      <c r="AR79" s="32">
        <f t="shared" ca="1" si="15"/>
        <v>132.00999999999962</v>
      </c>
      <c r="AS79" s="32">
        <f t="shared" ca="1" si="15"/>
        <v>217.86999999999921</v>
      </c>
      <c r="AT79" s="32">
        <f t="shared" ca="1" si="15"/>
        <v>469.97999999999502</v>
      </c>
      <c r="AU79" s="32">
        <f t="shared" ca="1" si="15"/>
        <v>606.96000000000447</v>
      </c>
      <c r="AV79" s="32">
        <f t="shared" ca="1" si="15"/>
        <v>597.58999999999514</v>
      </c>
      <c r="AW79" s="32">
        <f t="shared" ca="1" si="15"/>
        <v>1189.1599999999933</v>
      </c>
      <c r="AX79" s="32">
        <f t="shared" ca="1" si="15"/>
        <v>789.86999999999716</v>
      </c>
      <c r="AY79" s="32">
        <f t="shared" ca="1" si="15"/>
        <v>881.02000000000521</v>
      </c>
      <c r="AZ79" s="32">
        <f t="shared" ca="1" si="15"/>
        <v>1093.1499999999853</v>
      </c>
      <c r="BA79" s="31">
        <f t="shared" ca="1" si="19"/>
        <v>17.91</v>
      </c>
      <c r="BB79" s="31">
        <f t="shared" ca="1" si="19"/>
        <v>8.43</v>
      </c>
      <c r="BC79" s="31">
        <f t="shared" ca="1" si="19"/>
        <v>6.68</v>
      </c>
      <c r="BD79" s="31">
        <f t="shared" ca="1" si="19"/>
        <v>1.1299999999999999</v>
      </c>
      <c r="BE79" s="31">
        <f t="shared" ca="1" si="19"/>
        <v>1.87</v>
      </c>
      <c r="BF79" s="31">
        <f t="shared" ca="1" si="19"/>
        <v>4.04</v>
      </c>
      <c r="BG79" s="31">
        <f t="shared" ca="1" si="13"/>
        <v>5.22</v>
      </c>
      <c r="BH79" s="31">
        <f t="shared" ca="1" si="13"/>
        <v>5.15</v>
      </c>
      <c r="BI79" s="31">
        <f t="shared" ca="1" si="13"/>
        <v>10.26</v>
      </c>
      <c r="BJ79" s="31">
        <f t="shared" ca="1" si="13"/>
        <v>6.82</v>
      </c>
      <c r="BK79" s="31">
        <f t="shared" ca="1" si="13"/>
        <v>7.62</v>
      </c>
      <c r="BL79" s="31">
        <f t="shared" ca="1" si="13"/>
        <v>9.4700000000000006</v>
      </c>
      <c r="BM79" s="32">
        <f t="shared" ca="1" si="20"/>
        <v>2115.7799999999943</v>
      </c>
      <c r="BN79" s="32">
        <f t="shared" ca="1" si="20"/>
        <v>994.67000000000064</v>
      </c>
      <c r="BO79" s="32">
        <f t="shared" ca="1" si="20"/>
        <v>787.1399999999802</v>
      </c>
      <c r="BP79" s="32">
        <f t="shared" ca="1" si="20"/>
        <v>133.13999999999962</v>
      </c>
      <c r="BQ79" s="32">
        <f t="shared" ca="1" si="20"/>
        <v>219.73999999999921</v>
      </c>
      <c r="BR79" s="32">
        <f t="shared" ca="1" si="20"/>
        <v>474.01999999999504</v>
      </c>
      <c r="BS79" s="32">
        <f t="shared" ca="1" si="14"/>
        <v>612.1800000000045</v>
      </c>
      <c r="BT79" s="32">
        <f t="shared" ca="1" si="14"/>
        <v>602.73999999999512</v>
      </c>
      <c r="BU79" s="32">
        <f t="shared" ca="1" si="14"/>
        <v>1199.4199999999933</v>
      </c>
      <c r="BV79" s="32">
        <f t="shared" ca="1" si="14"/>
        <v>796.68999999999721</v>
      </c>
      <c r="BW79" s="32">
        <f t="shared" ca="1" si="14"/>
        <v>888.64000000000522</v>
      </c>
      <c r="BX79" s="32">
        <f t="shared" ca="1" si="14"/>
        <v>1102.6199999999853</v>
      </c>
    </row>
    <row r="80" spans="1:76">
      <c r="A80" t="s">
        <v>436</v>
      </c>
      <c r="B80" s="1" t="s">
        <v>130</v>
      </c>
      <c r="C80" t="str">
        <f t="shared" ca="1" si="17"/>
        <v>KAN</v>
      </c>
      <c r="D80" t="str">
        <f t="shared" ca="1" si="18"/>
        <v>Kananaskis Hydro Facility</v>
      </c>
      <c r="E80" s="31">
        <f ca="1">IFERROR(IF(AND($A80=VLOOKUP($A80&amp;"."&amp;$C80,UncollectibleLookup,2,FALSE),$C80=VLOOKUP($A80&amp;"."&amp;$C80,UncollectibleLookup,4,FALSE)),0,'Corrected With Uncollectible'!CW80-'Module C Initial'!CW80),'Corrected With Uncollectible'!CW80-'Module C Initial'!CW80)</f>
        <v>68.75</v>
      </c>
      <c r="F80" s="31">
        <f ca="1">IFERROR(IF(AND($A80=VLOOKUP($A80&amp;"."&amp;$C80,UncollectibleLookup,2,FALSE),$C80=VLOOKUP($A80&amp;"."&amp;$C80,UncollectibleLookup,4,FALSE)),0,'Corrected With Uncollectible'!CX80-'Module C Initial'!CX80),'Corrected With Uncollectible'!CX80-'Module C Initial'!CX80)</f>
        <v>33.429999999998472</v>
      </c>
      <c r="G80" s="31">
        <f ca="1">IFERROR(IF(AND($A80=VLOOKUP($A80&amp;"."&amp;$C80,UncollectibleLookup,2,FALSE),$C80=VLOOKUP($A80&amp;"."&amp;$C80,UncollectibleLookup,4,FALSE)),0,'Corrected With Uncollectible'!CY80-'Module C Initial'!CY80),'Corrected With Uncollectible'!CY80-'Module C Initial'!CY80)</f>
        <v>25.270000000000437</v>
      </c>
      <c r="H80" s="31">
        <f ca="1">IFERROR(IF(AND($A80=VLOOKUP($A80&amp;"."&amp;$C80,UncollectibleLookup,2,FALSE),$C80=VLOOKUP($A80&amp;"."&amp;$C80,UncollectibleLookup,4,FALSE)),0,'Corrected With Uncollectible'!CZ80-'Module C Initial'!CZ80),'Corrected With Uncollectible'!CZ80-'Module C Initial'!CZ80)</f>
        <v>17.289999999999054</v>
      </c>
      <c r="I80" s="31">
        <f ca="1">IFERROR(IF(AND($A80=VLOOKUP($A80&amp;"."&amp;$C80,UncollectibleLookup,2,FALSE),$C80=VLOOKUP($A80&amp;"."&amp;$C80,UncollectibleLookup,4,FALSE)),0,'Corrected With Uncollectible'!DA80-'Module C Initial'!DA80),'Corrected With Uncollectible'!DA80-'Module C Initial'!DA80)</f>
        <v>21.139999999999418</v>
      </c>
      <c r="J80" s="31">
        <f ca="1">IFERROR(IF(AND($A80=VLOOKUP($A80&amp;"."&amp;$C80,UncollectibleLookup,2,FALSE),$C80=VLOOKUP($A80&amp;"."&amp;$C80,UncollectibleLookup,4,FALSE)),0,'Corrected With Uncollectible'!DB80-'Module C Initial'!DB80),'Corrected With Uncollectible'!DB80-'Module C Initial'!DB80)</f>
        <v>44.369999999998981</v>
      </c>
      <c r="K80" s="31">
        <f ca="1">IFERROR(IF(AND($A80=VLOOKUP($A80&amp;"."&amp;$C80,UncollectibleLookup,2,FALSE),$C80=VLOOKUP($A80&amp;"."&amp;$C80,UncollectibleLookup,4,FALSE)),0,'Corrected With Uncollectible'!DC80-'Module C Initial'!DC80),'Corrected With Uncollectible'!DC80-'Module C Initial'!DC80)</f>
        <v>52.819999999999709</v>
      </c>
      <c r="L80" s="31">
        <f ca="1">IFERROR(IF(AND($A80=VLOOKUP($A80&amp;"."&amp;$C80,UncollectibleLookup,2,FALSE),$C80=VLOOKUP($A80&amp;"."&amp;$C80,UncollectibleLookup,4,FALSE)),0,'Corrected With Uncollectible'!DD80-'Module C Initial'!DD80),'Corrected With Uncollectible'!DD80-'Module C Initial'!DD80)</f>
        <v>36.159999999999854</v>
      </c>
      <c r="M80" s="31">
        <f ca="1">IFERROR(IF(AND($A80=VLOOKUP($A80&amp;"."&amp;$C80,UncollectibleLookup,2,FALSE),$C80=VLOOKUP($A80&amp;"."&amp;$C80,UncollectibleLookup,4,FALSE)),0,'Corrected With Uncollectible'!DE80-'Module C Initial'!DE80),'Corrected With Uncollectible'!DE80-'Module C Initial'!DE80)</f>
        <v>67.939999999995052</v>
      </c>
      <c r="N80" s="31">
        <f ca="1">IFERROR(IF(AND($A80=VLOOKUP($A80&amp;"."&amp;$C80,UncollectibleLookup,2,FALSE),$C80=VLOOKUP($A80&amp;"."&amp;$C80,UncollectibleLookup,4,FALSE)),0,'Corrected With Uncollectible'!DF80-'Module C Initial'!DF80),'Corrected With Uncollectible'!DF80-'Module C Initial'!DF80)</f>
        <v>20.239999999999782</v>
      </c>
      <c r="O80" s="31">
        <f ca="1">IFERROR(IF(AND($A80=VLOOKUP($A80&amp;"."&amp;$C80,UncollectibleLookup,2,FALSE),$C80=VLOOKUP($A80&amp;"."&amp;$C80,UncollectibleLookup,4,FALSE)),0,'Corrected With Uncollectible'!DG80-'Module C Initial'!DG80),'Corrected With Uncollectible'!DG80-'Module C Initial'!DG80)</f>
        <v>27.790000000000873</v>
      </c>
      <c r="P80" s="31">
        <f ca="1">IFERROR(IF(AND($A80=VLOOKUP($A80&amp;"."&amp;$C80,UncollectibleLookup,2,FALSE),$C80=VLOOKUP($A80&amp;"."&amp;$C80,UncollectibleLookup,4,FALSE)),0,'Corrected With Uncollectible'!DH80-'Module C Initial'!DH80),'Corrected With Uncollectible'!DH80-'Module C Initial'!DH80)</f>
        <v>32.909999999999854</v>
      </c>
      <c r="Q80" s="32">
        <f ca="1">IFERROR(IF(AND($A80=VLOOKUP($A80&amp;"."&amp;$C80,UncollectibleLookup,2,FALSE),$C80=VLOOKUP($A80&amp;"."&amp;$C80,UncollectibleLookup,4,FALSE)),0,'Corrected With Uncollectible'!DI80-'Module C Initial'!DI80),'Corrected With Uncollectible'!DI80-'Module C Initial'!DI80)</f>
        <v>3.4399999999998272</v>
      </c>
      <c r="R80" s="32">
        <f ca="1">IFERROR(IF(AND($A80=VLOOKUP($A80&amp;"."&amp;$C80,UncollectibleLookup,2,FALSE),$C80=VLOOKUP($A80&amp;"."&amp;$C80,UncollectibleLookup,4,FALSE)),0,'Corrected With Uncollectible'!DJ80-'Module C Initial'!DJ80),'Corrected With Uncollectible'!DJ80-'Module C Initial'!DJ80)</f>
        <v>1.6699999999999591</v>
      </c>
      <c r="S80" s="32">
        <f ca="1">IFERROR(IF(AND($A80=VLOOKUP($A80&amp;"."&amp;$C80,UncollectibleLookup,2,FALSE),$C80=VLOOKUP($A80&amp;"."&amp;$C80,UncollectibleLookup,4,FALSE)),0,'Corrected With Uncollectible'!DK80-'Module C Initial'!DK80),'Corrected With Uncollectible'!DK80-'Module C Initial'!DK80)</f>
        <v>1.2599999999999909</v>
      </c>
      <c r="T80" s="32">
        <f ca="1">IFERROR(IF(AND($A80=VLOOKUP($A80&amp;"."&amp;$C80,UncollectibleLookup,2,FALSE),$C80=VLOOKUP($A80&amp;"."&amp;$C80,UncollectibleLookup,4,FALSE)),0,'Corrected With Uncollectible'!DL80-'Module C Initial'!DL80),'Corrected With Uncollectible'!DL80-'Module C Initial'!DL80)</f>
        <v>0.86000000000001364</v>
      </c>
      <c r="U80" s="32">
        <f ca="1">IFERROR(IF(AND($A80=VLOOKUP($A80&amp;"."&amp;$C80,UncollectibleLookup,2,FALSE),$C80=VLOOKUP($A80&amp;"."&amp;$C80,UncollectibleLookup,4,FALSE)),0,'Corrected With Uncollectible'!DM80-'Module C Initial'!DM80),'Corrected With Uncollectible'!DM80-'Module C Initial'!DM80)</f>
        <v>1.0600000000000023</v>
      </c>
      <c r="V80" s="32">
        <f ca="1">IFERROR(IF(AND($A80=VLOOKUP($A80&amp;"."&amp;$C80,UncollectibleLookup,2,FALSE),$C80=VLOOKUP($A80&amp;"."&amp;$C80,UncollectibleLookup,4,FALSE)),0,'Corrected With Uncollectible'!DN80-'Module C Initial'!DN80),'Corrected With Uncollectible'!DN80-'Module C Initial'!DN80)</f>
        <v>2.2200000000000273</v>
      </c>
      <c r="W80" s="32">
        <f ca="1">IFERROR(IF(AND($A80=VLOOKUP($A80&amp;"."&amp;$C80,UncollectibleLookup,2,FALSE),$C80=VLOOKUP($A80&amp;"."&amp;$C80,UncollectibleLookup,4,FALSE)),0,'Corrected With Uncollectible'!DO80-'Module C Initial'!DO80),'Corrected With Uncollectible'!DO80-'Module C Initial'!DO80)</f>
        <v>2.6399999999999864</v>
      </c>
      <c r="X80" s="32">
        <f ca="1">IFERROR(IF(AND($A80=VLOOKUP($A80&amp;"."&amp;$C80,UncollectibleLookup,2,FALSE),$C80=VLOOKUP($A80&amp;"."&amp;$C80,UncollectibleLookup,4,FALSE)),0,'Corrected With Uncollectible'!DP80-'Module C Initial'!DP80),'Corrected With Uncollectible'!DP80-'Module C Initial'!DP80)</f>
        <v>1.8100000000000591</v>
      </c>
      <c r="Y80" s="32">
        <f ca="1">IFERROR(IF(AND($A80=VLOOKUP($A80&amp;"."&amp;$C80,UncollectibleLookup,2,FALSE),$C80=VLOOKUP($A80&amp;"."&amp;$C80,UncollectibleLookup,4,FALSE)),0,'Corrected With Uncollectible'!DQ80-'Module C Initial'!DQ80),'Corrected With Uncollectible'!DQ80-'Module C Initial'!DQ80)</f>
        <v>3.3899999999998727</v>
      </c>
      <c r="Z80" s="32">
        <f ca="1">IFERROR(IF(AND($A80=VLOOKUP($A80&amp;"."&amp;$C80,UncollectibleLookup,2,FALSE),$C80=VLOOKUP($A80&amp;"."&amp;$C80,UncollectibleLookup,4,FALSE)),0,'Corrected With Uncollectible'!DR80-'Module C Initial'!DR80),'Corrected With Uncollectible'!DR80-'Module C Initial'!DR80)</f>
        <v>1.0099999999999909</v>
      </c>
      <c r="AA80" s="32">
        <f ca="1">IFERROR(IF(AND($A80=VLOOKUP($A80&amp;"."&amp;$C80,UncollectibleLookup,2,FALSE),$C80=VLOOKUP($A80&amp;"."&amp;$C80,UncollectibleLookup,4,FALSE)),0,'Corrected With Uncollectible'!DS80-'Module C Initial'!DS80),'Corrected With Uncollectible'!DS80-'Module C Initial'!DS80)</f>
        <v>1.3899999999999864</v>
      </c>
      <c r="AB80" s="32">
        <f ca="1">IFERROR(IF(AND($A80=VLOOKUP($A80&amp;"."&amp;$C80,UncollectibleLookup,2,FALSE),$C80=VLOOKUP($A80&amp;"."&amp;$C80,UncollectibleLookup,4,FALSE)),0,'Corrected With Uncollectible'!DT80-'Module C Initial'!DT80),'Corrected With Uncollectible'!DT80-'Module C Initial'!DT80)</f>
        <v>1.6499999999999773</v>
      </c>
      <c r="AC80" s="31">
        <f ca="1">IFERROR(IF(AND($A80=VLOOKUP($A80&amp;"."&amp;$C80,UncollectibleLookup,2,FALSE),$C80=VLOOKUP($A80&amp;"."&amp;$C80,UncollectibleLookup,4,FALSE)),0,'Corrected With Uncollectible'!DU80-'Module C Initial'!DU80),'Corrected With Uncollectible'!DU80-'Module C Initial'!DU80)</f>
        <v>22.149999999999636</v>
      </c>
      <c r="AD80" s="31">
        <f ca="1">IFERROR(IF(AND($A80=VLOOKUP($A80&amp;"."&amp;$C80,UncollectibleLookup,2,FALSE),$C80=VLOOKUP($A80&amp;"."&amp;$C80,UncollectibleLookup,4,FALSE)),0,'Corrected With Uncollectible'!DV80-'Module C Initial'!DV80),'Corrected With Uncollectible'!DV80-'Module C Initial'!DV80)</f>
        <v>10.700000000000273</v>
      </c>
      <c r="AE80" s="31">
        <f ca="1">IFERROR(IF(AND($A80=VLOOKUP($A80&amp;"."&amp;$C80,UncollectibleLookup,2,FALSE),$C80=VLOOKUP($A80&amp;"."&amp;$C80,UncollectibleLookup,4,FALSE)),0,'Corrected With Uncollectible'!DW80-'Module C Initial'!DW80),'Corrected With Uncollectible'!DW80-'Module C Initial'!DW80)</f>
        <v>8.0300000000002001</v>
      </c>
      <c r="AF80" s="31">
        <f ca="1">IFERROR(IF(AND($A80=VLOOKUP($A80&amp;"."&amp;$C80,UncollectibleLookup,2,FALSE),$C80=VLOOKUP($A80&amp;"."&amp;$C80,UncollectibleLookup,4,FALSE)),0,'Corrected With Uncollectible'!DX80-'Module C Initial'!DX80),'Corrected With Uncollectible'!DX80-'Module C Initial'!DX80)</f>
        <v>5.4600000000000364</v>
      </c>
      <c r="AG80" s="31">
        <f ca="1">IFERROR(IF(AND($A80=VLOOKUP($A80&amp;"."&amp;$C80,UncollectibleLookup,2,FALSE),$C80=VLOOKUP($A80&amp;"."&amp;$C80,UncollectibleLookup,4,FALSE)),0,'Corrected With Uncollectible'!DY80-'Module C Initial'!DY80),'Corrected With Uncollectible'!DY80-'Module C Initial'!DY80)</f>
        <v>6.6400000000003274</v>
      </c>
      <c r="AH80" s="31">
        <f ca="1">IFERROR(IF(AND($A80=VLOOKUP($A80&amp;"."&amp;$C80,UncollectibleLookup,2,FALSE),$C80=VLOOKUP($A80&amp;"."&amp;$C80,UncollectibleLookup,4,FALSE)),0,'Corrected With Uncollectible'!DZ80-'Module C Initial'!DZ80),'Corrected With Uncollectible'!DZ80-'Module C Initial'!DZ80)</f>
        <v>13.860000000000582</v>
      </c>
      <c r="AI80" s="31">
        <f ca="1">IFERROR(IF(AND($A80=VLOOKUP($A80&amp;"."&amp;$C80,UncollectibleLookup,2,FALSE),$C80=VLOOKUP($A80&amp;"."&amp;$C80,UncollectibleLookup,4,FALSE)),0,'Corrected With Uncollectible'!EA80-'Module C Initial'!EA80),'Corrected With Uncollectible'!EA80-'Module C Initial'!EA80)</f>
        <v>16.409999999999854</v>
      </c>
      <c r="AJ80" s="31">
        <f ca="1">IFERROR(IF(AND($A80=VLOOKUP($A80&amp;"."&amp;$C80,UncollectibleLookup,2,FALSE),$C80=VLOOKUP($A80&amp;"."&amp;$C80,UncollectibleLookup,4,FALSE)),0,'Corrected With Uncollectible'!EB80-'Module C Initial'!EB80),'Corrected With Uncollectible'!EB80-'Module C Initial'!EB80)</f>
        <v>11.179999999999836</v>
      </c>
      <c r="AK80" s="31">
        <f ca="1">IFERROR(IF(AND($A80=VLOOKUP($A80&amp;"."&amp;$C80,UncollectibleLookup,2,FALSE),$C80=VLOOKUP($A80&amp;"."&amp;$C80,UncollectibleLookup,4,FALSE)),0,'Corrected With Uncollectible'!EC80-'Module C Initial'!EC80),'Corrected With Uncollectible'!EC80-'Module C Initial'!EC80)</f>
        <v>20.880000000000109</v>
      </c>
      <c r="AL80" s="31">
        <f ca="1">IFERROR(IF(AND($A80=VLOOKUP($A80&amp;"."&amp;$C80,UncollectibleLookup,2,FALSE),$C80=VLOOKUP($A80&amp;"."&amp;$C80,UncollectibleLookup,4,FALSE)),0,'Corrected With Uncollectible'!ED80-'Module C Initial'!ED80),'Corrected With Uncollectible'!ED80-'Module C Initial'!ED80)</f>
        <v>6.1900000000000546</v>
      </c>
      <c r="AM80" s="31">
        <f ca="1">IFERROR(IF(AND($A80=VLOOKUP($A80&amp;"."&amp;$C80,UncollectibleLookup,2,FALSE),$C80=VLOOKUP($A80&amp;"."&amp;$C80,UncollectibleLookup,4,FALSE)),0,'Corrected With Uncollectible'!EE80-'Module C Initial'!EE80),'Corrected With Uncollectible'!EE80-'Module C Initial'!EE80)</f>
        <v>8.4500000000002728</v>
      </c>
      <c r="AN80" s="31">
        <f ca="1">IFERROR(IF(AND($A80=VLOOKUP($A80&amp;"."&amp;$C80,UncollectibleLookup,2,FALSE),$C80=VLOOKUP($A80&amp;"."&amp;$C80,UncollectibleLookup,4,FALSE)),0,'Corrected With Uncollectible'!EF80-'Module C Initial'!EF80),'Corrected With Uncollectible'!EF80-'Module C Initial'!EF80)</f>
        <v>9.9499999999998181</v>
      </c>
      <c r="AO80" s="32">
        <f t="shared" ca="1" si="16"/>
        <v>94.339999999999463</v>
      </c>
      <c r="AP80" s="32">
        <f t="shared" ca="1" si="16"/>
        <v>45.799999999998704</v>
      </c>
      <c r="AQ80" s="32">
        <f t="shared" ca="1" si="16"/>
        <v>34.560000000000628</v>
      </c>
      <c r="AR80" s="32">
        <f t="shared" ca="1" si="15"/>
        <v>23.609999999999104</v>
      </c>
      <c r="AS80" s="32">
        <f t="shared" ca="1" si="15"/>
        <v>28.839999999999748</v>
      </c>
      <c r="AT80" s="32">
        <f t="shared" ca="1" si="15"/>
        <v>60.449999999999591</v>
      </c>
      <c r="AU80" s="32">
        <f t="shared" ca="1" si="15"/>
        <v>71.86999999999955</v>
      </c>
      <c r="AV80" s="32">
        <f t="shared" ca="1" si="15"/>
        <v>49.14999999999975</v>
      </c>
      <c r="AW80" s="32">
        <f t="shared" ca="1" si="15"/>
        <v>92.209999999995034</v>
      </c>
      <c r="AX80" s="32">
        <f t="shared" ca="1" si="15"/>
        <v>27.439999999999827</v>
      </c>
      <c r="AY80" s="32">
        <f t="shared" ca="1" si="15"/>
        <v>37.630000000001132</v>
      </c>
      <c r="AZ80" s="32">
        <f t="shared" ca="1" si="15"/>
        <v>44.50999999999965</v>
      </c>
      <c r="BA80" s="31">
        <f t="shared" ca="1" si="19"/>
        <v>0.81</v>
      </c>
      <c r="BB80" s="31">
        <f t="shared" ca="1" si="19"/>
        <v>0.39</v>
      </c>
      <c r="BC80" s="31">
        <f t="shared" ca="1" si="19"/>
        <v>0.3</v>
      </c>
      <c r="BD80" s="31">
        <f t="shared" ca="1" si="19"/>
        <v>0.2</v>
      </c>
      <c r="BE80" s="31">
        <f t="shared" ca="1" si="19"/>
        <v>0.25</v>
      </c>
      <c r="BF80" s="31">
        <f t="shared" ca="1" si="19"/>
        <v>0.52</v>
      </c>
      <c r="BG80" s="31">
        <f t="shared" ca="1" si="13"/>
        <v>0.62</v>
      </c>
      <c r="BH80" s="31">
        <f t="shared" ca="1" si="13"/>
        <v>0.42</v>
      </c>
      <c r="BI80" s="31">
        <f t="shared" ca="1" si="13"/>
        <v>0.8</v>
      </c>
      <c r="BJ80" s="31">
        <f t="shared" ca="1" si="13"/>
        <v>0.24</v>
      </c>
      <c r="BK80" s="31">
        <f t="shared" ca="1" si="13"/>
        <v>0.33</v>
      </c>
      <c r="BL80" s="31">
        <f t="shared" ca="1" si="13"/>
        <v>0.39</v>
      </c>
      <c r="BM80" s="32">
        <f t="shared" ca="1" si="20"/>
        <v>95.149999999999466</v>
      </c>
      <c r="BN80" s="32">
        <f t="shared" ca="1" si="20"/>
        <v>46.189999999998705</v>
      </c>
      <c r="BO80" s="32">
        <f t="shared" ca="1" si="20"/>
        <v>34.860000000000625</v>
      </c>
      <c r="BP80" s="32">
        <f t="shared" ca="1" si="20"/>
        <v>23.809999999999103</v>
      </c>
      <c r="BQ80" s="32">
        <f t="shared" ca="1" si="20"/>
        <v>29.089999999999748</v>
      </c>
      <c r="BR80" s="32">
        <f t="shared" ca="1" si="20"/>
        <v>60.969999999999594</v>
      </c>
      <c r="BS80" s="32">
        <f t="shared" ca="1" si="14"/>
        <v>72.489999999999554</v>
      </c>
      <c r="BT80" s="32">
        <f t="shared" ca="1" si="14"/>
        <v>49.569999999999752</v>
      </c>
      <c r="BU80" s="32">
        <f t="shared" ca="1" si="14"/>
        <v>93.009999999995031</v>
      </c>
      <c r="BV80" s="32">
        <f t="shared" ca="1" si="14"/>
        <v>27.679999999999826</v>
      </c>
      <c r="BW80" s="32">
        <f t="shared" ca="1" si="14"/>
        <v>37.960000000001131</v>
      </c>
      <c r="BX80" s="32">
        <f t="shared" ca="1" si="14"/>
        <v>44.89999999999965</v>
      </c>
    </row>
    <row r="81" spans="1:76">
      <c r="A81" t="s">
        <v>434</v>
      </c>
      <c r="B81" s="1" t="s">
        <v>63</v>
      </c>
      <c r="C81" t="str">
        <f t="shared" ca="1" si="17"/>
        <v>KH1</v>
      </c>
      <c r="D81" t="str">
        <f t="shared" ca="1" si="18"/>
        <v>Keephills #1</v>
      </c>
      <c r="E81" s="31">
        <f ca="1">IFERROR(IF(AND($A81=VLOOKUP($A81&amp;"."&amp;$C81,UncollectibleLookup,2,FALSE),$C81=VLOOKUP($A81&amp;"."&amp;$C81,UncollectibleLookup,4,FALSE)),0,'Corrected With Uncollectible'!CW81-'Module C Initial'!CW81),'Corrected With Uncollectible'!CW81-'Module C Initial'!CW81)</f>
        <v>1780.0600000000559</v>
      </c>
      <c r="F81" s="31">
        <f ca="1">IFERROR(IF(AND($A81=VLOOKUP($A81&amp;"."&amp;$C81,UncollectibleLookup,2,FALSE),$C81=VLOOKUP($A81&amp;"."&amp;$C81,UncollectibleLookup,4,FALSE)),0,'Corrected With Uncollectible'!CX81-'Module C Initial'!CX81),'Corrected With Uncollectible'!CX81-'Module C Initial'!CX81)</f>
        <v>1211.5500000000466</v>
      </c>
      <c r="G81" s="31">
        <f ca="1">IFERROR(IF(AND($A81=VLOOKUP($A81&amp;"."&amp;$C81,UncollectibleLookup,2,FALSE),$C81=VLOOKUP($A81&amp;"."&amp;$C81,UncollectibleLookup,4,FALSE)),0,'Corrected With Uncollectible'!CY81-'Module C Initial'!CY81),'Corrected With Uncollectible'!CY81-'Module C Initial'!CY81)</f>
        <v>1206.0500000000466</v>
      </c>
      <c r="H81" s="31">
        <f ca="1">IFERROR(IF(AND($A81=VLOOKUP($A81&amp;"."&amp;$C81,UncollectibleLookup,2,FALSE),$C81=VLOOKUP($A81&amp;"."&amp;$C81,UncollectibleLookup,4,FALSE)),0,'Corrected With Uncollectible'!CZ81-'Module C Initial'!CZ81),'Corrected With Uncollectible'!CZ81-'Module C Initial'!CZ81)</f>
        <v>325.47000000000116</v>
      </c>
      <c r="I81" s="31">
        <f ca="1">IFERROR(IF(AND($A81=VLOOKUP($A81&amp;"."&amp;$C81,UncollectibleLookup,2,FALSE),$C81=VLOOKUP($A81&amp;"."&amp;$C81,UncollectibleLookup,4,FALSE)),0,'Corrected With Uncollectible'!DA81-'Module C Initial'!DA81),'Corrected With Uncollectible'!DA81-'Module C Initial'!DA81)</f>
        <v>6.8699999999998909</v>
      </c>
      <c r="J81" s="31">
        <f ca="1">IFERROR(IF(AND($A81=VLOOKUP($A81&amp;"."&amp;$C81,UncollectibleLookup,2,FALSE),$C81=VLOOKUP($A81&amp;"."&amp;$C81,UncollectibleLookup,4,FALSE)),0,'Corrected With Uncollectible'!DB81-'Module C Initial'!DB81),'Corrected With Uncollectible'!DB81-'Module C Initial'!DB81)</f>
        <v>805.45000000006985</v>
      </c>
      <c r="K81" s="31">
        <f ca="1">IFERROR(IF(AND($A81=VLOOKUP($A81&amp;"."&amp;$C81,UncollectibleLookup,2,FALSE),$C81=VLOOKUP($A81&amp;"."&amp;$C81,UncollectibleLookup,4,FALSE)),0,'Corrected With Uncollectible'!DC81-'Module C Initial'!DC81),'Corrected With Uncollectible'!DC81-'Module C Initial'!DC81)</f>
        <v>1169.8200000000652</v>
      </c>
      <c r="L81" s="31">
        <f ca="1">IFERROR(IF(AND($A81=VLOOKUP($A81&amp;"."&amp;$C81,UncollectibleLookup,2,FALSE),$C81=VLOOKUP($A81&amp;"."&amp;$C81,UncollectibleLookup,4,FALSE)),0,'Corrected With Uncollectible'!DD81-'Module C Initial'!DD81),'Corrected With Uncollectible'!DD81-'Module C Initial'!DD81)</f>
        <v>967.30000000004657</v>
      </c>
      <c r="M81" s="31">
        <f ca="1">IFERROR(IF(AND($A81=VLOOKUP($A81&amp;"."&amp;$C81,UncollectibleLookup,2,FALSE),$C81=VLOOKUP($A81&amp;"."&amp;$C81,UncollectibleLookup,4,FALSE)),0,'Corrected With Uncollectible'!DE81-'Module C Initial'!DE81),'Corrected With Uncollectible'!DE81-'Module C Initial'!DE81)</f>
        <v>1995.7199999999721</v>
      </c>
      <c r="N81" s="31">
        <f ca="1">IFERROR(IF(AND($A81=VLOOKUP($A81&amp;"."&amp;$C81,UncollectibleLookup,2,FALSE),$C81=VLOOKUP($A81&amp;"."&amp;$C81,UncollectibleLookup,4,FALSE)),0,'Corrected With Uncollectible'!DF81-'Module C Initial'!DF81),'Corrected With Uncollectible'!DF81-'Module C Initial'!DF81)</f>
        <v>970.42000000004191</v>
      </c>
      <c r="O81" s="31">
        <f ca="1">IFERROR(IF(AND($A81=VLOOKUP($A81&amp;"."&amp;$C81,UncollectibleLookup,2,FALSE),$C81=VLOOKUP($A81&amp;"."&amp;$C81,UncollectibleLookup,4,FALSE)),0,'Corrected With Uncollectible'!DG81-'Module C Initial'!DG81),'Corrected With Uncollectible'!DG81-'Module C Initial'!DG81)</f>
        <v>1366.2299999999814</v>
      </c>
      <c r="P81" s="31">
        <f ca="1">IFERROR(IF(AND($A81=VLOOKUP($A81&amp;"."&amp;$C81,UncollectibleLookup,2,FALSE),$C81=VLOOKUP($A81&amp;"."&amp;$C81,UncollectibleLookup,4,FALSE)),0,'Corrected With Uncollectible'!DH81-'Module C Initial'!DH81),'Corrected With Uncollectible'!DH81-'Module C Initial'!DH81)</f>
        <v>1520.9399999999441</v>
      </c>
      <c r="Q81" s="32">
        <f ca="1">IFERROR(IF(AND($A81=VLOOKUP($A81&amp;"."&amp;$C81,UncollectibleLookup,2,FALSE),$C81=VLOOKUP($A81&amp;"."&amp;$C81,UncollectibleLookup,4,FALSE)),0,'Corrected With Uncollectible'!DI81-'Module C Initial'!DI81),'Corrected With Uncollectible'!DI81-'Module C Initial'!DI81)</f>
        <v>89</v>
      </c>
      <c r="R81" s="32">
        <f ca="1">IFERROR(IF(AND($A81=VLOOKUP($A81&amp;"."&amp;$C81,UncollectibleLookup,2,FALSE),$C81=VLOOKUP($A81&amp;"."&amp;$C81,UncollectibleLookup,4,FALSE)),0,'Corrected With Uncollectible'!DJ81-'Module C Initial'!DJ81),'Corrected With Uncollectible'!DJ81-'Module C Initial'!DJ81)</f>
        <v>60.579999999999927</v>
      </c>
      <c r="S81" s="32">
        <f ca="1">IFERROR(IF(AND($A81=VLOOKUP($A81&amp;"."&amp;$C81,UncollectibleLookup,2,FALSE),$C81=VLOOKUP($A81&amp;"."&amp;$C81,UncollectibleLookup,4,FALSE)),0,'Corrected With Uncollectible'!DK81-'Module C Initial'!DK81),'Corrected With Uncollectible'!DK81-'Module C Initial'!DK81)</f>
        <v>60.300000000000182</v>
      </c>
      <c r="T81" s="32">
        <f ca="1">IFERROR(IF(AND($A81=VLOOKUP($A81&amp;"."&amp;$C81,UncollectibleLookup,2,FALSE),$C81=VLOOKUP($A81&amp;"."&amp;$C81,UncollectibleLookup,4,FALSE)),0,'Corrected With Uncollectible'!DL81-'Module C Initial'!DL81),'Corrected With Uncollectible'!DL81-'Module C Initial'!DL81)</f>
        <v>16.279999999999745</v>
      </c>
      <c r="U81" s="32">
        <f ca="1">IFERROR(IF(AND($A81=VLOOKUP($A81&amp;"."&amp;$C81,UncollectibleLookup,2,FALSE),$C81=VLOOKUP($A81&amp;"."&amp;$C81,UncollectibleLookup,4,FALSE)),0,'Corrected With Uncollectible'!DM81-'Module C Initial'!DM81),'Corrected With Uncollectible'!DM81-'Module C Initial'!DM81)</f>
        <v>0.33999999999999631</v>
      </c>
      <c r="V81" s="32">
        <f ca="1">IFERROR(IF(AND($A81=VLOOKUP($A81&amp;"."&amp;$C81,UncollectibleLookup,2,FALSE),$C81=VLOOKUP($A81&amp;"."&amp;$C81,UncollectibleLookup,4,FALSE)),0,'Corrected With Uncollectible'!DN81-'Module C Initial'!DN81),'Corrected With Uncollectible'!DN81-'Module C Initial'!DN81)</f>
        <v>40.270000000000437</v>
      </c>
      <c r="W81" s="32">
        <f ca="1">IFERROR(IF(AND($A81=VLOOKUP($A81&amp;"."&amp;$C81,UncollectibleLookup,2,FALSE),$C81=VLOOKUP($A81&amp;"."&amp;$C81,UncollectibleLookup,4,FALSE)),0,'Corrected With Uncollectible'!DO81-'Module C Initial'!DO81),'Corrected With Uncollectible'!DO81-'Module C Initial'!DO81)</f>
        <v>58.489999999999782</v>
      </c>
      <c r="X81" s="32">
        <f ca="1">IFERROR(IF(AND($A81=VLOOKUP($A81&amp;"."&amp;$C81,UncollectibleLookup,2,FALSE),$C81=VLOOKUP($A81&amp;"."&amp;$C81,UncollectibleLookup,4,FALSE)),0,'Corrected With Uncollectible'!DP81-'Module C Initial'!DP81),'Corrected With Uncollectible'!DP81-'Module C Initial'!DP81)</f>
        <v>48.359999999999673</v>
      </c>
      <c r="Y81" s="32">
        <f ca="1">IFERROR(IF(AND($A81=VLOOKUP($A81&amp;"."&amp;$C81,UncollectibleLookup,2,FALSE),$C81=VLOOKUP($A81&amp;"."&amp;$C81,UncollectibleLookup,4,FALSE)),0,'Corrected With Uncollectible'!DQ81-'Module C Initial'!DQ81),'Corrected With Uncollectible'!DQ81-'Module C Initial'!DQ81)</f>
        <v>99.790000000000873</v>
      </c>
      <c r="Z81" s="32">
        <f ca="1">IFERROR(IF(AND($A81=VLOOKUP($A81&amp;"."&amp;$C81,UncollectibleLookup,2,FALSE),$C81=VLOOKUP($A81&amp;"."&amp;$C81,UncollectibleLookup,4,FALSE)),0,'Corrected With Uncollectible'!DR81-'Module C Initial'!DR81),'Corrected With Uncollectible'!DR81-'Module C Initial'!DR81)</f>
        <v>48.520000000000437</v>
      </c>
      <c r="AA81" s="32">
        <f ca="1">IFERROR(IF(AND($A81=VLOOKUP($A81&amp;"."&amp;$C81,UncollectibleLookup,2,FALSE),$C81=VLOOKUP($A81&amp;"."&amp;$C81,UncollectibleLookup,4,FALSE)),0,'Corrected With Uncollectible'!DS81-'Module C Initial'!DS81),'Corrected With Uncollectible'!DS81-'Module C Initial'!DS81)</f>
        <v>68.31000000000131</v>
      </c>
      <c r="AB81" s="32">
        <f ca="1">IFERROR(IF(AND($A81=VLOOKUP($A81&amp;"."&amp;$C81,UncollectibleLookup,2,FALSE),$C81=VLOOKUP($A81&amp;"."&amp;$C81,UncollectibleLookup,4,FALSE)),0,'Corrected With Uncollectible'!DT81-'Module C Initial'!DT81),'Corrected With Uncollectible'!DT81-'Module C Initial'!DT81)</f>
        <v>76.049999999999272</v>
      </c>
      <c r="AC81" s="31">
        <f ca="1">IFERROR(IF(AND($A81=VLOOKUP($A81&amp;"."&amp;$C81,UncollectibleLookup,2,FALSE),$C81=VLOOKUP($A81&amp;"."&amp;$C81,UncollectibleLookup,4,FALSE)),0,'Corrected With Uncollectible'!DU81-'Module C Initial'!DU81),'Corrected With Uncollectible'!DU81-'Module C Initial'!DU81)</f>
        <v>573.48000000001048</v>
      </c>
      <c r="AD81" s="31">
        <f ca="1">IFERROR(IF(AND($A81=VLOOKUP($A81&amp;"."&amp;$C81,UncollectibleLookup,2,FALSE),$C81=VLOOKUP($A81&amp;"."&amp;$C81,UncollectibleLookup,4,FALSE)),0,'Corrected With Uncollectible'!DV81-'Module C Initial'!DV81),'Corrected With Uncollectible'!DV81-'Module C Initial'!DV81)</f>
        <v>387.5</v>
      </c>
      <c r="AE81" s="31">
        <f ca="1">IFERROR(IF(AND($A81=VLOOKUP($A81&amp;"."&amp;$C81,UncollectibleLookup,2,FALSE),$C81=VLOOKUP($A81&amp;"."&amp;$C81,UncollectibleLookup,4,FALSE)),0,'Corrected With Uncollectible'!DW81-'Module C Initial'!DW81),'Corrected With Uncollectible'!DW81-'Module C Initial'!DW81)</f>
        <v>383.19000000000233</v>
      </c>
      <c r="AF81" s="31">
        <f ca="1">IFERROR(IF(AND($A81=VLOOKUP($A81&amp;"."&amp;$C81,UncollectibleLookup,2,FALSE),$C81=VLOOKUP($A81&amp;"."&amp;$C81,UncollectibleLookup,4,FALSE)),0,'Corrected With Uncollectible'!DX81-'Module C Initial'!DX81),'Corrected With Uncollectible'!DX81-'Module C Initial'!DX81)</f>
        <v>102.79000000000087</v>
      </c>
      <c r="AG81" s="31">
        <f ca="1">IFERROR(IF(AND($A81=VLOOKUP($A81&amp;"."&amp;$C81,UncollectibleLookup,2,FALSE),$C81=VLOOKUP($A81&amp;"."&amp;$C81,UncollectibleLookup,4,FALSE)),0,'Corrected With Uncollectible'!DY81-'Module C Initial'!DY81),'Corrected With Uncollectible'!DY81-'Module C Initial'!DY81)</f>
        <v>2.1499999999999773</v>
      </c>
      <c r="AH81" s="31">
        <f ca="1">IFERROR(IF(AND($A81=VLOOKUP($A81&amp;"."&amp;$C81,UncollectibleLookup,2,FALSE),$C81=VLOOKUP($A81&amp;"."&amp;$C81,UncollectibleLookup,4,FALSE)),0,'Corrected With Uncollectible'!DZ81-'Module C Initial'!DZ81),'Corrected With Uncollectible'!DZ81-'Module C Initial'!DZ81)</f>
        <v>251.68000000000029</v>
      </c>
      <c r="AI81" s="31">
        <f ca="1">IFERROR(IF(AND($A81=VLOOKUP($A81&amp;"."&amp;$C81,UncollectibleLookup,2,FALSE),$C81=VLOOKUP($A81&amp;"."&amp;$C81,UncollectibleLookup,4,FALSE)),0,'Corrected With Uncollectible'!EA81-'Module C Initial'!EA81),'Corrected With Uncollectible'!EA81-'Module C Initial'!EA81)</f>
        <v>363.61000000000058</v>
      </c>
      <c r="AJ81" s="31">
        <f ca="1">IFERROR(IF(AND($A81=VLOOKUP($A81&amp;"."&amp;$C81,UncollectibleLookup,2,FALSE),$C81=VLOOKUP($A81&amp;"."&amp;$C81,UncollectibleLookup,4,FALSE)),0,'Corrected With Uncollectible'!EB81-'Module C Initial'!EB81),'Corrected With Uncollectible'!EB81-'Module C Initial'!EB81)</f>
        <v>299.0199999999968</v>
      </c>
      <c r="AK81" s="31">
        <f ca="1">IFERROR(IF(AND($A81=VLOOKUP($A81&amp;"."&amp;$C81,UncollectibleLookup,2,FALSE),$C81=VLOOKUP($A81&amp;"."&amp;$C81,UncollectibleLookup,4,FALSE)),0,'Corrected With Uncollectible'!EC81-'Module C Initial'!EC81),'Corrected With Uncollectible'!EC81-'Module C Initial'!EC81)</f>
        <v>613.55000000000291</v>
      </c>
      <c r="AL81" s="31">
        <f ca="1">IFERROR(IF(AND($A81=VLOOKUP($A81&amp;"."&amp;$C81,UncollectibleLookup,2,FALSE),$C81=VLOOKUP($A81&amp;"."&amp;$C81,UncollectibleLookup,4,FALSE)),0,'Corrected With Uncollectible'!ED81-'Module C Initial'!ED81),'Corrected With Uncollectible'!ED81-'Module C Initial'!ED81)</f>
        <v>296.73999999999796</v>
      </c>
      <c r="AM81" s="31">
        <f ca="1">IFERROR(IF(AND($A81=VLOOKUP($A81&amp;"."&amp;$C81,UncollectibleLookup,2,FALSE),$C81=VLOOKUP($A81&amp;"."&amp;$C81,UncollectibleLookup,4,FALSE)),0,'Corrected With Uncollectible'!EE81-'Module C Initial'!EE81),'Corrected With Uncollectible'!EE81-'Module C Initial'!EE81)</f>
        <v>415.45000000000437</v>
      </c>
      <c r="AN81" s="31">
        <f ca="1">IFERROR(IF(AND($A81=VLOOKUP($A81&amp;"."&amp;$C81,UncollectibleLookup,2,FALSE),$C81=VLOOKUP($A81&amp;"."&amp;$C81,UncollectibleLookup,4,FALSE)),0,'Corrected With Uncollectible'!EF81-'Module C Initial'!EF81),'Corrected With Uncollectible'!EF81-'Module C Initial'!EF81)</f>
        <v>460</v>
      </c>
      <c r="AO81" s="32">
        <f t="shared" ca="1" si="16"/>
        <v>2442.5400000000664</v>
      </c>
      <c r="AP81" s="32">
        <f t="shared" ca="1" si="16"/>
        <v>1659.6300000000465</v>
      </c>
      <c r="AQ81" s="32">
        <f t="shared" ca="1" si="16"/>
        <v>1649.5400000000491</v>
      </c>
      <c r="AR81" s="32">
        <f t="shared" ca="1" si="15"/>
        <v>444.54000000000178</v>
      </c>
      <c r="AS81" s="32">
        <f t="shared" ca="1" si="15"/>
        <v>9.3599999999998644</v>
      </c>
      <c r="AT81" s="32">
        <f t="shared" ca="1" si="15"/>
        <v>1097.4000000000706</v>
      </c>
      <c r="AU81" s="32">
        <f t="shared" ca="1" si="15"/>
        <v>1591.9200000000656</v>
      </c>
      <c r="AV81" s="32">
        <f t="shared" ca="1" si="15"/>
        <v>1314.680000000043</v>
      </c>
      <c r="AW81" s="32">
        <f t="shared" ca="1" si="15"/>
        <v>2709.0599999999758</v>
      </c>
      <c r="AX81" s="32">
        <f t="shared" ca="1" si="15"/>
        <v>1315.6800000000403</v>
      </c>
      <c r="AY81" s="32">
        <f t="shared" ca="1" si="15"/>
        <v>1849.989999999987</v>
      </c>
      <c r="AZ81" s="32">
        <f t="shared" ca="1" si="15"/>
        <v>2056.9899999999434</v>
      </c>
      <c r="BA81" s="31">
        <f t="shared" ca="1" si="19"/>
        <v>20.85</v>
      </c>
      <c r="BB81" s="31">
        <f t="shared" ca="1" si="19"/>
        <v>14.19</v>
      </c>
      <c r="BC81" s="31">
        <f t="shared" ca="1" si="19"/>
        <v>14.13</v>
      </c>
      <c r="BD81" s="31">
        <f t="shared" ca="1" si="19"/>
        <v>3.81</v>
      </c>
      <c r="BE81" s="31">
        <f t="shared" ca="1" si="19"/>
        <v>0.08</v>
      </c>
      <c r="BF81" s="31">
        <f t="shared" ca="1" si="19"/>
        <v>9.43</v>
      </c>
      <c r="BG81" s="31">
        <f t="shared" ca="1" si="13"/>
        <v>13.7</v>
      </c>
      <c r="BH81" s="31">
        <f t="shared" ca="1" si="13"/>
        <v>11.33</v>
      </c>
      <c r="BI81" s="31">
        <f t="shared" ca="1" si="13"/>
        <v>23.37</v>
      </c>
      <c r="BJ81" s="31">
        <f t="shared" ca="1" si="13"/>
        <v>11.37</v>
      </c>
      <c r="BK81" s="31">
        <f t="shared" ca="1" si="13"/>
        <v>16</v>
      </c>
      <c r="BL81" s="31">
        <f t="shared" ca="1" si="13"/>
        <v>17.809999999999999</v>
      </c>
      <c r="BM81" s="32">
        <f t="shared" ca="1" si="20"/>
        <v>2463.3900000000663</v>
      </c>
      <c r="BN81" s="32">
        <f t="shared" ca="1" si="20"/>
        <v>1673.8200000000465</v>
      </c>
      <c r="BO81" s="32">
        <f t="shared" ca="1" si="20"/>
        <v>1663.6700000000492</v>
      </c>
      <c r="BP81" s="32">
        <f t="shared" ca="1" si="20"/>
        <v>448.35000000000178</v>
      </c>
      <c r="BQ81" s="32">
        <f t="shared" ca="1" si="20"/>
        <v>9.4399999999998645</v>
      </c>
      <c r="BR81" s="32">
        <f t="shared" ca="1" si="20"/>
        <v>1106.8300000000706</v>
      </c>
      <c r="BS81" s="32">
        <f t="shared" ca="1" si="14"/>
        <v>1605.6200000000656</v>
      </c>
      <c r="BT81" s="32">
        <f t="shared" ca="1" si="14"/>
        <v>1326.010000000043</v>
      </c>
      <c r="BU81" s="32">
        <f t="shared" ca="1" si="14"/>
        <v>2732.4299999999757</v>
      </c>
      <c r="BV81" s="32">
        <f t="shared" ca="1" si="14"/>
        <v>1327.0500000000402</v>
      </c>
      <c r="BW81" s="32">
        <f t="shared" ca="1" si="14"/>
        <v>1865.989999999987</v>
      </c>
      <c r="BX81" s="32">
        <f t="shared" ca="1" si="14"/>
        <v>2074.7999999999433</v>
      </c>
    </row>
    <row r="82" spans="1:76">
      <c r="A82" t="s">
        <v>434</v>
      </c>
      <c r="B82" s="1" t="s">
        <v>64</v>
      </c>
      <c r="C82" t="str">
        <f t="shared" ca="1" si="17"/>
        <v>KH2</v>
      </c>
      <c r="D82" t="str">
        <f t="shared" ca="1" si="18"/>
        <v>Keephills #2</v>
      </c>
      <c r="E82" s="31">
        <f ca="1">IFERROR(IF(AND($A82=VLOOKUP($A82&amp;"."&amp;$C82,UncollectibleLookup,2,FALSE),$C82=VLOOKUP($A82&amp;"."&amp;$C82,UncollectibleLookup,4,FALSE)),0,'Corrected With Uncollectible'!CW82-'Module C Initial'!CW82),'Corrected With Uncollectible'!CW82-'Module C Initial'!CW82)</f>
        <v>2620.0700000000652</v>
      </c>
      <c r="F82" s="31">
        <f ca="1">IFERROR(IF(AND($A82=VLOOKUP($A82&amp;"."&amp;$C82,UncollectibleLookup,2,FALSE),$C82=VLOOKUP($A82&amp;"."&amp;$C82,UncollectibleLookup,4,FALSE)),0,'Corrected With Uncollectible'!CX82-'Module C Initial'!CX82),'Corrected With Uncollectible'!CX82-'Module C Initial'!CX82)</f>
        <v>562.19000000000233</v>
      </c>
      <c r="G82" s="31">
        <f ca="1">IFERROR(IF(AND($A82=VLOOKUP($A82&amp;"."&amp;$C82,UncollectibleLookup,2,FALSE),$C82=VLOOKUP($A82&amp;"."&amp;$C82,UncollectibleLookup,4,FALSE)),0,'Corrected With Uncollectible'!CY82-'Module C Initial'!CY82),'Corrected With Uncollectible'!CY82-'Module C Initial'!CY82)</f>
        <v>124.47000000000116</v>
      </c>
      <c r="H82" s="31">
        <f ca="1">IFERROR(IF(AND($A82=VLOOKUP($A82&amp;"."&amp;$C82,UncollectibleLookup,2,FALSE),$C82=VLOOKUP($A82&amp;"."&amp;$C82,UncollectibleLookup,4,FALSE)),0,'Corrected With Uncollectible'!CZ82-'Module C Initial'!CZ82),'Corrected With Uncollectible'!CZ82-'Module C Initial'!CZ82)</f>
        <v>698.10999999998603</v>
      </c>
      <c r="I82" s="31">
        <f ca="1">IFERROR(IF(AND($A82=VLOOKUP($A82&amp;"."&amp;$C82,UncollectibleLookup,2,FALSE),$C82=VLOOKUP($A82&amp;"."&amp;$C82,UncollectibleLookup,4,FALSE)),0,'Corrected With Uncollectible'!DA82-'Module C Initial'!DA82),'Corrected With Uncollectible'!DA82-'Module C Initial'!DA82)</f>
        <v>819.73999999999069</v>
      </c>
      <c r="J82" s="31">
        <f ca="1">IFERROR(IF(AND($A82=VLOOKUP($A82&amp;"."&amp;$C82,UncollectibleLookup,2,FALSE),$C82=VLOOKUP($A82&amp;"."&amp;$C82,UncollectibleLookup,4,FALSE)),0,'Corrected With Uncollectible'!DB82-'Module C Initial'!DB82),'Corrected With Uncollectible'!DB82-'Module C Initial'!DB82)</f>
        <v>906.85999999998603</v>
      </c>
      <c r="K82" s="31">
        <f ca="1">IFERROR(IF(AND($A82=VLOOKUP($A82&amp;"."&amp;$C82,UncollectibleLookup,2,FALSE),$C82=VLOOKUP($A82&amp;"."&amp;$C82,UncollectibleLookup,4,FALSE)),0,'Corrected With Uncollectible'!DC82-'Module C Initial'!DC82),'Corrected With Uncollectible'!DC82-'Module C Initial'!DC82)</f>
        <v>1164.609999999986</v>
      </c>
      <c r="L82" s="31">
        <f ca="1">IFERROR(IF(AND($A82=VLOOKUP($A82&amp;"."&amp;$C82,UncollectibleLookup,2,FALSE),$C82=VLOOKUP($A82&amp;"."&amp;$C82,UncollectibleLookup,4,FALSE)),0,'Corrected With Uncollectible'!DD82-'Module C Initial'!DD82),'Corrected With Uncollectible'!DD82-'Module C Initial'!DD82)</f>
        <v>972.84999999997672</v>
      </c>
      <c r="M82" s="31">
        <f ca="1">IFERROR(IF(AND($A82=VLOOKUP($A82&amp;"."&amp;$C82,UncollectibleLookup,2,FALSE),$C82=VLOOKUP($A82&amp;"."&amp;$C82,UncollectibleLookup,4,FALSE)),0,'Corrected With Uncollectible'!DE82-'Module C Initial'!DE82),'Corrected With Uncollectible'!DE82-'Module C Initial'!DE82)</f>
        <v>1461.5699999999488</v>
      </c>
      <c r="N82" s="31">
        <f ca="1">IFERROR(IF(AND($A82=VLOOKUP($A82&amp;"."&amp;$C82,UncollectibleLookup,2,FALSE),$C82=VLOOKUP($A82&amp;"."&amp;$C82,UncollectibleLookup,4,FALSE)),0,'Corrected With Uncollectible'!DF82-'Module C Initial'!DF82),'Corrected With Uncollectible'!DF82-'Module C Initial'!DF82)</f>
        <v>909.89000000001397</v>
      </c>
      <c r="O82" s="31">
        <f ca="1">IFERROR(IF(AND($A82=VLOOKUP($A82&amp;"."&amp;$C82,UncollectibleLookup,2,FALSE),$C82=VLOOKUP($A82&amp;"."&amp;$C82,UncollectibleLookup,4,FALSE)),0,'Corrected With Uncollectible'!DG82-'Module C Initial'!DG82),'Corrected With Uncollectible'!DG82-'Module C Initial'!DG82)</f>
        <v>1147.890000000014</v>
      </c>
      <c r="P82" s="31">
        <f ca="1">IFERROR(IF(AND($A82=VLOOKUP($A82&amp;"."&amp;$C82,UncollectibleLookup,2,FALSE),$C82=VLOOKUP($A82&amp;"."&amp;$C82,UncollectibleLookup,4,FALSE)),0,'Corrected With Uncollectible'!DH82-'Module C Initial'!DH82),'Corrected With Uncollectible'!DH82-'Module C Initial'!DH82)</f>
        <v>1513.2999999998137</v>
      </c>
      <c r="Q82" s="32">
        <f ca="1">IFERROR(IF(AND($A82=VLOOKUP($A82&amp;"."&amp;$C82,UncollectibleLookup,2,FALSE),$C82=VLOOKUP($A82&amp;"."&amp;$C82,UncollectibleLookup,4,FALSE)),0,'Corrected With Uncollectible'!DI82-'Module C Initial'!DI82),'Corrected With Uncollectible'!DI82-'Module C Initial'!DI82)</f>
        <v>131</v>
      </c>
      <c r="R82" s="32">
        <f ca="1">IFERROR(IF(AND($A82=VLOOKUP($A82&amp;"."&amp;$C82,UncollectibleLookup,2,FALSE),$C82=VLOOKUP($A82&amp;"."&amp;$C82,UncollectibleLookup,4,FALSE)),0,'Corrected With Uncollectible'!DJ82-'Module C Initial'!DJ82),'Corrected With Uncollectible'!DJ82-'Module C Initial'!DJ82)</f>
        <v>28.110000000000127</v>
      </c>
      <c r="S82" s="32">
        <f ca="1">IFERROR(IF(AND($A82=VLOOKUP($A82&amp;"."&amp;$C82,UncollectibleLookup,2,FALSE),$C82=VLOOKUP($A82&amp;"."&amp;$C82,UncollectibleLookup,4,FALSE)),0,'Corrected With Uncollectible'!DK82-'Module C Initial'!DK82),'Corrected With Uncollectible'!DK82-'Module C Initial'!DK82)</f>
        <v>6.2200000000000273</v>
      </c>
      <c r="T82" s="32">
        <f ca="1">IFERROR(IF(AND($A82=VLOOKUP($A82&amp;"."&amp;$C82,UncollectibleLookup,2,FALSE),$C82=VLOOKUP($A82&amp;"."&amp;$C82,UncollectibleLookup,4,FALSE)),0,'Corrected With Uncollectible'!DL82-'Module C Initial'!DL82),'Corrected With Uncollectible'!DL82-'Module C Initial'!DL82)</f>
        <v>34.909999999999854</v>
      </c>
      <c r="U82" s="32">
        <f ca="1">IFERROR(IF(AND($A82=VLOOKUP($A82&amp;"."&amp;$C82,UncollectibleLookup,2,FALSE),$C82=VLOOKUP($A82&amp;"."&amp;$C82,UncollectibleLookup,4,FALSE)),0,'Corrected With Uncollectible'!DM82-'Module C Initial'!DM82),'Corrected With Uncollectible'!DM82-'Module C Initial'!DM82)</f>
        <v>40.990000000000691</v>
      </c>
      <c r="V82" s="32">
        <f ca="1">IFERROR(IF(AND($A82=VLOOKUP($A82&amp;"."&amp;$C82,UncollectibleLookup,2,FALSE),$C82=VLOOKUP($A82&amp;"."&amp;$C82,UncollectibleLookup,4,FALSE)),0,'Corrected With Uncollectible'!DN82-'Module C Initial'!DN82),'Corrected With Uncollectible'!DN82-'Module C Initial'!DN82)</f>
        <v>45.349999999999454</v>
      </c>
      <c r="W82" s="32">
        <f ca="1">IFERROR(IF(AND($A82=VLOOKUP($A82&amp;"."&amp;$C82,UncollectibleLookup,2,FALSE),$C82=VLOOKUP($A82&amp;"."&amp;$C82,UncollectibleLookup,4,FALSE)),0,'Corrected With Uncollectible'!DO82-'Module C Initial'!DO82),'Corrected With Uncollectible'!DO82-'Module C Initial'!DO82)</f>
        <v>58.230000000000473</v>
      </c>
      <c r="X82" s="32">
        <f ca="1">IFERROR(IF(AND($A82=VLOOKUP($A82&amp;"."&amp;$C82,UncollectibleLookup,2,FALSE),$C82=VLOOKUP($A82&amp;"."&amp;$C82,UncollectibleLookup,4,FALSE)),0,'Corrected With Uncollectible'!DP82-'Module C Initial'!DP82),'Corrected With Uncollectible'!DP82-'Module C Initial'!DP82)</f>
        <v>48.640000000000327</v>
      </c>
      <c r="Y82" s="32">
        <f ca="1">IFERROR(IF(AND($A82=VLOOKUP($A82&amp;"."&amp;$C82,UncollectibleLookup,2,FALSE),$C82=VLOOKUP($A82&amp;"."&amp;$C82,UncollectibleLookup,4,FALSE)),0,'Corrected With Uncollectible'!DQ82-'Module C Initial'!DQ82),'Corrected With Uncollectible'!DQ82-'Module C Initial'!DQ82)</f>
        <v>73.079999999999927</v>
      </c>
      <c r="Z82" s="32">
        <f ca="1">IFERROR(IF(AND($A82=VLOOKUP($A82&amp;"."&amp;$C82,UncollectibleLookup,2,FALSE),$C82=VLOOKUP($A82&amp;"."&amp;$C82,UncollectibleLookup,4,FALSE)),0,'Corrected With Uncollectible'!DR82-'Module C Initial'!DR82),'Corrected With Uncollectible'!DR82-'Module C Initial'!DR82)</f>
        <v>45.5</v>
      </c>
      <c r="AA82" s="32">
        <f ca="1">IFERROR(IF(AND($A82=VLOOKUP($A82&amp;"."&amp;$C82,UncollectibleLookup,2,FALSE),$C82=VLOOKUP($A82&amp;"."&amp;$C82,UncollectibleLookup,4,FALSE)),0,'Corrected With Uncollectible'!DS82-'Module C Initial'!DS82),'Corrected With Uncollectible'!DS82-'Module C Initial'!DS82)</f>
        <v>57.399999999999636</v>
      </c>
      <c r="AB82" s="32">
        <f ca="1">IFERROR(IF(AND($A82=VLOOKUP($A82&amp;"."&amp;$C82,UncollectibleLookup,2,FALSE),$C82=VLOOKUP($A82&amp;"."&amp;$C82,UncollectibleLookup,4,FALSE)),0,'Corrected With Uncollectible'!DT82-'Module C Initial'!DT82),'Corrected With Uncollectible'!DT82-'Module C Initial'!DT82)</f>
        <v>75.670000000000073</v>
      </c>
      <c r="AC82" s="31">
        <f ca="1">IFERROR(IF(AND($A82=VLOOKUP($A82&amp;"."&amp;$C82,UncollectibleLookup,2,FALSE),$C82=VLOOKUP($A82&amp;"."&amp;$C82,UncollectibleLookup,4,FALSE)),0,'Corrected With Uncollectible'!DU82-'Module C Initial'!DU82),'Corrected With Uncollectible'!DU82-'Module C Initial'!DU82)</f>
        <v>844.09999999999127</v>
      </c>
      <c r="AD82" s="31">
        <f ca="1">IFERROR(IF(AND($A82=VLOOKUP($A82&amp;"."&amp;$C82,UncollectibleLookup,2,FALSE),$C82=VLOOKUP($A82&amp;"."&amp;$C82,UncollectibleLookup,4,FALSE)),0,'Corrected With Uncollectible'!DV82-'Module C Initial'!DV82),'Corrected With Uncollectible'!DV82-'Module C Initial'!DV82)</f>
        <v>179.79999999999927</v>
      </c>
      <c r="AE82" s="31">
        <f ca="1">IFERROR(IF(AND($A82=VLOOKUP($A82&amp;"."&amp;$C82,UncollectibleLookup,2,FALSE),$C82=VLOOKUP($A82&amp;"."&amp;$C82,UncollectibleLookup,4,FALSE)),0,'Corrected With Uncollectible'!DW82-'Module C Initial'!DW82),'Corrected With Uncollectible'!DW82-'Module C Initial'!DW82)</f>
        <v>39.549999999999272</v>
      </c>
      <c r="AF82" s="31">
        <f ca="1">IFERROR(IF(AND($A82=VLOOKUP($A82&amp;"."&amp;$C82,UncollectibleLookup,2,FALSE),$C82=VLOOKUP($A82&amp;"."&amp;$C82,UncollectibleLookup,4,FALSE)),0,'Corrected With Uncollectible'!DX82-'Module C Initial'!DX82),'Corrected With Uncollectible'!DX82-'Module C Initial'!DX82)</f>
        <v>220.47000000000116</v>
      </c>
      <c r="AG82" s="31">
        <f ca="1">IFERROR(IF(AND($A82=VLOOKUP($A82&amp;"."&amp;$C82,UncollectibleLookup,2,FALSE),$C82=VLOOKUP($A82&amp;"."&amp;$C82,UncollectibleLookup,4,FALSE)),0,'Corrected With Uncollectible'!DY82-'Module C Initial'!DY82),'Corrected With Uncollectible'!DY82-'Module C Initial'!DY82)</f>
        <v>257.54000000000087</v>
      </c>
      <c r="AH82" s="31">
        <f ca="1">IFERROR(IF(AND($A82=VLOOKUP($A82&amp;"."&amp;$C82,UncollectibleLookup,2,FALSE),$C82=VLOOKUP($A82&amp;"."&amp;$C82,UncollectibleLookup,4,FALSE)),0,'Corrected With Uncollectible'!DZ82-'Module C Initial'!DZ82),'Corrected With Uncollectible'!DZ82-'Module C Initial'!DZ82)</f>
        <v>283.37000000000262</v>
      </c>
      <c r="AI82" s="31">
        <f ca="1">IFERROR(IF(AND($A82=VLOOKUP($A82&amp;"."&amp;$C82,UncollectibleLookup,2,FALSE),$C82=VLOOKUP($A82&amp;"."&amp;$C82,UncollectibleLookup,4,FALSE)),0,'Corrected With Uncollectible'!EA82-'Module C Initial'!EA82),'Corrected With Uncollectible'!EA82-'Module C Initial'!EA82)</f>
        <v>362</v>
      </c>
      <c r="AJ82" s="31">
        <f ca="1">IFERROR(IF(AND($A82=VLOOKUP($A82&amp;"."&amp;$C82,UncollectibleLookup,2,FALSE),$C82=VLOOKUP($A82&amp;"."&amp;$C82,UncollectibleLookup,4,FALSE)),0,'Corrected With Uncollectible'!EB82-'Module C Initial'!EB82),'Corrected With Uncollectible'!EB82-'Module C Initial'!EB82)</f>
        <v>300.7300000000032</v>
      </c>
      <c r="AK82" s="31">
        <f ca="1">IFERROR(IF(AND($A82=VLOOKUP($A82&amp;"."&amp;$C82,UncollectibleLookup,2,FALSE),$C82=VLOOKUP($A82&amp;"."&amp;$C82,UncollectibleLookup,4,FALSE)),0,'Corrected With Uncollectible'!EC82-'Module C Initial'!EC82),'Corrected With Uncollectible'!EC82-'Module C Initial'!EC82)</f>
        <v>449.33999999999651</v>
      </c>
      <c r="AL82" s="31">
        <f ca="1">IFERROR(IF(AND($A82=VLOOKUP($A82&amp;"."&amp;$C82,UncollectibleLookup,2,FALSE),$C82=VLOOKUP($A82&amp;"."&amp;$C82,UncollectibleLookup,4,FALSE)),0,'Corrected With Uncollectible'!ED82-'Module C Initial'!ED82),'Corrected With Uncollectible'!ED82-'Module C Initial'!ED82)</f>
        <v>278.2300000000032</v>
      </c>
      <c r="AM82" s="31">
        <f ca="1">IFERROR(IF(AND($A82=VLOOKUP($A82&amp;"."&amp;$C82,UncollectibleLookup,2,FALSE),$C82=VLOOKUP($A82&amp;"."&amp;$C82,UncollectibleLookup,4,FALSE)),0,'Corrected With Uncollectible'!EE82-'Module C Initial'!EE82),'Corrected With Uncollectible'!EE82-'Module C Initial'!EE82)</f>
        <v>349.05999999999767</v>
      </c>
      <c r="AN82" s="31">
        <f ca="1">IFERROR(IF(AND($A82=VLOOKUP($A82&amp;"."&amp;$C82,UncollectibleLookup,2,FALSE),$C82=VLOOKUP($A82&amp;"."&amp;$C82,UncollectibleLookup,4,FALSE)),0,'Corrected With Uncollectible'!EF82-'Module C Initial'!EF82),'Corrected With Uncollectible'!EF82-'Module C Initial'!EF82)</f>
        <v>457.69000000000233</v>
      </c>
      <c r="AO82" s="32">
        <f t="shared" ca="1" si="16"/>
        <v>3595.1700000000565</v>
      </c>
      <c r="AP82" s="32">
        <f t="shared" ca="1" si="16"/>
        <v>770.10000000000173</v>
      </c>
      <c r="AQ82" s="32">
        <f t="shared" ca="1" si="16"/>
        <v>170.24000000000046</v>
      </c>
      <c r="AR82" s="32">
        <f t="shared" ca="1" si="15"/>
        <v>953.48999999998705</v>
      </c>
      <c r="AS82" s="32">
        <f t="shared" ca="1" si="15"/>
        <v>1118.2699999999923</v>
      </c>
      <c r="AT82" s="32">
        <f t="shared" ca="1" si="15"/>
        <v>1235.5799999999881</v>
      </c>
      <c r="AU82" s="32">
        <f t="shared" ca="1" si="15"/>
        <v>1584.8399999999865</v>
      </c>
      <c r="AV82" s="32">
        <f t="shared" ca="1" si="15"/>
        <v>1322.2199999999802</v>
      </c>
      <c r="AW82" s="32">
        <f t="shared" ca="1" si="15"/>
        <v>1983.9899999999452</v>
      </c>
      <c r="AX82" s="32">
        <f t="shared" ca="1" si="15"/>
        <v>1233.6200000000172</v>
      </c>
      <c r="AY82" s="32">
        <f t="shared" ca="1" si="15"/>
        <v>1554.3500000000113</v>
      </c>
      <c r="AZ82" s="32">
        <f t="shared" ca="1" si="15"/>
        <v>2046.6599999998161</v>
      </c>
      <c r="BA82" s="31">
        <f t="shared" ca="1" si="19"/>
        <v>30.69</v>
      </c>
      <c r="BB82" s="31">
        <f t="shared" ca="1" si="19"/>
        <v>6.58</v>
      </c>
      <c r="BC82" s="31">
        <f t="shared" ca="1" si="19"/>
        <v>1.46</v>
      </c>
      <c r="BD82" s="31">
        <f t="shared" ca="1" si="19"/>
        <v>8.18</v>
      </c>
      <c r="BE82" s="31">
        <f t="shared" ca="1" si="19"/>
        <v>9.6</v>
      </c>
      <c r="BF82" s="31">
        <f t="shared" ca="1" si="19"/>
        <v>10.62</v>
      </c>
      <c r="BG82" s="31">
        <f t="shared" ca="1" si="13"/>
        <v>13.64</v>
      </c>
      <c r="BH82" s="31">
        <f t="shared" ca="1" si="13"/>
        <v>11.39</v>
      </c>
      <c r="BI82" s="31">
        <f t="shared" ca="1" si="13"/>
        <v>17.12</v>
      </c>
      <c r="BJ82" s="31">
        <f t="shared" ca="1" si="13"/>
        <v>10.66</v>
      </c>
      <c r="BK82" s="31">
        <f t="shared" ca="1" si="13"/>
        <v>13.44</v>
      </c>
      <c r="BL82" s="31">
        <f t="shared" ca="1" si="13"/>
        <v>17.72</v>
      </c>
      <c r="BM82" s="32">
        <f t="shared" ca="1" si="20"/>
        <v>3625.8600000000565</v>
      </c>
      <c r="BN82" s="32">
        <f t="shared" ca="1" si="20"/>
        <v>776.68000000000177</v>
      </c>
      <c r="BO82" s="32">
        <f t="shared" ca="1" si="20"/>
        <v>171.70000000000047</v>
      </c>
      <c r="BP82" s="32">
        <f t="shared" ca="1" si="20"/>
        <v>961.669999999987</v>
      </c>
      <c r="BQ82" s="32">
        <f t="shared" ca="1" si="20"/>
        <v>1127.8699999999922</v>
      </c>
      <c r="BR82" s="32">
        <f t="shared" ca="1" si="20"/>
        <v>1246.199999999988</v>
      </c>
      <c r="BS82" s="32">
        <f t="shared" ca="1" si="14"/>
        <v>1598.4799999999866</v>
      </c>
      <c r="BT82" s="32">
        <f t="shared" ca="1" si="14"/>
        <v>1333.6099999999803</v>
      </c>
      <c r="BU82" s="32">
        <f t="shared" ca="1" si="14"/>
        <v>2001.1099999999451</v>
      </c>
      <c r="BV82" s="32">
        <f t="shared" ca="1" si="14"/>
        <v>1244.2800000000173</v>
      </c>
      <c r="BW82" s="32">
        <f t="shared" ca="1" si="14"/>
        <v>1567.7900000000113</v>
      </c>
      <c r="BX82" s="32">
        <f t="shared" ca="1" si="14"/>
        <v>2064.3799999998159</v>
      </c>
    </row>
    <row r="83" spans="1:76">
      <c r="A83" t="s">
        <v>454</v>
      </c>
      <c r="B83" s="1" t="s">
        <v>88</v>
      </c>
      <c r="C83" t="str">
        <f t="shared" ca="1" si="17"/>
        <v>KHW1</v>
      </c>
      <c r="D83" t="str">
        <f t="shared" ca="1" si="18"/>
        <v>Kettles Hill Wind Facility</v>
      </c>
      <c r="E83" s="31">
        <f ca="1">IFERROR(IF(AND($A83=VLOOKUP($A83&amp;"."&amp;$C83,UncollectibleLookup,2,FALSE),$C83=VLOOKUP($A83&amp;"."&amp;$C83,UncollectibleLookup,4,FALSE)),0,'Corrected With Uncollectible'!CW83-'Module C Initial'!CW83),'Corrected With Uncollectible'!CW83-'Module C Initial'!CW83)</f>
        <v>839.75</v>
      </c>
      <c r="F83" s="31">
        <f ca="1">IFERROR(IF(AND($A83=VLOOKUP($A83&amp;"."&amp;$C83,UncollectibleLookup,2,FALSE),$C83=VLOOKUP($A83&amp;"."&amp;$C83,UncollectibleLookup,4,FALSE)),0,'Corrected With Uncollectible'!CX83-'Module C Initial'!CX83),'Corrected With Uncollectible'!CX83-'Module C Initial'!CX83)</f>
        <v>337.0099999999984</v>
      </c>
      <c r="G83" s="31">
        <f ca="1">IFERROR(IF(AND($A83=VLOOKUP($A83&amp;"."&amp;$C83,UncollectibleLookup,2,FALSE),$C83=VLOOKUP($A83&amp;"."&amp;$C83,UncollectibleLookup,4,FALSE)),0,'Corrected With Uncollectible'!CY83-'Module C Initial'!CY83),'Corrected With Uncollectible'!CY83-'Module C Initial'!CY83)</f>
        <v>379.81999999999971</v>
      </c>
      <c r="H83" s="31">
        <f ca="1">IFERROR(IF(AND($A83=VLOOKUP($A83&amp;"."&amp;$C83,UncollectibleLookup,2,FALSE),$C83=VLOOKUP($A83&amp;"."&amp;$C83,UncollectibleLookup,4,FALSE)),0,'Corrected With Uncollectible'!CZ83-'Module C Initial'!CZ83),'Corrected With Uncollectible'!CZ83-'Module C Initial'!CZ83)</f>
        <v>220.9900000000016</v>
      </c>
      <c r="I83" s="31">
        <f ca="1">IFERROR(IF(AND($A83=VLOOKUP($A83&amp;"."&amp;$C83,UncollectibleLookup,2,FALSE),$C83=VLOOKUP($A83&amp;"."&amp;$C83,UncollectibleLookup,4,FALSE)),0,'Corrected With Uncollectible'!DA83-'Module C Initial'!DA83),'Corrected With Uncollectible'!DA83-'Module C Initial'!DA83)</f>
        <v>272.29999999999927</v>
      </c>
      <c r="J83" s="31">
        <f ca="1">IFERROR(IF(AND($A83=VLOOKUP($A83&amp;"."&amp;$C83,UncollectibleLookup,2,FALSE),$C83=VLOOKUP($A83&amp;"."&amp;$C83,UncollectibleLookup,4,FALSE)),0,'Corrected With Uncollectible'!DB83-'Module C Initial'!DB83),'Corrected With Uncollectible'!DB83-'Module C Initial'!DB83)</f>
        <v>155.89000000000124</v>
      </c>
      <c r="K83" s="31">
        <f ca="1">IFERROR(IF(AND($A83=VLOOKUP($A83&amp;"."&amp;$C83,UncollectibleLookup,2,FALSE),$C83=VLOOKUP($A83&amp;"."&amp;$C83,UncollectibleLookup,4,FALSE)),0,'Corrected With Uncollectible'!DC83-'Module C Initial'!DC83),'Corrected With Uncollectible'!DC83-'Module C Initial'!DC83)</f>
        <v>112.95999999999913</v>
      </c>
      <c r="L83" s="31">
        <f ca="1">IFERROR(IF(AND($A83=VLOOKUP($A83&amp;"."&amp;$C83,UncollectibleLookup,2,FALSE),$C83=VLOOKUP($A83&amp;"."&amp;$C83,UncollectibleLookup,4,FALSE)),0,'Corrected With Uncollectible'!DD83-'Module C Initial'!DD83),'Corrected With Uncollectible'!DD83-'Module C Initial'!DD83)</f>
        <v>118.63999999999942</v>
      </c>
      <c r="M83" s="31">
        <f ca="1">IFERROR(IF(AND($A83=VLOOKUP($A83&amp;"."&amp;$C83,UncollectibleLookup,2,FALSE),$C83=VLOOKUP($A83&amp;"."&amp;$C83,UncollectibleLookup,4,FALSE)),0,'Corrected With Uncollectible'!DE83-'Module C Initial'!DE83),'Corrected With Uncollectible'!DE83-'Module C Initial'!DE83)</f>
        <v>437.14000000000669</v>
      </c>
      <c r="N83" s="31">
        <f ca="1">IFERROR(IF(AND($A83=VLOOKUP($A83&amp;"."&amp;$C83,UncollectibleLookup,2,FALSE),$C83=VLOOKUP($A83&amp;"."&amp;$C83,UncollectibleLookup,4,FALSE)),0,'Corrected With Uncollectible'!DF83-'Module C Initial'!DF83),'Corrected With Uncollectible'!DF83-'Module C Initial'!DF83)</f>
        <v>239.65000000000146</v>
      </c>
      <c r="O83" s="31">
        <f ca="1">IFERROR(IF(AND($A83=VLOOKUP($A83&amp;"."&amp;$C83,UncollectibleLookup,2,FALSE),$C83=VLOOKUP($A83&amp;"."&amp;$C83,UncollectibleLookup,4,FALSE)),0,'Corrected With Uncollectible'!DG83-'Module C Initial'!DG83),'Corrected With Uncollectible'!DG83-'Module C Initial'!DG83)</f>
        <v>742.80999999999767</v>
      </c>
      <c r="P83" s="31">
        <f ca="1">IFERROR(IF(AND($A83=VLOOKUP($A83&amp;"."&amp;$C83,UncollectibleLookup,2,FALSE),$C83=VLOOKUP($A83&amp;"."&amp;$C83,UncollectibleLookup,4,FALSE)),0,'Corrected With Uncollectible'!DH83-'Module C Initial'!DH83),'Corrected With Uncollectible'!DH83-'Module C Initial'!DH83)</f>
        <v>319.54999999999927</v>
      </c>
      <c r="Q83" s="32">
        <f ca="1">IFERROR(IF(AND($A83=VLOOKUP($A83&amp;"."&amp;$C83,UncollectibleLookup,2,FALSE),$C83=VLOOKUP($A83&amp;"."&amp;$C83,UncollectibleLookup,4,FALSE)),0,'Corrected With Uncollectible'!DI83-'Module C Initial'!DI83),'Corrected With Uncollectible'!DI83-'Module C Initial'!DI83)</f>
        <v>41.990000000000236</v>
      </c>
      <c r="R83" s="32">
        <f ca="1">IFERROR(IF(AND($A83=VLOOKUP($A83&amp;"."&amp;$C83,UncollectibleLookup,2,FALSE),$C83=VLOOKUP($A83&amp;"."&amp;$C83,UncollectibleLookup,4,FALSE)),0,'Corrected With Uncollectible'!DJ83-'Module C Initial'!DJ83),'Corrected With Uncollectible'!DJ83-'Module C Initial'!DJ83)</f>
        <v>16.849999999999909</v>
      </c>
      <c r="S83" s="32">
        <f ca="1">IFERROR(IF(AND($A83=VLOOKUP($A83&amp;"."&amp;$C83,UncollectibleLookup,2,FALSE),$C83=VLOOKUP($A83&amp;"."&amp;$C83,UncollectibleLookup,4,FALSE)),0,'Corrected With Uncollectible'!DK83-'Module C Initial'!DK83),'Corrected With Uncollectible'!DK83-'Module C Initial'!DK83)</f>
        <v>18.990000000000009</v>
      </c>
      <c r="T83" s="32">
        <f ca="1">IFERROR(IF(AND($A83=VLOOKUP($A83&amp;"."&amp;$C83,UncollectibleLookup,2,FALSE),$C83=VLOOKUP($A83&amp;"."&amp;$C83,UncollectibleLookup,4,FALSE)),0,'Corrected With Uncollectible'!DL83-'Module C Initial'!DL83),'Corrected With Uncollectible'!DL83-'Module C Initial'!DL83)</f>
        <v>11.049999999999955</v>
      </c>
      <c r="U83" s="32">
        <f ca="1">IFERROR(IF(AND($A83=VLOOKUP($A83&amp;"."&amp;$C83,UncollectibleLookup,2,FALSE),$C83=VLOOKUP($A83&amp;"."&amp;$C83,UncollectibleLookup,4,FALSE)),0,'Corrected With Uncollectible'!DM83-'Module C Initial'!DM83),'Corrected With Uncollectible'!DM83-'Module C Initial'!DM83)</f>
        <v>13.620000000000005</v>
      </c>
      <c r="V83" s="32">
        <f ca="1">IFERROR(IF(AND($A83=VLOOKUP($A83&amp;"."&amp;$C83,UncollectibleLookup,2,FALSE),$C83=VLOOKUP($A83&amp;"."&amp;$C83,UncollectibleLookup,4,FALSE)),0,'Corrected With Uncollectible'!DN83-'Module C Initial'!DN83),'Corrected With Uncollectible'!DN83-'Module C Initial'!DN83)</f>
        <v>7.7900000000000205</v>
      </c>
      <c r="W83" s="32">
        <f ca="1">IFERROR(IF(AND($A83=VLOOKUP($A83&amp;"."&amp;$C83,UncollectibleLookup,2,FALSE),$C83=VLOOKUP($A83&amp;"."&amp;$C83,UncollectibleLookup,4,FALSE)),0,'Corrected With Uncollectible'!DO83-'Module C Initial'!DO83),'Corrected With Uncollectible'!DO83-'Module C Initial'!DO83)</f>
        <v>5.6400000000000432</v>
      </c>
      <c r="X83" s="32">
        <f ca="1">IFERROR(IF(AND($A83=VLOOKUP($A83&amp;"."&amp;$C83,UncollectibleLookup,2,FALSE),$C83=VLOOKUP($A83&amp;"."&amp;$C83,UncollectibleLookup,4,FALSE)),0,'Corrected With Uncollectible'!DP83-'Module C Initial'!DP83),'Corrected With Uncollectible'!DP83-'Module C Initial'!DP83)</f>
        <v>5.92999999999995</v>
      </c>
      <c r="Y83" s="32">
        <f ca="1">IFERROR(IF(AND($A83=VLOOKUP($A83&amp;"."&amp;$C83,UncollectibleLookup,2,FALSE),$C83=VLOOKUP($A83&amp;"."&amp;$C83,UncollectibleLookup,4,FALSE)),0,'Corrected With Uncollectible'!DQ83-'Module C Initial'!DQ83),'Corrected With Uncollectible'!DQ83-'Module C Initial'!DQ83)</f>
        <v>21.8599999999999</v>
      </c>
      <c r="Z83" s="32">
        <f ca="1">IFERROR(IF(AND($A83=VLOOKUP($A83&amp;"."&amp;$C83,UncollectibleLookup,2,FALSE),$C83=VLOOKUP($A83&amp;"."&amp;$C83,UncollectibleLookup,4,FALSE)),0,'Corrected With Uncollectible'!DR83-'Module C Initial'!DR83),'Corrected With Uncollectible'!DR83-'Module C Initial'!DR83)</f>
        <v>11.980000000000018</v>
      </c>
      <c r="AA83" s="32">
        <f ca="1">IFERROR(IF(AND($A83=VLOOKUP($A83&amp;"."&amp;$C83,UncollectibleLookup,2,FALSE),$C83=VLOOKUP($A83&amp;"."&amp;$C83,UncollectibleLookup,4,FALSE)),0,'Corrected With Uncollectible'!DS83-'Module C Initial'!DS83),'Corrected With Uncollectible'!DS83-'Module C Initial'!DS83)</f>
        <v>37.140000000000327</v>
      </c>
      <c r="AB83" s="32">
        <f ca="1">IFERROR(IF(AND($A83=VLOOKUP($A83&amp;"."&amp;$C83,UncollectibleLookup,2,FALSE),$C83=VLOOKUP($A83&amp;"."&amp;$C83,UncollectibleLookup,4,FALSE)),0,'Corrected With Uncollectible'!DT83-'Module C Initial'!DT83),'Corrected With Uncollectible'!DT83-'Module C Initial'!DT83)</f>
        <v>15.970000000000027</v>
      </c>
      <c r="AC83" s="31">
        <f ca="1">IFERROR(IF(AND($A83=VLOOKUP($A83&amp;"."&amp;$C83,UncollectibleLookup,2,FALSE),$C83=VLOOKUP($A83&amp;"."&amp;$C83,UncollectibleLookup,4,FALSE)),0,'Corrected With Uncollectible'!DU83-'Module C Initial'!DU83),'Corrected With Uncollectible'!DU83-'Module C Initial'!DU83)</f>
        <v>270.54000000000087</v>
      </c>
      <c r="AD83" s="31">
        <f ca="1">IFERROR(IF(AND($A83=VLOOKUP($A83&amp;"."&amp;$C83,UncollectibleLookup,2,FALSE),$C83=VLOOKUP($A83&amp;"."&amp;$C83,UncollectibleLookup,4,FALSE)),0,'Corrected With Uncollectible'!DV83-'Module C Initial'!DV83),'Corrected With Uncollectible'!DV83-'Module C Initial'!DV83)</f>
        <v>107.77999999999975</v>
      </c>
      <c r="AE83" s="31">
        <f ca="1">IFERROR(IF(AND($A83=VLOOKUP($A83&amp;"."&amp;$C83,UncollectibleLookup,2,FALSE),$C83=VLOOKUP($A83&amp;"."&amp;$C83,UncollectibleLookup,4,FALSE)),0,'Corrected With Uncollectible'!DW83-'Module C Initial'!DW83),'Corrected With Uncollectible'!DW83-'Module C Initial'!DW83)</f>
        <v>120.67000000000007</v>
      </c>
      <c r="AF83" s="31">
        <f ca="1">IFERROR(IF(AND($A83=VLOOKUP($A83&amp;"."&amp;$C83,UncollectibleLookup,2,FALSE),$C83=VLOOKUP($A83&amp;"."&amp;$C83,UncollectibleLookup,4,FALSE)),0,'Corrected With Uncollectible'!DX83-'Module C Initial'!DX83),'Corrected With Uncollectible'!DX83-'Module C Initial'!DX83)</f>
        <v>69.789999999999509</v>
      </c>
      <c r="AG83" s="31">
        <f ca="1">IFERROR(IF(AND($A83=VLOOKUP($A83&amp;"."&amp;$C83,UncollectibleLookup,2,FALSE),$C83=VLOOKUP($A83&amp;"."&amp;$C83,UncollectibleLookup,4,FALSE)),0,'Corrected With Uncollectible'!DY83-'Module C Initial'!DY83),'Corrected With Uncollectible'!DY83-'Module C Initial'!DY83)</f>
        <v>85.550000000000182</v>
      </c>
      <c r="AH83" s="31">
        <f ca="1">IFERROR(IF(AND($A83=VLOOKUP($A83&amp;"."&amp;$C83,UncollectibleLookup,2,FALSE),$C83=VLOOKUP($A83&amp;"."&amp;$C83,UncollectibleLookup,4,FALSE)),0,'Corrected With Uncollectible'!DZ83-'Module C Initial'!DZ83),'Corrected With Uncollectible'!DZ83-'Module C Initial'!DZ83)</f>
        <v>48.710000000000036</v>
      </c>
      <c r="AI83" s="31">
        <f ca="1">IFERROR(IF(AND($A83=VLOOKUP($A83&amp;"."&amp;$C83,UncollectibleLookup,2,FALSE),$C83=VLOOKUP($A83&amp;"."&amp;$C83,UncollectibleLookup,4,FALSE)),0,'Corrected With Uncollectible'!EA83-'Module C Initial'!EA83),'Corrected With Uncollectible'!EA83-'Module C Initial'!EA83)</f>
        <v>35.1099999999999</v>
      </c>
      <c r="AJ83" s="31">
        <f ca="1">IFERROR(IF(AND($A83=VLOOKUP($A83&amp;"."&amp;$C83,UncollectibleLookup,2,FALSE),$C83=VLOOKUP($A83&amp;"."&amp;$C83,UncollectibleLookup,4,FALSE)),0,'Corrected With Uncollectible'!EB83-'Module C Initial'!EB83),'Corrected With Uncollectible'!EB83-'Module C Initial'!EB83)</f>
        <v>36.680000000000291</v>
      </c>
      <c r="AK83" s="31">
        <f ca="1">IFERROR(IF(AND($A83=VLOOKUP($A83&amp;"."&amp;$C83,UncollectibleLookup,2,FALSE),$C83=VLOOKUP($A83&amp;"."&amp;$C83,UncollectibleLookup,4,FALSE)),0,'Corrected With Uncollectible'!EC83-'Module C Initial'!EC83),'Corrected With Uncollectible'!EC83-'Module C Initial'!EC83)</f>
        <v>134.38999999999942</v>
      </c>
      <c r="AL83" s="31">
        <f ca="1">IFERROR(IF(AND($A83=VLOOKUP($A83&amp;"."&amp;$C83,UncollectibleLookup,2,FALSE),$C83=VLOOKUP($A83&amp;"."&amp;$C83,UncollectibleLookup,4,FALSE)),0,'Corrected With Uncollectible'!ED83-'Module C Initial'!ED83),'Corrected With Uncollectible'!ED83-'Module C Initial'!ED83)</f>
        <v>73.2800000000002</v>
      </c>
      <c r="AM83" s="31">
        <f ca="1">IFERROR(IF(AND($A83=VLOOKUP($A83&amp;"."&amp;$C83,UncollectibleLookup,2,FALSE),$C83=VLOOKUP($A83&amp;"."&amp;$C83,UncollectibleLookup,4,FALSE)),0,'Corrected With Uncollectible'!EE83-'Module C Initial'!EE83),'Corrected With Uncollectible'!EE83-'Module C Initial'!EE83)</f>
        <v>225.8799999999992</v>
      </c>
      <c r="AN83" s="31">
        <f ca="1">IFERROR(IF(AND($A83=VLOOKUP($A83&amp;"."&amp;$C83,UncollectibleLookup,2,FALSE),$C83=VLOOKUP($A83&amp;"."&amp;$C83,UncollectibleLookup,4,FALSE)),0,'Corrected With Uncollectible'!EF83-'Module C Initial'!EF83),'Corrected With Uncollectible'!EF83-'Module C Initial'!EF83)</f>
        <v>96.649999999999636</v>
      </c>
      <c r="AO83" s="32">
        <f t="shared" ca="1" si="16"/>
        <v>1152.2800000000011</v>
      </c>
      <c r="AP83" s="32">
        <f t="shared" ca="1" si="16"/>
        <v>461.63999999999805</v>
      </c>
      <c r="AQ83" s="32">
        <f t="shared" ca="1" si="16"/>
        <v>519.47999999999979</v>
      </c>
      <c r="AR83" s="32">
        <f t="shared" ca="1" si="15"/>
        <v>301.83000000000106</v>
      </c>
      <c r="AS83" s="32">
        <f t="shared" ca="1" si="15"/>
        <v>371.46999999999946</v>
      </c>
      <c r="AT83" s="32">
        <f t="shared" ca="1" si="15"/>
        <v>212.39000000000129</v>
      </c>
      <c r="AU83" s="32">
        <f t="shared" ca="1" si="15"/>
        <v>153.70999999999907</v>
      </c>
      <c r="AV83" s="32">
        <f t="shared" ca="1" si="15"/>
        <v>161.24999999999966</v>
      </c>
      <c r="AW83" s="32">
        <f t="shared" ca="1" si="15"/>
        <v>593.39000000000601</v>
      </c>
      <c r="AX83" s="32">
        <f t="shared" ca="1" si="15"/>
        <v>324.91000000000167</v>
      </c>
      <c r="AY83" s="32">
        <f t="shared" ca="1" si="15"/>
        <v>1005.8299999999972</v>
      </c>
      <c r="AZ83" s="32">
        <f t="shared" ca="1" si="15"/>
        <v>432.16999999999894</v>
      </c>
      <c r="BA83" s="31">
        <f t="shared" ca="1" si="19"/>
        <v>9.84</v>
      </c>
      <c r="BB83" s="31">
        <f t="shared" ca="1" si="19"/>
        <v>3.95</v>
      </c>
      <c r="BC83" s="31">
        <f t="shared" ca="1" si="19"/>
        <v>4.45</v>
      </c>
      <c r="BD83" s="31">
        <f t="shared" ca="1" si="19"/>
        <v>2.59</v>
      </c>
      <c r="BE83" s="31">
        <f t="shared" ca="1" si="19"/>
        <v>3.19</v>
      </c>
      <c r="BF83" s="31">
        <f t="shared" ca="1" si="19"/>
        <v>1.83</v>
      </c>
      <c r="BG83" s="31">
        <f t="shared" ca="1" si="13"/>
        <v>1.32</v>
      </c>
      <c r="BH83" s="31">
        <f t="shared" ca="1" si="13"/>
        <v>1.39</v>
      </c>
      <c r="BI83" s="31">
        <f t="shared" ca="1" si="13"/>
        <v>5.12</v>
      </c>
      <c r="BJ83" s="31">
        <f t="shared" ca="1" si="13"/>
        <v>2.81</v>
      </c>
      <c r="BK83" s="31">
        <f t="shared" ca="1" si="13"/>
        <v>8.6999999999999993</v>
      </c>
      <c r="BL83" s="31">
        <f t="shared" ca="1" si="13"/>
        <v>3.74</v>
      </c>
      <c r="BM83" s="32">
        <f t="shared" ca="1" si="20"/>
        <v>1162.120000000001</v>
      </c>
      <c r="BN83" s="32">
        <f t="shared" ca="1" si="20"/>
        <v>465.58999999999804</v>
      </c>
      <c r="BO83" s="32">
        <f t="shared" ca="1" si="20"/>
        <v>523.92999999999984</v>
      </c>
      <c r="BP83" s="32">
        <f t="shared" ca="1" si="20"/>
        <v>304.42000000000104</v>
      </c>
      <c r="BQ83" s="32">
        <f t="shared" ca="1" si="20"/>
        <v>374.65999999999946</v>
      </c>
      <c r="BR83" s="32">
        <f t="shared" ca="1" si="20"/>
        <v>214.22000000000131</v>
      </c>
      <c r="BS83" s="32">
        <f t="shared" ca="1" si="14"/>
        <v>155.02999999999906</v>
      </c>
      <c r="BT83" s="32">
        <f t="shared" ca="1" si="14"/>
        <v>162.63999999999965</v>
      </c>
      <c r="BU83" s="32">
        <f t="shared" ca="1" si="14"/>
        <v>598.51000000000602</v>
      </c>
      <c r="BV83" s="32">
        <f t="shared" ca="1" si="14"/>
        <v>327.72000000000168</v>
      </c>
      <c r="BW83" s="32">
        <f t="shared" ca="1" si="14"/>
        <v>1014.5299999999972</v>
      </c>
      <c r="BX83" s="32">
        <f t="shared" ca="1" si="14"/>
        <v>435.90999999999894</v>
      </c>
    </row>
    <row r="84" spans="1:76">
      <c r="A84" t="s">
        <v>455</v>
      </c>
      <c r="B84" s="1" t="s">
        <v>90</v>
      </c>
      <c r="C84" t="str">
        <f t="shared" ca="1" si="17"/>
        <v>SPCIMP</v>
      </c>
      <c r="D84" t="str">
        <f t="shared" ca="1" si="18"/>
        <v>Alberta-Saskatchewan Intertie - Import</v>
      </c>
      <c r="E84" s="31">
        <f ca="1">IFERROR(IF(AND($A84=VLOOKUP($A84&amp;"."&amp;$C84,UncollectibleLookup,2,FALSE),$C84=VLOOKUP($A84&amp;"."&amp;$C84,UncollectibleLookup,4,FALSE)),0,'Corrected With Uncollectible'!CW84-'Module C Initial'!CW84),'Corrected With Uncollectible'!CW84-'Module C Initial'!CW84)</f>
        <v>185.05999999999995</v>
      </c>
      <c r="F84" s="31">
        <f ca="1">IFERROR(IF(AND($A84=VLOOKUP($A84&amp;"."&amp;$C84,UncollectibleLookup,2,FALSE),$C84=VLOOKUP($A84&amp;"."&amp;$C84,UncollectibleLookup,4,FALSE)),0,'Corrected With Uncollectible'!CX84-'Module C Initial'!CX84),'Corrected With Uncollectible'!CX84-'Module C Initial'!CX84)</f>
        <v>816.30999999999767</v>
      </c>
      <c r="G84" s="31">
        <f ca="1">IFERROR(IF(AND($A84=VLOOKUP($A84&amp;"."&amp;$C84,UncollectibleLookup,2,FALSE),$C84=VLOOKUP($A84&amp;"."&amp;$C84,UncollectibleLookup,4,FALSE)),0,'Corrected With Uncollectible'!CY84-'Module C Initial'!CY84),'Corrected With Uncollectible'!CY84-'Module C Initial'!CY84)</f>
        <v>738.72999999999956</v>
      </c>
      <c r="H84" s="31">
        <f ca="1">IFERROR(IF(AND($A84=VLOOKUP($A84&amp;"."&amp;$C84,UncollectibleLookup,2,FALSE),$C84=VLOOKUP($A84&amp;"."&amp;$C84,UncollectibleLookup,4,FALSE)),0,'Corrected With Uncollectible'!CZ84-'Module C Initial'!CZ84),'Corrected With Uncollectible'!CZ84-'Module C Initial'!CZ84)</f>
        <v>783.20000000000073</v>
      </c>
      <c r="I84" s="31">
        <f ca="1">IFERROR(IF(AND($A84=VLOOKUP($A84&amp;"."&amp;$C84,UncollectibleLookup,2,FALSE),$C84=VLOOKUP($A84&amp;"."&amp;$C84,UncollectibleLookup,4,FALSE)),0,'Corrected With Uncollectible'!DA84-'Module C Initial'!DA84),'Corrected With Uncollectible'!DA84-'Module C Initial'!DA84)</f>
        <v>971.26000000000204</v>
      </c>
      <c r="J84" s="31">
        <f ca="1">IFERROR(IF(AND($A84=VLOOKUP($A84&amp;"."&amp;$C84,UncollectibleLookup,2,FALSE),$C84=VLOOKUP($A84&amp;"."&amp;$C84,UncollectibleLookup,4,FALSE)),0,'Corrected With Uncollectible'!DB84-'Module C Initial'!DB84),'Corrected With Uncollectible'!DB84-'Module C Initial'!DB84)</f>
        <v>978.48999999999796</v>
      </c>
      <c r="K84" s="31">
        <f ca="1">IFERROR(IF(AND($A84=VLOOKUP($A84&amp;"."&amp;$C84,UncollectibleLookup,2,FALSE),$C84=VLOOKUP($A84&amp;"."&amp;$C84,UncollectibleLookup,4,FALSE)),0,'Corrected With Uncollectible'!DC84-'Module C Initial'!DC84),'Corrected With Uncollectible'!DC84-'Module C Initial'!DC84)</f>
        <v>1507.6500000000015</v>
      </c>
      <c r="L84" s="31">
        <f ca="1">IFERROR(IF(AND($A84=VLOOKUP($A84&amp;"."&amp;$C84,UncollectibleLookup,2,FALSE),$C84=VLOOKUP($A84&amp;"."&amp;$C84,UncollectibleLookup,4,FALSE)),0,'Corrected With Uncollectible'!DD84-'Module C Initial'!DD84),'Corrected With Uncollectible'!DD84-'Module C Initial'!DD84)</f>
        <v>312.54000000000087</v>
      </c>
      <c r="M84" s="31">
        <f ca="1">IFERROR(IF(AND($A84=VLOOKUP($A84&amp;"."&amp;$C84,UncollectibleLookup,2,FALSE),$C84=VLOOKUP($A84&amp;"."&amp;$C84,UncollectibleLookup,4,FALSE)),0,'Corrected With Uncollectible'!DE84-'Module C Initial'!DE84),'Corrected With Uncollectible'!DE84-'Module C Initial'!DE84)</f>
        <v>80.129999999999882</v>
      </c>
      <c r="N84" s="31">
        <f ca="1">IFERROR(IF(AND($A84=VLOOKUP($A84&amp;"."&amp;$C84,UncollectibleLookup,2,FALSE),$C84=VLOOKUP($A84&amp;"."&amp;$C84,UncollectibleLookup,4,FALSE)),0,'Corrected With Uncollectible'!DF84-'Module C Initial'!DF84),'Corrected With Uncollectible'!DF84-'Module C Initial'!DF84)</f>
        <v>134.69999999999982</v>
      </c>
      <c r="O84" s="31">
        <f ca="1">IFERROR(IF(AND($A84=VLOOKUP($A84&amp;"."&amp;$C84,UncollectibleLookup,2,FALSE),$C84=VLOOKUP($A84&amp;"."&amp;$C84,UncollectibleLookup,4,FALSE)),0,'Corrected With Uncollectible'!DG84-'Module C Initial'!DG84),'Corrected With Uncollectible'!DG84-'Module C Initial'!DG84)</f>
        <v>331.14000000000124</v>
      </c>
      <c r="P84" s="31">
        <f ca="1">IFERROR(IF(AND($A84=VLOOKUP($A84&amp;"."&amp;$C84,UncollectibleLookup,2,FALSE),$C84=VLOOKUP($A84&amp;"."&amp;$C84,UncollectibleLookup,4,FALSE)),0,'Corrected With Uncollectible'!DH84-'Module C Initial'!DH84),'Corrected With Uncollectible'!DH84-'Module C Initial'!DH84)</f>
        <v>173.03999999999996</v>
      </c>
      <c r="Q84" s="32">
        <f ca="1">IFERROR(IF(AND($A84=VLOOKUP($A84&amp;"."&amp;$C84,UncollectibleLookup,2,FALSE),$C84=VLOOKUP($A84&amp;"."&amp;$C84,UncollectibleLookup,4,FALSE)),0,'Corrected With Uncollectible'!DI84-'Module C Initial'!DI84),'Corrected With Uncollectible'!DI84-'Module C Initial'!DI84)</f>
        <v>9.2599999999999909</v>
      </c>
      <c r="R84" s="32">
        <f ca="1">IFERROR(IF(AND($A84=VLOOKUP($A84&amp;"."&amp;$C84,UncollectibleLookup,2,FALSE),$C84=VLOOKUP($A84&amp;"."&amp;$C84,UncollectibleLookup,4,FALSE)),0,'Corrected With Uncollectible'!DJ84-'Module C Initial'!DJ84),'Corrected With Uncollectible'!DJ84-'Module C Initial'!DJ84)</f>
        <v>40.819999999999936</v>
      </c>
      <c r="S84" s="32">
        <f ca="1">IFERROR(IF(AND($A84=VLOOKUP($A84&amp;"."&amp;$C84,UncollectibleLookup,2,FALSE),$C84=VLOOKUP($A84&amp;"."&amp;$C84,UncollectibleLookup,4,FALSE)),0,'Corrected With Uncollectible'!DK84-'Module C Initial'!DK84),'Corrected With Uncollectible'!DK84-'Module C Initial'!DK84)</f>
        <v>36.940000000000055</v>
      </c>
      <c r="T84" s="32">
        <f ca="1">IFERROR(IF(AND($A84=VLOOKUP($A84&amp;"."&amp;$C84,UncollectibleLookup,2,FALSE),$C84=VLOOKUP($A84&amp;"."&amp;$C84,UncollectibleLookup,4,FALSE)),0,'Corrected With Uncollectible'!DL84-'Module C Initial'!DL84),'Corrected With Uncollectible'!DL84-'Module C Initial'!DL84)</f>
        <v>39.159999999999968</v>
      </c>
      <c r="U84" s="32">
        <f ca="1">IFERROR(IF(AND($A84=VLOOKUP($A84&amp;"."&amp;$C84,UncollectibleLookup,2,FALSE),$C84=VLOOKUP($A84&amp;"."&amp;$C84,UncollectibleLookup,4,FALSE)),0,'Corrected With Uncollectible'!DM84-'Module C Initial'!DM84),'Corrected With Uncollectible'!DM84-'Module C Initial'!DM84)</f>
        <v>48.560000000000059</v>
      </c>
      <c r="V84" s="32">
        <f ca="1">IFERROR(IF(AND($A84=VLOOKUP($A84&amp;"."&amp;$C84,UncollectibleLookup,2,FALSE),$C84=VLOOKUP($A84&amp;"."&amp;$C84,UncollectibleLookup,4,FALSE)),0,'Corrected With Uncollectible'!DN84-'Module C Initial'!DN84),'Corrected With Uncollectible'!DN84-'Module C Initial'!DN84)</f>
        <v>48.930000000000064</v>
      </c>
      <c r="W84" s="32">
        <f ca="1">IFERROR(IF(AND($A84=VLOOKUP($A84&amp;"."&amp;$C84,UncollectibleLookup,2,FALSE),$C84=VLOOKUP($A84&amp;"."&amp;$C84,UncollectibleLookup,4,FALSE)),0,'Corrected With Uncollectible'!DO84-'Module C Initial'!DO84),'Corrected With Uncollectible'!DO84-'Module C Initial'!DO84)</f>
        <v>75.379999999999882</v>
      </c>
      <c r="X84" s="32">
        <f ca="1">IFERROR(IF(AND($A84=VLOOKUP($A84&amp;"."&amp;$C84,UncollectibleLookup,2,FALSE),$C84=VLOOKUP($A84&amp;"."&amp;$C84,UncollectibleLookup,4,FALSE)),0,'Corrected With Uncollectible'!DP84-'Module C Initial'!DP84),'Corrected With Uncollectible'!DP84-'Module C Initial'!DP84)</f>
        <v>15.629999999999995</v>
      </c>
      <c r="Y84" s="32">
        <f ca="1">IFERROR(IF(AND($A84=VLOOKUP($A84&amp;"."&amp;$C84,UncollectibleLookup,2,FALSE),$C84=VLOOKUP($A84&amp;"."&amp;$C84,UncollectibleLookup,4,FALSE)),0,'Corrected With Uncollectible'!DQ84-'Module C Initial'!DQ84),'Corrected With Uncollectible'!DQ84-'Module C Initial'!DQ84)</f>
        <v>4</v>
      </c>
      <c r="Z84" s="32">
        <f ca="1">IFERROR(IF(AND($A84=VLOOKUP($A84&amp;"."&amp;$C84,UncollectibleLookup,2,FALSE),$C84=VLOOKUP($A84&amp;"."&amp;$C84,UncollectibleLookup,4,FALSE)),0,'Corrected With Uncollectible'!DR84-'Module C Initial'!DR84),'Corrected With Uncollectible'!DR84-'Module C Initial'!DR84)</f>
        <v>6.7399999999999949</v>
      </c>
      <c r="AA84" s="32">
        <f ca="1">IFERROR(IF(AND($A84=VLOOKUP($A84&amp;"."&amp;$C84,UncollectibleLookup,2,FALSE),$C84=VLOOKUP($A84&amp;"."&amp;$C84,UncollectibleLookup,4,FALSE)),0,'Corrected With Uncollectible'!DS84-'Module C Initial'!DS84),'Corrected With Uncollectible'!DS84-'Module C Initial'!DS84)</f>
        <v>16.550000000000011</v>
      </c>
      <c r="AB84" s="32">
        <f ca="1">IFERROR(IF(AND($A84=VLOOKUP($A84&amp;"."&amp;$C84,UncollectibleLookup,2,FALSE),$C84=VLOOKUP($A84&amp;"."&amp;$C84,UncollectibleLookup,4,FALSE)),0,'Corrected With Uncollectible'!DT84-'Module C Initial'!DT84),'Corrected With Uncollectible'!DT84-'Module C Initial'!DT84)</f>
        <v>8.6599999999999966</v>
      </c>
      <c r="AC84" s="31">
        <f ca="1">IFERROR(IF(AND($A84=VLOOKUP($A84&amp;"."&amp;$C84,UncollectibleLookup,2,FALSE),$C84=VLOOKUP($A84&amp;"."&amp;$C84,UncollectibleLookup,4,FALSE)),0,'Corrected With Uncollectible'!DU84-'Module C Initial'!DU84),'Corrected With Uncollectible'!DU84-'Module C Initial'!DU84)</f>
        <v>59.620000000000118</v>
      </c>
      <c r="AD84" s="31">
        <f ca="1">IFERROR(IF(AND($A84=VLOOKUP($A84&amp;"."&amp;$C84,UncollectibleLookup,2,FALSE),$C84=VLOOKUP($A84&amp;"."&amp;$C84,UncollectibleLookup,4,FALSE)),0,'Corrected With Uncollectible'!DV84-'Module C Initial'!DV84),'Corrected With Uncollectible'!DV84-'Module C Initial'!DV84)</f>
        <v>261.07999999999993</v>
      </c>
      <c r="AE84" s="31">
        <f ca="1">IFERROR(IF(AND($A84=VLOOKUP($A84&amp;"."&amp;$C84,UncollectibleLookup,2,FALSE),$C84=VLOOKUP($A84&amp;"."&amp;$C84,UncollectibleLookup,4,FALSE)),0,'Corrected With Uncollectible'!DW84-'Module C Initial'!DW84),'Corrected With Uncollectible'!DW84-'Module C Initial'!DW84)</f>
        <v>234.72000000000025</v>
      </c>
      <c r="AF84" s="31">
        <f ca="1">IFERROR(IF(AND($A84=VLOOKUP($A84&amp;"."&amp;$C84,UncollectibleLookup,2,FALSE),$C84=VLOOKUP($A84&amp;"."&amp;$C84,UncollectibleLookup,4,FALSE)),0,'Corrected With Uncollectible'!DX84-'Module C Initial'!DX84),'Corrected With Uncollectible'!DX84-'Module C Initial'!DX84)</f>
        <v>247.35000000000036</v>
      </c>
      <c r="AG84" s="31">
        <f ca="1">IFERROR(IF(AND($A84=VLOOKUP($A84&amp;"."&amp;$C84,UncollectibleLookup,2,FALSE),$C84=VLOOKUP($A84&amp;"."&amp;$C84,UncollectibleLookup,4,FALSE)),0,'Corrected With Uncollectible'!DY84-'Module C Initial'!DY84),'Corrected With Uncollectible'!DY84-'Module C Initial'!DY84)</f>
        <v>305.13999999999942</v>
      </c>
      <c r="AH84" s="31">
        <f ca="1">IFERROR(IF(AND($A84=VLOOKUP($A84&amp;"."&amp;$C84,UncollectibleLookup,2,FALSE),$C84=VLOOKUP($A84&amp;"."&amp;$C84,UncollectibleLookup,4,FALSE)),0,'Corrected With Uncollectible'!DZ84-'Module C Initial'!DZ84),'Corrected With Uncollectible'!DZ84-'Module C Initial'!DZ84)</f>
        <v>305.75</v>
      </c>
      <c r="AI84" s="31">
        <f ca="1">IFERROR(IF(AND($A84=VLOOKUP($A84&amp;"."&amp;$C84,UncollectibleLookup,2,FALSE),$C84=VLOOKUP($A84&amp;"."&amp;$C84,UncollectibleLookup,4,FALSE)),0,'Corrected With Uncollectible'!EA84-'Module C Initial'!EA84),'Corrected With Uncollectible'!EA84-'Module C Initial'!EA84)</f>
        <v>468.6200000000008</v>
      </c>
      <c r="AJ84" s="31">
        <f ca="1">IFERROR(IF(AND($A84=VLOOKUP($A84&amp;"."&amp;$C84,UncollectibleLookup,2,FALSE),$C84=VLOOKUP($A84&amp;"."&amp;$C84,UncollectibleLookup,4,FALSE)),0,'Corrected With Uncollectible'!EB84-'Module C Initial'!EB84),'Corrected With Uncollectible'!EB84-'Module C Initial'!EB84)</f>
        <v>96.620000000000118</v>
      </c>
      <c r="AK84" s="31">
        <f ca="1">IFERROR(IF(AND($A84=VLOOKUP($A84&amp;"."&amp;$C84,UncollectibleLookup,2,FALSE),$C84=VLOOKUP($A84&amp;"."&amp;$C84,UncollectibleLookup,4,FALSE)),0,'Corrected With Uncollectible'!EC84-'Module C Initial'!EC84),'Corrected With Uncollectible'!EC84-'Module C Initial'!EC84)</f>
        <v>24.629999999999995</v>
      </c>
      <c r="AL84" s="31">
        <f ca="1">IFERROR(IF(AND($A84=VLOOKUP($A84&amp;"."&amp;$C84,UncollectibleLookup,2,FALSE),$C84=VLOOKUP($A84&amp;"."&amp;$C84,UncollectibleLookup,4,FALSE)),0,'Corrected With Uncollectible'!ED84-'Module C Initial'!ED84),'Corrected With Uncollectible'!ED84-'Module C Initial'!ED84)</f>
        <v>41.189999999999941</v>
      </c>
      <c r="AM84" s="31">
        <f ca="1">IFERROR(IF(AND($A84=VLOOKUP($A84&amp;"."&amp;$C84,UncollectibleLookup,2,FALSE),$C84=VLOOKUP($A84&amp;"."&amp;$C84,UncollectibleLookup,4,FALSE)),0,'Corrected With Uncollectible'!EE84-'Module C Initial'!EE84),'Corrected With Uncollectible'!EE84-'Module C Initial'!EE84)</f>
        <v>100.69000000000005</v>
      </c>
      <c r="AN84" s="31">
        <f ca="1">IFERROR(IF(AND($A84=VLOOKUP($A84&amp;"."&amp;$C84,UncollectibleLookup,2,FALSE),$C84=VLOOKUP($A84&amp;"."&amp;$C84,UncollectibleLookup,4,FALSE)),0,'Corrected With Uncollectible'!EF84-'Module C Initial'!EF84),'Corrected With Uncollectible'!EF84-'Module C Initial'!EF84)</f>
        <v>52.329999999999927</v>
      </c>
      <c r="AO84" s="32">
        <f t="shared" ca="1" si="16"/>
        <v>253.94000000000005</v>
      </c>
      <c r="AP84" s="32">
        <f t="shared" ca="1" si="16"/>
        <v>1118.2099999999975</v>
      </c>
      <c r="AQ84" s="32">
        <f t="shared" ca="1" si="16"/>
        <v>1010.3899999999999</v>
      </c>
      <c r="AR84" s="32">
        <f t="shared" ca="1" si="15"/>
        <v>1069.7100000000009</v>
      </c>
      <c r="AS84" s="32">
        <f t="shared" ca="1" si="15"/>
        <v>1324.9600000000014</v>
      </c>
      <c r="AT84" s="32">
        <f t="shared" ca="1" si="15"/>
        <v>1333.169999999998</v>
      </c>
      <c r="AU84" s="32">
        <f t="shared" ca="1" si="15"/>
        <v>2051.6500000000024</v>
      </c>
      <c r="AV84" s="32">
        <f t="shared" ca="1" si="15"/>
        <v>424.79000000000099</v>
      </c>
      <c r="AW84" s="32">
        <f t="shared" ca="1" si="15"/>
        <v>108.75999999999988</v>
      </c>
      <c r="AX84" s="32">
        <f t="shared" ca="1" si="15"/>
        <v>182.62999999999977</v>
      </c>
      <c r="AY84" s="32">
        <f t="shared" ca="1" si="15"/>
        <v>448.3800000000013</v>
      </c>
      <c r="AZ84" s="32">
        <f t="shared" ca="1" si="15"/>
        <v>234.02999999999989</v>
      </c>
      <c r="BA84" s="31">
        <f t="shared" ca="1" si="19"/>
        <v>2.17</v>
      </c>
      <c r="BB84" s="31">
        <f t="shared" ca="1" si="19"/>
        <v>9.56</v>
      </c>
      <c r="BC84" s="31">
        <f t="shared" ca="1" si="19"/>
        <v>8.65</v>
      </c>
      <c r="BD84" s="31">
        <f t="shared" ca="1" si="19"/>
        <v>9.17</v>
      </c>
      <c r="BE84" s="31">
        <f t="shared" ca="1" si="19"/>
        <v>11.38</v>
      </c>
      <c r="BF84" s="31">
        <f t="shared" ca="1" si="19"/>
        <v>11.46</v>
      </c>
      <c r="BG84" s="31">
        <f t="shared" ca="1" si="13"/>
        <v>17.66</v>
      </c>
      <c r="BH84" s="31">
        <f t="shared" ca="1" si="13"/>
        <v>3.66</v>
      </c>
      <c r="BI84" s="31">
        <f t="shared" ca="1" si="13"/>
        <v>0.94</v>
      </c>
      <c r="BJ84" s="31">
        <f t="shared" ca="1" si="13"/>
        <v>1.58</v>
      </c>
      <c r="BK84" s="31">
        <f t="shared" ca="1" si="13"/>
        <v>3.88</v>
      </c>
      <c r="BL84" s="31">
        <f t="shared" ca="1" si="13"/>
        <v>2.0299999999999998</v>
      </c>
      <c r="BM84" s="32">
        <f t="shared" ca="1" si="20"/>
        <v>256.11000000000007</v>
      </c>
      <c r="BN84" s="32">
        <f t="shared" ca="1" si="20"/>
        <v>1127.7699999999975</v>
      </c>
      <c r="BO84" s="32">
        <f t="shared" ca="1" si="20"/>
        <v>1019.0399999999998</v>
      </c>
      <c r="BP84" s="32">
        <f t="shared" ca="1" si="20"/>
        <v>1078.880000000001</v>
      </c>
      <c r="BQ84" s="32">
        <f t="shared" ca="1" si="20"/>
        <v>1336.3400000000015</v>
      </c>
      <c r="BR84" s="32">
        <f t="shared" ca="1" si="20"/>
        <v>1344.6299999999981</v>
      </c>
      <c r="BS84" s="32">
        <f t="shared" ca="1" si="14"/>
        <v>2069.3100000000022</v>
      </c>
      <c r="BT84" s="32">
        <f t="shared" ca="1" si="14"/>
        <v>428.45000000000101</v>
      </c>
      <c r="BU84" s="32">
        <f t="shared" ca="1" si="14"/>
        <v>109.69999999999987</v>
      </c>
      <c r="BV84" s="32">
        <f t="shared" ca="1" si="14"/>
        <v>184.20999999999978</v>
      </c>
      <c r="BW84" s="32">
        <f t="shared" ca="1" si="14"/>
        <v>452.2600000000013</v>
      </c>
      <c r="BX84" s="32">
        <f t="shared" ca="1" si="14"/>
        <v>236.05999999999989</v>
      </c>
    </row>
    <row r="85" spans="1:76">
      <c r="A85" t="s">
        <v>456</v>
      </c>
      <c r="B85" s="1" t="s">
        <v>91</v>
      </c>
      <c r="C85" t="str">
        <f t="shared" ca="1" si="17"/>
        <v>MEG1</v>
      </c>
      <c r="D85" t="str">
        <f t="shared" ca="1" si="18"/>
        <v>MEG Christina Lake Industrial System</v>
      </c>
      <c r="E85" s="31">
        <f ca="1">IFERROR(IF(AND($A85=VLOOKUP($A85&amp;"."&amp;$C85,UncollectibleLookup,2,FALSE),$C85=VLOOKUP($A85&amp;"."&amp;$C85,UncollectibleLookup,4,FALSE)),0,'Corrected With Uncollectible'!CW85-'Module C Initial'!CW85),'Corrected With Uncollectible'!CW85-'Module C Initial'!CW85)</f>
        <v>0</v>
      </c>
      <c r="F85" s="31">
        <f ca="1">IFERROR(IF(AND($A85=VLOOKUP($A85&amp;"."&amp;$C85,UncollectibleLookup,2,FALSE),$C85=VLOOKUP($A85&amp;"."&amp;$C85,UncollectibleLookup,4,FALSE)),0,'Corrected With Uncollectible'!CX85-'Module C Initial'!CX85),'Corrected With Uncollectible'!CX85-'Module C Initial'!CX85)</f>
        <v>0</v>
      </c>
      <c r="G85" s="31">
        <f ca="1">IFERROR(IF(AND($A85=VLOOKUP($A85&amp;"."&amp;$C85,UncollectibleLookup,2,FALSE),$C85=VLOOKUP($A85&amp;"."&amp;$C85,UncollectibleLookup,4,FALSE)),0,'Corrected With Uncollectible'!CY85-'Module C Initial'!CY85),'Corrected With Uncollectible'!CY85-'Module C Initial'!CY85)</f>
        <v>0</v>
      </c>
      <c r="H85" s="31">
        <f ca="1">IFERROR(IF(AND($A85=VLOOKUP($A85&amp;"."&amp;$C85,UncollectibleLookup,2,FALSE),$C85=VLOOKUP($A85&amp;"."&amp;$C85,UncollectibleLookup,4,FALSE)),0,'Corrected With Uncollectible'!CZ85-'Module C Initial'!CZ85),'Corrected With Uncollectible'!CZ85-'Module C Initial'!CZ85)</f>
        <v>0</v>
      </c>
      <c r="I85" s="31">
        <f ca="1">IFERROR(IF(AND($A85=VLOOKUP($A85&amp;"."&amp;$C85,UncollectibleLookup,2,FALSE),$C85=VLOOKUP($A85&amp;"."&amp;$C85,UncollectibleLookup,4,FALSE)),0,'Corrected With Uncollectible'!DA85-'Module C Initial'!DA85),'Corrected With Uncollectible'!DA85-'Module C Initial'!DA85)</f>
        <v>0</v>
      </c>
      <c r="J85" s="31">
        <f ca="1">IFERROR(IF(AND($A85=VLOOKUP($A85&amp;"."&amp;$C85,UncollectibleLookup,2,FALSE),$C85=VLOOKUP($A85&amp;"."&amp;$C85,UncollectibleLookup,4,FALSE)),0,'Corrected With Uncollectible'!DB85-'Module C Initial'!DB85),'Corrected With Uncollectible'!DB85-'Module C Initial'!DB85)</f>
        <v>0</v>
      </c>
      <c r="K85" s="31">
        <f ca="1">IFERROR(IF(AND($A85=VLOOKUP($A85&amp;"."&amp;$C85,UncollectibleLookup,2,FALSE),$C85=VLOOKUP($A85&amp;"."&amp;$C85,UncollectibleLookup,4,FALSE)),0,'Corrected With Uncollectible'!DC85-'Module C Initial'!DC85),'Corrected With Uncollectible'!DC85-'Module C Initial'!DC85)</f>
        <v>0</v>
      </c>
      <c r="L85" s="31">
        <f ca="1">IFERROR(IF(AND($A85=VLOOKUP($A85&amp;"."&amp;$C85,UncollectibleLookup,2,FALSE),$C85=VLOOKUP($A85&amp;"."&amp;$C85,UncollectibleLookup,4,FALSE)),0,'Corrected With Uncollectible'!DD85-'Module C Initial'!DD85),'Corrected With Uncollectible'!DD85-'Module C Initial'!DD85)</f>
        <v>0</v>
      </c>
      <c r="M85" s="31">
        <f ca="1">IFERROR(IF(AND($A85=VLOOKUP($A85&amp;"."&amp;$C85,UncollectibleLookup,2,FALSE),$C85=VLOOKUP($A85&amp;"."&amp;$C85,UncollectibleLookup,4,FALSE)),0,'Corrected With Uncollectible'!DE85-'Module C Initial'!DE85),'Corrected With Uncollectible'!DE85-'Module C Initial'!DE85)</f>
        <v>-59.270000000004075</v>
      </c>
      <c r="N85" s="31">
        <f ca="1">IFERROR(IF(AND($A85=VLOOKUP($A85&amp;"."&amp;$C85,UncollectibleLookup,2,FALSE),$C85=VLOOKUP($A85&amp;"."&amp;$C85,UncollectibleLookup,4,FALSE)),0,'Corrected With Uncollectible'!DF85-'Module C Initial'!DF85),'Corrected With Uncollectible'!DF85-'Module C Initial'!DF85)</f>
        <v>-82.070000000006985</v>
      </c>
      <c r="O85" s="31">
        <f ca="1">IFERROR(IF(AND($A85=VLOOKUP($A85&amp;"."&amp;$C85,UncollectibleLookup,2,FALSE),$C85=VLOOKUP($A85&amp;"."&amp;$C85,UncollectibleLookup,4,FALSE)),0,'Corrected With Uncollectible'!DG85-'Module C Initial'!DG85),'Corrected With Uncollectible'!DG85-'Module C Initial'!DG85)</f>
        <v>-106</v>
      </c>
      <c r="P85" s="31">
        <f ca="1">IFERROR(IF(AND($A85=VLOOKUP($A85&amp;"."&amp;$C85,UncollectibleLookup,2,FALSE),$C85=VLOOKUP($A85&amp;"."&amp;$C85,UncollectibleLookup,4,FALSE)),0,'Corrected With Uncollectible'!DH85-'Module C Initial'!DH85),'Corrected With Uncollectible'!DH85-'Module C Initial'!DH85)</f>
        <v>-238.38000000000466</v>
      </c>
      <c r="Q85" s="32">
        <f ca="1">IFERROR(IF(AND($A85=VLOOKUP($A85&amp;"."&amp;$C85,UncollectibleLookup,2,FALSE),$C85=VLOOKUP($A85&amp;"."&amp;$C85,UncollectibleLookup,4,FALSE)),0,'Corrected With Uncollectible'!DI85-'Module C Initial'!DI85),'Corrected With Uncollectible'!DI85-'Module C Initial'!DI85)</f>
        <v>0</v>
      </c>
      <c r="R85" s="32">
        <f ca="1">IFERROR(IF(AND($A85=VLOOKUP($A85&amp;"."&amp;$C85,UncollectibleLookup,2,FALSE),$C85=VLOOKUP($A85&amp;"."&amp;$C85,UncollectibleLookup,4,FALSE)),0,'Corrected With Uncollectible'!DJ85-'Module C Initial'!DJ85),'Corrected With Uncollectible'!DJ85-'Module C Initial'!DJ85)</f>
        <v>0</v>
      </c>
      <c r="S85" s="32">
        <f ca="1">IFERROR(IF(AND($A85=VLOOKUP($A85&amp;"."&amp;$C85,UncollectibleLookup,2,FALSE),$C85=VLOOKUP($A85&amp;"."&amp;$C85,UncollectibleLookup,4,FALSE)),0,'Corrected With Uncollectible'!DK85-'Module C Initial'!DK85),'Corrected With Uncollectible'!DK85-'Module C Initial'!DK85)</f>
        <v>0</v>
      </c>
      <c r="T85" s="32">
        <f ca="1">IFERROR(IF(AND($A85=VLOOKUP($A85&amp;"."&amp;$C85,UncollectibleLookup,2,FALSE),$C85=VLOOKUP($A85&amp;"."&amp;$C85,UncollectibleLookup,4,FALSE)),0,'Corrected With Uncollectible'!DL85-'Module C Initial'!DL85),'Corrected With Uncollectible'!DL85-'Module C Initial'!DL85)</f>
        <v>0</v>
      </c>
      <c r="U85" s="32">
        <f ca="1">IFERROR(IF(AND($A85=VLOOKUP($A85&amp;"."&amp;$C85,UncollectibleLookup,2,FALSE),$C85=VLOOKUP($A85&amp;"."&amp;$C85,UncollectibleLookup,4,FALSE)),0,'Corrected With Uncollectible'!DM85-'Module C Initial'!DM85),'Corrected With Uncollectible'!DM85-'Module C Initial'!DM85)</f>
        <v>0</v>
      </c>
      <c r="V85" s="32">
        <f ca="1">IFERROR(IF(AND($A85=VLOOKUP($A85&amp;"."&amp;$C85,UncollectibleLookup,2,FALSE),$C85=VLOOKUP($A85&amp;"."&amp;$C85,UncollectibleLookup,4,FALSE)),0,'Corrected With Uncollectible'!DN85-'Module C Initial'!DN85),'Corrected With Uncollectible'!DN85-'Module C Initial'!DN85)</f>
        <v>0</v>
      </c>
      <c r="W85" s="32">
        <f ca="1">IFERROR(IF(AND($A85=VLOOKUP($A85&amp;"."&amp;$C85,UncollectibleLookup,2,FALSE),$C85=VLOOKUP($A85&amp;"."&amp;$C85,UncollectibleLookup,4,FALSE)),0,'Corrected With Uncollectible'!DO85-'Module C Initial'!DO85),'Corrected With Uncollectible'!DO85-'Module C Initial'!DO85)</f>
        <v>0</v>
      </c>
      <c r="X85" s="32">
        <f ca="1">IFERROR(IF(AND($A85=VLOOKUP($A85&amp;"."&amp;$C85,UncollectibleLookup,2,FALSE),$C85=VLOOKUP($A85&amp;"."&amp;$C85,UncollectibleLookup,4,FALSE)),0,'Corrected With Uncollectible'!DP85-'Module C Initial'!DP85),'Corrected With Uncollectible'!DP85-'Module C Initial'!DP85)</f>
        <v>0</v>
      </c>
      <c r="Y85" s="32">
        <f ca="1">IFERROR(IF(AND($A85=VLOOKUP($A85&amp;"."&amp;$C85,UncollectibleLookup,2,FALSE),$C85=VLOOKUP($A85&amp;"."&amp;$C85,UncollectibleLookup,4,FALSE)),0,'Corrected With Uncollectible'!DQ85-'Module C Initial'!DQ85),'Corrected With Uncollectible'!DQ85-'Module C Initial'!DQ85)</f>
        <v>-2.9599999999999795</v>
      </c>
      <c r="Z85" s="32">
        <f ca="1">IFERROR(IF(AND($A85=VLOOKUP($A85&amp;"."&amp;$C85,UncollectibleLookup,2,FALSE),$C85=VLOOKUP($A85&amp;"."&amp;$C85,UncollectibleLookup,4,FALSE)),0,'Corrected With Uncollectible'!DR85-'Module C Initial'!DR85),'Corrected With Uncollectible'!DR85-'Module C Initial'!DR85)</f>
        <v>-4.1100000000000136</v>
      </c>
      <c r="AA85" s="32">
        <f ca="1">IFERROR(IF(AND($A85=VLOOKUP($A85&amp;"."&amp;$C85,UncollectibleLookup,2,FALSE),$C85=VLOOKUP($A85&amp;"."&amp;$C85,UncollectibleLookup,4,FALSE)),0,'Corrected With Uncollectible'!DS85-'Module C Initial'!DS85),'Corrected With Uncollectible'!DS85-'Module C Initial'!DS85)</f>
        <v>-5.2999999999999545</v>
      </c>
      <c r="AB85" s="32">
        <f ca="1">IFERROR(IF(AND($A85=VLOOKUP($A85&amp;"."&amp;$C85,UncollectibleLookup,2,FALSE),$C85=VLOOKUP($A85&amp;"."&amp;$C85,UncollectibleLookup,4,FALSE)),0,'Corrected With Uncollectible'!DT85-'Module C Initial'!DT85),'Corrected With Uncollectible'!DT85-'Module C Initial'!DT85)</f>
        <v>-11.920000000000073</v>
      </c>
      <c r="AC85" s="31">
        <f ca="1">IFERROR(IF(AND($A85=VLOOKUP($A85&amp;"."&amp;$C85,UncollectibleLookup,2,FALSE),$C85=VLOOKUP($A85&amp;"."&amp;$C85,UncollectibleLookup,4,FALSE)),0,'Corrected With Uncollectible'!DU85-'Module C Initial'!DU85),'Corrected With Uncollectible'!DU85-'Module C Initial'!DU85)</f>
        <v>0</v>
      </c>
      <c r="AD85" s="31">
        <f ca="1">IFERROR(IF(AND($A85=VLOOKUP($A85&amp;"."&amp;$C85,UncollectibleLookup,2,FALSE),$C85=VLOOKUP($A85&amp;"."&amp;$C85,UncollectibleLookup,4,FALSE)),0,'Corrected With Uncollectible'!DV85-'Module C Initial'!DV85),'Corrected With Uncollectible'!DV85-'Module C Initial'!DV85)</f>
        <v>0</v>
      </c>
      <c r="AE85" s="31">
        <f ca="1">IFERROR(IF(AND($A85=VLOOKUP($A85&amp;"."&amp;$C85,UncollectibleLookup,2,FALSE),$C85=VLOOKUP($A85&amp;"."&amp;$C85,UncollectibleLookup,4,FALSE)),0,'Corrected With Uncollectible'!DW85-'Module C Initial'!DW85),'Corrected With Uncollectible'!DW85-'Module C Initial'!DW85)</f>
        <v>0</v>
      </c>
      <c r="AF85" s="31">
        <f ca="1">IFERROR(IF(AND($A85=VLOOKUP($A85&amp;"."&amp;$C85,UncollectibleLookup,2,FALSE),$C85=VLOOKUP($A85&amp;"."&amp;$C85,UncollectibleLookup,4,FALSE)),0,'Corrected With Uncollectible'!DX85-'Module C Initial'!DX85),'Corrected With Uncollectible'!DX85-'Module C Initial'!DX85)</f>
        <v>0</v>
      </c>
      <c r="AG85" s="31">
        <f ca="1">IFERROR(IF(AND($A85=VLOOKUP($A85&amp;"."&amp;$C85,UncollectibleLookup,2,FALSE),$C85=VLOOKUP($A85&amp;"."&amp;$C85,UncollectibleLookup,4,FALSE)),0,'Corrected With Uncollectible'!DY85-'Module C Initial'!DY85),'Corrected With Uncollectible'!DY85-'Module C Initial'!DY85)</f>
        <v>0</v>
      </c>
      <c r="AH85" s="31">
        <f ca="1">IFERROR(IF(AND($A85=VLOOKUP($A85&amp;"."&amp;$C85,UncollectibleLookup,2,FALSE),$C85=VLOOKUP($A85&amp;"."&amp;$C85,UncollectibleLookup,4,FALSE)),0,'Corrected With Uncollectible'!DZ85-'Module C Initial'!DZ85),'Corrected With Uncollectible'!DZ85-'Module C Initial'!DZ85)</f>
        <v>0</v>
      </c>
      <c r="AI85" s="31">
        <f ca="1">IFERROR(IF(AND($A85=VLOOKUP($A85&amp;"."&amp;$C85,UncollectibleLookup,2,FALSE),$C85=VLOOKUP($A85&amp;"."&amp;$C85,UncollectibleLookup,4,FALSE)),0,'Corrected With Uncollectible'!EA85-'Module C Initial'!EA85),'Corrected With Uncollectible'!EA85-'Module C Initial'!EA85)</f>
        <v>0</v>
      </c>
      <c r="AJ85" s="31">
        <f ca="1">IFERROR(IF(AND($A85=VLOOKUP($A85&amp;"."&amp;$C85,UncollectibleLookup,2,FALSE),$C85=VLOOKUP($A85&amp;"."&amp;$C85,UncollectibleLookup,4,FALSE)),0,'Corrected With Uncollectible'!EB85-'Module C Initial'!EB85),'Corrected With Uncollectible'!EB85-'Module C Initial'!EB85)</f>
        <v>0</v>
      </c>
      <c r="AK85" s="31">
        <f ca="1">IFERROR(IF(AND($A85=VLOOKUP($A85&amp;"."&amp;$C85,UncollectibleLookup,2,FALSE),$C85=VLOOKUP($A85&amp;"."&amp;$C85,UncollectibleLookup,4,FALSE)),0,'Corrected With Uncollectible'!EC85-'Module C Initial'!EC85),'Corrected With Uncollectible'!EC85-'Module C Initial'!EC85)</f>
        <v>-18.220000000000255</v>
      </c>
      <c r="AL85" s="31">
        <f ca="1">IFERROR(IF(AND($A85=VLOOKUP($A85&amp;"."&amp;$C85,UncollectibleLookup,2,FALSE),$C85=VLOOKUP($A85&amp;"."&amp;$C85,UncollectibleLookup,4,FALSE)),0,'Corrected With Uncollectible'!ED85-'Module C Initial'!ED85),'Corrected With Uncollectible'!ED85-'Module C Initial'!ED85)</f>
        <v>-25.099999999999454</v>
      </c>
      <c r="AM85" s="31">
        <f ca="1">IFERROR(IF(AND($A85=VLOOKUP($A85&amp;"."&amp;$C85,UncollectibleLookup,2,FALSE),$C85=VLOOKUP($A85&amp;"."&amp;$C85,UncollectibleLookup,4,FALSE)),0,'Corrected With Uncollectible'!EE85-'Module C Initial'!EE85),'Corrected With Uncollectible'!EE85-'Module C Initial'!EE85)</f>
        <v>-32.239999999999782</v>
      </c>
      <c r="AN85" s="31">
        <f ca="1">IFERROR(IF(AND($A85=VLOOKUP($A85&amp;"."&amp;$C85,UncollectibleLookup,2,FALSE),$C85=VLOOKUP($A85&amp;"."&amp;$C85,UncollectibleLookup,4,FALSE)),0,'Corrected With Uncollectible'!EF85-'Module C Initial'!EF85),'Corrected With Uncollectible'!EF85-'Module C Initial'!EF85)</f>
        <v>-72.100000000000364</v>
      </c>
      <c r="AO85" s="32">
        <f t="shared" ca="1" si="16"/>
        <v>0</v>
      </c>
      <c r="AP85" s="32">
        <f t="shared" ca="1" si="16"/>
        <v>0</v>
      </c>
      <c r="AQ85" s="32">
        <f t="shared" ca="1" si="16"/>
        <v>0</v>
      </c>
      <c r="AR85" s="32">
        <f t="shared" ca="1" si="15"/>
        <v>0</v>
      </c>
      <c r="AS85" s="32">
        <f t="shared" ca="1" si="15"/>
        <v>0</v>
      </c>
      <c r="AT85" s="32">
        <f t="shared" ca="1" si="15"/>
        <v>0</v>
      </c>
      <c r="AU85" s="32">
        <f t="shared" ca="1" si="15"/>
        <v>0</v>
      </c>
      <c r="AV85" s="32">
        <f t="shared" ca="1" si="15"/>
        <v>0</v>
      </c>
      <c r="AW85" s="32">
        <f t="shared" ca="1" si="15"/>
        <v>-80.450000000004309</v>
      </c>
      <c r="AX85" s="32">
        <f t="shared" ca="1" si="15"/>
        <v>-111.28000000000645</v>
      </c>
      <c r="AY85" s="32">
        <f t="shared" ca="1" si="15"/>
        <v>-143.53999999999974</v>
      </c>
      <c r="AZ85" s="32">
        <f t="shared" ca="1" si="15"/>
        <v>-322.40000000000509</v>
      </c>
      <c r="BA85" s="31">
        <f t="shared" ca="1" si="19"/>
        <v>0</v>
      </c>
      <c r="BB85" s="31">
        <f t="shared" ca="1" si="19"/>
        <v>0</v>
      </c>
      <c r="BC85" s="31">
        <f t="shared" ca="1" si="19"/>
        <v>0</v>
      </c>
      <c r="BD85" s="31">
        <f t="shared" ca="1" si="19"/>
        <v>0</v>
      </c>
      <c r="BE85" s="31">
        <f t="shared" ca="1" si="19"/>
        <v>0</v>
      </c>
      <c r="BF85" s="31">
        <f t="shared" ca="1" si="19"/>
        <v>0</v>
      </c>
      <c r="BG85" s="31">
        <f t="shared" ca="1" si="13"/>
        <v>0</v>
      </c>
      <c r="BH85" s="31">
        <f t="shared" ca="1" si="13"/>
        <v>0</v>
      </c>
      <c r="BI85" s="31">
        <f t="shared" ca="1" si="13"/>
        <v>-0.69</v>
      </c>
      <c r="BJ85" s="31">
        <f t="shared" ca="1" si="13"/>
        <v>-0.96</v>
      </c>
      <c r="BK85" s="31">
        <f t="shared" ca="1" si="13"/>
        <v>-1.24</v>
      </c>
      <c r="BL85" s="31">
        <f t="shared" ca="1" si="13"/>
        <v>-2.79</v>
      </c>
      <c r="BM85" s="32">
        <f t="shared" ca="1" si="20"/>
        <v>0</v>
      </c>
      <c r="BN85" s="32">
        <f t="shared" ca="1" si="20"/>
        <v>0</v>
      </c>
      <c r="BO85" s="32">
        <f t="shared" ca="1" si="20"/>
        <v>0</v>
      </c>
      <c r="BP85" s="32">
        <f t="shared" ca="1" si="20"/>
        <v>0</v>
      </c>
      <c r="BQ85" s="32">
        <f t="shared" ca="1" si="20"/>
        <v>0</v>
      </c>
      <c r="BR85" s="32">
        <f t="shared" ca="1" si="20"/>
        <v>0</v>
      </c>
      <c r="BS85" s="32">
        <f t="shared" ca="1" si="14"/>
        <v>0</v>
      </c>
      <c r="BT85" s="32">
        <f t="shared" ca="1" si="14"/>
        <v>0</v>
      </c>
      <c r="BU85" s="32">
        <f t="shared" ca="1" si="14"/>
        <v>-81.140000000004306</v>
      </c>
      <c r="BV85" s="32">
        <f t="shared" ca="1" si="14"/>
        <v>-112.24000000000645</v>
      </c>
      <c r="BW85" s="32">
        <f t="shared" ca="1" si="14"/>
        <v>-144.77999999999975</v>
      </c>
      <c r="BX85" s="32">
        <f t="shared" ca="1" si="14"/>
        <v>-325.19000000000511</v>
      </c>
    </row>
    <row r="86" spans="1:76">
      <c r="A86" t="s">
        <v>547</v>
      </c>
      <c r="B86" s="1" t="s">
        <v>111</v>
      </c>
      <c r="C86" t="str">
        <f t="shared" ca="1" si="17"/>
        <v>MKR1</v>
      </c>
      <c r="D86" t="str">
        <f t="shared" ca="1" si="18"/>
        <v>Muskeg River Industrial System</v>
      </c>
      <c r="E86" s="31">
        <f ca="1">IFERROR(IF(AND($A86=VLOOKUP($A86&amp;"."&amp;$C86,UncollectibleLookup,2,FALSE),$C86=VLOOKUP($A86&amp;"."&amp;$C86,UncollectibleLookup,4,FALSE)),0,'Corrected With Uncollectible'!CW86-'Module C Initial'!CW86),'Corrected With Uncollectible'!CW86-'Module C Initial'!CW86)</f>
        <v>0</v>
      </c>
      <c r="F86" s="31">
        <f ca="1">IFERROR(IF(AND($A86=VLOOKUP($A86&amp;"."&amp;$C86,UncollectibleLookup,2,FALSE),$C86=VLOOKUP($A86&amp;"."&amp;$C86,UncollectibleLookup,4,FALSE)),0,'Corrected With Uncollectible'!CX86-'Module C Initial'!CX86),'Corrected With Uncollectible'!CX86-'Module C Initial'!CX86)</f>
        <v>0</v>
      </c>
      <c r="G86" s="31">
        <f ca="1">IFERROR(IF(AND($A86=VLOOKUP($A86&amp;"."&amp;$C86,UncollectibleLookup,2,FALSE),$C86=VLOOKUP($A86&amp;"."&amp;$C86,UncollectibleLookup,4,FALSE)),0,'Corrected With Uncollectible'!CY86-'Module C Initial'!CY86),'Corrected With Uncollectible'!CY86-'Module C Initial'!CY86)</f>
        <v>0</v>
      </c>
      <c r="H86" s="31">
        <f ca="1">IFERROR(IF(AND($A86=VLOOKUP($A86&amp;"."&amp;$C86,UncollectibleLookup,2,FALSE),$C86=VLOOKUP($A86&amp;"."&amp;$C86,UncollectibleLookup,4,FALSE)),0,'Corrected With Uncollectible'!CZ86-'Module C Initial'!CZ86),'Corrected With Uncollectible'!CZ86-'Module C Initial'!CZ86)</f>
        <v>0</v>
      </c>
      <c r="I86" s="31">
        <f ca="1">IFERROR(IF(AND($A86=VLOOKUP($A86&amp;"."&amp;$C86,UncollectibleLookup,2,FALSE),$C86=VLOOKUP($A86&amp;"."&amp;$C86,UncollectibleLookup,4,FALSE)),0,'Corrected With Uncollectible'!DA86-'Module C Initial'!DA86),'Corrected With Uncollectible'!DA86-'Module C Initial'!DA86)</f>
        <v>0</v>
      </c>
      <c r="J86" s="31">
        <f ca="1">IFERROR(IF(AND($A86=VLOOKUP($A86&amp;"."&amp;$C86,UncollectibleLookup,2,FALSE),$C86=VLOOKUP($A86&amp;"."&amp;$C86,UncollectibleLookup,4,FALSE)),0,'Corrected With Uncollectible'!DB86-'Module C Initial'!DB86),'Corrected With Uncollectible'!DB86-'Module C Initial'!DB86)</f>
        <v>0</v>
      </c>
      <c r="K86" s="31">
        <f ca="1">IFERROR(IF(AND($A86=VLOOKUP($A86&amp;"."&amp;$C86,UncollectibleLookup,2,FALSE),$C86=VLOOKUP($A86&amp;"."&amp;$C86,UncollectibleLookup,4,FALSE)),0,'Corrected With Uncollectible'!DC86-'Module C Initial'!DC86),'Corrected With Uncollectible'!DC86-'Module C Initial'!DC86)</f>
        <v>0</v>
      </c>
      <c r="L86" s="31">
        <f ca="1">IFERROR(IF(AND($A86=VLOOKUP($A86&amp;"."&amp;$C86,UncollectibleLookup,2,FALSE),$C86=VLOOKUP($A86&amp;"."&amp;$C86,UncollectibleLookup,4,FALSE)),0,'Corrected With Uncollectible'!DD86-'Module C Initial'!DD86),'Corrected With Uncollectible'!DD86-'Module C Initial'!DD86)</f>
        <v>0</v>
      </c>
      <c r="M86" s="31">
        <f ca="1">IFERROR(IF(AND($A86=VLOOKUP($A86&amp;"."&amp;$C86,UncollectibleLookup,2,FALSE),$C86=VLOOKUP($A86&amp;"."&amp;$C86,UncollectibleLookup,4,FALSE)),0,'Corrected With Uncollectible'!DE86-'Module C Initial'!DE86),'Corrected With Uncollectible'!DE86-'Module C Initial'!DE86)</f>
        <v>0</v>
      </c>
      <c r="N86" s="31">
        <f ca="1">IFERROR(IF(AND($A86=VLOOKUP($A86&amp;"."&amp;$C86,UncollectibleLookup,2,FALSE),$C86=VLOOKUP($A86&amp;"."&amp;$C86,UncollectibleLookup,4,FALSE)),0,'Corrected With Uncollectible'!DF86-'Module C Initial'!DF86),'Corrected With Uncollectible'!DF86-'Module C Initial'!DF86)</f>
        <v>0</v>
      </c>
      <c r="O86" s="31">
        <f ca="1">IFERROR(IF(AND($A86=VLOOKUP($A86&amp;"."&amp;$C86,UncollectibleLookup,2,FALSE),$C86=VLOOKUP($A86&amp;"."&amp;$C86,UncollectibleLookup,4,FALSE)),0,'Corrected With Uncollectible'!DG86-'Module C Initial'!DG86),'Corrected With Uncollectible'!DG86-'Module C Initial'!DG86)</f>
        <v>0</v>
      </c>
      <c r="P86" s="31">
        <f ca="1">IFERROR(IF(AND($A86=VLOOKUP($A86&amp;"."&amp;$C86,UncollectibleLookup,2,FALSE),$C86=VLOOKUP($A86&amp;"."&amp;$C86,UncollectibleLookup,4,FALSE)),0,'Corrected With Uncollectible'!DH86-'Module C Initial'!DH86),'Corrected With Uncollectible'!DH86-'Module C Initial'!DH86)</f>
        <v>0</v>
      </c>
      <c r="Q86" s="32">
        <f ca="1">IFERROR(IF(AND($A86=VLOOKUP($A86&amp;"."&amp;$C86,UncollectibleLookup,2,FALSE),$C86=VLOOKUP($A86&amp;"."&amp;$C86,UncollectibleLookup,4,FALSE)),0,'Corrected With Uncollectible'!DI86-'Module C Initial'!DI86),'Corrected With Uncollectible'!DI86-'Module C Initial'!DI86)</f>
        <v>0</v>
      </c>
      <c r="R86" s="32">
        <f ca="1">IFERROR(IF(AND($A86=VLOOKUP($A86&amp;"."&amp;$C86,UncollectibleLookup,2,FALSE),$C86=VLOOKUP($A86&amp;"."&amp;$C86,UncollectibleLookup,4,FALSE)),0,'Corrected With Uncollectible'!DJ86-'Module C Initial'!DJ86),'Corrected With Uncollectible'!DJ86-'Module C Initial'!DJ86)</f>
        <v>0</v>
      </c>
      <c r="S86" s="32">
        <f ca="1">IFERROR(IF(AND($A86=VLOOKUP($A86&amp;"."&amp;$C86,UncollectibleLookup,2,FALSE),$C86=VLOOKUP($A86&amp;"."&amp;$C86,UncollectibleLookup,4,FALSE)),0,'Corrected With Uncollectible'!DK86-'Module C Initial'!DK86),'Corrected With Uncollectible'!DK86-'Module C Initial'!DK86)</f>
        <v>0</v>
      </c>
      <c r="T86" s="32">
        <f ca="1">IFERROR(IF(AND($A86=VLOOKUP($A86&amp;"."&amp;$C86,UncollectibleLookup,2,FALSE),$C86=VLOOKUP($A86&amp;"."&amp;$C86,UncollectibleLookup,4,FALSE)),0,'Corrected With Uncollectible'!DL86-'Module C Initial'!DL86),'Corrected With Uncollectible'!DL86-'Module C Initial'!DL86)</f>
        <v>0</v>
      </c>
      <c r="U86" s="32">
        <f ca="1">IFERROR(IF(AND($A86=VLOOKUP($A86&amp;"."&amp;$C86,UncollectibleLookup,2,FALSE),$C86=VLOOKUP($A86&amp;"."&amp;$C86,UncollectibleLookup,4,FALSE)),0,'Corrected With Uncollectible'!DM86-'Module C Initial'!DM86),'Corrected With Uncollectible'!DM86-'Module C Initial'!DM86)</f>
        <v>0</v>
      </c>
      <c r="V86" s="32">
        <f ca="1">IFERROR(IF(AND($A86=VLOOKUP($A86&amp;"."&amp;$C86,UncollectibleLookup,2,FALSE),$C86=VLOOKUP($A86&amp;"."&amp;$C86,UncollectibleLookup,4,FALSE)),0,'Corrected With Uncollectible'!DN86-'Module C Initial'!DN86),'Corrected With Uncollectible'!DN86-'Module C Initial'!DN86)</f>
        <v>0</v>
      </c>
      <c r="W86" s="32">
        <f ca="1">IFERROR(IF(AND($A86=VLOOKUP($A86&amp;"."&amp;$C86,UncollectibleLookup,2,FALSE),$C86=VLOOKUP($A86&amp;"."&amp;$C86,UncollectibleLookup,4,FALSE)),0,'Corrected With Uncollectible'!DO86-'Module C Initial'!DO86),'Corrected With Uncollectible'!DO86-'Module C Initial'!DO86)</f>
        <v>0</v>
      </c>
      <c r="X86" s="32">
        <f ca="1">IFERROR(IF(AND($A86=VLOOKUP($A86&amp;"."&amp;$C86,UncollectibleLookup,2,FALSE),$C86=VLOOKUP($A86&amp;"."&amp;$C86,UncollectibleLookup,4,FALSE)),0,'Corrected With Uncollectible'!DP86-'Module C Initial'!DP86),'Corrected With Uncollectible'!DP86-'Module C Initial'!DP86)</f>
        <v>0</v>
      </c>
      <c r="Y86" s="32">
        <f ca="1">IFERROR(IF(AND($A86=VLOOKUP($A86&amp;"."&amp;$C86,UncollectibleLookup,2,FALSE),$C86=VLOOKUP($A86&amp;"."&amp;$C86,UncollectibleLookup,4,FALSE)),0,'Corrected With Uncollectible'!DQ86-'Module C Initial'!DQ86),'Corrected With Uncollectible'!DQ86-'Module C Initial'!DQ86)</f>
        <v>0</v>
      </c>
      <c r="Z86" s="32">
        <f ca="1">IFERROR(IF(AND($A86=VLOOKUP($A86&amp;"."&amp;$C86,UncollectibleLookup,2,FALSE),$C86=VLOOKUP($A86&amp;"."&amp;$C86,UncollectibleLookup,4,FALSE)),0,'Corrected With Uncollectible'!DR86-'Module C Initial'!DR86),'Corrected With Uncollectible'!DR86-'Module C Initial'!DR86)</f>
        <v>0</v>
      </c>
      <c r="AA86" s="32">
        <f ca="1">IFERROR(IF(AND($A86=VLOOKUP($A86&amp;"."&amp;$C86,UncollectibleLookup,2,FALSE),$C86=VLOOKUP($A86&amp;"."&amp;$C86,UncollectibleLookup,4,FALSE)),0,'Corrected With Uncollectible'!DS86-'Module C Initial'!DS86),'Corrected With Uncollectible'!DS86-'Module C Initial'!DS86)</f>
        <v>0</v>
      </c>
      <c r="AB86" s="32">
        <f ca="1">IFERROR(IF(AND($A86=VLOOKUP($A86&amp;"."&amp;$C86,UncollectibleLookup,2,FALSE),$C86=VLOOKUP($A86&amp;"."&amp;$C86,UncollectibleLookup,4,FALSE)),0,'Corrected With Uncollectible'!DT86-'Module C Initial'!DT86),'Corrected With Uncollectible'!DT86-'Module C Initial'!DT86)</f>
        <v>0</v>
      </c>
      <c r="AC86" s="31">
        <f ca="1">IFERROR(IF(AND($A86=VLOOKUP($A86&amp;"."&amp;$C86,UncollectibleLookup,2,FALSE),$C86=VLOOKUP($A86&amp;"."&amp;$C86,UncollectibleLookup,4,FALSE)),0,'Corrected With Uncollectible'!DU86-'Module C Initial'!DU86),'Corrected With Uncollectible'!DU86-'Module C Initial'!DU86)</f>
        <v>0</v>
      </c>
      <c r="AD86" s="31">
        <f ca="1">IFERROR(IF(AND($A86=VLOOKUP($A86&amp;"."&amp;$C86,UncollectibleLookup,2,FALSE),$C86=VLOOKUP($A86&amp;"."&amp;$C86,UncollectibleLookup,4,FALSE)),0,'Corrected With Uncollectible'!DV86-'Module C Initial'!DV86),'Corrected With Uncollectible'!DV86-'Module C Initial'!DV86)</f>
        <v>0</v>
      </c>
      <c r="AE86" s="31">
        <f ca="1">IFERROR(IF(AND($A86=VLOOKUP($A86&amp;"."&amp;$C86,UncollectibleLookup,2,FALSE),$C86=VLOOKUP($A86&amp;"."&amp;$C86,UncollectibleLookup,4,FALSE)),0,'Corrected With Uncollectible'!DW86-'Module C Initial'!DW86),'Corrected With Uncollectible'!DW86-'Module C Initial'!DW86)</f>
        <v>0</v>
      </c>
      <c r="AF86" s="31">
        <f ca="1">IFERROR(IF(AND($A86=VLOOKUP($A86&amp;"."&amp;$C86,UncollectibleLookup,2,FALSE),$C86=VLOOKUP($A86&amp;"."&amp;$C86,UncollectibleLookup,4,FALSE)),0,'Corrected With Uncollectible'!DX86-'Module C Initial'!DX86),'Corrected With Uncollectible'!DX86-'Module C Initial'!DX86)</f>
        <v>0</v>
      </c>
      <c r="AG86" s="31">
        <f ca="1">IFERROR(IF(AND($A86=VLOOKUP($A86&amp;"."&amp;$C86,UncollectibleLookup,2,FALSE),$C86=VLOOKUP($A86&amp;"."&amp;$C86,UncollectibleLookup,4,FALSE)),0,'Corrected With Uncollectible'!DY86-'Module C Initial'!DY86),'Corrected With Uncollectible'!DY86-'Module C Initial'!DY86)</f>
        <v>0</v>
      </c>
      <c r="AH86" s="31">
        <f ca="1">IFERROR(IF(AND($A86=VLOOKUP($A86&amp;"."&amp;$C86,UncollectibleLookup,2,FALSE),$C86=VLOOKUP($A86&amp;"."&amp;$C86,UncollectibleLookup,4,FALSE)),0,'Corrected With Uncollectible'!DZ86-'Module C Initial'!DZ86),'Corrected With Uncollectible'!DZ86-'Module C Initial'!DZ86)</f>
        <v>0</v>
      </c>
      <c r="AI86" s="31">
        <f ca="1">IFERROR(IF(AND($A86=VLOOKUP($A86&amp;"."&amp;$C86,UncollectibleLookup,2,FALSE),$C86=VLOOKUP($A86&amp;"."&amp;$C86,UncollectibleLookup,4,FALSE)),0,'Corrected With Uncollectible'!EA86-'Module C Initial'!EA86),'Corrected With Uncollectible'!EA86-'Module C Initial'!EA86)</f>
        <v>0</v>
      </c>
      <c r="AJ86" s="31">
        <f ca="1">IFERROR(IF(AND($A86=VLOOKUP($A86&amp;"."&amp;$C86,UncollectibleLookup,2,FALSE),$C86=VLOOKUP($A86&amp;"."&amp;$C86,UncollectibleLookup,4,FALSE)),0,'Corrected With Uncollectible'!EB86-'Module C Initial'!EB86),'Corrected With Uncollectible'!EB86-'Module C Initial'!EB86)</f>
        <v>0</v>
      </c>
      <c r="AK86" s="31">
        <f ca="1">IFERROR(IF(AND($A86=VLOOKUP($A86&amp;"."&amp;$C86,UncollectibleLookup,2,FALSE),$C86=VLOOKUP($A86&amp;"."&amp;$C86,UncollectibleLookup,4,FALSE)),0,'Corrected With Uncollectible'!EC86-'Module C Initial'!EC86),'Corrected With Uncollectible'!EC86-'Module C Initial'!EC86)</f>
        <v>0</v>
      </c>
      <c r="AL86" s="31">
        <f ca="1">IFERROR(IF(AND($A86=VLOOKUP($A86&amp;"."&amp;$C86,UncollectibleLookup,2,FALSE),$C86=VLOOKUP($A86&amp;"."&amp;$C86,UncollectibleLookup,4,FALSE)),0,'Corrected With Uncollectible'!ED86-'Module C Initial'!ED86),'Corrected With Uncollectible'!ED86-'Module C Initial'!ED86)</f>
        <v>0</v>
      </c>
      <c r="AM86" s="31">
        <f ca="1">IFERROR(IF(AND($A86=VLOOKUP($A86&amp;"."&amp;$C86,UncollectibleLookup,2,FALSE),$C86=VLOOKUP($A86&amp;"."&amp;$C86,UncollectibleLookup,4,FALSE)),0,'Corrected With Uncollectible'!EE86-'Module C Initial'!EE86),'Corrected With Uncollectible'!EE86-'Module C Initial'!EE86)</f>
        <v>0</v>
      </c>
      <c r="AN86" s="31">
        <f ca="1">IFERROR(IF(AND($A86=VLOOKUP($A86&amp;"."&amp;$C86,UncollectibleLookup,2,FALSE),$C86=VLOOKUP($A86&amp;"."&amp;$C86,UncollectibleLookup,4,FALSE)),0,'Corrected With Uncollectible'!EF86-'Module C Initial'!EF86),'Corrected With Uncollectible'!EF86-'Module C Initial'!EF86)</f>
        <v>0</v>
      </c>
      <c r="AO86" s="32">
        <f t="shared" ca="1" si="16"/>
        <v>0</v>
      </c>
      <c r="AP86" s="32">
        <f t="shared" ca="1" si="16"/>
        <v>0</v>
      </c>
      <c r="AQ86" s="32">
        <f t="shared" ca="1" si="16"/>
        <v>0</v>
      </c>
      <c r="AR86" s="32">
        <f t="shared" ca="1" si="15"/>
        <v>0</v>
      </c>
      <c r="AS86" s="32">
        <f t="shared" ca="1" si="15"/>
        <v>0</v>
      </c>
      <c r="AT86" s="32">
        <f t="shared" ca="1" si="15"/>
        <v>0</v>
      </c>
      <c r="AU86" s="32">
        <f t="shared" ca="1" si="15"/>
        <v>0</v>
      </c>
      <c r="AV86" s="32">
        <f t="shared" ca="1" si="15"/>
        <v>0</v>
      </c>
      <c r="AW86" s="32">
        <f t="shared" ca="1" si="15"/>
        <v>0</v>
      </c>
      <c r="AX86" s="32">
        <f t="shared" ca="1" si="15"/>
        <v>0</v>
      </c>
      <c r="AY86" s="32">
        <f t="shared" ca="1" si="15"/>
        <v>0</v>
      </c>
      <c r="AZ86" s="32">
        <f t="shared" ca="1" si="15"/>
        <v>0</v>
      </c>
      <c r="BA86" s="31">
        <f t="shared" ca="1" si="19"/>
        <v>0</v>
      </c>
      <c r="BB86" s="31">
        <f t="shared" ca="1" si="19"/>
        <v>0</v>
      </c>
      <c r="BC86" s="31">
        <f t="shared" ca="1" si="19"/>
        <v>0</v>
      </c>
      <c r="BD86" s="31">
        <f t="shared" ca="1" si="19"/>
        <v>0</v>
      </c>
      <c r="BE86" s="31">
        <f t="shared" ca="1" si="19"/>
        <v>0</v>
      </c>
      <c r="BF86" s="31">
        <f t="shared" ca="1" si="19"/>
        <v>0</v>
      </c>
      <c r="BG86" s="31">
        <f t="shared" ca="1" si="13"/>
        <v>0</v>
      </c>
      <c r="BH86" s="31">
        <f t="shared" ca="1" si="13"/>
        <v>0</v>
      </c>
      <c r="BI86" s="31">
        <f t="shared" ca="1" si="13"/>
        <v>0</v>
      </c>
      <c r="BJ86" s="31">
        <f t="shared" ca="1" si="13"/>
        <v>0</v>
      </c>
      <c r="BK86" s="31">
        <f t="shared" ca="1" si="13"/>
        <v>0</v>
      </c>
      <c r="BL86" s="31">
        <f t="shared" ca="1" si="13"/>
        <v>0</v>
      </c>
      <c r="BM86" s="32">
        <f t="shared" ca="1" si="20"/>
        <v>0</v>
      </c>
      <c r="BN86" s="32">
        <f t="shared" ca="1" si="20"/>
        <v>0</v>
      </c>
      <c r="BO86" s="32">
        <f t="shared" ca="1" si="20"/>
        <v>0</v>
      </c>
      <c r="BP86" s="32">
        <f t="shared" ca="1" si="20"/>
        <v>0</v>
      </c>
      <c r="BQ86" s="32">
        <f t="shared" ca="1" si="20"/>
        <v>0</v>
      </c>
      <c r="BR86" s="32">
        <f t="shared" ca="1" si="20"/>
        <v>0</v>
      </c>
      <c r="BS86" s="32">
        <f t="shared" ca="1" si="14"/>
        <v>0</v>
      </c>
      <c r="BT86" s="32">
        <f t="shared" ca="1" si="14"/>
        <v>0</v>
      </c>
      <c r="BU86" s="32">
        <f t="shared" ca="1" si="14"/>
        <v>0</v>
      </c>
      <c r="BV86" s="32">
        <f t="shared" ca="1" si="14"/>
        <v>0</v>
      </c>
      <c r="BW86" s="32">
        <f t="shared" ca="1" si="14"/>
        <v>0</v>
      </c>
      <c r="BX86" s="32">
        <f t="shared" ca="1" si="14"/>
        <v>0</v>
      </c>
    </row>
    <row r="87" spans="1:76">
      <c r="A87" t="s">
        <v>457</v>
      </c>
      <c r="B87" s="1" t="s">
        <v>111</v>
      </c>
      <c r="C87" t="str">
        <f t="shared" ca="1" si="17"/>
        <v>MKR1</v>
      </c>
      <c r="D87" t="str">
        <f t="shared" ca="1" si="18"/>
        <v>Muskeg River Industrial System</v>
      </c>
      <c r="E87" s="31">
        <f ca="1">IFERROR(IF(AND($A87=VLOOKUP($A87&amp;"."&amp;$C87,UncollectibleLookup,2,FALSE),$C87=VLOOKUP($A87&amp;"."&amp;$C87,UncollectibleLookup,4,FALSE)),0,'Corrected With Uncollectible'!CW87-'Module C Initial'!CW87),'Corrected With Uncollectible'!CW87-'Module C Initial'!CW87)</f>
        <v>0</v>
      </c>
      <c r="F87" s="31">
        <f ca="1">IFERROR(IF(AND($A87=VLOOKUP($A87&amp;"."&amp;$C87,UncollectibleLookup,2,FALSE),$C87=VLOOKUP($A87&amp;"."&amp;$C87,UncollectibleLookup,4,FALSE)),0,'Corrected With Uncollectible'!CX87-'Module C Initial'!CX87),'Corrected With Uncollectible'!CX87-'Module C Initial'!CX87)</f>
        <v>-544.64999999999418</v>
      </c>
      <c r="G87" s="31">
        <f ca="1">IFERROR(IF(AND($A87=VLOOKUP($A87&amp;"."&amp;$C87,UncollectibleLookup,2,FALSE),$C87=VLOOKUP($A87&amp;"."&amp;$C87,UncollectibleLookup,4,FALSE)),0,'Corrected With Uncollectible'!CY87-'Module C Initial'!CY87),'Corrected With Uncollectible'!CY87-'Module C Initial'!CY87)</f>
        <v>-534.96000000002095</v>
      </c>
      <c r="H87" s="31">
        <f ca="1">IFERROR(IF(AND($A87=VLOOKUP($A87&amp;"."&amp;$C87,UncollectibleLookup,2,FALSE),$C87=VLOOKUP($A87&amp;"."&amp;$C87,UncollectibleLookup,4,FALSE)),0,'Corrected With Uncollectible'!CZ87-'Module C Initial'!CZ87),'Corrected With Uncollectible'!CZ87-'Module C Initial'!CZ87)</f>
        <v>-318.34999999997672</v>
      </c>
      <c r="I87" s="31">
        <f ca="1">IFERROR(IF(AND($A87=VLOOKUP($A87&amp;"."&amp;$C87,UncollectibleLookup,2,FALSE),$C87=VLOOKUP($A87&amp;"."&amp;$C87,UncollectibleLookup,4,FALSE)),0,'Corrected With Uncollectible'!DA87-'Module C Initial'!DA87),'Corrected With Uncollectible'!DA87-'Module C Initial'!DA87)</f>
        <v>-312.91000000000349</v>
      </c>
      <c r="J87" s="31">
        <f ca="1">IFERROR(IF(AND($A87=VLOOKUP($A87&amp;"."&amp;$C87,UncollectibleLookup,2,FALSE),$C87=VLOOKUP($A87&amp;"."&amp;$C87,UncollectibleLookup,4,FALSE)),0,'Corrected With Uncollectible'!DB87-'Module C Initial'!DB87),'Corrected With Uncollectible'!DB87-'Module C Initial'!DB87)</f>
        <v>-323.55000000001746</v>
      </c>
      <c r="K87" s="31">
        <f ca="1">IFERROR(IF(AND($A87=VLOOKUP($A87&amp;"."&amp;$C87,UncollectibleLookup,2,FALSE),$C87=VLOOKUP($A87&amp;"."&amp;$C87,UncollectibleLookup,4,FALSE)),0,'Corrected With Uncollectible'!DC87-'Module C Initial'!DC87),'Corrected With Uncollectible'!DC87-'Module C Initial'!DC87)</f>
        <v>-449.26000000000931</v>
      </c>
      <c r="L87" s="31">
        <f ca="1">IFERROR(IF(AND($A87=VLOOKUP($A87&amp;"."&amp;$C87,UncollectibleLookup,2,FALSE),$C87=VLOOKUP($A87&amp;"."&amp;$C87,UncollectibleLookup,4,FALSE)),0,'Corrected With Uncollectible'!DD87-'Module C Initial'!DD87),'Corrected With Uncollectible'!DD87-'Module C Initial'!DD87)</f>
        <v>-362.60000000000582</v>
      </c>
      <c r="M87" s="31">
        <f ca="1">IFERROR(IF(AND($A87=VLOOKUP($A87&amp;"."&amp;$C87,UncollectibleLookup,2,FALSE),$C87=VLOOKUP($A87&amp;"."&amp;$C87,UncollectibleLookup,4,FALSE)),0,'Corrected With Uncollectible'!DE87-'Module C Initial'!DE87),'Corrected With Uncollectible'!DE87-'Module C Initial'!DE87)</f>
        <v>-839.35999999998603</v>
      </c>
      <c r="N87" s="31">
        <f ca="1">IFERROR(IF(AND($A87=VLOOKUP($A87&amp;"."&amp;$C87,UncollectibleLookup,2,FALSE),$C87=VLOOKUP($A87&amp;"."&amp;$C87,UncollectibleLookup,4,FALSE)),0,'Corrected With Uncollectible'!DF87-'Module C Initial'!DF87),'Corrected With Uncollectible'!DF87-'Module C Initial'!DF87)</f>
        <v>-381.72000000000116</v>
      </c>
      <c r="O87" s="31">
        <f ca="1">IFERROR(IF(AND($A87=VLOOKUP($A87&amp;"."&amp;$C87,UncollectibleLookup,2,FALSE),$C87=VLOOKUP($A87&amp;"."&amp;$C87,UncollectibleLookup,4,FALSE)),0,'Corrected With Uncollectible'!DG87-'Module C Initial'!DG87),'Corrected With Uncollectible'!DG87-'Module C Initial'!DG87)</f>
        <v>-653.94000000000233</v>
      </c>
      <c r="P87" s="31">
        <f ca="1">IFERROR(IF(AND($A87=VLOOKUP($A87&amp;"."&amp;$C87,UncollectibleLookup,2,FALSE),$C87=VLOOKUP($A87&amp;"."&amp;$C87,UncollectibleLookup,4,FALSE)),0,'Corrected With Uncollectible'!DH87-'Module C Initial'!DH87),'Corrected With Uncollectible'!DH87-'Module C Initial'!DH87)</f>
        <v>-705.65000000002328</v>
      </c>
      <c r="Q87" s="32">
        <f ca="1">IFERROR(IF(AND($A87=VLOOKUP($A87&amp;"."&amp;$C87,UncollectibleLookup,2,FALSE),$C87=VLOOKUP($A87&amp;"."&amp;$C87,UncollectibleLookup,4,FALSE)),0,'Corrected With Uncollectible'!DI87-'Module C Initial'!DI87),'Corrected With Uncollectible'!DI87-'Module C Initial'!DI87)</f>
        <v>0</v>
      </c>
      <c r="R87" s="32">
        <f ca="1">IFERROR(IF(AND($A87=VLOOKUP($A87&amp;"."&amp;$C87,UncollectibleLookup,2,FALSE),$C87=VLOOKUP($A87&amp;"."&amp;$C87,UncollectibleLookup,4,FALSE)),0,'Corrected With Uncollectible'!DJ87-'Module C Initial'!DJ87),'Corrected With Uncollectible'!DJ87-'Module C Initial'!DJ87)</f>
        <v>-27.240000000000236</v>
      </c>
      <c r="S87" s="32">
        <f ca="1">IFERROR(IF(AND($A87=VLOOKUP($A87&amp;"."&amp;$C87,UncollectibleLookup,2,FALSE),$C87=VLOOKUP($A87&amp;"."&amp;$C87,UncollectibleLookup,4,FALSE)),0,'Corrected With Uncollectible'!DK87-'Module C Initial'!DK87),'Corrected With Uncollectible'!DK87-'Module C Initial'!DK87)</f>
        <v>-26.740000000000236</v>
      </c>
      <c r="T87" s="32">
        <f ca="1">IFERROR(IF(AND($A87=VLOOKUP($A87&amp;"."&amp;$C87,UncollectibleLookup,2,FALSE),$C87=VLOOKUP($A87&amp;"."&amp;$C87,UncollectibleLookup,4,FALSE)),0,'Corrected With Uncollectible'!DL87-'Module C Initial'!DL87),'Corrected With Uncollectible'!DL87-'Module C Initial'!DL87)</f>
        <v>-15.909999999999854</v>
      </c>
      <c r="U87" s="32">
        <f ca="1">IFERROR(IF(AND($A87=VLOOKUP($A87&amp;"."&amp;$C87,UncollectibleLookup,2,FALSE),$C87=VLOOKUP($A87&amp;"."&amp;$C87,UncollectibleLookup,4,FALSE)),0,'Corrected With Uncollectible'!DM87-'Module C Initial'!DM87),'Corrected With Uncollectible'!DM87-'Module C Initial'!DM87)</f>
        <v>-15.650000000000091</v>
      </c>
      <c r="V87" s="32">
        <f ca="1">IFERROR(IF(AND($A87=VLOOKUP($A87&amp;"."&amp;$C87,UncollectibleLookup,2,FALSE),$C87=VLOOKUP($A87&amp;"."&amp;$C87,UncollectibleLookup,4,FALSE)),0,'Corrected With Uncollectible'!DN87-'Module C Initial'!DN87),'Corrected With Uncollectible'!DN87-'Module C Initial'!DN87)</f>
        <v>-16.170000000000073</v>
      </c>
      <c r="W87" s="32">
        <f ca="1">IFERROR(IF(AND($A87=VLOOKUP($A87&amp;"."&amp;$C87,UncollectibleLookup,2,FALSE),$C87=VLOOKUP($A87&amp;"."&amp;$C87,UncollectibleLookup,4,FALSE)),0,'Corrected With Uncollectible'!DO87-'Module C Initial'!DO87),'Corrected With Uncollectible'!DO87-'Module C Initial'!DO87)</f>
        <v>-22.470000000000255</v>
      </c>
      <c r="X87" s="32">
        <f ca="1">IFERROR(IF(AND($A87=VLOOKUP($A87&amp;"."&amp;$C87,UncollectibleLookup,2,FALSE),$C87=VLOOKUP($A87&amp;"."&amp;$C87,UncollectibleLookup,4,FALSE)),0,'Corrected With Uncollectible'!DP87-'Module C Initial'!DP87),'Corrected With Uncollectible'!DP87-'Module C Initial'!DP87)</f>
        <v>-18.129999999999882</v>
      </c>
      <c r="Y87" s="32">
        <f ca="1">IFERROR(IF(AND($A87=VLOOKUP($A87&amp;"."&amp;$C87,UncollectibleLookup,2,FALSE),$C87=VLOOKUP($A87&amp;"."&amp;$C87,UncollectibleLookup,4,FALSE)),0,'Corrected With Uncollectible'!DQ87-'Module C Initial'!DQ87),'Corrected With Uncollectible'!DQ87-'Module C Initial'!DQ87)</f>
        <v>-41.970000000000255</v>
      </c>
      <c r="Z87" s="32">
        <f ca="1">IFERROR(IF(AND($A87=VLOOKUP($A87&amp;"."&amp;$C87,UncollectibleLookup,2,FALSE),$C87=VLOOKUP($A87&amp;"."&amp;$C87,UncollectibleLookup,4,FALSE)),0,'Corrected With Uncollectible'!DR87-'Module C Initial'!DR87),'Corrected With Uncollectible'!DR87-'Module C Initial'!DR87)</f>
        <v>-19.089999999999691</v>
      </c>
      <c r="AA87" s="32">
        <f ca="1">IFERROR(IF(AND($A87=VLOOKUP($A87&amp;"."&amp;$C87,UncollectibleLookup,2,FALSE),$C87=VLOOKUP($A87&amp;"."&amp;$C87,UncollectibleLookup,4,FALSE)),0,'Corrected With Uncollectible'!DS87-'Module C Initial'!DS87),'Corrected With Uncollectible'!DS87-'Module C Initial'!DS87)</f>
        <v>-32.700000000000273</v>
      </c>
      <c r="AB87" s="32">
        <f ca="1">IFERROR(IF(AND($A87=VLOOKUP($A87&amp;"."&amp;$C87,UncollectibleLookup,2,FALSE),$C87=VLOOKUP($A87&amp;"."&amp;$C87,UncollectibleLookup,4,FALSE)),0,'Corrected With Uncollectible'!DT87-'Module C Initial'!DT87),'Corrected With Uncollectible'!DT87-'Module C Initial'!DT87)</f>
        <v>-35.279999999999745</v>
      </c>
      <c r="AC87" s="31">
        <f ca="1">IFERROR(IF(AND($A87=VLOOKUP($A87&amp;"."&amp;$C87,UncollectibleLookup,2,FALSE),$C87=VLOOKUP($A87&amp;"."&amp;$C87,UncollectibleLookup,4,FALSE)),0,'Corrected With Uncollectible'!DU87-'Module C Initial'!DU87),'Corrected With Uncollectible'!DU87-'Module C Initial'!DU87)</f>
        <v>0</v>
      </c>
      <c r="AD87" s="31">
        <f ca="1">IFERROR(IF(AND($A87=VLOOKUP($A87&amp;"."&amp;$C87,UncollectibleLookup,2,FALSE),$C87=VLOOKUP($A87&amp;"."&amp;$C87,UncollectibleLookup,4,FALSE)),0,'Corrected With Uncollectible'!DV87-'Module C Initial'!DV87),'Corrected With Uncollectible'!DV87-'Module C Initial'!DV87)</f>
        <v>-174.20000000000073</v>
      </c>
      <c r="AE87" s="31">
        <f ca="1">IFERROR(IF(AND($A87=VLOOKUP($A87&amp;"."&amp;$C87,UncollectibleLookup,2,FALSE),$C87=VLOOKUP($A87&amp;"."&amp;$C87,UncollectibleLookup,4,FALSE)),0,'Corrected With Uncollectible'!DW87-'Module C Initial'!DW87),'Corrected With Uncollectible'!DW87-'Module C Initial'!DW87)</f>
        <v>-169.97000000000116</v>
      </c>
      <c r="AF87" s="31">
        <f ca="1">IFERROR(IF(AND($A87=VLOOKUP($A87&amp;"."&amp;$C87,UncollectibleLookup,2,FALSE),$C87=VLOOKUP($A87&amp;"."&amp;$C87,UncollectibleLookup,4,FALSE)),0,'Corrected With Uncollectible'!DX87-'Module C Initial'!DX87),'Corrected With Uncollectible'!DX87-'Module C Initial'!DX87)</f>
        <v>-100.53999999999905</v>
      </c>
      <c r="AG87" s="31">
        <f ca="1">IFERROR(IF(AND($A87=VLOOKUP($A87&amp;"."&amp;$C87,UncollectibleLookup,2,FALSE),$C87=VLOOKUP($A87&amp;"."&amp;$C87,UncollectibleLookup,4,FALSE)),0,'Corrected With Uncollectible'!DY87-'Module C Initial'!DY87),'Corrected With Uncollectible'!DY87-'Module C Initial'!DY87)</f>
        <v>-98.309999999999491</v>
      </c>
      <c r="AH87" s="31">
        <f ca="1">IFERROR(IF(AND($A87=VLOOKUP($A87&amp;"."&amp;$C87,UncollectibleLookup,2,FALSE),$C87=VLOOKUP($A87&amp;"."&amp;$C87,UncollectibleLookup,4,FALSE)),0,'Corrected With Uncollectible'!DZ87-'Module C Initial'!DZ87),'Corrected With Uncollectible'!DZ87-'Module C Initial'!DZ87)</f>
        <v>-101.09999999999854</v>
      </c>
      <c r="AI87" s="31">
        <f ca="1">IFERROR(IF(AND($A87=VLOOKUP($A87&amp;"."&amp;$C87,UncollectibleLookup,2,FALSE),$C87=VLOOKUP($A87&amp;"."&amp;$C87,UncollectibleLookup,4,FALSE)),0,'Corrected With Uncollectible'!EA87-'Module C Initial'!EA87),'Corrected With Uncollectible'!EA87-'Module C Initial'!EA87)</f>
        <v>-139.63999999999942</v>
      </c>
      <c r="AJ87" s="31">
        <f ca="1">IFERROR(IF(AND($A87=VLOOKUP($A87&amp;"."&amp;$C87,UncollectibleLookup,2,FALSE),$C87=VLOOKUP($A87&amp;"."&amp;$C87,UncollectibleLookup,4,FALSE)),0,'Corrected With Uncollectible'!EB87-'Module C Initial'!EB87),'Corrected With Uncollectible'!EB87-'Module C Initial'!EB87)</f>
        <v>-112.09000000000015</v>
      </c>
      <c r="AK87" s="31">
        <f ca="1">IFERROR(IF(AND($A87=VLOOKUP($A87&amp;"."&amp;$C87,UncollectibleLookup,2,FALSE),$C87=VLOOKUP($A87&amp;"."&amp;$C87,UncollectibleLookup,4,FALSE)),0,'Corrected With Uncollectible'!EC87-'Module C Initial'!EC87),'Corrected With Uncollectible'!EC87-'Module C Initial'!EC87)</f>
        <v>-258.04999999999927</v>
      </c>
      <c r="AL87" s="31">
        <f ca="1">IFERROR(IF(AND($A87=VLOOKUP($A87&amp;"."&amp;$C87,UncollectibleLookup,2,FALSE),$C87=VLOOKUP($A87&amp;"."&amp;$C87,UncollectibleLookup,4,FALSE)),0,'Corrected With Uncollectible'!ED87-'Module C Initial'!ED87),'Corrected With Uncollectible'!ED87-'Module C Initial'!ED87)</f>
        <v>-116.72000000000116</v>
      </c>
      <c r="AM87" s="31">
        <f ca="1">IFERROR(IF(AND($A87=VLOOKUP($A87&amp;"."&amp;$C87,UncollectibleLookup,2,FALSE),$C87=VLOOKUP($A87&amp;"."&amp;$C87,UncollectibleLookup,4,FALSE)),0,'Corrected With Uncollectible'!EE87-'Module C Initial'!EE87),'Corrected With Uncollectible'!EE87-'Module C Initial'!EE87)</f>
        <v>-198.86000000000058</v>
      </c>
      <c r="AN87" s="31">
        <f ca="1">IFERROR(IF(AND($A87=VLOOKUP($A87&amp;"."&amp;$C87,UncollectibleLookup,2,FALSE),$C87=VLOOKUP($A87&amp;"."&amp;$C87,UncollectibleLookup,4,FALSE)),0,'Corrected With Uncollectible'!EF87-'Module C Initial'!EF87),'Corrected With Uncollectible'!EF87-'Module C Initial'!EF87)</f>
        <v>-213.41999999999825</v>
      </c>
      <c r="AO87" s="32">
        <f t="shared" ca="1" si="16"/>
        <v>0</v>
      </c>
      <c r="AP87" s="32">
        <f t="shared" ca="1" si="16"/>
        <v>-746.08999999999514</v>
      </c>
      <c r="AQ87" s="32">
        <f t="shared" ca="1" si="16"/>
        <v>-731.67000000002236</v>
      </c>
      <c r="AR87" s="32">
        <f t="shared" ca="1" si="15"/>
        <v>-434.79999999997563</v>
      </c>
      <c r="AS87" s="32">
        <f t="shared" ca="1" si="15"/>
        <v>-426.87000000000307</v>
      </c>
      <c r="AT87" s="32">
        <f t="shared" ca="1" si="15"/>
        <v>-440.82000000001608</v>
      </c>
      <c r="AU87" s="32">
        <f t="shared" ca="1" si="15"/>
        <v>-611.37000000000899</v>
      </c>
      <c r="AV87" s="32">
        <f t="shared" ca="1" si="15"/>
        <v>-492.82000000000585</v>
      </c>
      <c r="AW87" s="32">
        <f t="shared" ca="1" si="15"/>
        <v>-1139.3799999999856</v>
      </c>
      <c r="AX87" s="32">
        <f t="shared" ca="1" si="15"/>
        <v>-517.53000000000202</v>
      </c>
      <c r="AY87" s="32">
        <f t="shared" ca="1" si="15"/>
        <v>-885.50000000000318</v>
      </c>
      <c r="AZ87" s="32">
        <f t="shared" ca="1" si="15"/>
        <v>-954.35000000002128</v>
      </c>
      <c r="BA87" s="31">
        <f t="shared" ca="1" si="19"/>
        <v>0</v>
      </c>
      <c r="BB87" s="31">
        <f t="shared" ca="1" si="19"/>
        <v>-6.38</v>
      </c>
      <c r="BC87" s="31">
        <f t="shared" ca="1" si="19"/>
        <v>-6.27</v>
      </c>
      <c r="BD87" s="31">
        <f t="shared" ca="1" si="19"/>
        <v>-3.73</v>
      </c>
      <c r="BE87" s="31">
        <f t="shared" ca="1" si="19"/>
        <v>-3.66</v>
      </c>
      <c r="BF87" s="31">
        <f t="shared" ca="1" si="19"/>
        <v>-3.79</v>
      </c>
      <c r="BG87" s="31">
        <f t="shared" ca="1" si="13"/>
        <v>-5.26</v>
      </c>
      <c r="BH87" s="31">
        <f t="shared" ca="1" si="13"/>
        <v>-4.25</v>
      </c>
      <c r="BI87" s="31">
        <f t="shared" ca="1" si="13"/>
        <v>-9.83</v>
      </c>
      <c r="BJ87" s="31">
        <f t="shared" ca="1" si="13"/>
        <v>-4.47</v>
      </c>
      <c r="BK87" s="31">
        <f t="shared" ca="1" si="13"/>
        <v>-7.66</v>
      </c>
      <c r="BL87" s="31">
        <f t="shared" ca="1" si="13"/>
        <v>-8.26</v>
      </c>
      <c r="BM87" s="32">
        <f t="shared" ca="1" si="20"/>
        <v>0</v>
      </c>
      <c r="BN87" s="32">
        <f t="shared" ca="1" si="20"/>
        <v>-752.46999999999514</v>
      </c>
      <c r="BO87" s="32">
        <f t="shared" ca="1" si="20"/>
        <v>-737.94000000002234</v>
      </c>
      <c r="BP87" s="32">
        <f t="shared" ca="1" si="20"/>
        <v>-438.52999999997564</v>
      </c>
      <c r="BQ87" s="32">
        <f t="shared" ca="1" si="20"/>
        <v>-430.5300000000031</v>
      </c>
      <c r="BR87" s="32">
        <f t="shared" ca="1" si="20"/>
        <v>-444.6100000000161</v>
      </c>
      <c r="BS87" s="32">
        <f t="shared" ca="1" si="14"/>
        <v>-616.63000000000898</v>
      </c>
      <c r="BT87" s="32">
        <f t="shared" ca="1" si="14"/>
        <v>-497.07000000000585</v>
      </c>
      <c r="BU87" s="32">
        <f t="shared" ca="1" si="14"/>
        <v>-1149.2099999999855</v>
      </c>
      <c r="BV87" s="32">
        <f t="shared" ca="1" si="14"/>
        <v>-522.00000000000205</v>
      </c>
      <c r="BW87" s="32">
        <f t="shared" ca="1" si="14"/>
        <v>-893.16000000000315</v>
      </c>
      <c r="BX87" s="32">
        <f t="shared" ca="1" si="14"/>
        <v>-962.61000000002127</v>
      </c>
    </row>
    <row r="88" spans="1:76">
      <c r="A88" t="s">
        <v>437</v>
      </c>
      <c r="B88" s="1" t="s">
        <v>140</v>
      </c>
      <c r="C88" t="str">
        <f t="shared" ca="1" si="17"/>
        <v>MKRC</v>
      </c>
      <c r="D88" t="str">
        <f t="shared" ca="1" si="18"/>
        <v>MacKay River Industrial System</v>
      </c>
      <c r="E88" s="31">
        <f ca="1">IFERROR(IF(AND($A88=VLOOKUP($A88&amp;"."&amp;$C88,UncollectibleLookup,2,FALSE),$C88=VLOOKUP($A88&amp;"."&amp;$C88,UncollectibleLookup,4,FALSE)),0,'Corrected With Uncollectible'!CW88-'Module C Initial'!CW88),'Corrected With Uncollectible'!CW88-'Module C Initial'!CW88)</f>
        <v>-3485.4800000000978</v>
      </c>
      <c r="F88" s="31">
        <f ca="1">IFERROR(IF(AND($A88=VLOOKUP($A88&amp;"."&amp;$C88,UncollectibleLookup,2,FALSE),$C88=VLOOKUP($A88&amp;"."&amp;$C88,UncollectibleLookup,4,FALSE)),0,'Corrected With Uncollectible'!CX88-'Module C Initial'!CX88),'Corrected With Uncollectible'!CX88-'Module C Initial'!CX88)</f>
        <v>-1757.3399999999674</v>
      </c>
      <c r="G88" s="31">
        <f ca="1">IFERROR(IF(AND($A88=VLOOKUP($A88&amp;"."&amp;$C88,UncollectibleLookup,2,FALSE),$C88=VLOOKUP($A88&amp;"."&amp;$C88,UncollectibleLookup,4,FALSE)),0,'Corrected With Uncollectible'!CY88-'Module C Initial'!CY88),'Corrected With Uncollectible'!CY88-'Module C Initial'!CY88)</f>
        <v>-1562.460000000021</v>
      </c>
      <c r="H88" s="31">
        <f ca="1">IFERROR(IF(AND($A88=VLOOKUP($A88&amp;"."&amp;$C88,UncollectibleLookup,2,FALSE),$C88=VLOOKUP($A88&amp;"."&amp;$C88,UncollectibleLookup,4,FALSE)),0,'Corrected With Uncollectible'!CZ88-'Module C Initial'!CZ88),'Corrected With Uncollectible'!CZ88-'Module C Initial'!CZ88)</f>
        <v>-1058.2799999999697</v>
      </c>
      <c r="I88" s="31">
        <f ca="1">IFERROR(IF(AND($A88=VLOOKUP($A88&amp;"."&amp;$C88,UncollectibleLookup,2,FALSE),$C88=VLOOKUP($A88&amp;"."&amp;$C88,UncollectibleLookup,4,FALSE)),0,'Corrected With Uncollectible'!DA88-'Module C Initial'!DA88),'Corrected With Uncollectible'!DA88-'Module C Initial'!DA88)</f>
        <v>-959.88000000000466</v>
      </c>
      <c r="J88" s="31">
        <f ca="1">IFERROR(IF(AND($A88=VLOOKUP($A88&amp;"."&amp;$C88,UncollectibleLookup,2,FALSE),$C88=VLOOKUP($A88&amp;"."&amp;$C88,UncollectibleLookup,4,FALSE)),0,'Corrected With Uncollectible'!DB88-'Module C Initial'!DB88),'Corrected With Uncollectible'!DB88-'Module C Initial'!DB88)</f>
        <v>-1063.1000000000349</v>
      </c>
      <c r="K88" s="31">
        <f ca="1">IFERROR(IF(AND($A88=VLOOKUP($A88&amp;"."&amp;$C88,UncollectibleLookup,2,FALSE),$C88=VLOOKUP($A88&amp;"."&amp;$C88,UncollectibleLookup,4,FALSE)),0,'Corrected With Uncollectible'!DC88-'Module C Initial'!DC88),'Corrected With Uncollectible'!DC88-'Module C Initial'!DC88)</f>
        <v>-1101.6699999999837</v>
      </c>
      <c r="L88" s="31">
        <f ca="1">IFERROR(IF(AND($A88=VLOOKUP($A88&amp;"."&amp;$C88,UncollectibleLookup,2,FALSE),$C88=VLOOKUP($A88&amp;"."&amp;$C88,UncollectibleLookup,4,FALSE)),0,'Corrected With Uncollectible'!DD88-'Module C Initial'!DD88),'Corrected With Uncollectible'!DD88-'Module C Initial'!DD88)</f>
        <v>-1129.6200000000536</v>
      </c>
      <c r="M88" s="31">
        <f ca="1">IFERROR(IF(AND($A88=VLOOKUP($A88&amp;"."&amp;$C88,UncollectibleLookup,2,FALSE),$C88=VLOOKUP($A88&amp;"."&amp;$C88,UncollectibleLookup,4,FALSE)),0,'Corrected With Uncollectible'!DE88-'Module C Initial'!DE88),'Corrected With Uncollectible'!DE88-'Module C Initial'!DE88)</f>
        <v>-967.85000000000582</v>
      </c>
      <c r="N88" s="31">
        <f ca="1">IFERROR(IF(AND($A88=VLOOKUP($A88&amp;"."&amp;$C88,UncollectibleLookup,2,FALSE),$C88=VLOOKUP($A88&amp;"."&amp;$C88,UncollectibleLookup,4,FALSE)),0,'Corrected With Uncollectible'!DF88-'Module C Initial'!DF88),'Corrected With Uncollectible'!DF88-'Module C Initial'!DF88)</f>
        <v>-1224.0200000000186</v>
      </c>
      <c r="O88" s="31">
        <f ca="1">IFERROR(IF(AND($A88=VLOOKUP($A88&amp;"."&amp;$C88,UncollectibleLookup,2,FALSE),$C88=VLOOKUP($A88&amp;"."&amp;$C88,UncollectibleLookup,4,FALSE)),0,'Corrected With Uncollectible'!DG88-'Module C Initial'!DG88),'Corrected With Uncollectible'!DG88-'Module C Initial'!DG88)</f>
        <v>-1697.9899999999907</v>
      </c>
      <c r="P88" s="31">
        <f ca="1">IFERROR(IF(AND($A88=VLOOKUP($A88&amp;"."&amp;$C88,UncollectibleLookup,2,FALSE),$C88=VLOOKUP($A88&amp;"."&amp;$C88,UncollectibleLookup,4,FALSE)),0,'Corrected With Uncollectible'!DH88-'Module C Initial'!DH88),'Corrected With Uncollectible'!DH88-'Module C Initial'!DH88)</f>
        <v>-1945.9700000000303</v>
      </c>
      <c r="Q88" s="32">
        <f ca="1">IFERROR(IF(AND($A88=VLOOKUP($A88&amp;"."&amp;$C88,UncollectibleLookup,2,FALSE),$C88=VLOOKUP($A88&amp;"."&amp;$C88,UncollectibleLookup,4,FALSE)),0,'Corrected With Uncollectible'!DI88-'Module C Initial'!DI88),'Corrected With Uncollectible'!DI88-'Module C Initial'!DI88)</f>
        <v>-174.27000000000044</v>
      </c>
      <c r="R88" s="32">
        <f ca="1">IFERROR(IF(AND($A88=VLOOKUP($A88&amp;"."&amp;$C88,UncollectibleLookup,2,FALSE),$C88=VLOOKUP($A88&amp;"."&amp;$C88,UncollectibleLookup,4,FALSE)),0,'Corrected With Uncollectible'!DJ88-'Module C Initial'!DJ88),'Corrected With Uncollectible'!DJ88-'Module C Initial'!DJ88)</f>
        <v>-87.869999999999891</v>
      </c>
      <c r="S88" s="32">
        <f ca="1">IFERROR(IF(AND($A88=VLOOKUP($A88&amp;"."&amp;$C88,UncollectibleLookup,2,FALSE),$C88=VLOOKUP($A88&amp;"."&amp;$C88,UncollectibleLookup,4,FALSE)),0,'Corrected With Uncollectible'!DK88-'Module C Initial'!DK88),'Corrected With Uncollectible'!DK88-'Module C Initial'!DK88)</f>
        <v>-78.119999999999891</v>
      </c>
      <c r="T88" s="32">
        <f ca="1">IFERROR(IF(AND($A88=VLOOKUP($A88&amp;"."&amp;$C88,UncollectibleLookup,2,FALSE),$C88=VLOOKUP($A88&amp;"."&amp;$C88,UncollectibleLookup,4,FALSE)),0,'Corrected With Uncollectible'!DL88-'Module C Initial'!DL88),'Corrected With Uncollectible'!DL88-'Module C Initial'!DL88)</f>
        <v>-52.920000000000073</v>
      </c>
      <c r="U88" s="32">
        <f ca="1">IFERROR(IF(AND($A88=VLOOKUP($A88&amp;"."&amp;$C88,UncollectibleLookup,2,FALSE),$C88=VLOOKUP($A88&amp;"."&amp;$C88,UncollectibleLookup,4,FALSE)),0,'Corrected With Uncollectible'!DM88-'Module C Initial'!DM88),'Corrected With Uncollectible'!DM88-'Module C Initial'!DM88)</f>
        <v>-47.990000000000009</v>
      </c>
      <c r="V88" s="32">
        <f ca="1">IFERROR(IF(AND($A88=VLOOKUP($A88&amp;"."&amp;$C88,UncollectibleLookup,2,FALSE),$C88=VLOOKUP($A88&amp;"."&amp;$C88,UncollectibleLookup,4,FALSE)),0,'Corrected With Uncollectible'!DN88-'Module C Initial'!DN88),'Corrected With Uncollectible'!DN88-'Module C Initial'!DN88)</f>
        <v>-53.150000000000091</v>
      </c>
      <c r="W88" s="32">
        <f ca="1">IFERROR(IF(AND($A88=VLOOKUP($A88&amp;"."&amp;$C88,UncollectibleLookup,2,FALSE),$C88=VLOOKUP($A88&amp;"."&amp;$C88,UncollectibleLookup,4,FALSE)),0,'Corrected With Uncollectible'!DO88-'Module C Initial'!DO88),'Corrected With Uncollectible'!DO88-'Module C Initial'!DO88)</f>
        <v>-55.079999999999927</v>
      </c>
      <c r="X88" s="32">
        <f ca="1">IFERROR(IF(AND($A88=VLOOKUP($A88&amp;"."&amp;$C88,UncollectibleLookup,2,FALSE),$C88=VLOOKUP($A88&amp;"."&amp;$C88,UncollectibleLookup,4,FALSE)),0,'Corrected With Uncollectible'!DP88-'Module C Initial'!DP88),'Corrected With Uncollectible'!DP88-'Module C Initial'!DP88)</f>
        <v>-56.480000000000018</v>
      </c>
      <c r="Y88" s="32">
        <f ca="1">IFERROR(IF(AND($A88=VLOOKUP($A88&amp;"."&amp;$C88,UncollectibleLookup,2,FALSE),$C88=VLOOKUP($A88&amp;"."&amp;$C88,UncollectibleLookup,4,FALSE)),0,'Corrected With Uncollectible'!DQ88-'Module C Initial'!DQ88),'Corrected With Uncollectible'!DQ88-'Module C Initial'!DQ88)</f>
        <v>-48.3900000000001</v>
      </c>
      <c r="Z88" s="32">
        <f ca="1">IFERROR(IF(AND($A88=VLOOKUP($A88&amp;"."&amp;$C88,UncollectibleLookup,2,FALSE),$C88=VLOOKUP($A88&amp;"."&amp;$C88,UncollectibleLookup,4,FALSE)),0,'Corrected With Uncollectible'!DR88-'Module C Initial'!DR88),'Corrected With Uncollectible'!DR88-'Module C Initial'!DR88)</f>
        <v>-61.200000000000273</v>
      </c>
      <c r="AA88" s="32">
        <f ca="1">IFERROR(IF(AND($A88=VLOOKUP($A88&amp;"."&amp;$C88,UncollectibleLookup,2,FALSE),$C88=VLOOKUP($A88&amp;"."&amp;$C88,UncollectibleLookup,4,FALSE)),0,'Corrected With Uncollectible'!DS88-'Module C Initial'!DS88),'Corrected With Uncollectible'!DS88-'Module C Initial'!DS88)</f>
        <v>-84.899999999999636</v>
      </c>
      <c r="AB88" s="32">
        <f ca="1">IFERROR(IF(AND($A88=VLOOKUP($A88&amp;"."&amp;$C88,UncollectibleLookup,2,FALSE),$C88=VLOOKUP($A88&amp;"."&amp;$C88,UncollectibleLookup,4,FALSE)),0,'Corrected With Uncollectible'!DT88-'Module C Initial'!DT88),'Corrected With Uncollectible'!DT88-'Module C Initial'!DT88)</f>
        <v>-97.289999999999964</v>
      </c>
      <c r="AC88" s="31">
        <f ca="1">IFERROR(IF(AND($A88=VLOOKUP($A88&amp;"."&amp;$C88,UncollectibleLookup,2,FALSE),$C88=VLOOKUP($A88&amp;"."&amp;$C88,UncollectibleLookup,4,FALSE)),0,'Corrected With Uncollectible'!DU88-'Module C Initial'!DU88),'Corrected With Uncollectible'!DU88-'Module C Initial'!DU88)</f>
        <v>-1122.9200000000055</v>
      </c>
      <c r="AD88" s="31">
        <f ca="1">IFERROR(IF(AND($A88=VLOOKUP($A88&amp;"."&amp;$C88,UncollectibleLookup,2,FALSE),$C88=VLOOKUP($A88&amp;"."&amp;$C88,UncollectibleLookup,4,FALSE)),0,'Corrected With Uncollectible'!DV88-'Module C Initial'!DV88),'Corrected With Uncollectible'!DV88-'Module C Initial'!DV88)</f>
        <v>-562.04999999999927</v>
      </c>
      <c r="AE88" s="31">
        <f ca="1">IFERROR(IF(AND($A88=VLOOKUP($A88&amp;"."&amp;$C88,UncollectibleLookup,2,FALSE),$C88=VLOOKUP($A88&amp;"."&amp;$C88,UncollectibleLookup,4,FALSE)),0,'Corrected With Uncollectible'!DW88-'Module C Initial'!DW88),'Corrected With Uncollectible'!DW88-'Module C Initial'!DW88)</f>
        <v>-496.43999999999869</v>
      </c>
      <c r="AF88" s="31">
        <f ca="1">IFERROR(IF(AND($A88=VLOOKUP($A88&amp;"."&amp;$C88,UncollectibleLookup,2,FALSE),$C88=VLOOKUP($A88&amp;"."&amp;$C88,UncollectibleLookup,4,FALSE)),0,'Corrected With Uncollectible'!DX88-'Module C Initial'!DX88),'Corrected With Uncollectible'!DX88-'Module C Initial'!DX88)</f>
        <v>-334.21999999999935</v>
      </c>
      <c r="AG88" s="31">
        <f ca="1">IFERROR(IF(AND($A88=VLOOKUP($A88&amp;"."&amp;$C88,UncollectibleLookup,2,FALSE),$C88=VLOOKUP($A88&amp;"."&amp;$C88,UncollectibleLookup,4,FALSE)),0,'Corrected With Uncollectible'!DY88-'Module C Initial'!DY88),'Corrected With Uncollectible'!DY88-'Module C Initial'!DY88)</f>
        <v>-301.56999999999971</v>
      </c>
      <c r="AH88" s="31">
        <f ca="1">IFERROR(IF(AND($A88=VLOOKUP($A88&amp;"."&amp;$C88,UncollectibleLookup,2,FALSE),$C88=VLOOKUP($A88&amp;"."&amp;$C88,UncollectibleLookup,4,FALSE)),0,'Corrected With Uncollectible'!DZ88-'Module C Initial'!DZ88),'Corrected With Uncollectible'!DZ88-'Module C Initial'!DZ88)</f>
        <v>-332.18000000000029</v>
      </c>
      <c r="AI88" s="31">
        <f ca="1">IFERROR(IF(AND($A88=VLOOKUP($A88&amp;"."&amp;$C88,UncollectibleLookup,2,FALSE),$C88=VLOOKUP($A88&amp;"."&amp;$C88,UncollectibleLookup,4,FALSE)),0,'Corrected With Uncollectible'!EA88-'Module C Initial'!EA88),'Corrected With Uncollectible'!EA88-'Module C Initial'!EA88)</f>
        <v>-342.43000000000029</v>
      </c>
      <c r="AJ88" s="31">
        <f ca="1">IFERROR(IF(AND($A88=VLOOKUP($A88&amp;"."&amp;$C88,UncollectibleLookup,2,FALSE),$C88=VLOOKUP($A88&amp;"."&amp;$C88,UncollectibleLookup,4,FALSE)),0,'Corrected With Uncollectible'!EB88-'Module C Initial'!EB88),'Corrected With Uncollectible'!EB88-'Module C Initial'!EB88)</f>
        <v>-349.20000000000073</v>
      </c>
      <c r="AK88" s="31">
        <f ca="1">IFERROR(IF(AND($A88=VLOOKUP($A88&amp;"."&amp;$C88,UncollectibleLookup,2,FALSE),$C88=VLOOKUP($A88&amp;"."&amp;$C88,UncollectibleLookup,4,FALSE)),0,'Corrected With Uncollectible'!EC88-'Module C Initial'!EC88),'Corrected With Uncollectible'!EC88-'Module C Initial'!EC88)</f>
        <v>-297.53999999999905</v>
      </c>
      <c r="AL88" s="31">
        <f ca="1">IFERROR(IF(AND($A88=VLOOKUP($A88&amp;"."&amp;$C88,UncollectibleLookup,2,FALSE),$C88=VLOOKUP($A88&amp;"."&amp;$C88,UncollectibleLookup,4,FALSE)),0,'Corrected With Uncollectible'!ED88-'Module C Initial'!ED88),'Corrected With Uncollectible'!ED88-'Module C Initial'!ED88)</f>
        <v>-374.29000000000087</v>
      </c>
      <c r="AM88" s="31">
        <f ca="1">IFERROR(IF(AND($A88=VLOOKUP($A88&amp;"."&amp;$C88,UncollectibleLookup,2,FALSE),$C88=VLOOKUP($A88&amp;"."&amp;$C88,UncollectibleLookup,4,FALSE)),0,'Corrected With Uncollectible'!EE88-'Module C Initial'!EE88),'Corrected With Uncollectible'!EE88-'Module C Initial'!EE88)</f>
        <v>-516.34000000000015</v>
      </c>
      <c r="AN88" s="31">
        <f ca="1">IFERROR(IF(AND($A88=VLOOKUP($A88&amp;"."&amp;$C88,UncollectibleLookup,2,FALSE),$C88=VLOOKUP($A88&amp;"."&amp;$C88,UncollectibleLookup,4,FALSE)),0,'Corrected With Uncollectible'!EF88-'Module C Initial'!EF88),'Corrected With Uncollectible'!EF88-'Module C Initial'!EF88)</f>
        <v>-588.54999999999927</v>
      </c>
      <c r="AO88" s="32">
        <f t="shared" ca="1" si="16"/>
        <v>-4782.6700000001038</v>
      </c>
      <c r="AP88" s="32">
        <f t="shared" ca="1" si="16"/>
        <v>-2407.2599999999666</v>
      </c>
      <c r="AQ88" s="32">
        <f t="shared" ca="1" si="16"/>
        <v>-2137.0200000000195</v>
      </c>
      <c r="AR88" s="32">
        <f t="shared" ca="1" si="15"/>
        <v>-1445.4199999999691</v>
      </c>
      <c r="AS88" s="32">
        <f t="shared" ca="1" si="15"/>
        <v>-1309.4400000000044</v>
      </c>
      <c r="AT88" s="32">
        <f t="shared" ca="1" si="15"/>
        <v>-1448.4300000000353</v>
      </c>
      <c r="AU88" s="32">
        <f t="shared" ca="1" si="15"/>
        <v>-1499.1799999999839</v>
      </c>
      <c r="AV88" s="32">
        <f t="shared" ca="1" si="15"/>
        <v>-1535.3000000000543</v>
      </c>
      <c r="AW88" s="32">
        <f t="shared" ca="1" si="15"/>
        <v>-1313.780000000005</v>
      </c>
      <c r="AX88" s="32">
        <f t="shared" ca="1" si="15"/>
        <v>-1659.5100000000198</v>
      </c>
      <c r="AY88" s="32">
        <f t="shared" ca="1" si="15"/>
        <v>-2299.2299999999905</v>
      </c>
      <c r="AZ88" s="32">
        <f t="shared" ca="1" si="15"/>
        <v>-2631.8100000000295</v>
      </c>
      <c r="BA88" s="31">
        <f t="shared" ca="1" si="19"/>
        <v>-40.82</v>
      </c>
      <c r="BB88" s="31">
        <f t="shared" ca="1" si="19"/>
        <v>-20.58</v>
      </c>
      <c r="BC88" s="31">
        <f t="shared" ca="1" si="19"/>
        <v>-18.3</v>
      </c>
      <c r="BD88" s="31">
        <f t="shared" ca="1" si="19"/>
        <v>-12.39</v>
      </c>
      <c r="BE88" s="31">
        <f t="shared" ca="1" si="19"/>
        <v>-11.24</v>
      </c>
      <c r="BF88" s="31">
        <f t="shared" ca="1" si="19"/>
        <v>-12.45</v>
      </c>
      <c r="BG88" s="31">
        <f t="shared" ca="1" si="13"/>
        <v>-12.9</v>
      </c>
      <c r="BH88" s="31">
        <f t="shared" ca="1" si="13"/>
        <v>-13.23</v>
      </c>
      <c r="BI88" s="31">
        <f t="shared" ca="1" si="13"/>
        <v>-11.34</v>
      </c>
      <c r="BJ88" s="31">
        <f t="shared" ca="1" si="13"/>
        <v>-14.34</v>
      </c>
      <c r="BK88" s="31">
        <f t="shared" ca="1" si="13"/>
        <v>-19.89</v>
      </c>
      <c r="BL88" s="31">
        <f t="shared" ca="1" si="13"/>
        <v>-22.79</v>
      </c>
      <c r="BM88" s="32">
        <f t="shared" ca="1" si="20"/>
        <v>-4823.4900000001035</v>
      </c>
      <c r="BN88" s="32">
        <f t="shared" ca="1" si="20"/>
        <v>-2427.8399999999665</v>
      </c>
      <c r="BO88" s="32">
        <f t="shared" ca="1" si="20"/>
        <v>-2155.3200000000197</v>
      </c>
      <c r="BP88" s="32">
        <f t="shared" ca="1" si="20"/>
        <v>-1457.8099999999692</v>
      </c>
      <c r="BQ88" s="32">
        <f t="shared" ca="1" si="20"/>
        <v>-1320.6800000000044</v>
      </c>
      <c r="BR88" s="32">
        <f t="shared" ca="1" si="20"/>
        <v>-1460.8800000000354</v>
      </c>
      <c r="BS88" s="32">
        <f t="shared" ca="1" si="14"/>
        <v>-1512.079999999984</v>
      </c>
      <c r="BT88" s="32">
        <f t="shared" ca="1" si="14"/>
        <v>-1548.5300000000543</v>
      </c>
      <c r="BU88" s="32">
        <f t="shared" ca="1" si="14"/>
        <v>-1325.1200000000049</v>
      </c>
      <c r="BV88" s="32">
        <f t="shared" ca="1" si="14"/>
        <v>-1673.8500000000197</v>
      </c>
      <c r="BW88" s="32">
        <f t="shared" ca="1" si="14"/>
        <v>-2319.1199999999903</v>
      </c>
      <c r="BX88" s="32">
        <f t="shared" ca="1" si="14"/>
        <v>-2654.6000000000295</v>
      </c>
    </row>
    <row r="89" spans="1:76">
      <c r="A89" t="s">
        <v>458</v>
      </c>
      <c r="B89" s="1" t="s">
        <v>93</v>
      </c>
      <c r="C89" t="str">
        <f t="shared" ca="1" si="17"/>
        <v>BCHIMP</v>
      </c>
      <c r="D89" t="str">
        <f t="shared" ca="1" si="18"/>
        <v>Alberta-BC Intertie - Import</v>
      </c>
      <c r="E89" s="31">
        <f ca="1">IFERROR(IF(AND($A89=VLOOKUP($A89&amp;"."&amp;$C89,UncollectibleLookup,2,FALSE),$C89=VLOOKUP($A89&amp;"."&amp;$C89,UncollectibleLookup,4,FALSE)),0,'Corrected With Uncollectible'!CW89-'Module C Initial'!CW89),'Corrected With Uncollectible'!CW89-'Module C Initial'!CW89)</f>
        <v>38.830000000000382</v>
      </c>
      <c r="F89" s="31">
        <f ca="1">IFERROR(IF(AND($A89=VLOOKUP($A89&amp;"."&amp;$C89,UncollectibleLookup,2,FALSE),$C89=VLOOKUP($A89&amp;"."&amp;$C89,UncollectibleLookup,4,FALSE)),0,'Corrected With Uncollectible'!CX89-'Module C Initial'!CX89),'Corrected With Uncollectible'!CX89-'Module C Initial'!CX89)</f>
        <v>3.5800000000000409</v>
      </c>
      <c r="G89" s="31">
        <f ca="1">IFERROR(IF(AND($A89=VLOOKUP($A89&amp;"."&amp;$C89,UncollectibleLookup,2,FALSE),$C89=VLOOKUP($A89&amp;"."&amp;$C89,UncollectibleLookup,4,FALSE)),0,'Corrected With Uncollectible'!CY89-'Module C Initial'!CY89),'Corrected With Uncollectible'!CY89-'Module C Initial'!CY89)</f>
        <v>3.0000000000000027E-2</v>
      </c>
      <c r="H89" s="31">
        <f ca="1">IFERROR(IF(AND($A89=VLOOKUP($A89&amp;"."&amp;$C89,UncollectibleLookup,2,FALSE),$C89=VLOOKUP($A89&amp;"."&amp;$C89,UncollectibleLookup,4,FALSE)),0,'Corrected With Uncollectible'!CZ89-'Module C Initial'!CZ89),'Corrected With Uncollectible'!CZ89-'Module C Initial'!CZ89)</f>
        <v>0</v>
      </c>
      <c r="I89" s="31">
        <f ca="1">IFERROR(IF(AND($A89=VLOOKUP($A89&amp;"."&amp;$C89,UncollectibleLookup,2,FALSE),$C89=VLOOKUP($A89&amp;"."&amp;$C89,UncollectibleLookup,4,FALSE)),0,'Corrected With Uncollectible'!DA89-'Module C Initial'!DA89),'Corrected With Uncollectible'!DA89-'Module C Initial'!DA89)</f>
        <v>0</v>
      </c>
      <c r="J89" s="31">
        <f ca="1">IFERROR(IF(AND($A89=VLOOKUP($A89&amp;"."&amp;$C89,UncollectibleLookup,2,FALSE),$C89=VLOOKUP($A89&amp;"."&amp;$C89,UncollectibleLookup,4,FALSE)),0,'Corrected With Uncollectible'!DB89-'Module C Initial'!DB89),'Corrected With Uncollectible'!DB89-'Module C Initial'!DB89)</f>
        <v>0</v>
      </c>
      <c r="K89" s="31">
        <f ca="1">IFERROR(IF(AND($A89=VLOOKUP($A89&amp;"."&amp;$C89,UncollectibleLookup,2,FALSE),$C89=VLOOKUP($A89&amp;"."&amp;$C89,UncollectibleLookup,4,FALSE)),0,'Corrected With Uncollectible'!DC89-'Module C Initial'!DC89),'Corrected With Uncollectible'!DC89-'Module C Initial'!DC89)</f>
        <v>0</v>
      </c>
      <c r="L89" s="31">
        <f ca="1">IFERROR(IF(AND($A89=VLOOKUP($A89&amp;"."&amp;$C89,UncollectibleLookup,2,FALSE),$C89=VLOOKUP($A89&amp;"."&amp;$C89,UncollectibleLookup,4,FALSE)),0,'Corrected With Uncollectible'!DD89-'Module C Initial'!DD89),'Corrected With Uncollectible'!DD89-'Module C Initial'!DD89)</f>
        <v>0</v>
      </c>
      <c r="M89" s="31">
        <f ca="1">IFERROR(IF(AND($A89=VLOOKUP($A89&amp;"."&amp;$C89,UncollectibleLookup,2,FALSE),$C89=VLOOKUP($A89&amp;"."&amp;$C89,UncollectibleLookup,4,FALSE)),0,'Corrected With Uncollectible'!DE89-'Module C Initial'!DE89),'Corrected With Uncollectible'!DE89-'Module C Initial'!DE89)</f>
        <v>0</v>
      </c>
      <c r="N89" s="31">
        <f ca="1">IFERROR(IF(AND($A89=VLOOKUP($A89&amp;"."&amp;$C89,UncollectibleLookup,2,FALSE),$C89=VLOOKUP($A89&amp;"."&amp;$C89,UncollectibleLookup,4,FALSE)),0,'Corrected With Uncollectible'!DF89-'Module C Initial'!DF89),'Corrected With Uncollectible'!DF89-'Module C Initial'!DF89)</f>
        <v>0</v>
      </c>
      <c r="O89" s="31">
        <f ca="1">IFERROR(IF(AND($A89=VLOOKUP($A89&amp;"."&amp;$C89,UncollectibleLookup,2,FALSE),$C89=VLOOKUP($A89&amp;"."&amp;$C89,UncollectibleLookup,4,FALSE)),0,'Corrected With Uncollectible'!DG89-'Module C Initial'!DG89),'Corrected With Uncollectible'!DG89-'Module C Initial'!DG89)</f>
        <v>1.0000000000000009E-2</v>
      </c>
      <c r="P89" s="31">
        <f ca="1">IFERROR(IF(AND($A89=VLOOKUP($A89&amp;"."&amp;$C89,UncollectibleLookup,2,FALSE),$C89=VLOOKUP($A89&amp;"."&amp;$C89,UncollectibleLookup,4,FALSE)),0,'Corrected With Uncollectible'!DH89-'Module C Initial'!DH89),'Corrected With Uncollectible'!DH89-'Module C Initial'!DH89)</f>
        <v>0</v>
      </c>
      <c r="Q89" s="32">
        <f ca="1">IFERROR(IF(AND($A89=VLOOKUP($A89&amp;"."&amp;$C89,UncollectibleLookup,2,FALSE),$C89=VLOOKUP($A89&amp;"."&amp;$C89,UncollectibleLookup,4,FALSE)),0,'Corrected With Uncollectible'!DI89-'Module C Initial'!DI89),'Corrected With Uncollectible'!DI89-'Module C Initial'!DI89)</f>
        <v>1.9399999999999977</v>
      </c>
      <c r="R89" s="32">
        <f ca="1">IFERROR(IF(AND($A89=VLOOKUP($A89&amp;"."&amp;$C89,UncollectibleLookup,2,FALSE),$C89=VLOOKUP($A89&amp;"."&amp;$C89,UncollectibleLookup,4,FALSE)),0,'Corrected With Uncollectible'!DJ89-'Module C Initial'!DJ89),'Corrected With Uncollectible'!DJ89-'Module C Initial'!DJ89)</f>
        <v>0.18000000000000149</v>
      </c>
      <c r="S89" s="32">
        <f ca="1">IFERROR(IF(AND($A89=VLOOKUP($A89&amp;"."&amp;$C89,UncollectibleLookup,2,FALSE),$C89=VLOOKUP($A89&amp;"."&amp;$C89,UncollectibleLookup,4,FALSE)),0,'Corrected With Uncollectible'!DK89-'Module C Initial'!DK89),'Corrected With Uncollectible'!DK89-'Module C Initial'!DK89)</f>
        <v>0</v>
      </c>
      <c r="T89" s="32">
        <f ca="1">IFERROR(IF(AND($A89=VLOOKUP($A89&amp;"."&amp;$C89,UncollectibleLookup,2,FALSE),$C89=VLOOKUP($A89&amp;"."&amp;$C89,UncollectibleLookup,4,FALSE)),0,'Corrected With Uncollectible'!DL89-'Module C Initial'!DL89),'Corrected With Uncollectible'!DL89-'Module C Initial'!DL89)</f>
        <v>0</v>
      </c>
      <c r="U89" s="32">
        <f ca="1">IFERROR(IF(AND($A89=VLOOKUP($A89&amp;"."&amp;$C89,UncollectibleLookup,2,FALSE),$C89=VLOOKUP($A89&amp;"."&amp;$C89,UncollectibleLookup,4,FALSE)),0,'Corrected With Uncollectible'!DM89-'Module C Initial'!DM89),'Corrected With Uncollectible'!DM89-'Module C Initial'!DM89)</f>
        <v>0</v>
      </c>
      <c r="V89" s="32">
        <f ca="1">IFERROR(IF(AND($A89=VLOOKUP($A89&amp;"."&amp;$C89,UncollectibleLookup,2,FALSE),$C89=VLOOKUP($A89&amp;"."&amp;$C89,UncollectibleLookup,4,FALSE)),0,'Corrected With Uncollectible'!DN89-'Module C Initial'!DN89),'Corrected With Uncollectible'!DN89-'Module C Initial'!DN89)</f>
        <v>0</v>
      </c>
      <c r="W89" s="32">
        <f ca="1">IFERROR(IF(AND($A89=VLOOKUP($A89&amp;"."&amp;$C89,UncollectibleLookup,2,FALSE),$C89=VLOOKUP($A89&amp;"."&amp;$C89,UncollectibleLookup,4,FALSE)),0,'Corrected With Uncollectible'!DO89-'Module C Initial'!DO89),'Corrected With Uncollectible'!DO89-'Module C Initial'!DO89)</f>
        <v>0</v>
      </c>
      <c r="X89" s="32">
        <f ca="1">IFERROR(IF(AND($A89=VLOOKUP($A89&amp;"."&amp;$C89,UncollectibleLookup,2,FALSE),$C89=VLOOKUP($A89&amp;"."&amp;$C89,UncollectibleLookup,4,FALSE)),0,'Corrected With Uncollectible'!DP89-'Module C Initial'!DP89),'Corrected With Uncollectible'!DP89-'Module C Initial'!DP89)</f>
        <v>0</v>
      </c>
      <c r="Y89" s="32">
        <f ca="1">IFERROR(IF(AND($A89=VLOOKUP($A89&amp;"."&amp;$C89,UncollectibleLookup,2,FALSE),$C89=VLOOKUP($A89&amp;"."&amp;$C89,UncollectibleLookup,4,FALSE)),0,'Corrected With Uncollectible'!DQ89-'Module C Initial'!DQ89),'Corrected With Uncollectible'!DQ89-'Module C Initial'!DQ89)</f>
        <v>0</v>
      </c>
      <c r="Z89" s="32">
        <f ca="1">IFERROR(IF(AND($A89=VLOOKUP($A89&amp;"."&amp;$C89,UncollectibleLookup,2,FALSE),$C89=VLOOKUP($A89&amp;"."&amp;$C89,UncollectibleLookup,4,FALSE)),0,'Corrected With Uncollectible'!DR89-'Module C Initial'!DR89),'Corrected With Uncollectible'!DR89-'Module C Initial'!DR89)</f>
        <v>0</v>
      </c>
      <c r="AA89" s="32">
        <f ca="1">IFERROR(IF(AND($A89=VLOOKUP($A89&amp;"."&amp;$C89,UncollectibleLookup,2,FALSE),$C89=VLOOKUP($A89&amp;"."&amp;$C89,UncollectibleLookup,4,FALSE)),0,'Corrected With Uncollectible'!DS89-'Module C Initial'!DS89),'Corrected With Uncollectible'!DS89-'Module C Initial'!DS89)</f>
        <v>0</v>
      </c>
      <c r="AB89" s="32">
        <f ca="1">IFERROR(IF(AND($A89=VLOOKUP($A89&amp;"."&amp;$C89,UncollectibleLookup,2,FALSE),$C89=VLOOKUP($A89&amp;"."&amp;$C89,UncollectibleLookup,4,FALSE)),0,'Corrected With Uncollectible'!DT89-'Module C Initial'!DT89),'Corrected With Uncollectible'!DT89-'Module C Initial'!DT89)</f>
        <v>0</v>
      </c>
      <c r="AC89" s="31">
        <f ca="1">IFERROR(IF(AND($A89=VLOOKUP($A89&amp;"."&amp;$C89,UncollectibleLookup,2,FALSE),$C89=VLOOKUP($A89&amp;"."&amp;$C89,UncollectibleLookup,4,FALSE)),0,'Corrected With Uncollectible'!DU89-'Module C Initial'!DU89),'Corrected With Uncollectible'!DU89-'Module C Initial'!DU89)</f>
        <v>12.509999999999991</v>
      </c>
      <c r="AD89" s="31">
        <f ca="1">IFERROR(IF(AND($A89=VLOOKUP($A89&amp;"."&amp;$C89,UncollectibleLookup,2,FALSE),$C89=VLOOKUP($A89&amp;"."&amp;$C89,UncollectibleLookup,4,FALSE)),0,'Corrected With Uncollectible'!DV89-'Module C Initial'!DV89),'Corrected With Uncollectible'!DV89-'Module C Initial'!DV89)</f>
        <v>1.1500000000000057</v>
      </c>
      <c r="AE89" s="31">
        <f ca="1">IFERROR(IF(AND($A89=VLOOKUP($A89&amp;"."&amp;$C89,UncollectibleLookup,2,FALSE),$C89=VLOOKUP($A89&amp;"."&amp;$C89,UncollectibleLookup,4,FALSE)),0,'Corrected With Uncollectible'!DW89-'Module C Initial'!DW89),'Corrected With Uncollectible'!DW89-'Module C Initial'!DW89)</f>
        <v>9.9999999999998979E-3</v>
      </c>
      <c r="AF89" s="31">
        <f ca="1">IFERROR(IF(AND($A89=VLOOKUP($A89&amp;"."&amp;$C89,UncollectibleLookup,2,FALSE),$C89=VLOOKUP($A89&amp;"."&amp;$C89,UncollectibleLookup,4,FALSE)),0,'Corrected With Uncollectible'!DX89-'Module C Initial'!DX89),'Corrected With Uncollectible'!DX89-'Module C Initial'!DX89)</f>
        <v>0</v>
      </c>
      <c r="AG89" s="31">
        <f ca="1">IFERROR(IF(AND($A89=VLOOKUP($A89&amp;"."&amp;$C89,UncollectibleLookup,2,FALSE),$C89=VLOOKUP($A89&amp;"."&amp;$C89,UncollectibleLookup,4,FALSE)),0,'Corrected With Uncollectible'!DY89-'Module C Initial'!DY89),'Corrected With Uncollectible'!DY89-'Module C Initial'!DY89)</f>
        <v>0</v>
      </c>
      <c r="AH89" s="31">
        <f ca="1">IFERROR(IF(AND($A89=VLOOKUP($A89&amp;"."&amp;$C89,UncollectibleLookup,2,FALSE),$C89=VLOOKUP($A89&amp;"."&amp;$C89,UncollectibleLookup,4,FALSE)),0,'Corrected With Uncollectible'!DZ89-'Module C Initial'!DZ89),'Corrected With Uncollectible'!DZ89-'Module C Initial'!DZ89)</f>
        <v>0</v>
      </c>
      <c r="AI89" s="31">
        <f ca="1">IFERROR(IF(AND($A89=VLOOKUP($A89&amp;"."&amp;$C89,UncollectibleLookup,2,FALSE),$C89=VLOOKUP($A89&amp;"."&amp;$C89,UncollectibleLookup,4,FALSE)),0,'Corrected With Uncollectible'!EA89-'Module C Initial'!EA89),'Corrected With Uncollectible'!EA89-'Module C Initial'!EA89)</f>
        <v>0</v>
      </c>
      <c r="AJ89" s="31">
        <f ca="1">IFERROR(IF(AND($A89=VLOOKUP($A89&amp;"."&amp;$C89,UncollectibleLookup,2,FALSE),$C89=VLOOKUP($A89&amp;"."&amp;$C89,UncollectibleLookup,4,FALSE)),0,'Corrected With Uncollectible'!EB89-'Module C Initial'!EB89),'Corrected With Uncollectible'!EB89-'Module C Initial'!EB89)</f>
        <v>0</v>
      </c>
      <c r="AK89" s="31">
        <f ca="1">IFERROR(IF(AND($A89=VLOOKUP($A89&amp;"."&amp;$C89,UncollectibleLookup,2,FALSE),$C89=VLOOKUP($A89&amp;"."&amp;$C89,UncollectibleLookup,4,FALSE)),0,'Corrected With Uncollectible'!EC89-'Module C Initial'!EC89),'Corrected With Uncollectible'!EC89-'Module C Initial'!EC89)</f>
        <v>0</v>
      </c>
      <c r="AL89" s="31">
        <f ca="1">IFERROR(IF(AND($A89=VLOOKUP($A89&amp;"."&amp;$C89,UncollectibleLookup,2,FALSE),$C89=VLOOKUP($A89&amp;"."&amp;$C89,UncollectibleLookup,4,FALSE)),0,'Corrected With Uncollectible'!ED89-'Module C Initial'!ED89),'Corrected With Uncollectible'!ED89-'Module C Initial'!ED89)</f>
        <v>0</v>
      </c>
      <c r="AM89" s="31">
        <f ca="1">IFERROR(IF(AND($A89=VLOOKUP($A89&amp;"."&amp;$C89,UncollectibleLookup,2,FALSE),$C89=VLOOKUP($A89&amp;"."&amp;$C89,UncollectibleLookup,4,FALSE)),0,'Corrected With Uncollectible'!EE89-'Module C Initial'!EE89),'Corrected With Uncollectible'!EE89-'Module C Initial'!EE89)</f>
        <v>0</v>
      </c>
      <c r="AN89" s="31">
        <f ca="1">IFERROR(IF(AND($A89=VLOOKUP($A89&amp;"."&amp;$C89,UncollectibleLookup,2,FALSE),$C89=VLOOKUP($A89&amp;"."&amp;$C89,UncollectibleLookup,4,FALSE)),0,'Corrected With Uncollectible'!EF89-'Module C Initial'!EF89),'Corrected With Uncollectible'!EF89-'Module C Initial'!EF89)</f>
        <v>0</v>
      </c>
      <c r="AO89" s="32">
        <f t="shared" ca="1" si="16"/>
        <v>53.280000000000371</v>
      </c>
      <c r="AP89" s="32">
        <f t="shared" ca="1" si="16"/>
        <v>4.9100000000000481</v>
      </c>
      <c r="AQ89" s="32">
        <f t="shared" ca="1" si="16"/>
        <v>3.9999999999999925E-2</v>
      </c>
      <c r="AR89" s="32">
        <f t="shared" ca="1" si="15"/>
        <v>0</v>
      </c>
      <c r="AS89" s="32">
        <f t="shared" ca="1" si="15"/>
        <v>0</v>
      </c>
      <c r="AT89" s="32">
        <f t="shared" ca="1" si="15"/>
        <v>0</v>
      </c>
      <c r="AU89" s="32">
        <f t="shared" ca="1" si="15"/>
        <v>0</v>
      </c>
      <c r="AV89" s="32">
        <f t="shared" ca="1" si="15"/>
        <v>0</v>
      </c>
      <c r="AW89" s="32">
        <f t="shared" ca="1" si="15"/>
        <v>0</v>
      </c>
      <c r="AX89" s="32">
        <f t="shared" ca="1" si="15"/>
        <v>0</v>
      </c>
      <c r="AY89" s="32">
        <f t="shared" ca="1" si="15"/>
        <v>1.0000000000000009E-2</v>
      </c>
      <c r="AZ89" s="32">
        <f t="shared" ca="1" si="15"/>
        <v>0</v>
      </c>
      <c r="BA89" s="31">
        <f t="shared" ca="1" si="19"/>
        <v>0.45</v>
      </c>
      <c r="BB89" s="31">
        <f t="shared" ca="1" si="19"/>
        <v>0.04</v>
      </c>
      <c r="BC89" s="31">
        <f t="shared" ca="1" si="19"/>
        <v>0</v>
      </c>
      <c r="BD89" s="31">
        <f t="shared" ca="1" si="19"/>
        <v>0</v>
      </c>
      <c r="BE89" s="31">
        <f t="shared" ca="1" si="19"/>
        <v>0</v>
      </c>
      <c r="BF89" s="31">
        <f t="shared" ca="1" si="19"/>
        <v>0</v>
      </c>
      <c r="BG89" s="31">
        <f t="shared" ca="1" si="13"/>
        <v>0</v>
      </c>
      <c r="BH89" s="31">
        <f t="shared" ca="1" si="13"/>
        <v>0</v>
      </c>
      <c r="BI89" s="31">
        <f t="shared" ca="1" si="13"/>
        <v>0</v>
      </c>
      <c r="BJ89" s="31">
        <f t="shared" ca="1" si="13"/>
        <v>0</v>
      </c>
      <c r="BK89" s="31">
        <f t="shared" ca="1" si="13"/>
        <v>0</v>
      </c>
      <c r="BL89" s="31">
        <f t="shared" ca="1" si="13"/>
        <v>0</v>
      </c>
      <c r="BM89" s="32">
        <f t="shared" ca="1" si="20"/>
        <v>53.730000000000373</v>
      </c>
      <c r="BN89" s="32">
        <f t="shared" ca="1" si="20"/>
        <v>4.9500000000000481</v>
      </c>
      <c r="BO89" s="32">
        <f t="shared" ca="1" si="20"/>
        <v>3.9999999999999925E-2</v>
      </c>
      <c r="BP89" s="32">
        <f t="shared" ca="1" si="20"/>
        <v>0</v>
      </c>
      <c r="BQ89" s="32">
        <f t="shared" ca="1" si="20"/>
        <v>0</v>
      </c>
      <c r="BR89" s="32">
        <f t="shared" ca="1" si="20"/>
        <v>0</v>
      </c>
      <c r="BS89" s="32">
        <f t="shared" ca="1" si="14"/>
        <v>0</v>
      </c>
      <c r="BT89" s="32">
        <f t="shared" ca="1" si="14"/>
        <v>0</v>
      </c>
      <c r="BU89" s="32">
        <f t="shared" ca="1" si="14"/>
        <v>0</v>
      </c>
      <c r="BV89" s="32">
        <f t="shared" ca="1" si="14"/>
        <v>0</v>
      </c>
      <c r="BW89" s="32">
        <f t="shared" ca="1" si="14"/>
        <v>1.0000000000000009E-2</v>
      </c>
      <c r="BX89" s="32">
        <f t="shared" ca="1" si="14"/>
        <v>0</v>
      </c>
    </row>
    <row r="90" spans="1:76">
      <c r="A90" t="s">
        <v>459</v>
      </c>
      <c r="B90" s="1" t="s">
        <v>22</v>
      </c>
      <c r="C90" t="str">
        <f t="shared" ca="1" si="17"/>
        <v>NOVAGEN15M</v>
      </c>
      <c r="D90" t="str">
        <f t="shared" ca="1" si="18"/>
        <v>Joffre Industrial System</v>
      </c>
      <c r="E90" s="31">
        <f ca="1">IFERROR(IF(AND($A90=VLOOKUP($A90&amp;"."&amp;$C90,UncollectibleLookup,2,FALSE),$C90=VLOOKUP($A90&amp;"."&amp;$C90,UncollectibleLookup,4,FALSE)),0,'Corrected With Uncollectible'!CW90-'Module C Initial'!CW90),'Corrected With Uncollectible'!CW90-'Module C Initial'!CW90)</f>
        <v>2230.0500000000029</v>
      </c>
      <c r="F90" s="31">
        <f ca="1">IFERROR(IF(AND($A90=VLOOKUP($A90&amp;"."&amp;$C90,UncollectibleLookup,2,FALSE),$C90=VLOOKUP($A90&amp;"."&amp;$C90,UncollectibleLookup,4,FALSE)),0,'Corrected With Uncollectible'!CX90-'Module C Initial'!CX90),'Corrected With Uncollectible'!CX90-'Module C Initial'!CX90)</f>
        <v>907.82999999999447</v>
      </c>
      <c r="G90" s="31">
        <f ca="1">IFERROR(IF(AND($A90=VLOOKUP($A90&amp;"."&amp;$C90,UncollectibleLookup,2,FALSE),$C90=VLOOKUP($A90&amp;"."&amp;$C90,UncollectibleLookup,4,FALSE)),0,'Corrected With Uncollectible'!CY90-'Module C Initial'!CY90),'Corrected With Uncollectible'!CY90-'Module C Initial'!CY90)</f>
        <v>760.52999999999884</v>
      </c>
      <c r="H90" s="31">
        <f ca="1">IFERROR(IF(AND($A90=VLOOKUP($A90&amp;"."&amp;$C90,UncollectibleLookup,2,FALSE),$C90=VLOOKUP($A90&amp;"."&amp;$C90,UncollectibleLookup,4,FALSE)),0,'Corrected With Uncollectible'!CZ90-'Module C Initial'!CZ90),'Corrected With Uncollectible'!CZ90-'Module C Initial'!CZ90)</f>
        <v>408.92000000000189</v>
      </c>
      <c r="I90" s="31">
        <f ca="1">IFERROR(IF(AND($A90=VLOOKUP($A90&amp;"."&amp;$C90,UncollectibleLookup,2,FALSE),$C90=VLOOKUP($A90&amp;"."&amp;$C90,UncollectibleLookup,4,FALSE)),0,'Corrected With Uncollectible'!DA90-'Module C Initial'!DA90),'Corrected With Uncollectible'!DA90-'Module C Initial'!DA90)</f>
        <v>181.38000000000102</v>
      </c>
      <c r="J90" s="31">
        <f ca="1">IFERROR(IF(AND($A90=VLOOKUP($A90&amp;"."&amp;$C90,UncollectibleLookup,2,FALSE),$C90=VLOOKUP($A90&amp;"."&amp;$C90,UncollectibleLookup,4,FALSE)),0,'Corrected With Uncollectible'!DB90-'Module C Initial'!DB90),'Corrected With Uncollectible'!DB90-'Module C Initial'!DB90)</f>
        <v>439</v>
      </c>
      <c r="K90" s="31">
        <f ca="1">IFERROR(IF(AND($A90=VLOOKUP($A90&amp;"."&amp;$C90,UncollectibleLookup,2,FALSE),$C90=VLOOKUP($A90&amp;"."&amp;$C90,UncollectibleLookup,4,FALSE)),0,'Corrected With Uncollectible'!DC90-'Module C Initial'!DC90),'Corrected With Uncollectible'!DC90-'Module C Initial'!DC90)</f>
        <v>666.7599999999984</v>
      </c>
      <c r="L90" s="31">
        <f ca="1">IFERROR(IF(AND($A90=VLOOKUP($A90&amp;"."&amp;$C90,UncollectibleLookup,2,FALSE),$C90=VLOOKUP($A90&amp;"."&amp;$C90,UncollectibleLookup,4,FALSE)),0,'Corrected With Uncollectible'!DD90-'Module C Initial'!DD90),'Corrected With Uncollectible'!DD90-'Module C Initial'!DD90)</f>
        <v>593.27999999999884</v>
      </c>
      <c r="M90" s="31">
        <f ca="1">IFERROR(IF(AND($A90=VLOOKUP($A90&amp;"."&amp;$C90,UncollectibleLookup,2,FALSE),$C90=VLOOKUP($A90&amp;"."&amp;$C90,UncollectibleLookup,4,FALSE)),0,'Corrected With Uncollectible'!DE90-'Module C Initial'!DE90),'Corrected With Uncollectible'!DE90-'Module C Initial'!DE90)</f>
        <v>1399.0999999999985</v>
      </c>
      <c r="N90" s="31">
        <f ca="1">IFERROR(IF(AND($A90=VLOOKUP($A90&amp;"."&amp;$C90,UncollectibleLookup,2,FALSE),$C90=VLOOKUP($A90&amp;"."&amp;$C90,UncollectibleLookup,4,FALSE)),0,'Corrected With Uncollectible'!DF90-'Module C Initial'!DF90),'Corrected With Uncollectible'!DF90-'Module C Initial'!DF90)</f>
        <v>331.93000000000029</v>
      </c>
      <c r="O90" s="31">
        <f ca="1">IFERROR(IF(AND($A90=VLOOKUP($A90&amp;"."&amp;$C90,UncollectibleLookup,2,FALSE),$C90=VLOOKUP($A90&amp;"."&amp;$C90,UncollectibleLookup,4,FALSE)),0,'Corrected With Uncollectible'!DG90-'Module C Initial'!DG90),'Corrected With Uncollectible'!DG90-'Module C Initial'!DG90)</f>
        <v>807.11000000000058</v>
      </c>
      <c r="P90" s="31">
        <f ca="1">IFERROR(IF(AND($A90=VLOOKUP($A90&amp;"."&amp;$C90,UncollectibleLookup,2,FALSE),$C90=VLOOKUP($A90&amp;"."&amp;$C90,UncollectibleLookup,4,FALSE)),0,'Corrected With Uncollectible'!DH90-'Module C Initial'!DH90),'Corrected With Uncollectible'!DH90-'Module C Initial'!DH90)</f>
        <v>778.4900000000016</v>
      </c>
      <c r="Q90" s="32">
        <f ca="1">IFERROR(IF(AND($A90=VLOOKUP($A90&amp;"."&amp;$C90,UncollectibleLookup,2,FALSE),$C90=VLOOKUP($A90&amp;"."&amp;$C90,UncollectibleLookup,4,FALSE)),0,'Corrected With Uncollectible'!DI90-'Module C Initial'!DI90),'Corrected With Uncollectible'!DI90-'Module C Initial'!DI90)</f>
        <v>111.5</v>
      </c>
      <c r="R90" s="32">
        <f ca="1">IFERROR(IF(AND($A90=VLOOKUP($A90&amp;"."&amp;$C90,UncollectibleLookup,2,FALSE),$C90=VLOOKUP($A90&amp;"."&amp;$C90,UncollectibleLookup,4,FALSE)),0,'Corrected With Uncollectible'!DJ90-'Module C Initial'!DJ90),'Corrected With Uncollectible'!DJ90-'Module C Initial'!DJ90)</f>
        <v>45.400000000000091</v>
      </c>
      <c r="S90" s="32">
        <f ca="1">IFERROR(IF(AND($A90=VLOOKUP($A90&amp;"."&amp;$C90,UncollectibleLookup,2,FALSE),$C90=VLOOKUP($A90&amp;"."&amp;$C90,UncollectibleLookup,4,FALSE)),0,'Corrected With Uncollectible'!DK90-'Module C Initial'!DK90),'Corrected With Uncollectible'!DK90-'Module C Initial'!DK90)</f>
        <v>38.019999999999982</v>
      </c>
      <c r="T90" s="32">
        <f ca="1">IFERROR(IF(AND($A90=VLOOKUP($A90&amp;"."&amp;$C90,UncollectibleLookup,2,FALSE),$C90=VLOOKUP($A90&amp;"."&amp;$C90,UncollectibleLookup,4,FALSE)),0,'Corrected With Uncollectible'!DL90-'Module C Initial'!DL90),'Corrected With Uncollectible'!DL90-'Module C Initial'!DL90)</f>
        <v>20.450000000000045</v>
      </c>
      <c r="U90" s="32">
        <f ca="1">IFERROR(IF(AND($A90=VLOOKUP($A90&amp;"."&amp;$C90,UncollectibleLookup,2,FALSE),$C90=VLOOKUP($A90&amp;"."&amp;$C90,UncollectibleLookup,4,FALSE)),0,'Corrected With Uncollectible'!DM90-'Module C Initial'!DM90),'Corrected With Uncollectible'!DM90-'Module C Initial'!DM90)</f>
        <v>9.0699999999999932</v>
      </c>
      <c r="V90" s="32">
        <f ca="1">IFERROR(IF(AND($A90=VLOOKUP($A90&amp;"."&amp;$C90,UncollectibleLookup,2,FALSE),$C90=VLOOKUP($A90&amp;"."&amp;$C90,UncollectibleLookup,4,FALSE)),0,'Corrected With Uncollectible'!DN90-'Module C Initial'!DN90),'Corrected With Uncollectible'!DN90-'Module C Initial'!DN90)</f>
        <v>21.949999999999932</v>
      </c>
      <c r="W90" s="32">
        <f ca="1">IFERROR(IF(AND($A90=VLOOKUP($A90&amp;"."&amp;$C90,UncollectibleLookup,2,FALSE),$C90=VLOOKUP($A90&amp;"."&amp;$C90,UncollectibleLookup,4,FALSE)),0,'Corrected With Uncollectible'!DO90-'Module C Initial'!DO90),'Corrected With Uncollectible'!DO90-'Module C Initial'!DO90)</f>
        <v>33.330000000000155</v>
      </c>
      <c r="X90" s="32">
        <f ca="1">IFERROR(IF(AND($A90=VLOOKUP($A90&amp;"."&amp;$C90,UncollectibleLookup,2,FALSE),$C90=VLOOKUP($A90&amp;"."&amp;$C90,UncollectibleLookup,4,FALSE)),0,'Corrected With Uncollectible'!DP90-'Module C Initial'!DP90),'Corrected With Uncollectible'!DP90-'Module C Initial'!DP90)</f>
        <v>29.670000000000073</v>
      </c>
      <c r="Y90" s="32">
        <f ca="1">IFERROR(IF(AND($A90=VLOOKUP($A90&amp;"."&amp;$C90,UncollectibleLookup,2,FALSE),$C90=VLOOKUP($A90&amp;"."&amp;$C90,UncollectibleLookup,4,FALSE)),0,'Corrected With Uncollectible'!DQ90-'Module C Initial'!DQ90),'Corrected With Uncollectible'!DQ90-'Module C Initial'!DQ90)</f>
        <v>69.949999999999818</v>
      </c>
      <c r="Z90" s="32">
        <f ca="1">IFERROR(IF(AND($A90=VLOOKUP($A90&amp;"."&amp;$C90,UncollectibleLookup,2,FALSE),$C90=VLOOKUP($A90&amp;"."&amp;$C90,UncollectibleLookup,4,FALSE)),0,'Corrected With Uncollectible'!DR90-'Module C Initial'!DR90),'Corrected With Uncollectible'!DR90-'Module C Initial'!DR90)</f>
        <v>16.589999999999918</v>
      </c>
      <c r="AA90" s="32">
        <f ca="1">IFERROR(IF(AND($A90=VLOOKUP($A90&amp;"."&amp;$C90,UncollectibleLookup,2,FALSE),$C90=VLOOKUP($A90&amp;"."&amp;$C90,UncollectibleLookup,4,FALSE)),0,'Corrected With Uncollectible'!DS90-'Module C Initial'!DS90),'Corrected With Uncollectible'!DS90-'Module C Initial'!DS90)</f>
        <v>40.349999999999909</v>
      </c>
      <c r="AB90" s="32">
        <f ca="1">IFERROR(IF(AND($A90=VLOOKUP($A90&amp;"."&amp;$C90,UncollectibleLookup,2,FALSE),$C90=VLOOKUP($A90&amp;"."&amp;$C90,UncollectibleLookup,4,FALSE)),0,'Corrected With Uncollectible'!DT90-'Module C Initial'!DT90),'Corrected With Uncollectible'!DT90-'Module C Initial'!DT90)</f>
        <v>38.930000000000064</v>
      </c>
      <c r="AC90" s="31">
        <f ca="1">IFERROR(IF(AND($A90=VLOOKUP($A90&amp;"."&amp;$C90,UncollectibleLookup,2,FALSE),$C90=VLOOKUP($A90&amp;"."&amp;$C90,UncollectibleLookup,4,FALSE)),0,'Corrected With Uncollectible'!DU90-'Module C Initial'!DU90),'Corrected With Uncollectible'!DU90-'Module C Initial'!DU90)</f>
        <v>718.45000000000073</v>
      </c>
      <c r="AD90" s="31">
        <f ca="1">IFERROR(IF(AND($A90=VLOOKUP($A90&amp;"."&amp;$C90,UncollectibleLookup,2,FALSE),$C90=VLOOKUP($A90&amp;"."&amp;$C90,UncollectibleLookup,4,FALSE)),0,'Corrected With Uncollectible'!DV90-'Module C Initial'!DV90),'Corrected With Uncollectible'!DV90-'Module C Initial'!DV90)</f>
        <v>290.36000000000058</v>
      </c>
      <c r="AE90" s="31">
        <f ca="1">IFERROR(IF(AND($A90=VLOOKUP($A90&amp;"."&amp;$C90,UncollectibleLookup,2,FALSE),$C90=VLOOKUP($A90&amp;"."&amp;$C90,UncollectibleLookup,4,FALSE)),0,'Corrected With Uncollectible'!DW90-'Module C Initial'!DW90),'Corrected With Uncollectible'!DW90-'Module C Initial'!DW90)</f>
        <v>241.63999999999942</v>
      </c>
      <c r="AF90" s="31">
        <f ca="1">IFERROR(IF(AND($A90=VLOOKUP($A90&amp;"."&amp;$C90,UncollectibleLookup,2,FALSE),$C90=VLOOKUP($A90&amp;"."&amp;$C90,UncollectibleLookup,4,FALSE)),0,'Corrected With Uncollectible'!DX90-'Module C Initial'!DX90),'Corrected With Uncollectible'!DX90-'Module C Initial'!DX90)</f>
        <v>129.14000000000033</v>
      </c>
      <c r="AG90" s="31">
        <f ca="1">IFERROR(IF(AND($A90=VLOOKUP($A90&amp;"."&amp;$C90,UncollectibleLookup,2,FALSE),$C90=VLOOKUP($A90&amp;"."&amp;$C90,UncollectibleLookup,4,FALSE)),0,'Corrected With Uncollectible'!DY90-'Module C Initial'!DY90),'Corrected With Uncollectible'!DY90-'Module C Initial'!DY90)</f>
        <v>56.990000000000236</v>
      </c>
      <c r="AH90" s="31">
        <f ca="1">IFERROR(IF(AND($A90=VLOOKUP($A90&amp;"."&amp;$C90,UncollectibleLookup,2,FALSE),$C90=VLOOKUP($A90&amp;"."&amp;$C90,UncollectibleLookup,4,FALSE)),0,'Corrected With Uncollectible'!DZ90-'Module C Initial'!DZ90),'Corrected With Uncollectible'!DZ90-'Module C Initial'!DZ90)</f>
        <v>137.17000000000007</v>
      </c>
      <c r="AI90" s="31">
        <f ca="1">IFERROR(IF(AND($A90=VLOOKUP($A90&amp;"."&amp;$C90,UncollectibleLookup,2,FALSE),$C90=VLOOKUP($A90&amp;"."&amp;$C90,UncollectibleLookup,4,FALSE)),0,'Corrected With Uncollectible'!EA90-'Module C Initial'!EA90),'Corrected With Uncollectible'!EA90-'Module C Initial'!EA90)</f>
        <v>207.25</v>
      </c>
      <c r="AJ90" s="31">
        <f ca="1">IFERROR(IF(AND($A90=VLOOKUP($A90&amp;"."&amp;$C90,UncollectibleLookup,2,FALSE),$C90=VLOOKUP($A90&amp;"."&amp;$C90,UncollectibleLookup,4,FALSE)),0,'Corrected With Uncollectible'!EB90-'Module C Initial'!EB90),'Corrected With Uncollectible'!EB90-'Module C Initial'!EB90)</f>
        <v>183.40000000000055</v>
      </c>
      <c r="AK90" s="31">
        <f ca="1">IFERROR(IF(AND($A90=VLOOKUP($A90&amp;"."&amp;$C90,UncollectibleLookup,2,FALSE),$C90=VLOOKUP($A90&amp;"."&amp;$C90,UncollectibleLookup,4,FALSE)),0,'Corrected With Uncollectible'!EC90-'Module C Initial'!EC90),'Corrected With Uncollectible'!EC90-'Module C Initial'!EC90)</f>
        <v>430.13000000000102</v>
      </c>
      <c r="AL90" s="31">
        <f ca="1">IFERROR(IF(AND($A90=VLOOKUP($A90&amp;"."&amp;$C90,UncollectibleLookup,2,FALSE),$C90=VLOOKUP($A90&amp;"."&amp;$C90,UncollectibleLookup,4,FALSE)),0,'Corrected With Uncollectible'!ED90-'Module C Initial'!ED90),'Corrected With Uncollectible'!ED90-'Module C Initial'!ED90)</f>
        <v>101.5</v>
      </c>
      <c r="AM90" s="31">
        <f ca="1">IFERROR(IF(AND($A90=VLOOKUP($A90&amp;"."&amp;$C90,UncollectibleLookup,2,FALSE),$C90=VLOOKUP($A90&amp;"."&amp;$C90,UncollectibleLookup,4,FALSE)),0,'Corrected With Uncollectible'!EE90-'Module C Initial'!EE90),'Corrected With Uncollectible'!EE90-'Module C Initial'!EE90)</f>
        <v>245.4399999999996</v>
      </c>
      <c r="AN90" s="31">
        <f ca="1">IFERROR(IF(AND($A90=VLOOKUP($A90&amp;"."&amp;$C90,UncollectibleLookup,2,FALSE),$C90=VLOOKUP($A90&amp;"."&amp;$C90,UncollectibleLookup,4,FALSE)),0,'Corrected With Uncollectible'!EF90-'Module C Initial'!EF90),'Corrected With Uncollectible'!EF90-'Module C Initial'!EF90)</f>
        <v>235.44999999999982</v>
      </c>
      <c r="AO90" s="32">
        <f t="shared" ca="1" si="16"/>
        <v>3060.0000000000036</v>
      </c>
      <c r="AP90" s="32">
        <f t="shared" ca="1" si="16"/>
        <v>1243.5899999999951</v>
      </c>
      <c r="AQ90" s="32">
        <f t="shared" ca="1" si="16"/>
        <v>1040.1899999999982</v>
      </c>
      <c r="AR90" s="32">
        <f t="shared" ca="1" si="15"/>
        <v>558.51000000000226</v>
      </c>
      <c r="AS90" s="32">
        <f t="shared" ca="1" si="15"/>
        <v>247.44000000000125</v>
      </c>
      <c r="AT90" s="32">
        <f t="shared" ca="1" si="15"/>
        <v>598.12</v>
      </c>
      <c r="AU90" s="32">
        <f t="shared" ref="AU90:AZ132" ca="1" si="21">K90+W90+AI90</f>
        <v>907.33999999999855</v>
      </c>
      <c r="AV90" s="32">
        <f t="shared" ca="1" si="21"/>
        <v>806.34999999999945</v>
      </c>
      <c r="AW90" s="32">
        <f t="shared" ca="1" si="21"/>
        <v>1899.1799999999994</v>
      </c>
      <c r="AX90" s="32">
        <f t="shared" ca="1" si="21"/>
        <v>450.02000000000021</v>
      </c>
      <c r="AY90" s="32">
        <f t="shared" ca="1" si="21"/>
        <v>1092.9000000000001</v>
      </c>
      <c r="AZ90" s="32">
        <f t="shared" ca="1" si="21"/>
        <v>1052.8700000000015</v>
      </c>
      <c r="BA90" s="31">
        <f t="shared" ca="1" si="19"/>
        <v>26.12</v>
      </c>
      <c r="BB90" s="31">
        <f t="shared" ca="1" si="19"/>
        <v>10.63</v>
      </c>
      <c r="BC90" s="31">
        <f t="shared" ca="1" si="19"/>
        <v>8.91</v>
      </c>
      <c r="BD90" s="31">
        <f t="shared" ca="1" si="19"/>
        <v>4.79</v>
      </c>
      <c r="BE90" s="31">
        <f t="shared" ca="1" si="19"/>
        <v>2.12</v>
      </c>
      <c r="BF90" s="31">
        <f t="shared" ca="1" si="19"/>
        <v>5.14</v>
      </c>
      <c r="BG90" s="31">
        <f t="shared" ca="1" si="13"/>
        <v>7.81</v>
      </c>
      <c r="BH90" s="31">
        <f t="shared" ca="1" si="13"/>
        <v>6.95</v>
      </c>
      <c r="BI90" s="31">
        <f t="shared" ca="1" si="13"/>
        <v>16.39</v>
      </c>
      <c r="BJ90" s="31">
        <f t="shared" ca="1" si="13"/>
        <v>3.89</v>
      </c>
      <c r="BK90" s="31">
        <f t="shared" ca="1" si="13"/>
        <v>9.4499999999999993</v>
      </c>
      <c r="BL90" s="31">
        <f t="shared" ca="1" si="13"/>
        <v>9.1199999999999992</v>
      </c>
      <c r="BM90" s="32">
        <f t="shared" ca="1" si="20"/>
        <v>3086.1200000000035</v>
      </c>
      <c r="BN90" s="32">
        <f t="shared" ca="1" si="20"/>
        <v>1254.2199999999953</v>
      </c>
      <c r="BO90" s="32">
        <f t="shared" ca="1" si="20"/>
        <v>1049.0999999999983</v>
      </c>
      <c r="BP90" s="32">
        <f t="shared" ca="1" si="20"/>
        <v>563.30000000000223</v>
      </c>
      <c r="BQ90" s="32">
        <f t="shared" ca="1" si="20"/>
        <v>249.56000000000125</v>
      </c>
      <c r="BR90" s="32">
        <f t="shared" ca="1" si="20"/>
        <v>603.26</v>
      </c>
      <c r="BS90" s="32">
        <f t="shared" ca="1" si="14"/>
        <v>915.1499999999985</v>
      </c>
      <c r="BT90" s="32">
        <f t="shared" ca="1" si="14"/>
        <v>813.2999999999995</v>
      </c>
      <c r="BU90" s="32">
        <f t="shared" ca="1" si="14"/>
        <v>1915.5699999999995</v>
      </c>
      <c r="BV90" s="32">
        <f t="shared" ca="1" si="14"/>
        <v>453.9100000000002</v>
      </c>
      <c r="BW90" s="32">
        <f t="shared" ca="1" si="14"/>
        <v>1102.3500000000001</v>
      </c>
      <c r="BX90" s="32">
        <f t="shared" ca="1" si="14"/>
        <v>1061.9900000000014</v>
      </c>
    </row>
    <row r="91" spans="1:76">
      <c r="A91" t="s">
        <v>460</v>
      </c>
      <c r="B91" s="1" t="s">
        <v>101</v>
      </c>
      <c r="C91" t="str">
        <f t="shared" ca="1" si="17"/>
        <v>NPC1</v>
      </c>
      <c r="D91" t="str">
        <f t="shared" ca="1" si="18"/>
        <v>Northstone Power</v>
      </c>
      <c r="E91" s="31">
        <f ca="1">IFERROR(IF(AND($A91=VLOOKUP($A91&amp;"."&amp;$C91,UncollectibleLookup,2,FALSE),$C91=VLOOKUP($A91&amp;"."&amp;$C91,UncollectibleLookup,4,FALSE)),0,'Corrected With Uncollectible'!CW91-'Module C Initial'!CW91),'Corrected With Uncollectible'!CW91-'Module C Initial'!CW91)</f>
        <v>18.280000000002474</v>
      </c>
      <c r="F91" s="31">
        <f ca="1">IFERROR(IF(AND($A91=VLOOKUP($A91&amp;"."&amp;$C91,UncollectibleLookup,2,FALSE),$C91=VLOOKUP($A91&amp;"."&amp;$C91,UncollectibleLookup,4,FALSE)),0,'Corrected With Uncollectible'!CX91-'Module C Initial'!CX91),'Corrected With Uncollectible'!CX91-'Module C Initial'!CX91)</f>
        <v>1</v>
      </c>
      <c r="G91" s="31">
        <f ca="1">IFERROR(IF(AND($A91=VLOOKUP($A91&amp;"."&amp;$C91,UncollectibleLookup,2,FALSE),$C91=VLOOKUP($A91&amp;"."&amp;$C91,UncollectibleLookup,4,FALSE)),0,'Corrected With Uncollectible'!CY91-'Module C Initial'!CY91),'Corrected With Uncollectible'!CY91-'Module C Initial'!CY91)</f>
        <v>1.0199999999999818</v>
      </c>
      <c r="H91" s="31">
        <f ca="1">IFERROR(IF(AND($A91=VLOOKUP($A91&amp;"."&amp;$C91,UncollectibleLookup,2,FALSE),$C91=VLOOKUP($A91&amp;"."&amp;$C91,UncollectibleLookup,4,FALSE)),0,'Corrected With Uncollectible'!CZ91-'Module C Initial'!CZ91),'Corrected With Uncollectible'!CZ91-'Module C Initial'!CZ91)</f>
        <v>0.44999999999993179</v>
      </c>
      <c r="I91" s="31">
        <f ca="1">IFERROR(IF(AND($A91=VLOOKUP($A91&amp;"."&amp;$C91,UncollectibleLookup,2,FALSE),$C91=VLOOKUP($A91&amp;"."&amp;$C91,UncollectibleLookup,4,FALSE)),0,'Corrected With Uncollectible'!DA91-'Module C Initial'!DA91),'Corrected With Uncollectible'!DA91-'Module C Initial'!DA91)</f>
        <v>0.88000000000010914</v>
      </c>
      <c r="J91" s="31">
        <f ca="1">IFERROR(IF(AND($A91=VLOOKUP($A91&amp;"."&amp;$C91,UncollectibleLookup,2,FALSE),$C91=VLOOKUP($A91&amp;"."&amp;$C91,UncollectibleLookup,4,FALSE)),0,'Corrected With Uncollectible'!DB91-'Module C Initial'!DB91),'Corrected With Uncollectible'!DB91-'Module C Initial'!DB91)</f>
        <v>1.6900000000000546</v>
      </c>
      <c r="K91" s="31">
        <f ca="1">IFERROR(IF(AND($A91=VLOOKUP($A91&amp;"."&amp;$C91,UncollectibleLookup,2,FALSE),$C91=VLOOKUP($A91&amp;"."&amp;$C91,UncollectibleLookup,4,FALSE)),0,'Corrected With Uncollectible'!DC91-'Module C Initial'!DC91),'Corrected With Uncollectible'!DC91-'Module C Initial'!DC91)</f>
        <v>2.8099999999999454</v>
      </c>
      <c r="L91" s="31">
        <f ca="1">IFERROR(IF(AND($A91=VLOOKUP($A91&amp;"."&amp;$C91,UncollectibleLookup,2,FALSE),$C91=VLOOKUP($A91&amp;"."&amp;$C91,UncollectibleLookup,4,FALSE)),0,'Corrected With Uncollectible'!DD91-'Module C Initial'!DD91),'Corrected With Uncollectible'!DD91-'Module C Initial'!DD91)</f>
        <v>5.2399999999997817</v>
      </c>
      <c r="M91" s="31">
        <f ca="1">IFERROR(IF(AND($A91=VLOOKUP($A91&amp;"."&amp;$C91,UncollectibleLookup,2,FALSE),$C91=VLOOKUP($A91&amp;"."&amp;$C91,UncollectibleLookup,4,FALSE)),0,'Corrected With Uncollectible'!DE91-'Module C Initial'!DE91),'Corrected With Uncollectible'!DE91-'Module C Initial'!DE91)</f>
        <v>13</v>
      </c>
      <c r="N91" s="31">
        <f ca="1">IFERROR(IF(AND($A91=VLOOKUP($A91&amp;"."&amp;$C91,UncollectibleLookup,2,FALSE),$C91=VLOOKUP($A91&amp;"."&amp;$C91,UncollectibleLookup,4,FALSE)),0,'Corrected With Uncollectible'!DF91-'Module C Initial'!DF91),'Corrected With Uncollectible'!DF91-'Module C Initial'!DF91)</f>
        <v>0.26000000000004775</v>
      </c>
      <c r="O91" s="31">
        <f ca="1">IFERROR(IF(AND($A91=VLOOKUP($A91&amp;"."&amp;$C91,UncollectibleLookup,2,FALSE),$C91=VLOOKUP($A91&amp;"."&amp;$C91,UncollectibleLookup,4,FALSE)),0,'Corrected With Uncollectible'!DG91-'Module C Initial'!DG91),'Corrected With Uncollectible'!DG91-'Module C Initial'!DG91)</f>
        <v>7.9099999999998545</v>
      </c>
      <c r="P91" s="31">
        <f ca="1">IFERROR(IF(AND($A91=VLOOKUP($A91&amp;"."&amp;$C91,UncollectibleLookup,2,FALSE),$C91=VLOOKUP($A91&amp;"."&amp;$C91,UncollectibleLookup,4,FALSE)),0,'Corrected With Uncollectible'!DH91-'Module C Initial'!DH91),'Corrected With Uncollectible'!DH91-'Module C Initial'!DH91)</f>
        <v>10</v>
      </c>
      <c r="Q91" s="32">
        <f ca="1">IFERROR(IF(AND($A91=VLOOKUP($A91&amp;"."&amp;$C91,UncollectibleLookup,2,FALSE),$C91=VLOOKUP($A91&amp;"."&amp;$C91,UncollectibleLookup,4,FALSE)),0,'Corrected With Uncollectible'!DI91-'Module C Initial'!DI91),'Corrected With Uncollectible'!DI91-'Module C Initial'!DI91)</f>
        <v>0.92000000000007276</v>
      </c>
      <c r="R91" s="32">
        <f ca="1">IFERROR(IF(AND($A91=VLOOKUP($A91&amp;"."&amp;$C91,UncollectibleLookup,2,FALSE),$C91=VLOOKUP($A91&amp;"."&amp;$C91,UncollectibleLookup,4,FALSE)),0,'Corrected With Uncollectible'!DJ91-'Module C Initial'!DJ91),'Corrected With Uncollectible'!DJ91-'Module C Initial'!DJ91)</f>
        <v>5.0000000000004263E-2</v>
      </c>
      <c r="S91" s="32">
        <f ca="1">IFERROR(IF(AND($A91=VLOOKUP($A91&amp;"."&amp;$C91,UncollectibleLookup,2,FALSE),$C91=VLOOKUP($A91&amp;"."&amp;$C91,UncollectibleLookup,4,FALSE)),0,'Corrected With Uncollectible'!DK91-'Module C Initial'!DK91),'Corrected With Uncollectible'!DK91-'Module C Initial'!DK91)</f>
        <v>4.9999999999997158E-2</v>
      </c>
      <c r="T91" s="32">
        <f ca="1">IFERROR(IF(AND($A91=VLOOKUP($A91&amp;"."&amp;$C91,UncollectibleLookup,2,FALSE),$C91=VLOOKUP($A91&amp;"."&amp;$C91,UncollectibleLookup,4,FALSE)),0,'Corrected With Uncollectible'!DL91-'Module C Initial'!DL91),'Corrected With Uncollectible'!DL91-'Module C Initial'!DL91)</f>
        <v>2.000000000000135E-2</v>
      </c>
      <c r="U91" s="32">
        <f ca="1">IFERROR(IF(AND($A91=VLOOKUP($A91&amp;"."&amp;$C91,UncollectibleLookup,2,FALSE),$C91=VLOOKUP($A91&amp;"."&amp;$C91,UncollectibleLookup,4,FALSE)),0,'Corrected With Uncollectible'!DM91-'Module C Initial'!DM91),'Corrected With Uncollectible'!DM91-'Module C Initial'!DM91)</f>
        <v>5.0000000000000711E-2</v>
      </c>
      <c r="V91" s="32">
        <f ca="1">IFERROR(IF(AND($A91=VLOOKUP($A91&amp;"."&amp;$C91,UncollectibleLookup,2,FALSE),$C91=VLOOKUP($A91&amp;"."&amp;$C91,UncollectibleLookup,4,FALSE)),0,'Corrected With Uncollectible'!DN91-'Module C Initial'!DN91),'Corrected With Uncollectible'!DN91-'Module C Initial'!DN91)</f>
        <v>7.9999999999998295E-2</v>
      </c>
      <c r="W91" s="32">
        <f ca="1">IFERROR(IF(AND($A91=VLOOKUP($A91&amp;"."&amp;$C91,UncollectibleLookup,2,FALSE),$C91=VLOOKUP($A91&amp;"."&amp;$C91,UncollectibleLookup,4,FALSE)),0,'Corrected With Uncollectible'!DO91-'Module C Initial'!DO91),'Corrected With Uncollectible'!DO91-'Module C Initial'!DO91)</f>
        <v>0.14000000000000057</v>
      </c>
      <c r="X91" s="32">
        <f ca="1">IFERROR(IF(AND($A91=VLOOKUP($A91&amp;"."&amp;$C91,UncollectibleLookup,2,FALSE),$C91=VLOOKUP($A91&amp;"."&amp;$C91,UncollectibleLookup,4,FALSE)),0,'Corrected With Uncollectible'!DP91-'Module C Initial'!DP91),'Corrected With Uncollectible'!DP91-'Module C Initial'!DP91)</f>
        <v>0.25999999999999091</v>
      </c>
      <c r="Y91" s="32">
        <f ca="1">IFERROR(IF(AND($A91=VLOOKUP($A91&amp;"."&amp;$C91,UncollectibleLookup,2,FALSE),$C91=VLOOKUP($A91&amp;"."&amp;$C91,UncollectibleLookup,4,FALSE)),0,'Corrected With Uncollectible'!DQ91-'Module C Initial'!DQ91),'Corrected With Uncollectible'!DQ91-'Module C Initial'!DQ91)</f>
        <v>0.64999999999997726</v>
      </c>
      <c r="Z91" s="32">
        <f ca="1">IFERROR(IF(AND($A91=VLOOKUP($A91&amp;"."&amp;$C91,UncollectibleLookup,2,FALSE),$C91=VLOOKUP($A91&amp;"."&amp;$C91,UncollectibleLookup,4,FALSE)),0,'Corrected With Uncollectible'!DR91-'Module C Initial'!DR91),'Corrected With Uncollectible'!DR91-'Module C Initial'!DR91)</f>
        <v>9.9999999999997868E-3</v>
      </c>
      <c r="AA91" s="32">
        <f ca="1">IFERROR(IF(AND($A91=VLOOKUP($A91&amp;"."&amp;$C91,UncollectibleLookup,2,FALSE),$C91=VLOOKUP($A91&amp;"."&amp;$C91,UncollectibleLookup,4,FALSE)),0,'Corrected With Uncollectible'!DS91-'Module C Initial'!DS91),'Corrected With Uncollectible'!DS91-'Module C Initial'!DS91)</f>
        <v>0.40000000000003411</v>
      </c>
      <c r="AB91" s="32">
        <f ca="1">IFERROR(IF(AND($A91=VLOOKUP($A91&amp;"."&amp;$C91,UncollectibleLookup,2,FALSE),$C91=VLOOKUP($A91&amp;"."&amp;$C91,UncollectibleLookup,4,FALSE)),0,'Corrected With Uncollectible'!DT91-'Module C Initial'!DT91),'Corrected With Uncollectible'!DT91-'Module C Initial'!DT91)</f>
        <v>0.5</v>
      </c>
      <c r="AC91" s="31">
        <f ca="1">IFERROR(IF(AND($A91=VLOOKUP($A91&amp;"."&amp;$C91,UncollectibleLookup,2,FALSE),$C91=VLOOKUP($A91&amp;"."&amp;$C91,UncollectibleLookup,4,FALSE)),0,'Corrected With Uncollectible'!DU91-'Module C Initial'!DU91),'Corrected With Uncollectible'!DU91-'Module C Initial'!DU91)</f>
        <v>5.8899999999998727</v>
      </c>
      <c r="AD91" s="31">
        <f ca="1">IFERROR(IF(AND($A91=VLOOKUP($A91&amp;"."&amp;$C91,UncollectibleLookup,2,FALSE),$C91=VLOOKUP($A91&amp;"."&amp;$C91,UncollectibleLookup,4,FALSE)),0,'Corrected With Uncollectible'!DV91-'Module C Initial'!DV91),'Corrected With Uncollectible'!DV91-'Module C Initial'!DV91)</f>
        <v>0.31999999999999318</v>
      </c>
      <c r="AE91" s="31">
        <f ca="1">IFERROR(IF(AND($A91=VLOOKUP($A91&amp;"."&amp;$C91,UncollectibleLookup,2,FALSE),$C91=VLOOKUP($A91&amp;"."&amp;$C91,UncollectibleLookup,4,FALSE)),0,'Corrected With Uncollectible'!DW91-'Module C Initial'!DW91),'Corrected With Uncollectible'!DW91-'Module C Initial'!DW91)</f>
        <v>0.3200000000000216</v>
      </c>
      <c r="AF91" s="31">
        <f ca="1">IFERROR(IF(AND($A91=VLOOKUP($A91&amp;"."&amp;$C91,UncollectibleLookup,2,FALSE),$C91=VLOOKUP($A91&amp;"."&amp;$C91,UncollectibleLookup,4,FALSE)),0,'Corrected With Uncollectible'!DX91-'Module C Initial'!DX91),'Corrected With Uncollectible'!DX91-'Module C Initial'!DX91)</f>
        <v>0.15000000000000568</v>
      </c>
      <c r="AG91" s="31">
        <f ca="1">IFERROR(IF(AND($A91=VLOOKUP($A91&amp;"."&amp;$C91,UncollectibleLookup,2,FALSE),$C91=VLOOKUP($A91&amp;"."&amp;$C91,UncollectibleLookup,4,FALSE)),0,'Corrected With Uncollectible'!DY91-'Module C Initial'!DY91),'Corrected With Uncollectible'!DY91-'Module C Initial'!DY91)</f>
        <v>0.28000000000000114</v>
      </c>
      <c r="AH91" s="31">
        <f ca="1">IFERROR(IF(AND($A91=VLOOKUP($A91&amp;"."&amp;$C91,UncollectibleLookup,2,FALSE),$C91=VLOOKUP($A91&amp;"."&amp;$C91,UncollectibleLookup,4,FALSE)),0,'Corrected With Uncollectible'!DZ91-'Module C Initial'!DZ91),'Corrected With Uncollectible'!DZ91-'Module C Initial'!DZ91)</f>
        <v>0.51999999999998181</v>
      </c>
      <c r="AI91" s="31">
        <f ca="1">IFERROR(IF(AND($A91=VLOOKUP($A91&amp;"."&amp;$C91,UncollectibleLookup,2,FALSE),$C91=VLOOKUP($A91&amp;"."&amp;$C91,UncollectibleLookup,4,FALSE)),0,'Corrected With Uncollectible'!EA91-'Module C Initial'!EA91),'Corrected With Uncollectible'!EA91-'Module C Initial'!EA91)</f>
        <v>0.87999999999999545</v>
      </c>
      <c r="AJ91" s="31">
        <f ca="1">IFERROR(IF(AND($A91=VLOOKUP($A91&amp;"."&amp;$C91,UncollectibleLookup,2,FALSE),$C91=VLOOKUP($A91&amp;"."&amp;$C91,UncollectibleLookup,4,FALSE)),0,'Corrected With Uncollectible'!EB91-'Module C Initial'!EB91),'Corrected With Uncollectible'!EB91-'Module C Initial'!EB91)</f>
        <v>1.6200000000001182</v>
      </c>
      <c r="AK91" s="31">
        <f ca="1">IFERROR(IF(AND($A91=VLOOKUP($A91&amp;"."&amp;$C91,UncollectibleLookup,2,FALSE),$C91=VLOOKUP($A91&amp;"."&amp;$C91,UncollectibleLookup,4,FALSE)),0,'Corrected With Uncollectible'!EC91-'Module C Initial'!EC91),'Corrected With Uncollectible'!EC91-'Module C Initial'!EC91)</f>
        <v>4</v>
      </c>
      <c r="AL91" s="31">
        <f ca="1">IFERROR(IF(AND($A91=VLOOKUP($A91&amp;"."&amp;$C91,UncollectibleLookup,2,FALSE),$C91=VLOOKUP($A91&amp;"."&amp;$C91,UncollectibleLookup,4,FALSE)),0,'Corrected With Uncollectible'!ED91-'Module C Initial'!ED91),'Corrected With Uncollectible'!ED91-'Module C Initial'!ED91)</f>
        <v>7.9999999999998295E-2</v>
      </c>
      <c r="AM91" s="31">
        <f ca="1">IFERROR(IF(AND($A91=VLOOKUP($A91&amp;"."&amp;$C91,UncollectibleLookup,2,FALSE),$C91=VLOOKUP($A91&amp;"."&amp;$C91,UncollectibleLookup,4,FALSE)),0,'Corrected With Uncollectible'!EE91-'Module C Initial'!EE91),'Corrected With Uncollectible'!EE91-'Module C Initial'!EE91)</f>
        <v>2.4100000000000819</v>
      </c>
      <c r="AN91" s="31">
        <f ca="1">IFERROR(IF(AND($A91=VLOOKUP($A91&amp;"."&amp;$C91,UncollectibleLookup,2,FALSE),$C91=VLOOKUP($A91&amp;"."&amp;$C91,UncollectibleLookup,4,FALSE)),0,'Corrected With Uncollectible'!EF91-'Module C Initial'!EF91),'Corrected With Uncollectible'!EF91-'Module C Initial'!EF91)</f>
        <v>3.0299999999999727</v>
      </c>
      <c r="AO91" s="32">
        <f t="shared" ca="1" si="16"/>
        <v>25.090000000002419</v>
      </c>
      <c r="AP91" s="32">
        <f t="shared" ca="1" si="16"/>
        <v>1.3699999999999974</v>
      </c>
      <c r="AQ91" s="32">
        <f t="shared" ca="1" si="16"/>
        <v>1.3900000000000006</v>
      </c>
      <c r="AR91" s="32">
        <f t="shared" ca="1" si="16"/>
        <v>0.61999999999993882</v>
      </c>
      <c r="AS91" s="32">
        <f t="shared" ca="1" si="16"/>
        <v>1.210000000000111</v>
      </c>
      <c r="AT91" s="32">
        <f t="shared" ca="1" si="16"/>
        <v>2.2900000000000347</v>
      </c>
      <c r="AU91" s="32">
        <f t="shared" ca="1" si="21"/>
        <v>3.8299999999999415</v>
      </c>
      <c r="AV91" s="32">
        <f t="shared" ca="1" si="21"/>
        <v>7.1199999999998909</v>
      </c>
      <c r="AW91" s="32">
        <f t="shared" ca="1" si="21"/>
        <v>17.649999999999977</v>
      </c>
      <c r="AX91" s="32">
        <f t="shared" ca="1" si="21"/>
        <v>0.35000000000004583</v>
      </c>
      <c r="AY91" s="32">
        <f t="shared" ca="1" si="21"/>
        <v>10.71999999999997</v>
      </c>
      <c r="AZ91" s="32">
        <f t="shared" ca="1" si="21"/>
        <v>13.529999999999973</v>
      </c>
      <c r="BA91" s="31">
        <f t="shared" ca="1" si="19"/>
        <v>0.21</v>
      </c>
      <c r="BB91" s="31">
        <f t="shared" ca="1" si="19"/>
        <v>0.01</v>
      </c>
      <c r="BC91" s="31">
        <f t="shared" ca="1" si="19"/>
        <v>0.01</v>
      </c>
      <c r="BD91" s="31">
        <f t="shared" ca="1" si="19"/>
        <v>0.01</v>
      </c>
      <c r="BE91" s="31">
        <f t="shared" ca="1" si="19"/>
        <v>0.01</v>
      </c>
      <c r="BF91" s="31">
        <f t="shared" ca="1" si="19"/>
        <v>0.02</v>
      </c>
      <c r="BG91" s="31">
        <f t="shared" ca="1" si="13"/>
        <v>0.03</v>
      </c>
      <c r="BH91" s="31">
        <f t="shared" ca="1" si="13"/>
        <v>0.06</v>
      </c>
      <c r="BI91" s="31">
        <f t="shared" ca="1" si="13"/>
        <v>0.15</v>
      </c>
      <c r="BJ91" s="31">
        <f t="shared" ca="1" si="13"/>
        <v>0</v>
      </c>
      <c r="BK91" s="31">
        <f t="shared" ca="1" si="13"/>
        <v>0.09</v>
      </c>
      <c r="BL91" s="31">
        <f t="shared" ca="1" si="13"/>
        <v>0.12</v>
      </c>
      <c r="BM91" s="32">
        <f t="shared" ca="1" si="20"/>
        <v>25.30000000000242</v>
      </c>
      <c r="BN91" s="32">
        <f t="shared" ca="1" si="20"/>
        <v>1.3799999999999975</v>
      </c>
      <c r="BO91" s="32">
        <f t="shared" ca="1" si="20"/>
        <v>1.4000000000000006</v>
      </c>
      <c r="BP91" s="32">
        <f t="shared" ca="1" si="20"/>
        <v>0.62999999999993883</v>
      </c>
      <c r="BQ91" s="32">
        <f t="shared" ca="1" si="20"/>
        <v>1.220000000000111</v>
      </c>
      <c r="BR91" s="32">
        <f t="shared" ca="1" si="20"/>
        <v>2.3100000000000347</v>
      </c>
      <c r="BS91" s="32">
        <f t="shared" ca="1" si="14"/>
        <v>3.8599999999999413</v>
      </c>
      <c r="BT91" s="32">
        <f t="shared" ca="1" si="14"/>
        <v>7.1799999999998905</v>
      </c>
      <c r="BU91" s="32">
        <f t="shared" ca="1" si="14"/>
        <v>17.799999999999976</v>
      </c>
      <c r="BV91" s="32">
        <f t="shared" ca="1" si="14"/>
        <v>0.35000000000004583</v>
      </c>
      <c r="BW91" s="32">
        <f t="shared" ca="1" si="14"/>
        <v>10.80999999999997</v>
      </c>
      <c r="BX91" s="32">
        <f t="shared" ca="1" si="14"/>
        <v>13.649999999999972</v>
      </c>
    </row>
    <row r="92" spans="1:76">
      <c r="A92" t="s">
        <v>461</v>
      </c>
      <c r="B92" s="1" t="s">
        <v>82</v>
      </c>
      <c r="C92" t="str">
        <f t="shared" ca="1" si="17"/>
        <v>NPP1</v>
      </c>
      <c r="D92" t="str">
        <f t="shared" ca="1" si="18"/>
        <v>Northern Prairie Power Project</v>
      </c>
      <c r="E92" s="31">
        <f ca="1">IFERROR(IF(AND($A92=VLOOKUP($A92&amp;"."&amp;$C92,UncollectibleLookup,2,FALSE),$C92=VLOOKUP($A92&amp;"."&amp;$C92,UncollectibleLookup,4,FALSE)),0,'Corrected With Uncollectible'!CW92-'Module C Initial'!CW92),'Corrected With Uncollectible'!CW92-'Module C Initial'!CW92)</f>
        <v>243.8399999999674</v>
      </c>
      <c r="F92" s="31">
        <f ca="1">IFERROR(IF(AND($A92=VLOOKUP($A92&amp;"."&amp;$C92,UncollectibleLookup,2,FALSE),$C92=VLOOKUP($A92&amp;"."&amp;$C92,UncollectibleLookup,4,FALSE)),0,'Corrected With Uncollectible'!CX92-'Module C Initial'!CX92),'Corrected With Uncollectible'!CX92-'Module C Initial'!CX92)</f>
        <v>21.789999999997235</v>
      </c>
      <c r="G92" s="31">
        <f ca="1">IFERROR(IF(AND($A92=VLOOKUP($A92&amp;"."&amp;$C92,UncollectibleLookup,2,FALSE),$C92=VLOOKUP($A92&amp;"."&amp;$C92,UncollectibleLookup,4,FALSE)),0,'Corrected With Uncollectible'!CY92-'Module C Initial'!CY92),'Corrected With Uncollectible'!CY92-'Module C Initial'!CY92)</f>
        <v>21.849999999998545</v>
      </c>
      <c r="H92" s="31">
        <f ca="1">IFERROR(IF(AND($A92=VLOOKUP($A92&amp;"."&amp;$C92,UncollectibleLookup,2,FALSE),$C92=VLOOKUP($A92&amp;"."&amp;$C92,UncollectibleLookup,4,FALSE)),0,'Corrected With Uncollectible'!CZ92-'Module C Initial'!CZ92),'Corrected With Uncollectible'!CZ92-'Module C Initial'!CZ92)</f>
        <v>6.430000000000291</v>
      </c>
      <c r="I92" s="31">
        <f ca="1">IFERROR(IF(AND($A92=VLOOKUP($A92&amp;"."&amp;$C92,UncollectibleLookup,2,FALSE),$C92=VLOOKUP($A92&amp;"."&amp;$C92,UncollectibleLookup,4,FALSE)),0,'Corrected With Uncollectible'!DA92-'Module C Initial'!DA92),'Corrected With Uncollectible'!DA92-'Module C Initial'!DA92)</f>
        <v>18.380000000001019</v>
      </c>
      <c r="J92" s="31">
        <f ca="1">IFERROR(IF(AND($A92=VLOOKUP($A92&amp;"."&amp;$C92,UncollectibleLookup,2,FALSE),$C92=VLOOKUP($A92&amp;"."&amp;$C92,UncollectibleLookup,4,FALSE)),0,'Corrected With Uncollectible'!DB92-'Module C Initial'!DB92),'Corrected With Uncollectible'!DB92-'Module C Initial'!DB92)</f>
        <v>45.680000000000291</v>
      </c>
      <c r="K92" s="31">
        <f ca="1">IFERROR(IF(AND($A92=VLOOKUP($A92&amp;"."&amp;$C92,UncollectibleLookup,2,FALSE),$C92=VLOOKUP($A92&amp;"."&amp;$C92,UncollectibleLookup,4,FALSE)),0,'Corrected With Uncollectible'!DC92-'Module C Initial'!DC92),'Corrected With Uncollectible'!DC92-'Module C Initial'!DC92)</f>
        <v>71.740000000005239</v>
      </c>
      <c r="L92" s="31">
        <f ca="1">IFERROR(IF(AND($A92=VLOOKUP($A92&amp;"."&amp;$C92,UncollectibleLookup,2,FALSE),$C92=VLOOKUP($A92&amp;"."&amp;$C92,UncollectibleLookup,4,FALSE)),0,'Corrected With Uncollectible'!DD92-'Module C Initial'!DD92),'Corrected With Uncollectible'!DD92-'Module C Initial'!DD92)</f>
        <v>41.430000000000291</v>
      </c>
      <c r="M92" s="31">
        <f ca="1">IFERROR(IF(AND($A92=VLOOKUP($A92&amp;"."&amp;$C92,UncollectibleLookup,2,FALSE),$C92=VLOOKUP($A92&amp;"."&amp;$C92,UncollectibleLookup,4,FALSE)),0,'Corrected With Uncollectible'!DE92-'Module C Initial'!DE92),'Corrected With Uncollectible'!DE92-'Module C Initial'!DE92)</f>
        <v>279.13000000000466</v>
      </c>
      <c r="N92" s="31">
        <f ca="1">IFERROR(IF(AND($A92=VLOOKUP($A92&amp;"."&amp;$C92,UncollectibleLookup,2,FALSE),$C92=VLOOKUP($A92&amp;"."&amp;$C92,UncollectibleLookup,4,FALSE)),0,'Corrected With Uncollectible'!DF92-'Module C Initial'!DF92),'Corrected With Uncollectible'!DF92-'Module C Initial'!DF92)</f>
        <v>4.6900000000005093</v>
      </c>
      <c r="O92" s="31">
        <f ca="1">IFERROR(IF(AND($A92=VLOOKUP($A92&amp;"."&amp;$C92,UncollectibleLookup,2,FALSE),$C92=VLOOKUP($A92&amp;"."&amp;$C92,UncollectibleLookup,4,FALSE)),0,'Corrected With Uncollectible'!DG92-'Module C Initial'!DG92),'Corrected With Uncollectible'!DG92-'Module C Initial'!DG92)</f>
        <v>59.080000000001746</v>
      </c>
      <c r="P92" s="31">
        <f ca="1">IFERROR(IF(AND($A92=VLOOKUP($A92&amp;"."&amp;$C92,UncollectibleLookup,2,FALSE),$C92=VLOOKUP($A92&amp;"."&amp;$C92,UncollectibleLookup,4,FALSE)),0,'Corrected With Uncollectible'!DH92-'Module C Initial'!DH92),'Corrected With Uncollectible'!DH92-'Module C Initial'!DH92)</f>
        <v>82.040000000008149</v>
      </c>
      <c r="Q92" s="32">
        <f ca="1">IFERROR(IF(AND($A92=VLOOKUP($A92&amp;"."&amp;$C92,UncollectibleLookup,2,FALSE),$C92=VLOOKUP($A92&amp;"."&amp;$C92,UncollectibleLookup,4,FALSE)),0,'Corrected With Uncollectible'!DI92-'Module C Initial'!DI92),'Corrected With Uncollectible'!DI92-'Module C Initial'!DI92)</f>
        <v>12.200000000000728</v>
      </c>
      <c r="R92" s="32">
        <f ca="1">IFERROR(IF(AND($A92=VLOOKUP($A92&amp;"."&amp;$C92,UncollectibleLookup,2,FALSE),$C92=VLOOKUP($A92&amp;"."&amp;$C92,UncollectibleLookup,4,FALSE)),0,'Corrected With Uncollectible'!DJ92-'Module C Initial'!DJ92),'Corrected With Uncollectible'!DJ92-'Module C Initial'!DJ92)</f>
        <v>1.0900000000000318</v>
      </c>
      <c r="S92" s="32">
        <f ca="1">IFERROR(IF(AND($A92=VLOOKUP($A92&amp;"."&amp;$C92,UncollectibleLookup,2,FALSE),$C92=VLOOKUP($A92&amp;"."&amp;$C92,UncollectibleLookup,4,FALSE)),0,'Corrected With Uncollectible'!DK92-'Module C Initial'!DK92),'Corrected With Uncollectible'!DK92-'Module C Initial'!DK92)</f>
        <v>1.0899999999999181</v>
      </c>
      <c r="T92" s="32">
        <f ca="1">IFERROR(IF(AND($A92=VLOOKUP($A92&amp;"."&amp;$C92,UncollectibleLookup,2,FALSE),$C92=VLOOKUP($A92&amp;"."&amp;$C92,UncollectibleLookup,4,FALSE)),0,'Corrected With Uncollectible'!DL92-'Module C Initial'!DL92),'Corrected With Uncollectible'!DL92-'Module C Initial'!DL92)</f>
        <v>0.31999999999999318</v>
      </c>
      <c r="U92" s="32">
        <f ca="1">IFERROR(IF(AND($A92=VLOOKUP($A92&amp;"."&amp;$C92,UncollectibleLookup,2,FALSE),$C92=VLOOKUP($A92&amp;"."&amp;$C92,UncollectibleLookup,4,FALSE)),0,'Corrected With Uncollectible'!DM92-'Module C Initial'!DM92),'Corrected With Uncollectible'!DM92-'Module C Initial'!DM92)</f>
        <v>0.92000000000007276</v>
      </c>
      <c r="V92" s="32">
        <f ca="1">IFERROR(IF(AND($A92=VLOOKUP($A92&amp;"."&amp;$C92,UncollectibleLookup,2,FALSE),$C92=VLOOKUP($A92&amp;"."&amp;$C92,UncollectibleLookup,4,FALSE)),0,'Corrected With Uncollectible'!DN92-'Module C Initial'!DN92),'Corrected With Uncollectible'!DN92-'Module C Initial'!DN92)</f>
        <v>2.2899999999999636</v>
      </c>
      <c r="W92" s="32">
        <f ca="1">IFERROR(IF(AND($A92=VLOOKUP($A92&amp;"."&amp;$C92,UncollectibleLookup,2,FALSE),$C92=VLOOKUP($A92&amp;"."&amp;$C92,UncollectibleLookup,4,FALSE)),0,'Corrected With Uncollectible'!DO92-'Module C Initial'!DO92),'Corrected With Uncollectible'!DO92-'Module C Initial'!DO92)</f>
        <v>3.5900000000001455</v>
      </c>
      <c r="X92" s="32">
        <f ca="1">IFERROR(IF(AND($A92=VLOOKUP($A92&amp;"."&amp;$C92,UncollectibleLookup,2,FALSE),$C92=VLOOKUP($A92&amp;"."&amp;$C92,UncollectibleLookup,4,FALSE)),0,'Corrected With Uncollectible'!DP92-'Module C Initial'!DP92),'Corrected With Uncollectible'!DP92-'Module C Initial'!DP92)</f>
        <v>2.0700000000001637</v>
      </c>
      <c r="Y92" s="32">
        <f ca="1">IFERROR(IF(AND($A92=VLOOKUP($A92&amp;"."&amp;$C92,UncollectibleLookup,2,FALSE),$C92=VLOOKUP($A92&amp;"."&amp;$C92,UncollectibleLookup,4,FALSE)),0,'Corrected With Uncollectible'!DQ92-'Module C Initial'!DQ92),'Corrected With Uncollectible'!DQ92-'Module C Initial'!DQ92)</f>
        <v>13.959999999999127</v>
      </c>
      <c r="Z92" s="32">
        <f ca="1">IFERROR(IF(AND($A92=VLOOKUP($A92&amp;"."&amp;$C92,UncollectibleLookup,2,FALSE),$C92=VLOOKUP($A92&amp;"."&amp;$C92,UncollectibleLookup,4,FALSE)),0,'Corrected With Uncollectible'!DR92-'Module C Initial'!DR92),'Corrected With Uncollectible'!DR92-'Module C Initial'!DR92)</f>
        <v>0.22999999999998977</v>
      </c>
      <c r="AA92" s="32">
        <f ca="1">IFERROR(IF(AND($A92=VLOOKUP($A92&amp;"."&amp;$C92,UncollectibleLookup,2,FALSE),$C92=VLOOKUP($A92&amp;"."&amp;$C92,UncollectibleLookup,4,FALSE)),0,'Corrected With Uncollectible'!DS92-'Module C Initial'!DS92),'Corrected With Uncollectible'!DS92-'Module C Initial'!DS92)</f>
        <v>2.959999999999809</v>
      </c>
      <c r="AB92" s="32">
        <f ca="1">IFERROR(IF(AND($A92=VLOOKUP($A92&amp;"."&amp;$C92,UncollectibleLookup,2,FALSE),$C92=VLOOKUP($A92&amp;"."&amp;$C92,UncollectibleLookup,4,FALSE)),0,'Corrected With Uncollectible'!DT92-'Module C Initial'!DT92),'Corrected With Uncollectible'!DT92-'Module C Initial'!DT92)</f>
        <v>4.0999999999999091</v>
      </c>
      <c r="AC92" s="31">
        <f ca="1">IFERROR(IF(AND($A92=VLOOKUP($A92&amp;"."&amp;$C92,UncollectibleLookup,2,FALSE),$C92=VLOOKUP($A92&amp;"."&amp;$C92,UncollectibleLookup,4,FALSE)),0,'Corrected With Uncollectible'!DU92-'Module C Initial'!DU92),'Corrected With Uncollectible'!DU92-'Module C Initial'!DU92)</f>
        <v>78.559999999997672</v>
      </c>
      <c r="AD92" s="31">
        <f ca="1">IFERROR(IF(AND($A92=VLOOKUP($A92&amp;"."&amp;$C92,UncollectibleLookup,2,FALSE),$C92=VLOOKUP($A92&amp;"."&amp;$C92,UncollectibleLookup,4,FALSE)),0,'Corrected With Uncollectible'!DV92-'Module C Initial'!DV92),'Corrected With Uncollectible'!DV92-'Module C Initial'!DV92)</f>
        <v>6.9700000000002547</v>
      </c>
      <c r="AE92" s="31">
        <f ca="1">IFERROR(IF(AND($A92=VLOOKUP($A92&amp;"."&amp;$C92,UncollectibleLookup,2,FALSE),$C92=VLOOKUP($A92&amp;"."&amp;$C92,UncollectibleLookup,4,FALSE)),0,'Corrected With Uncollectible'!DW92-'Module C Initial'!DW92),'Corrected With Uncollectible'!DW92-'Module C Initial'!DW92)</f>
        <v>6.9400000000005093</v>
      </c>
      <c r="AF92" s="31">
        <f ca="1">IFERROR(IF(AND($A92=VLOOKUP($A92&amp;"."&amp;$C92,UncollectibleLookup,2,FALSE),$C92=VLOOKUP($A92&amp;"."&amp;$C92,UncollectibleLookup,4,FALSE)),0,'Corrected With Uncollectible'!DX92-'Module C Initial'!DX92),'Corrected With Uncollectible'!DX92-'Module C Initial'!DX92)</f>
        <v>2.0300000000002001</v>
      </c>
      <c r="AG92" s="31">
        <f ca="1">IFERROR(IF(AND($A92=VLOOKUP($A92&amp;"."&amp;$C92,UncollectibleLookup,2,FALSE),$C92=VLOOKUP($A92&amp;"."&amp;$C92,UncollectibleLookup,4,FALSE)),0,'Corrected With Uncollectible'!DY92-'Module C Initial'!DY92),'Corrected With Uncollectible'!DY92-'Module C Initial'!DY92)</f>
        <v>5.7699999999999818</v>
      </c>
      <c r="AH92" s="31">
        <f ca="1">IFERROR(IF(AND($A92=VLOOKUP($A92&amp;"."&amp;$C92,UncollectibleLookup,2,FALSE),$C92=VLOOKUP($A92&amp;"."&amp;$C92,UncollectibleLookup,4,FALSE)),0,'Corrected With Uncollectible'!DZ92-'Module C Initial'!DZ92),'Corrected With Uncollectible'!DZ92-'Module C Initial'!DZ92)</f>
        <v>14.280000000000655</v>
      </c>
      <c r="AI92" s="31">
        <f ca="1">IFERROR(IF(AND($A92=VLOOKUP($A92&amp;"."&amp;$C92,UncollectibleLookup,2,FALSE),$C92=VLOOKUP($A92&amp;"."&amp;$C92,UncollectibleLookup,4,FALSE)),0,'Corrected With Uncollectible'!EA92-'Module C Initial'!EA92),'Corrected With Uncollectible'!EA92-'Module C Initial'!EA92)</f>
        <v>22.289999999999054</v>
      </c>
      <c r="AJ92" s="31">
        <f ca="1">IFERROR(IF(AND($A92=VLOOKUP($A92&amp;"."&amp;$C92,UncollectibleLookup,2,FALSE),$C92=VLOOKUP($A92&amp;"."&amp;$C92,UncollectibleLookup,4,FALSE)),0,'Corrected With Uncollectible'!EB92-'Module C Initial'!EB92),'Corrected With Uncollectible'!EB92-'Module C Initial'!EB92)</f>
        <v>12.809999999999491</v>
      </c>
      <c r="AK92" s="31">
        <f ca="1">IFERROR(IF(AND($A92=VLOOKUP($A92&amp;"."&amp;$C92,UncollectibleLookup,2,FALSE),$C92=VLOOKUP($A92&amp;"."&amp;$C92,UncollectibleLookup,4,FALSE)),0,'Corrected With Uncollectible'!EC92-'Module C Initial'!EC92),'Corrected With Uncollectible'!EC92-'Module C Initial'!EC92)</f>
        <v>85.809999999997672</v>
      </c>
      <c r="AL92" s="31">
        <f ca="1">IFERROR(IF(AND($A92=VLOOKUP($A92&amp;"."&amp;$C92,UncollectibleLookup,2,FALSE),$C92=VLOOKUP($A92&amp;"."&amp;$C92,UncollectibleLookup,4,FALSE)),0,'Corrected With Uncollectible'!ED92-'Module C Initial'!ED92),'Corrected With Uncollectible'!ED92-'Module C Initial'!ED92)</f>
        <v>1.42999999999995</v>
      </c>
      <c r="AM92" s="31">
        <f ca="1">IFERROR(IF(AND($A92=VLOOKUP($A92&amp;"."&amp;$C92,UncollectibleLookup,2,FALSE),$C92=VLOOKUP($A92&amp;"."&amp;$C92,UncollectibleLookup,4,FALSE)),0,'Corrected With Uncollectible'!EE92-'Module C Initial'!EE92),'Corrected With Uncollectible'!EE92-'Module C Initial'!EE92)</f>
        <v>17.959999999999127</v>
      </c>
      <c r="AN92" s="31">
        <f ca="1">IFERROR(IF(AND($A92=VLOOKUP($A92&amp;"."&amp;$C92,UncollectibleLookup,2,FALSE),$C92=VLOOKUP($A92&amp;"."&amp;$C92,UncollectibleLookup,4,FALSE)),0,'Corrected With Uncollectible'!EF92-'Module C Initial'!EF92),'Corrected With Uncollectible'!EF92-'Module C Initial'!EF92)</f>
        <v>24.81000000000131</v>
      </c>
      <c r="AO92" s="32">
        <f t="shared" ca="1" si="16"/>
        <v>334.5999999999658</v>
      </c>
      <c r="AP92" s="32">
        <f t="shared" ca="1" si="16"/>
        <v>29.849999999997522</v>
      </c>
      <c r="AQ92" s="32">
        <f t="shared" ca="1" si="16"/>
        <v>29.879999999998972</v>
      </c>
      <c r="AR92" s="32">
        <f t="shared" ca="1" si="16"/>
        <v>8.7800000000004843</v>
      </c>
      <c r="AS92" s="32">
        <f t="shared" ca="1" si="16"/>
        <v>25.070000000001073</v>
      </c>
      <c r="AT92" s="32">
        <f t="shared" ca="1" si="16"/>
        <v>62.250000000000909</v>
      </c>
      <c r="AU92" s="32">
        <f t="shared" ca="1" si="21"/>
        <v>97.620000000004438</v>
      </c>
      <c r="AV92" s="32">
        <f t="shared" ca="1" si="21"/>
        <v>56.309999999999945</v>
      </c>
      <c r="AW92" s="32">
        <f t="shared" ca="1" si="21"/>
        <v>378.90000000000146</v>
      </c>
      <c r="AX92" s="32">
        <f t="shared" ca="1" si="21"/>
        <v>6.3500000000004491</v>
      </c>
      <c r="AY92" s="32">
        <f t="shared" ca="1" si="21"/>
        <v>80.000000000000682</v>
      </c>
      <c r="AZ92" s="32">
        <f t="shared" ca="1" si="21"/>
        <v>110.95000000000937</v>
      </c>
      <c r="BA92" s="31">
        <f t="shared" ca="1" si="19"/>
        <v>2.86</v>
      </c>
      <c r="BB92" s="31">
        <f t="shared" ca="1" si="19"/>
        <v>0.26</v>
      </c>
      <c r="BC92" s="31">
        <f t="shared" ca="1" si="19"/>
        <v>0.26</v>
      </c>
      <c r="BD92" s="31">
        <f t="shared" ca="1" si="19"/>
        <v>0.08</v>
      </c>
      <c r="BE92" s="31">
        <f t="shared" ca="1" si="19"/>
        <v>0.22</v>
      </c>
      <c r="BF92" s="31">
        <f t="shared" ca="1" si="19"/>
        <v>0.54</v>
      </c>
      <c r="BG92" s="31">
        <f t="shared" ca="1" si="13"/>
        <v>0.84</v>
      </c>
      <c r="BH92" s="31">
        <f t="shared" ca="1" si="13"/>
        <v>0.49</v>
      </c>
      <c r="BI92" s="31">
        <f t="shared" ca="1" si="13"/>
        <v>3.27</v>
      </c>
      <c r="BJ92" s="31">
        <f t="shared" ca="1" si="13"/>
        <v>0.05</v>
      </c>
      <c r="BK92" s="31">
        <f t="shared" ca="1" si="13"/>
        <v>0.69</v>
      </c>
      <c r="BL92" s="31">
        <f t="shared" ca="1" si="13"/>
        <v>0.96</v>
      </c>
      <c r="BM92" s="32">
        <f t="shared" ca="1" si="20"/>
        <v>337.45999999996582</v>
      </c>
      <c r="BN92" s="32">
        <f t="shared" ca="1" si="20"/>
        <v>30.109999999997523</v>
      </c>
      <c r="BO92" s="32">
        <f t="shared" ca="1" si="20"/>
        <v>30.139999999998974</v>
      </c>
      <c r="BP92" s="32">
        <f t="shared" ca="1" si="20"/>
        <v>8.8600000000004844</v>
      </c>
      <c r="BQ92" s="32">
        <f t="shared" ca="1" si="20"/>
        <v>25.290000000001072</v>
      </c>
      <c r="BR92" s="32">
        <f t="shared" ca="1" si="20"/>
        <v>62.790000000000909</v>
      </c>
      <c r="BS92" s="32">
        <f t="shared" ca="1" si="14"/>
        <v>98.460000000004442</v>
      </c>
      <c r="BT92" s="32">
        <f t="shared" ca="1" si="14"/>
        <v>56.799999999999947</v>
      </c>
      <c r="BU92" s="32">
        <f t="shared" ca="1" si="14"/>
        <v>382.17000000000144</v>
      </c>
      <c r="BV92" s="32">
        <f t="shared" ca="1" si="14"/>
        <v>6.4000000000004489</v>
      </c>
      <c r="BW92" s="32">
        <f t="shared" ca="1" si="14"/>
        <v>80.69000000000068</v>
      </c>
      <c r="BX92" s="32">
        <f t="shared" ca="1" si="14"/>
        <v>111.91000000000936</v>
      </c>
    </row>
    <row r="93" spans="1:76">
      <c r="A93" t="s">
        <v>462</v>
      </c>
      <c r="B93" s="1" t="s">
        <v>103</v>
      </c>
      <c r="C93" t="str">
        <f t="shared" ca="1" si="17"/>
        <v>NX01</v>
      </c>
      <c r="D93" t="str">
        <f t="shared" ca="1" si="18"/>
        <v>Nexen Balzac</v>
      </c>
      <c r="E93" s="31">
        <f ca="1">IFERROR(IF(AND($A93=VLOOKUP($A93&amp;"."&amp;$C93,UncollectibleLookup,2,FALSE),$C93=VLOOKUP($A93&amp;"."&amp;$C93,UncollectibleLookup,4,FALSE)),0,'Corrected With Uncollectible'!CW93-'Module C Initial'!CW93),'Corrected With Uncollectible'!CW93-'Module C Initial'!CW93)</f>
        <v>1749.6199999999953</v>
      </c>
      <c r="F93" s="31">
        <f ca="1">IFERROR(IF(AND($A93=VLOOKUP($A93&amp;"."&amp;$C93,UncollectibleLookup,2,FALSE),$C93=VLOOKUP($A93&amp;"."&amp;$C93,UncollectibleLookup,4,FALSE)),0,'Corrected With Uncollectible'!CX93-'Module C Initial'!CX93),'Corrected With Uncollectible'!CX93-'Module C Initial'!CX93)</f>
        <v>802.74999999998545</v>
      </c>
      <c r="G93" s="31">
        <f ca="1">IFERROR(IF(AND($A93=VLOOKUP($A93&amp;"."&amp;$C93,UncollectibleLookup,2,FALSE),$C93=VLOOKUP($A93&amp;"."&amp;$C93,UncollectibleLookup,4,FALSE)),0,'Corrected With Uncollectible'!CY93-'Module C Initial'!CY93),'Corrected With Uncollectible'!CY93-'Module C Initial'!CY93)</f>
        <v>734.85000000000582</v>
      </c>
      <c r="H93" s="31">
        <f ca="1">IFERROR(IF(AND($A93=VLOOKUP($A93&amp;"."&amp;$C93,UncollectibleLookup,2,FALSE),$C93=VLOOKUP($A93&amp;"."&amp;$C93,UncollectibleLookup,4,FALSE)),0,'Corrected With Uncollectible'!CZ93-'Module C Initial'!CZ93),'Corrected With Uncollectible'!CZ93-'Module C Initial'!CZ93)</f>
        <v>265.05999999999767</v>
      </c>
      <c r="I93" s="31">
        <f ca="1">IFERROR(IF(AND($A93=VLOOKUP($A93&amp;"."&amp;$C93,UncollectibleLookup,2,FALSE),$C93=VLOOKUP($A93&amp;"."&amp;$C93,UncollectibleLookup,4,FALSE)),0,'Corrected With Uncollectible'!DA93-'Module C Initial'!DA93),'Corrected With Uncollectible'!DA93-'Module C Initial'!DA93)</f>
        <v>353.11999999999534</v>
      </c>
      <c r="J93" s="31">
        <f ca="1">IFERROR(IF(AND($A93=VLOOKUP($A93&amp;"."&amp;$C93,UncollectibleLookup,2,FALSE),$C93=VLOOKUP($A93&amp;"."&amp;$C93,UncollectibleLookup,4,FALSE)),0,'Corrected With Uncollectible'!DB93-'Module C Initial'!DB93),'Corrected With Uncollectible'!DB93-'Module C Initial'!DB93)</f>
        <v>445.94000000000233</v>
      </c>
      <c r="K93" s="31">
        <f ca="1">IFERROR(IF(AND($A93=VLOOKUP($A93&amp;"."&amp;$C93,UncollectibleLookup,2,FALSE),$C93=VLOOKUP($A93&amp;"."&amp;$C93,UncollectibleLookup,4,FALSE)),0,'Corrected With Uncollectible'!DC93-'Module C Initial'!DC93),'Corrected With Uncollectible'!DC93-'Module C Initial'!DC93)</f>
        <v>654.73999999999069</v>
      </c>
      <c r="L93" s="31">
        <f ca="1">IFERROR(IF(AND($A93=VLOOKUP($A93&amp;"."&amp;$C93,UncollectibleLookup,2,FALSE),$C93=VLOOKUP($A93&amp;"."&amp;$C93,UncollectibleLookup,4,FALSE)),0,'Corrected With Uncollectible'!DD93-'Module C Initial'!DD93),'Corrected With Uncollectible'!DD93-'Module C Initial'!DD93)</f>
        <v>530.54000000000815</v>
      </c>
      <c r="M93" s="31">
        <f ca="1">IFERROR(IF(AND($A93=VLOOKUP($A93&amp;"."&amp;$C93,UncollectibleLookup,2,FALSE),$C93=VLOOKUP($A93&amp;"."&amp;$C93,UncollectibleLookup,4,FALSE)),0,'Corrected With Uncollectible'!DE93-'Module C Initial'!DE93),'Corrected With Uncollectible'!DE93-'Module C Initial'!DE93)</f>
        <v>1199.1299999999756</v>
      </c>
      <c r="N93" s="31">
        <f ca="1">IFERROR(IF(AND($A93=VLOOKUP($A93&amp;"."&amp;$C93,UncollectibleLookup,2,FALSE),$C93=VLOOKUP($A93&amp;"."&amp;$C93,UncollectibleLookup,4,FALSE)),0,'Corrected With Uncollectible'!DF93-'Module C Initial'!DF93),'Corrected With Uncollectible'!DF93-'Module C Initial'!DF93)</f>
        <v>396.40000000000146</v>
      </c>
      <c r="O93" s="31">
        <f ca="1">IFERROR(IF(AND($A93=VLOOKUP($A93&amp;"."&amp;$C93,UncollectibleLookup,2,FALSE),$C93=VLOOKUP($A93&amp;"."&amp;$C93,UncollectibleLookup,4,FALSE)),0,'Corrected With Uncollectible'!DG93-'Module C Initial'!DG93),'Corrected With Uncollectible'!DG93-'Module C Initial'!DG93)</f>
        <v>817.91999999999825</v>
      </c>
      <c r="P93" s="31">
        <f ca="1">IFERROR(IF(AND($A93=VLOOKUP($A93&amp;"."&amp;$C93,UncollectibleLookup,2,FALSE),$C93=VLOOKUP($A93&amp;"."&amp;$C93,UncollectibleLookup,4,FALSE)),0,'Corrected With Uncollectible'!DH93-'Module C Initial'!DH93),'Corrected With Uncollectible'!DH93-'Module C Initial'!DH93)</f>
        <v>836.48999999999069</v>
      </c>
      <c r="Q93" s="32">
        <f ca="1">IFERROR(IF(AND($A93=VLOOKUP($A93&amp;"."&amp;$C93,UncollectibleLookup,2,FALSE),$C93=VLOOKUP($A93&amp;"."&amp;$C93,UncollectibleLookup,4,FALSE)),0,'Corrected With Uncollectible'!DI93-'Module C Initial'!DI93),'Corrected With Uncollectible'!DI93-'Module C Initial'!DI93)</f>
        <v>87.480000000001382</v>
      </c>
      <c r="R93" s="32">
        <f ca="1">IFERROR(IF(AND($A93=VLOOKUP($A93&amp;"."&amp;$C93,UncollectibleLookup,2,FALSE),$C93=VLOOKUP($A93&amp;"."&amp;$C93,UncollectibleLookup,4,FALSE)),0,'Corrected With Uncollectible'!DJ93-'Module C Initial'!DJ93),'Corrected With Uncollectible'!DJ93-'Module C Initial'!DJ93)</f>
        <v>40.139999999999418</v>
      </c>
      <c r="S93" s="32">
        <f ca="1">IFERROR(IF(AND($A93=VLOOKUP($A93&amp;"."&amp;$C93,UncollectibleLookup,2,FALSE),$C93=VLOOKUP($A93&amp;"."&amp;$C93,UncollectibleLookup,4,FALSE)),0,'Corrected With Uncollectible'!DK93-'Module C Initial'!DK93),'Corrected With Uncollectible'!DK93-'Module C Initial'!DK93)</f>
        <v>36.740000000000236</v>
      </c>
      <c r="T93" s="32">
        <f ca="1">IFERROR(IF(AND($A93=VLOOKUP($A93&amp;"."&amp;$C93,UncollectibleLookup,2,FALSE),$C93=VLOOKUP($A93&amp;"."&amp;$C93,UncollectibleLookup,4,FALSE)),0,'Corrected With Uncollectible'!DL93-'Module C Initial'!DL93),'Corrected With Uncollectible'!DL93-'Module C Initial'!DL93)</f>
        <v>13.259999999999991</v>
      </c>
      <c r="U93" s="32">
        <f ca="1">IFERROR(IF(AND($A93=VLOOKUP($A93&amp;"."&amp;$C93,UncollectibleLookup,2,FALSE),$C93=VLOOKUP($A93&amp;"."&amp;$C93,UncollectibleLookup,4,FALSE)),0,'Corrected With Uncollectible'!DM93-'Module C Initial'!DM93),'Corrected With Uncollectible'!DM93-'Module C Initial'!DM93)</f>
        <v>17.649999999999864</v>
      </c>
      <c r="V93" s="32">
        <f ca="1">IFERROR(IF(AND($A93=VLOOKUP($A93&amp;"."&amp;$C93,UncollectibleLookup,2,FALSE),$C93=VLOOKUP($A93&amp;"."&amp;$C93,UncollectibleLookup,4,FALSE)),0,'Corrected With Uncollectible'!DN93-'Module C Initial'!DN93),'Corrected With Uncollectible'!DN93-'Module C Initial'!DN93)</f>
        <v>22.299999999999727</v>
      </c>
      <c r="W93" s="32">
        <f ca="1">IFERROR(IF(AND($A93=VLOOKUP($A93&amp;"."&amp;$C93,UncollectibleLookup,2,FALSE),$C93=VLOOKUP($A93&amp;"."&amp;$C93,UncollectibleLookup,4,FALSE)),0,'Corrected With Uncollectible'!DO93-'Module C Initial'!DO93),'Corrected With Uncollectible'!DO93-'Module C Initial'!DO93)</f>
        <v>32.740000000000236</v>
      </c>
      <c r="X93" s="32">
        <f ca="1">IFERROR(IF(AND($A93=VLOOKUP($A93&amp;"."&amp;$C93,UncollectibleLookup,2,FALSE),$C93=VLOOKUP($A93&amp;"."&amp;$C93,UncollectibleLookup,4,FALSE)),0,'Corrected With Uncollectible'!DP93-'Module C Initial'!DP93),'Corrected With Uncollectible'!DP93-'Module C Initial'!DP93)</f>
        <v>26.5300000000002</v>
      </c>
      <c r="Y93" s="32">
        <f ca="1">IFERROR(IF(AND($A93=VLOOKUP($A93&amp;"."&amp;$C93,UncollectibleLookup,2,FALSE),$C93=VLOOKUP($A93&amp;"."&amp;$C93,UncollectibleLookup,4,FALSE)),0,'Corrected With Uncollectible'!DQ93-'Module C Initial'!DQ93),'Corrected With Uncollectible'!DQ93-'Module C Initial'!DQ93)</f>
        <v>59.960000000000036</v>
      </c>
      <c r="Z93" s="32">
        <f ca="1">IFERROR(IF(AND($A93=VLOOKUP($A93&amp;"."&amp;$C93,UncollectibleLookup,2,FALSE),$C93=VLOOKUP($A93&amp;"."&amp;$C93,UncollectibleLookup,4,FALSE)),0,'Corrected With Uncollectible'!DR93-'Module C Initial'!DR93),'Corrected With Uncollectible'!DR93-'Module C Initial'!DR93)</f>
        <v>19.820000000000164</v>
      </c>
      <c r="AA93" s="32">
        <f ca="1">IFERROR(IF(AND($A93=VLOOKUP($A93&amp;"."&amp;$C93,UncollectibleLookup,2,FALSE),$C93=VLOOKUP($A93&amp;"."&amp;$C93,UncollectibleLookup,4,FALSE)),0,'Corrected With Uncollectible'!DS93-'Module C Initial'!DS93),'Corrected With Uncollectible'!DS93-'Module C Initial'!DS93)</f>
        <v>40.899999999999636</v>
      </c>
      <c r="AB93" s="32">
        <f ca="1">IFERROR(IF(AND($A93=VLOOKUP($A93&amp;"."&amp;$C93,UncollectibleLookup,2,FALSE),$C93=VLOOKUP($A93&amp;"."&amp;$C93,UncollectibleLookup,4,FALSE)),0,'Corrected With Uncollectible'!DT93-'Module C Initial'!DT93),'Corrected With Uncollectible'!DT93-'Module C Initial'!DT93)</f>
        <v>41.829999999999927</v>
      </c>
      <c r="AC93" s="31">
        <f ca="1">IFERROR(IF(AND($A93=VLOOKUP($A93&amp;"."&amp;$C93,UncollectibleLookup,2,FALSE),$C93=VLOOKUP($A93&amp;"."&amp;$C93,UncollectibleLookup,4,FALSE)),0,'Corrected With Uncollectible'!DU93-'Module C Initial'!DU93),'Corrected With Uncollectible'!DU93-'Module C Initial'!DU93)</f>
        <v>563.66999999999825</v>
      </c>
      <c r="AD93" s="31">
        <f ca="1">IFERROR(IF(AND($A93=VLOOKUP($A93&amp;"."&amp;$C93,UncollectibleLookup,2,FALSE),$C93=VLOOKUP($A93&amp;"."&amp;$C93,UncollectibleLookup,4,FALSE)),0,'Corrected With Uncollectible'!DV93-'Module C Initial'!DV93),'Corrected With Uncollectible'!DV93-'Module C Initial'!DV93)</f>
        <v>256.75</v>
      </c>
      <c r="AE93" s="31">
        <f ca="1">IFERROR(IF(AND($A93=VLOOKUP($A93&amp;"."&amp;$C93,UncollectibleLookup,2,FALSE),$C93=VLOOKUP($A93&amp;"."&amp;$C93,UncollectibleLookup,4,FALSE)),0,'Corrected With Uncollectible'!DW93-'Module C Initial'!DW93),'Corrected With Uncollectible'!DW93-'Module C Initial'!DW93)</f>
        <v>233.4800000000032</v>
      </c>
      <c r="AF93" s="31">
        <f ca="1">IFERROR(IF(AND($A93=VLOOKUP($A93&amp;"."&amp;$C93,UncollectibleLookup,2,FALSE),$C93=VLOOKUP($A93&amp;"."&amp;$C93,UncollectibleLookup,4,FALSE)),0,'Corrected With Uncollectible'!DX93-'Module C Initial'!DX93),'Corrected With Uncollectible'!DX93-'Module C Initial'!DX93)</f>
        <v>83.709999999999127</v>
      </c>
      <c r="AG93" s="31">
        <f ca="1">IFERROR(IF(AND($A93=VLOOKUP($A93&amp;"."&amp;$C93,UncollectibleLookup,2,FALSE),$C93=VLOOKUP($A93&amp;"."&amp;$C93,UncollectibleLookup,4,FALSE)),0,'Corrected With Uncollectible'!DY93-'Module C Initial'!DY93),'Corrected With Uncollectible'!DY93-'Module C Initial'!DY93)</f>
        <v>110.94000000000051</v>
      </c>
      <c r="AH93" s="31">
        <f ca="1">IFERROR(IF(AND($A93=VLOOKUP($A93&amp;"."&amp;$C93,UncollectibleLookup,2,FALSE),$C93=VLOOKUP($A93&amp;"."&amp;$C93,UncollectibleLookup,4,FALSE)),0,'Corrected With Uncollectible'!DZ93-'Module C Initial'!DZ93),'Corrected With Uncollectible'!DZ93-'Module C Initial'!DZ93)</f>
        <v>139.34999999999854</v>
      </c>
      <c r="AI93" s="31">
        <f ca="1">IFERROR(IF(AND($A93=VLOOKUP($A93&amp;"."&amp;$C93,UncollectibleLookup,2,FALSE),$C93=VLOOKUP($A93&amp;"."&amp;$C93,UncollectibleLookup,4,FALSE)),0,'Corrected With Uncollectible'!EA93-'Module C Initial'!EA93),'Corrected With Uncollectible'!EA93-'Module C Initial'!EA93)</f>
        <v>203.51000000000204</v>
      </c>
      <c r="AJ93" s="31">
        <f ca="1">IFERROR(IF(AND($A93=VLOOKUP($A93&amp;"."&amp;$C93,UncollectibleLookup,2,FALSE),$C93=VLOOKUP($A93&amp;"."&amp;$C93,UncollectibleLookup,4,FALSE)),0,'Corrected With Uncollectible'!EB93-'Module C Initial'!EB93),'Corrected With Uncollectible'!EB93-'Module C Initial'!EB93)</f>
        <v>164.0099999999984</v>
      </c>
      <c r="AK93" s="31">
        <f ca="1">IFERROR(IF(AND($A93=VLOOKUP($A93&amp;"."&amp;$C93,UncollectibleLookup,2,FALSE),$C93=VLOOKUP($A93&amp;"."&amp;$C93,UncollectibleLookup,4,FALSE)),0,'Corrected With Uncollectible'!EC93-'Module C Initial'!EC93),'Corrected With Uncollectible'!EC93-'Module C Initial'!EC93)</f>
        <v>368.65000000000146</v>
      </c>
      <c r="AL93" s="31">
        <f ca="1">IFERROR(IF(AND($A93=VLOOKUP($A93&amp;"."&amp;$C93,UncollectibleLookup,2,FALSE),$C93=VLOOKUP($A93&amp;"."&amp;$C93,UncollectibleLookup,4,FALSE)),0,'Corrected With Uncollectible'!ED93-'Module C Initial'!ED93),'Corrected With Uncollectible'!ED93-'Module C Initial'!ED93)</f>
        <v>121.21999999999935</v>
      </c>
      <c r="AM93" s="31">
        <f ca="1">IFERROR(IF(AND($A93=VLOOKUP($A93&amp;"."&amp;$C93,UncollectibleLookup,2,FALSE),$C93=VLOOKUP($A93&amp;"."&amp;$C93,UncollectibleLookup,4,FALSE)),0,'Corrected With Uncollectible'!EE93-'Module C Initial'!EE93),'Corrected With Uncollectible'!EE93-'Module C Initial'!EE93)</f>
        <v>248.72000000000116</v>
      </c>
      <c r="AN93" s="31">
        <f ca="1">IFERROR(IF(AND($A93=VLOOKUP($A93&amp;"."&amp;$C93,UncollectibleLookup,2,FALSE),$C93=VLOOKUP($A93&amp;"."&amp;$C93,UncollectibleLookup,4,FALSE)),0,'Corrected With Uncollectible'!EF93-'Module C Initial'!EF93),'Corrected With Uncollectible'!EF93-'Module C Initial'!EF93)</f>
        <v>252.98999999999796</v>
      </c>
      <c r="AO93" s="32">
        <f t="shared" ca="1" si="16"/>
        <v>2400.769999999995</v>
      </c>
      <c r="AP93" s="32">
        <f t="shared" ca="1" si="16"/>
        <v>1099.6399999999849</v>
      </c>
      <c r="AQ93" s="32">
        <f t="shared" ca="1" si="16"/>
        <v>1005.0700000000093</v>
      </c>
      <c r="AR93" s="32">
        <f t="shared" ca="1" si="16"/>
        <v>362.02999999999679</v>
      </c>
      <c r="AS93" s="32">
        <f t="shared" ca="1" si="16"/>
        <v>481.70999999999572</v>
      </c>
      <c r="AT93" s="32">
        <f t="shared" ca="1" si="16"/>
        <v>607.5900000000006</v>
      </c>
      <c r="AU93" s="32">
        <f t="shared" ca="1" si="21"/>
        <v>890.98999999999296</v>
      </c>
      <c r="AV93" s="32">
        <f t="shared" ca="1" si="21"/>
        <v>721.08000000000675</v>
      </c>
      <c r="AW93" s="32">
        <f t="shared" ca="1" si="21"/>
        <v>1627.739999999977</v>
      </c>
      <c r="AX93" s="32">
        <f t="shared" ca="1" si="21"/>
        <v>537.44000000000096</v>
      </c>
      <c r="AY93" s="32">
        <f t="shared" ca="1" si="21"/>
        <v>1107.5399999999991</v>
      </c>
      <c r="AZ93" s="32">
        <f t="shared" ca="1" si="21"/>
        <v>1131.3099999999886</v>
      </c>
      <c r="BA93" s="31">
        <f t="shared" ca="1" si="19"/>
        <v>20.49</v>
      </c>
      <c r="BB93" s="31">
        <f t="shared" ca="1" si="19"/>
        <v>9.4</v>
      </c>
      <c r="BC93" s="31">
        <f t="shared" ca="1" si="19"/>
        <v>8.61</v>
      </c>
      <c r="BD93" s="31">
        <f t="shared" ca="1" si="19"/>
        <v>3.1</v>
      </c>
      <c r="BE93" s="31">
        <f t="shared" ca="1" si="19"/>
        <v>4.1399999999999997</v>
      </c>
      <c r="BF93" s="31">
        <f t="shared" ca="1" si="19"/>
        <v>5.22</v>
      </c>
      <c r="BG93" s="31">
        <f t="shared" ca="1" si="13"/>
        <v>7.67</v>
      </c>
      <c r="BH93" s="31">
        <f t="shared" ca="1" si="13"/>
        <v>6.21</v>
      </c>
      <c r="BI93" s="31">
        <f t="shared" ca="1" si="13"/>
        <v>14.04</v>
      </c>
      <c r="BJ93" s="31">
        <f t="shared" ca="1" si="13"/>
        <v>4.6399999999999997</v>
      </c>
      <c r="BK93" s="31">
        <f t="shared" ca="1" si="13"/>
        <v>9.58</v>
      </c>
      <c r="BL93" s="31">
        <f t="shared" ca="1" si="13"/>
        <v>9.8000000000000007</v>
      </c>
      <c r="BM93" s="32">
        <f t="shared" ca="1" si="20"/>
        <v>2421.2599999999948</v>
      </c>
      <c r="BN93" s="32">
        <f t="shared" ca="1" si="20"/>
        <v>1109.039999999985</v>
      </c>
      <c r="BO93" s="32">
        <f t="shared" ca="1" si="20"/>
        <v>1013.6800000000093</v>
      </c>
      <c r="BP93" s="32">
        <f t="shared" ca="1" si="20"/>
        <v>365.12999999999681</v>
      </c>
      <c r="BQ93" s="32">
        <f t="shared" ca="1" si="20"/>
        <v>485.8499999999957</v>
      </c>
      <c r="BR93" s="32">
        <f t="shared" ca="1" si="20"/>
        <v>612.81000000000063</v>
      </c>
      <c r="BS93" s="32">
        <f t="shared" ca="1" si="14"/>
        <v>898.65999999999292</v>
      </c>
      <c r="BT93" s="32">
        <f t="shared" ca="1" si="14"/>
        <v>727.29000000000678</v>
      </c>
      <c r="BU93" s="32">
        <f t="shared" ca="1" si="14"/>
        <v>1641.779999999977</v>
      </c>
      <c r="BV93" s="32">
        <f t="shared" ca="1" si="14"/>
        <v>542.08000000000095</v>
      </c>
      <c r="BW93" s="32">
        <f t="shared" ca="1" si="14"/>
        <v>1117.119999999999</v>
      </c>
      <c r="BX93" s="32">
        <f t="shared" ca="1" si="14"/>
        <v>1141.1099999999885</v>
      </c>
    </row>
    <row r="94" spans="1:76">
      <c r="A94" t="s">
        <v>462</v>
      </c>
      <c r="B94" s="1" t="s">
        <v>104</v>
      </c>
      <c r="C94" t="str">
        <f t="shared" ca="1" si="17"/>
        <v>NX02</v>
      </c>
      <c r="D94" t="str">
        <f t="shared" ca="1" si="18"/>
        <v>Nexen Long Lake Industrial System</v>
      </c>
      <c r="E94" s="31">
        <f ca="1">IFERROR(IF(AND($A94=VLOOKUP($A94&amp;"."&amp;$C94,UncollectibleLookup,2,FALSE),$C94=VLOOKUP($A94&amp;"."&amp;$C94,UncollectibleLookup,4,FALSE)),0,'Corrected With Uncollectible'!CW94-'Module C Initial'!CW94),'Corrected With Uncollectible'!CW94-'Module C Initial'!CW94)</f>
        <v>0</v>
      </c>
      <c r="F94" s="31">
        <f ca="1">IFERROR(IF(AND($A94=VLOOKUP($A94&amp;"."&amp;$C94,UncollectibleLookup,2,FALSE),$C94=VLOOKUP($A94&amp;"."&amp;$C94,UncollectibleLookup,4,FALSE)),0,'Corrected With Uncollectible'!CX94-'Module C Initial'!CX94),'Corrected With Uncollectible'!CX94-'Module C Initial'!CX94)</f>
        <v>0</v>
      </c>
      <c r="G94" s="31">
        <f ca="1">IFERROR(IF(AND($A94=VLOOKUP($A94&amp;"."&amp;$C94,UncollectibleLookup,2,FALSE),$C94=VLOOKUP($A94&amp;"."&amp;$C94,UncollectibleLookup,4,FALSE)),0,'Corrected With Uncollectible'!CY94-'Module C Initial'!CY94),'Corrected With Uncollectible'!CY94-'Module C Initial'!CY94)</f>
        <v>0</v>
      </c>
      <c r="H94" s="31">
        <f ca="1">IFERROR(IF(AND($A94=VLOOKUP($A94&amp;"."&amp;$C94,UncollectibleLookup,2,FALSE),$C94=VLOOKUP($A94&amp;"."&amp;$C94,UncollectibleLookup,4,FALSE)),0,'Corrected With Uncollectible'!CZ94-'Module C Initial'!CZ94),'Corrected With Uncollectible'!CZ94-'Module C Initial'!CZ94)</f>
        <v>0</v>
      </c>
      <c r="I94" s="31">
        <f ca="1">IFERROR(IF(AND($A94=VLOOKUP($A94&amp;"."&amp;$C94,UncollectibleLookup,2,FALSE),$C94=VLOOKUP($A94&amp;"."&amp;$C94,UncollectibleLookup,4,FALSE)),0,'Corrected With Uncollectible'!DA94-'Module C Initial'!DA94),'Corrected With Uncollectible'!DA94-'Module C Initial'!DA94)</f>
        <v>-1.0000000009313226E-2</v>
      </c>
      <c r="J94" s="31">
        <f ca="1">IFERROR(IF(AND($A94=VLOOKUP($A94&amp;"."&amp;$C94,UncollectibleLookup,2,FALSE),$C94=VLOOKUP($A94&amp;"."&amp;$C94,UncollectibleLookup,4,FALSE)),0,'Corrected With Uncollectible'!DB94-'Module C Initial'!DB94),'Corrected With Uncollectible'!DB94-'Module C Initial'!DB94)</f>
        <v>0</v>
      </c>
      <c r="K94" s="31">
        <f ca="1">IFERROR(IF(AND($A94=VLOOKUP($A94&amp;"."&amp;$C94,UncollectibleLookup,2,FALSE),$C94=VLOOKUP($A94&amp;"."&amp;$C94,UncollectibleLookup,4,FALSE)),0,'Corrected With Uncollectible'!DC94-'Module C Initial'!DC94),'Corrected With Uncollectible'!DC94-'Module C Initial'!DC94)</f>
        <v>-1.4551915228366852E-11</v>
      </c>
      <c r="L94" s="31">
        <f ca="1">IFERROR(IF(AND($A94=VLOOKUP($A94&amp;"."&amp;$C94,UncollectibleLookup,2,FALSE),$C94=VLOOKUP($A94&amp;"."&amp;$C94,UncollectibleLookup,4,FALSE)),0,'Corrected With Uncollectible'!DD94-'Module C Initial'!DD94),'Corrected With Uncollectible'!DD94-'Module C Initial'!DD94)</f>
        <v>0</v>
      </c>
      <c r="M94" s="31">
        <f ca="1">IFERROR(IF(AND($A94=VLOOKUP($A94&amp;"."&amp;$C94,UncollectibleLookup,2,FALSE),$C94=VLOOKUP($A94&amp;"."&amp;$C94,UncollectibleLookup,4,FALSE)),0,'Corrected With Uncollectible'!DE94-'Module C Initial'!DE94),'Corrected With Uncollectible'!DE94-'Module C Initial'!DE94)</f>
        <v>0</v>
      </c>
      <c r="N94" s="31">
        <f ca="1">IFERROR(IF(AND($A94=VLOOKUP($A94&amp;"."&amp;$C94,UncollectibleLookup,2,FALSE),$C94=VLOOKUP($A94&amp;"."&amp;$C94,UncollectibleLookup,4,FALSE)),0,'Corrected With Uncollectible'!DF94-'Module C Initial'!DF94),'Corrected With Uncollectible'!DF94-'Module C Initial'!DF94)</f>
        <v>0</v>
      </c>
      <c r="O94" s="31">
        <f ca="1">IFERROR(IF(AND($A94=VLOOKUP($A94&amp;"."&amp;$C94,UncollectibleLookup,2,FALSE),$C94=VLOOKUP($A94&amp;"."&amp;$C94,UncollectibleLookup,4,FALSE)),0,'Corrected With Uncollectible'!DG94-'Module C Initial'!DG94),'Corrected With Uncollectible'!DG94-'Module C Initial'!DG94)</f>
        <v>0</v>
      </c>
      <c r="P94" s="31">
        <f ca="1">IFERROR(IF(AND($A94=VLOOKUP($A94&amp;"."&amp;$C94,UncollectibleLookup,2,FALSE),$C94=VLOOKUP($A94&amp;"."&amp;$C94,UncollectibleLookup,4,FALSE)),0,'Corrected With Uncollectible'!DH94-'Module C Initial'!DH94),'Corrected With Uncollectible'!DH94-'Module C Initial'!DH94)</f>
        <v>-9.9999999802093953E-3</v>
      </c>
      <c r="Q94" s="32">
        <f ca="1">IFERROR(IF(AND($A94=VLOOKUP($A94&amp;"."&amp;$C94,UncollectibleLookup,2,FALSE),$C94=VLOOKUP($A94&amp;"."&amp;$C94,UncollectibleLookup,4,FALSE)),0,'Corrected With Uncollectible'!DI94-'Module C Initial'!DI94),'Corrected With Uncollectible'!DI94-'Module C Initial'!DI94)</f>
        <v>0</v>
      </c>
      <c r="R94" s="32">
        <f ca="1">IFERROR(IF(AND($A94=VLOOKUP($A94&amp;"."&amp;$C94,UncollectibleLookup,2,FALSE),$C94=VLOOKUP($A94&amp;"."&amp;$C94,UncollectibleLookup,4,FALSE)),0,'Corrected With Uncollectible'!DJ94-'Module C Initial'!DJ94),'Corrected With Uncollectible'!DJ94-'Module C Initial'!DJ94)</f>
        <v>0</v>
      </c>
      <c r="S94" s="32">
        <f ca="1">IFERROR(IF(AND($A94=VLOOKUP($A94&amp;"."&amp;$C94,UncollectibleLookup,2,FALSE),$C94=VLOOKUP($A94&amp;"."&amp;$C94,UncollectibleLookup,4,FALSE)),0,'Corrected With Uncollectible'!DK94-'Module C Initial'!DK94),'Corrected With Uncollectible'!DK94-'Module C Initial'!DK94)</f>
        <v>0</v>
      </c>
      <c r="T94" s="32">
        <f ca="1">IFERROR(IF(AND($A94=VLOOKUP($A94&amp;"."&amp;$C94,UncollectibleLookup,2,FALSE),$C94=VLOOKUP($A94&amp;"."&amp;$C94,UncollectibleLookup,4,FALSE)),0,'Corrected With Uncollectible'!DL94-'Module C Initial'!DL94),'Corrected With Uncollectible'!DL94-'Module C Initial'!DL94)</f>
        <v>0</v>
      </c>
      <c r="U94" s="32">
        <f ca="1">IFERROR(IF(AND($A94=VLOOKUP($A94&amp;"."&amp;$C94,UncollectibleLookup,2,FALSE),$C94=VLOOKUP($A94&amp;"."&amp;$C94,UncollectibleLookup,4,FALSE)),0,'Corrected With Uncollectible'!DM94-'Module C Initial'!DM94),'Corrected With Uncollectible'!DM94-'Module C Initial'!DM94)</f>
        <v>0</v>
      </c>
      <c r="V94" s="32">
        <f ca="1">IFERROR(IF(AND($A94=VLOOKUP($A94&amp;"."&amp;$C94,UncollectibleLookup,2,FALSE),$C94=VLOOKUP($A94&amp;"."&amp;$C94,UncollectibleLookup,4,FALSE)),0,'Corrected With Uncollectible'!DN94-'Module C Initial'!DN94),'Corrected With Uncollectible'!DN94-'Module C Initial'!DN94)</f>
        <v>0</v>
      </c>
      <c r="W94" s="32">
        <f ca="1">IFERROR(IF(AND($A94=VLOOKUP($A94&amp;"."&amp;$C94,UncollectibleLookup,2,FALSE),$C94=VLOOKUP($A94&amp;"."&amp;$C94,UncollectibleLookup,4,FALSE)),0,'Corrected With Uncollectible'!DO94-'Module C Initial'!DO94),'Corrected With Uncollectible'!DO94-'Module C Initial'!DO94)</f>
        <v>0</v>
      </c>
      <c r="X94" s="32">
        <f ca="1">IFERROR(IF(AND($A94=VLOOKUP($A94&amp;"."&amp;$C94,UncollectibleLookup,2,FALSE),$C94=VLOOKUP($A94&amp;"."&amp;$C94,UncollectibleLookup,4,FALSE)),0,'Corrected With Uncollectible'!DP94-'Module C Initial'!DP94),'Corrected With Uncollectible'!DP94-'Module C Initial'!DP94)</f>
        <v>0</v>
      </c>
      <c r="Y94" s="32">
        <f ca="1">IFERROR(IF(AND($A94=VLOOKUP($A94&amp;"."&amp;$C94,UncollectibleLookup,2,FALSE),$C94=VLOOKUP($A94&amp;"."&amp;$C94,UncollectibleLookup,4,FALSE)),0,'Corrected With Uncollectible'!DQ94-'Module C Initial'!DQ94),'Corrected With Uncollectible'!DQ94-'Module C Initial'!DQ94)</f>
        <v>0</v>
      </c>
      <c r="Z94" s="32">
        <f ca="1">IFERROR(IF(AND($A94=VLOOKUP($A94&amp;"."&amp;$C94,UncollectibleLookup,2,FALSE),$C94=VLOOKUP($A94&amp;"."&amp;$C94,UncollectibleLookup,4,FALSE)),0,'Corrected With Uncollectible'!DR94-'Module C Initial'!DR94),'Corrected With Uncollectible'!DR94-'Module C Initial'!DR94)</f>
        <v>0</v>
      </c>
      <c r="AA94" s="32">
        <f ca="1">IFERROR(IF(AND($A94=VLOOKUP($A94&amp;"."&amp;$C94,UncollectibleLookup,2,FALSE),$C94=VLOOKUP($A94&amp;"."&amp;$C94,UncollectibleLookup,4,FALSE)),0,'Corrected With Uncollectible'!DS94-'Module C Initial'!DS94),'Corrected With Uncollectible'!DS94-'Module C Initial'!DS94)</f>
        <v>0</v>
      </c>
      <c r="AB94" s="32">
        <f ca="1">IFERROR(IF(AND($A94=VLOOKUP($A94&amp;"."&amp;$C94,UncollectibleLookup,2,FALSE),$C94=VLOOKUP($A94&amp;"."&amp;$C94,UncollectibleLookup,4,FALSE)),0,'Corrected With Uncollectible'!DT94-'Module C Initial'!DT94),'Corrected With Uncollectible'!DT94-'Module C Initial'!DT94)</f>
        <v>0</v>
      </c>
      <c r="AC94" s="31">
        <f ca="1">IFERROR(IF(AND($A94=VLOOKUP($A94&amp;"."&amp;$C94,UncollectibleLookup,2,FALSE),$C94=VLOOKUP($A94&amp;"."&amp;$C94,UncollectibleLookup,4,FALSE)),0,'Corrected With Uncollectible'!DU94-'Module C Initial'!DU94),'Corrected With Uncollectible'!DU94-'Module C Initial'!DU94)</f>
        <v>0</v>
      </c>
      <c r="AD94" s="31">
        <f ca="1">IFERROR(IF(AND($A94=VLOOKUP($A94&amp;"."&amp;$C94,UncollectibleLookup,2,FALSE),$C94=VLOOKUP($A94&amp;"."&amp;$C94,UncollectibleLookup,4,FALSE)),0,'Corrected With Uncollectible'!DV94-'Module C Initial'!DV94),'Corrected With Uncollectible'!DV94-'Module C Initial'!DV94)</f>
        <v>0</v>
      </c>
      <c r="AE94" s="31">
        <f ca="1">IFERROR(IF(AND($A94=VLOOKUP($A94&amp;"."&amp;$C94,UncollectibleLookup,2,FALSE),$C94=VLOOKUP($A94&amp;"."&amp;$C94,UncollectibleLookup,4,FALSE)),0,'Corrected With Uncollectible'!DW94-'Module C Initial'!DW94),'Corrected With Uncollectible'!DW94-'Module C Initial'!DW94)</f>
        <v>0</v>
      </c>
      <c r="AF94" s="31">
        <f ca="1">IFERROR(IF(AND($A94=VLOOKUP($A94&amp;"."&amp;$C94,UncollectibleLookup,2,FALSE),$C94=VLOOKUP($A94&amp;"."&amp;$C94,UncollectibleLookup,4,FALSE)),0,'Corrected With Uncollectible'!DX94-'Module C Initial'!DX94),'Corrected With Uncollectible'!DX94-'Module C Initial'!DX94)</f>
        <v>0</v>
      </c>
      <c r="AG94" s="31">
        <f ca="1">IFERROR(IF(AND($A94=VLOOKUP($A94&amp;"."&amp;$C94,UncollectibleLookup,2,FALSE),$C94=VLOOKUP($A94&amp;"."&amp;$C94,UncollectibleLookup,4,FALSE)),0,'Corrected With Uncollectible'!DY94-'Module C Initial'!DY94),'Corrected With Uncollectible'!DY94-'Module C Initial'!DY94)</f>
        <v>0</v>
      </c>
      <c r="AH94" s="31">
        <f ca="1">IFERROR(IF(AND($A94=VLOOKUP($A94&amp;"."&amp;$C94,UncollectibleLookup,2,FALSE),$C94=VLOOKUP($A94&amp;"."&amp;$C94,UncollectibleLookup,4,FALSE)),0,'Corrected With Uncollectible'!DZ94-'Module C Initial'!DZ94),'Corrected With Uncollectible'!DZ94-'Module C Initial'!DZ94)</f>
        <v>0</v>
      </c>
      <c r="AI94" s="31">
        <f ca="1">IFERROR(IF(AND($A94=VLOOKUP($A94&amp;"."&amp;$C94,UncollectibleLookup,2,FALSE),$C94=VLOOKUP($A94&amp;"."&amp;$C94,UncollectibleLookup,4,FALSE)),0,'Corrected With Uncollectible'!EA94-'Module C Initial'!EA94),'Corrected With Uncollectible'!EA94-'Module C Initial'!EA94)</f>
        <v>0</v>
      </c>
      <c r="AJ94" s="31">
        <f ca="1">IFERROR(IF(AND($A94=VLOOKUP($A94&amp;"."&amp;$C94,UncollectibleLookup,2,FALSE),$C94=VLOOKUP($A94&amp;"."&amp;$C94,UncollectibleLookup,4,FALSE)),0,'Corrected With Uncollectible'!EB94-'Module C Initial'!EB94),'Corrected With Uncollectible'!EB94-'Module C Initial'!EB94)</f>
        <v>0</v>
      </c>
      <c r="AK94" s="31">
        <f ca="1">IFERROR(IF(AND($A94=VLOOKUP($A94&amp;"."&amp;$C94,UncollectibleLookup,2,FALSE),$C94=VLOOKUP($A94&amp;"."&amp;$C94,UncollectibleLookup,4,FALSE)),0,'Corrected With Uncollectible'!EC94-'Module C Initial'!EC94),'Corrected With Uncollectible'!EC94-'Module C Initial'!EC94)</f>
        <v>0</v>
      </c>
      <c r="AL94" s="31">
        <f ca="1">IFERROR(IF(AND($A94=VLOOKUP($A94&amp;"."&amp;$C94,UncollectibleLookup,2,FALSE),$C94=VLOOKUP($A94&amp;"."&amp;$C94,UncollectibleLookup,4,FALSE)),0,'Corrected With Uncollectible'!ED94-'Module C Initial'!ED94),'Corrected With Uncollectible'!ED94-'Module C Initial'!ED94)</f>
        <v>0</v>
      </c>
      <c r="AM94" s="31">
        <f ca="1">IFERROR(IF(AND($A94=VLOOKUP($A94&amp;"."&amp;$C94,UncollectibleLookup,2,FALSE),$C94=VLOOKUP($A94&amp;"."&amp;$C94,UncollectibleLookup,4,FALSE)),0,'Corrected With Uncollectible'!EE94-'Module C Initial'!EE94),'Corrected With Uncollectible'!EE94-'Module C Initial'!EE94)</f>
        <v>0</v>
      </c>
      <c r="AN94" s="31">
        <f ca="1">IFERROR(IF(AND($A94=VLOOKUP($A94&amp;"."&amp;$C94,UncollectibleLookup,2,FALSE),$C94=VLOOKUP($A94&amp;"."&amp;$C94,UncollectibleLookup,4,FALSE)),0,'Corrected With Uncollectible'!EF94-'Module C Initial'!EF94),'Corrected With Uncollectible'!EF94-'Module C Initial'!EF94)</f>
        <v>0</v>
      </c>
      <c r="AO94" s="32">
        <f t="shared" ca="1" si="16"/>
        <v>0</v>
      </c>
      <c r="AP94" s="32">
        <f t="shared" ca="1" si="16"/>
        <v>0</v>
      </c>
      <c r="AQ94" s="32">
        <f t="shared" ca="1" si="16"/>
        <v>0</v>
      </c>
      <c r="AR94" s="32">
        <f t="shared" ca="1" si="16"/>
        <v>0</v>
      </c>
      <c r="AS94" s="32">
        <f t="shared" ca="1" si="16"/>
        <v>-1.0000000009313226E-2</v>
      </c>
      <c r="AT94" s="32">
        <f t="shared" ca="1" si="16"/>
        <v>0</v>
      </c>
      <c r="AU94" s="32">
        <f t="shared" ca="1" si="21"/>
        <v>-1.4551915228366852E-11</v>
      </c>
      <c r="AV94" s="32">
        <f t="shared" ca="1" si="21"/>
        <v>0</v>
      </c>
      <c r="AW94" s="32">
        <f t="shared" ca="1" si="21"/>
        <v>0</v>
      </c>
      <c r="AX94" s="32">
        <f t="shared" ca="1" si="21"/>
        <v>0</v>
      </c>
      <c r="AY94" s="32">
        <f t="shared" ca="1" si="21"/>
        <v>0</v>
      </c>
      <c r="AZ94" s="32">
        <f t="shared" ca="1" si="21"/>
        <v>-9.9999999802093953E-3</v>
      </c>
      <c r="BA94" s="31">
        <f t="shared" ca="1" si="19"/>
        <v>0</v>
      </c>
      <c r="BB94" s="31">
        <f t="shared" ca="1" si="19"/>
        <v>0</v>
      </c>
      <c r="BC94" s="31">
        <f t="shared" ca="1" si="19"/>
        <v>0</v>
      </c>
      <c r="BD94" s="31">
        <f t="shared" ca="1" si="19"/>
        <v>0</v>
      </c>
      <c r="BE94" s="31">
        <f t="shared" ca="1" si="19"/>
        <v>0</v>
      </c>
      <c r="BF94" s="31">
        <f t="shared" ca="1" si="19"/>
        <v>0</v>
      </c>
      <c r="BG94" s="31">
        <f t="shared" ca="1" si="13"/>
        <v>0</v>
      </c>
      <c r="BH94" s="31">
        <f t="shared" ca="1" si="13"/>
        <v>0</v>
      </c>
      <c r="BI94" s="31">
        <f t="shared" ca="1" si="13"/>
        <v>0</v>
      </c>
      <c r="BJ94" s="31">
        <f t="shared" ca="1" si="13"/>
        <v>0</v>
      </c>
      <c r="BK94" s="31">
        <f t="shared" ca="1" si="13"/>
        <v>0</v>
      </c>
      <c r="BL94" s="31">
        <f t="shared" ca="1" si="13"/>
        <v>0</v>
      </c>
      <c r="BM94" s="32">
        <f t="shared" ca="1" si="20"/>
        <v>0</v>
      </c>
      <c r="BN94" s="32">
        <f t="shared" ca="1" si="20"/>
        <v>0</v>
      </c>
      <c r="BO94" s="32">
        <f t="shared" ca="1" si="20"/>
        <v>0</v>
      </c>
      <c r="BP94" s="32">
        <f t="shared" ca="1" si="20"/>
        <v>0</v>
      </c>
      <c r="BQ94" s="32">
        <f t="shared" ca="1" si="20"/>
        <v>-1.0000000009313226E-2</v>
      </c>
      <c r="BR94" s="32">
        <f t="shared" ca="1" si="20"/>
        <v>0</v>
      </c>
      <c r="BS94" s="32">
        <f t="shared" ca="1" si="14"/>
        <v>-1.4551915228366852E-11</v>
      </c>
      <c r="BT94" s="32">
        <f t="shared" ca="1" si="14"/>
        <v>0</v>
      </c>
      <c r="BU94" s="32">
        <f t="shared" ca="1" si="14"/>
        <v>0</v>
      </c>
      <c r="BV94" s="32">
        <f t="shared" ca="1" si="14"/>
        <v>0</v>
      </c>
      <c r="BW94" s="32">
        <f t="shared" ca="1" si="14"/>
        <v>0</v>
      </c>
      <c r="BX94" s="32">
        <f t="shared" ca="1" si="14"/>
        <v>-9.9999999802093953E-3</v>
      </c>
    </row>
    <row r="95" spans="1:76">
      <c r="A95" t="s">
        <v>462</v>
      </c>
      <c r="B95" s="1" t="s">
        <v>387</v>
      </c>
      <c r="C95" t="str">
        <f t="shared" ca="1" si="17"/>
        <v>BCHIMP</v>
      </c>
      <c r="D95" t="str">
        <f t="shared" ca="1" si="18"/>
        <v>Alberta-BC Intertie - Import</v>
      </c>
      <c r="E95" s="31">
        <f ca="1">IFERROR(IF(AND($A95=VLOOKUP($A95&amp;"."&amp;$C95,UncollectibleLookup,2,FALSE),$C95=VLOOKUP($A95&amp;"."&amp;$C95,UncollectibleLookup,4,FALSE)),0,'Corrected With Uncollectible'!CW95-'Module C Initial'!CW95),'Corrected With Uncollectible'!CW95-'Module C Initial'!CW95)</f>
        <v>0</v>
      </c>
      <c r="F95" s="31">
        <f ca="1">IFERROR(IF(AND($A95=VLOOKUP($A95&amp;"."&amp;$C95,UncollectibleLookup,2,FALSE),$C95=VLOOKUP($A95&amp;"."&amp;$C95,UncollectibleLookup,4,FALSE)),0,'Corrected With Uncollectible'!CX95-'Module C Initial'!CX95),'Corrected With Uncollectible'!CX95-'Module C Initial'!CX95)</f>
        <v>0</v>
      </c>
      <c r="G95" s="31">
        <f ca="1">IFERROR(IF(AND($A95=VLOOKUP($A95&amp;"."&amp;$C95,UncollectibleLookup,2,FALSE),$C95=VLOOKUP($A95&amp;"."&amp;$C95,UncollectibleLookup,4,FALSE)),0,'Corrected With Uncollectible'!CY95-'Module C Initial'!CY95),'Corrected With Uncollectible'!CY95-'Module C Initial'!CY95)</f>
        <v>0</v>
      </c>
      <c r="H95" s="31">
        <f ca="1">IFERROR(IF(AND($A95=VLOOKUP($A95&amp;"."&amp;$C95,UncollectibleLookup,2,FALSE),$C95=VLOOKUP($A95&amp;"."&amp;$C95,UncollectibleLookup,4,FALSE)),0,'Corrected With Uncollectible'!CZ95-'Module C Initial'!CZ95),'Corrected With Uncollectible'!CZ95-'Module C Initial'!CZ95)</f>
        <v>0</v>
      </c>
      <c r="I95" s="31">
        <f ca="1">IFERROR(IF(AND($A95=VLOOKUP($A95&amp;"."&amp;$C95,UncollectibleLookup,2,FALSE),$C95=VLOOKUP($A95&amp;"."&amp;$C95,UncollectibleLookup,4,FALSE)),0,'Corrected With Uncollectible'!DA95-'Module C Initial'!DA95),'Corrected With Uncollectible'!DA95-'Module C Initial'!DA95)</f>
        <v>0</v>
      </c>
      <c r="J95" s="31">
        <f ca="1">IFERROR(IF(AND($A95=VLOOKUP($A95&amp;"."&amp;$C95,UncollectibleLookup,2,FALSE),$C95=VLOOKUP($A95&amp;"."&amp;$C95,UncollectibleLookup,4,FALSE)),0,'Corrected With Uncollectible'!DB95-'Module C Initial'!DB95),'Corrected With Uncollectible'!DB95-'Module C Initial'!DB95)</f>
        <v>0.30000000000000426</v>
      </c>
      <c r="K95" s="31">
        <f ca="1">IFERROR(IF(AND($A95=VLOOKUP($A95&amp;"."&amp;$C95,UncollectibleLookup,2,FALSE),$C95=VLOOKUP($A95&amp;"."&amp;$C95,UncollectibleLookup,4,FALSE)),0,'Corrected With Uncollectible'!DC95-'Module C Initial'!DC95),'Corrected With Uncollectible'!DC95-'Module C Initial'!DC95)</f>
        <v>0</v>
      </c>
      <c r="L95" s="31">
        <f ca="1">IFERROR(IF(AND($A95=VLOOKUP($A95&amp;"."&amp;$C95,UncollectibleLookup,2,FALSE),$C95=VLOOKUP($A95&amp;"."&amp;$C95,UncollectibleLookup,4,FALSE)),0,'Corrected With Uncollectible'!DD95-'Module C Initial'!DD95),'Corrected With Uncollectible'!DD95-'Module C Initial'!DD95)</f>
        <v>0</v>
      </c>
      <c r="M95" s="31">
        <f ca="1">IFERROR(IF(AND($A95=VLOOKUP($A95&amp;"."&amp;$C95,UncollectibleLookup,2,FALSE),$C95=VLOOKUP($A95&amp;"."&amp;$C95,UncollectibleLookup,4,FALSE)),0,'Corrected With Uncollectible'!DE95-'Module C Initial'!DE95),'Corrected With Uncollectible'!DE95-'Module C Initial'!DE95)</f>
        <v>0</v>
      </c>
      <c r="N95" s="31">
        <f ca="1">IFERROR(IF(AND($A95=VLOOKUP($A95&amp;"."&amp;$C95,UncollectibleLookup,2,FALSE),$C95=VLOOKUP($A95&amp;"."&amp;$C95,UncollectibleLookup,4,FALSE)),0,'Corrected With Uncollectible'!DF95-'Module C Initial'!DF95),'Corrected With Uncollectible'!DF95-'Module C Initial'!DF95)</f>
        <v>0.67999999999999972</v>
      </c>
      <c r="O95" s="31">
        <f ca="1">IFERROR(IF(AND($A95=VLOOKUP($A95&amp;"."&amp;$C95,UncollectibleLookup,2,FALSE),$C95=VLOOKUP($A95&amp;"."&amp;$C95,UncollectibleLookup,4,FALSE)),0,'Corrected With Uncollectible'!DG95-'Module C Initial'!DG95),'Corrected With Uncollectible'!DG95-'Module C Initial'!DG95)</f>
        <v>0.35999999999999943</v>
      </c>
      <c r="P95" s="31">
        <f ca="1">IFERROR(IF(AND($A95=VLOOKUP($A95&amp;"."&amp;$C95,UncollectibleLookup,2,FALSE),$C95=VLOOKUP($A95&amp;"."&amp;$C95,UncollectibleLookup,4,FALSE)),0,'Corrected With Uncollectible'!DH95-'Module C Initial'!DH95),'Corrected With Uncollectible'!DH95-'Module C Initial'!DH95)</f>
        <v>0</v>
      </c>
      <c r="Q95" s="32">
        <f ca="1">IFERROR(IF(AND($A95=VLOOKUP($A95&amp;"."&amp;$C95,UncollectibleLookup,2,FALSE),$C95=VLOOKUP($A95&amp;"."&amp;$C95,UncollectibleLookup,4,FALSE)),0,'Corrected With Uncollectible'!DI95-'Module C Initial'!DI95),'Corrected With Uncollectible'!DI95-'Module C Initial'!DI95)</f>
        <v>0</v>
      </c>
      <c r="R95" s="32">
        <f ca="1">IFERROR(IF(AND($A95=VLOOKUP($A95&amp;"."&amp;$C95,UncollectibleLookup,2,FALSE),$C95=VLOOKUP($A95&amp;"."&amp;$C95,UncollectibleLookup,4,FALSE)),0,'Corrected With Uncollectible'!DJ95-'Module C Initial'!DJ95),'Corrected With Uncollectible'!DJ95-'Module C Initial'!DJ95)</f>
        <v>0</v>
      </c>
      <c r="S95" s="32">
        <f ca="1">IFERROR(IF(AND($A95=VLOOKUP($A95&amp;"."&amp;$C95,UncollectibleLookup,2,FALSE),$C95=VLOOKUP($A95&amp;"."&amp;$C95,UncollectibleLookup,4,FALSE)),0,'Corrected With Uncollectible'!DK95-'Module C Initial'!DK95),'Corrected With Uncollectible'!DK95-'Module C Initial'!DK95)</f>
        <v>0</v>
      </c>
      <c r="T95" s="32">
        <f ca="1">IFERROR(IF(AND($A95=VLOOKUP($A95&amp;"."&amp;$C95,UncollectibleLookup,2,FALSE),$C95=VLOOKUP($A95&amp;"."&amp;$C95,UncollectibleLookup,4,FALSE)),0,'Corrected With Uncollectible'!DL95-'Module C Initial'!DL95),'Corrected With Uncollectible'!DL95-'Module C Initial'!DL95)</f>
        <v>0</v>
      </c>
      <c r="U95" s="32">
        <f ca="1">IFERROR(IF(AND($A95=VLOOKUP($A95&amp;"."&amp;$C95,UncollectibleLookup,2,FALSE),$C95=VLOOKUP($A95&amp;"."&amp;$C95,UncollectibleLookup,4,FALSE)),0,'Corrected With Uncollectible'!DM95-'Module C Initial'!DM95),'Corrected With Uncollectible'!DM95-'Module C Initial'!DM95)</f>
        <v>0</v>
      </c>
      <c r="V95" s="32">
        <f ca="1">IFERROR(IF(AND($A95=VLOOKUP($A95&amp;"."&amp;$C95,UncollectibleLookup,2,FALSE),$C95=VLOOKUP($A95&amp;"."&amp;$C95,UncollectibleLookup,4,FALSE)),0,'Corrected With Uncollectible'!DN95-'Module C Initial'!DN95),'Corrected With Uncollectible'!DN95-'Module C Initial'!DN95)</f>
        <v>2.0000000000000018E-2</v>
      </c>
      <c r="W95" s="32">
        <f ca="1">IFERROR(IF(AND($A95=VLOOKUP($A95&amp;"."&amp;$C95,UncollectibleLookup,2,FALSE),$C95=VLOOKUP($A95&amp;"."&amp;$C95,UncollectibleLookup,4,FALSE)),0,'Corrected With Uncollectible'!DO95-'Module C Initial'!DO95),'Corrected With Uncollectible'!DO95-'Module C Initial'!DO95)</f>
        <v>0</v>
      </c>
      <c r="X95" s="32">
        <f ca="1">IFERROR(IF(AND($A95=VLOOKUP($A95&amp;"."&amp;$C95,UncollectibleLookup,2,FALSE),$C95=VLOOKUP($A95&amp;"."&amp;$C95,UncollectibleLookup,4,FALSE)),0,'Corrected With Uncollectible'!DP95-'Module C Initial'!DP95),'Corrected With Uncollectible'!DP95-'Module C Initial'!DP95)</f>
        <v>0</v>
      </c>
      <c r="Y95" s="32">
        <f ca="1">IFERROR(IF(AND($A95=VLOOKUP($A95&amp;"."&amp;$C95,UncollectibleLookup,2,FALSE),$C95=VLOOKUP($A95&amp;"."&amp;$C95,UncollectibleLookup,4,FALSE)),0,'Corrected With Uncollectible'!DQ95-'Module C Initial'!DQ95),'Corrected With Uncollectible'!DQ95-'Module C Initial'!DQ95)</f>
        <v>0</v>
      </c>
      <c r="Z95" s="32">
        <f ca="1">IFERROR(IF(AND($A95=VLOOKUP($A95&amp;"."&amp;$C95,UncollectibleLookup,2,FALSE),$C95=VLOOKUP($A95&amp;"."&amp;$C95,UncollectibleLookup,4,FALSE)),0,'Corrected With Uncollectible'!DR95-'Module C Initial'!DR95),'Corrected With Uncollectible'!DR95-'Module C Initial'!DR95)</f>
        <v>3.0000000000000249E-2</v>
      </c>
      <c r="AA95" s="32">
        <f ca="1">IFERROR(IF(AND($A95=VLOOKUP($A95&amp;"."&amp;$C95,UncollectibleLookup,2,FALSE),$C95=VLOOKUP($A95&amp;"."&amp;$C95,UncollectibleLookup,4,FALSE)),0,'Corrected With Uncollectible'!DS95-'Module C Initial'!DS95),'Corrected With Uncollectible'!DS95-'Module C Initial'!DS95)</f>
        <v>2.0000000000000018E-2</v>
      </c>
      <c r="AB95" s="32">
        <f ca="1">IFERROR(IF(AND($A95=VLOOKUP($A95&amp;"."&amp;$C95,UncollectibleLookup,2,FALSE),$C95=VLOOKUP($A95&amp;"."&amp;$C95,UncollectibleLookup,4,FALSE)),0,'Corrected With Uncollectible'!DT95-'Module C Initial'!DT95),'Corrected With Uncollectible'!DT95-'Module C Initial'!DT95)</f>
        <v>0</v>
      </c>
      <c r="AC95" s="31">
        <f ca="1">IFERROR(IF(AND($A95=VLOOKUP($A95&amp;"."&amp;$C95,UncollectibleLookup,2,FALSE),$C95=VLOOKUP($A95&amp;"."&amp;$C95,UncollectibleLookup,4,FALSE)),0,'Corrected With Uncollectible'!DU95-'Module C Initial'!DU95),'Corrected With Uncollectible'!DU95-'Module C Initial'!DU95)</f>
        <v>0</v>
      </c>
      <c r="AD95" s="31">
        <f ca="1">IFERROR(IF(AND($A95=VLOOKUP($A95&amp;"."&amp;$C95,UncollectibleLookup,2,FALSE),$C95=VLOOKUP($A95&amp;"."&amp;$C95,UncollectibleLookup,4,FALSE)),0,'Corrected With Uncollectible'!DV95-'Module C Initial'!DV95),'Corrected With Uncollectible'!DV95-'Module C Initial'!DV95)</f>
        <v>0</v>
      </c>
      <c r="AE95" s="31">
        <f ca="1">IFERROR(IF(AND($A95=VLOOKUP($A95&amp;"."&amp;$C95,UncollectibleLookup,2,FALSE),$C95=VLOOKUP($A95&amp;"."&amp;$C95,UncollectibleLookup,4,FALSE)),0,'Corrected With Uncollectible'!DW95-'Module C Initial'!DW95),'Corrected With Uncollectible'!DW95-'Module C Initial'!DW95)</f>
        <v>0</v>
      </c>
      <c r="AF95" s="31">
        <f ca="1">IFERROR(IF(AND($A95=VLOOKUP($A95&amp;"."&amp;$C95,UncollectibleLookup,2,FALSE),$C95=VLOOKUP($A95&amp;"."&amp;$C95,UncollectibleLookup,4,FALSE)),0,'Corrected With Uncollectible'!DX95-'Module C Initial'!DX95),'Corrected With Uncollectible'!DX95-'Module C Initial'!DX95)</f>
        <v>0</v>
      </c>
      <c r="AG95" s="31">
        <f ca="1">IFERROR(IF(AND($A95=VLOOKUP($A95&amp;"."&amp;$C95,UncollectibleLookup,2,FALSE),$C95=VLOOKUP($A95&amp;"."&amp;$C95,UncollectibleLookup,4,FALSE)),0,'Corrected With Uncollectible'!DY95-'Module C Initial'!DY95),'Corrected With Uncollectible'!DY95-'Module C Initial'!DY95)</f>
        <v>0</v>
      </c>
      <c r="AH95" s="31">
        <f ca="1">IFERROR(IF(AND($A95=VLOOKUP($A95&amp;"."&amp;$C95,UncollectibleLookup,2,FALSE),$C95=VLOOKUP($A95&amp;"."&amp;$C95,UncollectibleLookup,4,FALSE)),0,'Corrected With Uncollectible'!DZ95-'Module C Initial'!DZ95),'Corrected With Uncollectible'!DZ95-'Module C Initial'!DZ95)</f>
        <v>8.9999999999999858E-2</v>
      </c>
      <c r="AI95" s="31">
        <f ca="1">IFERROR(IF(AND($A95=VLOOKUP($A95&amp;"."&amp;$C95,UncollectibleLookup,2,FALSE),$C95=VLOOKUP($A95&amp;"."&amp;$C95,UncollectibleLookup,4,FALSE)),0,'Corrected With Uncollectible'!EA95-'Module C Initial'!EA95),'Corrected With Uncollectible'!EA95-'Module C Initial'!EA95)</f>
        <v>0</v>
      </c>
      <c r="AJ95" s="31">
        <f ca="1">IFERROR(IF(AND($A95=VLOOKUP($A95&amp;"."&amp;$C95,UncollectibleLookup,2,FALSE),$C95=VLOOKUP($A95&amp;"."&amp;$C95,UncollectibleLookup,4,FALSE)),0,'Corrected With Uncollectible'!EB95-'Module C Initial'!EB95),'Corrected With Uncollectible'!EB95-'Module C Initial'!EB95)</f>
        <v>0</v>
      </c>
      <c r="AK95" s="31">
        <f ca="1">IFERROR(IF(AND($A95=VLOOKUP($A95&amp;"."&amp;$C95,UncollectibleLookup,2,FALSE),$C95=VLOOKUP($A95&amp;"."&amp;$C95,UncollectibleLookup,4,FALSE)),0,'Corrected With Uncollectible'!EC95-'Module C Initial'!EC95),'Corrected With Uncollectible'!EC95-'Module C Initial'!EC95)</f>
        <v>0</v>
      </c>
      <c r="AL95" s="31">
        <f ca="1">IFERROR(IF(AND($A95=VLOOKUP($A95&amp;"."&amp;$C95,UncollectibleLookup,2,FALSE),$C95=VLOOKUP($A95&amp;"."&amp;$C95,UncollectibleLookup,4,FALSE)),0,'Corrected With Uncollectible'!ED95-'Module C Initial'!ED95),'Corrected With Uncollectible'!ED95-'Module C Initial'!ED95)</f>
        <v>0.20999999999999908</v>
      </c>
      <c r="AM95" s="31">
        <f ca="1">IFERROR(IF(AND($A95=VLOOKUP($A95&amp;"."&amp;$C95,UncollectibleLookup,2,FALSE),$C95=VLOOKUP($A95&amp;"."&amp;$C95,UncollectibleLookup,4,FALSE)),0,'Corrected With Uncollectible'!EE95-'Module C Initial'!EE95),'Corrected With Uncollectible'!EE95-'Module C Initial'!EE95)</f>
        <v>0.11000000000000032</v>
      </c>
      <c r="AN95" s="31">
        <f ca="1">IFERROR(IF(AND($A95=VLOOKUP($A95&amp;"."&amp;$C95,UncollectibleLookup,2,FALSE),$C95=VLOOKUP($A95&amp;"."&amp;$C95,UncollectibleLookup,4,FALSE)),0,'Corrected With Uncollectible'!EF95-'Module C Initial'!EF95),'Corrected With Uncollectible'!EF95-'Module C Initial'!EF95)</f>
        <v>0</v>
      </c>
      <c r="AO95" s="32">
        <f t="shared" ca="1" si="16"/>
        <v>0</v>
      </c>
      <c r="AP95" s="32">
        <f t="shared" ca="1" si="16"/>
        <v>0</v>
      </c>
      <c r="AQ95" s="32">
        <f t="shared" ca="1" si="16"/>
        <v>0</v>
      </c>
      <c r="AR95" s="32">
        <f t="shared" ca="1" si="16"/>
        <v>0</v>
      </c>
      <c r="AS95" s="32">
        <f t="shared" ca="1" si="16"/>
        <v>0</v>
      </c>
      <c r="AT95" s="32">
        <f t="shared" ca="1" si="16"/>
        <v>0.41000000000000414</v>
      </c>
      <c r="AU95" s="32">
        <f t="shared" ca="1" si="21"/>
        <v>0</v>
      </c>
      <c r="AV95" s="32">
        <f t="shared" ca="1" si="21"/>
        <v>0</v>
      </c>
      <c r="AW95" s="32">
        <f t="shared" ca="1" si="21"/>
        <v>0</v>
      </c>
      <c r="AX95" s="32">
        <f t="shared" ca="1" si="21"/>
        <v>0.91999999999999904</v>
      </c>
      <c r="AY95" s="32">
        <f t="shared" ca="1" si="21"/>
        <v>0.48999999999999977</v>
      </c>
      <c r="AZ95" s="32">
        <f t="shared" ca="1" si="21"/>
        <v>0</v>
      </c>
      <c r="BA95" s="31">
        <f t="shared" ca="1" si="19"/>
        <v>0</v>
      </c>
      <c r="BB95" s="31">
        <f t="shared" ca="1" si="19"/>
        <v>0</v>
      </c>
      <c r="BC95" s="31">
        <f t="shared" ca="1" si="19"/>
        <v>0</v>
      </c>
      <c r="BD95" s="31">
        <f t="shared" ca="1" si="19"/>
        <v>0</v>
      </c>
      <c r="BE95" s="31">
        <f t="shared" ca="1" si="19"/>
        <v>0</v>
      </c>
      <c r="BF95" s="31">
        <f t="shared" ca="1" si="19"/>
        <v>0</v>
      </c>
      <c r="BG95" s="31">
        <f t="shared" ca="1" si="13"/>
        <v>0</v>
      </c>
      <c r="BH95" s="31">
        <f t="shared" ca="1" si="13"/>
        <v>0</v>
      </c>
      <c r="BI95" s="31">
        <f t="shared" ca="1" si="13"/>
        <v>0</v>
      </c>
      <c r="BJ95" s="31">
        <f t="shared" ca="1" si="13"/>
        <v>0.01</v>
      </c>
      <c r="BK95" s="31">
        <f t="shared" ca="1" si="13"/>
        <v>0</v>
      </c>
      <c r="BL95" s="31">
        <f t="shared" ca="1" si="13"/>
        <v>0</v>
      </c>
      <c r="BM95" s="32">
        <f t="shared" ca="1" si="20"/>
        <v>0</v>
      </c>
      <c r="BN95" s="32">
        <f t="shared" ca="1" si="20"/>
        <v>0</v>
      </c>
      <c r="BO95" s="32">
        <f t="shared" ca="1" si="20"/>
        <v>0</v>
      </c>
      <c r="BP95" s="32">
        <f t="shared" ca="1" si="20"/>
        <v>0</v>
      </c>
      <c r="BQ95" s="32">
        <f t="shared" ca="1" si="20"/>
        <v>0</v>
      </c>
      <c r="BR95" s="32">
        <f t="shared" ca="1" si="20"/>
        <v>0.41000000000000414</v>
      </c>
      <c r="BS95" s="32">
        <f t="shared" ca="1" si="14"/>
        <v>0</v>
      </c>
      <c r="BT95" s="32">
        <f t="shared" ca="1" si="14"/>
        <v>0</v>
      </c>
      <c r="BU95" s="32">
        <f t="shared" ca="1" si="14"/>
        <v>0</v>
      </c>
      <c r="BV95" s="32">
        <f t="shared" ca="1" si="14"/>
        <v>0.92999999999999905</v>
      </c>
      <c r="BW95" s="32">
        <f t="shared" ca="1" si="14"/>
        <v>0.48999999999999977</v>
      </c>
      <c r="BX95" s="32">
        <f t="shared" ca="1" si="14"/>
        <v>0</v>
      </c>
    </row>
    <row r="96" spans="1:76">
      <c r="A96" t="s">
        <v>463</v>
      </c>
      <c r="B96" s="1" t="s">
        <v>49</v>
      </c>
      <c r="C96" t="str">
        <f t="shared" ca="1" si="17"/>
        <v>OMRH</v>
      </c>
      <c r="D96" t="str">
        <f t="shared" ca="1" si="18"/>
        <v>Oldman River Hydro Facility</v>
      </c>
      <c r="E96" s="31">
        <f ca="1">IFERROR(IF(AND($A96=VLOOKUP($A96&amp;"."&amp;$C96,UncollectibleLookup,2,FALSE),$C96=VLOOKUP($A96&amp;"."&amp;$C96,UncollectibleLookup,4,FALSE)),0,'Corrected With Uncollectible'!CW96-'Module C Initial'!CW96),'Corrected With Uncollectible'!CW96-'Module C Initial'!CW96)</f>
        <v>23.820000000000164</v>
      </c>
      <c r="F96" s="31">
        <f ca="1">IFERROR(IF(AND($A96=VLOOKUP($A96&amp;"."&amp;$C96,UncollectibleLookup,2,FALSE),$C96=VLOOKUP($A96&amp;"."&amp;$C96,UncollectibleLookup,4,FALSE)),0,'Corrected With Uncollectible'!CX96-'Module C Initial'!CX96),'Corrected With Uncollectible'!CX96-'Module C Initial'!CX96)</f>
        <v>12.600000000000136</v>
      </c>
      <c r="G96" s="31">
        <f ca="1">IFERROR(IF(AND($A96=VLOOKUP($A96&amp;"."&amp;$C96,UncollectibleLookup,2,FALSE),$C96=VLOOKUP($A96&amp;"."&amp;$C96,UncollectibleLookup,4,FALSE)),0,'Corrected With Uncollectible'!CY96-'Module C Initial'!CY96),'Corrected With Uncollectible'!CY96-'Module C Initial'!CY96)</f>
        <v>12.25</v>
      </c>
      <c r="H96" s="31">
        <f ca="1">IFERROR(IF(AND($A96=VLOOKUP($A96&amp;"."&amp;$C96,UncollectibleLookup,2,FALSE),$C96=VLOOKUP($A96&amp;"."&amp;$C96,UncollectibleLookup,4,FALSE)),0,'Corrected With Uncollectible'!CZ96-'Module C Initial'!CZ96),'Corrected With Uncollectible'!CZ96-'Module C Initial'!CZ96)</f>
        <v>30.800000000000182</v>
      </c>
      <c r="I96" s="31">
        <f ca="1">IFERROR(IF(AND($A96=VLOOKUP($A96&amp;"."&amp;$C96,UncollectibleLookup,2,FALSE),$C96=VLOOKUP($A96&amp;"."&amp;$C96,UncollectibleLookup,4,FALSE)),0,'Corrected With Uncollectible'!DA96-'Module C Initial'!DA96),'Corrected With Uncollectible'!DA96-'Module C Initial'!DA96)</f>
        <v>74.160000000000764</v>
      </c>
      <c r="J96" s="31">
        <f ca="1">IFERROR(IF(AND($A96=VLOOKUP($A96&amp;"."&amp;$C96,UncollectibleLookup,2,FALSE),$C96=VLOOKUP($A96&amp;"."&amp;$C96,UncollectibleLookup,4,FALSE)),0,'Corrected With Uncollectible'!DB96-'Module C Initial'!DB96),'Corrected With Uncollectible'!DB96-'Module C Initial'!DB96)</f>
        <v>124.39999999999964</v>
      </c>
      <c r="K96" s="31">
        <f ca="1">IFERROR(IF(AND($A96=VLOOKUP($A96&amp;"."&amp;$C96,UncollectibleLookup,2,FALSE),$C96=VLOOKUP($A96&amp;"."&amp;$C96,UncollectibleLookup,4,FALSE)),0,'Corrected With Uncollectible'!DC96-'Module C Initial'!DC96),'Corrected With Uncollectible'!DC96-'Module C Initial'!DC96)</f>
        <v>166.3799999999992</v>
      </c>
      <c r="L96" s="31">
        <f ca="1">IFERROR(IF(AND($A96=VLOOKUP($A96&amp;"."&amp;$C96,UncollectibleLookup,2,FALSE),$C96=VLOOKUP($A96&amp;"."&amp;$C96,UncollectibleLookup,4,FALSE)),0,'Corrected With Uncollectible'!DD96-'Module C Initial'!DD96),'Corrected With Uncollectible'!DD96-'Module C Initial'!DD96)</f>
        <v>137.59000000000015</v>
      </c>
      <c r="M96" s="31">
        <f ca="1">IFERROR(IF(AND($A96=VLOOKUP($A96&amp;"."&amp;$C96,UncollectibleLookup,2,FALSE),$C96=VLOOKUP($A96&amp;"."&amp;$C96,UncollectibleLookup,4,FALSE)),0,'Corrected With Uncollectible'!DE96-'Module C Initial'!DE96),'Corrected With Uncollectible'!DE96-'Module C Initial'!DE96)</f>
        <v>184.22000000000116</v>
      </c>
      <c r="N96" s="31">
        <f ca="1">IFERROR(IF(AND($A96=VLOOKUP($A96&amp;"."&amp;$C96,UncollectibleLookup,2,FALSE),$C96=VLOOKUP($A96&amp;"."&amp;$C96,UncollectibleLookup,4,FALSE)),0,'Corrected With Uncollectible'!DF96-'Module C Initial'!DF96),'Corrected With Uncollectible'!DF96-'Module C Initial'!DF96)</f>
        <v>48.800000000000182</v>
      </c>
      <c r="O96" s="31">
        <f ca="1">IFERROR(IF(AND($A96=VLOOKUP($A96&amp;"."&amp;$C96,UncollectibleLookup,2,FALSE),$C96=VLOOKUP($A96&amp;"."&amp;$C96,UncollectibleLookup,4,FALSE)),0,'Corrected With Uncollectible'!DG96-'Module C Initial'!DG96),'Corrected With Uncollectible'!DG96-'Module C Initial'!DG96)</f>
        <v>65.279999999999745</v>
      </c>
      <c r="P96" s="31">
        <f ca="1">IFERROR(IF(AND($A96=VLOOKUP($A96&amp;"."&amp;$C96,UncollectibleLookup,2,FALSE),$C96=VLOOKUP($A96&amp;"."&amp;$C96,UncollectibleLookup,4,FALSE)),0,'Corrected With Uncollectible'!DH96-'Module C Initial'!DH96),'Corrected With Uncollectible'!DH96-'Module C Initial'!DH96)</f>
        <v>30.920000000000073</v>
      </c>
      <c r="Q96" s="32">
        <f ca="1">IFERROR(IF(AND($A96=VLOOKUP($A96&amp;"."&amp;$C96,UncollectibleLookup,2,FALSE),$C96=VLOOKUP($A96&amp;"."&amp;$C96,UncollectibleLookup,4,FALSE)),0,'Corrected With Uncollectible'!DI96-'Module C Initial'!DI96),'Corrected With Uncollectible'!DI96-'Module C Initial'!DI96)</f>
        <v>1.1899999999999977</v>
      </c>
      <c r="R96" s="32">
        <f ca="1">IFERROR(IF(AND($A96=VLOOKUP($A96&amp;"."&amp;$C96,UncollectibleLookup,2,FALSE),$C96=VLOOKUP($A96&amp;"."&amp;$C96,UncollectibleLookup,4,FALSE)),0,'Corrected With Uncollectible'!DJ96-'Module C Initial'!DJ96),'Corrected With Uncollectible'!DJ96-'Module C Initial'!DJ96)</f>
        <v>0.62999999999999545</v>
      </c>
      <c r="S96" s="32">
        <f ca="1">IFERROR(IF(AND($A96=VLOOKUP($A96&amp;"."&amp;$C96,UncollectibleLookup,2,FALSE),$C96=VLOOKUP($A96&amp;"."&amp;$C96,UncollectibleLookup,4,FALSE)),0,'Corrected With Uncollectible'!DK96-'Module C Initial'!DK96),'Corrected With Uncollectible'!DK96-'Module C Initial'!DK96)</f>
        <v>0.61999999999999744</v>
      </c>
      <c r="T96" s="32">
        <f ca="1">IFERROR(IF(AND($A96=VLOOKUP($A96&amp;"."&amp;$C96,UncollectibleLookup,2,FALSE),$C96=VLOOKUP($A96&amp;"."&amp;$C96,UncollectibleLookup,4,FALSE)),0,'Corrected With Uncollectible'!DL96-'Module C Initial'!DL96),'Corrected With Uncollectible'!DL96-'Module C Initial'!DL96)</f>
        <v>1.539999999999992</v>
      </c>
      <c r="U96" s="32">
        <f ca="1">IFERROR(IF(AND($A96=VLOOKUP($A96&amp;"."&amp;$C96,UncollectibleLookup,2,FALSE),$C96=VLOOKUP($A96&amp;"."&amp;$C96,UncollectibleLookup,4,FALSE)),0,'Corrected With Uncollectible'!DM96-'Module C Initial'!DM96),'Corrected With Uncollectible'!DM96-'Module C Initial'!DM96)</f>
        <v>3.7099999999999795</v>
      </c>
      <c r="V96" s="32">
        <f ca="1">IFERROR(IF(AND($A96=VLOOKUP($A96&amp;"."&amp;$C96,UncollectibleLookup,2,FALSE),$C96=VLOOKUP($A96&amp;"."&amp;$C96,UncollectibleLookup,4,FALSE)),0,'Corrected With Uncollectible'!DN96-'Module C Initial'!DN96),'Corrected With Uncollectible'!DN96-'Module C Initial'!DN96)</f>
        <v>6.2199999999999136</v>
      </c>
      <c r="W96" s="32">
        <f ca="1">IFERROR(IF(AND($A96=VLOOKUP($A96&amp;"."&amp;$C96,UncollectibleLookup,2,FALSE),$C96=VLOOKUP($A96&amp;"."&amp;$C96,UncollectibleLookup,4,FALSE)),0,'Corrected With Uncollectible'!DO96-'Module C Initial'!DO96),'Corrected With Uncollectible'!DO96-'Module C Initial'!DO96)</f>
        <v>8.32000000000005</v>
      </c>
      <c r="X96" s="32">
        <f ca="1">IFERROR(IF(AND($A96=VLOOKUP($A96&amp;"."&amp;$C96,UncollectibleLookup,2,FALSE),$C96=VLOOKUP($A96&amp;"."&amp;$C96,UncollectibleLookup,4,FALSE)),0,'Corrected With Uncollectible'!DP96-'Module C Initial'!DP96),'Corrected With Uncollectible'!DP96-'Module C Initial'!DP96)</f>
        <v>6.8799999999999955</v>
      </c>
      <c r="Y96" s="32">
        <f ca="1">IFERROR(IF(AND($A96=VLOOKUP($A96&amp;"."&amp;$C96,UncollectibleLookup,2,FALSE),$C96=VLOOKUP($A96&amp;"."&amp;$C96,UncollectibleLookup,4,FALSE)),0,'Corrected With Uncollectible'!DQ96-'Module C Initial'!DQ96),'Corrected With Uncollectible'!DQ96-'Module C Initial'!DQ96)</f>
        <v>9.2099999999999227</v>
      </c>
      <c r="Z96" s="32">
        <f ca="1">IFERROR(IF(AND($A96=VLOOKUP($A96&amp;"."&amp;$C96,UncollectibleLookup,2,FALSE),$C96=VLOOKUP($A96&amp;"."&amp;$C96,UncollectibleLookup,4,FALSE)),0,'Corrected With Uncollectible'!DR96-'Module C Initial'!DR96),'Corrected With Uncollectible'!DR96-'Module C Initial'!DR96)</f>
        <v>2.4400000000000261</v>
      </c>
      <c r="AA96" s="32">
        <f ca="1">IFERROR(IF(AND($A96=VLOOKUP($A96&amp;"."&amp;$C96,UncollectibleLookup,2,FALSE),$C96=VLOOKUP($A96&amp;"."&amp;$C96,UncollectibleLookup,4,FALSE)),0,'Corrected With Uncollectible'!DS96-'Module C Initial'!DS96),'Corrected With Uncollectible'!DS96-'Module C Initial'!DS96)</f>
        <v>3.2599999999999909</v>
      </c>
      <c r="AB96" s="32">
        <f ca="1">IFERROR(IF(AND($A96=VLOOKUP($A96&amp;"."&amp;$C96,UncollectibleLookup,2,FALSE),$C96=VLOOKUP($A96&amp;"."&amp;$C96,UncollectibleLookup,4,FALSE)),0,'Corrected With Uncollectible'!DT96-'Module C Initial'!DT96),'Corrected With Uncollectible'!DT96-'Module C Initial'!DT96)</f>
        <v>1.5400000000000063</v>
      </c>
      <c r="AC96" s="31">
        <f ca="1">IFERROR(IF(AND($A96=VLOOKUP($A96&amp;"."&amp;$C96,UncollectibleLookup,2,FALSE),$C96=VLOOKUP($A96&amp;"."&amp;$C96,UncollectibleLookup,4,FALSE)),0,'Corrected With Uncollectible'!DU96-'Module C Initial'!DU96),'Corrected With Uncollectible'!DU96-'Module C Initial'!DU96)</f>
        <v>7.6800000000000637</v>
      </c>
      <c r="AD96" s="31">
        <f ca="1">IFERROR(IF(AND($A96=VLOOKUP($A96&amp;"."&amp;$C96,UncollectibleLookup,2,FALSE),$C96=VLOOKUP($A96&amp;"."&amp;$C96,UncollectibleLookup,4,FALSE)),0,'Corrected With Uncollectible'!DV96-'Module C Initial'!DV96),'Corrected With Uncollectible'!DV96-'Module C Initial'!DV96)</f>
        <v>4.0300000000000296</v>
      </c>
      <c r="AE96" s="31">
        <f ca="1">IFERROR(IF(AND($A96=VLOOKUP($A96&amp;"."&amp;$C96,UncollectibleLookup,2,FALSE),$C96=VLOOKUP($A96&amp;"."&amp;$C96,UncollectibleLookup,4,FALSE)),0,'Corrected With Uncollectible'!DW96-'Module C Initial'!DW96),'Corrected With Uncollectible'!DW96-'Module C Initial'!DW96)</f>
        <v>3.8900000000000432</v>
      </c>
      <c r="AF96" s="31">
        <f ca="1">IFERROR(IF(AND($A96=VLOOKUP($A96&amp;"."&amp;$C96,UncollectibleLookup,2,FALSE),$C96=VLOOKUP($A96&amp;"."&amp;$C96,UncollectibleLookup,4,FALSE)),0,'Corrected With Uncollectible'!DX96-'Module C Initial'!DX96),'Corrected With Uncollectible'!DX96-'Module C Initial'!DX96)</f>
        <v>9.7300000000000182</v>
      </c>
      <c r="AG96" s="31">
        <f ca="1">IFERROR(IF(AND($A96=VLOOKUP($A96&amp;"."&amp;$C96,UncollectibleLookup,2,FALSE),$C96=VLOOKUP($A96&amp;"."&amp;$C96,UncollectibleLookup,4,FALSE)),0,'Corrected With Uncollectible'!DY96-'Module C Initial'!DY96),'Corrected With Uncollectible'!DY96-'Module C Initial'!DY96)</f>
        <v>23.300000000000182</v>
      </c>
      <c r="AH96" s="31">
        <f ca="1">IFERROR(IF(AND($A96=VLOOKUP($A96&amp;"."&amp;$C96,UncollectibleLookup,2,FALSE),$C96=VLOOKUP($A96&amp;"."&amp;$C96,UncollectibleLookup,4,FALSE)),0,'Corrected With Uncollectible'!DZ96-'Module C Initial'!DZ96),'Corrected With Uncollectible'!DZ96-'Module C Initial'!DZ96)</f>
        <v>38.869999999999891</v>
      </c>
      <c r="AI96" s="31">
        <f ca="1">IFERROR(IF(AND($A96=VLOOKUP($A96&amp;"."&amp;$C96,UncollectibleLookup,2,FALSE),$C96=VLOOKUP($A96&amp;"."&amp;$C96,UncollectibleLookup,4,FALSE)),0,'Corrected With Uncollectible'!EA96-'Module C Initial'!EA96),'Corrected With Uncollectible'!EA96-'Module C Initial'!EA96)</f>
        <v>51.710000000000036</v>
      </c>
      <c r="AJ96" s="31">
        <f ca="1">IFERROR(IF(AND($A96=VLOOKUP($A96&amp;"."&amp;$C96,UncollectibleLookup,2,FALSE),$C96=VLOOKUP($A96&amp;"."&amp;$C96,UncollectibleLookup,4,FALSE)),0,'Corrected With Uncollectible'!EB96-'Module C Initial'!EB96),'Corrected With Uncollectible'!EB96-'Module C Initial'!EB96)</f>
        <v>42.539999999999964</v>
      </c>
      <c r="AK96" s="31">
        <f ca="1">IFERROR(IF(AND($A96=VLOOKUP($A96&amp;"."&amp;$C96,UncollectibleLookup,2,FALSE),$C96=VLOOKUP($A96&amp;"."&amp;$C96,UncollectibleLookup,4,FALSE)),0,'Corrected With Uncollectible'!EC96-'Module C Initial'!EC96),'Corrected With Uncollectible'!EC96-'Module C Initial'!EC96)</f>
        <v>56.630000000000109</v>
      </c>
      <c r="AL96" s="31">
        <f ca="1">IFERROR(IF(AND($A96=VLOOKUP($A96&amp;"."&amp;$C96,UncollectibleLookup,2,FALSE),$C96=VLOOKUP($A96&amp;"."&amp;$C96,UncollectibleLookup,4,FALSE)),0,'Corrected With Uncollectible'!ED96-'Module C Initial'!ED96),'Corrected With Uncollectible'!ED96-'Module C Initial'!ED96)</f>
        <v>14.920000000000073</v>
      </c>
      <c r="AM96" s="31">
        <f ca="1">IFERROR(IF(AND($A96=VLOOKUP($A96&amp;"."&amp;$C96,UncollectibleLookup,2,FALSE),$C96=VLOOKUP($A96&amp;"."&amp;$C96,UncollectibleLookup,4,FALSE)),0,'Corrected With Uncollectible'!EE96-'Module C Initial'!EE96),'Corrected With Uncollectible'!EE96-'Module C Initial'!EE96)</f>
        <v>19.849999999999909</v>
      </c>
      <c r="AN96" s="31">
        <f ca="1">IFERROR(IF(AND($A96=VLOOKUP($A96&amp;"."&amp;$C96,UncollectibleLookup,2,FALSE),$C96=VLOOKUP($A96&amp;"."&amp;$C96,UncollectibleLookup,4,FALSE)),0,'Corrected With Uncollectible'!EF96-'Module C Initial'!EF96),'Corrected With Uncollectible'!EF96-'Module C Initial'!EF96)</f>
        <v>9.3500000000000227</v>
      </c>
      <c r="AO96" s="32">
        <f t="shared" ca="1" si="16"/>
        <v>32.690000000000225</v>
      </c>
      <c r="AP96" s="32">
        <f t="shared" ca="1" si="16"/>
        <v>17.260000000000161</v>
      </c>
      <c r="AQ96" s="32">
        <f t="shared" ca="1" si="16"/>
        <v>16.760000000000041</v>
      </c>
      <c r="AR96" s="32">
        <f t="shared" ca="1" si="16"/>
        <v>42.070000000000192</v>
      </c>
      <c r="AS96" s="32">
        <f t="shared" ca="1" si="16"/>
        <v>101.17000000000093</v>
      </c>
      <c r="AT96" s="32">
        <f t="shared" ca="1" si="16"/>
        <v>169.48999999999944</v>
      </c>
      <c r="AU96" s="32">
        <f t="shared" ca="1" si="21"/>
        <v>226.40999999999929</v>
      </c>
      <c r="AV96" s="32">
        <f t="shared" ca="1" si="21"/>
        <v>187.0100000000001</v>
      </c>
      <c r="AW96" s="32">
        <f t="shared" ca="1" si="21"/>
        <v>250.0600000000012</v>
      </c>
      <c r="AX96" s="32">
        <f t="shared" ca="1" si="21"/>
        <v>66.160000000000281</v>
      </c>
      <c r="AY96" s="32">
        <f t="shared" ca="1" si="21"/>
        <v>88.389999999999645</v>
      </c>
      <c r="AZ96" s="32">
        <f t="shared" ca="1" si="21"/>
        <v>41.810000000000102</v>
      </c>
      <c r="BA96" s="31">
        <f t="shared" ca="1" si="19"/>
        <v>0.28000000000000003</v>
      </c>
      <c r="BB96" s="31">
        <f t="shared" ca="1" si="19"/>
        <v>0.15</v>
      </c>
      <c r="BC96" s="31">
        <f t="shared" ca="1" si="19"/>
        <v>0.14000000000000001</v>
      </c>
      <c r="BD96" s="31">
        <f t="shared" ca="1" si="19"/>
        <v>0.36</v>
      </c>
      <c r="BE96" s="31">
        <f t="shared" ca="1" si="19"/>
        <v>0.87</v>
      </c>
      <c r="BF96" s="31">
        <f t="shared" ca="1" si="19"/>
        <v>1.46</v>
      </c>
      <c r="BG96" s="31">
        <f t="shared" ca="1" si="13"/>
        <v>1.95</v>
      </c>
      <c r="BH96" s="31">
        <f t="shared" ca="1" si="13"/>
        <v>1.61</v>
      </c>
      <c r="BI96" s="31">
        <f t="shared" ca="1" si="13"/>
        <v>2.16</v>
      </c>
      <c r="BJ96" s="31">
        <f t="shared" ca="1" si="13"/>
        <v>0.56999999999999995</v>
      </c>
      <c r="BK96" s="31">
        <f t="shared" ca="1" si="13"/>
        <v>0.76</v>
      </c>
      <c r="BL96" s="31">
        <f t="shared" ca="1" si="13"/>
        <v>0.36</v>
      </c>
      <c r="BM96" s="32">
        <f t="shared" ca="1" si="20"/>
        <v>32.970000000000226</v>
      </c>
      <c r="BN96" s="32">
        <f t="shared" ca="1" si="20"/>
        <v>17.41000000000016</v>
      </c>
      <c r="BO96" s="32">
        <f t="shared" ca="1" si="20"/>
        <v>16.900000000000041</v>
      </c>
      <c r="BP96" s="32">
        <f t="shared" ca="1" si="20"/>
        <v>42.430000000000192</v>
      </c>
      <c r="BQ96" s="32">
        <f t="shared" ca="1" si="20"/>
        <v>102.04000000000093</v>
      </c>
      <c r="BR96" s="32">
        <f t="shared" ca="1" si="20"/>
        <v>170.94999999999945</v>
      </c>
      <c r="BS96" s="32">
        <f t="shared" ca="1" si="14"/>
        <v>228.35999999999927</v>
      </c>
      <c r="BT96" s="32">
        <f t="shared" ca="1" si="14"/>
        <v>188.62000000000012</v>
      </c>
      <c r="BU96" s="32">
        <f t="shared" ca="1" si="14"/>
        <v>252.22000000000119</v>
      </c>
      <c r="BV96" s="32">
        <f t="shared" ca="1" si="14"/>
        <v>66.730000000000274</v>
      </c>
      <c r="BW96" s="32">
        <f t="shared" ca="1" si="14"/>
        <v>89.14999999999965</v>
      </c>
      <c r="BX96" s="32">
        <f t="shared" ca="1" si="14"/>
        <v>42.170000000000101</v>
      </c>
    </row>
    <row r="97" spans="1:76">
      <c r="A97" t="s">
        <v>463</v>
      </c>
      <c r="B97" s="1" t="s">
        <v>50</v>
      </c>
      <c r="C97" t="str">
        <f t="shared" ca="1" si="17"/>
        <v>PH1</v>
      </c>
      <c r="D97" t="str">
        <f t="shared" ca="1" si="18"/>
        <v>Poplar Hill #1</v>
      </c>
      <c r="E97" s="31">
        <f ca="1">IFERROR(IF(AND($A97=VLOOKUP($A97&amp;"."&amp;$C97,UncollectibleLookup,2,FALSE),$C97=VLOOKUP($A97&amp;"."&amp;$C97,UncollectibleLookup,4,FALSE)),0,'Corrected With Uncollectible'!CW97-'Module C Initial'!CW97),'Corrected With Uncollectible'!CW97-'Module C Initial'!CW97)</f>
        <v>47.610000000000582</v>
      </c>
      <c r="F97" s="31">
        <f ca="1">IFERROR(IF(AND($A97=VLOOKUP($A97&amp;"."&amp;$C97,UncollectibleLookup,2,FALSE),$C97=VLOOKUP($A97&amp;"."&amp;$C97,UncollectibleLookup,4,FALSE)),0,'Corrected With Uncollectible'!CX97-'Module C Initial'!CX97),'Corrected With Uncollectible'!CX97-'Module C Initial'!CX97)</f>
        <v>15.209999999999127</v>
      </c>
      <c r="G97" s="31">
        <f ca="1">IFERROR(IF(AND($A97=VLOOKUP($A97&amp;"."&amp;$C97,UncollectibleLookup,2,FALSE),$C97=VLOOKUP($A97&amp;"."&amp;$C97,UncollectibleLookup,4,FALSE)),0,'Corrected With Uncollectible'!CY97-'Module C Initial'!CY97),'Corrected With Uncollectible'!CY97-'Module C Initial'!CY97)</f>
        <v>24.460000000002765</v>
      </c>
      <c r="H97" s="31">
        <f ca="1">IFERROR(IF(AND($A97=VLOOKUP($A97&amp;"."&amp;$C97,UncollectibleLookup,2,FALSE),$C97=VLOOKUP($A97&amp;"."&amp;$C97,UncollectibleLookup,4,FALSE)),0,'Corrected With Uncollectible'!CZ97-'Module C Initial'!CZ97),'Corrected With Uncollectible'!CZ97-'Module C Initial'!CZ97)</f>
        <v>14.179999999996653</v>
      </c>
      <c r="I97" s="31">
        <f ca="1">IFERROR(IF(AND($A97=VLOOKUP($A97&amp;"."&amp;$C97,UncollectibleLookup,2,FALSE),$C97=VLOOKUP($A97&amp;"."&amp;$C97,UncollectibleLookup,4,FALSE)),0,'Corrected With Uncollectible'!DA97-'Module C Initial'!DA97),'Corrected With Uncollectible'!DA97-'Module C Initial'!DA97)</f>
        <v>8.7100000000009459</v>
      </c>
      <c r="J97" s="31">
        <f ca="1">IFERROR(IF(AND($A97=VLOOKUP($A97&amp;"."&amp;$C97,UncollectibleLookup,2,FALSE),$C97=VLOOKUP($A97&amp;"."&amp;$C97,UncollectibleLookup,4,FALSE)),0,'Corrected With Uncollectible'!DB97-'Module C Initial'!DB97),'Corrected With Uncollectible'!DB97-'Module C Initial'!DB97)</f>
        <v>2.180000000000291</v>
      </c>
      <c r="K97" s="31">
        <f ca="1">IFERROR(IF(AND($A97=VLOOKUP($A97&amp;"."&amp;$C97,UncollectibleLookup,2,FALSE),$C97=VLOOKUP($A97&amp;"."&amp;$C97,UncollectibleLookup,4,FALSE)),0,'Corrected With Uncollectible'!DC97-'Module C Initial'!DC97),'Corrected With Uncollectible'!DC97-'Module C Initial'!DC97)</f>
        <v>7.7999999999992724</v>
      </c>
      <c r="L97" s="31">
        <f ca="1">IFERROR(IF(AND($A97=VLOOKUP($A97&amp;"."&amp;$C97,UncollectibleLookup,2,FALSE),$C97=VLOOKUP($A97&amp;"."&amp;$C97,UncollectibleLookup,4,FALSE)),0,'Corrected With Uncollectible'!DD97-'Module C Initial'!DD97),'Corrected With Uncollectible'!DD97-'Module C Initial'!DD97)</f>
        <v>9.7299999999995634</v>
      </c>
      <c r="M97" s="31">
        <f ca="1">IFERROR(IF(AND($A97=VLOOKUP($A97&amp;"."&amp;$C97,UncollectibleLookup,2,FALSE),$C97=VLOOKUP($A97&amp;"."&amp;$C97,UncollectibleLookup,4,FALSE)),0,'Corrected With Uncollectible'!DE97-'Module C Initial'!DE97),'Corrected With Uncollectible'!DE97-'Module C Initial'!DE97)</f>
        <v>41.569999999999709</v>
      </c>
      <c r="N97" s="31">
        <f ca="1">IFERROR(IF(AND($A97=VLOOKUP($A97&amp;"."&amp;$C97,UncollectibleLookup,2,FALSE),$C97=VLOOKUP($A97&amp;"."&amp;$C97,UncollectibleLookup,4,FALSE)),0,'Corrected With Uncollectible'!DF97-'Module C Initial'!DF97),'Corrected With Uncollectible'!DF97-'Module C Initial'!DF97)</f>
        <v>2.3299999999999272</v>
      </c>
      <c r="O97" s="31">
        <f ca="1">IFERROR(IF(AND($A97=VLOOKUP($A97&amp;"."&amp;$C97,UncollectibleLookup,2,FALSE),$C97=VLOOKUP($A97&amp;"."&amp;$C97,UncollectibleLookup,4,FALSE)),0,'Corrected With Uncollectible'!DG97-'Module C Initial'!DG97),'Corrected With Uncollectible'!DG97-'Module C Initial'!DG97)</f>
        <v>6.0000000000002274E-2</v>
      </c>
      <c r="P97" s="31">
        <f ca="1">IFERROR(IF(AND($A97=VLOOKUP($A97&amp;"."&amp;$C97,UncollectibleLookup,2,FALSE),$C97=VLOOKUP($A97&amp;"."&amp;$C97,UncollectibleLookup,4,FALSE)),0,'Corrected With Uncollectible'!DH97-'Module C Initial'!DH97),'Corrected With Uncollectible'!DH97-'Module C Initial'!DH97)</f>
        <v>4.1199999999998909</v>
      </c>
      <c r="Q97" s="32">
        <f ca="1">IFERROR(IF(AND($A97=VLOOKUP($A97&amp;"."&amp;$C97,UncollectibleLookup,2,FALSE),$C97=VLOOKUP($A97&amp;"."&amp;$C97,UncollectibleLookup,4,FALSE)),0,'Corrected With Uncollectible'!DI97-'Module C Initial'!DI97),'Corrected With Uncollectible'!DI97-'Module C Initial'!DI97)</f>
        <v>2.3800000000001091</v>
      </c>
      <c r="R97" s="32">
        <f ca="1">IFERROR(IF(AND($A97=VLOOKUP($A97&amp;"."&amp;$C97,UncollectibleLookup,2,FALSE),$C97=VLOOKUP($A97&amp;"."&amp;$C97,UncollectibleLookup,4,FALSE)),0,'Corrected With Uncollectible'!DJ97-'Module C Initial'!DJ97),'Corrected With Uncollectible'!DJ97-'Module C Initial'!DJ97)</f>
        <v>0.75999999999999091</v>
      </c>
      <c r="S97" s="32">
        <f ca="1">IFERROR(IF(AND($A97=VLOOKUP($A97&amp;"."&amp;$C97,UncollectibleLookup,2,FALSE),$C97=VLOOKUP($A97&amp;"."&amp;$C97,UncollectibleLookup,4,FALSE)),0,'Corrected With Uncollectible'!DK97-'Module C Initial'!DK97),'Corrected With Uncollectible'!DK97-'Module C Initial'!DK97)</f>
        <v>1.2200000000000273</v>
      </c>
      <c r="T97" s="32">
        <f ca="1">IFERROR(IF(AND($A97=VLOOKUP($A97&amp;"."&amp;$C97,UncollectibleLookup,2,FALSE),$C97=VLOOKUP($A97&amp;"."&amp;$C97,UncollectibleLookup,4,FALSE)),0,'Corrected With Uncollectible'!DL97-'Module C Initial'!DL97),'Corrected With Uncollectible'!DL97-'Module C Initial'!DL97)</f>
        <v>0.71000000000003638</v>
      </c>
      <c r="U97" s="32">
        <f ca="1">IFERROR(IF(AND($A97=VLOOKUP($A97&amp;"."&amp;$C97,UncollectibleLookup,2,FALSE),$C97=VLOOKUP($A97&amp;"."&amp;$C97,UncollectibleLookup,4,FALSE)),0,'Corrected With Uncollectible'!DM97-'Module C Initial'!DM97),'Corrected With Uncollectible'!DM97-'Module C Initial'!DM97)</f>
        <v>0.43000000000000682</v>
      </c>
      <c r="V97" s="32">
        <f ca="1">IFERROR(IF(AND($A97=VLOOKUP($A97&amp;"."&amp;$C97,UncollectibleLookup,2,FALSE),$C97=VLOOKUP($A97&amp;"."&amp;$C97,UncollectibleLookup,4,FALSE)),0,'Corrected With Uncollectible'!DN97-'Module C Initial'!DN97),'Corrected With Uncollectible'!DN97-'Module C Initial'!DN97)</f>
        <v>0.10999999999999943</v>
      </c>
      <c r="W97" s="32">
        <f ca="1">IFERROR(IF(AND($A97=VLOOKUP($A97&amp;"."&amp;$C97,UncollectibleLookup,2,FALSE),$C97=VLOOKUP($A97&amp;"."&amp;$C97,UncollectibleLookup,4,FALSE)),0,'Corrected With Uncollectible'!DO97-'Module C Initial'!DO97),'Corrected With Uncollectible'!DO97-'Module C Initial'!DO97)</f>
        <v>0.38999999999998636</v>
      </c>
      <c r="X97" s="32">
        <f ca="1">IFERROR(IF(AND($A97=VLOOKUP($A97&amp;"."&amp;$C97,UncollectibleLookup,2,FALSE),$C97=VLOOKUP($A97&amp;"."&amp;$C97,UncollectibleLookup,4,FALSE)),0,'Corrected With Uncollectible'!DP97-'Module C Initial'!DP97),'Corrected With Uncollectible'!DP97-'Module C Initial'!DP97)</f>
        <v>0.48000000000001819</v>
      </c>
      <c r="Y97" s="32">
        <f ca="1">IFERROR(IF(AND($A97=VLOOKUP($A97&amp;"."&amp;$C97,UncollectibleLookup,2,FALSE),$C97=VLOOKUP($A97&amp;"."&amp;$C97,UncollectibleLookup,4,FALSE)),0,'Corrected With Uncollectible'!DQ97-'Module C Initial'!DQ97),'Corrected With Uncollectible'!DQ97-'Module C Initial'!DQ97)</f>
        <v>2.0799999999999272</v>
      </c>
      <c r="Z97" s="32">
        <f ca="1">IFERROR(IF(AND($A97=VLOOKUP($A97&amp;"."&amp;$C97,UncollectibleLookup,2,FALSE),$C97=VLOOKUP($A97&amp;"."&amp;$C97,UncollectibleLookup,4,FALSE)),0,'Corrected With Uncollectible'!DR97-'Module C Initial'!DR97),'Corrected With Uncollectible'!DR97-'Module C Initial'!DR97)</f>
        <v>0.12000000000000455</v>
      </c>
      <c r="AA97" s="32">
        <f ca="1">IFERROR(IF(AND($A97=VLOOKUP($A97&amp;"."&amp;$C97,UncollectibleLookup,2,FALSE),$C97=VLOOKUP($A97&amp;"."&amp;$C97,UncollectibleLookup,4,FALSE)),0,'Corrected With Uncollectible'!DS97-'Module C Initial'!DS97),'Corrected With Uncollectible'!DS97-'Module C Initial'!DS97)</f>
        <v>0</v>
      </c>
      <c r="AB97" s="32">
        <f ca="1">IFERROR(IF(AND($A97=VLOOKUP($A97&amp;"."&amp;$C97,UncollectibleLookup,2,FALSE),$C97=VLOOKUP($A97&amp;"."&amp;$C97,UncollectibleLookup,4,FALSE)),0,'Corrected With Uncollectible'!DT97-'Module C Initial'!DT97),'Corrected With Uncollectible'!DT97-'Module C Initial'!DT97)</f>
        <v>0.21000000000000796</v>
      </c>
      <c r="AC97" s="31">
        <f ca="1">IFERROR(IF(AND($A97=VLOOKUP($A97&amp;"."&amp;$C97,UncollectibleLookup,2,FALSE),$C97=VLOOKUP($A97&amp;"."&amp;$C97,UncollectibleLookup,4,FALSE)),0,'Corrected With Uncollectible'!DU97-'Module C Initial'!DU97),'Corrected With Uncollectible'!DU97-'Module C Initial'!DU97)</f>
        <v>15.340000000000146</v>
      </c>
      <c r="AD97" s="31">
        <f ca="1">IFERROR(IF(AND($A97=VLOOKUP($A97&amp;"."&amp;$C97,UncollectibleLookup,2,FALSE),$C97=VLOOKUP($A97&amp;"."&amp;$C97,UncollectibleLookup,4,FALSE)),0,'Corrected With Uncollectible'!DV97-'Module C Initial'!DV97),'Corrected With Uncollectible'!DV97-'Module C Initial'!DV97)</f>
        <v>4.8600000000001273</v>
      </c>
      <c r="AE97" s="31">
        <f ca="1">IFERROR(IF(AND($A97=VLOOKUP($A97&amp;"."&amp;$C97,UncollectibleLookup,2,FALSE),$C97=VLOOKUP($A97&amp;"."&amp;$C97,UncollectibleLookup,4,FALSE)),0,'Corrected With Uncollectible'!DW97-'Module C Initial'!DW97),'Corrected With Uncollectible'!DW97-'Module C Initial'!DW97)</f>
        <v>7.7700000000004366</v>
      </c>
      <c r="AF97" s="31">
        <f ca="1">IFERROR(IF(AND($A97=VLOOKUP($A97&amp;"."&amp;$C97,UncollectibleLookup,2,FALSE),$C97=VLOOKUP($A97&amp;"."&amp;$C97,UncollectibleLookup,4,FALSE)),0,'Corrected With Uncollectible'!DX97-'Module C Initial'!DX97),'Corrected With Uncollectible'!DX97-'Module C Initial'!DX97)</f>
        <v>4.4800000000000182</v>
      </c>
      <c r="AG97" s="31">
        <f ca="1">IFERROR(IF(AND($A97=VLOOKUP($A97&amp;"."&amp;$C97,UncollectibleLookup,2,FALSE),$C97=VLOOKUP($A97&amp;"."&amp;$C97,UncollectibleLookup,4,FALSE)),0,'Corrected With Uncollectible'!DY97-'Module C Initial'!DY97),'Corrected With Uncollectible'!DY97-'Module C Initial'!DY97)</f>
        <v>2.7399999999997817</v>
      </c>
      <c r="AH97" s="31">
        <f ca="1">IFERROR(IF(AND($A97=VLOOKUP($A97&amp;"."&amp;$C97,UncollectibleLookup,2,FALSE),$C97=VLOOKUP($A97&amp;"."&amp;$C97,UncollectibleLookup,4,FALSE)),0,'Corrected With Uncollectible'!DZ97-'Module C Initial'!DZ97),'Corrected With Uncollectible'!DZ97-'Module C Initial'!DZ97)</f>
        <v>0.68000000000000682</v>
      </c>
      <c r="AI97" s="31">
        <f ca="1">IFERROR(IF(AND($A97=VLOOKUP($A97&amp;"."&amp;$C97,UncollectibleLookup,2,FALSE),$C97=VLOOKUP($A97&amp;"."&amp;$C97,UncollectibleLookup,4,FALSE)),0,'Corrected With Uncollectible'!EA97-'Module C Initial'!EA97),'Corrected With Uncollectible'!EA97-'Module C Initial'!EA97)</f>
        <v>2.4300000000000637</v>
      </c>
      <c r="AJ97" s="31">
        <f ca="1">IFERROR(IF(AND($A97=VLOOKUP($A97&amp;"."&amp;$C97,UncollectibleLookup,2,FALSE),$C97=VLOOKUP($A97&amp;"."&amp;$C97,UncollectibleLookup,4,FALSE)),0,'Corrected With Uncollectible'!EB97-'Module C Initial'!EB97),'Corrected With Uncollectible'!EB97-'Module C Initial'!EB97)</f>
        <v>3</v>
      </c>
      <c r="AK97" s="31">
        <f ca="1">IFERROR(IF(AND($A97=VLOOKUP($A97&amp;"."&amp;$C97,UncollectibleLookup,2,FALSE),$C97=VLOOKUP($A97&amp;"."&amp;$C97,UncollectibleLookup,4,FALSE)),0,'Corrected With Uncollectible'!EC97-'Module C Initial'!EC97),'Corrected With Uncollectible'!EC97-'Module C Initial'!EC97)</f>
        <v>12.780000000000655</v>
      </c>
      <c r="AL97" s="31">
        <f ca="1">IFERROR(IF(AND($A97=VLOOKUP($A97&amp;"."&amp;$C97,UncollectibleLookup,2,FALSE),$C97=VLOOKUP($A97&amp;"."&amp;$C97,UncollectibleLookup,4,FALSE)),0,'Corrected With Uncollectible'!ED97-'Module C Initial'!ED97),'Corrected With Uncollectible'!ED97-'Module C Initial'!ED97)</f>
        <v>0.71000000000003638</v>
      </c>
      <c r="AM97" s="31">
        <f ca="1">IFERROR(IF(AND($A97=VLOOKUP($A97&amp;"."&amp;$C97,UncollectibleLookup,2,FALSE),$C97=VLOOKUP($A97&amp;"."&amp;$C97,UncollectibleLookup,4,FALSE)),0,'Corrected With Uncollectible'!EE97-'Module C Initial'!EE97),'Corrected With Uncollectible'!EE97-'Module C Initial'!EE97)</f>
        <v>1.9999999999999574E-2</v>
      </c>
      <c r="AN97" s="31">
        <f ca="1">IFERROR(IF(AND($A97=VLOOKUP($A97&amp;"."&amp;$C97,UncollectibleLookup,2,FALSE),$C97=VLOOKUP($A97&amp;"."&amp;$C97,UncollectibleLookup,4,FALSE)),0,'Corrected With Uncollectible'!EF97-'Module C Initial'!EF97),'Corrected With Uncollectible'!EF97-'Module C Initial'!EF97)</f>
        <v>1.2400000000000091</v>
      </c>
      <c r="AO97" s="32">
        <f t="shared" ca="1" si="16"/>
        <v>65.330000000000837</v>
      </c>
      <c r="AP97" s="32">
        <f t="shared" ca="1" si="16"/>
        <v>20.829999999999245</v>
      </c>
      <c r="AQ97" s="32">
        <f t="shared" ca="1" si="16"/>
        <v>33.450000000003229</v>
      </c>
      <c r="AR97" s="32">
        <f t="shared" ca="1" si="16"/>
        <v>19.369999999996708</v>
      </c>
      <c r="AS97" s="32">
        <f t="shared" ca="1" si="16"/>
        <v>11.880000000000734</v>
      </c>
      <c r="AT97" s="32">
        <f t="shared" ca="1" si="16"/>
        <v>2.9700000000002973</v>
      </c>
      <c r="AU97" s="32">
        <f t="shared" ca="1" si="21"/>
        <v>10.619999999999322</v>
      </c>
      <c r="AV97" s="32">
        <f t="shared" ca="1" si="21"/>
        <v>13.209999999999582</v>
      </c>
      <c r="AW97" s="32">
        <f t="shared" ca="1" si="21"/>
        <v>56.430000000000291</v>
      </c>
      <c r="AX97" s="32">
        <f t="shared" ca="1" si="21"/>
        <v>3.1599999999999682</v>
      </c>
      <c r="AY97" s="32">
        <f t="shared" ca="1" si="21"/>
        <v>8.0000000000001847E-2</v>
      </c>
      <c r="AZ97" s="32">
        <f t="shared" ca="1" si="21"/>
        <v>5.5699999999999079</v>
      </c>
      <c r="BA97" s="31">
        <f t="shared" ca="1" si="19"/>
        <v>0.56000000000000005</v>
      </c>
      <c r="BB97" s="31">
        <f t="shared" ca="1" si="19"/>
        <v>0.18</v>
      </c>
      <c r="BC97" s="31">
        <f t="shared" ca="1" si="19"/>
        <v>0.28999999999999998</v>
      </c>
      <c r="BD97" s="31">
        <f t="shared" ca="1" si="19"/>
        <v>0.17</v>
      </c>
      <c r="BE97" s="31">
        <f t="shared" ca="1" si="19"/>
        <v>0.1</v>
      </c>
      <c r="BF97" s="31">
        <f t="shared" ca="1" si="19"/>
        <v>0.03</v>
      </c>
      <c r="BG97" s="31">
        <f t="shared" ca="1" si="13"/>
        <v>0.09</v>
      </c>
      <c r="BH97" s="31">
        <f t="shared" ca="1" si="13"/>
        <v>0.11</v>
      </c>
      <c r="BI97" s="31">
        <f t="shared" ca="1" si="13"/>
        <v>0.49</v>
      </c>
      <c r="BJ97" s="31">
        <f t="shared" ca="1" si="13"/>
        <v>0.03</v>
      </c>
      <c r="BK97" s="31">
        <f t="shared" ca="1" si="13"/>
        <v>0</v>
      </c>
      <c r="BL97" s="31">
        <f t="shared" ca="1" si="13"/>
        <v>0.05</v>
      </c>
      <c r="BM97" s="32">
        <f t="shared" ca="1" si="20"/>
        <v>65.890000000000839</v>
      </c>
      <c r="BN97" s="32">
        <f t="shared" ca="1" si="20"/>
        <v>21.009999999999245</v>
      </c>
      <c r="BO97" s="32">
        <f t="shared" ca="1" si="20"/>
        <v>33.740000000003228</v>
      </c>
      <c r="BP97" s="32">
        <f t="shared" ca="1" si="20"/>
        <v>19.539999999996709</v>
      </c>
      <c r="BQ97" s="32">
        <f t="shared" ca="1" si="20"/>
        <v>11.980000000000734</v>
      </c>
      <c r="BR97" s="32">
        <f t="shared" ca="1" si="20"/>
        <v>3.0000000000002971</v>
      </c>
      <c r="BS97" s="32">
        <f t="shared" ca="1" si="14"/>
        <v>10.709999999999322</v>
      </c>
      <c r="BT97" s="32">
        <f t="shared" ca="1" si="14"/>
        <v>13.319999999999581</v>
      </c>
      <c r="BU97" s="32">
        <f t="shared" ca="1" si="14"/>
        <v>56.920000000000293</v>
      </c>
      <c r="BV97" s="32">
        <f t="shared" ca="1" si="14"/>
        <v>3.189999999999968</v>
      </c>
      <c r="BW97" s="32">
        <f t="shared" ca="1" si="14"/>
        <v>8.0000000000001847E-2</v>
      </c>
      <c r="BX97" s="32">
        <f t="shared" ca="1" si="14"/>
        <v>5.6199999999999077</v>
      </c>
    </row>
    <row r="98" spans="1:76">
      <c r="A98" t="s">
        <v>509</v>
      </c>
      <c r="B98" s="1" t="s">
        <v>56</v>
      </c>
      <c r="C98" t="str">
        <f t="shared" ca="1" si="17"/>
        <v>PKNE</v>
      </c>
      <c r="D98" t="str">
        <f t="shared" ca="1" si="18"/>
        <v>Cowley Ridge Phase 1 Wind Facility</v>
      </c>
      <c r="E98" s="31">
        <f ca="1">IFERROR(IF(AND($A98=VLOOKUP($A98&amp;"."&amp;$C98,UncollectibleLookup,2,FALSE),$C98=VLOOKUP($A98&amp;"."&amp;$C98,UncollectibleLookup,4,FALSE)),0,'Corrected With Uncollectible'!CW98-'Module C Initial'!CW98),'Corrected With Uncollectible'!CW98-'Module C Initial'!CW98)</f>
        <v>0</v>
      </c>
      <c r="F98" s="31">
        <f ca="1">IFERROR(IF(AND($A98=VLOOKUP($A98&amp;"."&amp;$C98,UncollectibleLookup,2,FALSE),$C98=VLOOKUP($A98&amp;"."&amp;$C98,UncollectibleLookup,4,FALSE)),0,'Corrected With Uncollectible'!CX98-'Module C Initial'!CX98),'Corrected With Uncollectible'!CX98-'Module C Initial'!CX98)</f>
        <v>0</v>
      </c>
      <c r="G98" s="31">
        <f ca="1">IFERROR(IF(AND($A98=VLOOKUP($A98&amp;"."&amp;$C98,UncollectibleLookup,2,FALSE),$C98=VLOOKUP($A98&amp;"."&amp;$C98,UncollectibleLookup,4,FALSE)),0,'Corrected With Uncollectible'!CY98-'Module C Initial'!CY98),'Corrected With Uncollectible'!CY98-'Module C Initial'!CY98)</f>
        <v>0</v>
      </c>
      <c r="H98" s="31">
        <f ca="1">IFERROR(IF(AND($A98=VLOOKUP($A98&amp;"."&amp;$C98,UncollectibleLookup,2,FALSE),$C98=VLOOKUP($A98&amp;"."&amp;$C98,UncollectibleLookup,4,FALSE)),0,'Corrected With Uncollectible'!CZ98-'Module C Initial'!CZ98),'Corrected With Uncollectible'!CZ98-'Module C Initial'!CZ98)</f>
        <v>0</v>
      </c>
      <c r="I98" s="31">
        <f ca="1">IFERROR(IF(AND($A98=VLOOKUP($A98&amp;"."&amp;$C98,UncollectibleLookup,2,FALSE),$C98=VLOOKUP($A98&amp;"."&amp;$C98,UncollectibleLookup,4,FALSE)),0,'Corrected With Uncollectible'!DA98-'Module C Initial'!DA98),'Corrected With Uncollectible'!DA98-'Module C Initial'!DA98)</f>
        <v>0</v>
      </c>
      <c r="J98" s="31">
        <f ca="1">IFERROR(IF(AND($A98=VLOOKUP($A98&amp;"."&amp;$C98,UncollectibleLookup,2,FALSE),$C98=VLOOKUP($A98&amp;"."&amp;$C98,UncollectibleLookup,4,FALSE)),0,'Corrected With Uncollectible'!DB98-'Module C Initial'!DB98),'Corrected With Uncollectible'!DB98-'Module C Initial'!DB98)</f>
        <v>0</v>
      </c>
      <c r="K98" s="31">
        <f ca="1">IFERROR(IF(AND($A98=VLOOKUP($A98&amp;"."&amp;$C98,UncollectibleLookup,2,FALSE),$C98=VLOOKUP($A98&amp;"."&amp;$C98,UncollectibleLookup,4,FALSE)),0,'Corrected With Uncollectible'!DC98-'Module C Initial'!DC98),'Corrected With Uncollectible'!DC98-'Module C Initial'!DC98)</f>
        <v>0</v>
      </c>
      <c r="L98" s="31">
        <f ca="1">IFERROR(IF(AND($A98=VLOOKUP($A98&amp;"."&amp;$C98,UncollectibleLookup,2,FALSE),$C98=VLOOKUP($A98&amp;"."&amp;$C98,UncollectibleLookup,4,FALSE)),0,'Corrected With Uncollectible'!DD98-'Module C Initial'!DD98),'Corrected With Uncollectible'!DD98-'Module C Initial'!DD98)</f>
        <v>0</v>
      </c>
      <c r="M98" s="31">
        <f ca="1">IFERROR(IF(AND($A98=VLOOKUP($A98&amp;"."&amp;$C98,UncollectibleLookup,2,FALSE),$C98=VLOOKUP($A98&amp;"."&amp;$C98,UncollectibleLookup,4,FALSE)),0,'Corrected With Uncollectible'!DE98-'Module C Initial'!DE98),'Corrected With Uncollectible'!DE98-'Module C Initial'!DE98)</f>
        <v>0</v>
      </c>
      <c r="N98" s="31">
        <f ca="1">IFERROR(IF(AND($A98=VLOOKUP($A98&amp;"."&amp;$C98,UncollectibleLookup,2,FALSE),$C98=VLOOKUP($A98&amp;"."&amp;$C98,UncollectibleLookup,4,FALSE)),0,'Corrected With Uncollectible'!DF98-'Module C Initial'!DF98),'Corrected With Uncollectible'!DF98-'Module C Initial'!DF98)</f>
        <v>0</v>
      </c>
      <c r="O98" s="31">
        <f ca="1">IFERROR(IF(AND($A98=VLOOKUP($A98&amp;"."&amp;$C98,UncollectibleLookup,2,FALSE),$C98=VLOOKUP($A98&amp;"."&amp;$C98,UncollectibleLookup,4,FALSE)),0,'Corrected With Uncollectible'!DG98-'Module C Initial'!DG98),'Corrected With Uncollectible'!DG98-'Module C Initial'!DG98)</f>
        <v>23.029999999998836</v>
      </c>
      <c r="P98" s="31">
        <f ca="1">IFERROR(IF(AND($A98=VLOOKUP($A98&amp;"."&amp;$C98,UncollectibleLookup,2,FALSE),$C98=VLOOKUP($A98&amp;"."&amp;$C98,UncollectibleLookup,4,FALSE)),0,'Corrected With Uncollectible'!DH98-'Module C Initial'!DH98),'Corrected With Uncollectible'!DH98-'Module C Initial'!DH98)</f>
        <v>9.2399999999997817</v>
      </c>
      <c r="Q98" s="32">
        <f ca="1">IFERROR(IF(AND($A98=VLOOKUP($A98&amp;"."&amp;$C98,UncollectibleLookup,2,FALSE),$C98=VLOOKUP($A98&amp;"."&amp;$C98,UncollectibleLookup,4,FALSE)),0,'Corrected With Uncollectible'!DI98-'Module C Initial'!DI98),'Corrected With Uncollectible'!DI98-'Module C Initial'!DI98)</f>
        <v>0</v>
      </c>
      <c r="R98" s="32">
        <f ca="1">IFERROR(IF(AND($A98=VLOOKUP($A98&amp;"."&amp;$C98,UncollectibleLookup,2,FALSE),$C98=VLOOKUP($A98&amp;"."&amp;$C98,UncollectibleLookup,4,FALSE)),0,'Corrected With Uncollectible'!DJ98-'Module C Initial'!DJ98),'Corrected With Uncollectible'!DJ98-'Module C Initial'!DJ98)</f>
        <v>0</v>
      </c>
      <c r="S98" s="32">
        <f ca="1">IFERROR(IF(AND($A98=VLOOKUP($A98&amp;"."&amp;$C98,UncollectibleLookup,2,FALSE),$C98=VLOOKUP($A98&amp;"."&amp;$C98,UncollectibleLookup,4,FALSE)),0,'Corrected With Uncollectible'!DK98-'Module C Initial'!DK98),'Corrected With Uncollectible'!DK98-'Module C Initial'!DK98)</f>
        <v>0</v>
      </c>
      <c r="T98" s="32">
        <f ca="1">IFERROR(IF(AND($A98=VLOOKUP($A98&amp;"."&amp;$C98,UncollectibleLookup,2,FALSE),$C98=VLOOKUP($A98&amp;"."&amp;$C98,UncollectibleLookup,4,FALSE)),0,'Corrected With Uncollectible'!DL98-'Module C Initial'!DL98),'Corrected With Uncollectible'!DL98-'Module C Initial'!DL98)</f>
        <v>0</v>
      </c>
      <c r="U98" s="32">
        <f ca="1">IFERROR(IF(AND($A98=VLOOKUP($A98&amp;"."&amp;$C98,UncollectibleLookup,2,FALSE),$C98=VLOOKUP($A98&amp;"."&amp;$C98,UncollectibleLookup,4,FALSE)),0,'Corrected With Uncollectible'!DM98-'Module C Initial'!DM98),'Corrected With Uncollectible'!DM98-'Module C Initial'!DM98)</f>
        <v>0</v>
      </c>
      <c r="V98" s="32">
        <f ca="1">IFERROR(IF(AND($A98=VLOOKUP($A98&amp;"."&amp;$C98,UncollectibleLookup,2,FALSE),$C98=VLOOKUP($A98&amp;"."&amp;$C98,UncollectibleLookup,4,FALSE)),0,'Corrected With Uncollectible'!DN98-'Module C Initial'!DN98),'Corrected With Uncollectible'!DN98-'Module C Initial'!DN98)</f>
        <v>0</v>
      </c>
      <c r="W98" s="32">
        <f ca="1">IFERROR(IF(AND($A98=VLOOKUP($A98&amp;"."&amp;$C98,UncollectibleLookup,2,FALSE),$C98=VLOOKUP($A98&amp;"."&amp;$C98,UncollectibleLookup,4,FALSE)),0,'Corrected With Uncollectible'!DO98-'Module C Initial'!DO98),'Corrected With Uncollectible'!DO98-'Module C Initial'!DO98)</f>
        <v>0</v>
      </c>
      <c r="X98" s="32">
        <f ca="1">IFERROR(IF(AND($A98=VLOOKUP($A98&amp;"."&amp;$C98,UncollectibleLookup,2,FALSE),$C98=VLOOKUP($A98&amp;"."&amp;$C98,UncollectibleLookup,4,FALSE)),0,'Corrected With Uncollectible'!DP98-'Module C Initial'!DP98),'Corrected With Uncollectible'!DP98-'Module C Initial'!DP98)</f>
        <v>0</v>
      </c>
      <c r="Y98" s="32">
        <f ca="1">IFERROR(IF(AND($A98=VLOOKUP($A98&amp;"."&amp;$C98,UncollectibleLookup,2,FALSE),$C98=VLOOKUP($A98&amp;"."&amp;$C98,UncollectibleLookup,4,FALSE)),0,'Corrected With Uncollectible'!DQ98-'Module C Initial'!DQ98),'Corrected With Uncollectible'!DQ98-'Module C Initial'!DQ98)</f>
        <v>0</v>
      </c>
      <c r="Z98" s="32">
        <f ca="1">IFERROR(IF(AND($A98=VLOOKUP($A98&amp;"."&amp;$C98,UncollectibleLookup,2,FALSE),$C98=VLOOKUP($A98&amp;"."&amp;$C98,UncollectibleLookup,4,FALSE)),0,'Corrected With Uncollectible'!DR98-'Module C Initial'!DR98),'Corrected With Uncollectible'!DR98-'Module C Initial'!DR98)</f>
        <v>0</v>
      </c>
      <c r="AA98" s="32">
        <f ca="1">IFERROR(IF(AND($A98=VLOOKUP($A98&amp;"."&amp;$C98,UncollectibleLookup,2,FALSE),$C98=VLOOKUP($A98&amp;"."&amp;$C98,UncollectibleLookup,4,FALSE)),0,'Corrected With Uncollectible'!DS98-'Module C Initial'!DS98),'Corrected With Uncollectible'!DS98-'Module C Initial'!DS98)</f>
        <v>1.1499999999999773</v>
      </c>
      <c r="AB98" s="32">
        <f ca="1">IFERROR(IF(AND($A98=VLOOKUP($A98&amp;"."&amp;$C98,UncollectibleLookup,2,FALSE),$C98=VLOOKUP($A98&amp;"."&amp;$C98,UncollectibleLookup,4,FALSE)),0,'Corrected With Uncollectible'!DT98-'Module C Initial'!DT98),'Corrected With Uncollectible'!DT98-'Module C Initial'!DT98)</f>
        <v>0.47000000000002728</v>
      </c>
      <c r="AC98" s="31">
        <f ca="1">IFERROR(IF(AND($A98=VLOOKUP($A98&amp;"."&amp;$C98,UncollectibleLookup,2,FALSE),$C98=VLOOKUP($A98&amp;"."&amp;$C98,UncollectibleLookup,4,FALSE)),0,'Corrected With Uncollectible'!DU98-'Module C Initial'!DU98),'Corrected With Uncollectible'!DU98-'Module C Initial'!DU98)</f>
        <v>0</v>
      </c>
      <c r="AD98" s="31">
        <f ca="1">IFERROR(IF(AND($A98=VLOOKUP($A98&amp;"."&amp;$C98,UncollectibleLookup,2,FALSE),$C98=VLOOKUP($A98&amp;"."&amp;$C98,UncollectibleLookup,4,FALSE)),0,'Corrected With Uncollectible'!DV98-'Module C Initial'!DV98),'Corrected With Uncollectible'!DV98-'Module C Initial'!DV98)</f>
        <v>0</v>
      </c>
      <c r="AE98" s="31">
        <f ca="1">IFERROR(IF(AND($A98=VLOOKUP($A98&amp;"."&amp;$C98,UncollectibleLookup,2,FALSE),$C98=VLOOKUP($A98&amp;"."&amp;$C98,UncollectibleLookup,4,FALSE)),0,'Corrected With Uncollectible'!DW98-'Module C Initial'!DW98),'Corrected With Uncollectible'!DW98-'Module C Initial'!DW98)</f>
        <v>0</v>
      </c>
      <c r="AF98" s="31">
        <f ca="1">IFERROR(IF(AND($A98=VLOOKUP($A98&amp;"."&amp;$C98,UncollectibleLookup,2,FALSE),$C98=VLOOKUP($A98&amp;"."&amp;$C98,UncollectibleLookup,4,FALSE)),0,'Corrected With Uncollectible'!DX98-'Module C Initial'!DX98),'Corrected With Uncollectible'!DX98-'Module C Initial'!DX98)</f>
        <v>0</v>
      </c>
      <c r="AG98" s="31">
        <f ca="1">IFERROR(IF(AND($A98=VLOOKUP($A98&amp;"."&amp;$C98,UncollectibleLookup,2,FALSE),$C98=VLOOKUP($A98&amp;"."&amp;$C98,UncollectibleLookup,4,FALSE)),0,'Corrected With Uncollectible'!DY98-'Module C Initial'!DY98),'Corrected With Uncollectible'!DY98-'Module C Initial'!DY98)</f>
        <v>0</v>
      </c>
      <c r="AH98" s="31">
        <f ca="1">IFERROR(IF(AND($A98=VLOOKUP($A98&amp;"."&amp;$C98,UncollectibleLookup,2,FALSE),$C98=VLOOKUP($A98&amp;"."&amp;$C98,UncollectibleLookup,4,FALSE)),0,'Corrected With Uncollectible'!DZ98-'Module C Initial'!DZ98),'Corrected With Uncollectible'!DZ98-'Module C Initial'!DZ98)</f>
        <v>0</v>
      </c>
      <c r="AI98" s="31">
        <f ca="1">IFERROR(IF(AND($A98=VLOOKUP($A98&amp;"."&amp;$C98,UncollectibleLookup,2,FALSE),$C98=VLOOKUP($A98&amp;"."&amp;$C98,UncollectibleLookup,4,FALSE)),0,'Corrected With Uncollectible'!EA98-'Module C Initial'!EA98),'Corrected With Uncollectible'!EA98-'Module C Initial'!EA98)</f>
        <v>0</v>
      </c>
      <c r="AJ98" s="31">
        <f ca="1">IFERROR(IF(AND($A98=VLOOKUP($A98&amp;"."&amp;$C98,UncollectibleLookup,2,FALSE),$C98=VLOOKUP($A98&amp;"."&amp;$C98,UncollectibleLookup,4,FALSE)),0,'Corrected With Uncollectible'!EB98-'Module C Initial'!EB98),'Corrected With Uncollectible'!EB98-'Module C Initial'!EB98)</f>
        <v>0</v>
      </c>
      <c r="AK98" s="31">
        <f ca="1">IFERROR(IF(AND($A98=VLOOKUP($A98&amp;"."&amp;$C98,UncollectibleLookup,2,FALSE),$C98=VLOOKUP($A98&amp;"."&amp;$C98,UncollectibleLookup,4,FALSE)),0,'Corrected With Uncollectible'!EC98-'Module C Initial'!EC98),'Corrected With Uncollectible'!EC98-'Module C Initial'!EC98)</f>
        <v>0</v>
      </c>
      <c r="AL98" s="31">
        <f ca="1">IFERROR(IF(AND($A98=VLOOKUP($A98&amp;"."&amp;$C98,UncollectibleLookup,2,FALSE),$C98=VLOOKUP($A98&amp;"."&amp;$C98,UncollectibleLookup,4,FALSE)),0,'Corrected With Uncollectible'!ED98-'Module C Initial'!ED98),'Corrected With Uncollectible'!ED98-'Module C Initial'!ED98)</f>
        <v>0</v>
      </c>
      <c r="AM98" s="31">
        <f ca="1">IFERROR(IF(AND($A98=VLOOKUP($A98&amp;"."&amp;$C98,UncollectibleLookup,2,FALSE),$C98=VLOOKUP($A98&amp;"."&amp;$C98,UncollectibleLookup,4,FALSE)),0,'Corrected With Uncollectible'!EE98-'Module C Initial'!EE98),'Corrected With Uncollectible'!EE98-'Module C Initial'!EE98)</f>
        <v>7</v>
      </c>
      <c r="AN98" s="31">
        <f ca="1">IFERROR(IF(AND($A98=VLOOKUP($A98&amp;"."&amp;$C98,UncollectibleLookup,2,FALSE),$C98=VLOOKUP($A98&amp;"."&amp;$C98,UncollectibleLookup,4,FALSE)),0,'Corrected With Uncollectible'!EF98-'Module C Initial'!EF98),'Corrected With Uncollectible'!EF98-'Module C Initial'!EF98)</f>
        <v>2.7899999999999636</v>
      </c>
      <c r="AO98" s="32">
        <f t="shared" ca="1" si="16"/>
        <v>0</v>
      </c>
      <c r="AP98" s="32">
        <f t="shared" ca="1" si="16"/>
        <v>0</v>
      </c>
      <c r="AQ98" s="32">
        <f t="shared" ca="1" si="16"/>
        <v>0</v>
      </c>
      <c r="AR98" s="32">
        <f t="shared" ca="1" si="16"/>
        <v>0</v>
      </c>
      <c r="AS98" s="32">
        <f t="shared" ca="1" si="16"/>
        <v>0</v>
      </c>
      <c r="AT98" s="32">
        <f t="shared" ca="1" si="16"/>
        <v>0</v>
      </c>
      <c r="AU98" s="32">
        <f t="shared" ca="1" si="21"/>
        <v>0</v>
      </c>
      <c r="AV98" s="32">
        <f t="shared" ca="1" si="21"/>
        <v>0</v>
      </c>
      <c r="AW98" s="32">
        <f t="shared" ca="1" si="21"/>
        <v>0</v>
      </c>
      <c r="AX98" s="32">
        <f t="shared" ca="1" si="21"/>
        <v>0</v>
      </c>
      <c r="AY98" s="32">
        <f t="shared" ca="1" si="21"/>
        <v>31.179999999998813</v>
      </c>
      <c r="AZ98" s="32">
        <f t="shared" ca="1" si="21"/>
        <v>12.499999999999773</v>
      </c>
      <c r="BA98" s="31">
        <f t="shared" ca="1" si="19"/>
        <v>0</v>
      </c>
      <c r="BB98" s="31">
        <f t="shared" ca="1" si="19"/>
        <v>0</v>
      </c>
      <c r="BC98" s="31">
        <f t="shared" ca="1" si="19"/>
        <v>0</v>
      </c>
      <c r="BD98" s="31">
        <f t="shared" ca="1" si="19"/>
        <v>0</v>
      </c>
      <c r="BE98" s="31">
        <f t="shared" ca="1" si="19"/>
        <v>0</v>
      </c>
      <c r="BF98" s="31">
        <f t="shared" ca="1" si="19"/>
        <v>0</v>
      </c>
      <c r="BG98" s="31">
        <f t="shared" ca="1" si="13"/>
        <v>0</v>
      </c>
      <c r="BH98" s="31">
        <f t="shared" ca="1" si="13"/>
        <v>0</v>
      </c>
      <c r="BI98" s="31">
        <f t="shared" ca="1" si="13"/>
        <v>0</v>
      </c>
      <c r="BJ98" s="31">
        <f t="shared" ref="BJ98:BL146" ca="1" si="22">ROUND(N98*BJ$3,2)</f>
        <v>0</v>
      </c>
      <c r="BK98" s="31">
        <f t="shared" ca="1" si="22"/>
        <v>0.27</v>
      </c>
      <c r="BL98" s="31">
        <f t="shared" ca="1" si="22"/>
        <v>0.11</v>
      </c>
      <c r="BM98" s="32">
        <f t="shared" ca="1" si="20"/>
        <v>0</v>
      </c>
      <c r="BN98" s="32">
        <f t="shared" ca="1" si="20"/>
        <v>0</v>
      </c>
      <c r="BO98" s="32">
        <f t="shared" ca="1" si="20"/>
        <v>0</v>
      </c>
      <c r="BP98" s="32">
        <f t="shared" ca="1" si="20"/>
        <v>0</v>
      </c>
      <c r="BQ98" s="32">
        <f t="shared" ca="1" si="20"/>
        <v>0</v>
      </c>
      <c r="BR98" s="32">
        <f t="shared" ca="1" si="20"/>
        <v>0</v>
      </c>
      <c r="BS98" s="32">
        <f t="shared" ca="1" si="14"/>
        <v>0</v>
      </c>
      <c r="BT98" s="32">
        <f t="shared" ca="1" si="14"/>
        <v>0</v>
      </c>
      <c r="BU98" s="32">
        <f t="shared" ca="1" si="14"/>
        <v>0</v>
      </c>
      <c r="BV98" s="32">
        <f t="shared" ref="BV98:BX146" ca="1" si="23">AX98+BJ98</f>
        <v>0</v>
      </c>
      <c r="BW98" s="32">
        <f t="shared" ca="1" si="23"/>
        <v>31.449999999998813</v>
      </c>
      <c r="BX98" s="32">
        <f t="shared" ca="1" si="23"/>
        <v>12.609999999999772</v>
      </c>
    </row>
    <row r="99" spans="1:76">
      <c r="A99" t="s">
        <v>436</v>
      </c>
      <c r="B99" s="1" t="s">
        <v>131</v>
      </c>
      <c r="C99" t="str">
        <f t="shared" ca="1" si="17"/>
        <v>POC</v>
      </c>
      <c r="D99" t="str">
        <f t="shared" ca="1" si="18"/>
        <v>Pocaterra Hydro Facility</v>
      </c>
      <c r="E99" s="31">
        <f ca="1">IFERROR(IF(AND($A99=VLOOKUP($A99&amp;"."&amp;$C99,UncollectibleLookup,2,FALSE),$C99=VLOOKUP($A99&amp;"."&amp;$C99,UncollectibleLookup,4,FALSE)),0,'Corrected With Uncollectible'!CW99-'Module C Initial'!CW99),'Corrected With Uncollectible'!CW99-'Module C Initial'!CW99)</f>
        <v>176.72999999999956</v>
      </c>
      <c r="F99" s="31">
        <f ca="1">IFERROR(IF(AND($A99=VLOOKUP($A99&amp;"."&amp;$C99,UncollectibleLookup,2,FALSE),$C99=VLOOKUP($A99&amp;"."&amp;$C99,UncollectibleLookup,4,FALSE)),0,'Corrected With Uncollectible'!CX99-'Module C Initial'!CX99),'Corrected With Uncollectible'!CX99-'Module C Initial'!CX99)</f>
        <v>65.689999999999827</v>
      </c>
      <c r="G99" s="31">
        <f ca="1">IFERROR(IF(AND($A99=VLOOKUP($A99&amp;"."&amp;$C99,UncollectibleLookup,2,FALSE),$C99=VLOOKUP($A99&amp;"."&amp;$C99,UncollectibleLookup,4,FALSE)),0,'Corrected With Uncollectible'!CY99-'Module C Initial'!CY99),'Corrected With Uncollectible'!CY99-'Module C Initial'!CY99)</f>
        <v>46.679999999999836</v>
      </c>
      <c r="H99" s="31">
        <f ca="1">IFERROR(IF(AND($A99=VLOOKUP($A99&amp;"."&amp;$C99,UncollectibleLookup,2,FALSE),$C99=VLOOKUP($A99&amp;"."&amp;$C99,UncollectibleLookup,4,FALSE)),0,'Corrected With Uncollectible'!CZ99-'Module C Initial'!CZ99),'Corrected With Uncollectible'!CZ99-'Module C Initial'!CZ99)</f>
        <v>20.370000000000005</v>
      </c>
      <c r="I99" s="31">
        <f ca="1">IFERROR(IF(AND($A99=VLOOKUP($A99&amp;"."&amp;$C99,UncollectibleLookup,2,FALSE),$C99=VLOOKUP($A99&amp;"."&amp;$C99,UncollectibleLookup,4,FALSE)),0,'Corrected With Uncollectible'!DA99-'Module C Initial'!DA99),'Corrected With Uncollectible'!DA99-'Module C Initial'!DA99)</f>
        <v>17.689999999999941</v>
      </c>
      <c r="J99" s="31">
        <f ca="1">IFERROR(IF(AND($A99=VLOOKUP($A99&amp;"."&amp;$C99,UncollectibleLookup,2,FALSE),$C99=VLOOKUP($A99&amp;"."&amp;$C99,UncollectibleLookup,4,FALSE)),0,'Corrected With Uncollectible'!DB99-'Module C Initial'!DB99),'Corrected With Uncollectible'!DB99-'Module C Initial'!DB99)</f>
        <v>2.75</v>
      </c>
      <c r="K99" s="31">
        <f ca="1">IFERROR(IF(AND($A99=VLOOKUP($A99&amp;"."&amp;$C99,UncollectibleLookup,2,FALSE),$C99=VLOOKUP($A99&amp;"."&amp;$C99,UncollectibleLookup,4,FALSE)),0,'Corrected With Uncollectible'!DC99-'Module C Initial'!DC99),'Corrected With Uncollectible'!DC99-'Module C Initial'!DC99)</f>
        <v>9.0599999999999454</v>
      </c>
      <c r="L99" s="31">
        <f ca="1">IFERROR(IF(AND($A99=VLOOKUP($A99&amp;"."&amp;$C99,UncollectibleLookup,2,FALSE),$C99=VLOOKUP($A99&amp;"."&amp;$C99,UncollectibleLookup,4,FALSE)),0,'Corrected With Uncollectible'!DD99-'Module C Initial'!DD99),'Corrected With Uncollectible'!DD99-'Module C Initial'!DD99)</f>
        <v>10.939999999999998</v>
      </c>
      <c r="M99" s="31">
        <f ca="1">IFERROR(IF(AND($A99=VLOOKUP($A99&amp;"."&amp;$C99,UncollectibleLookup,2,FALSE),$C99=VLOOKUP($A99&amp;"."&amp;$C99,UncollectibleLookup,4,FALSE)),0,'Corrected With Uncollectible'!DE99-'Module C Initial'!DE99),'Corrected With Uncollectible'!DE99-'Module C Initial'!DE99)</f>
        <v>98.539999999999964</v>
      </c>
      <c r="N99" s="31">
        <f ca="1">IFERROR(IF(AND($A99=VLOOKUP($A99&amp;"."&amp;$C99,UncollectibleLookup,2,FALSE),$C99=VLOOKUP($A99&amp;"."&amp;$C99,UncollectibleLookup,4,FALSE)),0,'Corrected With Uncollectible'!DF99-'Module C Initial'!DF99),'Corrected With Uncollectible'!DF99-'Module C Initial'!DF99)</f>
        <v>26.169999999999959</v>
      </c>
      <c r="O99" s="31">
        <f ca="1">IFERROR(IF(AND($A99=VLOOKUP($A99&amp;"."&amp;$C99,UncollectibleLookup,2,FALSE),$C99=VLOOKUP($A99&amp;"."&amp;$C99,UncollectibleLookup,4,FALSE)),0,'Corrected With Uncollectible'!DG99-'Module C Initial'!DG99),'Corrected With Uncollectible'!DG99-'Module C Initial'!DG99)</f>
        <v>59.929999999999609</v>
      </c>
      <c r="P99" s="31">
        <f ca="1">IFERROR(IF(AND($A99=VLOOKUP($A99&amp;"."&amp;$C99,UncollectibleLookup,2,FALSE),$C99=VLOOKUP($A99&amp;"."&amp;$C99,UncollectibleLookup,4,FALSE)),0,'Corrected With Uncollectible'!DH99-'Module C Initial'!DH99),'Corrected With Uncollectible'!DH99-'Module C Initial'!DH99)</f>
        <v>91.210000000000036</v>
      </c>
      <c r="Q99" s="32">
        <f ca="1">IFERROR(IF(AND($A99=VLOOKUP($A99&amp;"."&amp;$C99,UncollectibleLookup,2,FALSE),$C99=VLOOKUP($A99&amp;"."&amp;$C99,UncollectibleLookup,4,FALSE)),0,'Corrected With Uncollectible'!DI99-'Module C Initial'!DI99),'Corrected With Uncollectible'!DI99-'Module C Initial'!DI99)</f>
        <v>8.8300000000000125</v>
      </c>
      <c r="R99" s="32">
        <f ca="1">IFERROR(IF(AND($A99=VLOOKUP($A99&amp;"."&amp;$C99,UncollectibleLookup,2,FALSE),$C99=VLOOKUP($A99&amp;"."&amp;$C99,UncollectibleLookup,4,FALSE)),0,'Corrected With Uncollectible'!DJ99-'Module C Initial'!DJ99),'Corrected With Uncollectible'!DJ99-'Module C Initial'!DJ99)</f>
        <v>3.2800000000000011</v>
      </c>
      <c r="S99" s="32">
        <f ca="1">IFERROR(IF(AND($A99=VLOOKUP($A99&amp;"."&amp;$C99,UncollectibleLookup,2,FALSE),$C99=VLOOKUP($A99&amp;"."&amp;$C99,UncollectibleLookup,4,FALSE)),0,'Corrected With Uncollectible'!DK99-'Module C Initial'!DK99),'Corrected With Uncollectible'!DK99-'Module C Initial'!DK99)</f>
        <v>2.3399999999999963</v>
      </c>
      <c r="T99" s="32">
        <f ca="1">IFERROR(IF(AND($A99=VLOOKUP($A99&amp;"."&amp;$C99,UncollectibleLookup,2,FALSE),$C99=VLOOKUP($A99&amp;"."&amp;$C99,UncollectibleLookup,4,FALSE)),0,'Corrected With Uncollectible'!DL99-'Module C Initial'!DL99),'Corrected With Uncollectible'!DL99-'Module C Initial'!DL99)</f>
        <v>1.0199999999999996</v>
      </c>
      <c r="U99" s="32">
        <f ca="1">IFERROR(IF(AND($A99=VLOOKUP($A99&amp;"."&amp;$C99,UncollectibleLookup,2,FALSE),$C99=VLOOKUP($A99&amp;"."&amp;$C99,UncollectibleLookup,4,FALSE)),0,'Corrected With Uncollectible'!DM99-'Module C Initial'!DM99),'Corrected With Uncollectible'!DM99-'Module C Initial'!DM99)</f>
        <v>0.87999999999999901</v>
      </c>
      <c r="V99" s="32">
        <f ca="1">IFERROR(IF(AND($A99=VLOOKUP($A99&amp;"."&amp;$C99,UncollectibleLookup,2,FALSE),$C99=VLOOKUP($A99&amp;"."&amp;$C99,UncollectibleLookup,4,FALSE)),0,'Corrected With Uncollectible'!DN99-'Module C Initial'!DN99),'Corrected With Uncollectible'!DN99-'Module C Initial'!DN99)</f>
        <v>0.14000000000000012</v>
      </c>
      <c r="W99" s="32">
        <f ca="1">IFERROR(IF(AND($A99=VLOOKUP($A99&amp;"."&amp;$C99,UncollectibleLookup,2,FALSE),$C99=VLOOKUP($A99&amp;"."&amp;$C99,UncollectibleLookup,4,FALSE)),0,'Corrected With Uncollectible'!DO99-'Module C Initial'!DO99),'Corrected With Uncollectible'!DO99-'Module C Initial'!DO99)</f>
        <v>0.45000000000000107</v>
      </c>
      <c r="X99" s="32">
        <f ca="1">IFERROR(IF(AND($A99=VLOOKUP($A99&amp;"."&amp;$C99,UncollectibleLookup,2,FALSE),$C99=VLOOKUP($A99&amp;"."&amp;$C99,UncollectibleLookup,4,FALSE)),0,'Corrected With Uncollectible'!DP99-'Module C Initial'!DP99),'Corrected With Uncollectible'!DP99-'Module C Initial'!DP99)</f>
        <v>0.54999999999999893</v>
      </c>
      <c r="Y99" s="32">
        <f ca="1">IFERROR(IF(AND($A99=VLOOKUP($A99&amp;"."&amp;$C99,UncollectibleLookup,2,FALSE),$C99=VLOOKUP($A99&amp;"."&amp;$C99,UncollectibleLookup,4,FALSE)),0,'Corrected With Uncollectible'!DQ99-'Module C Initial'!DQ99),'Corrected With Uncollectible'!DQ99-'Module C Initial'!DQ99)</f>
        <v>4.9299999999999926</v>
      </c>
      <c r="Z99" s="32">
        <f ca="1">IFERROR(IF(AND($A99=VLOOKUP($A99&amp;"."&amp;$C99,UncollectibleLookup,2,FALSE),$C99=VLOOKUP($A99&amp;"."&amp;$C99,UncollectibleLookup,4,FALSE)),0,'Corrected With Uncollectible'!DR99-'Module C Initial'!DR99),'Corrected With Uncollectible'!DR99-'Module C Initial'!DR99)</f>
        <v>1.3099999999999987</v>
      </c>
      <c r="AA99" s="32">
        <f ca="1">IFERROR(IF(AND($A99=VLOOKUP($A99&amp;"."&amp;$C99,UncollectibleLookup,2,FALSE),$C99=VLOOKUP($A99&amp;"."&amp;$C99,UncollectibleLookup,4,FALSE)),0,'Corrected With Uncollectible'!DS99-'Module C Initial'!DS99),'Corrected With Uncollectible'!DS99-'Module C Initial'!DS99)</f>
        <v>2.9899999999999949</v>
      </c>
      <c r="AB99" s="32">
        <f ca="1">IFERROR(IF(AND($A99=VLOOKUP($A99&amp;"."&amp;$C99,UncollectibleLookup,2,FALSE),$C99=VLOOKUP($A99&amp;"."&amp;$C99,UncollectibleLookup,4,FALSE)),0,'Corrected With Uncollectible'!DT99-'Module C Initial'!DT99),'Corrected With Uncollectible'!DT99-'Module C Initial'!DT99)</f>
        <v>4.5699999999999932</v>
      </c>
      <c r="AC99" s="31">
        <f ca="1">IFERROR(IF(AND($A99=VLOOKUP($A99&amp;"."&amp;$C99,UncollectibleLookup,2,FALSE),$C99=VLOOKUP($A99&amp;"."&amp;$C99,UncollectibleLookup,4,FALSE)),0,'Corrected With Uncollectible'!DU99-'Module C Initial'!DU99),'Corrected With Uncollectible'!DU99-'Module C Initial'!DU99)</f>
        <v>56.940000000000055</v>
      </c>
      <c r="AD99" s="31">
        <f ca="1">IFERROR(IF(AND($A99=VLOOKUP($A99&amp;"."&amp;$C99,UncollectibleLookup,2,FALSE),$C99=VLOOKUP($A99&amp;"."&amp;$C99,UncollectibleLookup,4,FALSE)),0,'Corrected With Uncollectible'!DV99-'Module C Initial'!DV99),'Corrected With Uncollectible'!DV99-'Module C Initial'!DV99)</f>
        <v>21.009999999999991</v>
      </c>
      <c r="AE99" s="31">
        <f ca="1">IFERROR(IF(AND($A99=VLOOKUP($A99&amp;"."&amp;$C99,UncollectibleLookup,2,FALSE),$C99=VLOOKUP($A99&amp;"."&amp;$C99,UncollectibleLookup,4,FALSE)),0,'Corrected With Uncollectible'!DW99-'Module C Initial'!DW99),'Corrected With Uncollectible'!DW99-'Module C Initial'!DW99)</f>
        <v>14.829999999999984</v>
      </c>
      <c r="AF99" s="31">
        <f ca="1">IFERROR(IF(AND($A99=VLOOKUP($A99&amp;"."&amp;$C99,UncollectibleLookup,2,FALSE),$C99=VLOOKUP($A99&amp;"."&amp;$C99,UncollectibleLookup,4,FALSE)),0,'Corrected With Uncollectible'!DX99-'Module C Initial'!DX99),'Corrected With Uncollectible'!DX99-'Module C Initial'!DX99)</f>
        <v>6.4299999999999926</v>
      </c>
      <c r="AG99" s="31">
        <f ca="1">IFERROR(IF(AND($A99=VLOOKUP($A99&amp;"."&amp;$C99,UncollectibleLookup,2,FALSE),$C99=VLOOKUP($A99&amp;"."&amp;$C99,UncollectibleLookup,4,FALSE)),0,'Corrected With Uncollectible'!DY99-'Module C Initial'!DY99),'Corrected With Uncollectible'!DY99-'Module C Initial'!DY99)</f>
        <v>5.5600000000000023</v>
      </c>
      <c r="AH99" s="31">
        <f ca="1">IFERROR(IF(AND($A99=VLOOKUP($A99&amp;"."&amp;$C99,UncollectibleLookup,2,FALSE),$C99=VLOOKUP($A99&amp;"."&amp;$C99,UncollectibleLookup,4,FALSE)),0,'Corrected With Uncollectible'!DZ99-'Module C Initial'!DZ99),'Corrected With Uncollectible'!DZ99-'Module C Initial'!DZ99)</f>
        <v>0.85999999999999943</v>
      </c>
      <c r="AI99" s="31">
        <f ca="1">IFERROR(IF(AND($A99=VLOOKUP($A99&amp;"."&amp;$C99,UncollectibleLookup,2,FALSE),$C99=VLOOKUP($A99&amp;"."&amp;$C99,UncollectibleLookup,4,FALSE)),0,'Corrected With Uncollectible'!EA99-'Module C Initial'!EA99),'Corrected With Uncollectible'!EA99-'Module C Initial'!EA99)</f>
        <v>2.8200000000000003</v>
      </c>
      <c r="AJ99" s="31">
        <f ca="1">IFERROR(IF(AND($A99=VLOOKUP($A99&amp;"."&amp;$C99,UncollectibleLookup,2,FALSE),$C99=VLOOKUP($A99&amp;"."&amp;$C99,UncollectibleLookup,4,FALSE)),0,'Corrected With Uncollectible'!EB99-'Module C Initial'!EB99),'Corrected With Uncollectible'!EB99-'Module C Initial'!EB99)</f>
        <v>3.3800000000000026</v>
      </c>
      <c r="AK99" s="31">
        <f ca="1">IFERROR(IF(AND($A99=VLOOKUP($A99&amp;"."&amp;$C99,UncollectibleLookup,2,FALSE),$C99=VLOOKUP($A99&amp;"."&amp;$C99,UncollectibleLookup,4,FALSE)),0,'Corrected With Uncollectible'!EC99-'Module C Initial'!EC99),'Corrected With Uncollectible'!EC99-'Module C Initial'!EC99)</f>
        <v>30.289999999999964</v>
      </c>
      <c r="AL99" s="31">
        <f ca="1">IFERROR(IF(AND($A99=VLOOKUP($A99&amp;"."&amp;$C99,UncollectibleLookup,2,FALSE),$C99=VLOOKUP($A99&amp;"."&amp;$C99,UncollectibleLookup,4,FALSE)),0,'Corrected With Uncollectible'!ED99-'Module C Initial'!ED99),'Corrected With Uncollectible'!ED99-'Module C Initial'!ED99)</f>
        <v>8.0099999999999909</v>
      </c>
      <c r="AM99" s="31">
        <f ca="1">IFERROR(IF(AND($A99=VLOOKUP($A99&amp;"."&amp;$C99,UncollectibleLookup,2,FALSE),$C99=VLOOKUP($A99&amp;"."&amp;$C99,UncollectibleLookup,4,FALSE)),0,'Corrected With Uncollectible'!EE99-'Module C Initial'!EE99),'Corrected With Uncollectible'!EE99-'Module C Initial'!EE99)</f>
        <v>18.21999999999997</v>
      </c>
      <c r="AN99" s="31">
        <f ca="1">IFERROR(IF(AND($A99=VLOOKUP($A99&amp;"."&amp;$C99,UncollectibleLookup,2,FALSE),$C99=VLOOKUP($A99&amp;"."&amp;$C99,UncollectibleLookup,4,FALSE)),0,'Corrected With Uncollectible'!EF99-'Module C Initial'!EF99),'Corrected With Uncollectible'!EF99-'Module C Initial'!EF99)</f>
        <v>27.590000000000032</v>
      </c>
      <c r="AO99" s="32">
        <f t="shared" ca="1" si="16"/>
        <v>242.49999999999963</v>
      </c>
      <c r="AP99" s="32">
        <f t="shared" ca="1" si="16"/>
        <v>89.979999999999819</v>
      </c>
      <c r="AQ99" s="32">
        <f t="shared" ca="1" si="16"/>
        <v>63.849999999999817</v>
      </c>
      <c r="AR99" s="32">
        <f t="shared" ca="1" si="16"/>
        <v>27.819999999999997</v>
      </c>
      <c r="AS99" s="32">
        <f t="shared" ca="1" si="16"/>
        <v>24.129999999999942</v>
      </c>
      <c r="AT99" s="32">
        <f t="shared" ca="1" si="16"/>
        <v>3.7499999999999996</v>
      </c>
      <c r="AU99" s="32">
        <f t="shared" ca="1" si="21"/>
        <v>12.329999999999947</v>
      </c>
      <c r="AV99" s="32">
        <f t="shared" ca="1" si="21"/>
        <v>14.87</v>
      </c>
      <c r="AW99" s="32">
        <f t="shared" ca="1" si="21"/>
        <v>133.75999999999993</v>
      </c>
      <c r="AX99" s="32">
        <f t="shared" ca="1" si="21"/>
        <v>35.489999999999952</v>
      </c>
      <c r="AY99" s="32">
        <f t="shared" ca="1" si="21"/>
        <v>81.139999999999574</v>
      </c>
      <c r="AZ99" s="32">
        <f t="shared" ca="1" si="21"/>
        <v>123.37000000000006</v>
      </c>
      <c r="BA99" s="31">
        <f t="shared" ca="1" si="19"/>
        <v>2.0699999999999998</v>
      </c>
      <c r="BB99" s="31">
        <f t="shared" ca="1" si="19"/>
        <v>0.77</v>
      </c>
      <c r="BC99" s="31">
        <f t="shared" ca="1" si="19"/>
        <v>0.55000000000000004</v>
      </c>
      <c r="BD99" s="31">
        <f t="shared" ca="1" si="19"/>
        <v>0.24</v>
      </c>
      <c r="BE99" s="31">
        <f t="shared" ca="1" si="19"/>
        <v>0.21</v>
      </c>
      <c r="BF99" s="31">
        <f t="shared" ca="1" si="19"/>
        <v>0.03</v>
      </c>
      <c r="BG99" s="31">
        <f t="shared" ca="1" si="19"/>
        <v>0.11</v>
      </c>
      <c r="BH99" s="31">
        <f t="shared" ca="1" si="19"/>
        <v>0.13</v>
      </c>
      <c r="BI99" s="31">
        <f t="shared" ca="1" si="19"/>
        <v>1.1499999999999999</v>
      </c>
      <c r="BJ99" s="31">
        <f t="shared" ca="1" si="22"/>
        <v>0.31</v>
      </c>
      <c r="BK99" s="31">
        <f t="shared" ca="1" si="22"/>
        <v>0.7</v>
      </c>
      <c r="BL99" s="31">
        <f t="shared" ca="1" si="22"/>
        <v>1.07</v>
      </c>
      <c r="BM99" s="32">
        <f t="shared" ca="1" si="20"/>
        <v>244.56999999999962</v>
      </c>
      <c r="BN99" s="32">
        <f t="shared" ca="1" si="20"/>
        <v>90.749999999999815</v>
      </c>
      <c r="BO99" s="32">
        <f t="shared" ca="1" si="20"/>
        <v>64.399999999999821</v>
      </c>
      <c r="BP99" s="32">
        <f t="shared" ca="1" si="20"/>
        <v>28.059999999999995</v>
      </c>
      <c r="BQ99" s="32">
        <f t="shared" ca="1" si="20"/>
        <v>24.339999999999943</v>
      </c>
      <c r="BR99" s="32">
        <f t="shared" ca="1" si="20"/>
        <v>3.7799999999999994</v>
      </c>
      <c r="BS99" s="32">
        <f t="shared" ca="1" si="20"/>
        <v>12.439999999999946</v>
      </c>
      <c r="BT99" s="32">
        <f t="shared" ca="1" si="20"/>
        <v>15</v>
      </c>
      <c r="BU99" s="32">
        <f t="shared" ca="1" si="20"/>
        <v>134.90999999999994</v>
      </c>
      <c r="BV99" s="32">
        <f t="shared" ca="1" si="23"/>
        <v>35.799999999999955</v>
      </c>
      <c r="BW99" s="32">
        <f t="shared" ca="1" si="23"/>
        <v>81.839999999999577</v>
      </c>
      <c r="BX99" s="32">
        <f t="shared" ca="1" si="23"/>
        <v>124.44000000000005</v>
      </c>
    </row>
    <row r="100" spans="1:76">
      <c r="A100" t="s">
        <v>464</v>
      </c>
      <c r="B100" s="1" t="s">
        <v>11</v>
      </c>
      <c r="C100" t="str">
        <f t="shared" ca="1" si="17"/>
        <v>PR1</v>
      </c>
      <c r="D100" t="str">
        <f t="shared" ca="1" si="18"/>
        <v>Primrose #1</v>
      </c>
      <c r="E100" s="31">
        <f ca="1">IFERROR(IF(AND($A100=VLOOKUP($A100&amp;"."&amp;$C100,UncollectibleLookup,2,FALSE),$C100=VLOOKUP($A100&amp;"."&amp;$C100,UncollectibleLookup,4,FALSE)),0,'Corrected With Uncollectible'!CW100-'Module C Initial'!CW100),'Corrected With Uncollectible'!CW100-'Module C Initial'!CW100)</f>
        <v>-133.41000000000349</v>
      </c>
      <c r="F100" s="31">
        <f ca="1">IFERROR(IF(AND($A100=VLOOKUP($A100&amp;"."&amp;$C100,UncollectibleLookup,2,FALSE),$C100=VLOOKUP($A100&amp;"."&amp;$C100,UncollectibleLookup,4,FALSE)),0,'Corrected With Uncollectible'!CX100-'Module C Initial'!CX100),'Corrected With Uncollectible'!CX100-'Module C Initial'!CX100)</f>
        <v>-72.140000000006694</v>
      </c>
      <c r="G100" s="31">
        <f ca="1">IFERROR(IF(AND($A100=VLOOKUP($A100&amp;"."&amp;$C100,UncollectibleLookup,2,FALSE),$C100=VLOOKUP($A100&amp;"."&amp;$C100,UncollectibleLookup,4,FALSE)),0,'Corrected With Uncollectible'!CY100-'Module C Initial'!CY100),'Corrected With Uncollectible'!CY100-'Module C Initial'!CY100)</f>
        <v>-71.889999999999418</v>
      </c>
      <c r="H100" s="31">
        <f ca="1">IFERROR(IF(AND($A100=VLOOKUP($A100&amp;"."&amp;$C100,UncollectibleLookup,2,FALSE),$C100=VLOOKUP($A100&amp;"."&amp;$C100,UncollectibleLookup,4,FALSE)),0,'Corrected With Uncollectible'!CZ100-'Module C Initial'!CZ100),'Corrected With Uncollectible'!CZ100-'Module C Initial'!CZ100)</f>
        <v>-43.239999999997963</v>
      </c>
      <c r="I100" s="31">
        <f ca="1">IFERROR(IF(AND($A100=VLOOKUP($A100&amp;"."&amp;$C100,UncollectibleLookup,2,FALSE),$C100=VLOOKUP($A100&amp;"."&amp;$C100,UncollectibleLookup,4,FALSE)),0,'Corrected With Uncollectible'!DA100-'Module C Initial'!DA100),'Corrected With Uncollectible'!DA100-'Module C Initial'!DA100)</f>
        <v>-36.709999999999127</v>
      </c>
      <c r="J100" s="31">
        <f ca="1">IFERROR(IF(AND($A100=VLOOKUP($A100&amp;"."&amp;$C100,UncollectibleLookup,2,FALSE),$C100=VLOOKUP($A100&amp;"."&amp;$C100,UncollectibleLookup,4,FALSE)),0,'Corrected With Uncollectible'!DB100-'Module C Initial'!DB100),'Corrected With Uncollectible'!DB100-'Module C Initial'!DB100)</f>
        <v>-35.11000000000422</v>
      </c>
      <c r="K100" s="31">
        <f ca="1">IFERROR(IF(AND($A100=VLOOKUP($A100&amp;"."&amp;$C100,UncollectibleLookup,2,FALSE),$C100=VLOOKUP($A100&amp;"."&amp;$C100,UncollectibleLookup,4,FALSE)),0,'Corrected With Uncollectible'!DC100-'Module C Initial'!DC100),'Corrected With Uncollectible'!DC100-'Module C Initial'!DC100)</f>
        <v>-48.900000000001455</v>
      </c>
      <c r="L100" s="31">
        <f ca="1">IFERROR(IF(AND($A100=VLOOKUP($A100&amp;"."&amp;$C100,UncollectibleLookup,2,FALSE),$C100=VLOOKUP($A100&amp;"."&amp;$C100,UncollectibleLookup,4,FALSE)),0,'Corrected With Uncollectible'!DD100-'Module C Initial'!DD100),'Corrected With Uncollectible'!DD100-'Module C Initial'!DD100)</f>
        <v>-38.319999999999709</v>
      </c>
      <c r="M100" s="31">
        <f ca="1">IFERROR(IF(AND($A100=VLOOKUP($A100&amp;"."&amp;$C100,UncollectibleLookup,2,FALSE),$C100=VLOOKUP($A100&amp;"."&amp;$C100,UncollectibleLookup,4,FALSE)),0,'Corrected With Uncollectible'!DE100-'Module C Initial'!DE100),'Corrected With Uncollectible'!DE100-'Module C Initial'!DE100)</f>
        <v>-19.039999999999054</v>
      </c>
      <c r="N100" s="31">
        <f ca="1">IFERROR(IF(AND($A100=VLOOKUP($A100&amp;"."&amp;$C100,UncollectibleLookup,2,FALSE),$C100=VLOOKUP($A100&amp;"."&amp;$C100,UncollectibleLookup,4,FALSE)),0,'Corrected With Uncollectible'!DF100-'Module C Initial'!DF100),'Corrected With Uncollectible'!DF100-'Module C Initial'!DF100)</f>
        <v>-36.930000000003929</v>
      </c>
      <c r="O100" s="31">
        <f ca="1">IFERROR(IF(AND($A100=VLOOKUP($A100&amp;"."&amp;$C100,UncollectibleLookup,2,FALSE),$C100=VLOOKUP($A100&amp;"."&amp;$C100,UncollectibleLookup,4,FALSE)),0,'Corrected With Uncollectible'!DG100-'Module C Initial'!DG100),'Corrected With Uncollectible'!DG100-'Module C Initial'!DG100)</f>
        <v>-58.559999999997672</v>
      </c>
      <c r="P100" s="31">
        <f ca="1">IFERROR(IF(AND($A100=VLOOKUP($A100&amp;"."&amp;$C100,UncollectibleLookup,2,FALSE),$C100=VLOOKUP($A100&amp;"."&amp;$C100,UncollectibleLookup,4,FALSE)),0,'Corrected With Uncollectible'!DH100-'Module C Initial'!DH100),'Corrected With Uncollectible'!DH100-'Module C Initial'!DH100)</f>
        <v>-64.239999999997963</v>
      </c>
      <c r="Q100" s="32">
        <f ca="1">IFERROR(IF(AND($A100=VLOOKUP($A100&amp;"."&amp;$C100,UncollectibleLookup,2,FALSE),$C100=VLOOKUP($A100&amp;"."&amp;$C100,UncollectibleLookup,4,FALSE)),0,'Corrected With Uncollectible'!DI100-'Module C Initial'!DI100),'Corrected With Uncollectible'!DI100-'Module C Initial'!DI100)</f>
        <v>-6.6800000000000637</v>
      </c>
      <c r="R100" s="32">
        <f ca="1">IFERROR(IF(AND($A100=VLOOKUP($A100&amp;"."&amp;$C100,UncollectibleLookup,2,FALSE),$C100=VLOOKUP($A100&amp;"."&amp;$C100,UncollectibleLookup,4,FALSE)),0,'Corrected With Uncollectible'!DJ100-'Module C Initial'!DJ100),'Corrected With Uncollectible'!DJ100-'Module C Initial'!DJ100)</f>
        <v>-3.6000000000000227</v>
      </c>
      <c r="S100" s="32">
        <f ca="1">IFERROR(IF(AND($A100=VLOOKUP($A100&amp;"."&amp;$C100,UncollectibleLookup,2,FALSE),$C100=VLOOKUP($A100&amp;"."&amp;$C100,UncollectibleLookup,4,FALSE)),0,'Corrected With Uncollectible'!DK100-'Module C Initial'!DK100),'Corrected With Uncollectible'!DK100-'Module C Initial'!DK100)</f>
        <v>-3.5900000000000318</v>
      </c>
      <c r="T100" s="32">
        <f ca="1">IFERROR(IF(AND($A100=VLOOKUP($A100&amp;"."&amp;$C100,UncollectibleLookup,2,FALSE),$C100=VLOOKUP($A100&amp;"."&amp;$C100,UncollectibleLookup,4,FALSE)),0,'Corrected With Uncollectible'!DL100-'Module C Initial'!DL100),'Corrected With Uncollectible'!DL100-'Module C Initial'!DL100)</f>
        <v>-2.1599999999999682</v>
      </c>
      <c r="U100" s="32">
        <f ca="1">IFERROR(IF(AND($A100=VLOOKUP($A100&amp;"."&amp;$C100,UncollectibleLookup,2,FALSE),$C100=VLOOKUP($A100&amp;"."&amp;$C100,UncollectibleLookup,4,FALSE)),0,'Corrected With Uncollectible'!DM100-'Module C Initial'!DM100),'Corrected With Uncollectible'!DM100-'Module C Initial'!DM100)</f>
        <v>-1.8400000000000034</v>
      </c>
      <c r="V100" s="32">
        <f ca="1">IFERROR(IF(AND($A100=VLOOKUP($A100&amp;"."&amp;$C100,UncollectibleLookup,2,FALSE),$C100=VLOOKUP($A100&amp;"."&amp;$C100,UncollectibleLookup,4,FALSE)),0,'Corrected With Uncollectible'!DN100-'Module C Initial'!DN100),'Corrected With Uncollectible'!DN100-'Module C Initial'!DN100)</f>
        <v>-1.7599999999999909</v>
      </c>
      <c r="W100" s="32">
        <f ca="1">IFERROR(IF(AND($A100=VLOOKUP($A100&amp;"."&amp;$C100,UncollectibleLookup,2,FALSE),$C100=VLOOKUP($A100&amp;"."&amp;$C100,UncollectibleLookup,4,FALSE)),0,'Corrected With Uncollectible'!DO100-'Module C Initial'!DO100),'Corrected With Uncollectible'!DO100-'Module C Initial'!DO100)</f>
        <v>-2.4499999999999886</v>
      </c>
      <c r="X100" s="32">
        <f ca="1">IFERROR(IF(AND($A100=VLOOKUP($A100&amp;"."&amp;$C100,UncollectibleLookup,2,FALSE),$C100=VLOOKUP($A100&amp;"."&amp;$C100,UncollectibleLookup,4,FALSE)),0,'Corrected With Uncollectible'!DP100-'Module C Initial'!DP100),'Corrected With Uncollectible'!DP100-'Module C Initial'!DP100)</f>
        <v>-1.9200000000000159</v>
      </c>
      <c r="Y100" s="32">
        <f ca="1">IFERROR(IF(AND($A100=VLOOKUP($A100&amp;"."&amp;$C100,UncollectibleLookup,2,FALSE),$C100=VLOOKUP($A100&amp;"."&amp;$C100,UncollectibleLookup,4,FALSE)),0,'Corrected With Uncollectible'!DQ100-'Module C Initial'!DQ100),'Corrected With Uncollectible'!DQ100-'Module C Initial'!DQ100)</f>
        <v>-0.94999999999998863</v>
      </c>
      <c r="Z100" s="32">
        <f ca="1">IFERROR(IF(AND($A100=VLOOKUP($A100&amp;"."&amp;$C100,UncollectibleLookup,2,FALSE),$C100=VLOOKUP($A100&amp;"."&amp;$C100,UncollectibleLookup,4,FALSE)),0,'Corrected With Uncollectible'!DR100-'Module C Initial'!DR100),'Corrected With Uncollectible'!DR100-'Module C Initial'!DR100)</f>
        <v>-1.839999999999975</v>
      </c>
      <c r="AA100" s="32">
        <f ca="1">IFERROR(IF(AND($A100=VLOOKUP($A100&amp;"."&amp;$C100,UncollectibleLookup,2,FALSE),$C100=VLOOKUP($A100&amp;"."&amp;$C100,UncollectibleLookup,4,FALSE)),0,'Corrected With Uncollectible'!DS100-'Module C Initial'!DS100),'Corrected With Uncollectible'!DS100-'Module C Initial'!DS100)</f>
        <v>-2.9200000000000159</v>
      </c>
      <c r="AB100" s="32">
        <f ca="1">IFERROR(IF(AND($A100=VLOOKUP($A100&amp;"."&amp;$C100,UncollectibleLookup,2,FALSE),$C100=VLOOKUP($A100&amp;"."&amp;$C100,UncollectibleLookup,4,FALSE)),0,'Corrected With Uncollectible'!DT100-'Module C Initial'!DT100),'Corrected With Uncollectible'!DT100-'Module C Initial'!DT100)</f>
        <v>-3.2099999999999795</v>
      </c>
      <c r="AC100" s="31">
        <f ca="1">IFERROR(IF(AND($A100=VLOOKUP($A100&amp;"."&amp;$C100,UncollectibleLookup,2,FALSE),$C100=VLOOKUP($A100&amp;"."&amp;$C100,UncollectibleLookup,4,FALSE)),0,'Corrected With Uncollectible'!DU100-'Module C Initial'!DU100),'Corrected With Uncollectible'!DU100-'Module C Initial'!DU100)</f>
        <v>-42.980000000000473</v>
      </c>
      <c r="AD100" s="31">
        <f ca="1">IFERROR(IF(AND($A100=VLOOKUP($A100&amp;"."&amp;$C100,UncollectibleLookup,2,FALSE),$C100=VLOOKUP($A100&amp;"."&amp;$C100,UncollectibleLookup,4,FALSE)),0,'Corrected With Uncollectible'!DV100-'Module C Initial'!DV100),'Corrected With Uncollectible'!DV100-'Module C Initial'!DV100)</f>
        <v>-23.079999999999927</v>
      </c>
      <c r="AE100" s="31">
        <f ca="1">IFERROR(IF(AND($A100=VLOOKUP($A100&amp;"."&amp;$C100,UncollectibleLookup,2,FALSE),$C100=VLOOKUP($A100&amp;"."&amp;$C100,UncollectibleLookup,4,FALSE)),0,'Corrected With Uncollectible'!DW100-'Module C Initial'!DW100),'Corrected With Uncollectible'!DW100-'Module C Initial'!DW100)</f>
        <v>-22.840000000000146</v>
      </c>
      <c r="AF100" s="31">
        <f ca="1">IFERROR(IF(AND($A100=VLOOKUP($A100&amp;"."&amp;$C100,UncollectibleLookup,2,FALSE),$C100=VLOOKUP($A100&amp;"."&amp;$C100,UncollectibleLookup,4,FALSE)),0,'Corrected With Uncollectible'!DX100-'Module C Initial'!DX100),'Corrected With Uncollectible'!DX100-'Module C Initial'!DX100)</f>
        <v>-13.650000000000091</v>
      </c>
      <c r="AG100" s="31">
        <f ca="1">IFERROR(IF(AND($A100=VLOOKUP($A100&amp;"."&amp;$C100,UncollectibleLookup,2,FALSE),$C100=VLOOKUP($A100&amp;"."&amp;$C100,UncollectibleLookup,4,FALSE)),0,'Corrected With Uncollectible'!DY100-'Module C Initial'!DY100),'Corrected With Uncollectible'!DY100-'Module C Initial'!DY100)</f>
        <v>-11.539999999999964</v>
      </c>
      <c r="AH100" s="31">
        <f ca="1">IFERROR(IF(AND($A100=VLOOKUP($A100&amp;"."&amp;$C100,UncollectibleLookup,2,FALSE),$C100=VLOOKUP($A100&amp;"."&amp;$C100,UncollectibleLookup,4,FALSE)),0,'Corrected With Uncollectible'!DZ100-'Module C Initial'!DZ100),'Corrected With Uncollectible'!DZ100-'Module C Initial'!DZ100)</f>
        <v>-10.970000000000027</v>
      </c>
      <c r="AI100" s="31">
        <f ca="1">IFERROR(IF(AND($A100=VLOOKUP($A100&amp;"."&amp;$C100,UncollectibleLookup,2,FALSE),$C100=VLOOKUP($A100&amp;"."&amp;$C100,UncollectibleLookup,4,FALSE)),0,'Corrected With Uncollectible'!EA100-'Module C Initial'!EA100),'Corrected With Uncollectible'!EA100-'Module C Initial'!EA100)</f>
        <v>-15.200000000000045</v>
      </c>
      <c r="AJ100" s="31">
        <f ca="1">IFERROR(IF(AND($A100=VLOOKUP($A100&amp;"."&amp;$C100,UncollectibleLookup,2,FALSE),$C100=VLOOKUP($A100&amp;"."&amp;$C100,UncollectibleLookup,4,FALSE)),0,'Corrected With Uncollectible'!EB100-'Module C Initial'!EB100),'Corrected With Uncollectible'!EB100-'Module C Initial'!EB100)</f>
        <v>-11.849999999999909</v>
      </c>
      <c r="AK100" s="31">
        <f ca="1">IFERROR(IF(AND($A100=VLOOKUP($A100&amp;"."&amp;$C100,UncollectibleLookup,2,FALSE),$C100=VLOOKUP($A100&amp;"."&amp;$C100,UncollectibleLookup,4,FALSE)),0,'Corrected With Uncollectible'!EC100-'Module C Initial'!EC100),'Corrected With Uncollectible'!EC100-'Module C Initial'!EC100)</f>
        <v>-5.8600000000000136</v>
      </c>
      <c r="AL100" s="31">
        <f ca="1">IFERROR(IF(AND($A100=VLOOKUP($A100&amp;"."&amp;$C100,UncollectibleLookup,2,FALSE),$C100=VLOOKUP($A100&amp;"."&amp;$C100,UncollectibleLookup,4,FALSE)),0,'Corrected With Uncollectible'!ED100-'Module C Initial'!ED100),'Corrected With Uncollectible'!ED100-'Module C Initial'!ED100)</f>
        <v>-11.289999999999964</v>
      </c>
      <c r="AM100" s="31">
        <f ca="1">IFERROR(IF(AND($A100=VLOOKUP($A100&amp;"."&amp;$C100,UncollectibleLookup,2,FALSE),$C100=VLOOKUP($A100&amp;"."&amp;$C100,UncollectibleLookup,4,FALSE)),0,'Corrected With Uncollectible'!EE100-'Module C Initial'!EE100),'Corrected With Uncollectible'!EE100-'Module C Initial'!EE100)</f>
        <v>-17.799999999999727</v>
      </c>
      <c r="AN100" s="31">
        <f ca="1">IFERROR(IF(AND($A100=VLOOKUP($A100&amp;"."&amp;$C100,UncollectibleLookup,2,FALSE),$C100=VLOOKUP($A100&amp;"."&amp;$C100,UncollectibleLookup,4,FALSE)),0,'Corrected With Uncollectible'!EF100-'Module C Initial'!EF100),'Corrected With Uncollectible'!EF100-'Module C Initial'!EF100)</f>
        <v>-19.430000000000291</v>
      </c>
      <c r="AO100" s="32">
        <f t="shared" ca="1" si="16"/>
        <v>-183.07000000000403</v>
      </c>
      <c r="AP100" s="32">
        <f t="shared" ca="1" si="16"/>
        <v>-98.820000000006644</v>
      </c>
      <c r="AQ100" s="32">
        <f t="shared" ca="1" si="16"/>
        <v>-98.319999999999595</v>
      </c>
      <c r="AR100" s="32">
        <f t="shared" ca="1" si="16"/>
        <v>-59.049999999998022</v>
      </c>
      <c r="AS100" s="32">
        <f t="shared" ca="1" si="16"/>
        <v>-50.089999999999094</v>
      </c>
      <c r="AT100" s="32">
        <f t="shared" ca="1" si="16"/>
        <v>-47.840000000004238</v>
      </c>
      <c r="AU100" s="32">
        <f t="shared" ca="1" si="21"/>
        <v>-66.550000000001489</v>
      </c>
      <c r="AV100" s="32">
        <f t="shared" ca="1" si="21"/>
        <v>-52.089999999999634</v>
      </c>
      <c r="AW100" s="32">
        <f t="shared" ca="1" si="21"/>
        <v>-25.849999999999056</v>
      </c>
      <c r="AX100" s="32">
        <f t="shared" ca="1" si="21"/>
        <v>-50.060000000003868</v>
      </c>
      <c r="AY100" s="32">
        <f t="shared" ca="1" si="21"/>
        <v>-79.279999999997415</v>
      </c>
      <c r="AZ100" s="32">
        <f t="shared" ca="1" si="21"/>
        <v>-86.879999999998233</v>
      </c>
      <c r="BA100" s="31">
        <f t="shared" ca="1" si="19"/>
        <v>-1.56</v>
      </c>
      <c r="BB100" s="31">
        <f t="shared" ca="1" si="19"/>
        <v>-0.84</v>
      </c>
      <c r="BC100" s="31">
        <f t="shared" ca="1" si="19"/>
        <v>-0.84</v>
      </c>
      <c r="BD100" s="31">
        <f t="shared" ca="1" si="19"/>
        <v>-0.51</v>
      </c>
      <c r="BE100" s="31">
        <f t="shared" ca="1" si="19"/>
        <v>-0.43</v>
      </c>
      <c r="BF100" s="31">
        <f t="shared" ca="1" si="19"/>
        <v>-0.41</v>
      </c>
      <c r="BG100" s="31">
        <f t="shared" ca="1" si="19"/>
        <v>-0.56999999999999995</v>
      </c>
      <c r="BH100" s="31">
        <f t="shared" ca="1" si="19"/>
        <v>-0.45</v>
      </c>
      <c r="BI100" s="31">
        <f t="shared" ca="1" si="19"/>
        <v>-0.22</v>
      </c>
      <c r="BJ100" s="31">
        <f t="shared" ca="1" si="22"/>
        <v>-0.43</v>
      </c>
      <c r="BK100" s="31">
        <f t="shared" ca="1" si="22"/>
        <v>-0.69</v>
      </c>
      <c r="BL100" s="31">
        <f t="shared" ca="1" si="22"/>
        <v>-0.75</v>
      </c>
      <c r="BM100" s="32">
        <f t="shared" ca="1" si="20"/>
        <v>-184.63000000000403</v>
      </c>
      <c r="BN100" s="32">
        <f t="shared" ca="1" si="20"/>
        <v>-99.660000000006647</v>
      </c>
      <c r="BO100" s="32">
        <f t="shared" ca="1" si="20"/>
        <v>-99.159999999999599</v>
      </c>
      <c r="BP100" s="32">
        <f t="shared" ca="1" si="20"/>
        <v>-59.55999999999802</v>
      </c>
      <c r="BQ100" s="32">
        <f t="shared" ca="1" si="20"/>
        <v>-50.519999999999094</v>
      </c>
      <c r="BR100" s="32">
        <f t="shared" ca="1" si="20"/>
        <v>-48.250000000004235</v>
      </c>
      <c r="BS100" s="32">
        <f t="shared" ca="1" si="20"/>
        <v>-67.120000000001482</v>
      </c>
      <c r="BT100" s="32">
        <f t="shared" ca="1" si="20"/>
        <v>-52.539999999999637</v>
      </c>
      <c r="BU100" s="32">
        <f t="shared" ca="1" si="20"/>
        <v>-26.069999999999055</v>
      </c>
      <c r="BV100" s="32">
        <f t="shared" ca="1" si="23"/>
        <v>-50.490000000003867</v>
      </c>
      <c r="BW100" s="32">
        <f t="shared" ca="1" si="23"/>
        <v>-79.969999999997412</v>
      </c>
      <c r="BX100" s="32">
        <f t="shared" ca="1" si="23"/>
        <v>-87.629999999998233</v>
      </c>
    </row>
    <row r="101" spans="1:76">
      <c r="A101" t="s">
        <v>449</v>
      </c>
      <c r="B101" s="1" t="s">
        <v>107</v>
      </c>
      <c r="C101" t="str">
        <f t="shared" ca="1" si="17"/>
        <v>BCHEXP</v>
      </c>
      <c r="D101" t="str">
        <f t="shared" ca="1" si="18"/>
        <v>Alberta-BC Intertie - Export</v>
      </c>
      <c r="E101" s="31">
        <f ca="1">IFERROR(IF(AND($A101=VLOOKUP($A101&amp;"."&amp;$C101,UncollectibleLookup,2,FALSE),$C101=VLOOKUP($A101&amp;"."&amp;$C101,UncollectibleLookup,4,FALSE)),0,'Corrected With Uncollectible'!CW101-'Module C Initial'!CW101),'Corrected With Uncollectible'!CW101-'Module C Initial'!CW101)</f>
        <v>0</v>
      </c>
      <c r="F101" s="31">
        <f ca="1">IFERROR(IF(AND($A101=VLOOKUP($A101&amp;"."&amp;$C101,UncollectibleLookup,2,FALSE),$C101=VLOOKUP($A101&amp;"."&amp;$C101,UncollectibleLookup,4,FALSE)),0,'Corrected With Uncollectible'!CX101-'Module C Initial'!CX101),'Corrected With Uncollectible'!CX101-'Module C Initial'!CX101)</f>
        <v>-9.0949470177292824E-13</v>
      </c>
      <c r="G101" s="31">
        <f ca="1">IFERROR(IF(AND($A101=VLOOKUP($A101&amp;"."&amp;$C101,UncollectibleLookup,2,FALSE),$C101=VLOOKUP($A101&amp;"."&amp;$C101,UncollectibleLookup,4,FALSE)),0,'Corrected With Uncollectible'!CY101-'Module C Initial'!CY101),'Corrected With Uncollectible'!CY101-'Module C Initial'!CY101)</f>
        <v>0</v>
      </c>
      <c r="H101" s="31">
        <f ca="1">IFERROR(IF(AND($A101=VLOOKUP($A101&amp;"."&amp;$C101,UncollectibleLookup,2,FALSE),$C101=VLOOKUP($A101&amp;"."&amp;$C101,UncollectibleLookup,4,FALSE)),0,'Corrected With Uncollectible'!CZ101-'Module C Initial'!CZ101),'Corrected With Uncollectible'!CZ101-'Module C Initial'!CZ101)</f>
        <v>-9.999999999308784E-3</v>
      </c>
      <c r="I101" s="31">
        <f ca="1">IFERROR(IF(AND($A101=VLOOKUP($A101&amp;"."&amp;$C101,UncollectibleLookup,2,FALSE),$C101=VLOOKUP($A101&amp;"."&amp;$C101,UncollectibleLookup,4,FALSE)),0,'Corrected With Uncollectible'!DA101-'Module C Initial'!DA101),'Corrected With Uncollectible'!DA101-'Module C Initial'!DA101)</f>
        <v>4.5474735088646412E-13</v>
      </c>
      <c r="J101" s="31">
        <f ca="1">IFERROR(IF(AND($A101=VLOOKUP($A101&amp;"."&amp;$C101,UncollectibleLookup,2,FALSE),$C101=VLOOKUP($A101&amp;"."&amp;$C101,UncollectibleLookup,4,FALSE)),0,'Corrected With Uncollectible'!DB101-'Module C Initial'!DB101),'Corrected With Uncollectible'!DB101-'Module C Initial'!DB101)</f>
        <v>1.0000000000047748E-2</v>
      </c>
      <c r="K101" s="31">
        <f ca="1">IFERROR(IF(AND($A101=VLOOKUP($A101&amp;"."&amp;$C101,UncollectibleLookup,2,FALSE),$C101=VLOOKUP($A101&amp;"."&amp;$C101,UncollectibleLookup,4,FALSE)),0,'Corrected With Uncollectible'!DC101-'Module C Initial'!DC101),'Corrected With Uncollectible'!DC101-'Module C Initial'!DC101)</f>
        <v>-1.0000000000218279E-2</v>
      </c>
      <c r="L101" s="31">
        <f ca="1">IFERROR(IF(AND($A101=VLOOKUP($A101&amp;"."&amp;$C101,UncollectibleLookup,2,FALSE),$C101=VLOOKUP($A101&amp;"."&amp;$C101,UncollectibleLookup,4,FALSE)),0,'Corrected With Uncollectible'!DD101-'Module C Initial'!DD101),'Corrected With Uncollectible'!DD101-'Module C Initial'!DD101)</f>
        <v>0</v>
      </c>
      <c r="M101" s="31">
        <f ca="1">IFERROR(IF(AND($A101=VLOOKUP($A101&amp;"."&amp;$C101,UncollectibleLookup,2,FALSE),$C101=VLOOKUP($A101&amp;"."&amp;$C101,UncollectibleLookup,4,FALSE)),0,'Corrected With Uncollectible'!DE101-'Module C Initial'!DE101),'Corrected With Uncollectible'!DE101-'Module C Initial'!DE101)</f>
        <v>0</v>
      </c>
      <c r="N101" s="31">
        <f ca="1">IFERROR(IF(AND($A101=VLOOKUP($A101&amp;"."&amp;$C101,UncollectibleLookup,2,FALSE),$C101=VLOOKUP($A101&amp;"."&amp;$C101,UncollectibleLookup,4,FALSE)),0,'Corrected With Uncollectible'!DF101-'Module C Initial'!DF101),'Corrected With Uncollectible'!DF101-'Module C Initial'!DF101)</f>
        <v>0</v>
      </c>
      <c r="O101" s="31">
        <f ca="1">IFERROR(IF(AND($A101=VLOOKUP($A101&amp;"."&amp;$C101,UncollectibleLookup,2,FALSE),$C101=VLOOKUP($A101&amp;"."&amp;$C101,UncollectibleLookup,4,FALSE)),0,'Corrected With Uncollectible'!DG101-'Module C Initial'!DG101),'Corrected With Uncollectible'!DG101-'Module C Initial'!DG101)</f>
        <v>0</v>
      </c>
      <c r="P101" s="31">
        <f ca="1">IFERROR(IF(AND($A101=VLOOKUP($A101&amp;"."&amp;$C101,UncollectibleLookup,2,FALSE),$C101=VLOOKUP($A101&amp;"."&amp;$C101,UncollectibleLookup,4,FALSE)),0,'Corrected With Uncollectible'!DH101-'Module C Initial'!DH101),'Corrected With Uncollectible'!DH101-'Module C Initial'!DH101)</f>
        <v>-1.8189894035458565E-12</v>
      </c>
      <c r="Q101" s="32">
        <f ca="1">IFERROR(IF(AND($A101=VLOOKUP($A101&amp;"."&amp;$C101,UncollectibleLookup,2,FALSE),$C101=VLOOKUP($A101&amp;"."&amp;$C101,UncollectibleLookup,4,FALSE)),0,'Corrected With Uncollectible'!DI101-'Module C Initial'!DI101),'Corrected With Uncollectible'!DI101-'Module C Initial'!DI101)</f>
        <v>0</v>
      </c>
      <c r="R101" s="32">
        <f ca="1">IFERROR(IF(AND($A101=VLOOKUP($A101&amp;"."&amp;$C101,UncollectibleLookup,2,FALSE),$C101=VLOOKUP($A101&amp;"."&amp;$C101,UncollectibleLookup,4,FALSE)),0,'Corrected With Uncollectible'!DJ101-'Module C Initial'!DJ101),'Corrected With Uncollectible'!DJ101-'Module C Initial'!DJ101)</f>
        <v>0</v>
      </c>
      <c r="S101" s="32">
        <f ca="1">IFERROR(IF(AND($A101=VLOOKUP($A101&amp;"."&amp;$C101,UncollectibleLookup,2,FALSE),$C101=VLOOKUP($A101&amp;"."&amp;$C101,UncollectibleLookup,4,FALSE)),0,'Corrected With Uncollectible'!DK101-'Module C Initial'!DK101),'Corrected With Uncollectible'!DK101-'Module C Initial'!DK101)</f>
        <v>0</v>
      </c>
      <c r="T101" s="32">
        <f ca="1">IFERROR(IF(AND($A101=VLOOKUP($A101&amp;"."&amp;$C101,UncollectibleLookup,2,FALSE),$C101=VLOOKUP($A101&amp;"."&amp;$C101,UncollectibleLookup,4,FALSE)),0,'Corrected With Uncollectible'!DL101-'Module C Initial'!DL101),'Corrected With Uncollectible'!DL101-'Module C Initial'!DL101)</f>
        <v>0</v>
      </c>
      <c r="U101" s="32">
        <f ca="1">IFERROR(IF(AND($A101=VLOOKUP($A101&amp;"."&amp;$C101,UncollectibleLookup,2,FALSE),$C101=VLOOKUP($A101&amp;"."&amp;$C101,UncollectibleLookup,4,FALSE)),0,'Corrected With Uncollectible'!DM101-'Module C Initial'!DM101),'Corrected With Uncollectible'!DM101-'Module C Initial'!DM101)</f>
        <v>0</v>
      </c>
      <c r="V101" s="32">
        <f ca="1">IFERROR(IF(AND($A101=VLOOKUP($A101&amp;"."&amp;$C101,UncollectibleLookup,2,FALSE),$C101=VLOOKUP($A101&amp;"."&amp;$C101,UncollectibleLookup,4,FALSE)),0,'Corrected With Uncollectible'!DN101-'Module C Initial'!DN101),'Corrected With Uncollectible'!DN101-'Module C Initial'!DN101)</f>
        <v>0</v>
      </c>
      <c r="W101" s="32">
        <f ca="1">IFERROR(IF(AND($A101=VLOOKUP($A101&amp;"."&amp;$C101,UncollectibleLookup,2,FALSE),$C101=VLOOKUP($A101&amp;"."&amp;$C101,UncollectibleLookup,4,FALSE)),0,'Corrected With Uncollectible'!DO101-'Module C Initial'!DO101),'Corrected With Uncollectible'!DO101-'Module C Initial'!DO101)</f>
        <v>0</v>
      </c>
      <c r="X101" s="32">
        <f ca="1">IFERROR(IF(AND($A101=VLOOKUP($A101&amp;"."&amp;$C101,UncollectibleLookup,2,FALSE),$C101=VLOOKUP($A101&amp;"."&amp;$C101,UncollectibleLookup,4,FALSE)),0,'Corrected With Uncollectible'!DP101-'Module C Initial'!DP101),'Corrected With Uncollectible'!DP101-'Module C Initial'!DP101)</f>
        <v>0</v>
      </c>
      <c r="Y101" s="32">
        <f ca="1">IFERROR(IF(AND($A101=VLOOKUP($A101&amp;"."&amp;$C101,UncollectibleLookup,2,FALSE),$C101=VLOOKUP($A101&amp;"."&amp;$C101,UncollectibleLookup,4,FALSE)),0,'Corrected With Uncollectible'!DQ101-'Module C Initial'!DQ101),'Corrected With Uncollectible'!DQ101-'Module C Initial'!DQ101)</f>
        <v>0</v>
      </c>
      <c r="Z101" s="32">
        <f ca="1">IFERROR(IF(AND($A101=VLOOKUP($A101&amp;"."&amp;$C101,UncollectibleLookup,2,FALSE),$C101=VLOOKUP($A101&amp;"."&amp;$C101,UncollectibleLookup,4,FALSE)),0,'Corrected With Uncollectible'!DR101-'Module C Initial'!DR101),'Corrected With Uncollectible'!DR101-'Module C Initial'!DR101)</f>
        <v>0</v>
      </c>
      <c r="AA101" s="32">
        <f ca="1">IFERROR(IF(AND($A101=VLOOKUP($A101&amp;"."&amp;$C101,UncollectibleLookup,2,FALSE),$C101=VLOOKUP($A101&amp;"."&amp;$C101,UncollectibleLookup,4,FALSE)),0,'Corrected With Uncollectible'!DS101-'Module C Initial'!DS101),'Corrected With Uncollectible'!DS101-'Module C Initial'!DS101)</f>
        <v>0</v>
      </c>
      <c r="AB101" s="32">
        <f ca="1">IFERROR(IF(AND($A101=VLOOKUP($A101&amp;"."&amp;$C101,UncollectibleLookup,2,FALSE),$C101=VLOOKUP($A101&amp;"."&amp;$C101,UncollectibleLookup,4,FALSE)),0,'Corrected With Uncollectible'!DT101-'Module C Initial'!DT101),'Corrected With Uncollectible'!DT101-'Module C Initial'!DT101)</f>
        <v>0</v>
      </c>
      <c r="AC101" s="31">
        <f ca="1">IFERROR(IF(AND($A101=VLOOKUP($A101&amp;"."&amp;$C101,UncollectibleLookup,2,FALSE),$C101=VLOOKUP($A101&amp;"."&amp;$C101,UncollectibleLookup,4,FALSE)),0,'Corrected With Uncollectible'!DU101-'Module C Initial'!DU101),'Corrected With Uncollectible'!DU101-'Module C Initial'!DU101)</f>
        <v>0</v>
      </c>
      <c r="AD101" s="31">
        <f ca="1">IFERROR(IF(AND($A101=VLOOKUP($A101&amp;"."&amp;$C101,UncollectibleLookup,2,FALSE),$C101=VLOOKUP($A101&amp;"."&amp;$C101,UncollectibleLookup,4,FALSE)),0,'Corrected With Uncollectible'!DV101-'Module C Initial'!DV101),'Corrected With Uncollectible'!DV101-'Module C Initial'!DV101)</f>
        <v>0</v>
      </c>
      <c r="AE101" s="31">
        <f ca="1">IFERROR(IF(AND($A101=VLOOKUP($A101&amp;"."&amp;$C101,UncollectibleLookup,2,FALSE),$C101=VLOOKUP($A101&amp;"."&amp;$C101,UncollectibleLookup,4,FALSE)),0,'Corrected With Uncollectible'!DW101-'Module C Initial'!DW101),'Corrected With Uncollectible'!DW101-'Module C Initial'!DW101)</f>
        <v>0</v>
      </c>
      <c r="AF101" s="31">
        <f ca="1">IFERROR(IF(AND($A101=VLOOKUP($A101&amp;"."&amp;$C101,UncollectibleLookup,2,FALSE),$C101=VLOOKUP($A101&amp;"."&amp;$C101,UncollectibleLookup,4,FALSE)),0,'Corrected With Uncollectible'!DX101-'Module C Initial'!DX101),'Corrected With Uncollectible'!DX101-'Module C Initial'!DX101)</f>
        <v>0</v>
      </c>
      <c r="AG101" s="31">
        <f ca="1">IFERROR(IF(AND($A101=VLOOKUP($A101&amp;"."&amp;$C101,UncollectibleLookup,2,FALSE),$C101=VLOOKUP($A101&amp;"."&amp;$C101,UncollectibleLookup,4,FALSE)),0,'Corrected With Uncollectible'!DY101-'Module C Initial'!DY101),'Corrected With Uncollectible'!DY101-'Module C Initial'!DY101)</f>
        <v>0</v>
      </c>
      <c r="AH101" s="31">
        <f ca="1">IFERROR(IF(AND($A101=VLOOKUP($A101&amp;"."&amp;$C101,UncollectibleLookup,2,FALSE),$C101=VLOOKUP($A101&amp;"."&amp;$C101,UncollectibleLookup,4,FALSE)),0,'Corrected With Uncollectible'!DZ101-'Module C Initial'!DZ101),'Corrected With Uncollectible'!DZ101-'Module C Initial'!DZ101)</f>
        <v>9.9999999999997868E-3</v>
      </c>
      <c r="AI101" s="31">
        <f ca="1">IFERROR(IF(AND($A101=VLOOKUP($A101&amp;"."&amp;$C101,UncollectibleLookup,2,FALSE),$C101=VLOOKUP($A101&amp;"."&amp;$C101,UncollectibleLookup,4,FALSE)),0,'Corrected With Uncollectible'!EA101-'Module C Initial'!EA101),'Corrected With Uncollectible'!EA101-'Module C Initial'!EA101)</f>
        <v>0</v>
      </c>
      <c r="AJ101" s="31">
        <f ca="1">IFERROR(IF(AND($A101=VLOOKUP($A101&amp;"."&amp;$C101,UncollectibleLookup,2,FALSE),$C101=VLOOKUP($A101&amp;"."&amp;$C101,UncollectibleLookup,4,FALSE)),0,'Corrected With Uncollectible'!EB101-'Module C Initial'!EB101),'Corrected With Uncollectible'!EB101-'Module C Initial'!EB101)</f>
        <v>0</v>
      </c>
      <c r="AK101" s="31">
        <f ca="1">IFERROR(IF(AND($A101=VLOOKUP($A101&amp;"."&amp;$C101,UncollectibleLookup,2,FALSE),$C101=VLOOKUP($A101&amp;"."&amp;$C101,UncollectibleLookup,4,FALSE)),0,'Corrected With Uncollectible'!EC101-'Module C Initial'!EC101),'Corrected With Uncollectible'!EC101-'Module C Initial'!EC101)</f>
        <v>0</v>
      </c>
      <c r="AL101" s="31">
        <f ca="1">IFERROR(IF(AND($A101=VLOOKUP($A101&amp;"."&amp;$C101,UncollectibleLookup,2,FALSE),$C101=VLOOKUP($A101&amp;"."&amp;$C101,UncollectibleLookup,4,FALSE)),0,'Corrected With Uncollectible'!ED101-'Module C Initial'!ED101),'Corrected With Uncollectible'!ED101-'Module C Initial'!ED101)</f>
        <v>0</v>
      </c>
      <c r="AM101" s="31">
        <f ca="1">IFERROR(IF(AND($A101=VLOOKUP($A101&amp;"."&amp;$C101,UncollectibleLookup,2,FALSE),$C101=VLOOKUP($A101&amp;"."&amp;$C101,UncollectibleLookup,4,FALSE)),0,'Corrected With Uncollectible'!EE101-'Module C Initial'!EE101),'Corrected With Uncollectible'!EE101-'Module C Initial'!EE101)</f>
        <v>0</v>
      </c>
      <c r="AN101" s="31">
        <f ca="1">IFERROR(IF(AND($A101=VLOOKUP($A101&amp;"."&amp;$C101,UncollectibleLookup,2,FALSE),$C101=VLOOKUP($A101&amp;"."&amp;$C101,UncollectibleLookup,4,FALSE)),0,'Corrected With Uncollectible'!EF101-'Module C Initial'!EF101),'Corrected With Uncollectible'!EF101-'Module C Initial'!EF101)</f>
        <v>0</v>
      </c>
      <c r="AO101" s="32">
        <f t="shared" ca="1" si="16"/>
        <v>0</v>
      </c>
      <c r="AP101" s="32">
        <f t="shared" ca="1" si="16"/>
        <v>-9.0949470177292824E-13</v>
      </c>
      <c r="AQ101" s="32">
        <f t="shared" ca="1" si="16"/>
        <v>0</v>
      </c>
      <c r="AR101" s="32">
        <f t="shared" ca="1" si="16"/>
        <v>-9.999999999308784E-3</v>
      </c>
      <c r="AS101" s="32">
        <f t="shared" ca="1" si="16"/>
        <v>4.5474735088646412E-13</v>
      </c>
      <c r="AT101" s="32">
        <f t="shared" ca="1" si="16"/>
        <v>2.0000000000047535E-2</v>
      </c>
      <c r="AU101" s="32">
        <f t="shared" ca="1" si="21"/>
        <v>-1.0000000000218279E-2</v>
      </c>
      <c r="AV101" s="32">
        <f t="shared" ca="1" si="21"/>
        <v>0</v>
      </c>
      <c r="AW101" s="32">
        <f t="shared" ca="1" si="21"/>
        <v>0</v>
      </c>
      <c r="AX101" s="32">
        <f t="shared" ca="1" si="21"/>
        <v>0</v>
      </c>
      <c r="AY101" s="32">
        <f t="shared" ca="1" si="21"/>
        <v>0</v>
      </c>
      <c r="AZ101" s="32">
        <f t="shared" ca="1" si="21"/>
        <v>-1.8189894035458565E-12</v>
      </c>
      <c r="BA101" s="31">
        <f t="shared" ca="1" si="19"/>
        <v>0</v>
      </c>
      <c r="BB101" s="31">
        <f t="shared" ca="1" si="19"/>
        <v>0</v>
      </c>
      <c r="BC101" s="31">
        <f t="shared" ca="1" si="19"/>
        <v>0</v>
      </c>
      <c r="BD101" s="31">
        <f t="shared" ca="1" si="19"/>
        <v>0</v>
      </c>
      <c r="BE101" s="31">
        <f t="shared" ca="1" si="19"/>
        <v>0</v>
      </c>
      <c r="BF101" s="31">
        <f t="shared" ca="1" si="19"/>
        <v>0</v>
      </c>
      <c r="BG101" s="31">
        <f t="shared" ca="1" si="19"/>
        <v>0</v>
      </c>
      <c r="BH101" s="31">
        <f t="shared" ca="1" si="19"/>
        <v>0</v>
      </c>
      <c r="BI101" s="31">
        <f t="shared" ca="1" si="19"/>
        <v>0</v>
      </c>
      <c r="BJ101" s="31">
        <f t="shared" ca="1" si="22"/>
        <v>0</v>
      </c>
      <c r="BK101" s="31">
        <f t="shared" ca="1" si="22"/>
        <v>0</v>
      </c>
      <c r="BL101" s="31">
        <f t="shared" ca="1" si="22"/>
        <v>0</v>
      </c>
      <c r="BM101" s="32">
        <f t="shared" ca="1" si="20"/>
        <v>0</v>
      </c>
      <c r="BN101" s="32">
        <f t="shared" ca="1" si="20"/>
        <v>-9.0949470177292824E-13</v>
      </c>
      <c r="BO101" s="32">
        <f t="shared" ca="1" si="20"/>
        <v>0</v>
      </c>
      <c r="BP101" s="32">
        <f t="shared" ca="1" si="20"/>
        <v>-9.999999999308784E-3</v>
      </c>
      <c r="BQ101" s="32">
        <f t="shared" ca="1" si="20"/>
        <v>4.5474735088646412E-13</v>
      </c>
      <c r="BR101" s="32">
        <f t="shared" ca="1" si="20"/>
        <v>2.0000000000047535E-2</v>
      </c>
      <c r="BS101" s="32">
        <f t="shared" ca="1" si="20"/>
        <v>-1.0000000000218279E-2</v>
      </c>
      <c r="BT101" s="32">
        <f t="shared" ca="1" si="20"/>
        <v>0</v>
      </c>
      <c r="BU101" s="32">
        <f t="shared" ca="1" si="20"/>
        <v>0</v>
      </c>
      <c r="BV101" s="32">
        <f t="shared" ca="1" si="23"/>
        <v>0</v>
      </c>
      <c r="BW101" s="32">
        <f t="shared" ca="1" si="23"/>
        <v>0</v>
      </c>
      <c r="BX101" s="32">
        <f t="shared" ca="1" si="23"/>
        <v>-1.8189894035458565E-12</v>
      </c>
    </row>
    <row r="102" spans="1:76">
      <c r="A102" t="s">
        <v>449</v>
      </c>
      <c r="B102" s="1" t="s">
        <v>339</v>
      </c>
      <c r="C102" t="str">
        <f t="shared" ca="1" si="17"/>
        <v>SPCEXP</v>
      </c>
      <c r="D102" t="str">
        <f t="shared" ca="1" si="18"/>
        <v>Alberta-Saskatchewan Intertie - Export</v>
      </c>
      <c r="E102" s="31">
        <f ca="1">IFERROR(IF(AND($A102=VLOOKUP($A102&amp;"."&amp;$C102,UncollectibleLookup,2,FALSE),$C102=VLOOKUP($A102&amp;"."&amp;$C102,UncollectibleLookup,4,FALSE)),0,'Corrected With Uncollectible'!CW102-'Module C Initial'!CW102),'Corrected With Uncollectible'!CW102-'Module C Initial'!CW102)</f>
        <v>0</v>
      </c>
      <c r="F102" s="31">
        <f ca="1">IFERROR(IF(AND($A102=VLOOKUP($A102&amp;"."&amp;$C102,UncollectibleLookup,2,FALSE),$C102=VLOOKUP($A102&amp;"."&amp;$C102,UncollectibleLookup,4,FALSE)),0,'Corrected With Uncollectible'!CX102-'Module C Initial'!CX102),'Corrected With Uncollectible'!CX102-'Module C Initial'!CX102)</f>
        <v>-9.9999999998772182E-3</v>
      </c>
      <c r="G102" s="31">
        <f ca="1">IFERROR(IF(AND($A102=VLOOKUP($A102&amp;"."&amp;$C102,UncollectibleLookup,2,FALSE),$C102=VLOOKUP($A102&amp;"."&amp;$C102,UncollectibleLookup,4,FALSE)),0,'Corrected With Uncollectible'!CY102-'Module C Initial'!CY102),'Corrected With Uncollectible'!CY102-'Module C Initial'!CY102)</f>
        <v>0</v>
      </c>
      <c r="H102" s="31">
        <f ca="1">IFERROR(IF(AND($A102=VLOOKUP($A102&amp;"."&amp;$C102,UncollectibleLookup,2,FALSE),$C102=VLOOKUP($A102&amp;"."&amp;$C102,UncollectibleLookup,4,FALSE)),0,'Corrected With Uncollectible'!CZ102-'Module C Initial'!CZ102),'Corrected With Uncollectible'!CZ102-'Module C Initial'!CZ102)</f>
        <v>0</v>
      </c>
      <c r="I102" s="31">
        <f ca="1">IFERROR(IF(AND($A102=VLOOKUP($A102&amp;"."&amp;$C102,UncollectibleLookup,2,FALSE),$C102=VLOOKUP($A102&amp;"."&amp;$C102,UncollectibleLookup,4,FALSE)),0,'Corrected With Uncollectible'!DA102-'Module C Initial'!DA102),'Corrected With Uncollectible'!DA102-'Module C Initial'!DA102)</f>
        <v>-9.9999999999980105E-3</v>
      </c>
      <c r="J102" s="31">
        <f ca="1">IFERROR(IF(AND($A102=VLOOKUP($A102&amp;"."&amp;$C102,UncollectibleLookup,2,FALSE),$C102=VLOOKUP($A102&amp;"."&amp;$C102,UncollectibleLookup,4,FALSE)),0,'Corrected With Uncollectible'!DB102-'Module C Initial'!DB102),'Corrected With Uncollectible'!DB102-'Module C Initial'!DB102)</f>
        <v>0</v>
      </c>
      <c r="K102" s="31">
        <f ca="1">IFERROR(IF(AND($A102=VLOOKUP($A102&amp;"."&amp;$C102,UncollectibleLookup,2,FALSE),$C102=VLOOKUP($A102&amp;"."&amp;$C102,UncollectibleLookup,4,FALSE)),0,'Corrected With Uncollectible'!DC102-'Module C Initial'!DC102),'Corrected With Uncollectible'!DC102-'Module C Initial'!DC102)</f>
        <v>0</v>
      </c>
      <c r="L102" s="31">
        <f ca="1">IFERROR(IF(AND($A102=VLOOKUP($A102&amp;"."&amp;$C102,UncollectibleLookup,2,FALSE),$C102=VLOOKUP($A102&amp;"."&amp;$C102,UncollectibleLookup,4,FALSE)),0,'Corrected With Uncollectible'!DD102-'Module C Initial'!DD102),'Corrected With Uncollectible'!DD102-'Module C Initial'!DD102)</f>
        <v>0</v>
      </c>
      <c r="M102" s="31">
        <f ca="1">IFERROR(IF(AND($A102=VLOOKUP($A102&amp;"."&amp;$C102,UncollectibleLookup,2,FALSE),$C102=VLOOKUP($A102&amp;"."&amp;$C102,UncollectibleLookup,4,FALSE)),0,'Corrected With Uncollectible'!DE102-'Module C Initial'!DE102),'Corrected With Uncollectible'!DE102-'Module C Initial'!DE102)</f>
        <v>-1.4210854715202004E-14</v>
      </c>
      <c r="N102" s="31">
        <f ca="1">IFERROR(IF(AND($A102=VLOOKUP($A102&amp;"."&amp;$C102,UncollectibleLookup,2,FALSE),$C102=VLOOKUP($A102&amp;"."&amp;$C102,UncollectibleLookup,4,FALSE)),0,'Corrected With Uncollectible'!DF102-'Module C Initial'!DF102),'Corrected With Uncollectible'!DF102-'Module C Initial'!DF102)</f>
        <v>0</v>
      </c>
      <c r="O102" s="31">
        <f ca="1">IFERROR(IF(AND($A102=VLOOKUP($A102&amp;"."&amp;$C102,UncollectibleLookup,2,FALSE),$C102=VLOOKUP($A102&amp;"."&amp;$C102,UncollectibleLookup,4,FALSE)),0,'Corrected With Uncollectible'!DG102-'Module C Initial'!DG102),'Corrected With Uncollectible'!DG102-'Module C Initial'!DG102)</f>
        <v>0</v>
      </c>
      <c r="P102" s="31">
        <f ca="1">IFERROR(IF(AND($A102=VLOOKUP($A102&amp;"."&amp;$C102,UncollectibleLookup,2,FALSE),$C102=VLOOKUP($A102&amp;"."&amp;$C102,UncollectibleLookup,4,FALSE)),0,'Corrected With Uncollectible'!DH102-'Module C Initial'!DH102),'Corrected With Uncollectible'!DH102-'Module C Initial'!DH102)</f>
        <v>-5.6843418860808015E-14</v>
      </c>
      <c r="Q102" s="32">
        <f ca="1">IFERROR(IF(AND($A102=VLOOKUP($A102&amp;"."&amp;$C102,UncollectibleLookup,2,FALSE),$C102=VLOOKUP($A102&amp;"."&amp;$C102,UncollectibleLookup,4,FALSE)),0,'Corrected With Uncollectible'!DI102-'Module C Initial'!DI102),'Corrected With Uncollectible'!DI102-'Module C Initial'!DI102)</f>
        <v>0</v>
      </c>
      <c r="R102" s="32">
        <f ca="1">IFERROR(IF(AND($A102=VLOOKUP($A102&amp;"."&amp;$C102,UncollectibleLookup,2,FALSE),$C102=VLOOKUP($A102&amp;"."&amp;$C102,UncollectibleLookup,4,FALSE)),0,'Corrected With Uncollectible'!DJ102-'Module C Initial'!DJ102),'Corrected With Uncollectible'!DJ102-'Module C Initial'!DJ102)</f>
        <v>0</v>
      </c>
      <c r="S102" s="32">
        <f ca="1">IFERROR(IF(AND($A102=VLOOKUP($A102&amp;"."&amp;$C102,UncollectibleLookup,2,FALSE),$C102=VLOOKUP($A102&amp;"."&amp;$C102,UncollectibleLookup,4,FALSE)),0,'Corrected With Uncollectible'!DK102-'Module C Initial'!DK102),'Corrected With Uncollectible'!DK102-'Module C Initial'!DK102)</f>
        <v>0</v>
      </c>
      <c r="T102" s="32">
        <f ca="1">IFERROR(IF(AND($A102=VLOOKUP($A102&amp;"."&amp;$C102,UncollectibleLookup,2,FALSE),$C102=VLOOKUP($A102&amp;"."&amp;$C102,UncollectibleLookup,4,FALSE)),0,'Corrected With Uncollectible'!DL102-'Module C Initial'!DL102),'Corrected With Uncollectible'!DL102-'Module C Initial'!DL102)</f>
        <v>0</v>
      </c>
      <c r="U102" s="32">
        <f ca="1">IFERROR(IF(AND($A102=VLOOKUP($A102&amp;"."&amp;$C102,UncollectibleLookup,2,FALSE),$C102=VLOOKUP($A102&amp;"."&amp;$C102,UncollectibleLookup,4,FALSE)),0,'Corrected With Uncollectible'!DM102-'Module C Initial'!DM102),'Corrected With Uncollectible'!DM102-'Module C Initial'!DM102)</f>
        <v>0</v>
      </c>
      <c r="V102" s="32">
        <f ca="1">IFERROR(IF(AND($A102=VLOOKUP($A102&amp;"."&amp;$C102,UncollectibleLookup,2,FALSE),$C102=VLOOKUP($A102&amp;"."&amp;$C102,UncollectibleLookup,4,FALSE)),0,'Corrected With Uncollectible'!DN102-'Module C Initial'!DN102),'Corrected With Uncollectible'!DN102-'Module C Initial'!DN102)</f>
        <v>0</v>
      </c>
      <c r="W102" s="32">
        <f ca="1">IFERROR(IF(AND($A102=VLOOKUP($A102&amp;"."&amp;$C102,UncollectibleLookup,2,FALSE),$C102=VLOOKUP($A102&amp;"."&amp;$C102,UncollectibleLookup,4,FALSE)),0,'Corrected With Uncollectible'!DO102-'Module C Initial'!DO102),'Corrected With Uncollectible'!DO102-'Module C Initial'!DO102)</f>
        <v>0</v>
      </c>
      <c r="X102" s="32">
        <f ca="1">IFERROR(IF(AND($A102=VLOOKUP($A102&amp;"."&amp;$C102,UncollectibleLookup,2,FALSE),$C102=VLOOKUP($A102&amp;"."&amp;$C102,UncollectibleLookup,4,FALSE)),0,'Corrected With Uncollectible'!DP102-'Module C Initial'!DP102),'Corrected With Uncollectible'!DP102-'Module C Initial'!DP102)</f>
        <v>0</v>
      </c>
      <c r="Y102" s="32">
        <f ca="1">IFERROR(IF(AND($A102=VLOOKUP($A102&amp;"."&amp;$C102,UncollectibleLookup,2,FALSE),$C102=VLOOKUP($A102&amp;"."&amp;$C102,UncollectibleLookup,4,FALSE)),0,'Corrected With Uncollectible'!DQ102-'Module C Initial'!DQ102),'Corrected With Uncollectible'!DQ102-'Module C Initial'!DQ102)</f>
        <v>0</v>
      </c>
      <c r="Z102" s="32">
        <f ca="1">IFERROR(IF(AND($A102=VLOOKUP($A102&amp;"."&amp;$C102,UncollectibleLookup,2,FALSE),$C102=VLOOKUP($A102&amp;"."&amp;$C102,UncollectibleLookup,4,FALSE)),0,'Corrected With Uncollectible'!DR102-'Module C Initial'!DR102),'Corrected With Uncollectible'!DR102-'Module C Initial'!DR102)</f>
        <v>0</v>
      </c>
      <c r="AA102" s="32">
        <f ca="1">IFERROR(IF(AND($A102=VLOOKUP($A102&amp;"."&amp;$C102,UncollectibleLookup,2,FALSE),$C102=VLOOKUP($A102&amp;"."&amp;$C102,UncollectibleLookup,4,FALSE)),0,'Corrected With Uncollectible'!DS102-'Module C Initial'!DS102),'Corrected With Uncollectible'!DS102-'Module C Initial'!DS102)</f>
        <v>0</v>
      </c>
      <c r="AB102" s="32">
        <f ca="1">IFERROR(IF(AND($A102=VLOOKUP($A102&amp;"."&amp;$C102,UncollectibleLookup,2,FALSE),$C102=VLOOKUP($A102&amp;"."&amp;$C102,UncollectibleLookup,4,FALSE)),0,'Corrected With Uncollectible'!DT102-'Module C Initial'!DT102),'Corrected With Uncollectible'!DT102-'Module C Initial'!DT102)</f>
        <v>0</v>
      </c>
      <c r="AC102" s="31">
        <f ca="1">IFERROR(IF(AND($A102=VLOOKUP($A102&amp;"."&amp;$C102,UncollectibleLookup,2,FALSE),$C102=VLOOKUP($A102&amp;"."&amp;$C102,UncollectibleLookup,4,FALSE)),0,'Corrected With Uncollectible'!DU102-'Module C Initial'!DU102),'Corrected With Uncollectible'!DU102-'Module C Initial'!DU102)</f>
        <v>0</v>
      </c>
      <c r="AD102" s="31">
        <f ca="1">IFERROR(IF(AND($A102=VLOOKUP($A102&amp;"."&amp;$C102,UncollectibleLookup,2,FALSE),$C102=VLOOKUP($A102&amp;"."&amp;$C102,UncollectibleLookup,4,FALSE)),0,'Corrected With Uncollectible'!DV102-'Module C Initial'!DV102),'Corrected With Uncollectible'!DV102-'Module C Initial'!DV102)</f>
        <v>-9.9999999999980105E-3</v>
      </c>
      <c r="AE102" s="31">
        <f ca="1">IFERROR(IF(AND($A102=VLOOKUP($A102&amp;"."&amp;$C102,UncollectibleLookup,2,FALSE),$C102=VLOOKUP($A102&amp;"."&amp;$C102,UncollectibleLookup,4,FALSE)),0,'Corrected With Uncollectible'!DW102-'Module C Initial'!DW102),'Corrected With Uncollectible'!DW102-'Module C Initial'!DW102)</f>
        <v>0</v>
      </c>
      <c r="AF102" s="31">
        <f ca="1">IFERROR(IF(AND($A102=VLOOKUP($A102&amp;"."&amp;$C102,UncollectibleLookup,2,FALSE),$C102=VLOOKUP($A102&amp;"."&amp;$C102,UncollectibleLookup,4,FALSE)),0,'Corrected With Uncollectible'!DX102-'Module C Initial'!DX102),'Corrected With Uncollectible'!DX102-'Module C Initial'!DX102)</f>
        <v>0</v>
      </c>
      <c r="AG102" s="31">
        <f ca="1">IFERROR(IF(AND($A102=VLOOKUP($A102&amp;"."&amp;$C102,UncollectibleLookup,2,FALSE),$C102=VLOOKUP($A102&amp;"."&amp;$C102,UncollectibleLookup,4,FALSE)),0,'Corrected With Uncollectible'!DY102-'Module C Initial'!DY102),'Corrected With Uncollectible'!DY102-'Module C Initial'!DY102)</f>
        <v>0</v>
      </c>
      <c r="AH102" s="31">
        <f ca="1">IFERROR(IF(AND($A102=VLOOKUP($A102&amp;"."&amp;$C102,UncollectibleLookup,2,FALSE),$C102=VLOOKUP($A102&amp;"."&amp;$C102,UncollectibleLookup,4,FALSE)),0,'Corrected With Uncollectible'!DZ102-'Module C Initial'!DZ102),'Corrected With Uncollectible'!DZ102-'Module C Initial'!DZ102)</f>
        <v>0</v>
      </c>
      <c r="AI102" s="31">
        <f ca="1">IFERROR(IF(AND($A102=VLOOKUP($A102&amp;"."&amp;$C102,UncollectibleLookup,2,FALSE),$C102=VLOOKUP($A102&amp;"."&amp;$C102,UncollectibleLookup,4,FALSE)),0,'Corrected With Uncollectible'!EA102-'Module C Initial'!EA102),'Corrected With Uncollectible'!EA102-'Module C Initial'!EA102)</f>
        <v>0</v>
      </c>
      <c r="AJ102" s="31">
        <f ca="1">IFERROR(IF(AND($A102=VLOOKUP($A102&amp;"."&amp;$C102,UncollectibleLookup,2,FALSE),$C102=VLOOKUP($A102&amp;"."&amp;$C102,UncollectibleLookup,4,FALSE)),0,'Corrected With Uncollectible'!EB102-'Module C Initial'!EB102),'Corrected With Uncollectible'!EB102-'Module C Initial'!EB102)</f>
        <v>0</v>
      </c>
      <c r="AK102" s="31">
        <f ca="1">IFERROR(IF(AND($A102=VLOOKUP($A102&amp;"."&amp;$C102,UncollectibleLookup,2,FALSE),$C102=VLOOKUP($A102&amp;"."&amp;$C102,UncollectibleLookup,4,FALSE)),0,'Corrected With Uncollectible'!EC102-'Module C Initial'!EC102),'Corrected With Uncollectible'!EC102-'Module C Initial'!EC102)</f>
        <v>0</v>
      </c>
      <c r="AL102" s="31">
        <f ca="1">IFERROR(IF(AND($A102=VLOOKUP($A102&amp;"."&amp;$C102,UncollectibleLookup,2,FALSE),$C102=VLOOKUP($A102&amp;"."&amp;$C102,UncollectibleLookup,4,FALSE)),0,'Corrected With Uncollectible'!ED102-'Module C Initial'!ED102),'Corrected With Uncollectible'!ED102-'Module C Initial'!ED102)</f>
        <v>0</v>
      </c>
      <c r="AM102" s="31">
        <f ca="1">IFERROR(IF(AND($A102=VLOOKUP($A102&amp;"."&amp;$C102,UncollectibleLookup,2,FALSE),$C102=VLOOKUP($A102&amp;"."&amp;$C102,UncollectibleLookup,4,FALSE)),0,'Corrected With Uncollectible'!EE102-'Module C Initial'!EE102),'Corrected With Uncollectible'!EE102-'Module C Initial'!EE102)</f>
        <v>0</v>
      </c>
      <c r="AN102" s="31">
        <f ca="1">IFERROR(IF(AND($A102=VLOOKUP($A102&amp;"."&amp;$C102,UncollectibleLookup,2,FALSE),$C102=VLOOKUP($A102&amp;"."&amp;$C102,UncollectibleLookup,4,FALSE)),0,'Corrected With Uncollectible'!EF102-'Module C Initial'!EF102),'Corrected With Uncollectible'!EF102-'Module C Initial'!EF102)</f>
        <v>0</v>
      </c>
      <c r="AO102" s="32">
        <f t="shared" ca="1" si="16"/>
        <v>0</v>
      </c>
      <c r="AP102" s="32">
        <f t="shared" ca="1" si="16"/>
        <v>-1.9999999999875229E-2</v>
      </c>
      <c r="AQ102" s="32">
        <f t="shared" ca="1" si="16"/>
        <v>0</v>
      </c>
      <c r="AR102" s="32">
        <f t="shared" ca="1" si="16"/>
        <v>0</v>
      </c>
      <c r="AS102" s="32">
        <f t="shared" ca="1" si="16"/>
        <v>-9.9999999999980105E-3</v>
      </c>
      <c r="AT102" s="32">
        <f t="shared" ca="1" si="16"/>
        <v>0</v>
      </c>
      <c r="AU102" s="32">
        <f t="shared" ca="1" si="21"/>
        <v>0</v>
      </c>
      <c r="AV102" s="32">
        <f t="shared" ca="1" si="21"/>
        <v>0</v>
      </c>
      <c r="AW102" s="32">
        <f t="shared" ca="1" si="21"/>
        <v>-1.4210854715202004E-14</v>
      </c>
      <c r="AX102" s="32">
        <f t="shared" ca="1" si="21"/>
        <v>0</v>
      </c>
      <c r="AY102" s="32">
        <f t="shared" ca="1" si="21"/>
        <v>0</v>
      </c>
      <c r="AZ102" s="32">
        <f t="shared" ca="1" si="21"/>
        <v>-5.6843418860808015E-14</v>
      </c>
      <c r="BA102" s="31">
        <f t="shared" ca="1" si="19"/>
        <v>0</v>
      </c>
      <c r="BB102" s="31">
        <f t="shared" ca="1" si="19"/>
        <v>0</v>
      </c>
      <c r="BC102" s="31">
        <f t="shared" ca="1" si="19"/>
        <v>0</v>
      </c>
      <c r="BD102" s="31">
        <f t="shared" ca="1" si="19"/>
        <v>0</v>
      </c>
      <c r="BE102" s="31">
        <f t="shared" ca="1" si="19"/>
        <v>0</v>
      </c>
      <c r="BF102" s="31">
        <f t="shared" ca="1" si="19"/>
        <v>0</v>
      </c>
      <c r="BG102" s="31">
        <f t="shared" ca="1" si="19"/>
        <v>0</v>
      </c>
      <c r="BH102" s="31">
        <f t="shared" ca="1" si="19"/>
        <v>0</v>
      </c>
      <c r="BI102" s="31">
        <f t="shared" ca="1" si="19"/>
        <v>0</v>
      </c>
      <c r="BJ102" s="31">
        <f t="shared" ca="1" si="22"/>
        <v>0</v>
      </c>
      <c r="BK102" s="31">
        <f t="shared" ca="1" si="22"/>
        <v>0</v>
      </c>
      <c r="BL102" s="31">
        <f t="shared" ca="1" si="22"/>
        <v>0</v>
      </c>
      <c r="BM102" s="32">
        <f t="shared" ca="1" si="20"/>
        <v>0</v>
      </c>
      <c r="BN102" s="32">
        <f t="shared" ca="1" si="20"/>
        <v>-1.9999999999875229E-2</v>
      </c>
      <c r="BO102" s="32">
        <f t="shared" ca="1" si="20"/>
        <v>0</v>
      </c>
      <c r="BP102" s="32">
        <f t="shared" ca="1" si="20"/>
        <v>0</v>
      </c>
      <c r="BQ102" s="32">
        <f t="shared" ca="1" si="20"/>
        <v>-9.9999999999980105E-3</v>
      </c>
      <c r="BR102" s="32">
        <f t="shared" ca="1" si="20"/>
        <v>0</v>
      </c>
      <c r="BS102" s="32">
        <f t="shared" ca="1" si="20"/>
        <v>0</v>
      </c>
      <c r="BT102" s="32">
        <f t="shared" ca="1" si="20"/>
        <v>0</v>
      </c>
      <c r="BU102" s="32">
        <f t="shared" ca="1" si="20"/>
        <v>-1.4210854715202004E-14</v>
      </c>
      <c r="BV102" s="32">
        <f t="shared" ca="1" si="23"/>
        <v>0</v>
      </c>
      <c r="BW102" s="32">
        <f t="shared" ca="1" si="23"/>
        <v>0</v>
      </c>
      <c r="BX102" s="32">
        <f t="shared" ca="1" si="23"/>
        <v>-5.6843418860808015E-14</v>
      </c>
    </row>
    <row r="103" spans="1:76">
      <c r="A103" t="s">
        <v>449</v>
      </c>
      <c r="B103" s="1" t="s">
        <v>108</v>
      </c>
      <c r="C103" t="str">
        <f t="shared" ca="1" si="17"/>
        <v>BCHIMP</v>
      </c>
      <c r="D103" t="str">
        <f t="shared" ca="1" si="18"/>
        <v>Alberta-BC Intertie - Import</v>
      </c>
      <c r="E103" s="31">
        <f ca="1">IFERROR(IF(AND($A103=VLOOKUP($A103&amp;"."&amp;$C103,UncollectibleLookup,2,FALSE),$C103=VLOOKUP($A103&amp;"."&amp;$C103,UncollectibleLookup,4,FALSE)),0,'Corrected With Uncollectible'!CW103-'Module C Initial'!CW103),'Corrected With Uncollectible'!CW103-'Module C Initial'!CW103)</f>
        <v>4329</v>
      </c>
      <c r="F103" s="31">
        <f ca="1">IFERROR(IF(AND($A103=VLOOKUP($A103&amp;"."&amp;$C103,UncollectibleLookup,2,FALSE),$C103=VLOOKUP($A103&amp;"."&amp;$C103,UncollectibleLookup,4,FALSE)),0,'Corrected With Uncollectible'!CX103-'Module C Initial'!CX103),'Corrected With Uncollectible'!CX103-'Module C Initial'!CX103)</f>
        <v>1516.8700000000099</v>
      </c>
      <c r="G103" s="31">
        <f ca="1">IFERROR(IF(AND($A103=VLOOKUP($A103&amp;"."&amp;$C103,UncollectibleLookup,2,FALSE),$C103=VLOOKUP($A103&amp;"."&amp;$C103,UncollectibleLookup,4,FALSE)),0,'Corrected With Uncollectible'!CY103-'Module C Initial'!CY103),'Corrected With Uncollectible'!CY103-'Module C Initial'!CY103)</f>
        <v>1233.359999999986</v>
      </c>
      <c r="H103" s="31">
        <f ca="1">IFERROR(IF(AND($A103=VLOOKUP($A103&amp;"."&amp;$C103,UncollectibleLookup,2,FALSE),$C103=VLOOKUP($A103&amp;"."&amp;$C103,UncollectibleLookup,4,FALSE)),0,'Corrected With Uncollectible'!CZ103-'Module C Initial'!CZ103),'Corrected With Uncollectible'!CZ103-'Module C Initial'!CZ103)</f>
        <v>425.06000000000131</v>
      </c>
      <c r="I103" s="31">
        <f ca="1">IFERROR(IF(AND($A103=VLOOKUP($A103&amp;"."&amp;$C103,UncollectibleLookup,2,FALSE),$C103=VLOOKUP($A103&amp;"."&amp;$C103,UncollectibleLookup,4,FALSE)),0,'Corrected With Uncollectible'!DA103-'Module C Initial'!DA103),'Corrected With Uncollectible'!DA103-'Module C Initial'!DA103)</f>
        <v>798.57999999999447</v>
      </c>
      <c r="J103" s="31">
        <f ca="1">IFERROR(IF(AND($A103=VLOOKUP($A103&amp;"."&amp;$C103,UncollectibleLookup,2,FALSE),$C103=VLOOKUP($A103&amp;"."&amp;$C103,UncollectibleLookup,4,FALSE)),0,'Corrected With Uncollectible'!DB103-'Module C Initial'!DB103),'Corrected With Uncollectible'!DB103-'Module C Initial'!DB103)</f>
        <v>719.11999999999534</v>
      </c>
      <c r="K103" s="31">
        <f ca="1">IFERROR(IF(AND($A103=VLOOKUP($A103&amp;"."&amp;$C103,UncollectibleLookup,2,FALSE),$C103=VLOOKUP($A103&amp;"."&amp;$C103,UncollectibleLookup,4,FALSE)),0,'Corrected With Uncollectible'!DC103-'Module C Initial'!DC103),'Corrected With Uncollectible'!DC103-'Module C Initial'!DC103)</f>
        <v>1043.890000000014</v>
      </c>
      <c r="L103" s="31">
        <f ca="1">IFERROR(IF(AND($A103=VLOOKUP($A103&amp;"."&amp;$C103,UncollectibleLookup,2,FALSE),$C103=VLOOKUP($A103&amp;"."&amp;$C103,UncollectibleLookup,4,FALSE)),0,'Corrected With Uncollectible'!DD103-'Module C Initial'!DD103),'Corrected With Uncollectible'!DD103-'Module C Initial'!DD103)</f>
        <v>357.54000000000087</v>
      </c>
      <c r="M103" s="31">
        <f ca="1">IFERROR(IF(AND($A103=VLOOKUP($A103&amp;"."&amp;$C103,UncollectibleLookup,2,FALSE),$C103=VLOOKUP($A103&amp;"."&amp;$C103,UncollectibleLookup,4,FALSE)),0,'Corrected With Uncollectible'!DE103-'Module C Initial'!DE103),'Corrected With Uncollectible'!DE103-'Module C Initial'!DE103)</f>
        <v>443.18999999999505</v>
      </c>
      <c r="N103" s="31">
        <f ca="1">IFERROR(IF(AND($A103=VLOOKUP($A103&amp;"."&amp;$C103,UncollectibleLookup,2,FALSE),$C103=VLOOKUP($A103&amp;"."&amp;$C103,UncollectibleLookup,4,FALSE)),0,'Corrected With Uncollectible'!DF103-'Module C Initial'!DF103),'Corrected With Uncollectible'!DF103-'Module C Initial'!DF103)</f>
        <v>245.73999999999796</v>
      </c>
      <c r="O103" s="31">
        <f ca="1">IFERROR(IF(AND($A103=VLOOKUP($A103&amp;"."&amp;$C103,UncollectibleLookup,2,FALSE),$C103=VLOOKUP($A103&amp;"."&amp;$C103,UncollectibleLookup,4,FALSE)),0,'Corrected With Uncollectible'!DG103-'Module C Initial'!DG103),'Corrected With Uncollectible'!DG103-'Module C Initial'!DG103)</f>
        <v>932.38000000000466</v>
      </c>
      <c r="P103" s="31">
        <f ca="1">IFERROR(IF(AND($A103=VLOOKUP($A103&amp;"."&amp;$C103,UncollectibleLookup,2,FALSE),$C103=VLOOKUP($A103&amp;"."&amp;$C103,UncollectibleLookup,4,FALSE)),0,'Corrected With Uncollectible'!DH103-'Module C Initial'!DH103),'Corrected With Uncollectible'!DH103-'Module C Initial'!DH103)</f>
        <v>920.47999999999593</v>
      </c>
      <c r="Q103" s="32">
        <f ca="1">IFERROR(IF(AND($A103=VLOOKUP($A103&amp;"."&amp;$C103,UncollectibleLookup,2,FALSE),$C103=VLOOKUP($A103&amp;"."&amp;$C103,UncollectibleLookup,4,FALSE)),0,'Corrected With Uncollectible'!DI103-'Module C Initial'!DI103),'Corrected With Uncollectible'!DI103-'Module C Initial'!DI103)</f>
        <v>216.45000000000073</v>
      </c>
      <c r="R103" s="32">
        <f ca="1">IFERROR(IF(AND($A103=VLOOKUP($A103&amp;"."&amp;$C103,UncollectibleLookup,2,FALSE),$C103=VLOOKUP($A103&amp;"."&amp;$C103,UncollectibleLookup,4,FALSE)),0,'Corrected With Uncollectible'!DJ103-'Module C Initial'!DJ103),'Corrected With Uncollectible'!DJ103-'Module C Initial'!DJ103)</f>
        <v>75.840000000000146</v>
      </c>
      <c r="S103" s="32">
        <f ca="1">IFERROR(IF(AND($A103=VLOOKUP($A103&amp;"."&amp;$C103,UncollectibleLookup,2,FALSE),$C103=VLOOKUP($A103&amp;"."&amp;$C103,UncollectibleLookup,4,FALSE)),0,'Corrected With Uncollectible'!DK103-'Module C Initial'!DK103),'Corrected With Uncollectible'!DK103-'Module C Initial'!DK103)</f>
        <v>61.670000000000073</v>
      </c>
      <c r="T103" s="32">
        <f ca="1">IFERROR(IF(AND($A103=VLOOKUP($A103&amp;"."&amp;$C103,UncollectibleLookup,2,FALSE),$C103=VLOOKUP($A103&amp;"."&amp;$C103,UncollectibleLookup,4,FALSE)),0,'Corrected With Uncollectible'!DL103-'Module C Initial'!DL103),'Corrected With Uncollectible'!DL103-'Module C Initial'!DL103)</f>
        <v>21.25</v>
      </c>
      <c r="U103" s="32">
        <f ca="1">IFERROR(IF(AND($A103=VLOOKUP($A103&amp;"."&amp;$C103,UncollectibleLookup,2,FALSE),$C103=VLOOKUP($A103&amp;"."&amp;$C103,UncollectibleLookup,4,FALSE)),0,'Corrected With Uncollectible'!DM103-'Module C Initial'!DM103),'Corrected With Uncollectible'!DM103-'Module C Initial'!DM103)</f>
        <v>39.929999999999836</v>
      </c>
      <c r="V103" s="32">
        <f ca="1">IFERROR(IF(AND($A103=VLOOKUP($A103&amp;"."&amp;$C103,UncollectibleLookup,2,FALSE),$C103=VLOOKUP($A103&amp;"."&amp;$C103,UncollectibleLookup,4,FALSE)),0,'Corrected With Uncollectible'!DN103-'Module C Initial'!DN103),'Corrected With Uncollectible'!DN103-'Module C Initial'!DN103)</f>
        <v>35.950000000000273</v>
      </c>
      <c r="W103" s="32">
        <f ca="1">IFERROR(IF(AND($A103=VLOOKUP($A103&amp;"."&amp;$C103,UncollectibleLookup,2,FALSE),$C103=VLOOKUP($A103&amp;"."&amp;$C103,UncollectibleLookup,4,FALSE)),0,'Corrected With Uncollectible'!DO103-'Module C Initial'!DO103),'Corrected With Uncollectible'!DO103-'Module C Initial'!DO103)</f>
        <v>52.199999999999818</v>
      </c>
      <c r="X103" s="32">
        <f ca="1">IFERROR(IF(AND($A103=VLOOKUP($A103&amp;"."&amp;$C103,UncollectibleLookup,2,FALSE),$C103=VLOOKUP($A103&amp;"."&amp;$C103,UncollectibleLookup,4,FALSE)),0,'Corrected With Uncollectible'!DP103-'Module C Initial'!DP103),'Corrected With Uncollectible'!DP103-'Module C Initial'!DP103)</f>
        <v>17.880000000000109</v>
      </c>
      <c r="Y103" s="32">
        <f ca="1">IFERROR(IF(AND($A103=VLOOKUP($A103&amp;"."&amp;$C103,UncollectibleLookup,2,FALSE),$C103=VLOOKUP($A103&amp;"."&amp;$C103,UncollectibleLookup,4,FALSE)),0,'Corrected With Uncollectible'!DQ103-'Module C Initial'!DQ103),'Corrected With Uncollectible'!DQ103-'Module C Initial'!DQ103)</f>
        <v>22.159999999999854</v>
      </c>
      <c r="Z103" s="32">
        <f ca="1">IFERROR(IF(AND($A103=VLOOKUP($A103&amp;"."&amp;$C103,UncollectibleLookup,2,FALSE),$C103=VLOOKUP($A103&amp;"."&amp;$C103,UncollectibleLookup,4,FALSE)),0,'Corrected With Uncollectible'!DR103-'Module C Initial'!DR103),'Corrected With Uncollectible'!DR103-'Module C Initial'!DR103)</f>
        <v>12.290000000000077</v>
      </c>
      <c r="AA103" s="32">
        <f ca="1">IFERROR(IF(AND($A103=VLOOKUP($A103&amp;"."&amp;$C103,UncollectibleLookup,2,FALSE),$C103=VLOOKUP($A103&amp;"."&amp;$C103,UncollectibleLookup,4,FALSE)),0,'Corrected With Uncollectible'!DS103-'Module C Initial'!DS103),'Corrected With Uncollectible'!DS103-'Module C Initial'!DS103)</f>
        <v>46.620000000000346</v>
      </c>
      <c r="AB103" s="32">
        <f ca="1">IFERROR(IF(AND($A103=VLOOKUP($A103&amp;"."&amp;$C103,UncollectibleLookup,2,FALSE),$C103=VLOOKUP($A103&amp;"."&amp;$C103,UncollectibleLookup,4,FALSE)),0,'Corrected With Uncollectible'!DT103-'Module C Initial'!DT103),'Corrected With Uncollectible'!DT103-'Module C Initial'!DT103)</f>
        <v>46.019999999999982</v>
      </c>
      <c r="AC103" s="31">
        <f ca="1">IFERROR(IF(AND($A103=VLOOKUP($A103&amp;"."&amp;$C103,UncollectibleLookup,2,FALSE),$C103=VLOOKUP($A103&amp;"."&amp;$C103,UncollectibleLookup,4,FALSE)),0,'Corrected With Uncollectible'!DU103-'Module C Initial'!DU103),'Corrected With Uncollectible'!DU103-'Module C Initial'!DU103)</f>
        <v>1394.6800000000076</v>
      </c>
      <c r="AD103" s="31">
        <f ca="1">IFERROR(IF(AND($A103=VLOOKUP($A103&amp;"."&amp;$C103,UncollectibleLookup,2,FALSE),$C103=VLOOKUP($A103&amp;"."&amp;$C103,UncollectibleLookup,4,FALSE)),0,'Corrected With Uncollectible'!DV103-'Module C Initial'!DV103),'Corrected With Uncollectible'!DV103-'Module C Initial'!DV103)</f>
        <v>485.15000000000146</v>
      </c>
      <c r="AE103" s="31">
        <f ca="1">IFERROR(IF(AND($A103=VLOOKUP($A103&amp;"."&amp;$C103,UncollectibleLookup,2,FALSE),$C103=VLOOKUP($A103&amp;"."&amp;$C103,UncollectibleLookup,4,FALSE)),0,'Corrected With Uncollectible'!DW103-'Module C Initial'!DW103),'Corrected With Uncollectible'!DW103-'Module C Initial'!DW103)</f>
        <v>391.87000000000262</v>
      </c>
      <c r="AF103" s="31">
        <f ca="1">IFERROR(IF(AND($A103=VLOOKUP($A103&amp;"."&amp;$C103,UncollectibleLookup,2,FALSE),$C103=VLOOKUP($A103&amp;"."&amp;$C103,UncollectibleLookup,4,FALSE)),0,'Corrected With Uncollectible'!DX103-'Module C Initial'!DX103),'Corrected With Uncollectible'!DX103-'Module C Initial'!DX103)</f>
        <v>134.2400000000016</v>
      </c>
      <c r="AG103" s="31">
        <f ca="1">IFERROR(IF(AND($A103=VLOOKUP($A103&amp;"."&amp;$C103,UncollectibleLookup,2,FALSE),$C103=VLOOKUP($A103&amp;"."&amp;$C103,UncollectibleLookup,4,FALSE)),0,'Corrected With Uncollectible'!DY103-'Module C Initial'!DY103),'Corrected With Uncollectible'!DY103-'Module C Initial'!DY103)</f>
        <v>250.88999999999942</v>
      </c>
      <c r="AH103" s="31">
        <f ca="1">IFERROR(IF(AND($A103=VLOOKUP($A103&amp;"."&amp;$C103,UncollectibleLookup,2,FALSE),$C103=VLOOKUP($A103&amp;"."&amp;$C103,UncollectibleLookup,4,FALSE)),0,'Corrected With Uncollectible'!DZ103-'Module C Initial'!DZ103),'Corrected With Uncollectible'!DZ103-'Module C Initial'!DZ103)</f>
        <v>224.70000000000073</v>
      </c>
      <c r="AI103" s="31">
        <f ca="1">IFERROR(IF(AND($A103=VLOOKUP($A103&amp;"."&amp;$C103,UncollectibleLookup,2,FALSE),$C103=VLOOKUP($A103&amp;"."&amp;$C103,UncollectibleLookup,4,FALSE)),0,'Corrected With Uncollectible'!EA103-'Module C Initial'!EA103),'Corrected With Uncollectible'!EA103-'Module C Initial'!EA103)</f>
        <v>324.47000000000116</v>
      </c>
      <c r="AJ103" s="31">
        <f ca="1">IFERROR(IF(AND($A103=VLOOKUP($A103&amp;"."&amp;$C103,UncollectibleLookup,2,FALSE),$C103=VLOOKUP($A103&amp;"."&amp;$C103,UncollectibleLookup,4,FALSE)),0,'Corrected With Uncollectible'!EB103-'Module C Initial'!EB103),'Corrected With Uncollectible'!EB103-'Module C Initial'!EB103)</f>
        <v>110.53000000000065</v>
      </c>
      <c r="AK103" s="31">
        <f ca="1">IFERROR(IF(AND($A103=VLOOKUP($A103&amp;"."&amp;$C103,UncollectibleLookup,2,FALSE),$C103=VLOOKUP($A103&amp;"."&amp;$C103,UncollectibleLookup,4,FALSE)),0,'Corrected With Uncollectible'!EC103-'Module C Initial'!EC103),'Corrected With Uncollectible'!EC103-'Module C Initial'!EC103)</f>
        <v>136.25</v>
      </c>
      <c r="AL103" s="31">
        <f ca="1">IFERROR(IF(AND($A103=VLOOKUP($A103&amp;"."&amp;$C103,UncollectibleLookup,2,FALSE),$C103=VLOOKUP($A103&amp;"."&amp;$C103,UncollectibleLookup,4,FALSE)),0,'Corrected With Uncollectible'!ED103-'Module C Initial'!ED103),'Corrected With Uncollectible'!ED103-'Module C Initial'!ED103)</f>
        <v>75.149999999999636</v>
      </c>
      <c r="AM103" s="31">
        <f ca="1">IFERROR(IF(AND($A103=VLOOKUP($A103&amp;"."&amp;$C103,UncollectibleLookup,2,FALSE),$C103=VLOOKUP($A103&amp;"."&amp;$C103,UncollectibleLookup,4,FALSE)),0,'Corrected With Uncollectible'!EE103-'Module C Initial'!EE103),'Corrected With Uncollectible'!EE103-'Module C Initial'!EE103)</f>
        <v>283.52999999999884</v>
      </c>
      <c r="AN103" s="31">
        <f ca="1">IFERROR(IF(AND($A103=VLOOKUP($A103&amp;"."&amp;$C103,UncollectibleLookup,2,FALSE),$C103=VLOOKUP($A103&amp;"."&amp;$C103,UncollectibleLookup,4,FALSE)),0,'Corrected With Uncollectible'!EF103-'Module C Initial'!EF103),'Corrected With Uncollectible'!EF103-'Module C Initial'!EF103)</f>
        <v>278.38999999999942</v>
      </c>
      <c r="AO103" s="32">
        <f t="shared" ca="1" si="16"/>
        <v>5940.1300000000083</v>
      </c>
      <c r="AP103" s="32">
        <f t="shared" ca="1" si="16"/>
        <v>2077.8600000000115</v>
      </c>
      <c r="AQ103" s="32">
        <f t="shared" ca="1" si="16"/>
        <v>1686.8999999999887</v>
      </c>
      <c r="AR103" s="32">
        <f t="shared" ca="1" si="16"/>
        <v>580.55000000000291</v>
      </c>
      <c r="AS103" s="32">
        <f t="shared" ca="1" si="16"/>
        <v>1089.3999999999937</v>
      </c>
      <c r="AT103" s="32">
        <f t="shared" ca="1" si="16"/>
        <v>979.76999999999634</v>
      </c>
      <c r="AU103" s="32">
        <f t="shared" ca="1" si="21"/>
        <v>1420.560000000015</v>
      </c>
      <c r="AV103" s="32">
        <f t="shared" ca="1" si="21"/>
        <v>485.95000000000164</v>
      </c>
      <c r="AW103" s="32">
        <f t="shared" ca="1" si="21"/>
        <v>601.59999999999491</v>
      </c>
      <c r="AX103" s="32">
        <f t="shared" ca="1" si="21"/>
        <v>333.17999999999768</v>
      </c>
      <c r="AY103" s="32">
        <f t="shared" ca="1" si="21"/>
        <v>1262.5300000000038</v>
      </c>
      <c r="AZ103" s="32">
        <f t="shared" ca="1" si="21"/>
        <v>1244.8899999999953</v>
      </c>
      <c r="BA103" s="31">
        <f t="shared" ca="1" si="19"/>
        <v>50.7</v>
      </c>
      <c r="BB103" s="31">
        <f t="shared" ca="1" si="19"/>
        <v>17.77</v>
      </c>
      <c r="BC103" s="31">
        <f t="shared" ca="1" si="19"/>
        <v>14.45</v>
      </c>
      <c r="BD103" s="31">
        <f t="shared" ca="1" si="19"/>
        <v>4.9800000000000004</v>
      </c>
      <c r="BE103" s="31">
        <f t="shared" ca="1" si="19"/>
        <v>9.35</v>
      </c>
      <c r="BF103" s="31">
        <f t="shared" ca="1" si="19"/>
        <v>8.42</v>
      </c>
      <c r="BG103" s="31">
        <f t="shared" ca="1" si="19"/>
        <v>12.23</v>
      </c>
      <c r="BH103" s="31">
        <f t="shared" ca="1" si="19"/>
        <v>4.1900000000000004</v>
      </c>
      <c r="BI103" s="31">
        <f t="shared" ca="1" si="19"/>
        <v>5.19</v>
      </c>
      <c r="BJ103" s="31">
        <f t="shared" ca="1" si="22"/>
        <v>2.88</v>
      </c>
      <c r="BK103" s="31">
        <f t="shared" ca="1" si="22"/>
        <v>10.92</v>
      </c>
      <c r="BL103" s="31">
        <f t="shared" ca="1" si="22"/>
        <v>10.78</v>
      </c>
      <c r="BM103" s="32">
        <f t="shared" ca="1" si="20"/>
        <v>5990.8300000000081</v>
      </c>
      <c r="BN103" s="32">
        <f t="shared" ca="1" si="20"/>
        <v>2095.6300000000115</v>
      </c>
      <c r="BO103" s="32">
        <f t="shared" ca="1" si="20"/>
        <v>1701.3499999999888</v>
      </c>
      <c r="BP103" s="32">
        <f t="shared" ca="1" si="20"/>
        <v>585.53000000000293</v>
      </c>
      <c r="BQ103" s="32">
        <f t="shared" ca="1" si="20"/>
        <v>1098.7499999999936</v>
      </c>
      <c r="BR103" s="32">
        <f t="shared" ca="1" si="20"/>
        <v>988.1899999999963</v>
      </c>
      <c r="BS103" s="32">
        <f t="shared" ca="1" si="20"/>
        <v>1432.790000000015</v>
      </c>
      <c r="BT103" s="32">
        <f t="shared" ca="1" si="20"/>
        <v>490.14000000000163</v>
      </c>
      <c r="BU103" s="32">
        <f t="shared" ca="1" si="20"/>
        <v>606.78999999999496</v>
      </c>
      <c r="BV103" s="32">
        <f t="shared" ca="1" si="23"/>
        <v>336.05999999999767</v>
      </c>
      <c r="BW103" s="32">
        <f t="shared" ca="1" si="23"/>
        <v>1273.4500000000039</v>
      </c>
      <c r="BX103" s="32">
        <f t="shared" ca="1" si="23"/>
        <v>1255.6699999999953</v>
      </c>
    </row>
    <row r="104" spans="1:76">
      <c r="A104" t="s">
        <v>449</v>
      </c>
      <c r="B104" s="1" t="s">
        <v>394</v>
      </c>
      <c r="C104" t="str">
        <f t="shared" ca="1" si="17"/>
        <v>SPCIMP</v>
      </c>
      <c r="D104" t="str">
        <f t="shared" ca="1" si="18"/>
        <v>Alberta-Saskatchewan Intertie - Import</v>
      </c>
      <c r="E104" s="31">
        <f ca="1">IFERROR(IF(AND($A104=VLOOKUP($A104&amp;"."&amp;$C104,UncollectibleLookup,2,FALSE),$C104=VLOOKUP($A104&amp;"."&amp;$C104,UncollectibleLookup,4,FALSE)),0,'Corrected With Uncollectible'!CW104-'Module C Initial'!CW104),'Corrected With Uncollectible'!CW104-'Module C Initial'!CW104)</f>
        <v>1680.8599999999969</v>
      </c>
      <c r="F104" s="31">
        <f ca="1">IFERROR(IF(AND($A104=VLOOKUP($A104&amp;"."&amp;$C104,UncollectibleLookup,2,FALSE),$C104=VLOOKUP($A104&amp;"."&amp;$C104,UncollectibleLookup,4,FALSE)),0,'Corrected With Uncollectible'!CX104-'Module C Initial'!CX104),'Corrected With Uncollectible'!CX104-'Module C Initial'!CX104)</f>
        <v>48.159999999999854</v>
      </c>
      <c r="G104" s="31">
        <f ca="1">IFERROR(IF(AND($A104=VLOOKUP($A104&amp;"."&amp;$C104,UncollectibleLookup,2,FALSE),$C104=VLOOKUP($A104&amp;"."&amp;$C104,UncollectibleLookup,4,FALSE)),0,'Corrected With Uncollectible'!CY104-'Module C Initial'!CY104),'Corrected With Uncollectible'!CY104-'Module C Initial'!CY104)</f>
        <v>46.280000000000086</v>
      </c>
      <c r="H104" s="31">
        <f ca="1">IFERROR(IF(AND($A104=VLOOKUP($A104&amp;"."&amp;$C104,UncollectibleLookup,2,FALSE),$C104=VLOOKUP($A104&amp;"."&amp;$C104,UncollectibleLookup,4,FALSE)),0,'Corrected With Uncollectible'!CZ104-'Module C Initial'!CZ104),'Corrected With Uncollectible'!CZ104-'Module C Initial'!CZ104)</f>
        <v>120.94999999999982</v>
      </c>
      <c r="I104" s="31">
        <f ca="1">IFERROR(IF(AND($A104=VLOOKUP($A104&amp;"."&amp;$C104,UncollectibleLookup,2,FALSE),$C104=VLOOKUP($A104&amp;"."&amp;$C104,UncollectibleLookup,4,FALSE)),0,'Corrected With Uncollectible'!DA104-'Module C Initial'!DA104),'Corrected With Uncollectible'!DA104-'Module C Initial'!DA104)</f>
        <v>46.32000000000005</v>
      </c>
      <c r="J104" s="31">
        <f ca="1">IFERROR(IF(AND($A104=VLOOKUP($A104&amp;"."&amp;$C104,UncollectibleLookup,2,FALSE),$C104=VLOOKUP($A104&amp;"."&amp;$C104,UncollectibleLookup,4,FALSE)),0,'Corrected With Uncollectible'!DB104-'Module C Initial'!DB104),'Corrected With Uncollectible'!DB104-'Module C Initial'!DB104)</f>
        <v>16.839999999999975</v>
      </c>
      <c r="K104" s="31">
        <f ca="1">IFERROR(IF(AND($A104=VLOOKUP($A104&amp;"."&amp;$C104,UncollectibleLookup,2,FALSE),$C104=VLOOKUP($A104&amp;"."&amp;$C104,UncollectibleLookup,4,FALSE)),0,'Corrected With Uncollectible'!DC104-'Module C Initial'!DC104),'Corrected With Uncollectible'!DC104-'Module C Initial'!DC104)</f>
        <v>33.530000000000086</v>
      </c>
      <c r="L104" s="31">
        <f ca="1">IFERROR(IF(AND($A104=VLOOKUP($A104&amp;"."&amp;$C104,UncollectibleLookup,2,FALSE),$C104=VLOOKUP($A104&amp;"."&amp;$C104,UncollectibleLookup,4,FALSE)),0,'Corrected With Uncollectible'!DD104-'Module C Initial'!DD104),'Corrected With Uncollectible'!DD104-'Module C Initial'!DD104)</f>
        <v>1024.7999999999993</v>
      </c>
      <c r="M104" s="31">
        <f ca="1">IFERROR(IF(AND($A104=VLOOKUP($A104&amp;"."&amp;$C104,UncollectibleLookup,2,FALSE),$C104=VLOOKUP($A104&amp;"."&amp;$C104,UncollectibleLookup,4,FALSE)),0,'Corrected With Uncollectible'!DE104-'Module C Initial'!DE104),'Corrected With Uncollectible'!DE104-'Module C Initial'!DE104)</f>
        <v>2162.6699999999983</v>
      </c>
      <c r="N104" s="31">
        <f ca="1">IFERROR(IF(AND($A104=VLOOKUP($A104&amp;"."&amp;$C104,UncollectibleLookup,2,FALSE),$C104=VLOOKUP($A104&amp;"."&amp;$C104,UncollectibleLookup,4,FALSE)),0,'Corrected With Uncollectible'!DF104-'Module C Initial'!DF104),'Corrected With Uncollectible'!DF104-'Module C Initial'!DF104)</f>
        <v>871.30999999999767</v>
      </c>
      <c r="O104" s="31">
        <f ca="1">IFERROR(IF(AND($A104=VLOOKUP($A104&amp;"."&amp;$C104,UncollectibleLookup,2,FALSE),$C104=VLOOKUP($A104&amp;"."&amp;$C104,UncollectibleLookup,4,FALSE)),0,'Corrected With Uncollectible'!DG104-'Module C Initial'!DG104),'Corrected With Uncollectible'!DG104-'Module C Initial'!DG104)</f>
        <v>2177.3399999999965</v>
      </c>
      <c r="P104" s="31">
        <f ca="1">IFERROR(IF(AND($A104=VLOOKUP($A104&amp;"."&amp;$C104,UncollectibleLookup,2,FALSE),$C104=VLOOKUP($A104&amp;"."&amp;$C104,UncollectibleLookup,4,FALSE)),0,'Corrected With Uncollectible'!DH104-'Module C Initial'!DH104),'Corrected With Uncollectible'!DH104-'Module C Initial'!DH104)</f>
        <v>2531.9400000000023</v>
      </c>
      <c r="Q104" s="32">
        <f ca="1">IFERROR(IF(AND($A104=VLOOKUP($A104&amp;"."&amp;$C104,UncollectibleLookup,2,FALSE),$C104=VLOOKUP($A104&amp;"."&amp;$C104,UncollectibleLookup,4,FALSE)),0,'Corrected With Uncollectible'!DI104-'Module C Initial'!DI104),'Corrected With Uncollectible'!DI104-'Module C Initial'!DI104)</f>
        <v>84.039999999999964</v>
      </c>
      <c r="R104" s="32">
        <f ca="1">IFERROR(IF(AND($A104=VLOOKUP($A104&amp;"."&amp;$C104,UncollectibleLookup,2,FALSE),$C104=VLOOKUP($A104&amp;"."&amp;$C104,UncollectibleLookup,4,FALSE)),0,'Corrected With Uncollectible'!DJ104-'Module C Initial'!DJ104),'Corrected With Uncollectible'!DJ104-'Module C Initial'!DJ104)</f>
        <v>2.4100000000000037</v>
      </c>
      <c r="S104" s="32">
        <f ca="1">IFERROR(IF(AND($A104=VLOOKUP($A104&amp;"."&amp;$C104,UncollectibleLookup,2,FALSE),$C104=VLOOKUP($A104&amp;"."&amp;$C104,UncollectibleLookup,4,FALSE)),0,'Corrected With Uncollectible'!DK104-'Module C Initial'!DK104),'Corrected With Uncollectible'!DK104-'Module C Initial'!DK104)</f>
        <v>2.3100000000000023</v>
      </c>
      <c r="T104" s="32">
        <f ca="1">IFERROR(IF(AND($A104=VLOOKUP($A104&amp;"."&amp;$C104,UncollectibleLookup,2,FALSE),$C104=VLOOKUP($A104&amp;"."&amp;$C104,UncollectibleLookup,4,FALSE)),0,'Corrected With Uncollectible'!DL104-'Module C Initial'!DL104),'Corrected With Uncollectible'!DL104-'Module C Initial'!DL104)</f>
        <v>6.0499999999999972</v>
      </c>
      <c r="U104" s="32">
        <f ca="1">IFERROR(IF(AND($A104=VLOOKUP($A104&amp;"."&amp;$C104,UncollectibleLookup,2,FALSE),$C104=VLOOKUP($A104&amp;"."&amp;$C104,UncollectibleLookup,4,FALSE)),0,'Corrected With Uncollectible'!DM104-'Module C Initial'!DM104),'Corrected With Uncollectible'!DM104-'Module C Initial'!DM104)</f>
        <v>2.3100000000000023</v>
      </c>
      <c r="V104" s="32">
        <f ca="1">IFERROR(IF(AND($A104=VLOOKUP($A104&amp;"."&amp;$C104,UncollectibleLookup,2,FALSE),$C104=VLOOKUP($A104&amp;"."&amp;$C104,UncollectibleLookup,4,FALSE)),0,'Corrected With Uncollectible'!DN104-'Module C Initial'!DN104),'Corrected With Uncollectible'!DN104-'Module C Initial'!DN104)</f>
        <v>0.83999999999999986</v>
      </c>
      <c r="W104" s="32">
        <f ca="1">IFERROR(IF(AND($A104=VLOOKUP($A104&amp;"."&amp;$C104,UncollectibleLookup,2,FALSE),$C104=VLOOKUP($A104&amp;"."&amp;$C104,UncollectibleLookup,4,FALSE)),0,'Corrected With Uncollectible'!DO104-'Module C Initial'!DO104),'Corrected With Uncollectible'!DO104-'Module C Initial'!DO104)</f>
        <v>1.6799999999999997</v>
      </c>
      <c r="X104" s="32">
        <f ca="1">IFERROR(IF(AND($A104=VLOOKUP($A104&amp;"."&amp;$C104,UncollectibleLookup,2,FALSE),$C104=VLOOKUP($A104&amp;"."&amp;$C104,UncollectibleLookup,4,FALSE)),0,'Corrected With Uncollectible'!DP104-'Module C Initial'!DP104),'Corrected With Uncollectible'!DP104-'Module C Initial'!DP104)</f>
        <v>51.240000000000009</v>
      </c>
      <c r="Y104" s="32">
        <f ca="1">IFERROR(IF(AND($A104=VLOOKUP($A104&amp;"."&amp;$C104,UncollectibleLookup,2,FALSE),$C104=VLOOKUP($A104&amp;"."&amp;$C104,UncollectibleLookup,4,FALSE)),0,'Corrected With Uncollectible'!DQ104-'Module C Initial'!DQ104),'Corrected With Uncollectible'!DQ104-'Module C Initial'!DQ104)</f>
        <v>108.13000000000011</v>
      </c>
      <c r="Z104" s="32">
        <f ca="1">IFERROR(IF(AND($A104=VLOOKUP($A104&amp;"."&amp;$C104,UncollectibleLookup,2,FALSE),$C104=VLOOKUP($A104&amp;"."&amp;$C104,UncollectibleLookup,4,FALSE)),0,'Corrected With Uncollectible'!DR104-'Module C Initial'!DR104),'Corrected With Uncollectible'!DR104-'Module C Initial'!DR104)</f>
        <v>43.569999999999936</v>
      </c>
      <c r="AA104" s="32">
        <f ca="1">IFERROR(IF(AND($A104=VLOOKUP($A104&amp;"."&amp;$C104,UncollectibleLookup,2,FALSE),$C104=VLOOKUP($A104&amp;"."&amp;$C104,UncollectibleLookup,4,FALSE)),0,'Corrected With Uncollectible'!DS104-'Module C Initial'!DS104),'Corrected With Uncollectible'!DS104-'Module C Initial'!DS104)</f>
        <v>108.86000000000013</v>
      </c>
      <c r="AB104" s="32">
        <f ca="1">IFERROR(IF(AND($A104=VLOOKUP($A104&amp;"."&amp;$C104,UncollectibleLookup,2,FALSE),$C104=VLOOKUP($A104&amp;"."&amp;$C104,UncollectibleLookup,4,FALSE)),0,'Corrected With Uncollectible'!DT104-'Module C Initial'!DT104),'Corrected With Uncollectible'!DT104-'Module C Initial'!DT104)</f>
        <v>126.59999999999991</v>
      </c>
      <c r="AC104" s="31">
        <f ca="1">IFERROR(IF(AND($A104=VLOOKUP($A104&amp;"."&amp;$C104,UncollectibleLookup,2,FALSE),$C104=VLOOKUP($A104&amp;"."&amp;$C104,UncollectibleLookup,4,FALSE)),0,'Corrected With Uncollectible'!DU104-'Module C Initial'!DU104),'Corrected With Uncollectible'!DU104-'Module C Initial'!DU104)</f>
        <v>541.52000000000044</v>
      </c>
      <c r="AD104" s="31">
        <f ca="1">IFERROR(IF(AND($A104=VLOOKUP($A104&amp;"."&amp;$C104,UncollectibleLookup,2,FALSE),$C104=VLOOKUP($A104&amp;"."&amp;$C104,UncollectibleLookup,4,FALSE)),0,'Corrected With Uncollectible'!DV104-'Module C Initial'!DV104),'Corrected With Uncollectible'!DV104-'Module C Initial'!DV104)</f>
        <v>15.399999999999977</v>
      </c>
      <c r="AE104" s="31">
        <f ca="1">IFERROR(IF(AND($A104=VLOOKUP($A104&amp;"."&amp;$C104,UncollectibleLookup,2,FALSE),$C104=VLOOKUP($A104&amp;"."&amp;$C104,UncollectibleLookup,4,FALSE)),0,'Corrected With Uncollectible'!DW104-'Module C Initial'!DW104),'Corrected With Uncollectible'!DW104-'Module C Initial'!DW104)</f>
        <v>14.700000000000045</v>
      </c>
      <c r="AF104" s="31">
        <f ca="1">IFERROR(IF(AND($A104=VLOOKUP($A104&amp;"."&amp;$C104,UncollectibleLookup,2,FALSE),$C104=VLOOKUP($A104&amp;"."&amp;$C104,UncollectibleLookup,4,FALSE)),0,'Corrected With Uncollectible'!DX104-'Module C Initial'!DX104),'Corrected With Uncollectible'!DX104-'Module C Initial'!DX104)</f>
        <v>38.189999999999941</v>
      </c>
      <c r="AG104" s="31">
        <f ca="1">IFERROR(IF(AND($A104=VLOOKUP($A104&amp;"."&amp;$C104,UncollectibleLookup,2,FALSE),$C104=VLOOKUP($A104&amp;"."&amp;$C104,UncollectibleLookup,4,FALSE)),0,'Corrected With Uncollectible'!DY104-'Module C Initial'!DY104),'Corrected With Uncollectible'!DY104-'Module C Initial'!DY104)</f>
        <v>14.550000000000011</v>
      </c>
      <c r="AH104" s="31">
        <f ca="1">IFERROR(IF(AND($A104=VLOOKUP($A104&amp;"."&amp;$C104,UncollectibleLookup,2,FALSE),$C104=VLOOKUP($A104&amp;"."&amp;$C104,UncollectibleLookup,4,FALSE)),0,'Corrected With Uncollectible'!DZ104-'Module C Initial'!DZ104),'Corrected With Uncollectible'!DZ104-'Module C Initial'!DZ104)</f>
        <v>5.2599999999999909</v>
      </c>
      <c r="AI104" s="31">
        <f ca="1">IFERROR(IF(AND($A104=VLOOKUP($A104&amp;"."&amp;$C104,UncollectibleLookup,2,FALSE),$C104=VLOOKUP($A104&amp;"."&amp;$C104,UncollectibleLookup,4,FALSE)),0,'Corrected With Uncollectible'!EA104-'Module C Initial'!EA104),'Corrected With Uncollectible'!EA104-'Module C Initial'!EA104)</f>
        <v>10.419999999999987</v>
      </c>
      <c r="AJ104" s="31">
        <f ca="1">IFERROR(IF(AND($A104=VLOOKUP($A104&amp;"."&amp;$C104,UncollectibleLookup,2,FALSE),$C104=VLOOKUP($A104&amp;"."&amp;$C104,UncollectibleLookup,4,FALSE)),0,'Corrected With Uncollectible'!EB104-'Module C Initial'!EB104),'Corrected With Uncollectible'!EB104-'Module C Initial'!EB104)</f>
        <v>316.80000000000018</v>
      </c>
      <c r="AK104" s="31">
        <f ca="1">IFERROR(IF(AND($A104=VLOOKUP($A104&amp;"."&amp;$C104,UncollectibleLookup,2,FALSE),$C104=VLOOKUP($A104&amp;"."&amp;$C104,UncollectibleLookup,4,FALSE)),0,'Corrected With Uncollectible'!EC104-'Module C Initial'!EC104),'Corrected With Uncollectible'!EC104-'Module C Initial'!EC104)</f>
        <v>664.8700000000008</v>
      </c>
      <c r="AL104" s="31">
        <f ca="1">IFERROR(IF(AND($A104=VLOOKUP($A104&amp;"."&amp;$C104,UncollectibleLookup,2,FALSE),$C104=VLOOKUP($A104&amp;"."&amp;$C104,UncollectibleLookup,4,FALSE)),0,'Corrected With Uncollectible'!ED104-'Module C Initial'!ED104),'Corrected With Uncollectible'!ED104-'Module C Initial'!ED104)</f>
        <v>266.43000000000029</v>
      </c>
      <c r="AM104" s="31">
        <f ca="1">IFERROR(IF(AND($A104=VLOOKUP($A104&amp;"."&amp;$C104,UncollectibleLookup,2,FALSE),$C104=VLOOKUP($A104&amp;"."&amp;$C104,UncollectibleLookup,4,FALSE)),0,'Corrected With Uncollectible'!EE104-'Module C Initial'!EE104),'Corrected With Uncollectible'!EE104-'Module C Initial'!EE104)</f>
        <v>662.10000000000036</v>
      </c>
      <c r="AN104" s="31">
        <f ca="1">IFERROR(IF(AND($A104=VLOOKUP($A104&amp;"."&amp;$C104,UncollectibleLookup,2,FALSE),$C104=VLOOKUP($A104&amp;"."&amp;$C104,UncollectibleLookup,4,FALSE)),0,'Corrected With Uncollectible'!EF104-'Module C Initial'!EF104),'Corrected With Uncollectible'!EF104-'Module C Initial'!EF104)</f>
        <v>765.77000000000044</v>
      </c>
      <c r="AO104" s="32">
        <f t="shared" ca="1" si="16"/>
        <v>2306.4199999999973</v>
      </c>
      <c r="AP104" s="32">
        <f t="shared" ca="1" si="16"/>
        <v>65.969999999999828</v>
      </c>
      <c r="AQ104" s="32">
        <f t="shared" ca="1" si="16"/>
        <v>63.290000000000134</v>
      </c>
      <c r="AR104" s="32">
        <f t="shared" ca="1" si="16"/>
        <v>165.18999999999977</v>
      </c>
      <c r="AS104" s="32">
        <f t="shared" ca="1" si="16"/>
        <v>63.180000000000064</v>
      </c>
      <c r="AT104" s="32">
        <f t="shared" ca="1" si="16"/>
        <v>22.939999999999966</v>
      </c>
      <c r="AU104" s="32">
        <f t="shared" ca="1" si="21"/>
        <v>45.630000000000074</v>
      </c>
      <c r="AV104" s="32">
        <f t="shared" ca="1" si="21"/>
        <v>1392.8399999999995</v>
      </c>
      <c r="AW104" s="32">
        <f t="shared" ca="1" si="21"/>
        <v>2935.6699999999992</v>
      </c>
      <c r="AX104" s="32">
        <f t="shared" ca="1" si="21"/>
        <v>1181.3099999999979</v>
      </c>
      <c r="AY104" s="32">
        <f t="shared" ca="1" si="21"/>
        <v>2948.299999999997</v>
      </c>
      <c r="AZ104" s="32">
        <f t="shared" ca="1" si="21"/>
        <v>3424.3100000000027</v>
      </c>
      <c r="BA104" s="31">
        <f t="shared" ca="1" si="19"/>
        <v>19.690000000000001</v>
      </c>
      <c r="BB104" s="31">
        <f t="shared" ca="1" si="19"/>
        <v>0.56000000000000005</v>
      </c>
      <c r="BC104" s="31">
        <f t="shared" ca="1" si="19"/>
        <v>0.54</v>
      </c>
      <c r="BD104" s="31">
        <f t="shared" ca="1" si="19"/>
        <v>1.42</v>
      </c>
      <c r="BE104" s="31">
        <f t="shared" ca="1" si="19"/>
        <v>0.54</v>
      </c>
      <c r="BF104" s="31">
        <f t="shared" ca="1" si="19"/>
        <v>0.2</v>
      </c>
      <c r="BG104" s="31">
        <f t="shared" ca="1" si="19"/>
        <v>0.39</v>
      </c>
      <c r="BH104" s="31">
        <f t="shared" ca="1" si="19"/>
        <v>12</v>
      </c>
      <c r="BI104" s="31">
        <f t="shared" ca="1" si="19"/>
        <v>25.33</v>
      </c>
      <c r="BJ104" s="31">
        <f t="shared" ca="1" si="22"/>
        <v>10.210000000000001</v>
      </c>
      <c r="BK104" s="31">
        <f t="shared" ca="1" si="22"/>
        <v>25.5</v>
      </c>
      <c r="BL104" s="31">
        <f t="shared" ca="1" si="22"/>
        <v>29.65</v>
      </c>
      <c r="BM104" s="32">
        <f t="shared" ca="1" si="20"/>
        <v>2326.1099999999974</v>
      </c>
      <c r="BN104" s="32">
        <f t="shared" ca="1" si="20"/>
        <v>66.529999999999831</v>
      </c>
      <c r="BO104" s="32">
        <f t="shared" ca="1" si="20"/>
        <v>63.830000000000133</v>
      </c>
      <c r="BP104" s="32">
        <f t="shared" ca="1" si="20"/>
        <v>166.60999999999976</v>
      </c>
      <c r="BQ104" s="32">
        <f t="shared" ca="1" si="20"/>
        <v>63.720000000000063</v>
      </c>
      <c r="BR104" s="32">
        <f t="shared" ca="1" si="20"/>
        <v>23.139999999999965</v>
      </c>
      <c r="BS104" s="32">
        <f t="shared" ca="1" si="20"/>
        <v>46.020000000000074</v>
      </c>
      <c r="BT104" s="32">
        <f t="shared" ca="1" si="20"/>
        <v>1404.8399999999995</v>
      </c>
      <c r="BU104" s="32">
        <f t="shared" ca="1" si="20"/>
        <v>2960.9999999999991</v>
      </c>
      <c r="BV104" s="32">
        <f t="shared" ca="1" si="23"/>
        <v>1191.5199999999979</v>
      </c>
      <c r="BW104" s="32">
        <f t="shared" ca="1" si="23"/>
        <v>2973.799999999997</v>
      </c>
      <c r="BX104" s="32">
        <f t="shared" ca="1" si="23"/>
        <v>3453.9600000000028</v>
      </c>
    </row>
    <row r="105" spans="1:76">
      <c r="A105" t="s">
        <v>463</v>
      </c>
      <c r="B105" s="1" t="s">
        <v>271</v>
      </c>
      <c r="C105" t="str">
        <f t="shared" ca="1" si="17"/>
        <v>RB1</v>
      </c>
      <c r="D105" t="str">
        <f t="shared" ca="1" si="18"/>
        <v>Rainbow #1</v>
      </c>
      <c r="E105" s="31">
        <f ca="1">IFERROR(IF(AND($A105=VLOOKUP($A105&amp;"."&amp;$C105,UncollectibleLookup,2,FALSE),$C105=VLOOKUP($A105&amp;"."&amp;$C105,UncollectibleLookup,4,FALSE)),0,'Corrected With Uncollectible'!CW105-'Module C Initial'!CW105),'Corrected With Uncollectible'!CW105-'Module C Initial'!CW105)</f>
        <v>0</v>
      </c>
      <c r="F105" s="31">
        <f ca="1">IFERROR(IF(AND($A105=VLOOKUP($A105&amp;"."&amp;$C105,UncollectibleLookup,2,FALSE),$C105=VLOOKUP($A105&amp;"."&amp;$C105,UncollectibleLookup,4,FALSE)),0,'Corrected With Uncollectible'!CX105-'Module C Initial'!CX105),'Corrected With Uncollectible'!CX105-'Module C Initial'!CX105)</f>
        <v>0</v>
      </c>
      <c r="G105" s="31">
        <f ca="1">IFERROR(IF(AND($A105=VLOOKUP($A105&amp;"."&amp;$C105,UncollectibleLookup,2,FALSE),$C105=VLOOKUP($A105&amp;"."&amp;$C105,UncollectibleLookup,4,FALSE)),0,'Corrected With Uncollectible'!CY105-'Module C Initial'!CY105),'Corrected With Uncollectible'!CY105-'Module C Initial'!CY105)</f>
        <v>0</v>
      </c>
      <c r="H105" s="31">
        <f ca="1">IFERROR(IF(AND($A105=VLOOKUP($A105&amp;"."&amp;$C105,UncollectibleLookup,2,FALSE),$C105=VLOOKUP($A105&amp;"."&amp;$C105,UncollectibleLookup,4,FALSE)),0,'Corrected With Uncollectible'!CZ105-'Module C Initial'!CZ105),'Corrected With Uncollectible'!CZ105-'Module C Initial'!CZ105)</f>
        <v>0</v>
      </c>
      <c r="I105" s="31">
        <f ca="1">IFERROR(IF(AND($A105=VLOOKUP($A105&amp;"."&amp;$C105,UncollectibleLookup,2,FALSE),$C105=VLOOKUP($A105&amp;"."&amp;$C105,UncollectibleLookup,4,FALSE)),0,'Corrected With Uncollectible'!DA105-'Module C Initial'!DA105),'Corrected With Uncollectible'!DA105-'Module C Initial'!DA105)</f>
        <v>0</v>
      </c>
      <c r="J105" s="31">
        <f ca="1">IFERROR(IF(AND($A105=VLOOKUP($A105&amp;"."&amp;$C105,UncollectibleLookup,2,FALSE),$C105=VLOOKUP($A105&amp;"."&amp;$C105,UncollectibleLookup,4,FALSE)),0,'Corrected With Uncollectible'!DB105-'Module C Initial'!DB105),'Corrected With Uncollectible'!DB105-'Module C Initial'!DB105)</f>
        <v>0</v>
      </c>
      <c r="K105" s="31">
        <f ca="1">IFERROR(IF(AND($A105=VLOOKUP($A105&amp;"."&amp;$C105,UncollectibleLookup,2,FALSE),$C105=VLOOKUP($A105&amp;"."&amp;$C105,UncollectibleLookup,4,FALSE)),0,'Corrected With Uncollectible'!DC105-'Module C Initial'!DC105),'Corrected With Uncollectible'!DC105-'Module C Initial'!DC105)</f>
        <v>0</v>
      </c>
      <c r="L105" s="31">
        <f ca="1">IFERROR(IF(AND($A105=VLOOKUP($A105&amp;"."&amp;$C105,UncollectibleLookup,2,FALSE),$C105=VLOOKUP($A105&amp;"."&amp;$C105,UncollectibleLookup,4,FALSE)),0,'Corrected With Uncollectible'!DD105-'Module C Initial'!DD105),'Corrected With Uncollectible'!DD105-'Module C Initial'!DD105)</f>
        <v>0</v>
      </c>
      <c r="M105" s="31">
        <f ca="1">IFERROR(IF(AND($A105=VLOOKUP($A105&amp;"."&amp;$C105,UncollectibleLookup,2,FALSE),$C105=VLOOKUP($A105&amp;"."&amp;$C105,UncollectibleLookup,4,FALSE)),0,'Corrected With Uncollectible'!DE105-'Module C Initial'!DE105),'Corrected With Uncollectible'!DE105-'Module C Initial'!DE105)</f>
        <v>0</v>
      </c>
      <c r="N105" s="31">
        <f ca="1">IFERROR(IF(AND($A105=VLOOKUP($A105&amp;"."&amp;$C105,UncollectibleLookup,2,FALSE),$C105=VLOOKUP($A105&amp;"."&amp;$C105,UncollectibleLookup,4,FALSE)),0,'Corrected With Uncollectible'!DF105-'Module C Initial'!DF105),'Corrected With Uncollectible'!DF105-'Module C Initial'!DF105)</f>
        <v>0</v>
      </c>
      <c r="O105" s="31">
        <f ca="1">IFERROR(IF(AND($A105=VLOOKUP($A105&amp;"."&amp;$C105,UncollectibleLookup,2,FALSE),$C105=VLOOKUP($A105&amp;"."&amp;$C105,UncollectibleLookup,4,FALSE)),0,'Corrected With Uncollectible'!DG105-'Module C Initial'!DG105),'Corrected With Uncollectible'!DG105-'Module C Initial'!DG105)</f>
        <v>0</v>
      </c>
      <c r="P105" s="31">
        <f ca="1">IFERROR(IF(AND($A105=VLOOKUP($A105&amp;"."&amp;$C105,UncollectibleLookup,2,FALSE),$C105=VLOOKUP($A105&amp;"."&amp;$C105,UncollectibleLookup,4,FALSE)),0,'Corrected With Uncollectible'!DH105-'Module C Initial'!DH105),'Corrected With Uncollectible'!DH105-'Module C Initial'!DH105)</f>
        <v>0</v>
      </c>
      <c r="Q105" s="32">
        <f ca="1">IFERROR(IF(AND($A105=VLOOKUP($A105&amp;"."&amp;$C105,UncollectibleLookup,2,FALSE),$C105=VLOOKUP($A105&amp;"."&amp;$C105,UncollectibleLookup,4,FALSE)),0,'Corrected With Uncollectible'!DI105-'Module C Initial'!DI105),'Corrected With Uncollectible'!DI105-'Module C Initial'!DI105)</f>
        <v>0</v>
      </c>
      <c r="R105" s="32">
        <f ca="1">IFERROR(IF(AND($A105=VLOOKUP($A105&amp;"."&amp;$C105,UncollectibleLookup,2,FALSE),$C105=VLOOKUP($A105&amp;"."&amp;$C105,UncollectibleLookup,4,FALSE)),0,'Corrected With Uncollectible'!DJ105-'Module C Initial'!DJ105),'Corrected With Uncollectible'!DJ105-'Module C Initial'!DJ105)</f>
        <v>0</v>
      </c>
      <c r="S105" s="32">
        <f ca="1">IFERROR(IF(AND($A105=VLOOKUP($A105&amp;"."&amp;$C105,UncollectibleLookup,2,FALSE),$C105=VLOOKUP($A105&amp;"."&amp;$C105,UncollectibleLookup,4,FALSE)),0,'Corrected With Uncollectible'!DK105-'Module C Initial'!DK105),'Corrected With Uncollectible'!DK105-'Module C Initial'!DK105)</f>
        <v>0</v>
      </c>
      <c r="T105" s="32">
        <f ca="1">IFERROR(IF(AND($A105=VLOOKUP($A105&amp;"."&amp;$C105,UncollectibleLookup,2,FALSE),$C105=VLOOKUP($A105&amp;"."&amp;$C105,UncollectibleLookup,4,FALSE)),0,'Corrected With Uncollectible'!DL105-'Module C Initial'!DL105),'Corrected With Uncollectible'!DL105-'Module C Initial'!DL105)</f>
        <v>0</v>
      </c>
      <c r="U105" s="32">
        <f ca="1">IFERROR(IF(AND($A105=VLOOKUP($A105&amp;"."&amp;$C105,UncollectibleLookup,2,FALSE),$C105=VLOOKUP($A105&amp;"."&amp;$C105,UncollectibleLookup,4,FALSE)),0,'Corrected With Uncollectible'!DM105-'Module C Initial'!DM105),'Corrected With Uncollectible'!DM105-'Module C Initial'!DM105)</f>
        <v>0</v>
      </c>
      <c r="V105" s="32">
        <f ca="1">IFERROR(IF(AND($A105=VLOOKUP($A105&amp;"."&amp;$C105,UncollectibleLookup,2,FALSE),$C105=VLOOKUP($A105&amp;"."&amp;$C105,UncollectibleLookup,4,FALSE)),0,'Corrected With Uncollectible'!DN105-'Module C Initial'!DN105),'Corrected With Uncollectible'!DN105-'Module C Initial'!DN105)</f>
        <v>0</v>
      </c>
      <c r="W105" s="32">
        <f ca="1">IFERROR(IF(AND($A105=VLOOKUP($A105&amp;"."&amp;$C105,UncollectibleLookup,2,FALSE),$C105=VLOOKUP($A105&amp;"."&amp;$C105,UncollectibleLookup,4,FALSE)),0,'Corrected With Uncollectible'!DO105-'Module C Initial'!DO105),'Corrected With Uncollectible'!DO105-'Module C Initial'!DO105)</f>
        <v>0</v>
      </c>
      <c r="X105" s="32">
        <f ca="1">IFERROR(IF(AND($A105=VLOOKUP($A105&amp;"."&amp;$C105,UncollectibleLookup,2,FALSE),$C105=VLOOKUP($A105&amp;"."&amp;$C105,UncollectibleLookup,4,FALSE)),0,'Corrected With Uncollectible'!DP105-'Module C Initial'!DP105),'Corrected With Uncollectible'!DP105-'Module C Initial'!DP105)</f>
        <v>0</v>
      </c>
      <c r="Y105" s="32">
        <f ca="1">IFERROR(IF(AND($A105=VLOOKUP($A105&amp;"."&amp;$C105,UncollectibleLookup,2,FALSE),$C105=VLOOKUP($A105&amp;"."&amp;$C105,UncollectibleLookup,4,FALSE)),0,'Corrected With Uncollectible'!DQ105-'Module C Initial'!DQ105),'Corrected With Uncollectible'!DQ105-'Module C Initial'!DQ105)</f>
        <v>0</v>
      </c>
      <c r="Z105" s="32">
        <f ca="1">IFERROR(IF(AND($A105=VLOOKUP($A105&amp;"."&amp;$C105,UncollectibleLookup,2,FALSE),$C105=VLOOKUP($A105&amp;"."&amp;$C105,UncollectibleLookup,4,FALSE)),0,'Corrected With Uncollectible'!DR105-'Module C Initial'!DR105),'Corrected With Uncollectible'!DR105-'Module C Initial'!DR105)</f>
        <v>0</v>
      </c>
      <c r="AA105" s="32">
        <f ca="1">IFERROR(IF(AND($A105=VLOOKUP($A105&amp;"."&amp;$C105,UncollectibleLookup,2,FALSE),$C105=VLOOKUP($A105&amp;"."&amp;$C105,UncollectibleLookup,4,FALSE)),0,'Corrected With Uncollectible'!DS105-'Module C Initial'!DS105),'Corrected With Uncollectible'!DS105-'Module C Initial'!DS105)</f>
        <v>0</v>
      </c>
      <c r="AB105" s="32">
        <f ca="1">IFERROR(IF(AND($A105=VLOOKUP($A105&amp;"."&amp;$C105,UncollectibleLookup,2,FALSE),$C105=VLOOKUP($A105&amp;"."&amp;$C105,UncollectibleLookup,4,FALSE)),0,'Corrected With Uncollectible'!DT105-'Module C Initial'!DT105),'Corrected With Uncollectible'!DT105-'Module C Initial'!DT105)</f>
        <v>0</v>
      </c>
      <c r="AC105" s="31">
        <f ca="1">IFERROR(IF(AND($A105=VLOOKUP($A105&amp;"."&amp;$C105,UncollectibleLookup,2,FALSE),$C105=VLOOKUP($A105&amp;"."&amp;$C105,UncollectibleLookup,4,FALSE)),0,'Corrected With Uncollectible'!DU105-'Module C Initial'!DU105),'Corrected With Uncollectible'!DU105-'Module C Initial'!DU105)</f>
        <v>0</v>
      </c>
      <c r="AD105" s="31">
        <f ca="1">IFERROR(IF(AND($A105=VLOOKUP($A105&amp;"."&amp;$C105,UncollectibleLookup,2,FALSE),$C105=VLOOKUP($A105&amp;"."&amp;$C105,UncollectibleLookup,4,FALSE)),0,'Corrected With Uncollectible'!DV105-'Module C Initial'!DV105),'Corrected With Uncollectible'!DV105-'Module C Initial'!DV105)</f>
        <v>0</v>
      </c>
      <c r="AE105" s="31">
        <f ca="1">IFERROR(IF(AND($A105=VLOOKUP($A105&amp;"."&amp;$C105,UncollectibleLookup,2,FALSE),$C105=VLOOKUP($A105&amp;"."&amp;$C105,UncollectibleLookup,4,FALSE)),0,'Corrected With Uncollectible'!DW105-'Module C Initial'!DW105),'Corrected With Uncollectible'!DW105-'Module C Initial'!DW105)</f>
        <v>0</v>
      </c>
      <c r="AF105" s="31">
        <f ca="1">IFERROR(IF(AND($A105=VLOOKUP($A105&amp;"."&amp;$C105,UncollectibleLookup,2,FALSE),$C105=VLOOKUP($A105&amp;"."&amp;$C105,UncollectibleLookup,4,FALSE)),0,'Corrected With Uncollectible'!DX105-'Module C Initial'!DX105),'Corrected With Uncollectible'!DX105-'Module C Initial'!DX105)</f>
        <v>0</v>
      </c>
      <c r="AG105" s="31">
        <f ca="1">IFERROR(IF(AND($A105=VLOOKUP($A105&amp;"."&amp;$C105,UncollectibleLookup,2,FALSE),$C105=VLOOKUP($A105&amp;"."&amp;$C105,UncollectibleLookup,4,FALSE)),0,'Corrected With Uncollectible'!DY105-'Module C Initial'!DY105),'Corrected With Uncollectible'!DY105-'Module C Initial'!DY105)</f>
        <v>0</v>
      </c>
      <c r="AH105" s="31">
        <f ca="1">IFERROR(IF(AND($A105=VLOOKUP($A105&amp;"."&amp;$C105,UncollectibleLookup,2,FALSE),$C105=VLOOKUP($A105&amp;"."&amp;$C105,UncollectibleLookup,4,FALSE)),0,'Corrected With Uncollectible'!DZ105-'Module C Initial'!DZ105),'Corrected With Uncollectible'!DZ105-'Module C Initial'!DZ105)</f>
        <v>0</v>
      </c>
      <c r="AI105" s="31">
        <f ca="1">IFERROR(IF(AND($A105=VLOOKUP($A105&amp;"."&amp;$C105,UncollectibleLookup,2,FALSE),$C105=VLOOKUP($A105&amp;"."&amp;$C105,UncollectibleLookup,4,FALSE)),0,'Corrected With Uncollectible'!EA105-'Module C Initial'!EA105),'Corrected With Uncollectible'!EA105-'Module C Initial'!EA105)</f>
        <v>0</v>
      </c>
      <c r="AJ105" s="31">
        <f ca="1">IFERROR(IF(AND($A105=VLOOKUP($A105&amp;"."&amp;$C105,UncollectibleLookup,2,FALSE),$C105=VLOOKUP($A105&amp;"."&amp;$C105,UncollectibleLookup,4,FALSE)),0,'Corrected With Uncollectible'!EB105-'Module C Initial'!EB105),'Corrected With Uncollectible'!EB105-'Module C Initial'!EB105)</f>
        <v>0</v>
      </c>
      <c r="AK105" s="31">
        <f ca="1">IFERROR(IF(AND($A105=VLOOKUP($A105&amp;"."&amp;$C105,UncollectibleLookup,2,FALSE),$C105=VLOOKUP($A105&amp;"."&amp;$C105,UncollectibleLookup,4,FALSE)),0,'Corrected With Uncollectible'!EC105-'Module C Initial'!EC105),'Corrected With Uncollectible'!EC105-'Module C Initial'!EC105)</f>
        <v>0</v>
      </c>
      <c r="AL105" s="31">
        <f ca="1">IFERROR(IF(AND($A105=VLOOKUP($A105&amp;"."&amp;$C105,UncollectibleLookup,2,FALSE),$C105=VLOOKUP($A105&amp;"."&amp;$C105,UncollectibleLookup,4,FALSE)),0,'Corrected With Uncollectible'!ED105-'Module C Initial'!ED105),'Corrected With Uncollectible'!ED105-'Module C Initial'!ED105)</f>
        <v>0</v>
      </c>
      <c r="AM105" s="31">
        <f ca="1">IFERROR(IF(AND($A105=VLOOKUP($A105&amp;"."&amp;$C105,UncollectibleLookup,2,FALSE),$C105=VLOOKUP($A105&amp;"."&amp;$C105,UncollectibleLookup,4,FALSE)),0,'Corrected With Uncollectible'!EE105-'Module C Initial'!EE105),'Corrected With Uncollectible'!EE105-'Module C Initial'!EE105)</f>
        <v>0</v>
      </c>
      <c r="AN105" s="31">
        <f ca="1">IFERROR(IF(AND($A105=VLOOKUP($A105&amp;"."&amp;$C105,UncollectibleLookup,2,FALSE),$C105=VLOOKUP($A105&amp;"."&amp;$C105,UncollectibleLookup,4,FALSE)),0,'Corrected With Uncollectible'!EF105-'Module C Initial'!EF105),'Corrected With Uncollectible'!EF105-'Module C Initial'!EF105)</f>
        <v>0</v>
      </c>
      <c r="AO105" s="32">
        <f t="shared" ca="1" si="16"/>
        <v>0</v>
      </c>
      <c r="AP105" s="32">
        <f t="shared" ca="1" si="16"/>
        <v>0</v>
      </c>
      <c r="AQ105" s="32">
        <f t="shared" ca="1" si="16"/>
        <v>0</v>
      </c>
      <c r="AR105" s="32">
        <f t="shared" ca="1" si="16"/>
        <v>0</v>
      </c>
      <c r="AS105" s="32">
        <f t="shared" ca="1" si="16"/>
        <v>0</v>
      </c>
      <c r="AT105" s="32">
        <f t="shared" ca="1" si="16"/>
        <v>0</v>
      </c>
      <c r="AU105" s="32">
        <f t="shared" ca="1" si="21"/>
        <v>0</v>
      </c>
      <c r="AV105" s="32">
        <f t="shared" ca="1" si="21"/>
        <v>0</v>
      </c>
      <c r="AW105" s="32">
        <f t="shared" ca="1" si="21"/>
        <v>0</v>
      </c>
      <c r="AX105" s="32">
        <f t="shared" ca="1" si="21"/>
        <v>0</v>
      </c>
      <c r="AY105" s="32">
        <f t="shared" ca="1" si="21"/>
        <v>0</v>
      </c>
      <c r="AZ105" s="32">
        <f t="shared" ca="1" si="21"/>
        <v>0</v>
      </c>
      <c r="BA105" s="31">
        <f t="shared" ca="1" si="19"/>
        <v>0</v>
      </c>
      <c r="BB105" s="31">
        <f t="shared" ca="1" si="19"/>
        <v>0</v>
      </c>
      <c r="BC105" s="31">
        <f t="shared" ca="1" si="19"/>
        <v>0</v>
      </c>
      <c r="BD105" s="31">
        <f t="shared" ca="1" si="19"/>
        <v>0</v>
      </c>
      <c r="BE105" s="31">
        <f t="shared" ca="1" si="19"/>
        <v>0</v>
      </c>
      <c r="BF105" s="31">
        <f t="shared" ca="1" si="19"/>
        <v>0</v>
      </c>
      <c r="BG105" s="31">
        <f t="shared" ca="1" si="19"/>
        <v>0</v>
      </c>
      <c r="BH105" s="31">
        <f t="shared" ca="1" si="19"/>
        <v>0</v>
      </c>
      <c r="BI105" s="31">
        <f t="shared" ca="1" si="19"/>
        <v>0</v>
      </c>
      <c r="BJ105" s="31">
        <f t="shared" ca="1" si="22"/>
        <v>0</v>
      </c>
      <c r="BK105" s="31">
        <f t="shared" ca="1" si="22"/>
        <v>0</v>
      </c>
      <c r="BL105" s="31">
        <f t="shared" ca="1" si="22"/>
        <v>0</v>
      </c>
      <c r="BM105" s="32">
        <f t="shared" ca="1" si="20"/>
        <v>0</v>
      </c>
      <c r="BN105" s="32">
        <f t="shared" ca="1" si="20"/>
        <v>0</v>
      </c>
      <c r="BO105" s="32">
        <f t="shared" ca="1" si="20"/>
        <v>0</v>
      </c>
      <c r="BP105" s="32">
        <f t="shared" ca="1" si="20"/>
        <v>0</v>
      </c>
      <c r="BQ105" s="32">
        <f t="shared" ca="1" si="20"/>
        <v>0</v>
      </c>
      <c r="BR105" s="32">
        <f t="shared" ca="1" si="20"/>
        <v>0</v>
      </c>
      <c r="BS105" s="32">
        <f t="shared" ca="1" si="20"/>
        <v>0</v>
      </c>
      <c r="BT105" s="32">
        <f t="shared" ca="1" si="20"/>
        <v>0</v>
      </c>
      <c r="BU105" s="32">
        <f t="shared" ca="1" si="20"/>
        <v>0</v>
      </c>
      <c r="BV105" s="32">
        <f t="shared" ca="1" si="23"/>
        <v>0</v>
      </c>
      <c r="BW105" s="32">
        <f t="shared" ca="1" si="23"/>
        <v>0</v>
      </c>
      <c r="BX105" s="32">
        <f t="shared" ca="1" si="23"/>
        <v>0</v>
      </c>
    </row>
    <row r="106" spans="1:76">
      <c r="A106" t="s">
        <v>463</v>
      </c>
      <c r="B106" s="1" t="s">
        <v>273</v>
      </c>
      <c r="C106" t="str">
        <f t="shared" ca="1" si="17"/>
        <v>RB2</v>
      </c>
      <c r="D106" t="str">
        <f t="shared" ca="1" si="18"/>
        <v>Rainbow #2</v>
      </c>
      <c r="E106" s="31">
        <f ca="1">IFERROR(IF(AND($A106=VLOOKUP($A106&amp;"."&amp;$C106,UncollectibleLookup,2,FALSE),$C106=VLOOKUP($A106&amp;"."&amp;$C106,UncollectibleLookup,4,FALSE)),0,'Corrected With Uncollectible'!CW106-'Module C Initial'!CW106),'Corrected With Uncollectible'!CW106-'Module C Initial'!CW106)</f>
        <v>136.1699999999837</v>
      </c>
      <c r="F106" s="31">
        <f ca="1">IFERROR(IF(AND($A106=VLOOKUP($A106&amp;"."&amp;$C106,UncollectibleLookup,2,FALSE),$C106=VLOOKUP($A106&amp;"."&amp;$C106,UncollectibleLookup,4,FALSE)),0,'Corrected With Uncollectible'!CX106-'Module C Initial'!CX106),'Corrected With Uncollectible'!CX106-'Module C Initial'!CX106)</f>
        <v>0</v>
      </c>
      <c r="G106" s="31">
        <f ca="1">IFERROR(IF(AND($A106=VLOOKUP($A106&amp;"."&amp;$C106,UncollectibleLookup,2,FALSE),$C106=VLOOKUP($A106&amp;"."&amp;$C106,UncollectibleLookup,4,FALSE)),0,'Corrected With Uncollectible'!CY106-'Module C Initial'!CY106),'Corrected With Uncollectible'!CY106-'Module C Initial'!CY106)</f>
        <v>0</v>
      </c>
      <c r="H106" s="31">
        <f ca="1">IFERROR(IF(AND($A106=VLOOKUP($A106&amp;"."&amp;$C106,UncollectibleLookup,2,FALSE),$C106=VLOOKUP($A106&amp;"."&amp;$C106,UncollectibleLookup,4,FALSE)),0,'Corrected With Uncollectible'!CZ106-'Module C Initial'!CZ106),'Corrected With Uncollectible'!CZ106-'Module C Initial'!CZ106)</f>
        <v>1.8399999999996908</v>
      </c>
      <c r="I106" s="31">
        <f ca="1">IFERROR(IF(AND($A106=VLOOKUP($A106&amp;"."&amp;$C106,UncollectibleLookup,2,FALSE),$C106=VLOOKUP($A106&amp;"."&amp;$C106,UncollectibleLookup,4,FALSE)),0,'Corrected With Uncollectible'!DA106-'Module C Initial'!DA106),'Corrected With Uncollectible'!DA106-'Module C Initial'!DA106)</f>
        <v>19.970000000001164</v>
      </c>
      <c r="J106" s="31">
        <f ca="1">IFERROR(IF(AND($A106=VLOOKUP($A106&amp;"."&amp;$C106,UncollectibleLookup,2,FALSE),$C106=VLOOKUP($A106&amp;"."&amp;$C106,UncollectibleLookup,4,FALSE)),0,'Corrected With Uncollectible'!DB106-'Module C Initial'!DB106),'Corrected With Uncollectible'!DB106-'Module C Initial'!DB106)</f>
        <v>16.290000000000873</v>
      </c>
      <c r="K106" s="31">
        <f ca="1">IFERROR(IF(AND($A106=VLOOKUP($A106&amp;"."&amp;$C106,UncollectibleLookup,2,FALSE),$C106=VLOOKUP($A106&amp;"."&amp;$C106,UncollectibleLookup,4,FALSE)),0,'Corrected With Uncollectible'!DC106-'Module C Initial'!DC106),'Corrected With Uncollectible'!DC106-'Module C Initial'!DC106)</f>
        <v>11.069999999999709</v>
      </c>
      <c r="L106" s="31">
        <f ca="1">IFERROR(IF(AND($A106=VLOOKUP($A106&amp;"."&amp;$C106,UncollectibleLookup,2,FALSE),$C106=VLOOKUP($A106&amp;"."&amp;$C106,UncollectibleLookup,4,FALSE)),0,'Corrected With Uncollectible'!DD106-'Module C Initial'!DD106),'Corrected With Uncollectible'!DD106-'Module C Initial'!DD106)</f>
        <v>2.6400000000003274</v>
      </c>
      <c r="M106" s="31">
        <f ca="1">IFERROR(IF(AND($A106=VLOOKUP($A106&amp;"."&amp;$C106,UncollectibleLookup,2,FALSE),$C106=VLOOKUP($A106&amp;"."&amp;$C106,UncollectibleLookup,4,FALSE)),0,'Corrected With Uncollectible'!DE106-'Module C Initial'!DE106),'Corrected With Uncollectible'!DE106-'Module C Initial'!DE106)</f>
        <v>45.479999999995925</v>
      </c>
      <c r="N106" s="31">
        <f ca="1">IFERROR(IF(AND($A106=VLOOKUP($A106&amp;"."&amp;$C106,UncollectibleLookup,2,FALSE),$C106=VLOOKUP($A106&amp;"."&amp;$C106,UncollectibleLookup,4,FALSE)),0,'Corrected With Uncollectible'!DF106-'Module C Initial'!DF106),'Corrected With Uncollectible'!DF106-'Module C Initial'!DF106)</f>
        <v>0.14000000000001478</v>
      </c>
      <c r="O106" s="31">
        <f ca="1">IFERROR(IF(AND($A106=VLOOKUP($A106&amp;"."&amp;$C106,UncollectibleLookup,2,FALSE),$C106=VLOOKUP($A106&amp;"."&amp;$C106,UncollectibleLookup,4,FALSE)),0,'Corrected With Uncollectible'!DG106-'Module C Initial'!DG106),'Corrected With Uncollectible'!DG106-'Module C Initial'!DG106)</f>
        <v>3.9600000000009459</v>
      </c>
      <c r="P106" s="31">
        <f ca="1">IFERROR(IF(AND($A106=VLOOKUP($A106&amp;"."&amp;$C106,UncollectibleLookup,2,FALSE),$C106=VLOOKUP($A106&amp;"."&amp;$C106,UncollectibleLookup,4,FALSE)),0,'Corrected With Uncollectible'!DH106-'Module C Initial'!DH106),'Corrected With Uncollectible'!DH106-'Module C Initial'!DH106)</f>
        <v>6.5</v>
      </c>
      <c r="Q106" s="32">
        <f ca="1">IFERROR(IF(AND($A106=VLOOKUP($A106&amp;"."&amp;$C106,UncollectibleLookup,2,FALSE),$C106=VLOOKUP($A106&amp;"."&amp;$C106,UncollectibleLookup,4,FALSE)),0,'Corrected With Uncollectible'!DI106-'Module C Initial'!DI106),'Corrected With Uncollectible'!DI106-'Module C Initial'!DI106)</f>
        <v>6.8099999999994907</v>
      </c>
      <c r="R106" s="32">
        <f ca="1">IFERROR(IF(AND($A106=VLOOKUP($A106&amp;"."&amp;$C106,UncollectibleLookup,2,FALSE),$C106=VLOOKUP($A106&amp;"."&amp;$C106,UncollectibleLookup,4,FALSE)),0,'Corrected With Uncollectible'!DJ106-'Module C Initial'!DJ106),'Corrected With Uncollectible'!DJ106-'Module C Initial'!DJ106)</f>
        <v>0</v>
      </c>
      <c r="S106" s="32">
        <f ca="1">IFERROR(IF(AND($A106=VLOOKUP($A106&amp;"."&amp;$C106,UncollectibleLookup,2,FALSE),$C106=VLOOKUP($A106&amp;"."&amp;$C106,UncollectibleLookup,4,FALSE)),0,'Corrected With Uncollectible'!DK106-'Module C Initial'!DK106),'Corrected With Uncollectible'!DK106-'Module C Initial'!DK106)</f>
        <v>0</v>
      </c>
      <c r="T106" s="32">
        <f ca="1">IFERROR(IF(AND($A106=VLOOKUP($A106&amp;"."&amp;$C106,UncollectibleLookup,2,FALSE),$C106=VLOOKUP($A106&amp;"."&amp;$C106,UncollectibleLookup,4,FALSE)),0,'Corrected With Uncollectible'!DL106-'Module C Initial'!DL106),'Corrected With Uncollectible'!DL106-'Module C Initial'!DL106)</f>
        <v>9.0000000000003411E-2</v>
      </c>
      <c r="U106" s="32">
        <f ca="1">IFERROR(IF(AND($A106=VLOOKUP($A106&amp;"."&amp;$C106,UncollectibleLookup,2,FALSE),$C106=VLOOKUP($A106&amp;"."&amp;$C106,UncollectibleLookup,4,FALSE)),0,'Corrected With Uncollectible'!DM106-'Module C Initial'!DM106),'Corrected With Uncollectible'!DM106-'Module C Initial'!DM106)</f>
        <v>1</v>
      </c>
      <c r="V106" s="32">
        <f ca="1">IFERROR(IF(AND($A106=VLOOKUP($A106&amp;"."&amp;$C106,UncollectibleLookup,2,FALSE),$C106=VLOOKUP($A106&amp;"."&amp;$C106,UncollectibleLookup,4,FALSE)),0,'Corrected With Uncollectible'!DN106-'Module C Initial'!DN106),'Corrected With Uncollectible'!DN106-'Module C Initial'!DN106)</f>
        <v>0.80999999999994543</v>
      </c>
      <c r="W106" s="32">
        <f ca="1">IFERROR(IF(AND($A106=VLOOKUP($A106&amp;"."&amp;$C106,UncollectibleLookup,2,FALSE),$C106=VLOOKUP($A106&amp;"."&amp;$C106,UncollectibleLookup,4,FALSE)),0,'Corrected With Uncollectible'!DO106-'Module C Initial'!DO106),'Corrected With Uncollectible'!DO106-'Module C Initial'!DO106)</f>
        <v>0.55000000000006821</v>
      </c>
      <c r="X106" s="32">
        <f ca="1">IFERROR(IF(AND($A106=VLOOKUP($A106&amp;"."&amp;$C106,UncollectibleLookup,2,FALSE),$C106=VLOOKUP($A106&amp;"."&amp;$C106,UncollectibleLookup,4,FALSE)),0,'Corrected With Uncollectible'!DP106-'Module C Initial'!DP106),'Corrected With Uncollectible'!DP106-'Module C Initial'!DP106)</f>
        <v>0.13000000000002387</v>
      </c>
      <c r="Y106" s="32">
        <f ca="1">IFERROR(IF(AND($A106=VLOOKUP($A106&amp;"."&amp;$C106,UncollectibleLookup,2,FALSE),$C106=VLOOKUP($A106&amp;"."&amp;$C106,UncollectibleLookup,4,FALSE)),0,'Corrected With Uncollectible'!DQ106-'Module C Initial'!DQ106),'Corrected With Uncollectible'!DQ106-'Module C Initial'!DQ106)</f>
        <v>2.2800000000002001</v>
      </c>
      <c r="Z106" s="32">
        <f ca="1">IFERROR(IF(AND($A106=VLOOKUP($A106&amp;"."&amp;$C106,UncollectibleLookup,2,FALSE),$C106=VLOOKUP($A106&amp;"."&amp;$C106,UncollectibleLookup,4,FALSE)),0,'Corrected With Uncollectible'!DR106-'Module C Initial'!DR106),'Corrected With Uncollectible'!DR106-'Module C Initial'!DR106)</f>
        <v>0</v>
      </c>
      <c r="AA106" s="32">
        <f ca="1">IFERROR(IF(AND($A106=VLOOKUP($A106&amp;"."&amp;$C106,UncollectibleLookup,2,FALSE),$C106=VLOOKUP($A106&amp;"."&amp;$C106,UncollectibleLookup,4,FALSE)),0,'Corrected With Uncollectible'!DS106-'Module C Initial'!DS106),'Corrected With Uncollectible'!DS106-'Module C Initial'!DS106)</f>
        <v>0.18999999999999773</v>
      </c>
      <c r="AB106" s="32">
        <f ca="1">IFERROR(IF(AND($A106=VLOOKUP($A106&amp;"."&amp;$C106,UncollectibleLookup,2,FALSE),$C106=VLOOKUP($A106&amp;"."&amp;$C106,UncollectibleLookup,4,FALSE)),0,'Corrected With Uncollectible'!DT106-'Module C Initial'!DT106),'Corrected With Uncollectible'!DT106-'Module C Initial'!DT106)</f>
        <v>0.31999999999999318</v>
      </c>
      <c r="AC106" s="31">
        <f ca="1">IFERROR(IF(AND($A106=VLOOKUP($A106&amp;"."&amp;$C106,UncollectibleLookup,2,FALSE),$C106=VLOOKUP($A106&amp;"."&amp;$C106,UncollectibleLookup,4,FALSE)),0,'Corrected With Uncollectible'!DU106-'Module C Initial'!DU106),'Corrected With Uncollectible'!DU106-'Module C Initial'!DU106)</f>
        <v>43.870000000002619</v>
      </c>
      <c r="AD106" s="31">
        <f ca="1">IFERROR(IF(AND($A106=VLOOKUP($A106&amp;"."&amp;$C106,UncollectibleLookup,2,FALSE),$C106=VLOOKUP($A106&amp;"."&amp;$C106,UncollectibleLookup,4,FALSE)),0,'Corrected With Uncollectible'!DV106-'Module C Initial'!DV106),'Corrected With Uncollectible'!DV106-'Module C Initial'!DV106)</f>
        <v>0</v>
      </c>
      <c r="AE106" s="31">
        <f ca="1">IFERROR(IF(AND($A106=VLOOKUP($A106&amp;"."&amp;$C106,UncollectibleLookup,2,FALSE),$C106=VLOOKUP($A106&amp;"."&amp;$C106,UncollectibleLookup,4,FALSE)),0,'Corrected With Uncollectible'!DW106-'Module C Initial'!DW106),'Corrected With Uncollectible'!DW106-'Module C Initial'!DW106)</f>
        <v>0</v>
      </c>
      <c r="AF106" s="31">
        <f ca="1">IFERROR(IF(AND($A106=VLOOKUP($A106&amp;"."&amp;$C106,UncollectibleLookup,2,FALSE),$C106=VLOOKUP($A106&amp;"."&amp;$C106,UncollectibleLookup,4,FALSE)),0,'Corrected With Uncollectible'!DX106-'Module C Initial'!DX106),'Corrected With Uncollectible'!DX106-'Module C Initial'!DX106)</f>
        <v>0.57999999999992724</v>
      </c>
      <c r="AG106" s="31">
        <f ca="1">IFERROR(IF(AND($A106=VLOOKUP($A106&amp;"."&amp;$C106,UncollectibleLookup,2,FALSE),$C106=VLOOKUP($A106&amp;"."&amp;$C106,UncollectibleLookup,4,FALSE)),0,'Corrected With Uncollectible'!DY106-'Module C Initial'!DY106),'Corrected With Uncollectible'!DY106-'Module C Initial'!DY106)</f>
        <v>6.2699999999986176</v>
      </c>
      <c r="AH106" s="31">
        <f ca="1">IFERROR(IF(AND($A106=VLOOKUP($A106&amp;"."&amp;$C106,UncollectibleLookup,2,FALSE),$C106=VLOOKUP($A106&amp;"."&amp;$C106,UncollectibleLookup,4,FALSE)),0,'Corrected With Uncollectible'!DZ106-'Module C Initial'!DZ106),'Corrected With Uncollectible'!DZ106-'Module C Initial'!DZ106)</f>
        <v>5.0900000000001455</v>
      </c>
      <c r="AI106" s="31">
        <f ca="1">IFERROR(IF(AND($A106=VLOOKUP($A106&amp;"."&amp;$C106,UncollectibleLookup,2,FALSE),$C106=VLOOKUP($A106&amp;"."&amp;$C106,UncollectibleLookup,4,FALSE)),0,'Corrected With Uncollectible'!EA106-'Module C Initial'!EA106),'Corrected With Uncollectible'!EA106-'Module C Initial'!EA106)</f>
        <v>3.4400000000005093</v>
      </c>
      <c r="AJ106" s="31">
        <f ca="1">IFERROR(IF(AND($A106=VLOOKUP($A106&amp;"."&amp;$C106,UncollectibleLookup,2,FALSE),$C106=VLOOKUP($A106&amp;"."&amp;$C106,UncollectibleLookup,4,FALSE)),0,'Corrected With Uncollectible'!EB106-'Module C Initial'!EB106),'Corrected With Uncollectible'!EB106-'Module C Initial'!EB106)</f>
        <v>0.80999999999994543</v>
      </c>
      <c r="AK106" s="31">
        <f ca="1">IFERROR(IF(AND($A106=VLOOKUP($A106&amp;"."&amp;$C106,UncollectibleLookup,2,FALSE),$C106=VLOOKUP($A106&amp;"."&amp;$C106,UncollectibleLookup,4,FALSE)),0,'Corrected With Uncollectible'!EC106-'Module C Initial'!EC106),'Corrected With Uncollectible'!EC106-'Module C Initial'!EC106)</f>
        <v>13.980000000003201</v>
      </c>
      <c r="AL106" s="31">
        <f ca="1">IFERROR(IF(AND($A106=VLOOKUP($A106&amp;"."&amp;$C106,UncollectibleLookup,2,FALSE),$C106=VLOOKUP($A106&amp;"."&amp;$C106,UncollectibleLookup,4,FALSE)),0,'Corrected With Uncollectible'!ED106-'Module C Initial'!ED106),'Corrected With Uncollectible'!ED106-'Module C Initial'!ED106)</f>
        <v>4.9999999999997158E-2</v>
      </c>
      <c r="AM106" s="31">
        <f ca="1">IFERROR(IF(AND($A106=VLOOKUP($A106&amp;"."&amp;$C106,UncollectibleLookup,2,FALSE),$C106=VLOOKUP($A106&amp;"."&amp;$C106,UncollectibleLookup,4,FALSE)),0,'Corrected With Uncollectible'!EE106-'Module C Initial'!EE106),'Corrected With Uncollectible'!EE106-'Module C Initial'!EE106)</f>
        <v>1.2100000000000364</v>
      </c>
      <c r="AN106" s="31">
        <f ca="1">IFERROR(IF(AND($A106=VLOOKUP($A106&amp;"."&amp;$C106,UncollectibleLookup,2,FALSE),$C106=VLOOKUP($A106&amp;"."&amp;$C106,UncollectibleLookup,4,FALSE)),0,'Corrected With Uncollectible'!EF106-'Module C Initial'!EF106),'Corrected With Uncollectible'!EF106-'Module C Initial'!EF106)</f>
        <v>1.9600000000000364</v>
      </c>
      <c r="AO106" s="32">
        <f t="shared" ca="1" si="16"/>
        <v>186.84999999998581</v>
      </c>
      <c r="AP106" s="32">
        <f t="shared" ca="1" si="16"/>
        <v>0</v>
      </c>
      <c r="AQ106" s="32">
        <f t="shared" ca="1" si="16"/>
        <v>0</v>
      </c>
      <c r="AR106" s="32">
        <f t="shared" ca="1" si="16"/>
        <v>2.5099999999996214</v>
      </c>
      <c r="AS106" s="32">
        <f t="shared" ca="1" si="16"/>
        <v>27.239999999999782</v>
      </c>
      <c r="AT106" s="32">
        <f t="shared" ca="1" si="16"/>
        <v>22.190000000000964</v>
      </c>
      <c r="AU106" s="32">
        <f t="shared" ca="1" si="21"/>
        <v>15.060000000000286</v>
      </c>
      <c r="AV106" s="32">
        <f t="shared" ca="1" si="21"/>
        <v>3.5800000000002967</v>
      </c>
      <c r="AW106" s="32">
        <f t="shared" ca="1" si="21"/>
        <v>61.739999999999327</v>
      </c>
      <c r="AX106" s="32">
        <f t="shared" ca="1" si="21"/>
        <v>0.19000000000001194</v>
      </c>
      <c r="AY106" s="32">
        <f t="shared" ca="1" si="21"/>
        <v>5.36000000000098</v>
      </c>
      <c r="AZ106" s="32">
        <f t="shared" ca="1" si="21"/>
        <v>8.7800000000000296</v>
      </c>
      <c r="BA106" s="31">
        <f t="shared" ca="1" si="19"/>
        <v>1.59</v>
      </c>
      <c r="BB106" s="31">
        <f t="shared" ca="1" si="19"/>
        <v>0</v>
      </c>
      <c r="BC106" s="31">
        <f t="shared" ca="1" si="19"/>
        <v>0</v>
      </c>
      <c r="BD106" s="31">
        <f t="shared" ca="1" si="19"/>
        <v>0.02</v>
      </c>
      <c r="BE106" s="31">
        <f t="shared" ca="1" si="19"/>
        <v>0.23</v>
      </c>
      <c r="BF106" s="31">
        <f t="shared" ca="1" si="19"/>
        <v>0.19</v>
      </c>
      <c r="BG106" s="31">
        <f t="shared" ca="1" si="19"/>
        <v>0.13</v>
      </c>
      <c r="BH106" s="31">
        <f t="shared" ca="1" si="19"/>
        <v>0.03</v>
      </c>
      <c r="BI106" s="31">
        <f t="shared" ca="1" si="19"/>
        <v>0.53</v>
      </c>
      <c r="BJ106" s="31">
        <f t="shared" ca="1" si="22"/>
        <v>0</v>
      </c>
      <c r="BK106" s="31">
        <f t="shared" ca="1" si="22"/>
        <v>0.05</v>
      </c>
      <c r="BL106" s="31">
        <f t="shared" ca="1" si="22"/>
        <v>0.08</v>
      </c>
      <c r="BM106" s="32">
        <f t="shared" ca="1" si="20"/>
        <v>188.43999999998582</v>
      </c>
      <c r="BN106" s="32">
        <f t="shared" ca="1" si="20"/>
        <v>0</v>
      </c>
      <c r="BO106" s="32">
        <f t="shared" ca="1" si="20"/>
        <v>0</v>
      </c>
      <c r="BP106" s="32">
        <f t="shared" ca="1" si="20"/>
        <v>2.5299999999996214</v>
      </c>
      <c r="BQ106" s="32">
        <f t="shared" ca="1" si="20"/>
        <v>27.469999999999782</v>
      </c>
      <c r="BR106" s="32">
        <f t="shared" ca="1" si="20"/>
        <v>22.380000000000965</v>
      </c>
      <c r="BS106" s="32">
        <f t="shared" ca="1" si="20"/>
        <v>15.190000000000287</v>
      </c>
      <c r="BT106" s="32">
        <f t="shared" ca="1" si="20"/>
        <v>3.6100000000002965</v>
      </c>
      <c r="BU106" s="32">
        <f t="shared" ca="1" si="20"/>
        <v>62.269999999999328</v>
      </c>
      <c r="BV106" s="32">
        <f t="shared" ca="1" si="23"/>
        <v>0.19000000000001194</v>
      </c>
      <c r="BW106" s="32">
        <f t="shared" ca="1" si="23"/>
        <v>5.4100000000009798</v>
      </c>
      <c r="BX106" s="32">
        <f t="shared" ca="1" si="23"/>
        <v>8.8600000000000296</v>
      </c>
    </row>
    <row r="107" spans="1:76">
      <c r="A107" t="s">
        <v>463</v>
      </c>
      <c r="B107" s="1" t="s">
        <v>275</v>
      </c>
      <c r="C107" t="str">
        <f t="shared" ca="1" si="17"/>
        <v>RB3</v>
      </c>
      <c r="D107" t="str">
        <f t="shared" ca="1" si="18"/>
        <v>Rainbow #3</v>
      </c>
      <c r="E107" s="31">
        <f ca="1">IFERROR(IF(AND($A107=VLOOKUP($A107&amp;"."&amp;$C107,UncollectibleLookup,2,FALSE),$C107=VLOOKUP($A107&amp;"."&amp;$C107,UncollectibleLookup,4,FALSE)),0,'Corrected With Uncollectible'!CW107-'Module C Initial'!CW107),'Corrected With Uncollectible'!CW107-'Module C Initial'!CW107)</f>
        <v>0</v>
      </c>
      <c r="F107" s="31">
        <f ca="1">IFERROR(IF(AND($A107=VLOOKUP($A107&amp;"."&amp;$C107,UncollectibleLookup,2,FALSE),$C107=VLOOKUP($A107&amp;"."&amp;$C107,UncollectibleLookup,4,FALSE)),0,'Corrected With Uncollectible'!CX107-'Module C Initial'!CX107),'Corrected With Uncollectible'!CX107-'Module C Initial'!CX107)</f>
        <v>0</v>
      </c>
      <c r="G107" s="31">
        <f ca="1">IFERROR(IF(AND($A107=VLOOKUP($A107&amp;"."&amp;$C107,UncollectibleLookup,2,FALSE),$C107=VLOOKUP($A107&amp;"."&amp;$C107,UncollectibleLookup,4,FALSE)),0,'Corrected With Uncollectible'!CY107-'Module C Initial'!CY107),'Corrected With Uncollectible'!CY107-'Module C Initial'!CY107)</f>
        <v>0</v>
      </c>
      <c r="H107" s="31">
        <f ca="1">IFERROR(IF(AND($A107=VLOOKUP($A107&amp;"."&amp;$C107,UncollectibleLookup,2,FALSE),$C107=VLOOKUP($A107&amp;"."&amp;$C107,UncollectibleLookup,4,FALSE)),0,'Corrected With Uncollectible'!CZ107-'Module C Initial'!CZ107),'Corrected With Uncollectible'!CZ107-'Module C Initial'!CZ107)</f>
        <v>0</v>
      </c>
      <c r="I107" s="31">
        <f ca="1">IFERROR(IF(AND($A107=VLOOKUP($A107&amp;"."&amp;$C107,UncollectibleLookup,2,FALSE),$C107=VLOOKUP($A107&amp;"."&amp;$C107,UncollectibleLookup,4,FALSE)),0,'Corrected With Uncollectible'!DA107-'Module C Initial'!DA107),'Corrected With Uncollectible'!DA107-'Module C Initial'!DA107)</f>
        <v>0</v>
      </c>
      <c r="J107" s="31">
        <f ca="1">IFERROR(IF(AND($A107=VLOOKUP($A107&amp;"."&amp;$C107,UncollectibleLookup,2,FALSE),$C107=VLOOKUP($A107&amp;"."&amp;$C107,UncollectibleLookup,4,FALSE)),0,'Corrected With Uncollectible'!DB107-'Module C Initial'!DB107),'Corrected With Uncollectible'!DB107-'Module C Initial'!DB107)</f>
        <v>0</v>
      </c>
      <c r="K107" s="31">
        <f ca="1">IFERROR(IF(AND($A107=VLOOKUP($A107&amp;"."&amp;$C107,UncollectibleLookup,2,FALSE),$C107=VLOOKUP($A107&amp;"."&amp;$C107,UncollectibleLookup,4,FALSE)),0,'Corrected With Uncollectible'!DC107-'Module C Initial'!DC107),'Corrected With Uncollectible'!DC107-'Module C Initial'!DC107)</f>
        <v>0</v>
      </c>
      <c r="L107" s="31">
        <f ca="1">IFERROR(IF(AND($A107=VLOOKUP($A107&amp;"."&amp;$C107,UncollectibleLookup,2,FALSE),$C107=VLOOKUP($A107&amp;"."&amp;$C107,UncollectibleLookup,4,FALSE)),0,'Corrected With Uncollectible'!DD107-'Module C Initial'!DD107),'Corrected With Uncollectible'!DD107-'Module C Initial'!DD107)</f>
        <v>0</v>
      </c>
      <c r="M107" s="31">
        <f ca="1">IFERROR(IF(AND($A107=VLOOKUP($A107&amp;"."&amp;$C107,UncollectibleLookup,2,FALSE),$C107=VLOOKUP($A107&amp;"."&amp;$C107,UncollectibleLookup,4,FALSE)),0,'Corrected With Uncollectible'!DE107-'Module C Initial'!DE107),'Corrected With Uncollectible'!DE107-'Module C Initial'!DE107)</f>
        <v>0</v>
      </c>
      <c r="N107" s="31">
        <f ca="1">IFERROR(IF(AND($A107=VLOOKUP($A107&amp;"."&amp;$C107,UncollectibleLookup,2,FALSE),$C107=VLOOKUP($A107&amp;"."&amp;$C107,UncollectibleLookup,4,FALSE)),0,'Corrected With Uncollectible'!DF107-'Module C Initial'!DF107),'Corrected With Uncollectible'!DF107-'Module C Initial'!DF107)</f>
        <v>0</v>
      </c>
      <c r="O107" s="31">
        <f ca="1">IFERROR(IF(AND($A107=VLOOKUP($A107&amp;"."&amp;$C107,UncollectibleLookup,2,FALSE),$C107=VLOOKUP($A107&amp;"."&amp;$C107,UncollectibleLookup,4,FALSE)),0,'Corrected With Uncollectible'!DG107-'Module C Initial'!DG107),'Corrected With Uncollectible'!DG107-'Module C Initial'!DG107)</f>
        <v>0</v>
      </c>
      <c r="P107" s="31">
        <f ca="1">IFERROR(IF(AND($A107=VLOOKUP($A107&amp;"."&amp;$C107,UncollectibleLookup,2,FALSE),$C107=VLOOKUP($A107&amp;"."&amp;$C107,UncollectibleLookup,4,FALSE)),0,'Corrected With Uncollectible'!DH107-'Module C Initial'!DH107),'Corrected With Uncollectible'!DH107-'Module C Initial'!DH107)</f>
        <v>0</v>
      </c>
      <c r="Q107" s="32">
        <f ca="1">IFERROR(IF(AND($A107=VLOOKUP($A107&amp;"."&amp;$C107,UncollectibleLookup,2,FALSE),$C107=VLOOKUP($A107&amp;"."&amp;$C107,UncollectibleLookup,4,FALSE)),0,'Corrected With Uncollectible'!DI107-'Module C Initial'!DI107),'Corrected With Uncollectible'!DI107-'Module C Initial'!DI107)</f>
        <v>0</v>
      </c>
      <c r="R107" s="32">
        <f ca="1">IFERROR(IF(AND($A107=VLOOKUP($A107&amp;"."&amp;$C107,UncollectibleLookup,2,FALSE),$C107=VLOOKUP($A107&amp;"."&amp;$C107,UncollectibleLookup,4,FALSE)),0,'Corrected With Uncollectible'!DJ107-'Module C Initial'!DJ107),'Corrected With Uncollectible'!DJ107-'Module C Initial'!DJ107)</f>
        <v>0</v>
      </c>
      <c r="S107" s="32">
        <f ca="1">IFERROR(IF(AND($A107=VLOOKUP($A107&amp;"."&amp;$C107,UncollectibleLookup,2,FALSE),$C107=VLOOKUP($A107&amp;"."&amp;$C107,UncollectibleLookup,4,FALSE)),0,'Corrected With Uncollectible'!DK107-'Module C Initial'!DK107),'Corrected With Uncollectible'!DK107-'Module C Initial'!DK107)</f>
        <v>0</v>
      </c>
      <c r="T107" s="32">
        <f ca="1">IFERROR(IF(AND($A107=VLOOKUP($A107&amp;"."&amp;$C107,UncollectibleLookup,2,FALSE),$C107=VLOOKUP($A107&amp;"."&amp;$C107,UncollectibleLookup,4,FALSE)),0,'Corrected With Uncollectible'!DL107-'Module C Initial'!DL107),'Corrected With Uncollectible'!DL107-'Module C Initial'!DL107)</f>
        <v>0</v>
      </c>
      <c r="U107" s="32">
        <f ca="1">IFERROR(IF(AND($A107=VLOOKUP($A107&amp;"."&amp;$C107,UncollectibleLookup,2,FALSE),$C107=VLOOKUP($A107&amp;"."&amp;$C107,UncollectibleLookup,4,FALSE)),0,'Corrected With Uncollectible'!DM107-'Module C Initial'!DM107),'Corrected With Uncollectible'!DM107-'Module C Initial'!DM107)</f>
        <v>0</v>
      </c>
      <c r="V107" s="32">
        <f ca="1">IFERROR(IF(AND($A107=VLOOKUP($A107&amp;"."&amp;$C107,UncollectibleLookup,2,FALSE),$C107=VLOOKUP($A107&amp;"."&amp;$C107,UncollectibleLookup,4,FALSE)),0,'Corrected With Uncollectible'!DN107-'Module C Initial'!DN107),'Corrected With Uncollectible'!DN107-'Module C Initial'!DN107)</f>
        <v>0</v>
      </c>
      <c r="W107" s="32">
        <f ca="1">IFERROR(IF(AND($A107=VLOOKUP($A107&amp;"."&amp;$C107,UncollectibleLookup,2,FALSE),$C107=VLOOKUP($A107&amp;"."&amp;$C107,UncollectibleLookup,4,FALSE)),0,'Corrected With Uncollectible'!DO107-'Module C Initial'!DO107),'Corrected With Uncollectible'!DO107-'Module C Initial'!DO107)</f>
        <v>0</v>
      </c>
      <c r="X107" s="32">
        <f ca="1">IFERROR(IF(AND($A107=VLOOKUP($A107&amp;"."&amp;$C107,UncollectibleLookup,2,FALSE),$C107=VLOOKUP($A107&amp;"."&amp;$C107,UncollectibleLookup,4,FALSE)),0,'Corrected With Uncollectible'!DP107-'Module C Initial'!DP107),'Corrected With Uncollectible'!DP107-'Module C Initial'!DP107)</f>
        <v>0</v>
      </c>
      <c r="Y107" s="32">
        <f ca="1">IFERROR(IF(AND($A107=VLOOKUP($A107&amp;"."&amp;$C107,UncollectibleLookup,2,FALSE),$C107=VLOOKUP($A107&amp;"."&amp;$C107,UncollectibleLookup,4,FALSE)),0,'Corrected With Uncollectible'!DQ107-'Module C Initial'!DQ107),'Corrected With Uncollectible'!DQ107-'Module C Initial'!DQ107)</f>
        <v>0</v>
      </c>
      <c r="Z107" s="32">
        <f ca="1">IFERROR(IF(AND($A107=VLOOKUP($A107&amp;"."&amp;$C107,UncollectibleLookup,2,FALSE),$C107=VLOOKUP($A107&amp;"."&amp;$C107,UncollectibleLookup,4,FALSE)),0,'Corrected With Uncollectible'!DR107-'Module C Initial'!DR107),'Corrected With Uncollectible'!DR107-'Module C Initial'!DR107)</f>
        <v>0</v>
      </c>
      <c r="AA107" s="32">
        <f ca="1">IFERROR(IF(AND($A107=VLOOKUP($A107&amp;"."&amp;$C107,UncollectibleLookup,2,FALSE),$C107=VLOOKUP($A107&amp;"."&amp;$C107,UncollectibleLookup,4,FALSE)),0,'Corrected With Uncollectible'!DS107-'Module C Initial'!DS107),'Corrected With Uncollectible'!DS107-'Module C Initial'!DS107)</f>
        <v>0</v>
      </c>
      <c r="AB107" s="32">
        <f ca="1">IFERROR(IF(AND($A107=VLOOKUP($A107&amp;"."&amp;$C107,UncollectibleLookup,2,FALSE),$C107=VLOOKUP($A107&amp;"."&amp;$C107,UncollectibleLookup,4,FALSE)),0,'Corrected With Uncollectible'!DT107-'Module C Initial'!DT107),'Corrected With Uncollectible'!DT107-'Module C Initial'!DT107)</f>
        <v>0</v>
      </c>
      <c r="AC107" s="31">
        <f ca="1">IFERROR(IF(AND($A107=VLOOKUP($A107&amp;"."&amp;$C107,UncollectibleLookup,2,FALSE),$C107=VLOOKUP($A107&amp;"."&amp;$C107,UncollectibleLookup,4,FALSE)),0,'Corrected With Uncollectible'!DU107-'Module C Initial'!DU107),'Corrected With Uncollectible'!DU107-'Module C Initial'!DU107)</f>
        <v>0</v>
      </c>
      <c r="AD107" s="31">
        <f ca="1">IFERROR(IF(AND($A107=VLOOKUP($A107&amp;"."&amp;$C107,UncollectibleLookup,2,FALSE),$C107=VLOOKUP($A107&amp;"."&amp;$C107,UncollectibleLookup,4,FALSE)),0,'Corrected With Uncollectible'!DV107-'Module C Initial'!DV107),'Corrected With Uncollectible'!DV107-'Module C Initial'!DV107)</f>
        <v>0</v>
      </c>
      <c r="AE107" s="31">
        <f ca="1">IFERROR(IF(AND($A107=VLOOKUP($A107&amp;"."&amp;$C107,UncollectibleLookup,2,FALSE),$C107=VLOOKUP($A107&amp;"."&amp;$C107,UncollectibleLookup,4,FALSE)),0,'Corrected With Uncollectible'!DW107-'Module C Initial'!DW107),'Corrected With Uncollectible'!DW107-'Module C Initial'!DW107)</f>
        <v>0</v>
      </c>
      <c r="AF107" s="31">
        <f ca="1">IFERROR(IF(AND($A107=VLOOKUP($A107&amp;"."&amp;$C107,UncollectibleLookup,2,FALSE),$C107=VLOOKUP($A107&amp;"."&amp;$C107,UncollectibleLookup,4,FALSE)),0,'Corrected With Uncollectible'!DX107-'Module C Initial'!DX107),'Corrected With Uncollectible'!DX107-'Module C Initial'!DX107)</f>
        <v>0</v>
      </c>
      <c r="AG107" s="31">
        <f ca="1">IFERROR(IF(AND($A107=VLOOKUP($A107&amp;"."&amp;$C107,UncollectibleLookup,2,FALSE),$C107=VLOOKUP($A107&amp;"."&amp;$C107,UncollectibleLookup,4,FALSE)),0,'Corrected With Uncollectible'!DY107-'Module C Initial'!DY107),'Corrected With Uncollectible'!DY107-'Module C Initial'!DY107)</f>
        <v>0</v>
      </c>
      <c r="AH107" s="31">
        <f ca="1">IFERROR(IF(AND($A107=VLOOKUP($A107&amp;"."&amp;$C107,UncollectibleLookup,2,FALSE),$C107=VLOOKUP($A107&amp;"."&amp;$C107,UncollectibleLookup,4,FALSE)),0,'Corrected With Uncollectible'!DZ107-'Module C Initial'!DZ107),'Corrected With Uncollectible'!DZ107-'Module C Initial'!DZ107)</f>
        <v>0</v>
      </c>
      <c r="AI107" s="31">
        <f ca="1">IFERROR(IF(AND($A107=VLOOKUP($A107&amp;"."&amp;$C107,UncollectibleLookup,2,FALSE),$C107=VLOOKUP($A107&amp;"."&amp;$C107,UncollectibleLookup,4,FALSE)),0,'Corrected With Uncollectible'!EA107-'Module C Initial'!EA107),'Corrected With Uncollectible'!EA107-'Module C Initial'!EA107)</f>
        <v>0</v>
      </c>
      <c r="AJ107" s="31">
        <f ca="1">IFERROR(IF(AND($A107=VLOOKUP($A107&amp;"."&amp;$C107,UncollectibleLookup,2,FALSE),$C107=VLOOKUP($A107&amp;"."&amp;$C107,UncollectibleLookup,4,FALSE)),0,'Corrected With Uncollectible'!EB107-'Module C Initial'!EB107),'Corrected With Uncollectible'!EB107-'Module C Initial'!EB107)</f>
        <v>0</v>
      </c>
      <c r="AK107" s="31">
        <f ca="1">IFERROR(IF(AND($A107=VLOOKUP($A107&amp;"."&amp;$C107,UncollectibleLookup,2,FALSE),$C107=VLOOKUP($A107&amp;"."&amp;$C107,UncollectibleLookup,4,FALSE)),0,'Corrected With Uncollectible'!EC107-'Module C Initial'!EC107),'Corrected With Uncollectible'!EC107-'Module C Initial'!EC107)</f>
        <v>0</v>
      </c>
      <c r="AL107" s="31">
        <f ca="1">IFERROR(IF(AND($A107=VLOOKUP($A107&amp;"."&amp;$C107,UncollectibleLookup,2,FALSE),$C107=VLOOKUP($A107&amp;"."&amp;$C107,UncollectibleLookup,4,FALSE)),0,'Corrected With Uncollectible'!ED107-'Module C Initial'!ED107),'Corrected With Uncollectible'!ED107-'Module C Initial'!ED107)</f>
        <v>0</v>
      </c>
      <c r="AM107" s="31">
        <f ca="1">IFERROR(IF(AND($A107=VLOOKUP($A107&amp;"."&amp;$C107,UncollectibleLookup,2,FALSE),$C107=VLOOKUP($A107&amp;"."&amp;$C107,UncollectibleLookup,4,FALSE)),0,'Corrected With Uncollectible'!EE107-'Module C Initial'!EE107),'Corrected With Uncollectible'!EE107-'Module C Initial'!EE107)</f>
        <v>0</v>
      </c>
      <c r="AN107" s="31">
        <f ca="1">IFERROR(IF(AND($A107=VLOOKUP($A107&amp;"."&amp;$C107,UncollectibleLookup,2,FALSE),$C107=VLOOKUP($A107&amp;"."&amp;$C107,UncollectibleLookup,4,FALSE)),0,'Corrected With Uncollectible'!EF107-'Module C Initial'!EF107),'Corrected With Uncollectible'!EF107-'Module C Initial'!EF107)</f>
        <v>0</v>
      </c>
      <c r="AO107" s="32">
        <f t="shared" ca="1" si="16"/>
        <v>0</v>
      </c>
      <c r="AP107" s="32">
        <f t="shared" ca="1" si="16"/>
        <v>0</v>
      </c>
      <c r="AQ107" s="32">
        <f t="shared" ca="1" si="16"/>
        <v>0</v>
      </c>
      <c r="AR107" s="32">
        <f t="shared" ca="1" si="16"/>
        <v>0</v>
      </c>
      <c r="AS107" s="32">
        <f t="shared" ca="1" si="16"/>
        <v>0</v>
      </c>
      <c r="AT107" s="32">
        <f t="shared" ca="1" si="16"/>
        <v>0</v>
      </c>
      <c r="AU107" s="32">
        <f t="shared" ca="1" si="21"/>
        <v>0</v>
      </c>
      <c r="AV107" s="32">
        <f t="shared" ca="1" si="21"/>
        <v>0</v>
      </c>
      <c r="AW107" s="32">
        <f t="shared" ca="1" si="21"/>
        <v>0</v>
      </c>
      <c r="AX107" s="32">
        <f t="shared" ca="1" si="21"/>
        <v>0</v>
      </c>
      <c r="AY107" s="32">
        <f t="shared" ca="1" si="21"/>
        <v>0</v>
      </c>
      <c r="AZ107" s="32">
        <f t="shared" ca="1" si="21"/>
        <v>0</v>
      </c>
      <c r="BA107" s="31">
        <f t="shared" ca="1" si="19"/>
        <v>0</v>
      </c>
      <c r="BB107" s="31">
        <f t="shared" ca="1" si="19"/>
        <v>0</v>
      </c>
      <c r="BC107" s="31">
        <f t="shared" ca="1" si="19"/>
        <v>0</v>
      </c>
      <c r="BD107" s="31">
        <f t="shared" ca="1" si="19"/>
        <v>0</v>
      </c>
      <c r="BE107" s="31">
        <f t="shared" ca="1" si="19"/>
        <v>0</v>
      </c>
      <c r="BF107" s="31">
        <f t="shared" ca="1" si="19"/>
        <v>0</v>
      </c>
      <c r="BG107" s="31">
        <f t="shared" ca="1" si="19"/>
        <v>0</v>
      </c>
      <c r="BH107" s="31">
        <f t="shared" ca="1" si="19"/>
        <v>0</v>
      </c>
      <c r="BI107" s="31">
        <f t="shared" ca="1" si="19"/>
        <v>0</v>
      </c>
      <c r="BJ107" s="31">
        <f t="shared" ca="1" si="22"/>
        <v>0</v>
      </c>
      <c r="BK107" s="31">
        <f t="shared" ca="1" si="22"/>
        <v>0</v>
      </c>
      <c r="BL107" s="31">
        <f t="shared" ca="1" si="22"/>
        <v>0</v>
      </c>
      <c r="BM107" s="32">
        <f t="shared" ca="1" si="20"/>
        <v>0</v>
      </c>
      <c r="BN107" s="32">
        <f t="shared" ca="1" si="20"/>
        <v>0</v>
      </c>
      <c r="BO107" s="32">
        <f t="shared" ca="1" si="20"/>
        <v>0</v>
      </c>
      <c r="BP107" s="32">
        <f t="shared" ca="1" si="20"/>
        <v>0</v>
      </c>
      <c r="BQ107" s="32">
        <f t="shared" ca="1" si="20"/>
        <v>0</v>
      </c>
      <c r="BR107" s="32">
        <f t="shared" ca="1" si="20"/>
        <v>0</v>
      </c>
      <c r="BS107" s="32">
        <f t="shared" ca="1" si="20"/>
        <v>0</v>
      </c>
      <c r="BT107" s="32">
        <f t="shared" ca="1" si="20"/>
        <v>0</v>
      </c>
      <c r="BU107" s="32">
        <f t="shared" ca="1" si="20"/>
        <v>0</v>
      </c>
      <c r="BV107" s="32">
        <f t="shared" ca="1" si="23"/>
        <v>0</v>
      </c>
      <c r="BW107" s="32">
        <f t="shared" ca="1" si="23"/>
        <v>0</v>
      </c>
      <c r="BX107" s="32">
        <f t="shared" ca="1" si="23"/>
        <v>0</v>
      </c>
    </row>
    <row r="108" spans="1:76">
      <c r="A108" t="s">
        <v>463</v>
      </c>
      <c r="B108" s="1" t="s">
        <v>51</v>
      </c>
      <c r="C108" t="str">
        <f t="shared" ca="1" si="17"/>
        <v>RB5</v>
      </c>
      <c r="D108" t="str">
        <f t="shared" ca="1" si="18"/>
        <v>Rainbow #5</v>
      </c>
      <c r="E108" s="31">
        <f ca="1">IFERROR(IF(AND($A108=VLOOKUP($A108&amp;"."&amp;$C108,UncollectibleLookup,2,FALSE),$C108=VLOOKUP($A108&amp;"."&amp;$C108,UncollectibleLookup,4,FALSE)),0,'Corrected With Uncollectible'!CW108-'Module C Initial'!CW108),'Corrected With Uncollectible'!CW108-'Module C Initial'!CW108)</f>
        <v>120.52999999999884</v>
      </c>
      <c r="F108" s="31">
        <f ca="1">IFERROR(IF(AND($A108=VLOOKUP($A108&amp;"."&amp;$C108,UncollectibleLookup,2,FALSE),$C108=VLOOKUP($A108&amp;"."&amp;$C108,UncollectibleLookup,4,FALSE)),0,'Corrected With Uncollectible'!CX108-'Module C Initial'!CX108),'Corrected With Uncollectible'!CX108-'Module C Initial'!CX108)</f>
        <v>56.860000000000582</v>
      </c>
      <c r="G108" s="31">
        <f ca="1">IFERROR(IF(AND($A108=VLOOKUP($A108&amp;"."&amp;$C108,UncollectibleLookup,2,FALSE),$C108=VLOOKUP($A108&amp;"."&amp;$C108,UncollectibleLookup,4,FALSE)),0,'Corrected With Uncollectible'!CY108-'Module C Initial'!CY108),'Corrected With Uncollectible'!CY108-'Module C Initial'!CY108)</f>
        <v>64.30000000000291</v>
      </c>
      <c r="H108" s="31">
        <f ca="1">IFERROR(IF(AND($A108=VLOOKUP($A108&amp;"."&amp;$C108,UncollectibleLookup,2,FALSE),$C108=VLOOKUP($A108&amp;"."&amp;$C108,UncollectibleLookup,4,FALSE)),0,'Corrected With Uncollectible'!CZ108-'Module C Initial'!CZ108),'Corrected With Uncollectible'!CZ108-'Module C Initial'!CZ108)</f>
        <v>41.349999999998545</v>
      </c>
      <c r="I108" s="31">
        <f ca="1">IFERROR(IF(AND($A108=VLOOKUP($A108&amp;"."&amp;$C108,UncollectibleLookup,2,FALSE),$C108=VLOOKUP($A108&amp;"."&amp;$C108,UncollectibleLookup,4,FALSE)),0,'Corrected With Uncollectible'!DA108-'Module C Initial'!DA108),'Corrected With Uncollectible'!DA108-'Module C Initial'!DA108)</f>
        <v>72.369999999995343</v>
      </c>
      <c r="J108" s="31">
        <f ca="1">IFERROR(IF(AND($A108=VLOOKUP($A108&amp;"."&amp;$C108,UncollectibleLookup,2,FALSE),$C108=VLOOKUP($A108&amp;"."&amp;$C108,UncollectibleLookup,4,FALSE)),0,'Corrected With Uncollectible'!DB108-'Module C Initial'!DB108),'Corrected With Uncollectible'!DB108-'Module C Initial'!DB108)</f>
        <v>47.930000000007567</v>
      </c>
      <c r="K108" s="31">
        <f ca="1">IFERROR(IF(AND($A108=VLOOKUP($A108&amp;"."&amp;$C108,UncollectibleLookup,2,FALSE),$C108=VLOOKUP($A108&amp;"."&amp;$C108,UncollectibleLookup,4,FALSE)),0,'Corrected With Uncollectible'!DC108-'Module C Initial'!DC108),'Corrected With Uncollectible'!DC108-'Module C Initial'!DC108)</f>
        <v>45.339999999996508</v>
      </c>
      <c r="L108" s="31">
        <f ca="1">IFERROR(IF(AND($A108=VLOOKUP($A108&amp;"."&amp;$C108,UncollectibleLookup,2,FALSE),$C108=VLOOKUP($A108&amp;"."&amp;$C108,UncollectibleLookup,4,FALSE)),0,'Corrected With Uncollectible'!DD108-'Module C Initial'!DD108),'Corrected With Uncollectible'!DD108-'Module C Initial'!DD108)</f>
        <v>35.629999999997381</v>
      </c>
      <c r="M108" s="31">
        <f ca="1">IFERROR(IF(AND($A108=VLOOKUP($A108&amp;"."&amp;$C108,UncollectibleLookup,2,FALSE),$C108=VLOOKUP($A108&amp;"."&amp;$C108,UncollectibleLookup,4,FALSE)),0,'Corrected With Uncollectible'!DE108-'Module C Initial'!DE108),'Corrected With Uncollectible'!DE108-'Module C Initial'!DE108)</f>
        <v>137.52999999999884</v>
      </c>
      <c r="N108" s="31">
        <f ca="1">IFERROR(IF(AND($A108=VLOOKUP($A108&amp;"."&amp;$C108,UncollectibleLookup,2,FALSE),$C108=VLOOKUP($A108&amp;"."&amp;$C108,UncollectibleLookup,4,FALSE)),0,'Corrected With Uncollectible'!DF108-'Module C Initial'!DF108),'Corrected With Uncollectible'!DF108-'Module C Initial'!DF108)</f>
        <v>30.80000000000291</v>
      </c>
      <c r="O108" s="31">
        <f ca="1">IFERROR(IF(AND($A108=VLOOKUP($A108&amp;"."&amp;$C108,UncollectibleLookup,2,FALSE),$C108=VLOOKUP($A108&amp;"."&amp;$C108,UncollectibleLookup,4,FALSE)),0,'Corrected With Uncollectible'!DG108-'Module C Initial'!DG108),'Corrected With Uncollectible'!DG108-'Module C Initial'!DG108)</f>
        <v>72.649999999994179</v>
      </c>
      <c r="P108" s="31">
        <f ca="1">IFERROR(IF(AND($A108=VLOOKUP($A108&amp;"."&amp;$C108,UncollectibleLookup,2,FALSE),$C108=VLOOKUP($A108&amp;"."&amp;$C108,UncollectibleLookup,4,FALSE)),0,'Corrected With Uncollectible'!DH108-'Module C Initial'!DH108),'Corrected With Uncollectible'!DH108-'Module C Initial'!DH108)</f>
        <v>92.959999999991851</v>
      </c>
      <c r="Q108" s="32">
        <f ca="1">IFERROR(IF(AND($A108=VLOOKUP($A108&amp;"."&amp;$C108,UncollectibleLookup,2,FALSE),$C108=VLOOKUP($A108&amp;"."&amp;$C108,UncollectibleLookup,4,FALSE)),0,'Corrected With Uncollectible'!DI108-'Module C Initial'!DI108),'Corrected With Uncollectible'!DI108-'Module C Initial'!DI108)</f>
        <v>6.0200000000004366</v>
      </c>
      <c r="R108" s="32">
        <f ca="1">IFERROR(IF(AND($A108=VLOOKUP($A108&amp;"."&amp;$C108,UncollectibleLookup,2,FALSE),$C108=VLOOKUP($A108&amp;"."&amp;$C108,UncollectibleLookup,4,FALSE)),0,'Corrected With Uncollectible'!DJ108-'Module C Initial'!DJ108),'Corrected With Uncollectible'!DJ108-'Module C Initial'!DJ108)</f>
        <v>2.8400000000001455</v>
      </c>
      <c r="S108" s="32">
        <f ca="1">IFERROR(IF(AND($A108=VLOOKUP($A108&amp;"."&amp;$C108,UncollectibleLookup,2,FALSE),$C108=VLOOKUP($A108&amp;"."&amp;$C108,UncollectibleLookup,4,FALSE)),0,'Corrected With Uncollectible'!DK108-'Module C Initial'!DK108),'Corrected With Uncollectible'!DK108-'Module C Initial'!DK108)</f>
        <v>3.2199999999993452</v>
      </c>
      <c r="T108" s="32">
        <f ca="1">IFERROR(IF(AND($A108=VLOOKUP($A108&amp;"."&amp;$C108,UncollectibleLookup,2,FALSE),$C108=VLOOKUP($A108&amp;"."&amp;$C108,UncollectibleLookup,4,FALSE)),0,'Corrected With Uncollectible'!DL108-'Module C Initial'!DL108),'Corrected With Uncollectible'!DL108-'Module C Initial'!DL108)</f>
        <v>2.069999999999709</v>
      </c>
      <c r="U108" s="32">
        <f ca="1">IFERROR(IF(AND($A108=VLOOKUP($A108&amp;"."&amp;$C108,UncollectibleLookup,2,FALSE),$C108=VLOOKUP($A108&amp;"."&amp;$C108,UncollectibleLookup,4,FALSE)),0,'Corrected With Uncollectible'!DM108-'Module C Initial'!DM108),'Corrected With Uncollectible'!DM108-'Module C Initial'!DM108)</f>
        <v>3.6199999999998909</v>
      </c>
      <c r="V108" s="32">
        <f ca="1">IFERROR(IF(AND($A108=VLOOKUP($A108&amp;"."&amp;$C108,UncollectibleLookup,2,FALSE),$C108=VLOOKUP($A108&amp;"."&amp;$C108,UncollectibleLookup,4,FALSE)),0,'Corrected With Uncollectible'!DN108-'Module C Initial'!DN108),'Corrected With Uncollectible'!DN108-'Module C Initial'!DN108)</f>
        <v>2.3899999999998727</v>
      </c>
      <c r="W108" s="32">
        <f ca="1">IFERROR(IF(AND($A108=VLOOKUP($A108&amp;"."&amp;$C108,UncollectibleLookup,2,FALSE),$C108=VLOOKUP($A108&amp;"."&amp;$C108,UncollectibleLookup,4,FALSE)),0,'Corrected With Uncollectible'!DO108-'Module C Initial'!DO108),'Corrected With Uncollectible'!DO108-'Module C Initial'!DO108)</f>
        <v>2.2699999999999818</v>
      </c>
      <c r="X108" s="32">
        <f ca="1">IFERROR(IF(AND($A108=VLOOKUP($A108&amp;"."&amp;$C108,UncollectibleLookup,2,FALSE),$C108=VLOOKUP($A108&amp;"."&amp;$C108,UncollectibleLookup,4,FALSE)),0,'Corrected With Uncollectible'!DP108-'Module C Initial'!DP108),'Corrected With Uncollectible'!DP108-'Module C Initial'!DP108)</f>
        <v>1.7799999999997453</v>
      </c>
      <c r="Y108" s="32">
        <f ca="1">IFERROR(IF(AND($A108=VLOOKUP($A108&amp;"."&amp;$C108,UncollectibleLookup,2,FALSE),$C108=VLOOKUP($A108&amp;"."&amp;$C108,UncollectibleLookup,4,FALSE)),0,'Corrected With Uncollectible'!DQ108-'Module C Initial'!DQ108),'Corrected With Uncollectible'!DQ108-'Module C Initial'!DQ108)</f>
        <v>6.8799999999991996</v>
      </c>
      <c r="Z108" s="32">
        <f ca="1">IFERROR(IF(AND($A108=VLOOKUP($A108&amp;"."&amp;$C108,UncollectibleLookup,2,FALSE),$C108=VLOOKUP($A108&amp;"."&amp;$C108,UncollectibleLookup,4,FALSE)),0,'Corrected With Uncollectible'!DR108-'Module C Initial'!DR108),'Corrected With Uncollectible'!DR108-'Module C Initial'!DR108)</f>
        <v>1.5399999999999636</v>
      </c>
      <c r="AA108" s="32">
        <f ca="1">IFERROR(IF(AND($A108=VLOOKUP($A108&amp;"."&amp;$C108,UncollectibleLookup,2,FALSE),$C108=VLOOKUP($A108&amp;"."&amp;$C108,UncollectibleLookup,4,FALSE)),0,'Corrected With Uncollectible'!DS108-'Module C Initial'!DS108),'Corrected With Uncollectible'!DS108-'Module C Initial'!DS108)</f>
        <v>3.6300000000001091</v>
      </c>
      <c r="AB108" s="32">
        <f ca="1">IFERROR(IF(AND($A108=VLOOKUP($A108&amp;"."&amp;$C108,UncollectibleLookup,2,FALSE),$C108=VLOOKUP($A108&amp;"."&amp;$C108,UncollectibleLookup,4,FALSE)),0,'Corrected With Uncollectible'!DT108-'Module C Initial'!DT108),'Corrected With Uncollectible'!DT108-'Module C Initial'!DT108)</f>
        <v>4.6499999999996362</v>
      </c>
      <c r="AC108" s="31">
        <f ca="1">IFERROR(IF(AND($A108=VLOOKUP($A108&amp;"."&amp;$C108,UncollectibleLookup,2,FALSE),$C108=VLOOKUP($A108&amp;"."&amp;$C108,UncollectibleLookup,4,FALSE)),0,'Corrected With Uncollectible'!DU108-'Module C Initial'!DU108),'Corrected With Uncollectible'!DU108-'Module C Initial'!DU108)</f>
        <v>38.830000000001746</v>
      </c>
      <c r="AD108" s="31">
        <f ca="1">IFERROR(IF(AND($A108=VLOOKUP($A108&amp;"."&amp;$C108,UncollectibleLookup,2,FALSE),$C108=VLOOKUP($A108&amp;"."&amp;$C108,UncollectibleLookup,4,FALSE)),0,'Corrected With Uncollectible'!DV108-'Module C Initial'!DV108),'Corrected With Uncollectible'!DV108-'Module C Initial'!DV108)</f>
        <v>18.180000000000291</v>
      </c>
      <c r="AE108" s="31">
        <f ca="1">IFERROR(IF(AND($A108=VLOOKUP($A108&amp;"."&amp;$C108,UncollectibleLookup,2,FALSE),$C108=VLOOKUP($A108&amp;"."&amp;$C108,UncollectibleLookup,4,FALSE)),0,'Corrected With Uncollectible'!DW108-'Module C Initial'!DW108),'Corrected With Uncollectible'!DW108-'Module C Initial'!DW108)</f>
        <v>20.430000000000291</v>
      </c>
      <c r="AF108" s="31">
        <f ca="1">IFERROR(IF(AND($A108=VLOOKUP($A108&amp;"."&amp;$C108,UncollectibleLookup,2,FALSE),$C108=VLOOKUP($A108&amp;"."&amp;$C108,UncollectibleLookup,4,FALSE)),0,'Corrected With Uncollectible'!DX108-'Module C Initial'!DX108),'Corrected With Uncollectible'!DX108-'Module C Initial'!DX108)</f>
        <v>13.059999999997672</v>
      </c>
      <c r="AG108" s="31">
        <f ca="1">IFERROR(IF(AND($A108=VLOOKUP($A108&amp;"."&amp;$C108,UncollectibleLookup,2,FALSE),$C108=VLOOKUP($A108&amp;"."&amp;$C108,UncollectibleLookup,4,FALSE)),0,'Corrected With Uncollectible'!DY108-'Module C Initial'!DY108),'Corrected With Uncollectible'!DY108-'Module C Initial'!DY108)</f>
        <v>22.739999999997963</v>
      </c>
      <c r="AH108" s="31">
        <f ca="1">IFERROR(IF(AND($A108=VLOOKUP($A108&amp;"."&amp;$C108,UncollectibleLookup,2,FALSE),$C108=VLOOKUP($A108&amp;"."&amp;$C108,UncollectibleLookup,4,FALSE)),0,'Corrected With Uncollectible'!DZ108-'Module C Initial'!DZ108),'Corrected With Uncollectible'!DZ108-'Module C Initial'!DZ108)</f>
        <v>14.979999999999563</v>
      </c>
      <c r="AI108" s="31">
        <f ca="1">IFERROR(IF(AND($A108=VLOOKUP($A108&amp;"."&amp;$C108,UncollectibleLookup,2,FALSE),$C108=VLOOKUP($A108&amp;"."&amp;$C108,UncollectibleLookup,4,FALSE)),0,'Corrected With Uncollectible'!EA108-'Module C Initial'!EA108),'Corrected With Uncollectible'!EA108-'Module C Initial'!EA108)</f>
        <v>14.099999999998545</v>
      </c>
      <c r="AJ108" s="31">
        <f ca="1">IFERROR(IF(AND($A108=VLOOKUP($A108&amp;"."&amp;$C108,UncollectibleLookup,2,FALSE),$C108=VLOOKUP($A108&amp;"."&amp;$C108,UncollectibleLookup,4,FALSE)),0,'Corrected With Uncollectible'!EB108-'Module C Initial'!EB108),'Corrected With Uncollectible'!EB108-'Module C Initial'!EB108)</f>
        <v>11.010000000000218</v>
      </c>
      <c r="AK108" s="31">
        <f ca="1">IFERROR(IF(AND($A108=VLOOKUP($A108&amp;"."&amp;$C108,UncollectibleLookup,2,FALSE),$C108=VLOOKUP($A108&amp;"."&amp;$C108,UncollectibleLookup,4,FALSE)),0,'Corrected With Uncollectible'!EC108-'Module C Initial'!EC108),'Corrected With Uncollectible'!EC108-'Module C Initial'!EC108)</f>
        <v>42.279999999998836</v>
      </c>
      <c r="AL108" s="31">
        <f ca="1">IFERROR(IF(AND($A108=VLOOKUP($A108&amp;"."&amp;$C108,UncollectibleLookup,2,FALSE),$C108=VLOOKUP($A108&amp;"."&amp;$C108,UncollectibleLookup,4,FALSE)),0,'Corrected With Uncollectible'!ED108-'Module C Initial'!ED108),'Corrected With Uncollectible'!ED108-'Module C Initial'!ED108)</f>
        <v>9.4200000000000728</v>
      </c>
      <c r="AM108" s="31">
        <f ca="1">IFERROR(IF(AND($A108=VLOOKUP($A108&amp;"."&amp;$C108,UncollectibleLookup,2,FALSE),$C108=VLOOKUP($A108&amp;"."&amp;$C108,UncollectibleLookup,4,FALSE)),0,'Corrected With Uncollectible'!EE108-'Module C Initial'!EE108),'Corrected With Uncollectible'!EE108-'Module C Initial'!EE108)</f>
        <v>22.090000000000146</v>
      </c>
      <c r="AN108" s="31">
        <f ca="1">IFERROR(IF(AND($A108=VLOOKUP($A108&amp;"."&amp;$C108,UncollectibleLookup,2,FALSE),$C108=VLOOKUP($A108&amp;"."&amp;$C108,UncollectibleLookup,4,FALSE)),0,'Corrected With Uncollectible'!EF108-'Module C Initial'!EF108),'Corrected With Uncollectible'!EF108-'Module C Initial'!EF108)</f>
        <v>28.120000000002619</v>
      </c>
      <c r="AO108" s="32">
        <f t="shared" ca="1" si="16"/>
        <v>165.38000000000102</v>
      </c>
      <c r="AP108" s="32">
        <f t="shared" ca="1" si="16"/>
        <v>77.880000000001019</v>
      </c>
      <c r="AQ108" s="32">
        <f t="shared" ca="1" si="16"/>
        <v>87.950000000002547</v>
      </c>
      <c r="AR108" s="32">
        <f t="shared" ca="1" si="16"/>
        <v>56.479999999995925</v>
      </c>
      <c r="AS108" s="32">
        <f t="shared" ca="1" si="16"/>
        <v>98.729999999993197</v>
      </c>
      <c r="AT108" s="32">
        <f t="shared" ca="1" si="16"/>
        <v>65.300000000007003</v>
      </c>
      <c r="AU108" s="32">
        <f t="shared" ca="1" si="21"/>
        <v>61.709999999995034</v>
      </c>
      <c r="AV108" s="32">
        <f t="shared" ca="1" si="21"/>
        <v>48.419999999997344</v>
      </c>
      <c r="AW108" s="32">
        <f t="shared" ca="1" si="21"/>
        <v>186.68999999999687</v>
      </c>
      <c r="AX108" s="32">
        <f t="shared" ca="1" si="21"/>
        <v>41.760000000002947</v>
      </c>
      <c r="AY108" s="32">
        <f t="shared" ca="1" si="21"/>
        <v>98.369999999994434</v>
      </c>
      <c r="AZ108" s="32">
        <f t="shared" ca="1" si="21"/>
        <v>125.72999999999411</v>
      </c>
      <c r="BA108" s="31">
        <f t="shared" ref="BA108:BI136" ca="1" si="24">ROUND(E108*BA$3,2)</f>
        <v>1.41</v>
      </c>
      <c r="BB108" s="31">
        <f t="shared" ca="1" si="24"/>
        <v>0.67</v>
      </c>
      <c r="BC108" s="31">
        <f t="shared" ca="1" si="24"/>
        <v>0.75</v>
      </c>
      <c r="BD108" s="31">
        <f t="shared" ca="1" si="24"/>
        <v>0.48</v>
      </c>
      <c r="BE108" s="31">
        <f t="shared" ca="1" si="24"/>
        <v>0.85</v>
      </c>
      <c r="BF108" s="31">
        <f t="shared" ca="1" si="24"/>
        <v>0.56000000000000005</v>
      </c>
      <c r="BG108" s="31">
        <f t="shared" ca="1" si="24"/>
        <v>0.53</v>
      </c>
      <c r="BH108" s="31">
        <f t="shared" ca="1" si="24"/>
        <v>0.42</v>
      </c>
      <c r="BI108" s="31">
        <f t="shared" ca="1" si="24"/>
        <v>1.61</v>
      </c>
      <c r="BJ108" s="31">
        <f t="shared" ca="1" si="22"/>
        <v>0.36</v>
      </c>
      <c r="BK108" s="31">
        <f t="shared" ca="1" si="22"/>
        <v>0.85</v>
      </c>
      <c r="BL108" s="31">
        <f t="shared" ca="1" si="22"/>
        <v>1.0900000000000001</v>
      </c>
      <c r="BM108" s="32">
        <f t="shared" ref="BM108:BU136" ca="1" si="25">AO108+BA108</f>
        <v>166.79000000000102</v>
      </c>
      <c r="BN108" s="32">
        <f t="shared" ca="1" si="25"/>
        <v>78.55000000000102</v>
      </c>
      <c r="BO108" s="32">
        <f t="shared" ca="1" si="25"/>
        <v>88.700000000002547</v>
      </c>
      <c r="BP108" s="32">
        <f t="shared" ca="1" si="25"/>
        <v>56.959999999995922</v>
      </c>
      <c r="BQ108" s="32">
        <f t="shared" ca="1" si="25"/>
        <v>99.579999999993191</v>
      </c>
      <c r="BR108" s="32">
        <f t="shared" ca="1" si="25"/>
        <v>65.860000000007005</v>
      </c>
      <c r="BS108" s="32">
        <f t="shared" ca="1" si="25"/>
        <v>62.239999999995035</v>
      </c>
      <c r="BT108" s="32">
        <f t="shared" ca="1" si="25"/>
        <v>48.839999999997346</v>
      </c>
      <c r="BU108" s="32">
        <f t="shared" ca="1" si="25"/>
        <v>188.29999999999688</v>
      </c>
      <c r="BV108" s="32">
        <f t="shared" ca="1" si="23"/>
        <v>42.120000000002946</v>
      </c>
      <c r="BW108" s="32">
        <f t="shared" ca="1" si="23"/>
        <v>99.219999999994428</v>
      </c>
      <c r="BX108" s="32">
        <f t="shared" ca="1" si="23"/>
        <v>126.81999999999411</v>
      </c>
    </row>
    <row r="109" spans="1:76">
      <c r="A109" t="s">
        <v>463</v>
      </c>
      <c r="B109" s="1" t="s">
        <v>52</v>
      </c>
      <c r="C109" t="str">
        <f t="shared" ca="1" si="17"/>
        <v>RL1</v>
      </c>
      <c r="D109" t="str">
        <f t="shared" ca="1" si="18"/>
        <v>Rainbow Lake #1</v>
      </c>
      <c r="E109" s="31">
        <f ca="1">IFERROR(IF(AND($A109=VLOOKUP($A109&amp;"."&amp;$C109,UncollectibleLookup,2,FALSE),$C109=VLOOKUP($A109&amp;"."&amp;$C109,UncollectibleLookup,4,FALSE)),0,'Corrected With Uncollectible'!CW109-'Module C Initial'!CW109),'Corrected With Uncollectible'!CW109-'Module C Initial'!CW109)</f>
        <v>82.589999999996508</v>
      </c>
      <c r="F109" s="31">
        <f ca="1">IFERROR(IF(AND($A109=VLOOKUP($A109&amp;"."&amp;$C109,UncollectibleLookup,2,FALSE),$C109=VLOOKUP($A109&amp;"."&amp;$C109,UncollectibleLookup,4,FALSE)),0,'Corrected With Uncollectible'!CX109-'Module C Initial'!CX109),'Corrected With Uncollectible'!CX109-'Module C Initial'!CX109)</f>
        <v>135.10000000000582</v>
      </c>
      <c r="G109" s="31">
        <f ca="1">IFERROR(IF(AND($A109=VLOOKUP($A109&amp;"."&amp;$C109,UncollectibleLookup,2,FALSE),$C109=VLOOKUP($A109&amp;"."&amp;$C109,UncollectibleLookup,4,FALSE)),0,'Corrected With Uncollectible'!CY109-'Module C Initial'!CY109),'Corrected With Uncollectible'!CY109-'Module C Initial'!CY109)</f>
        <v>120.13999999998487</v>
      </c>
      <c r="H109" s="31">
        <f ca="1">IFERROR(IF(AND($A109=VLOOKUP($A109&amp;"."&amp;$C109,UncollectibleLookup,2,FALSE),$C109=VLOOKUP($A109&amp;"."&amp;$C109,UncollectibleLookup,4,FALSE)),0,'Corrected With Uncollectible'!CZ109-'Module C Initial'!CZ109),'Corrected With Uncollectible'!CZ109-'Module C Initial'!CZ109)</f>
        <v>70.130000000004657</v>
      </c>
      <c r="I109" s="31">
        <f ca="1">IFERROR(IF(AND($A109=VLOOKUP($A109&amp;"."&amp;$C109,UncollectibleLookup,2,FALSE),$C109=VLOOKUP($A109&amp;"."&amp;$C109,UncollectibleLookup,4,FALSE)),0,'Corrected With Uncollectible'!DA109-'Module C Initial'!DA109),'Corrected With Uncollectible'!DA109-'Module C Initial'!DA109)</f>
        <v>61.459999999991851</v>
      </c>
      <c r="J109" s="31">
        <f ca="1">IFERROR(IF(AND($A109=VLOOKUP($A109&amp;"."&amp;$C109,UncollectibleLookup,2,FALSE),$C109=VLOOKUP($A109&amp;"."&amp;$C109,UncollectibleLookup,4,FALSE)),0,'Corrected With Uncollectible'!DB109-'Module C Initial'!DB109),'Corrected With Uncollectible'!DB109-'Module C Initial'!DB109)</f>
        <v>49.660000000003492</v>
      </c>
      <c r="K109" s="31">
        <f ca="1">IFERROR(IF(AND($A109=VLOOKUP($A109&amp;"."&amp;$C109,UncollectibleLookup,2,FALSE),$C109=VLOOKUP($A109&amp;"."&amp;$C109,UncollectibleLookup,4,FALSE)),0,'Corrected With Uncollectible'!DC109-'Module C Initial'!DC109),'Corrected With Uncollectible'!DC109-'Module C Initial'!DC109)</f>
        <v>79.269999999989523</v>
      </c>
      <c r="L109" s="31">
        <f ca="1">IFERROR(IF(AND($A109=VLOOKUP($A109&amp;"."&amp;$C109,UncollectibleLookup,2,FALSE),$C109=VLOOKUP($A109&amp;"."&amp;$C109,UncollectibleLookup,4,FALSE)),0,'Corrected With Uncollectible'!DD109-'Module C Initial'!DD109),'Corrected With Uncollectible'!DD109-'Module C Initial'!DD109)</f>
        <v>84.630000000004657</v>
      </c>
      <c r="M109" s="31">
        <f ca="1">IFERROR(IF(AND($A109=VLOOKUP($A109&amp;"."&amp;$C109,UncollectibleLookup,2,FALSE),$C109=VLOOKUP($A109&amp;"."&amp;$C109,UncollectibleLookup,4,FALSE)),0,'Corrected With Uncollectible'!DE109-'Module C Initial'!DE109),'Corrected With Uncollectible'!DE109-'Module C Initial'!DE109)</f>
        <v>172.14000000001397</v>
      </c>
      <c r="N109" s="31">
        <f ca="1">IFERROR(IF(AND($A109=VLOOKUP($A109&amp;"."&amp;$C109,UncollectibleLookup,2,FALSE),$C109=VLOOKUP($A109&amp;"."&amp;$C109,UncollectibleLookup,4,FALSE)),0,'Corrected With Uncollectible'!DF109-'Module C Initial'!DF109),'Corrected With Uncollectible'!DF109-'Module C Initial'!DF109)</f>
        <v>100.00999999998021</v>
      </c>
      <c r="O109" s="31">
        <f ca="1">IFERROR(IF(AND($A109=VLOOKUP($A109&amp;"."&amp;$C109,UncollectibleLookup,2,FALSE),$C109=VLOOKUP($A109&amp;"."&amp;$C109,UncollectibleLookup,4,FALSE)),0,'Corrected With Uncollectible'!DG109-'Module C Initial'!DG109),'Corrected With Uncollectible'!DG109-'Module C Initial'!DG109)</f>
        <v>148.70000000001164</v>
      </c>
      <c r="P109" s="31">
        <f ca="1">IFERROR(IF(AND($A109=VLOOKUP($A109&amp;"."&amp;$C109,UncollectibleLookup,2,FALSE),$C109=VLOOKUP($A109&amp;"."&amp;$C109,UncollectibleLookup,4,FALSE)),0,'Corrected With Uncollectible'!DH109-'Module C Initial'!DH109),'Corrected With Uncollectible'!DH109-'Module C Initial'!DH109)</f>
        <v>153.54999999998836</v>
      </c>
      <c r="Q109" s="32">
        <f ca="1">IFERROR(IF(AND($A109=VLOOKUP($A109&amp;"."&amp;$C109,UncollectibleLookup,2,FALSE),$C109=VLOOKUP($A109&amp;"."&amp;$C109,UncollectibleLookup,4,FALSE)),0,'Corrected With Uncollectible'!DI109-'Module C Initial'!DI109),'Corrected With Uncollectible'!DI109-'Module C Initial'!DI109)</f>
        <v>4.1300000000001091</v>
      </c>
      <c r="R109" s="32">
        <f ca="1">IFERROR(IF(AND($A109=VLOOKUP($A109&amp;"."&amp;$C109,UncollectibleLookup,2,FALSE),$C109=VLOOKUP($A109&amp;"."&amp;$C109,UncollectibleLookup,4,FALSE)),0,'Corrected With Uncollectible'!DJ109-'Module C Initial'!DJ109),'Corrected With Uncollectible'!DJ109-'Module C Initial'!DJ109)</f>
        <v>6.75</v>
      </c>
      <c r="S109" s="32">
        <f ca="1">IFERROR(IF(AND($A109=VLOOKUP($A109&amp;"."&amp;$C109,UncollectibleLookup,2,FALSE),$C109=VLOOKUP($A109&amp;"."&amp;$C109,UncollectibleLookup,4,FALSE)),0,'Corrected With Uncollectible'!DK109-'Module C Initial'!DK109),'Corrected With Uncollectible'!DK109-'Module C Initial'!DK109)</f>
        <v>6.0100000000002183</v>
      </c>
      <c r="T109" s="32">
        <f ca="1">IFERROR(IF(AND($A109=VLOOKUP($A109&amp;"."&amp;$C109,UncollectibleLookup,2,FALSE),$C109=VLOOKUP($A109&amp;"."&amp;$C109,UncollectibleLookup,4,FALSE)),0,'Corrected With Uncollectible'!DL109-'Module C Initial'!DL109),'Corrected With Uncollectible'!DL109-'Module C Initial'!DL109)</f>
        <v>3.5</v>
      </c>
      <c r="U109" s="32">
        <f ca="1">IFERROR(IF(AND($A109=VLOOKUP($A109&amp;"."&amp;$C109,UncollectibleLookup,2,FALSE),$C109=VLOOKUP($A109&amp;"."&amp;$C109,UncollectibleLookup,4,FALSE)),0,'Corrected With Uncollectible'!DM109-'Module C Initial'!DM109),'Corrected With Uncollectible'!DM109-'Module C Initial'!DM109)</f>
        <v>3.0799999999999272</v>
      </c>
      <c r="V109" s="32">
        <f ca="1">IFERROR(IF(AND($A109=VLOOKUP($A109&amp;"."&amp;$C109,UncollectibleLookup,2,FALSE),$C109=VLOOKUP($A109&amp;"."&amp;$C109,UncollectibleLookup,4,FALSE)),0,'Corrected With Uncollectible'!DN109-'Module C Initial'!DN109),'Corrected With Uncollectible'!DN109-'Module C Initial'!DN109)</f>
        <v>2.4800000000000182</v>
      </c>
      <c r="W109" s="32">
        <f ca="1">IFERROR(IF(AND($A109=VLOOKUP($A109&amp;"."&amp;$C109,UncollectibleLookup,2,FALSE),$C109=VLOOKUP($A109&amp;"."&amp;$C109,UncollectibleLookup,4,FALSE)),0,'Corrected With Uncollectible'!DO109-'Module C Initial'!DO109),'Corrected With Uncollectible'!DO109-'Module C Initial'!DO109)</f>
        <v>3.9600000000000364</v>
      </c>
      <c r="X109" s="32">
        <f ca="1">IFERROR(IF(AND($A109=VLOOKUP($A109&amp;"."&amp;$C109,UncollectibleLookup,2,FALSE),$C109=VLOOKUP($A109&amp;"."&amp;$C109,UncollectibleLookup,4,FALSE)),0,'Corrected With Uncollectible'!DP109-'Module C Initial'!DP109),'Corrected With Uncollectible'!DP109-'Module C Initial'!DP109)</f>
        <v>4.2299999999995634</v>
      </c>
      <c r="Y109" s="32">
        <f ca="1">IFERROR(IF(AND($A109=VLOOKUP($A109&amp;"."&amp;$C109,UncollectibleLookup,2,FALSE),$C109=VLOOKUP($A109&amp;"."&amp;$C109,UncollectibleLookup,4,FALSE)),0,'Corrected With Uncollectible'!DQ109-'Module C Initial'!DQ109),'Corrected With Uncollectible'!DQ109-'Module C Initial'!DQ109)</f>
        <v>8.6100000000005821</v>
      </c>
      <c r="Z109" s="32">
        <f ca="1">IFERROR(IF(AND($A109=VLOOKUP($A109&amp;"."&amp;$C109,UncollectibleLookup,2,FALSE),$C109=VLOOKUP($A109&amp;"."&amp;$C109,UncollectibleLookup,4,FALSE)),0,'Corrected With Uncollectible'!DR109-'Module C Initial'!DR109),'Corrected With Uncollectible'!DR109-'Module C Initial'!DR109)</f>
        <v>5</v>
      </c>
      <c r="AA109" s="32">
        <f ca="1">IFERROR(IF(AND($A109=VLOOKUP($A109&amp;"."&amp;$C109,UncollectibleLookup,2,FALSE),$C109=VLOOKUP($A109&amp;"."&amp;$C109,UncollectibleLookup,4,FALSE)),0,'Corrected With Uncollectible'!DS109-'Module C Initial'!DS109),'Corrected With Uncollectible'!DS109-'Module C Initial'!DS109)</f>
        <v>7.4399999999986903</v>
      </c>
      <c r="AB109" s="32">
        <f ca="1">IFERROR(IF(AND($A109=VLOOKUP($A109&amp;"."&amp;$C109,UncollectibleLookup,2,FALSE),$C109=VLOOKUP($A109&amp;"."&amp;$C109,UncollectibleLookup,4,FALSE)),0,'Corrected With Uncollectible'!DT109-'Module C Initial'!DT109),'Corrected With Uncollectible'!DT109-'Module C Initial'!DT109)</f>
        <v>7.680000000000291</v>
      </c>
      <c r="AC109" s="31">
        <f ca="1">IFERROR(IF(AND($A109=VLOOKUP($A109&amp;"."&amp;$C109,UncollectibleLookup,2,FALSE),$C109=VLOOKUP($A109&amp;"."&amp;$C109,UncollectibleLookup,4,FALSE)),0,'Corrected With Uncollectible'!DU109-'Module C Initial'!DU109),'Corrected With Uncollectible'!DU109-'Module C Initial'!DU109)</f>
        <v>26.610000000000582</v>
      </c>
      <c r="AD109" s="31">
        <f ca="1">IFERROR(IF(AND($A109=VLOOKUP($A109&amp;"."&amp;$C109,UncollectibleLookup,2,FALSE),$C109=VLOOKUP($A109&amp;"."&amp;$C109,UncollectibleLookup,4,FALSE)),0,'Corrected With Uncollectible'!DV109-'Module C Initial'!DV109),'Corrected With Uncollectible'!DV109-'Module C Initial'!DV109)</f>
        <v>43.209999999999127</v>
      </c>
      <c r="AE109" s="31">
        <f ca="1">IFERROR(IF(AND($A109=VLOOKUP($A109&amp;"."&amp;$C109,UncollectibleLookup,2,FALSE),$C109=VLOOKUP($A109&amp;"."&amp;$C109,UncollectibleLookup,4,FALSE)),0,'Corrected With Uncollectible'!DW109-'Module C Initial'!DW109),'Corrected With Uncollectible'!DW109-'Module C Initial'!DW109)</f>
        <v>38.169999999998254</v>
      </c>
      <c r="AF109" s="31">
        <f ca="1">IFERROR(IF(AND($A109=VLOOKUP($A109&amp;"."&amp;$C109,UncollectibleLookup,2,FALSE),$C109=VLOOKUP($A109&amp;"."&amp;$C109,UncollectibleLookup,4,FALSE)),0,'Corrected With Uncollectible'!DX109-'Module C Initial'!DX109),'Corrected With Uncollectible'!DX109-'Module C Initial'!DX109)</f>
        <v>22.150000000001455</v>
      </c>
      <c r="AG109" s="31">
        <f ca="1">IFERROR(IF(AND($A109=VLOOKUP($A109&amp;"."&amp;$C109,UncollectibleLookup,2,FALSE),$C109=VLOOKUP($A109&amp;"."&amp;$C109,UncollectibleLookup,4,FALSE)),0,'Corrected With Uncollectible'!DY109-'Module C Initial'!DY109),'Corrected With Uncollectible'!DY109-'Module C Initial'!DY109)</f>
        <v>19.30000000000291</v>
      </c>
      <c r="AH109" s="31">
        <f ca="1">IFERROR(IF(AND($A109=VLOOKUP($A109&amp;"."&amp;$C109,UncollectibleLookup,2,FALSE),$C109=VLOOKUP($A109&amp;"."&amp;$C109,UncollectibleLookup,4,FALSE)),0,'Corrected With Uncollectible'!DZ109-'Module C Initial'!DZ109),'Corrected With Uncollectible'!DZ109-'Module C Initial'!DZ109)</f>
        <v>15.520000000000437</v>
      </c>
      <c r="AI109" s="31">
        <f ca="1">IFERROR(IF(AND($A109=VLOOKUP($A109&amp;"."&amp;$C109,UncollectibleLookup,2,FALSE),$C109=VLOOKUP($A109&amp;"."&amp;$C109,UncollectibleLookup,4,FALSE)),0,'Corrected With Uncollectible'!EA109-'Module C Initial'!EA109),'Corrected With Uncollectible'!EA109-'Module C Initial'!EA109)</f>
        <v>24.639999999999418</v>
      </c>
      <c r="AJ109" s="31">
        <f ca="1">IFERROR(IF(AND($A109=VLOOKUP($A109&amp;"."&amp;$C109,UncollectibleLookup,2,FALSE),$C109=VLOOKUP($A109&amp;"."&amp;$C109,UncollectibleLookup,4,FALSE)),0,'Corrected With Uncollectible'!EB109-'Module C Initial'!EB109),'Corrected With Uncollectible'!EB109-'Module C Initial'!EB109)</f>
        <v>26.159999999996217</v>
      </c>
      <c r="AK109" s="31">
        <f ca="1">IFERROR(IF(AND($A109=VLOOKUP($A109&amp;"."&amp;$C109,UncollectibleLookup,2,FALSE),$C109=VLOOKUP($A109&amp;"."&amp;$C109,UncollectibleLookup,4,FALSE)),0,'Corrected With Uncollectible'!EC109-'Module C Initial'!EC109),'Corrected With Uncollectible'!EC109-'Module C Initial'!EC109)</f>
        <v>52.929999999993015</v>
      </c>
      <c r="AL109" s="31">
        <f ca="1">IFERROR(IF(AND($A109=VLOOKUP($A109&amp;"."&amp;$C109,UncollectibleLookup,2,FALSE),$C109=VLOOKUP($A109&amp;"."&amp;$C109,UncollectibleLookup,4,FALSE)),0,'Corrected With Uncollectible'!ED109-'Module C Initial'!ED109),'Corrected With Uncollectible'!ED109-'Module C Initial'!ED109)</f>
        <v>30.589999999996508</v>
      </c>
      <c r="AM109" s="31">
        <f ca="1">IFERROR(IF(AND($A109=VLOOKUP($A109&amp;"."&amp;$C109,UncollectibleLookup,2,FALSE),$C109=VLOOKUP($A109&amp;"."&amp;$C109,UncollectibleLookup,4,FALSE)),0,'Corrected With Uncollectible'!EE109-'Module C Initial'!EE109),'Corrected With Uncollectible'!EE109-'Module C Initial'!EE109)</f>
        <v>45.220000000001164</v>
      </c>
      <c r="AN109" s="31">
        <f ca="1">IFERROR(IF(AND($A109=VLOOKUP($A109&amp;"."&amp;$C109,UncollectibleLookup,2,FALSE),$C109=VLOOKUP($A109&amp;"."&amp;$C109,UncollectibleLookup,4,FALSE)),0,'Corrected With Uncollectible'!EF109-'Module C Initial'!EF109),'Corrected With Uncollectible'!EF109-'Module C Initial'!EF109)</f>
        <v>46.440000000002328</v>
      </c>
      <c r="AO109" s="32">
        <f t="shared" ca="1" si="16"/>
        <v>113.3299999999972</v>
      </c>
      <c r="AP109" s="32">
        <f t="shared" ca="1" si="16"/>
        <v>185.06000000000495</v>
      </c>
      <c r="AQ109" s="32">
        <f t="shared" ca="1" si="16"/>
        <v>164.31999999998334</v>
      </c>
      <c r="AR109" s="32">
        <f t="shared" ca="1" si="16"/>
        <v>95.780000000006112</v>
      </c>
      <c r="AS109" s="32">
        <f t="shared" ca="1" si="16"/>
        <v>83.839999999994689</v>
      </c>
      <c r="AT109" s="32">
        <f t="shared" ca="1" si="16"/>
        <v>67.660000000003947</v>
      </c>
      <c r="AU109" s="32">
        <f t="shared" ca="1" si="21"/>
        <v>107.86999999998898</v>
      </c>
      <c r="AV109" s="32">
        <f t="shared" ca="1" si="21"/>
        <v>115.02000000000044</v>
      </c>
      <c r="AW109" s="32">
        <f t="shared" ca="1" si="21"/>
        <v>233.68000000000757</v>
      </c>
      <c r="AX109" s="32">
        <f t="shared" ca="1" si="21"/>
        <v>135.59999999997672</v>
      </c>
      <c r="AY109" s="32">
        <f t="shared" ca="1" si="21"/>
        <v>201.3600000000115</v>
      </c>
      <c r="AZ109" s="32">
        <f t="shared" ca="1" si="21"/>
        <v>207.66999999999098</v>
      </c>
      <c r="BA109" s="31">
        <f t="shared" ca="1" si="24"/>
        <v>0.97</v>
      </c>
      <c r="BB109" s="31">
        <f t="shared" ca="1" si="24"/>
        <v>1.58</v>
      </c>
      <c r="BC109" s="31">
        <f t="shared" ca="1" si="24"/>
        <v>1.41</v>
      </c>
      <c r="BD109" s="31">
        <f t="shared" ca="1" si="24"/>
        <v>0.82</v>
      </c>
      <c r="BE109" s="31">
        <f t="shared" ca="1" si="24"/>
        <v>0.72</v>
      </c>
      <c r="BF109" s="31">
        <f t="shared" ca="1" si="24"/>
        <v>0.57999999999999996</v>
      </c>
      <c r="BG109" s="31">
        <f t="shared" ca="1" si="24"/>
        <v>0.93</v>
      </c>
      <c r="BH109" s="31">
        <f t="shared" ca="1" si="24"/>
        <v>0.99</v>
      </c>
      <c r="BI109" s="31">
        <f t="shared" ca="1" si="24"/>
        <v>2.02</v>
      </c>
      <c r="BJ109" s="31">
        <f t="shared" ca="1" si="22"/>
        <v>1.17</v>
      </c>
      <c r="BK109" s="31">
        <f t="shared" ca="1" si="22"/>
        <v>1.74</v>
      </c>
      <c r="BL109" s="31">
        <f t="shared" ca="1" si="22"/>
        <v>1.8</v>
      </c>
      <c r="BM109" s="32">
        <f t="shared" ca="1" si="25"/>
        <v>114.2999999999972</v>
      </c>
      <c r="BN109" s="32">
        <f t="shared" ca="1" si="25"/>
        <v>186.64000000000496</v>
      </c>
      <c r="BO109" s="32">
        <f t="shared" ca="1" si="25"/>
        <v>165.72999999998333</v>
      </c>
      <c r="BP109" s="32">
        <f t="shared" ca="1" si="25"/>
        <v>96.600000000006105</v>
      </c>
      <c r="BQ109" s="32">
        <f t="shared" ca="1" si="25"/>
        <v>84.559999999994687</v>
      </c>
      <c r="BR109" s="32">
        <f t="shared" ca="1" si="25"/>
        <v>68.240000000003946</v>
      </c>
      <c r="BS109" s="32">
        <f t="shared" ca="1" si="25"/>
        <v>108.79999999998898</v>
      </c>
      <c r="BT109" s="32">
        <f t="shared" ca="1" si="25"/>
        <v>116.01000000000043</v>
      </c>
      <c r="BU109" s="32">
        <f t="shared" ca="1" si="25"/>
        <v>235.70000000000758</v>
      </c>
      <c r="BV109" s="32">
        <f t="shared" ca="1" si="23"/>
        <v>136.7699999999767</v>
      </c>
      <c r="BW109" s="32">
        <f t="shared" ca="1" si="23"/>
        <v>203.10000000001151</v>
      </c>
      <c r="BX109" s="32">
        <f t="shared" ca="1" si="23"/>
        <v>209.46999999999099</v>
      </c>
    </row>
    <row r="110" spans="1:76">
      <c r="A110" t="s">
        <v>436</v>
      </c>
      <c r="B110" s="1" t="s">
        <v>132</v>
      </c>
      <c r="C110" t="str">
        <f t="shared" ca="1" si="17"/>
        <v>RUN</v>
      </c>
      <c r="D110" t="str">
        <f t="shared" ca="1" si="18"/>
        <v>Rundle Hydro Facility</v>
      </c>
      <c r="E110" s="31">
        <f ca="1">IFERROR(IF(AND($A110=VLOOKUP($A110&amp;"."&amp;$C110,UncollectibleLookup,2,FALSE),$C110=VLOOKUP($A110&amp;"."&amp;$C110,UncollectibleLookup,4,FALSE)),0,'Corrected With Uncollectible'!CW110-'Module C Initial'!CW110),'Corrected With Uncollectible'!CW110-'Module C Initial'!CW110)</f>
        <v>-1002.0999999999985</v>
      </c>
      <c r="F110" s="31">
        <f ca="1">IFERROR(IF(AND($A110=VLOOKUP($A110&amp;"."&amp;$C110,UncollectibleLookup,2,FALSE),$C110=VLOOKUP($A110&amp;"."&amp;$C110,UncollectibleLookup,4,FALSE)),0,'Corrected With Uncollectible'!CX110-'Module C Initial'!CX110),'Corrected With Uncollectible'!CX110-'Module C Initial'!CX110)</f>
        <v>-425.4800000000032</v>
      </c>
      <c r="G110" s="31">
        <f ca="1">IFERROR(IF(AND($A110=VLOOKUP($A110&amp;"."&amp;$C110,UncollectibleLookup,2,FALSE),$C110=VLOOKUP($A110&amp;"."&amp;$C110,UncollectibleLookup,4,FALSE)),0,'Corrected With Uncollectible'!CY110-'Module C Initial'!CY110),'Corrected With Uncollectible'!CY110-'Module C Initial'!CY110)</f>
        <v>-403.58000000000175</v>
      </c>
      <c r="H110" s="31">
        <f ca="1">IFERROR(IF(AND($A110=VLOOKUP($A110&amp;"."&amp;$C110,UncollectibleLookup,2,FALSE),$C110=VLOOKUP($A110&amp;"."&amp;$C110,UncollectibleLookup,4,FALSE)),0,'Corrected With Uncollectible'!CZ110-'Module C Initial'!CZ110),'Corrected With Uncollectible'!CZ110-'Module C Initial'!CZ110)</f>
        <v>-266.48999999999978</v>
      </c>
      <c r="I110" s="31">
        <f ca="1">IFERROR(IF(AND($A110=VLOOKUP($A110&amp;"."&amp;$C110,UncollectibleLookup,2,FALSE),$C110=VLOOKUP($A110&amp;"."&amp;$C110,UncollectibleLookup,4,FALSE)),0,'Corrected With Uncollectible'!DA110-'Module C Initial'!DA110),'Corrected With Uncollectible'!DA110-'Module C Initial'!DA110)</f>
        <v>-148.17000000000007</v>
      </c>
      <c r="J110" s="31">
        <f ca="1">IFERROR(IF(AND($A110=VLOOKUP($A110&amp;"."&amp;$C110,UncollectibleLookup,2,FALSE),$C110=VLOOKUP($A110&amp;"."&amp;$C110,UncollectibleLookup,4,FALSE)),0,'Corrected With Uncollectible'!DB110-'Module C Initial'!DB110),'Corrected With Uncollectible'!DB110-'Module C Initial'!DB110)</f>
        <v>-264.13999999999942</v>
      </c>
      <c r="K110" s="31">
        <f ca="1">IFERROR(IF(AND($A110=VLOOKUP($A110&amp;"."&amp;$C110,UncollectibleLookup,2,FALSE),$C110=VLOOKUP($A110&amp;"."&amp;$C110,UncollectibleLookup,4,FALSE)),0,'Corrected With Uncollectible'!DC110-'Module C Initial'!DC110),'Corrected With Uncollectible'!DC110-'Module C Initial'!DC110)</f>
        <v>-177.65999999999894</v>
      </c>
      <c r="L110" s="31">
        <f ca="1">IFERROR(IF(AND($A110=VLOOKUP($A110&amp;"."&amp;$C110,UncollectibleLookup,2,FALSE),$C110=VLOOKUP($A110&amp;"."&amp;$C110,UncollectibleLookup,4,FALSE)),0,'Corrected With Uncollectible'!DD110-'Module C Initial'!DD110),'Corrected With Uncollectible'!DD110-'Module C Initial'!DD110)</f>
        <v>-157.02999999999929</v>
      </c>
      <c r="M110" s="31">
        <f ca="1">IFERROR(IF(AND($A110=VLOOKUP($A110&amp;"."&amp;$C110,UncollectibleLookup,2,FALSE),$C110=VLOOKUP($A110&amp;"."&amp;$C110,UncollectibleLookup,4,FALSE)),0,'Corrected With Uncollectible'!DE110-'Module C Initial'!DE110),'Corrected With Uncollectible'!DE110-'Module C Initial'!DE110)</f>
        <v>-674.31999999999971</v>
      </c>
      <c r="N110" s="31">
        <f ca="1">IFERROR(IF(AND($A110=VLOOKUP($A110&amp;"."&amp;$C110,UncollectibleLookup,2,FALSE),$C110=VLOOKUP($A110&amp;"."&amp;$C110,UncollectibleLookup,4,FALSE)),0,'Corrected With Uncollectible'!DF110-'Module C Initial'!DF110),'Corrected With Uncollectible'!DF110-'Module C Initial'!DF110)</f>
        <v>-172.52000000000044</v>
      </c>
      <c r="O110" s="31">
        <f ca="1">IFERROR(IF(AND($A110=VLOOKUP($A110&amp;"."&amp;$C110,UncollectibleLookup,2,FALSE),$C110=VLOOKUP($A110&amp;"."&amp;$C110,UncollectibleLookup,4,FALSE)),0,'Corrected With Uncollectible'!DG110-'Module C Initial'!DG110),'Corrected With Uncollectible'!DG110-'Module C Initial'!DG110)</f>
        <v>-371.98999999999796</v>
      </c>
      <c r="P110" s="31">
        <f ca="1">IFERROR(IF(AND($A110=VLOOKUP($A110&amp;"."&amp;$C110,UncollectibleLookup,2,FALSE),$C110=VLOOKUP($A110&amp;"."&amp;$C110,UncollectibleLookup,4,FALSE)),0,'Corrected With Uncollectible'!DH110-'Module C Initial'!DH110),'Corrected With Uncollectible'!DH110-'Module C Initial'!DH110)</f>
        <v>-504.81999999999971</v>
      </c>
      <c r="Q110" s="32">
        <f ca="1">IFERROR(IF(AND($A110=VLOOKUP($A110&amp;"."&amp;$C110,UncollectibleLookup,2,FALSE),$C110=VLOOKUP($A110&amp;"."&amp;$C110,UncollectibleLookup,4,FALSE)),0,'Corrected With Uncollectible'!DI110-'Module C Initial'!DI110),'Corrected With Uncollectible'!DI110-'Module C Initial'!DI110)</f>
        <v>-50.110000000000127</v>
      </c>
      <c r="R110" s="32">
        <f ca="1">IFERROR(IF(AND($A110=VLOOKUP($A110&amp;"."&amp;$C110,UncollectibleLookup,2,FALSE),$C110=VLOOKUP($A110&amp;"."&amp;$C110,UncollectibleLookup,4,FALSE)),0,'Corrected With Uncollectible'!DJ110-'Module C Initial'!DJ110),'Corrected With Uncollectible'!DJ110-'Module C Initial'!DJ110)</f>
        <v>-21.269999999999982</v>
      </c>
      <c r="S110" s="32">
        <f ca="1">IFERROR(IF(AND($A110=VLOOKUP($A110&amp;"."&amp;$C110,UncollectibleLookup,2,FALSE),$C110=VLOOKUP($A110&amp;"."&amp;$C110,UncollectibleLookup,4,FALSE)),0,'Corrected With Uncollectible'!DK110-'Module C Initial'!DK110),'Corrected With Uncollectible'!DK110-'Module C Initial'!DK110)</f>
        <v>-20.17999999999995</v>
      </c>
      <c r="T110" s="32">
        <f ca="1">IFERROR(IF(AND($A110=VLOOKUP($A110&amp;"."&amp;$C110,UncollectibleLookup,2,FALSE),$C110=VLOOKUP($A110&amp;"."&amp;$C110,UncollectibleLookup,4,FALSE)),0,'Corrected With Uncollectible'!DL110-'Module C Initial'!DL110),'Corrected With Uncollectible'!DL110-'Module C Initial'!DL110)</f>
        <v>-13.32000000000005</v>
      </c>
      <c r="U110" s="32">
        <f ca="1">IFERROR(IF(AND($A110=VLOOKUP($A110&amp;"."&amp;$C110,UncollectibleLookup,2,FALSE),$C110=VLOOKUP($A110&amp;"."&amp;$C110,UncollectibleLookup,4,FALSE)),0,'Corrected With Uncollectible'!DM110-'Module C Initial'!DM110),'Corrected With Uncollectible'!DM110-'Module C Initial'!DM110)</f>
        <v>-7.4000000000000057</v>
      </c>
      <c r="V110" s="32">
        <f ca="1">IFERROR(IF(AND($A110=VLOOKUP($A110&amp;"."&amp;$C110,UncollectibleLookup,2,FALSE),$C110=VLOOKUP($A110&amp;"."&amp;$C110,UncollectibleLookup,4,FALSE)),0,'Corrected With Uncollectible'!DN110-'Module C Initial'!DN110),'Corrected With Uncollectible'!DN110-'Module C Initial'!DN110)</f>
        <v>-13.210000000000036</v>
      </c>
      <c r="W110" s="32">
        <f ca="1">IFERROR(IF(AND($A110=VLOOKUP($A110&amp;"."&amp;$C110,UncollectibleLookup,2,FALSE),$C110=VLOOKUP($A110&amp;"."&amp;$C110,UncollectibleLookup,4,FALSE)),0,'Corrected With Uncollectible'!DO110-'Module C Initial'!DO110),'Corrected With Uncollectible'!DO110-'Module C Initial'!DO110)</f>
        <v>-8.8799999999999955</v>
      </c>
      <c r="X110" s="32">
        <f ca="1">IFERROR(IF(AND($A110=VLOOKUP($A110&amp;"."&amp;$C110,UncollectibleLookup,2,FALSE),$C110=VLOOKUP($A110&amp;"."&amp;$C110,UncollectibleLookup,4,FALSE)),0,'Corrected With Uncollectible'!DP110-'Module C Initial'!DP110),'Corrected With Uncollectible'!DP110-'Module C Initial'!DP110)</f>
        <v>-7.8499999999999943</v>
      </c>
      <c r="Y110" s="32">
        <f ca="1">IFERROR(IF(AND($A110=VLOOKUP($A110&amp;"."&amp;$C110,UncollectibleLookup,2,FALSE),$C110=VLOOKUP($A110&amp;"."&amp;$C110,UncollectibleLookup,4,FALSE)),0,'Corrected With Uncollectible'!DQ110-'Module C Initial'!DQ110),'Corrected With Uncollectible'!DQ110-'Module C Initial'!DQ110)</f>
        <v>-33.720000000000027</v>
      </c>
      <c r="Z110" s="32">
        <f ca="1">IFERROR(IF(AND($A110=VLOOKUP($A110&amp;"."&amp;$C110,UncollectibleLookup,2,FALSE),$C110=VLOOKUP($A110&amp;"."&amp;$C110,UncollectibleLookup,4,FALSE)),0,'Corrected With Uncollectible'!DR110-'Module C Initial'!DR110),'Corrected With Uncollectible'!DR110-'Module C Initial'!DR110)</f>
        <v>-8.6300000000000239</v>
      </c>
      <c r="AA110" s="32">
        <f ca="1">IFERROR(IF(AND($A110=VLOOKUP($A110&amp;"."&amp;$C110,UncollectibleLookup,2,FALSE),$C110=VLOOKUP($A110&amp;"."&amp;$C110,UncollectibleLookup,4,FALSE)),0,'Corrected With Uncollectible'!DS110-'Module C Initial'!DS110),'Corrected With Uncollectible'!DS110-'Module C Initial'!DS110)</f>
        <v>-18.600000000000023</v>
      </c>
      <c r="AB110" s="32">
        <f ca="1">IFERROR(IF(AND($A110=VLOOKUP($A110&amp;"."&amp;$C110,UncollectibleLookup,2,FALSE),$C110=VLOOKUP($A110&amp;"."&amp;$C110,UncollectibleLookup,4,FALSE)),0,'Corrected With Uncollectible'!DT110-'Module C Initial'!DT110),'Corrected With Uncollectible'!DT110-'Module C Initial'!DT110)</f>
        <v>-25.240000000000009</v>
      </c>
      <c r="AC110" s="31">
        <f ca="1">IFERROR(IF(AND($A110=VLOOKUP($A110&amp;"."&amp;$C110,UncollectibleLookup,2,FALSE),$C110=VLOOKUP($A110&amp;"."&amp;$C110,UncollectibleLookup,4,FALSE)),0,'Corrected With Uncollectible'!DU110-'Module C Initial'!DU110),'Corrected With Uncollectible'!DU110-'Module C Initial'!DU110)</f>
        <v>-322.84999999999945</v>
      </c>
      <c r="AD110" s="31">
        <f ca="1">IFERROR(IF(AND($A110=VLOOKUP($A110&amp;"."&amp;$C110,UncollectibleLookup,2,FALSE),$C110=VLOOKUP($A110&amp;"."&amp;$C110,UncollectibleLookup,4,FALSE)),0,'Corrected With Uncollectible'!DV110-'Module C Initial'!DV110),'Corrected With Uncollectible'!DV110-'Module C Initial'!DV110)</f>
        <v>-136.09000000000015</v>
      </c>
      <c r="AE110" s="31">
        <f ca="1">IFERROR(IF(AND($A110=VLOOKUP($A110&amp;"."&amp;$C110,UncollectibleLookup,2,FALSE),$C110=VLOOKUP($A110&amp;"."&amp;$C110,UncollectibleLookup,4,FALSE)),0,'Corrected With Uncollectible'!DW110-'Module C Initial'!DW110),'Corrected With Uncollectible'!DW110-'Module C Initial'!DW110)</f>
        <v>-128.23000000000002</v>
      </c>
      <c r="AF110" s="31">
        <f ca="1">IFERROR(IF(AND($A110=VLOOKUP($A110&amp;"."&amp;$C110,UncollectibleLookup,2,FALSE),$C110=VLOOKUP($A110&amp;"."&amp;$C110,UncollectibleLookup,4,FALSE)),0,'Corrected With Uncollectible'!DX110-'Module C Initial'!DX110),'Corrected With Uncollectible'!DX110-'Module C Initial'!DX110)</f>
        <v>-84.159999999999854</v>
      </c>
      <c r="AG110" s="31">
        <f ca="1">IFERROR(IF(AND($A110=VLOOKUP($A110&amp;"."&amp;$C110,UncollectibleLookup,2,FALSE),$C110=VLOOKUP($A110&amp;"."&amp;$C110,UncollectibleLookup,4,FALSE)),0,'Corrected With Uncollectible'!DY110-'Module C Initial'!DY110),'Corrected With Uncollectible'!DY110-'Module C Initial'!DY110)</f>
        <v>-46.549999999999955</v>
      </c>
      <c r="AH110" s="31">
        <f ca="1">IFERROR(IF(AND($A110=VLOOKUP($A110&amp;"."&amp;$C110,UncollectibleLookup,2,FALSE),$C110=VLOOKUP($A110&amp;"."&amp;$C110,UncollectibleLookup,4,FALSE)),0,'Corrected With Uncollectible'!DZ110-'Module C Initial'!DZ110),'Corrected With Uncollectible'!DZ110-'Module C Initial'!DZ110)</f>
        <v>-82.539999999999964</v>
      </c>
      <c r="AI110" s="31">
        <f ca="1">IFERROR(IF(AND($A110=VLOOKUP($A110&amp;"."&amp;$C110,UncollectibleLookup,2,FALSE),$C110=VLOOKUP($A110&amp;"."&amp;$C110,UncollectibleLookup,4,FALSE)),0,'Corrected With Uncollectible'!EA110-'Module C Initial'!EA110),'Corrected With Uncollectible'!EA110-'Module C Initial'!EA110)</f>
        <v>-55.220000000000027</v>
      </c>
      <c r="AJ110" s="31">
        <f ca="1">IFERROR(IF(AND($A110=VLOOKUP($A110&amp;"."&amp;$C110,UncollectibleLookup,2,FALSE),$C110=VLOOKUP($A110&amp;"."&amp;$C110,UncollectibleLookup,4,FALSE)),0,'Corrected With Uncollectible'!EB110-'Module C Initial'!EB110),'Corrected With Uncollectible'!EB110-'Module C Initial'!EB110)</f>
        <v>-48.539999999999964</v>
      </c>
      <c r="AK110" s="31">
        <f ca="1">IFERROR(IF(AND($A110=VLOOKUP($A110&amp;"."&amp;$C110,UncollectibleLookup,2,FALSE),$C110=VLOOKUP($A110&amp;"."&amp;$C110,UncollectibleLookup,4,FALSE)),0,'Corrected With Uncollectible'!EC110-'Module C Initial'!EC110),'Corrected With Uncollectible'!EC110-'Module C Initial'!EC110)</f>
        <v>-207.3100000000004</v>
      </c>
      <c r="AL110" s="31">
        <f ca="1">IFERROR(IF(AND($A110=VLOOKUP($A110&amp;"."&amp;$C110,UncollectibleLookup,2,FALSE),$C110=VLOOKUP($A110&amp;"."&amp;$C110,UncollectibleLookup,4,FALSE)),0,'Corrected With Uncollectible'!ED110-'Module C Initial'!ED110),'Corrected With Uncollectible'!ED110-'Module C Initial'!ED110)</f>
        <v>-52.759999999999991</v>
      </c>
      <c r="AM110" s="31">
        <f ca="1">IFERROR(IF(AND($A110=VLOOKUP($A110&amp;"."&amp;$C110,UncollectibleLookup,2,FALSE),$C110=VLOOKUP($A110&amp;"."&amp;$C110,UncollectibleLookup,4,FALSE)),0,'Corrected With Uncollectible'!EE110-'Module C Initial'!EE110),'Corrected With Uncollectible'!EE110-'Module C Initial'!EE110)</f>
        <v>-113.11000000000013</v>
      </c>
      <c r="AN110" s="31">
        <f ca="1">IFERROR(IF(AND($A110=VLOOKUP($A110&amp;"."&amp;$C110,UncollectibleLookup,2,FALSE),$C110=VLOOKUP($A110&amp;"."&amp;$C110,UncollectibleLookup,4,FALSE)),0,'Corrected With Uncollectible'!EF110-'Module C Initial'!EF110),'Corrected With Uncollectible'!EF110-'Module C Initial'!EF110)</f>
        <v>-152.67000000000007</v>
      </c>
      <c r="AO110" s="32">
        <f t="shared" ca="1" si="16"/>
        <v>-1375.0599999999981</v>
      </c>
      <c r="AP110" s="32">
        <f t="shared" ca="1" si="16"/>
        <v>-582.84000000000333</v>
      </c>
      <c r="AQ110" s="32">
        <f t="shared" ca="1" si="16"/>
        <v>-551.99000000000171</v>
      </c>
      <c r="AR110" s="32">
        <f t="shared" ca="1" si="16"/>
        <v>-363.96999999999969</v>
      </c>
      <c r="AS110" s="32">
        <f t="shared" ca="1" si="16"/>
        <v>-202.12000000000003</v>
      </c>
      <c r="AT110" s="32">
        <f t="shared" ca="1" si="16"/>
        <v>-359.88999999999942</v>
      </c>
      <c r="AU110" s="32">
        <f t="shared" ca="1" si="21"/>
        <v>-241.75999999999897</v>
      </c>
      <c r="AV110" s="32">
        <f t="shared" ca="1" si="21"/>
        <v>-213.41999999999925</v>
      </c>
      <c r="AW110" s="32">
        <f t="shared" ca="1" si="21"/>
        <v>-915.35000000000014</v>
      </c>
      <c r="AX110" s="32">
        <f t="shared" ca="1" si="21"/>
        <v>-233.91000000000045</v>
      </c>
      <c r="AY110" s="32">
        <f t="shared" ca="1" si="21"/>
        <v>-503.69999999999811</v>
      </c>
      <c r="AZ110" s="32">
        <f t="shared" ca="1" si="21"/>
        <v>-682.72999999999979</v>
      </c>
      <c r="BA110" s="31">
        <f t="shared" ca="1" si="24"/>
        <v>-11.74</v>
      </c>
      <c r="BB110" s="31">
        <f t="shared" ca="1" si="24"/>
        <v>-4.9800000000000004</v>
      </c>
      <c r="BC110" s="31">
        <f t="shared" ca="1" si="24"/>
        <v>-4.7300000000000004</v>
      </c>
      <c r="BD110" s="31">
        <f t="shared" ca="1" si="24"/>
        <v>-3.12</v>
      </c>
      <c r="BE110" s="31">
        <f t="shared" ca="1" si="24"/>
        <v>-1.74</v>
      </c>
      <c r="BF110" s="31">
        <f t="shared" ca="1" si="24"/>
        <v>-3.09</v>
      </c>
      <c r="BG110" s="31">
        <f t="shared" ca="1" si="24"/>
        <v>-2.08</v>
      </c>
      <c r="BH110" s="31">
        <f t="shared" ca="1" si="24"/>
        <v>-1.84</v>
      </c>
      <c r="BI110" s="31">
        <f t="shared" ca="1" si="24"/>
        <v>-7.9</v>
      </c>
      <c r="BJ110" s="31">
        <f t="shared" ca="1" si="22"/>
        <v>-2.02</v>
      </c>
      <c r="BK110" s="31">
        <f t="shared" ca="1" si="22"/>
        <v>-4.3600000000000003</v>
      </c>
      <c r="BL110" s="31">
        <f t="shared" ca="1" si="22"/>
        <v>-5.91</v>
      </c>
      <c r="BM110" s="32">
        <f t="shared" ca="1" si="25"/>
        <v>-1386.7999999999981</v>
      </c>
      <c r="BN110" s="32">
        <f t="shared" ca="1" si="25"/>
        <v>-587.82000000000335</v>
      </c>
      <c r="BO110" s="32">
        <f t="shared" ca="1" si="25"/>
        <v>-556.72000000000173</v>
      </c>
      <c r="BP110" s="32">
        <f t="shared" ca="1" si="25"/>
        <v>-367.08999999999969</v>
      </c>
      <c r="BQ110" s="32">
        <f t="shared" ca="1" si="25"/>
        <v>-203.86000000000004</v>
      </c>
      <c r="BR110" s="32">
        <f t="shared" ca="1" si="25"/>
        <v>-362.97999999999939</v>
      </c>
      <c r="BS110" s="32">
        <f t="shared" ca="1" si="25"/>
        <v>-243.83999999999898</v>
      </c>
      <c r="BT110" s="32">
        <f t="shared" ca="1" si="25"/>
        <v>-215.25999999999925</v>
      </c>
      <c r="BU110" s="32">
        <f t="shared" ca="1" si="25"/>
        <v>-923.25000000000011</v>
      </c>
      <c r="BV110" s="32">
        <f t="shared" ca="1" si="23"/>
        <v>-235.93000000000046</v>
      </c>
      <c r="BW110" s="32">
        <f t="shared" ca="1" si="23"/>
        <v>-508.05999999999813</v>
      </c>
      <c r="BX110" s="32">
        <f t="shared" ca="1" si="23"/>
        <v>-688.63999999999976</v>
      </c>
    </row>
    <row r="111" spans="1:76">
      <c r="A111" t="s">
        <v>465</v>
      </c>
      <c r="B111" s="1" t="s">
        <v>112</v>
      </c>
      <c r="C111" t="str">
        <f t="shared" ca="1" si="17"/>
        <v>SCL1</v>
      </c>
      <c r="D111" t="str">
        <f t="shared" ca="1" si="18"/>
        <v>Syncrude Industrial System</v>
      </c>
      <c r="E111" s="31">
        <f ca="1">IFERROR(IF(AND($A111=VLOOKUP($A111&amp;"."&amp;$C111,UncollectibleLookup,2,FALSE),$C111=VLOOKUP($A111&amp;"."&amp;$C111,UncollectibleLookup,4,FALSE)),0,'Corrected With Uncollectible'!CW111-'Module C Initial'!CW111),'Corrected With Uncollectible'!CW111-'Module C Initial'!CW111)</f>
        <v>-351.84999999997672</v>
      </c>
      <c r="F111" s="31">
        <f ca="1">IFERROR(IF(AND($A111=VLOOKUP($A111&amp;"."&amp;$C111,UncollectibleLookup,2,FALSE),$C111=VLOOKUP($A111&amp;"."&amp;$C111,UncollectibleLookup,4,FALSE)),0,'Corrected With Uncollectible'!CX111-'Module C Initial'!CX111),'Corrected With Uncollectible'!CX111-'Module C Initial'!CX111)</f>
        <v>-155.29000000000815</v>
      </c>
      <c r="G111" s="31">
        <f ca="1">IFERROR(IF(AND($A111=VLOOKUP($A111&amp;"."&amp;$C111,UncollectibleLookup,2,FALSE),$C111=VLOOKUP($A111&amp;"."&amp;$C111,UncollectibleLookup,4,FALSE)),0,'Corrected With Uncollectible'!CY111-'Module C Initial'!CY111),'Corrected With Uncollectible'!CY111-'Module C Initial'!CY111)</f>
        <v>-82.379999999990105</v>
      </c>
      <c r="H111" s="31">
        <f ca="1">IFERROR(IF(AND($A111=VLOOKUP($A111&amp;"."&amp;$C111,UncollectibleLookup,2,FALSE),$C111=VLOOKUP($A111&amp;"."&amp;$C111,UncollectibleLookup,4,FALSE)),0,'Corrected With Uncollectible'!CZ111-'Module C Initial'!CZ111),'Corrected With Uncollectible'!CZ111-'Module C Initial'!CZ111)</f>
        <v>-107.88999999999942</v>
      </c>
      <c r="I111" s="31">
        <f ca="1">IFERROR(IF(AND($A111=VLOOKUP($A111&amp;"."&amp;$C111,UncollectibleLookup,2,FALSE),$C111=VLOOKUP($A111&amp;"."&amp;$C111,UncollectibleLookup,4,FALSE)),0,'Corrected With Uncollectible'!DA111-'Module C Initial'!DA111),'Corrected With Uncollectible'!DA111-'Module C Initial'!DA111)</f>
        <v>-29.119999999998981</v>
      </c>
      <c r="J111" s="31">
        <f ca="1">IFERROR(IF(AND($A111=VLOOKUP($A111&amp;"."&amp;$C111,UncollectibleLookup,2,FALSE),$C111=VLOOKUP($A111&amp;"."&amp;$C111,UncollectibleLookup,4,FALSE)),0,'Corrected With Uncollectible'!DB111-'Module C Initial'!DB111),'Corrected With Uncollectible'!DB111-'Module C Initial'!DB111)</f>
        <v>-27.680000000000291</v>
      </c>
      <c r="K111" s="31">
        <f ca="1">IFERROR(IF(AND($A111=VLOOKUP($A111&amp;"."&amp;$C111,UncollectibleLookup,2,FALSE),$C111=VLOOKUP($A111&amp;"."&amp;$C111,UncollectibleLookup,4,FALSE)),0,'Corrected With Uncollectible'!DC111-'Module C Initial'!DC111),'Corrected With Uncollectible'!DC111-'Module C Initial'!DC111)</f>
        <v>-29.760000000002037</v>
      </c>
      <c r="L111" s="31">
        <f ca="1">IFERROR(IF(AND($A111=VLOOKUP($A111&amp;"."&amp;$C111,UncollectibleLookup,2,FALSE),$C111=VLOOKUP($A111&amp;"."&amp;$C111,UncollectibleLookup,4,FALSE)),0,'Corrected With Uncollectible'!DD111-'Module C Initial'!DD111),'Corrected With Uncollectible'!DD111-'Module C Initial'!DD111)</f>
        <v>-43.009999999994761</v>
      </c>
      <c r="M111" s="31">
        <f ca="1">IFERROR(IF(AND($A111=VLOOKUP($A111&amp;"."&amp;$C111,UncollectibleLookup,2,FALSE),$C111=VLOOKUP($A111&amp;"."&amp;$C111,UncollectibleLookup,4,FALSE)),0,'Corrected With Uncollectible'!DE111-'Module C Initial'!DE111),'Corrected With Uncollectible'!DE111-'Module C Initial'!DE111)</f>
        <v>-158.38000000000466</v>
      </c>
      <c r="N111" s="31">
        <f ca="1">IFERROR(IF(AND($A111=VLOOKUP($A111&amp;"."&amp;$C111,UncollectibleLookup,2,FALSE),$C111=VLOOKUP($A111&amp;"."&amp;$C111,UncollectibleLookup,4,FALSE)),0,'Corrected With Uncollectible'!DF111-'Module C Initial'!DF111),'Corrected With Uncollectible'!DF111-'Module C Initial'!DF111)</f>
        <v>-99.490000000005239</v>
      </c>
      <c r="O111" s="31">
        <f ca="1">IFERROR(IF(AND($A111=VLOOKUP($A111&amp;"."&amp;$C111,UncollectibleLookup,2,FALSE),$C111=VLOOKUP($A111&amp;"."&amp;$C111,UncollectibleLookup,4,FALSE)),0,'Corrected With Uncollectible'!DG111-'Module C Initial'!DG111),'Corrected With Uncollectible'!DG111-'Module C Initial'!DG111)</f>
        <v>-109</v>
      </c>
      <c r="P111" s="31">
        <f ca="1">IFERROR(IF(AND($A111=VLOOKUP($A111&amp;"."&amp;$C111,UncollectibleLookup,2,FALSE),$C111=VLOOKUP($A111&amp;"."&amp;$C111,UncollectibleLookup,4,FALSE)),0,'Corrected With Uncollectible'!DH111-'Module C Initial'!DH111),'Corrected With Uncollectible'!DH111-'Module C Initial'!DH111)</f>
        <v>-164.81000000002678</v>
      </c>
      <c r="Q111" s="32">
        <f ca="1">IFERROR(IF(AND($A111=VLOOKUP($A111&amp;"."&amp;$C111,UncollectibleLookup,2,FALSE),$C111=VLOOKUP($A111&amp;"."&amp;$C111,UncollectibleLookup,4,FALSE)),0,'Corrected With Uncollectible'!DI111-'Module C Initial'!DI111),'Corrected With Uncollectible'!DI111-'Module C Initial'!DI111)</f>
        <v>-17.590000000000146</v>
      </c>
      <c r="R111" s="32">
        <f ca="1">IFERROR(IF(AND($A111=VLOOKUP($A111&amp;"."&amp;$C111,UncollectibleLookup,2,FALSE),$C111=VLOOKUP($A111&amp;"."&amp;$C111,UncollectibleLookup,4,FALSE)),0,'Corrected With Uncollectible'!DJ111-'Module C Initial'!DJ111),'Corrected With Uncollectible'!DJ111-'Module C Initial'!DJ111)</f>
        <v>-7.7600000000002183</v>
      </c>
      <c r="S111" s="32">
        <f ca="1">IFERROR(IF(AND($A111=VLOOKUP($A111&amp;"."&amp;$C111,UncollectibleLookup,2,FALSE),$C111=VLOOKUP($A111&amp;"."&amp;$C111,UncollectibleLookup,4,FALSE)),0,'Corrected With Uncollectible'!DK111-'Module C Initial'!DK111),'Corrected With Uncollectible'!DK111-'Module C Initial'!DK111)</f>
        <v>-4.1199999999998909</v>
      </c>
      <c r="T111" s="32">
        <f ca="1">IFERROR(IF(AND($A111=VLOOKUP($A111&amp;"."&amp;$C111,UncollectibleLookup,2,FALSE),$C111=VLOOKUP($A111&amp;"."&amp;$C111,UncollectibleLookup,4,FALSE)),0,'Corrected With Uncollectible'!DL111-'Module C Initial'!DL111),'Corrected With Uncollectible'!DL111-'Module C Initial'!DL111)</f>
        <v>-5.3999999999998636</v>
      </c>
      <c r="U111" s="32">
        <f ca="1">IFERROR(IF(AND($A111=VLOOKUP($A111&amp;"."&amp;$C111,UncollectibleLookup,2,FALSE),$C111=VLOOKUP($A111&amp;"."&amp;$C111,UncollectibleLookup,4,FALSE)),0,'Corrected With Uncollectible'!DM111-'Module C Initial'!DM111),'Corrected With Uncollectible'!DM111-'Module C Initial'!DM111)</f>
        <v>-1.4499999999999886</v>
      </c>
      <c r="V111" s="32">
        <f ca="1">IFERROR(IF(AND($A111=VLOOKUP($A111&amp;"."&amp;$C111,UncollectibleLookup,2,FALSE),$C111=VLOOKUP($A111&amp;"."&amp;$C111,UncollectibleLookup,4,FALSE)),0,'Corrected With Uncollectible'!DN111-'Module C Initial'!DN111),'Corrected With Uncollectible'!DN111-'Module C Initial'!DN111)</f>
        <v>-1.3799999999999955</v>
      </c>
      <c r="W111" s="32">
        <f ca="1">IFERROR(IF(AND($A111=VLOOKUP($A111&amp;"."&amp;$C111,UncollectibleLookup,2,FALSE),$C111=VLOOKUP($A111&amp;"."&amp;$C111,UncollectibleLookup,4,FALSE)),0,'Corrected With Uncollectible'!DO111-'Module C Initial'!DO111),'Corrected With Uncollectible'!DO111-'Module C Initial'!DO111)</f>
        <v>-1.4900000000000091</v>
      </c>
      <c r="X111" s="32">
        <f ca="1">IFERROR(IF(AND($A111=VLOOKUP($A111&amp;"."&amp;$C111,UncollectibleLookup,2,FALSE),$C111=VLOOKUP($A111&amp;"."&amp;$C111,UncollectibleLookup,4,FALSE)),0,'Corrected With Uncollectible'!DP111-'Module C Initial'!DP111),'Corrected With Uncollectible'!DP111-'Module C Initial'!DP111)</f>
        <v>-2.1600000000000819</v>
      </c>
      <c r="Y111" s="32">
        <f ca="1">IFERROR(IF(AND($A111=VLOOKUP($A111&amp;"."&amp;$C111,UncollectibleLookup,2,FALSE),$C111=VLOOKUP($A111&amp;"."&amp;$C111,UncollectibleLookup,4,FALSE)),0,'Corrected With Uncollectible'!DQ111-'Module C Initial'!DQ111),'Corrected With Uncollectible'!DQ111-'Module C Initial'!DQ111)</f>
        <v>-7.9200000000000728</v>
      </c>
      <c r="Z111" s="32">
        <f ca="1">IFERROR(IF(AND($A111=VLOOKUP($A111&amp;"."&amp;$C111,UncollectibleLookup,2,FALSE),$C111=VLOOKUP($A111&amp;"."&amp;$C111,UncollectibleLookup,4,FALSE)),0,'Corrected With Uncollectible'!DR111-'Module C Initial'!DR111),'Corrected With Uncollectible'!DR111-'Module C Initial'!DR111)</f>
        <v>-4.9800000000000182</v>
      </c>
      <c r="AA111" s="32">
        <f ca="1">IFERROR(IF(AND($A111=VLOOKUP($A111&amp;"."&amp;$C111,UncollectibleLookup,2,FALSE),$C111=VLOOKUP($A111&amp;"."&amp;$C111,UncollectibleLookup,4,FALSE)),0,'Corrected With Uncollectible'!DS111-'Module C Initial'!DS111),'Corrected With Uncollectible'!DS111-'Module C Initial'!DS111)</f>
        <v>-5.4500000000000455</v>
      </c>
      <c r="AB111" s="32">
        <f ca="1">IFERROR(IF(AND($A111=VLOOKUP($A111&amp;"."&amp;$C111,UncollectibleLookup,2,FALSE),$C111=VLOOKUP($A111&amp;"."&amp;$C111,UncollectibleLookup,4,FALSE)),0,'Corrected With Uncollectible'!DT111-'Module C Initial'!DT111),'Corrected With Uncollectible'!DT111-'Module C Initial'!DT111)</f>
        <v>-8.2399999999997817</v>
      </c>
      <c r="AC111" s="31">
        <f ca="1">IFERROR(IF(AND($A111=VLOOKUP($A111&amp;"."&amp;$C111,UncollectibleLookup,2,FALSE),$C111=VLOOKUP($A111&amp;"."&amp;$C111,UncollectibleLookup,4,FALSE)),0,'Corrected With Uncollectible'!DU111-'Module C Initial'!DU111),'Corrected With Uncollectible'!DU111-'Module C Initial'!DU111)</f>
        <v>-113.36000000000058</v>
      </c>
      <c r="AD111" s="31">
        <f ca="1">IFERROR(IF(AND($A111=VLOOKUP($A111&amp;"."&amp;$C111,UncollectibleLookup,2,FALSE),$C111=VLOOKUP($A111&amp;"."&amp;$C111,UncollectibleLookup,4,FALSE)),0,'Corrected With Uncollectible'!DV111-'Module C Initial'!DV111),'Corrected With Uncollectible'!DV111-'Module C Initial'!DV111)</f>
        <v>-49.670000000000073</v>
      </c>
      <c r="AE111" s="31">
        <f ca="1">IFERROR(IF(AND($A111=VLOOKUP($A111&amp;"."&amp;$C111,UncollectibleLookup,2,FALSE),$C111=VLOOKUP($A111&amp;"."&amp;$C111,UncollectibleLookup,4,FALSE)),0,'Corrected With Uncollectible'!DW111-'Module C Initial'!DW111),'Corrected With Uncollectible'!DW111-'Module C Initial'!DW111)</f>
        <v>-26.180000000000291</v>
      </c>
      <c r="AF111" s="31">
        <f ca="1">IFERROR(IF(AND($A111=VLOOKUP($A111&amp;"."&amp;$C111,UncollectibleLookup,2,FALSE),$C111=VLOOKUP($A111&amp;"."&amp;$C111,UncollectibleLookup,4,FALSE)),0,'Corrected With Uncollectible'!DX111-'Module C Initial'!DX111),'Corrected With Uncollectible'!DX111-'Module C Initial'!DX111)</f>
        <v>-34.069999999999709</v>
      </c>
      <c r="AG111" s="31">
        <f ca="1">IFERROR(IF(AND($A111=VLOOKUP($A111&amp;"."&amp;$C111,UncollectibleLookup,2,FALSE),$C111=VLOOKUP($A111&amp;"."&amp;$C111,UncollectibleLookup,4,FALSE)),0,'Corrected With Uncollectible'!DY111-'Module C Initial'!DY111),'Corrected With Uncollectible'!DY111-'Module C Initial'!DY111)</f>
        <v>-9.1500000000000909</v>
      </c>
      <c r="AH111" s="31">
        <f ca="1">IFERROR(IF(AND($A111=VLOOKUP($A111&amp;"."&amp;$C111,UncollectibleLookup,2,FALSE),$C111=VLOOKUP($A111&amp;"."&amp;$C111,UncollectibleLookup,4,FALSE)),0,'Corrected With Uncollectible'!DZ111-'Module C Initial'!DZ111),'Corrected With Uncollectible'!DZ111-'Module C Initial'!DZ111)</f>
        <v>-8.6500000000000909</v>
      </c>
      <c r="AI111" s="31">
        <f ca="1">IFERROR(IF(AND($A111=VLOOKUP($A111&amp;"."&amp;$C111,UncollectibleLookup,2,FALSE),$C111=VLOOKUP($A111&amp;"."&amp;$C111,UncollectibleLookup,4,FALSE)),0,'Corrected With Uncollectible'!EA111-'Module C Initial'!EA111),'Corrected With Uncollectible'!EA111-'Module C Initial'!EA111)</f>
        <v>-9.25</v>
      </c>
      <c r="AJ111" s="31">
        <f ca="1">IFERROR(IF(AND($A111=VLOOKUP($A111&amp;"."&amp;$C111,UncollectibleLookup,2,FALSE),$C111=VLOOKUP($A111&amp;"."&amp;$C111,UncollectibleLookup,4,FALSE)),0,'Corrected With Uncollectible'!EB111-'Module C Initial'!EB111),'Corrected With Uncollectible'!EB111-'Module C Initial'!EB111)</f>
        <v>-13.289999999999964</v>
      </c>
      <c r="AK111" s="31">
        <f ca="1">IFERROR(IF(AND($A111=VLOOKUP($A111&amp;"."&amp;$C111,UncollectibleLookup,2,FALSE),$C111=VLOOKUP($A111&amp;"."&amp;$C111,UncollectibleLookup,4,FALSE)),0,'Corrected With Uncollectible'!EC111-'Module C Initial'!EC111),'Corrected With Uncollectible'!EC111-'Module C Initial'!EC111)</f>
        <v>-48.690000000000509</v>
      </c>
      <c r="AL111" s="31">
        <f ca="1">IFERROR(IF(AND($A111=VLOOKUP($A111&amp;"."&amp;$C111,UncollectibleLookup,2,FALSE),$C111=VLOOKUP($A111&amp;"."&amp;$C111,UncollectibleLookup,4,FALSE)),0,'Corrected With Uncollectible'!ED111-'Module C Initial'!ED111),'Corrected With Uncollectible'!ED111-'Module C Initial'!ED111)</f>
        <v>-30.430000000000291</v>
      </c>
      <c r="AM111" s="31">
        <f ca="1">IFERROR(IF(AND($A111=VLOOKUP($A111&amp;"."&amp;$C111,UncollectibleLookup,2,FALSE),$C111=VLOOKUP($A111&amp;"."&amp;$C111,UncollectibleLookup,4,FALSE)),0,'Corrected With Uncollectible'!EE111-'Module C Initial'!EE111),'Corrected With Uncollectible'!EE111-'Module C Initial'!EE111)</f>
        <v>-33.140000000001237</v>
      </c>
      <c r="AN111" s="31">
        <f ca="1">IFERROR(IF(AND($A111=VLOOKUP($A111&amp;"."&amp;$C111,UncollectibleLookup,2,FALSE),$C111=VLOOKUP($A111&amp;"."&amp;$C111,UncollectibleLookup,4,FALSE)),0,'Corrected With Uncollectible'!EF111-'Module C Initial'!EF111),'Corrected With Uncollectible'!EF111-'Module C Initial'!EF111)</f>
        <v>-49.849999999998545</v>
      </c>
      <c r="AO111" s="32">
        <f t="shared" ca="1" si="16"/>
        <v>-482.79999999997744</v>
      </c>
      <c r="AP111" s="32">
        <f t="shared" ca="1" si="16"/>
        <v>-212.72000000000844</v>
      </c>
      <c r="AQ111" s="32">
        <f t="shared" ca="1" si="16"/>
        <v>-112.67999999999029</v>
      </c>
      <c r="AR111" s="32">
        <f t="shared" ca="1" si="16"/>
        <v>-147.35999999999899</v>
      </c>
      <c r="AS111" s="32">
        <f t="shared" ca="1" si="16"/>
        <v>-39.719999999999061</v>
      </c>
      <c r="AT111" s="32">
        <f t="shared" ca="1" si="16"/>
        <v>-37.710000000000377</v>
      </c>
      <c r="AU111" s="32">
        <f t="shared" ca="1" si="21"/>
        <v>-40.500000000002046</v>
      </c>
      <c r="AV111" s="32">
        <f t="shared" ca="1" si="21"/>
        <v>-58.459999999994807</v>
      </c>
      <c r="AW111" s="32">
        <f t="shared" ca="1" si="21"/>
        <v>-214.99000000000524</v>
      </c>
      <c r="AX111" s="32">
        <f t="shared" ca="1" si="21"/>
        <v>-134.90000000000555</v>
      </c>
      <c r="AY111" s="32">
        <f t="shared" ca="1" si="21"/>
        <v>-147.59000000000128</v>
      </c>
      <c r="AZ111" s="32">
        <f t="shared" ca="1" si="21"/>
        <v>-222.9000000000251</v>
      </c>
      <c r="BA111" s="31">
        <f t="shared" ca="1" si="24"/>
        <v>-4.12</v>
      </c>
      <c r="BB111" s="31">
        <f t="shared" ca="1" si="24"/>
        <v>-1.82</v>
      </c>
      <c r="BC111" s="31">
        <f t="shared" ca="1" si="24"/>
        <v>-0.96</v>
      </c>
      <c r="BD111" s="31">
        <f t="shared" ca="1" si="24"/>
        <v>-1.26</v>
      </c>
      <c r="BE111" s="31">
        <f t="shared" ca="1" si="24"/>
        <v>-0.34</v>
      </c>
      <c r="BF111" s="31">
        <f t="shared" ca="1" si="24"/>
        <v>-0.32</v>
      </c>
      <c r="BG111" s="31">
        <f t="shared" ca="1" si="24"/>
        <v>-0.35</v>
      </c>
      <c r="BH111" s="31">
        <f t="shared" ca="1" si="24"/>
        <v>-0.5</v>
      </c>
      <c r="BI111" s="31">
        <f t="shared" ca="1" si="24"/>
        <v>-1.85</v>
      </c>
      <c r="BJ111" s="31">
        <f t="shared" ca="1" si="22"/>
        <v>-1.17</v>
      </c>
      <c r="BK111" s="31">
        <f t="shared" ca="1" si="22"/>
        <v>-1.28</v>
      </c>
      <c r="BL111" s="31">
        <f t="shared" ca="1" si="22"/>
        <v>-1.93</v>
      </c>
      <c r="BM111" s="32">
        <f t="shared" ca="1" si="25"/>
        <v>-486.91999999997745</v>
      </c>
      <c r="BN111" s="32">
        <f t="shared" ca="1" si="25"/>
        <v>-214.54000000000843</v>
      </c>
      <c r="BO111" s="32">
        <f t="shared" ca="1" si="25"/>
        <v>-113.63999999999028</v>
      </c>
      <c r="BP111" s="32">
        <f t="shared" ca="1" si="25"/>
        <v>-148.61999999999898</v>
      </c>
      <c r="BQ111" s="32">
        <f t="shared" ca="1" si="25"/>
        <v>-40.059999999999064</v>
      </c>
      <c r="BR111" s="32">
        <f t="shared" ca="1" si="25"/>
        <v>-38.030000000000378</v>
      </c>
      <c r="BS111" s="32">
        <f t="shared" ca="1" si="25"/>
        <v>-40.850000000002048</v>
      </c>
      <c r="BT111" s="32">
        <f t="shared" ca="1" si="25"/>
        <v>-58.959999999994807</v>
      </c>
      <c r="BU111" s="32">
        <f t="shared" ca="1" si="25"/>
        <v>-216.84000000000523</v>
      </c>
      <c r="BV111" s="32">
        <f t="shared" ca="1" si="23"/>
        <v>-136.07000000000554</v>
      </c>
      <c r="BW111" s="32">
        <f t="shared" ca="1" si="23"/>
        <v>-148.87000000000128</v>
      </c>
      <c r="BX111" s="32">
        <f t="shared" ca="1" si="23"/>
        <v>-224.83000000002511</v>
      </c>
    </row>
    <row r="112" spans="1:76">
      <c r="A112" t="s">
        <v>466</v>
      </c>
      <c r="B112" s="1" t="s">
        <v>113</v>
      </c>
      <c r="C112" t="str">
        <f t="shared" ca="1" si="17"/>
        <v>SCR1</v>
      </c>
      <c r="D112" t="str">
        <f t="shared" ca="1" si="18"/>
        <v>Suncor Industrial System</v>
      </c>
      <c r="E112" s="31">
        <f ca="1">IFERROR(IF(AND($A112=VLOOKUP($A112&amp;"."&amp;$C112,UncollectibleLookup,2,FALSE),$C112=VLOOKUP($A112&amp;"."&amp;$C112,UncollectibleLookup,4,FALSE)),0,'Corrected With Uncollectible'!CW112-'Module C Initial'!CW112),'Corrected With Uncollectible'!CW112-'Module C Initial'!CW112)</f>
        <v>-4371.8899999998976</v>
      </c>
      <c r="F112" s="31">
        <f ca="1">IFERROR(IF(AND($A112=VLOOKUP($A112&amp;"."&amp;$C112,UncollectibleLookup,2,FALSE),$C112=VLOOKUP($A112&amp;"."&amp;$C112,UncollectibleLookup,4,FALSE)),0,'Corrected With Uncollectible'!CX112-'Module C Initial'!CX112),'Corrected With Uncollectible'!CX112-'Module C Initial'!CX112)</f>
        <v>-2037.5100000001257</v>
      </c>
      <c r="G112" s="31">
        <f ca="1">IFERROR(IF(AND($A112=VLOOKUP($A112&amp;"."&amp;$C112,UncollectibleLookup,2,FALSE),$C112=VLOOKUP($A112&amp;"."&amp;$C112,UncollectibleLookup,4,FALSE)),0,'Corrected With Uncollectible'!CY112-'Module C Initial'!CY112),'Corrected With Uncollectible'!CY112-'Module C Initial'!CY112)</f>
        <v>-1712.2700000000768</v>
      </c>
      <c r="H112" s="31">
        <f ca="1">IFERROR(IF(AND($A112=VLOOKUP($A112&amp;"."&amp;$C112,UncollectibleLookup,2,FALSE),$C112=VLOOKUP($A112&amp;"."&amp;$C112,UncollectibleLookup,4,FALSE)),0,'Corrected With Uncollectible'!CZ112-'Module C Initial'!CZ112),'Corrected With Uncollectible'!CZ112-'Module C Initial'!CZ112)</f>
        <v>-808.60999999998603</v>
      </c>
      <c r="I112" s="31">
        <f ca="1">IFERROR(IF(AND($A112=VLOOKUP($A112&amp;"."&amp;$C112,UncollectibleLookup,2,FALSE),$C112=VLOOKUP($A112&amp;"."&amp;$C112,UncollectibleLookup,4,FALSE)),0,'Corrected With Uncollectible'!DA112-'Module C Initial'!DA112),'Corrected With Uncollectible'!DA112-'Module C Initial'!DA112)</f>
        <v>-1085.0899999999674</v>
      </c>
      <c r="J112" s="31">
        <f ca="1">IFERROR(IF(AND($A112=VLOOKUP($A112&amp;"."&amp;$C112,UncollectibleLookup,2,FALSE),$C112=VLOOKUP($A112&amp;"."&amp;$C112,UncollectibleLookup,4,FALSE)),0,'Corrected With Uncollectible'!DB112-'Module C Initial'!DB112),'Corrected With Uncollectible'!DB112-'Module C Initial'!DB112)</f>
        <v>-792.32999999998719</v>
      </c>
      <c r="K112" s="31">
        <f ca="1">IFERROR(IF(AND($A112=VLOOKUP($A112&amp;"."&amp;$C112,UncollectibleLookup,2,FALSE),$C112=VLOOKUP($A112&amp;"."&amp;$C112,UncollectibleLookup,4,FALSE)),0,'Corrected With Uncollectible'!DC112-'Module C Initial'!DC112),'Corrected With Uncollectible'!DC112-'Module C Initial'!DC112)</f>
        <v>-952.07999999998719</v>
      </c>
      <c r="L112" s="31">
        <f ca="1">IFERROR(IF(AND($A112=VLOOKUP($A112&amp;"."&amp;$C112,UncollectibleLookup,2,FALSE),$C112=VLOOKUP($A112&amp;"."&amp;$C112,UncollectibleLookup,4,FALSE)),0,'Corrected With Uncollectible'!DD112-'Module C Initial'!DD112),'Corrected With Uncollectible'!DD112-'Module C Initial'!DD112)</f>
        <v>-634.11999999999534</v>
      </c>
      <c r="M112" s="31">
        <f ca="1">IFERROR(IF(AND($A112=VLOOKUP($A112&amp;"."&amp;$C112,UncollectibleLookup,2,FALSE),$C112=VLOOKUP($A112&amp;"."&amp;$C112,UncollectibleLookup,4,FALSE)),0,'Corrected With Uncollectible'!DE112-'Module C Initial'!DE112),'Corrected With Uncollectible'!DE112-'Module C Initial'!DE112)</f>
        <v>-1555.1500000000233</v>
      </c>
      <c r="N112" s="31">
        <f ca="1">IFERROR(IF(AND($A112=VLOOKUP($A112&amp;"."&amp;$C112,UncollectibleLookup,2,FALSE),$C112=VLOOKUP($A112&amp;"."&amp;$C112,UncollectibleLookup,4,FALSE)),0,'Corrected With Uncollectible'!DF112-'Module C Initial'!DF112),'Corrected With Uncollectible'!DF112-'Module C Initial'!DF112)</f>
        <v>-1019.2900000000373</v>
      </c>
      <c r="O112" s="31">
        <f ca="1">IFERROR(IF(AND($A112=VLOOKUP($A112&amp;"."&amp;$C112,UncollectibleLookup,2,FALSE),$C112=VLOOKUP($A112&amp;"."&amp;$C112,UncollectibleLookup,4,FALSE)),0,'Corrected With Uncollectible'!DG112-'Module C Initial'!DG112),'Corrected With Uncollectible'!DG112-'Module C Initial'!DG112)</f>
        <v>-1123.5199999999604</v>
      </c>
      <c r="P112" s="31">
        <f ca="1">IFERROR(IF(AND($A112=VLOOKUP($A112&amp;"."&amp;$C112,UncollectibleLookup,2,FALSE),$C112=VLOOKUP($A112&amp;"."&amp;$C112,UncollectibleLookup,4,FALSE)),0,'Corrected With Uncollectible'!DH112-'Module C Initial'!DH112),'Corrected With Uncollectible'!DH112-'Module C Initial'!DH112)</f>
        <v>-1579.4700000000303</v>
      </c>
      <c r="Q112" s="32">
        <f ca="1">IFERROR(IF(AND($A112=VLOOKUP($A112&amp;"."&amp;$C112,UncollectibleLookup,2,FALSE),$C112=VLOOKUP($A112&amp;"."&amp;$C112,UncollectibleLookup,4,FALSE)),0,'Corrected With Uncollectible'!DI112-'Module C Initial'!DI112),'Corrected With Uncollectible'!DI112-'Module C Initial'!DI112)</f>
        <v>-218.59000000000015</v>
      </c>
      <c r="R112" s="32">
        <f ca="1">IFERROR(IF(AND($A112=VLOOKUP($A112&amp;"."&amp;$C112,UncollectibleLookup,2,FALSE),$C112=VLOOKUP($A112&amp;"."&amp;$C112,UncollectibleLookup,4,FALSE)),0,'Corrected With Uncollectible'!DJ112-'Module C Initial'!DJ112),'Corrected With Uncollectible'!DJ112-'Module C Initial'!DJ112)</f>
        <v>-101.88000000000011</v>
      </c>
      <c r="S112" s="32">
        <f ca="1">IFERROR(IF(AND($A112=VLOOKUP($A112&amp;"."&amp;$C112,UncollectibleLookup,2,FALSE),$C112=VLOOKUP($A112&amp;"."&amp;$C112,UncollectibleLookup,4,FALSE)),0,'Corrected With Uncollectible'!DK112-'Module C Initial'!DK112),'Corrected With Uncollectible'!DK112-'Module C Initial'!DK112)</f>
        <v>-85.610000000000127</v>
      </c>
      <c r="T112" s="32">
        <f ca="1">IFERROR(IF(AND($A112=VLOOKUP($A112&amp;"."&amp;$C112,UncollectibleLookup,2,FALSE),$C112=VLOOKUP($A112&amp;"."&amp;$C112,UncollectibleLookup,4,FALSE)),0,'Corrected With Uncollectible'!DL112-'Module C Initial'!DL112),'Corrected With Uncollectible'!DL112-'Module C Initial'!DL112)</f>
        <v>-40.430000000000064</v>
      </c>
      <c r="U112" s="32">
        <f ca="1">IFERROR(IF(AND($A112=VLOOKUP($A112&amp;"."&amp;$C112,UncollectibleLookup,2,FALSE),$C112=VLOOKUP($A112&amp;"."&amp;$C112,UncollectibleLookup,4,FALSE)),0,'Corrected With Uncollectible'!DM112-'Module C Initial'!DM112),'Corrected With Uncollectible'!DM112-'Module C Initial'!DM112)</f>
        <v>-54.259999999999764</v>
      </c>
      <c r="V112" s="32">
        <f ca="1">IFERROR(IF(AND($A112=VLOOKUP($A112&amp;"."&amp;$C112,UncollectibleLookup,2,FALSE),$C112=VLOOKUP($A112&amp;"."&amp;$C112,UncollectibleLookup,4,FALSE)),0,'Corrected With Uncollectible'!DN112-'Module C Initial'!DN112),'Corrected With Uncollectible'!DN112-'Module C Initial'!DN112)</f>
        <v>-39.6099999999999</v>
      </c>
      <c r="W112" s="32">
        <f ca="1">IFERROR(IF(AND($A112=VLOOKUP($A112&amp;"."&amp;$C112,UncollectibleLookup,2,FALSE),$C112=VLOOKUP($A112&amp;"."&amp;$C112,UncollectibleLookup,4,FALSE)),0,'Corrected With Uncollectible'!DO112-'Module C Initial'!DO112),'Corrected With Uncollectible'!DO112-'Module C Initial'!DO112)</f>
        <v>-47.599999999999909</v>
      </c>
      <c r="X112" s="32">
        <f ca="1">IFERROR(IF(AND($A112=VLOOKUP($A112&amp;"."&amp;$C112,UncollectibleLookup,2,FALSE),$C112=VLOOKUP($A112&amp;"."&amp;$C112,UncollectibleLookup,4,FALSE)),0,'Corrected With Uncollectible'!DP112-'Module C Initial'!DP112),'Corrected With Uncollectible'!DP112-'Module C Initial'!DP112)</f>
        <v>-31.710000000000036</v>
      </c>
      <c r="Y112" s="32">
        <f ca="1">IFERROR(IF(AND($A112=VLOOKUP($A112&amp;"."&amp;$C112,UncollectibleLookup,2,FALSE),$C112=VLOOKUP($A112&amp;"."&amp;$C112,UncollectibleLookup,4,FALSE)),0,'Corrected With Uncollectible'!DQ112-'Module C Initial'!DQ112),'Corrected With Uncollectible'!DQ112-'Module C Initial'!DQ112)</f>
        <v>-77.759999999999764</v>
      </c>
      <c r="Z112" s="32">
        <f ca="1">IFERROR(IF(AND($A112=VLOOKUP($A112&amp;"."&amp;$C112,UncollectibleLookup,2,FALSE),$C112=VLOOKUP($A112&amp;"."&amp;$C112,UncollectibleLookup,4,FALSE)),0,'Corrected With Uncollectible'!DR112-'Module C Initial'!DR112),'Corrected With Uncollectible'!DR112-'Module C Initial'!DR112)</f>
        <v>-50.960000000000036</v>
      </c>
      <c r="AA112" s="32">
        <f ca="1">IFERROR(IF(AND($A112=VLOOKUP($A112&amp;"."&amp;$C112,UncollectibleLookup,2,FALSE),$C112=VLOOKUP($A112&amp;"."&amp;$C112,UncollectibleLookup,4,FALSE)),0,'Corrected With Uncollectible'!DS112-'Module C Initial'!DS112),'Corrected With Uncollectible'!DS112-'Module C Initial'!DS112)</f>
        <v>-56.170000000000073</v>
      </c>
      <c r="AB112" s="32">
        <f ca="1">IFERROR(IF(AND($A112=VLOOKUP($A112&amp;"."&amp;$C112,UncollectibleLookup,2,FALSE),$C112=VLOOKUP($A112&amp;"."&amp;$C112,UncollectibleLookup,4,FALSE)),0,'Corrected With Uncollectible'!DT112-'Module C Initial'!DT112),'Corrected With Uncollectible'!DT112-'Module C Initial'!DT112)</f>
        <v>-78.9699999999998</v>
      </c>
      <c r="AC112" s="31">
        <f ca="1">IFERROR(IF(AND($A112=VLOOKUP($A112&amp;"."&amp;$C112,UncollectibleLookup,2,FALSE),$C112=VLOOKUP($A112&amp;"."&amp;$C112,UncollectibleLookup,4,FALSE)),0,'Corrected With Uncollectible'!DU112-'Module C Initial'!DU112),'Corrected With Uncollectible'!DU112-'Module C Initial'!DU112)</f>
        <v>-1408.4900000000052</v>
      </c>
      <c r="AD112" s="31">
        <f ca="1">IFERROR(IF(AND($A112=VLOOKUP($A112&amp;"."&amp;$C112,UncollectibleLookup,2,FALSE),$C112=VLOOKUP($A112&amp;"."&amp;$C112,UncollectibleLookup,4,FALSE)),0,'Corrected With Uncollectible'!DV112-'Module C Initial'!DV112),'Corrected With Uncollectible'!DV112-'Module C Initial'!DV112)</f>
        <v>-651.66999999999825</v>
      </c>
      <c r="AE112" s="31">
        <f ca="1">IFERROR(IF(AND($A112=VLOOKUP($A112&amp;"."&amp;$C112,UncollectibleLookup,2,FALSE),$C112=VLOOKUP($A112&amp;"."&amp;$C112,UncollectibleLookup,4,FALSE)),0,'Corrected With Uncollectible'!DW112-'Module C Initial'!DW112),'Corrected With Uncollectible'!DW112-'Module C Initial'!DW112)</f>
        <v>-544.02999999999884</v>
      </c>
      <c r="AF112" s="31">
        <f ca="1">IFERROR(IF(AND($A112=VLOOKUP($A112&amp;"."&amp;$C112,UncollectibleLookup,2,FALSE),$C112=VLOOKUP($A112&amp;"."&amp;$C112,UncollectibleLookup,4,FALSE)),0,'Corrected With Uncollectible'!DX112-'Module C Initial'!DX112),'Corrected With Uncollectible'!DX112-'Module C Initial'!DX112)</f>
        <v>-255.36999999999898</v>
      </c>
      <c r="AG112" s="31">
        <f ca="1">IFERROR(IF(AND($A112=VLOOKUP($A112&amp;"."&amp;$C112,UncollectibleLookup,2,FALSE),$C112=VLOOKUP($A112&amp;"."&amp;$C112,UncollectibleLookup,4,FALSE)),0,'Corrected With Uncollectible'!DY112-'Module C Initial'!DY112),'Corrected With Uncollectible'!DY112-'Module C Initial'!DY112)</f>
        <v>-340.91000000000167</v>
      </c>
      <c r="AH112" s="31">
        <f ca="1">IFERROR(IF(AND($A112=VLOOKUP($A112&amp;"."&amp;$C112,UncollectibleLookup,2,FALSE),$C112=VLOOKUP($A112&amp;"."&amp;$C112,UncollectibleLookup,4,FALSE)),0,'Corrected With Uncollectible'!DZ112-'Module C Initial'!DZ112),'Corrected With Uncollectible'!DZ112-'Module C Initial'!DZ112)</f>
        <v>-247.57999999999993</v>
      </c>
      <c r="AI112" s="31">
        <f ca="1">IFERROR(IF(AND($A112=VLOOKUP($A112&amp;"."&amp;$C112,UncollectibleLookup,2,FALSE),$C112=VLOOKUP($A112&amp;"."&amp;$C112,UncollectibleLookup,4,FALSE)),0,'Corrected With Uncollectible'!EA112-'Module C Initial'!EA112),'Corrected With Uncollectible'!EA112-'Module C Initial'!EA112)</f>
        <v>-295.93000000000029</v>
      </c>
      <c r="AJ112" s="31">
        <f ca="1">IFERROR(IF(AND($A112=VLOOKUP($A112&amp;"."&amp;$C112,UncollectibleLookup,2,FALSE),$C112=VLOOKUP($A112&amp;"."&amp;$C112,UncollectibleLookup,4,FALSE)),0,'Corrected With Uncollectible'!EB112-'Module C Initial'!EB112),'Corrected With Uncollectible'!EB112-'Module C Initial'!EB112)</f>
        <v>-196.02000000000044</v>
      </c>
      <c r="AK112" s="31">
        <f ca="1">IFERROR(IF(AND($A112=VLOOKUP($A112&amp;"."&amp;$C112,UncollectibleLookup,2,FALSE),$C112=VLOOKUP($A112&amp;"."&amp;$C112,UncollectibleLookup,4,FALSE)),0,'Corrected With Uncollectible'!EC112-'Module C Initial'!EC112),'Corrected With Uncollectible'!EC112-'Module C Initial'!EC112)</f>
        <v>-478.09999999999854</v>
      </c>
      <c r="AL112" s="31">
        <f ca="1">IFERROR(IF(AND($A112=VLOOKUP($A112&amp;"."&amp;$C112,UncollectibleLookup,2,FALSE),$C112=VLOOKUP($A112&amp;"."&amp;$C112,UncollectibleLookup,4,FALSE)),0,'Corrected With Uncollectible'!ED112-'Module C Initial'!ED112),'Corrected With Uncollectible'!ED112-'Module C Initial'!ED112)</f>
        <v>-311.67999999999847</v>
      </c>
      <c r="AM112" s="31">
        <f ca="1">IFERROR(IF(AND($A112=VLOOKUP($A112&amp;"."&amp;$C112,UncollectibleLookup,2,FALSE),$C112=VLOOKUP($A112&amp;"."&amp;$C112,UncollectibleLookup,4,FALSE)),0,'Corrected With Uncollectible'!EE112-'Module C Initial'!EE112),'Corrected With Uncollectible'!EE112-'Module C Initial'!EE112)</f>
        <v>-341.64999999999782</v>
      </c>
      <c r="AN112" s="31">
        <f ca="1">IFERROR(IF(AND($A112=VLOOKUP($A112&amp;"."&amp;$C112,UncollectibleLookup,2,FALSE),$C112=VLOOKUP($A112&amp;"."&amp;$C112,UncollectibleLookup,4,FALSE)),0,'Corrected With Uncollectible'!EF112-'Module C Initial'!EF112),'Corrected With Uncollectible'!EF112-'Module C Initial'!EF112)</f>
        <v>-477.70000000000073</v>
      </c>
      <c r="AO112" s="32">
        <f t="shared" ca="1" si="16"/>
        <v>-5998.9699999999029</v>
      </c>
      <c r="AP112" s="32">
        <f t="shared" ca="1" si="16"/>
        <v>-2791.0600000001241</v>
      </c>
      <c r="AQ112" s="32">
        <f t="shared" ca="1" si="16"/>
        <v>-2341.9100000000758</v>
      </c>
      <c r="AR112" s="32">
        <f t="shared" ca="1" si="16"/>
        <v>-1104.4099999999851</v>
      </c>
      <c r="AS112" s="32">
        <f t="shared" ca="1" si="16"/>
        <v>-1480.2599999999688</v>
      </c>
      <c r="AT112" s="32">
        <f t="shared" ca="1" si="16"/>
        <v>-1079.519999999987</v>
      </c>
      <c r="AU112" s="32">
        <f t="shared" ca="1" si="21"/>
        <v>-1295.6099999999874</v>
      </c>
      <c r="AV112" s="32">
        <f t="shared" ca="1" si="21"/>
        <v>-861.84999999999582</v>
      </c>
      <c r="AW112" s="32">
        <f t="shared" ca="1" si="21"/>
        <v>-2111.0100000000216</v>
      </c>
      <c r="AX112" s="32">
        <f t="shared" ca="1" si="21"/>
        <v>-1381.9300000000358</v>
      </c>
      <c r="AY112" s="32">
        <f t="shared" ca="1" si="21"/>
        <v>-1521.3399999999583</v>
      </c>
      <c r="AZ112" s="32">
        <f t="shared" ca="1" si="21"/>
        <v>-2136.1400000000308</v>
      </c>
      <c r="BA112" s="31">
        <f t="shared" ca="1" si="24"/>
        <v>-51.2</v>
      </c>
      <c r="BB112" s="31">
        <f t="shared" ca="1" si="24"/>
        <v>-23.86</v>
      </c>
      <c r="BC112" s="31">
        <f t="shared" ca="1" si="24"/>
        <v>-20.05</v>
      </c>
      <c r="BD112" s="31">
        <f t="shared" ca="1" si="24"/>
        <v>-9.4700000000000006</v>
      </c>
      <c r="BE112" s="31">
        <f t="shared" ca="1" si="24"/>
        <v>-12.71</v>
      </c>
      <c r="BF112" s="31">
        <f t="shared" ca="1" si="24"/>
        <v>-9.2799999999999994</v>
      </c>
      <c r="BG112" s="31">
        <f t="shared" ca="1" si="24"/>
        <v>-11.15</v>
      </c>
      <c r="BH112" s="31">
        <f t="shared" ca="1" si="24"/>
        <v>-7.43</v>
      </c>
      <c r="BI112" s="31">
        <f t="shared" ca="1" si="24"/>
        <v>-18.21</v>
      </c>
      <c r="BJ112" s="31">
        <f t="shared" ca="1" si="22"/>
        <v>-11.94</v>
      </c>
      <c r="BK112" s="31">
        <f t="shared" ca="1" si="22"/>
        <v>-13.16</v>
      </c>
      <c r="BL112" s="31">
        <f t="shared" ca="1" si="22"/>
        <v>-18.5</v>
      </c>
      <c r="BM112" s="32">
        <f t="shared" ca="1" si="25"/>
        <v>-6050.1699999999028</v>
      </c>
      <c r="BN112" s="32">
        <f t="shared" ca="1" si="25"/>
        <v>-2814.9200000001242</v>
      </c>
      <c r="BO112" s="32">
        <f t="shared" ca="1" si="25"/>
        <v>-2361.960000000076</v>
      </c>
      <c r="BP112" s="32">
        <f t="shared" ca="1" si="25"/>
        <v>-1113.8799999999851</v>
      </c>
      <c r="BQ112" s="32">
        <f t="shared" ca="1" si="25"/>
        <v>-1492.9699999999689</v>
      </c>
      <c r="BR112" s="32">
        <f t="shared" ca="1" si="25"/>
        <v>-1088.799999999987</v>
      </c>
      <c r="BS112" s="32">
        <f t="shared" ca="1" si="25"/>
        <v>-1306.7599999999875</v>
      </c>
      <c r="BT112" s="32">
        <f t="shared" ca="1" si="25"/>
        <v>-869.27999999999577</v>
      </c>
      <c r="BU112" s="32">
        <f t="shared" ca="1" si="25"/>
        <v>-2129.2200000000216</v>
      </c>
      <c r="BV112" s="32">
        <f t="shared" ca="1" si="23"/>
        <v>-1393.8700000000358</v>
      </c>
      <c r="BW112" s="32">
        <f t="shared" ca="1" si="23"/>
        <v>-1534.4999999999584</v>
      </c>
      <c r="BX112" s="32">
        <f t="shared" ca="1" si="23"/>
        <v>-2154.6400000000308</v>
      </c>
    </row>
    <row r="113" spans="1:76">
      <c r="A113" t="s">
        <v>467</v>
      </c>
      <c r="B113" s="1" t="s">
        <v>114</v>
      </c>
      <c r="C113" t="str">
        <f t="shared" ca="1" si="17"/>
        <v>SCR2</v>
      </c>
      <c r="D113" t="str">
        <f t="shared" ca="1" si="18"/>
        <v>Magrath Wind Facility</v>
      </c>
      <c r="E113" s="31">
        <f ca="1">IFERROR(IF(AND($A113=VLOOKUP($A113&amp;"."&amp;$C113,UncollectibleLookup,2,FALSE),$C113=VLOOKUP($A113&amp;"."&amp;$C113,UncollectibleLookup,4,FALSE)),0,'Corrected With Uncollectible'!CW113-'Module C Initial'!CW113),'Corrected With Uncollectible'!CW113-'Module C Initial'!CW113)</f>
        <v>292.9900000000016</v>
      </c>
      <c r="F113" s="31">
        <f ca="1">IFERROR(IF(AND($A113=VLOOKUP($A113&amp;"."&amp;$C113,UncollectibleLookup,2,FALSE),$C113=VLOOKUP($A113&amp;"."&amp;$C113,UncollectibleLookup,4,FALSE)),0,'Corrected With Uncollectible'!CX113-'Module C Initial'!CX113),'Corrected With Uncollectible'!CX113-'Module C Initial'!CX113)</f>
        <v>100.22999999999956</v>
      </c>
      <c r="G113" s="31">
        <f ca="1">IFERROR(IF(AND($A113=VLOOKUP($A113&amp;"."&amp;$C113,UncollectibleLookup,2,FALSE),$C113=VLOOKUP($A113&amp;"."&amp;$C113,UncollectibleLookup,4,FALSE)),0,'Corrected With Uncollectible'!CY113-'Module C Initial'!CY113),'Corrected With Uncollectible'!CY113-'Module C Initial'!CY113)</f>
        <v>159.19000000000051</v>
      </c>
      <c r="H113" s="31">
        <f ca="1">IFERROR(IF(AND($A113=VLOOKUP($A113&amp;"."&amp;$C113,UncollectibleLookup,2,FALSE),$C113=VLOOKUP($A113&amp;"."&amp;$C113,UncollectibleLookup,4,FALSE)),0,'Corrected With Uncollectible'!CZ113-'Module C Initial'!CZ113),'Corrected With Uncollectible'!CZ113-'Module C Initial'!CZ113)</f>
        <v>90.650000000000546</v>
      </c>
      <c r="I113" s="31">
        <f ca="1">IFERROR(IF(AND($A113=VLOOKUP($A113&amp;"."&amp;$C113,UncollectibleLookup,2,FALSE),$C113=VLOOKUP($A113&amp;"."&amp;$C113,UncollectibleLookup,4,FALSE)),0,'Corrected With Uncollectible'!DA113-'Module C Initial'!DA113),'Corrected With Uncollectible'!DA113-'Module C Initial'!DA113)</f>
        <v>97.090000000000146</v>
      </c>
      <c r="J113" s="31">
        <f ca="1">IFERROR(IF(AND($A113=VLOOKUP($A113&amp;"."&amp;$C113,UncollectibleLookup,2,FALSE),$C113=VLOOKUP($A113&amp;"."&amp;$C113,UncollectibleLookup,4,FALSE)),0,'Corrected With Uncollectible'!DB113-'Module C Initial'!DB113),'Corrected With Uncollectible'!DB113-'Module C Initial'!DB113)</f>
        <v>57.9699999999998</v>
      </c>
      <c r="K113" s="31">
        <f ca="1">IFERROR(IF(AND($A113=VLOOKUP($A113&amp;"."&amp;$C113,UncollectibleLookup,2,FALSE),$C113=VLOOKUP($A113&amp;"."&amp;$C113,UncollectibleLookup,4,FALSE)),0,'Corrected With Uncollectible'!DC113-'Module C Initial'!DC113),'Corrected With Uncollectible'!DC113-'Module C Initial'!DC113)</f>
        <v>46.509999999999309</v>
      </c>
      <c r="L113" s="31">
        <f ca="1">IFERROR(IF(AND($A113=VLOOKUP($A113&amp;"."&amp;$C113,UncollectibleLookup,2,FALSE),$C113=VLOOKUP($A113&amp;"."&amp;$C113,UncollectibleLookup,4,FALSE)),0,'Corrected With Uncollectible'!DD113-'Module C Initial'!DD113),'Corrected With Uncollectible'!DD113-'Module C Initial'!DD113)</f>
        <v>47.019999999999982</v>
      </c>
      <c r="M113" s="31">
        <f ca="1">IFERROR(IF(AND($A113=VLOOKUP($A113&amp;"."&amp;$C113,UncollectibleLookup,2,FALSE),$C113=VLOOKUP($A113&amp;"."&amp;$C113,UncollectibleLookup,4,FALSE)),0,'Corrected With Uncollectible'!DE113-'Module C Initial'!DE113),'Corrected With Uncollectible'!DE113-'Module C Initial'!DE113)</f>
        <v>183.59000000000015</v>
      </c>
      <c r="N113" s="31">
        <f ca="1">IFERROR(IF(AND($A113=VLOOKUP($A113&amp;"."&amp;$C113,UncollectibleLookup,2,FALSE),$C113=VLOOKUP($A113&amp;"."&amp;$C113,UncollectibleLookup,4,FALSE)),0,'Corrected With Uncollectible'!DF113-'Module C Initial'!DF113),'Corrected With Uncollectible'!DF113-'Module C Initial'!DF113)</f>
        <v>88.4399999999996</v>
      </c>
      <c r="O113" s="31">
        <f ca="1">IFERROR(IF(AND($A113=VLOOKUP($A113&amp;"."&amp;$C113,UncollectibleLookup,2,FALSE),$C113=VLOOKUP($A113&amp;"."&amp;$C113,UncollectibleLookup,4,FALSE)),0,'Corrected With Uncollectible'!DG113-'Module C Initial'!DG113),'Corrected With Uncollectible'!DG113-'Module C Initial'!DG113)</f>
        <v>265.75</v>
      </c>
      <c r="P113" s="31">
        <f ca="1">IFERROR(IF(AND($A113=VLOOKUP($A113&amp;"."&amp;$C113,UncollectibleLookup,2,FALSE),$C113=VLOOKUP($A113&amp;"."&amp;$C113,UncollectibleLookup,4,FALSE)),0,'Corrected With Uncollectible'!DH113-'Module C Initial'!DH113),'Corrected With Uncollectible'!DH113-'Module C Initial'!DH113)</f>
        <v>114.31999999999971</v>
      </c>
      <c r="Q113" s="32">
        <f ca="1">IFERROR(IF(AND($A113=VLOOKUP($A113&amp;"."&amp;$C113,UncollectibleLookup,2,FALSE),$C113=VLOOKUP($A113&amp;"."&amp;$C113,UncollectibleLookup,4,FALSE)),0,'Corrected With Uncollectible'!DI113-'Module C Initial'!DI113),'Corrected With Uncollectible'!DI113-'Module C Initial'!DI113)</f>
        <v>14.649999999999977</v>
      </c>
      <c r="R113" s="32">
        <f ca="1">IFERROR(IF(AND($A113=VLOOKUP($A113&amp;"."&amp;$C113,UncollectibleLookup,2,FALSE),$C113=VLOOKUP($A113&amp;"."&amp;$C113,UncollectibleLookup,4,FALSE)),0,'Corrected With Uncollectible'!DJ113-'Module C Initial'!DJ113),'Corrected With Uncollectible'!DJ113-'Module C Initial'!DJ113)</f>
        <v>5.0099999999999909</v>
      </c>
      <c r="S113" s="32">
        <f ca="1">IFERROR(IF(AND($A113=VLOOKUP($A113&amp;"."&amp;$C113,UncollectibleLookup,2,FALSE),$C113=VLOOKUP($A113&amp;"."&amp;$C113,UncollectibleLookup,4,FALSE)),0,'Corrected With Uncollectible'!DK113-'Module C Initial'!DK113),'Corrected With Uncollectible'!DK113-'Module C Initial'!DK113)</f>
        <v>7.9599999999999795</v>
      </c>
      <c r="T113" s="32">
        <f ca="1">IFERROR(IF(AND($A113=VLOOKUP($A113&amp;"."&amp;$C113,UncollectibleLookup,2,FALSE),$C113=VLOOKUP($A113&amp;"."&amp;$C113,UncollectibleLookup,4,FALSE)),0,'Corrected With Uncollectible'!DL113-'Module C Initial'!DL113),'Corrected With Uncollectible'!DL113-'Module C Initial'!DL113)</f>
        <v>4.5300000000000011</v>
      </c>
      <c r="U113" s="32">
        <f ca="1">IFERROR(IF(AND($A113=VLOOKUP($A113&amp;"."&amp;$C113,UncollectibleLookup,2,FALSE),$C113=VLOOKUP($A113&amp;"."&amp;$C113,UncollectibleLookup,4,FALSE)),0,'Corrected With Uncollectible'!DM113-'Module C Initial'!DM113),'Corrected With Uncollectible'!DM113-'Module C Initial'!DM113)</f>
        <v>4.8599999999999852</v>
      </c>
      <c r="V113" s="32">
        <f ca="1">IFERROR(IF(AND($A113=VLOOKUP($A113&amp;"."&amp;$C113,UncollectibleLookup,2,FALSE),$C113=VLOOKUP($A113&amp;"."&amp;$C113,UncollectibleLookup,4,FALSE)),0,'Corrected With Uncollectible'!DN113-'Module C Initial'!DN113),'Corrected With Uncollectible'!DN113-'Module C Initial'!DN113)</f>
        <v>2.9000000000000057</v>
      </c>
      <c r="W113" s="32">
        <f ca="1">IFERROR(IF(AND($A113=VLOOKUP($A113&amp;"."&amp;$C113,UncollectibleLookup,2,FALSE),$C113=VLOOKUP($A113&amp;"."&amp;$C113,UncollectibleLookup,4,FALSE)),0,'Corrected With Uncollectible'!DO113-'Module C Initial'!DO113),'Corrected With Uncollectible'!DO113-'Module C Initial'!DO113)</f>
        <v>2.3199999999999932</v>
      </c>
      <c r="X113" s="32">
        <f ca="1">IFERROR(IF(AND($A113=VLOOKUP($A113&amp;"."&amp;$C113,UncollectibleLookup,2,FALSE),$C113=VLOOKUP($A113&amp;"."&amp;$C113,UncollectibleLookup,4,FALSE)),0,'Corrected With Uncollectible'!DP113-'Module C Initial'!DP113),'Corrected With Uncollectible'!DP113-'Module C Initial'!DP113)</f>
        <v>2.3500000000000085</v>
      </c>
      <c r="Y113" s="32">
        <f ca="1">IFERROR(IF(AND($A113=VLOOKUP($A113&amp;"."&amp;$C113,UncollectibleLookup,2,FALSE),$C113=VLOOKUP($A113&amp;"."&amp;$C113,UncollectibleLookup,4,FALSE)),0,'Corrected With Uncollectible'!DQ113-'Module C Initial'!DQ113),'Corrected With Uncollectible'!DQ113-'Module C Initial'!DQ113)</f>
        <v>9.1700000000000159</v>
      </c>
      <c r="Z113" s="32">
        <f ca="1">IFERROR(IF(AND($A113=VLOOKUP($A113&amp;"."&amp;$C113,UncollectibleLookup,2,FALSE),$C113=VLOOKUP($A113&amp;"."&amp;$C113,UncollectibleLookup,4,FALSE)),0,'Corrected With Uncollectible'!DR113-'Module C Initial'!DR113),'Corrected With Uncollectible'!DR113-'Module C Initial'!DR113)</f>
        <v>4.4199999999999875</v>
      </c>
      <c r="AA113" s="32">
        <f ca="1">IFERROR(IF(AND($A113=VLOOKUP($A113&amp;"."&amp;$C113,UncollectibleLookup,2,FALSE),$C113=VLOOKUP($A113&amp;"."&amp;$C113,UncollectibleLookup,4,FALSE)),0,'Corrected With Uncollectible'!DS113-'Module C Initial'!DS113),'Corrected With Uncollectible'!DS113-'Module C Initial'!DS113)</f>
        <v>13.289999999999964</v>
      </c>
      <c r="AB113" s="32">
        <f ca="1">IFERROR(IF(AND($A113=VLOOKUP($A113&amp;"."&amp;$C113,UncollectibleLookup,2,FALSE),$C113=VLOOKUP($A113&amp;"."&amp;$C113,UncollectibleLookup,4,FALSE)),0,'Corrected With Uncollectible'!DT113-'Module C Initial'!DT113),'Corrected With Uncollectible'!DT113-'Module C Initial'!DT113)</f>
        <v>5.7100000000000364</v>
      </c>
      <c r="AC113" s="31">
        <f ca="1">IFERROR(IF(AND($A113=VLOOKUP($A113&amp;"."&amp;$C113,UncollectibleLookup,2,FALSE),$C113=VLOOKUP($A113&amp;"."&amp;$C113,UncollectibleLookup,4,FALSE)),0,'Corrected With Uncollectible'!DU113-'Module C Initial'!DU113),'Corrected With Uncollectible'!DU113-'Module C Initial'!DU113)</f>
        <v>94.389999999999418</v>
      </c>
      <c r="AD113" s="31">
        <f ca="1">IFERROR(IF(AND($A113=VLOOKUP($A113&amp;"."&amp;$C113,UncollectibleLookup,2,FALSE),$C113=VLOOKUP($A113&amp;"."&amp;$C113,UncollectibleLookup,4,FALSE)),0,'Corrected With Uncollectible'!DV113-'Module C Initial'!DV113),'Corrected With Uncollectible'!DV113-'Module C Initial'!DV113)</f>
        <v>32.059999999999945</v>
      </c>
      <c r="AE113" s="31">
        <f ca="1">IFERROR(IF(AND($A113=VLOOKUP($A113&amp;"."&amp;$C113,UncollectibleLookup,2,FALSE),$C113=VLOOKUP($A113&amp;"."&amp;$C113,UncollectibleLookup,4,FALSE)),0,'Corrected With Uncollectible'!DW113-'Module C Initial'!DW113),'Corrected With Uncollectible'!DW113-'Module C Initial'!DW113)</f>
        <v>50.579999999999927</v>
      </c>
      <c r="AF113" s="31">
        <f ca="1">IFERROR(IF(AND($A113=VLOOKUP($A113&amp;"."&amp;$C113,UncollectibleLookup,2,FALSE),$C113=VLOOKUP($A113&amp;"."&amp;$C113,UncollectibleLookup,4,FALSE)),0,'Corrected With Uncollectible'!DX113-'Module C Initial'!DX113),'Corrected With Uncollectible'!DX113-'Module C Initial'!DX113)</f>
        <v>28.630000000000109</v>
      </c>
      <c r="AG113" s="31">
        <f ca="1">IFERROR(IF(AND($A113=VLOOKUP($A113&amp;"."&amp;$C113,UncollectibleLookup,2,FALSE),$C113=VLOOKUP($A113&amp;"."&amp;$C113,UncollectibleLookup,4,FALSE)),0,'Corrected With Uncollectible'!DY113-'Module C Initial'!DY113),'Corrected With Uncollectible'!DY113-'Module C Initial'!DY113)</f>
        <v>30.509999999999991</v>
      </c>
      <c r="AH113" s="31">
        <f ca="1">IFERROR(IF(AND($A113=VLOOKUP($A113&amp;"."&amp;$C113,UncollectibleLookup,2,FALSE),$C113=VLOOKUP($A113&amp;"."&amp;$C113,UncollectibleLookup,4,FALSE)),0,'Corrected With Uncollectible'!DZ113-'Module C Initial'!DZ113),'Corrected With Uncollectible'!DZ113-'Module C Initial'!DZ113)</f>
        <v>18.120000000000005</v>
      </c>
      <c r="AI113" s="31">
        <f ca="1">IFERROR(IF(AND($A113=VLOOKUP($A113&amp;"."&amp;$C113,UncollectibleLookup,2,FALSE),$C113=VLOOKUP($A113&amp;"."&amp;$C113,UncollectibleLookup,4,FALSE)),0,'Corrected With Uncollectible'!EA113-'Module C Initial'!EA113),'Corrected With Uncollectible'!EA113-'Module C Initial'!EA113)</f>
        <v>14.449999999999932</v>
      </c>
      <c r="AJ113" s="31">
        <f ca="1">IFERROR(IF(AND($A113=VLOOKUP($A113&amp;"."&amp;$C113,UncollectibleLookup,2,FALSE),$C113=VLOOKUP($A113&amp;"."&amp;$C113,UncollectibleLookup,4,FALSE)),0,'Corrected With Uncollectible'!EB113-'Module C Initial'!EB113),'Corrected With Uncollectible'!EB113-'Module C Initial'!EB113)</f>
        <v>14.540000000000077</v>
      </c>
      <c r="AK113" s="31">
        <f ca="1">IFERROR(IF(AND($A113=VLOOKUP($A113&amp;"."&amp;$C113,UncollectibleLookup,2,FALSE),$C113=VLOOKUP($A113&amp;"."&amp;$C113,UncollectibleLookup,4,FALSE)),0,'Corrected With Uncollectible'!EC113-'Module C Initial'!EC113),'Corrected With Uncollectible'!EC113-'Module C Initial'!EC113)</f>
        <v>56.440000000000055</v>
      </c>
      <c r="AL113" s="31">
        <f ca="1">IFERROR(IF(AND($A113=VLOOKUP($A113&amp;"."&amp;$C113,UncollectibleLookup,2,FALSE),$C113=VLOOKUP($A113&amp;"."&amp;$C113,UncollectibleLookup,4,FALSE)),0,'Corrected With Uncollectible'!ED113-'Module C Initial'!ED113),'Corrected With Uncollectible'!ED113-'Module C Initial'!ED113)</f>
        <v>27.049999999999955</v>
      </c>
      <c r="AM113" s="31">
        <f ca="1">IFERROR(IF(AND($A113=VLOOKUP($A113&amp;"."&amp;$C113,UncollectibleLookup,2,FALSE),$C113=VLOOKUP($A113&amp;"."&amp;$C113,UncollectibleLookup,4,FALSE)),0,'Corrected With Uncollectible'!EE113-'Module C Initial'!EE113),'Corrected With Uncollectible'!EE113-'Module C Initial'!EE113)</f>
        <v>80.8100000000004</v>
      </c>
      <c r="AN113" s="31">
        <f ca="1">IFERROR(IF(AND($A113=VLOOKUP($A113&amp;"."&amp;$C113,UncollectibleLookup,2,FALSE),$C113=VLOOKUP($A113&amp;"."&amp;$C113,UncollectibleLookup,4,FALSE)),0,'Corrected With Uncollectible'!EF113-'Module C Initial'!EF113),'Corrected With Uncollectible'!EF113-'Module C Initial'!EF113)</f>
        <v>34.579999999999927</v>
      </c>
      <c r="AO113" s="32">
        <f t="shared" ca="1" si="16"/>
        <v>402.030000000001</v>
      </c>
      <c r="AP113" s="32">
        <f t="shared" ca="1" si="16"/>
        <v>137.2999999999995</v>
      </c>
      <c r="AQ113" s="32">
        <f t="shared" ca="1" si="16"/>
        <v>217.73000000000042</v>
      </c>
      <c r="AR113" s="32">
        <f t="shared" ca="1" si="16"/>
        <v>123.81000000000066</v>
      </c>
      <c r="AS113" s="32">
        <f t="shared" ca="1" si="16"/>
        <v>132.46000000000012</v>
      </c>
      <c r="AT113" s="32">
        <f t="shared" ca="1" si="16"/>
        <v>78.98999999999981</v>
      </c>
      <c r="AU113" s="32">
        <f t="shared" ca="1" si="21"/>
        <v>63.279999999999234</v>
      </c>
      <c r="AV113" s="32">
        <f t="shared" ca="1" si="21"/>
        <v>63.910000000000068</v>
      </c>
      <c r="AW113" s="32">
        <f t="shared" ca="1" si="21"/>
        <v>249.20000000000022</v>
      </c>
      <c r="AX113" s="32">
        <f t="shared" ca="1" si="21"/>
        <v>119.90999999999954</v>
      </c>
      <c r="AY113" s="32">
        <f t="shared" ca="1" si="21"/>
        <v>359.85000000000036</v>
      </c>
      <c r="AZ113" s="32">
        <f t="shared" ca="1" si="21"/>
        <v>154.60999999999967</v>
      </c>
      <c r="BA113" s="31">
        <f t="shared" ca="1" si="24"/>
        <v>3.43</v>
      </c>
      <c r="BB113" s="31">
        <f t="shared" ca="1" si="24"/>
        <v>1.17</v>
      </c>
      <c r="BC113" s="31">
        <f t="shared" ca="1" si="24"/>
        <v>1.86</v>
      </c>
      <c r="BD113" s="31">
        <f t="shared" ca="1" si="24"/>
        <v>1.06</v>
      </c>
      <c r="BE113" s="31">
        <f t="shared" ca="1" si="24"/>
        <v>1.1399999999999999</v>
      </c>
      <c r="BF113" s="31">
        <f t="shared" ca="1" si="24"/>
        <v>0.68</v>
      </c>
      <c r="BG113" s="31">
        <f t="shared" ca="1" si="24"/>
        <v>0.54</v>
      </c>
      <c r="BH113" s="31">
        <f t="shared" ca="1" si="24"/>
        <v>0.55000000000000004</v>
      </c>
      <c r="BI113" s="31">
        <f t="shared" ca="1" si="24"/>
        <v>2.15</v>
      </c>
      <c r="BJ113" s="31">
        <f t="shared" ca="1" si="22"/>
        <v>1.04</v>
      </c>
      <c r="BK113" s="31">
        <f t="shared" ca="1" si="22"/>
        <v>3.11</v>
      </c>
      <c r="BL113" s="31">
        <f t="shared" ca="1" si="22"/>
        <v>1.34</v>
      </c>
      <c r="BM113" s="32">
        <f t="shared" ca="1" si="25"/>
        <v>405.460000000001</v>
      </c>
      <c r="BN113" s="32">
        <f t="shared" ca="1" si="25"/>
        <v>138.46999999999949</v>
      </c>
      <c r="BO113" s="32">
        <f t="shared" ca="1" si="25"/>
        <v>219.59000000000043</v>
      </c>
      <c r="BP113" s="32">
        <f t="shared" ca="1" si="25"/>
        <v>124.87000000000066</v>
      </c>
      <c r="BQ113" s="32">
        <f t="shared" ca="1" si="25"/>
        <v>133.60000000000011</v>
      </c>
      <c r="BR113" s="32">
        <f t="shared" ca="1" si="25"/>
        <v>79.669999999999817</v>
      </c>
      <c r="BS113" s="32">
        <f t="shared" ca="1" si="25"/>
        <v>63.819999999999233</v>
      </c>
      <c r="BT113" s="32">
        <f t="shared" ca="1" si="25"/>
        <v>64.460000000000065</v>
      </c>
      <c r="BU113" s="32">
        <f t="shared" ca="1" si="25"/>
        <v>251.35000000000022</v>
      </c>
      <c r="BV113" s="32">
        <f t="shared" ca="1" si="23"/>
        <v>120.94999999999955</v>
      </c>
      <c r="BW113" s="32">
        <f t="shared" ca="1" si="23"/>
        <v>362.96000000000038</v>
      </c>
      <c r="BX113" s="32">
        <f t="shared" ca="1" si="23"/>
        <v>155.94999999999968</v>
      </c>
    </row>
    <row r="114" spans="1:76">
      <c r="A114" t="s">
        <v>467</v>
      </c>
      <c r="B114" s="1" t="s">
        <v>115</v>
      </c>
      <c r="C114" t="str">
        <f t="shared" ca="1" si="17"/>
        <v>SCR3</v>
      </c>
      <c r="D114" t="str">
        <f t="shared" ca="1" si="18"/>
        <v>Chin Chute Wind Facility</v>
      </c>
      <c r="E114" s="31">
        <f ca="1">IFERROR(IF(AND($A114=VLOOKUP($A114&amp;"."&amp;$C114,UncollectibleLookup,2,FALSE),$C114=VLOOKUP($A114&amp;"."&amp;$C114,UncollectibleLookup,4,FALSE)),0,'Corrected With Uncollectible'!CW114-'Module C Initial'!CW114),'Corrected With Uncollectible'!CW114-'Module C Initial'!CW114)</f>
        <v>241.36999999999898</v>
      </c>
      <c r="F114" s="31">
        <f ca="1">IFERROR(IF(AND($A114=VLOOKUP($A114&amp;"."&amp;$C114,UncollectibleLookup,2,FALSE),$C114=VLOOKUP($A114&amp;"."&amp;$C114,UncollectibleLookup,4,FALSE)),0,'Corrected With Uncollectible'!CX114-'Module C Initial'!CX114),'Corrected With Uncollectible'!CX114-'Module C Initial'!CX114)</f>
        <v>72.640000000000327</v>
      </c>
      <c r="G114" s="31">
        <f ca="1">IFERROR(IF(AND($A114=VLOOKUP($A114&amp;"."&amp;$C114,UncollectibleLookup,2,FALSE),$C114=VLOOKUP($A114&amp;"."&amp;$C114,UncollectibleLookup,4,FALSE)),0,'Corrected With Uncollectible'!CY114-'Module C Initial'!CY114),'Corrected With Uncollectible'!CY114-'Module C Initial'!CY114)</f>
        <v>132.90999999999985</v>
      </c>
      <c r="H114" s="31">
        <f ca="1">IFERROR(IF(AND($A114=VLOOKUP($A114&amp;"."&amp;$C114,UncollectibleLookup,2,FALSE),$C114=VLOOKUP($A114&amp;"."&amp;$C114,UncollectibleLookup,4,FALSE)),0,'Corrected With Uncollectible'!CZ114-'Module C Initial'!CZ114),'Corrected With Uncollectible'!CZ114-'Module C Initial'!CZ114)</f>
        <v>79.5</v>
      </c>
      <c r="I114" s="31">
        <f ca="1">IFERROR(IF(AND($A114=VLOOKUP($A114&amp;"."&amp;$C114,UncollectibleLookup,2,FALSE),$C114=VLOOKUP($A114&amp;"."&amp;$C114,UncollectibleLookup,4,FALSE)),0,'Corrected With Uncollectible'!DA114-'Module C Initial'!DA114),'Corrected With Uncollectible'!DA114-'Module C Initial'!DA114)</f>
        <v>78.059999999997672</v>
      </c>
      <c r="J114" s="31">
        <f ca="1">IFERROR(IF(AND($A114=VLOOKUP($A114&amp;"."&amp;$C114,UncollectibleLookup,2,FALSE),$C114=VLOOKUP($A114&amp;"."&amp;$C114,UncollectibleLookup,4,FALSE)),0,'Corrected With Uncollectible'!DB114-'Module C Initial'!DB114),'Corrected With Uncollectible'!DB114-'Module C Initial'!DB114)</f>
        <v>44.899999999999636</v>
      </c>
      <c r="K114" s="31">
        <f ca="1">IFERROR(IF(AND($A114=VLOOKUP($A114&amp;"."&amp;$C114,UncollectibleLookup,2,FALSE),$C114=VLOOKUP($A114&amp;"."&amp;$C114,UncollectibleLookup,4,FALSE)),0,'Corrected With Uncollectible'!DC114-'Module C Initial'!DC114),'Corrected With Uncollectible'!DC114-'Module C Initial'!DC114)</f>
        <v>43.650000000000546</v>
      </c>
      <c r="L114" s="31">
        <f ca="1">IFERROR(IF(AND($A114=VLOOKUP($A114&amp;"."&amp;$C114,UncollectibleLookup,2,FALSE),$C114=VLOOKUP($A114&amp;"."&amp;$C114,UncollectibleLookup,4,FALSE)),0,'Corrected With Uncollectible'!DD114-'Module C Initial'!DD114),'Corrected With Uncollectible'!DD114-'Module C Initial'!DD114)</f>
        <v>44.569999999999709</v>
      </c>
      <c r="M114" s="31">
        <f ca="1">IFERROR(IF(AND($A114=VLOOKUP($A114&amp;"."&amp;$C114,UncollectibleLookup,2,FALSE),$C114=VLOOKUP($A114&amp;"."&amp;$C114,UncollectibleLookup,4,FALSE)),0,'Corrected With Uncollectible'!DE114-'Module C Initial'!DE114),'Corrected With Uncollectible'!DE114-'Module C Initial'!DE114)</f>
        <v>144.27999999999884</v>
      </c>
      <c r="N114" s="31">
        <f ca="1">IFERROR(IF(AND($A114=VLOOKUP($A114&amp;"."&amp;$C114,UncollectibleLookup,2,FALSE),$C114=VLOOKUP($A114&amp;"."&amp;$C114,UncollectibleLookup,4,FALSE)),0,'Corrected With Uncollectible'!DF114-'Module C Initial'!DF114),'Corrected With Uncollectible'!DF114-'Module C Initial'!DF114)</f>
        <v>72.600000000002183</v>
      </c>
      <c r="O114" s="31">
        <f ca="1">IFERROR(IF(AND($A114=VLOOKUP($A114&amp;"."&amp;$C114,UncollectibleLookup,2,FALSE),$C114=VLOOKUP($A114&amp;"."&amp;$C114,UncollectibleLookup,4,FALSE)),0,'Corrected With Uncollectible'!DG114-'Module C Initial'!DG114),'Corrected With Uncollectible'!DG114-'Module C Initial'!DG114)</f>
        <v>215.33999999999651</v>
      </c>
      <c r="P114" s="31">
        <f ca="1">IFERROR(IF(AND($A114=VLOOKUP($A114&amp;"."&amp;$C114,UncollectibleLookup,2,FALSE),$C114=VLOOKUP($A114&amp;"."&amp;$C114,UncollectibleLookup,4,FALSE)),0,'Corrected With Uncollectible'!DH114-'Module C Initial'!DH114),'Corrected With Uncollectible'!DH114-'Module C Initial'!DH114)</f>
        <v>91.760000000000218</v>
      </c>
      <c r="Q114" s="32">
        <f ca="1">IFERROR(IF(AND($A114=VLOOKUP($A114&amp;"."&amp;$C114,UncollectibleLookup,2,FALSE),$C114=VLOOKUP($A114&amp;"."&amp;$C114,UncollectibleLookup,4,FALSE)),0,'Corrected With Uncollectible'!DI114-'Module C Initial'!DI114),'Corrected With Uncollectible'!DI114-'Module C Initial'!DI114)</f>
        <v>12.069999999999936</v>
      </c>
      <c r="R114" s="32">
        <f ca="1">IFERROR(IF(AND($A114=VLOOKUP($A114&amp;"."&amp;$C114,UncollectibleLookup,2,FALSE),$C114=VLOOKUP($A114&amp;"."&amp;$C114,UncollectibleLookup,4,FALSE)),0,'Corrected With Uncollectible'!DJ114-'Module C Initial'!DJ114),'Corrected With Uncollectible'!DJ114-'Module C Initial'!DJ114)</f>
        <v>3.6300000000000523</v>
      </c>
      <c r="S114" s="32">
        <f ca="1">IFERROR(IF(AND($A114=VLOOKUP($A114&amp;"."&amp;$C114,UncollectibleLookup,2,FALSE),$C114=VLOOKUP($A114&amp;"."&amp;$C114,UncollectibleLookup,4,FALSE)),0,'Corrected With Uncollectible'!DK114-'Module C Initial'!DK114),'Corrected With Uncollectible'!DK114-'Module C Initial'!DK114)</f>
        <v>6.6500000000000909</v>
      </c>
      <c r="T114" s="32">
        <f ca="1">IFERROR(IF(AND($A114=VLOOKUP($A114&amp;"."&amp;$C114,UncollectibleLookup,2,FALSE),$C114=VLOOKUP($A114&amp;"."&amp;$C114,UncollectibleLookup,4,FALSE)),0,'Corrected With Uncollectible'!DL114-'Module C Initial'!DL114),'Corrected With Uncollectible'!DL114-'Module C Initial'!DL114)</f>
        <v>3.9700000000000273</v>
      </c>
      <c r="U114" s="32">
        <f ca="1">IFERROR(IF(AND($A114=VLOOKUP($A114&amp;"."&amp;$C114,UncollectibleLookup,2,FALSE),$C114=VLOOKUP($A114&amp;"."&amp;$C114,UncollectibleLookup,4,FALSE)),0,'Corrected With Uncollectible'!DM114-'Module C Initial'!DM114),'Corrected With Uncollectible'!DM114-'Module C Initial'!DM114)</f>
        <v>3.8999999999999773</v>
      </c>
      <c r="V114" s="32">
        <f ca="1">IFERROR(IF(AND($A114=VLOOKUP($A114&amp;"."&amp;$C114,UncollectibleLookup,2,FALSE),$C114=VLOOKUP($A114&amp;"."&amp;$C114,UncollectibleLookup,4,FALSE)),0,'Corrected With Uncollectible'!DN114-'Module C Initial'!DN114),'Corrected With Uncollectible'!DN114-'Module C Initial'!DN114)</f>
        <v>2.2400000000000091</v>
      </c>
      <c r="W114" s="32">
        <f ca="1">IFERROR(IF(AND($A114=VLOOKUP($A114&amp;"."&amp;$C114,UncollectibleLookup,2,FALSE),$C114=VLOOKUP($A114&amp;"."&amp;$C114,UncollectibleLookup,4,FALSE)),0,'Corrected With Uncollectible'!DO114-'Module C Initial'!DO114),'Corrected With Uncollectible'!DO114-'Module C Initial'!DO114)</f>
        <v>2.1800000000000068</v>
      </c>
      <c r="X114" s="32">
        <f ca="1">IFERROR(IF(AND($A114=VLOOKUP($A114&amp;"."&amp;$C114,UncollectibleLookup,2,FALSE),$C114=VLOOKUP($A114&amp;"."&amp;$C114,UncollectibleLookup,4,FALSE)),0,'Corrected With Uncollectible'!DP114-'Module C Initial'!DP114),'Corrected With Uncollectible'!DP114-'Module C Initial'!DP114)</f>
        <v>2.2300000000000182</v>
      </c>
      <c r="Y114" s="32">
        <f ca="1">IFERROR(IF(AND($A114=VLOOKUP($A114&amp;"."&amp;$C114,UncollectibleLookup,2,FALSE),$C114=VLOOKUP($A114&amp;"."&amp;$C114,UncollectibleLookup,4,FALSE)),0,'Corrected With Uncollectible'!DQ114-'Module C Initial'!DQ114),'Corrected With Uncollectible'!DQ114-'Module C Initial'!DQ114)</f>
        <v>7.2100000000000364</v>
      </c>
      <c r="Z114" s="32">
        <f ca="1">IFERROR(IF(AND($A114=VLOOKUP($A114&amp;"."&amp;$C114,UncollectibleLookup,2,FALSE),$C114=VLOOKUP($A114&amp;"."&amp;$C114,UncollectibleLookup,4,FALSE)),0,'Corrected With Uncollectible'!DR114-'Module C Initial'!DR114),'Corrected With Uncollectible'!DR114-'Module C Initial'!DR114)</f>
        <v>3.6299999999999955</v>
      </c>
      <c r="AA114" s="32">
        <f ca="1">IFERROR(IF(AND($A114=VLOOKUP($A114&amp;"."&amp;$C114,UncollectibleLookup,2,FALSE),$C114=VLOOKUP($A114&amp;"."&amp;$C114,UncollectibleLookup,4,FALSE)),0,'Corrected With Uncollectible'!DS114-'Module C Initial'!DS114),'Corrected With Uncollectible'!DS114-'Module C Initial'!DS114)</f>
        <v>10.769999999999982</v>
      </c>
      <c r="AB114" s="32">
        <f ca="1">IFERROR(IF(AND($A114=VLOOKUP($A114&amp;"."&amp;$C114,UncollectibleLookup,2,FALSE),$C114=VLOOKUP($A114&amp;"."&amp;$C114,UncollectibleLookup,4,FALSE)),0,'Corrected With Uncollectible'!DT114-'Module C Initial'!DT114),'Corrected With Uncollectible'!DT114-'Module C Initial'!DT114)</f>
        <v>4.5799999999999841</v>
      </c>
      <c r="AC114" s="31">
        <f ca="1">IFERROR(IF(AND($A114=VLOOKUP($A114&amp;"."&amp;$C114,UncollectibleLookup,2,FALSE),$C114=VLOOKUP($A114&amp;"."&amp;$C114,UncollectibleLookup,4,FALSE)),0,'Corrected With Uncollectible'!DU114-'Module C Initial'!DU114),'Corrected With Uncollectible'!DU114-'Module C Initial'!DU114)</f>
        <v>77.760000000000218</v>
      </c>
      <c r="AD114" s="31">
        <f ca="1">IFERROR(IF(AND($A114=VLOOKUP($A114&amp;"."&amp;$C114,UncollectibleLookup,2,FALSE),$C114=VLOOKUP($A114&amp;"."&amp;$C114,UncollectibleLookup,4,FALSE)),0,'Corrected With Uncollectible'!DV114-'Module C Initial'!DV114),'Corrected With Uncollectible'!DV114-'Module C Initial'!DV114)</f>
        <v>23.230000000000018</v>
      </c>
      <c r="AE114" s="31">
        <f ca="1">IFERROR(IF(AND($A114=VLOOKUP($A114&amp;"."&amp;$C114,UncollectibleLookup,2,FALSE),$C114=VLOOKUP($A114&amp;"."&amp;$C114,UncollectibleLookup,4,FALSE)),0,'Corrected With Uncollectible'!DW114-'Module C Initial'!DW114),'Corrected With Uncollectible'!DW114-'Module C Initial'!DW114)</f>
        <v>42.220000000000255</v>
      </c>
      <c r="AF114" s="31">
        <f ca="1">IFERROR(IF(AND($A114=VLOOKUP($A114&amp;"."&amp;$C114,UncollectibleLookup,2,FALSE),$C114=VLOOKUP($A114&amp;"."&amp;$C114,UncollectibleLookup,4,FALSE)),0,'Corrected With Uncollectible'!DX114-'Module C Initial'!DX114),'Corrected With Uncollectible'!DX114-'Module C Initial'!DX114)</f>
        <v>25.099999999999909</v>
      </c>
      <c r="AG114" s="31">
        <f ca="1">IFERROR(IF(AND($A114=VLOOKUP($A114&amp;"."&amp;$C114,UncollectibleLookup,2,FALSE),$C114=VLOOKUP($A114&amp;"."&amp;$C114,UncollectibleLookup,4,FALSE)),0,'Corrected With Uncollectible'!DY114-'Module C Initial'!DY114),'Corrected With Uncollectible'!DY114-'Module C Initial'!DY114)</f>
        <v>24.5300000000002</v>
      </c>
      <c r="AH114" s="31">
        <f ca="1">IFERROR(IF(AND($A114=VLOOKUP($A114&amp;"."&amp;$C114,UncollectibleLookup,2,FALSE),$C114=VLOOKUP($A114&amp;"."&amp;$C114,UncollectibleLookup,4,FALSE)),0,'Corrected With Uncollectible'!DZ114-'Module C Initial'!DZ114),'Corrected With Uncollectible'!DZ114-'Module C Initial'!DZ114)</f>
        <v>14.029999999999973</v>
      </c>
      <c r="AI114" s="31">
        <f ca="1">IFERROR(IF(AND($A114=VLOOKUP($A114&amp;"."&amp;$C114,UncollectibleLookup,2,FALSE),$C114=VLOOKUP($A114&amp;"."&amp;$C114,UncollectibleLookup,4,FALSE)),0,'Corrected With Uncollectible'!EA114-'Module C Initial'!EA114),'Corrected With Uncollectible'!EA114-'Module C Initial'!EA114)</f>
        <v>13.569999999999936</v>
      </c>
      <c r="AJ114" s="31">
        <f ca="1">IFERROR(IF(AND($A114=VLOOKUP($A114&amp;"."&amp;$C114,UncollectibleLookup,2,FALSE),$C114=VLOOKUP($A114&amp;"."&amp;$C114,UncollectibleLookup,4,FALSE)),0,'Corrected With Uncollectible'!EB114-'Module C Initial'!EB114),'Corrected With Uncollectible'!EB114-'Module C Initial'!EB114)</f>
        <v>13.779999999999973</v>
      </c>
      <c r="AK114" s="31">
        <f ca="1">IFERROR(IF(AND($A114=VLOOKUP($A114&amp;"."&amp;$C114,UncollectibleLookup,2,FALSE),$C114=VLOOKUP($A114&amp;"."&amp;$C114,UncollectibleLookup,4,FALSE)),0,'Corrected With Uncollectible'!EC114-'Module C Initial'!EC114),'Corrected With Uncollectible'!EC114-'Module C Initial'!EC114)</f>
        <v>44.359999999999673</v>
      </c>
      <c r="AL114" s="31">
        <f ca="1">IFERROR(IF(AND($A114=VLOOKUP($A114&amp;"."&amp;$C114,UncollectibleLookup,2,FALSE),$C114=VLOOKUP($A114&amp;"."&amp;$C114,UncollectibleLookup,4,FALSE)),0,'Corrected With Uncollectible'!ED114-'Module C Initial'!ED114),'Corrected With Uncollectible'!ED114-'Module C Initial'!ED114)</f>
        <v>22.199999999999818</v>
      </c>
      <c r="AM114" s="31">
        <f ca="1">IFERROR(IF(AND($A114=VLOOKUP($A114&amp;"."&amp;$C114,UncollectibleLookup,2,FALSE),$C114=VLOOKUP($A114&amp;"."&amp;$C114,UncollectibleLookup,4,FALSE)),0,'Corrected With Uncollectible'!EE114-'Module C Initial'!EE114),'Corrected With Uncollectible'!EE114-'Module C Initial'!EE114)</f>
        <v>65.479999999999563</v>
      </c>
      <c r="AN114" s="31">
        <f ca="1">IFERROR(IF(AND($A114=VLOOKUP($A114&amp;"."&amp;$C114,UncollectibleLookup,2,FALSE),$C114=VLOOKUP($A114&amp;"."&amp;$C114,UncollectibleLookup,4,FALSE)),0,'Corrected With Uncollectible'!EF114-'Module C Initial'!EF114),'Corrected With Uncollectible'!EF114-'Module C Initial'!EF114)</f>
        <v>27.759999999999764</v>
      </c>
      <c r="AO114" s="32">
        <f t="shared" ca="1" si="16"/>
        <v>331.19999999999914</v>
      </c>
      <c r="AP114" s="32">
        <f t="shared" ca="1" si="16"/>
        <v>99.500000000000398</v>
      </c>
      <c r="AQ114" s="32">
        <f t="shared" ca="1" si="16"/>
        <v>181.7800000000002</v>
      </c>
      <c r="AR114" s="32">
        <f t="shared" ca="1" si="16"/>
        <v>108.56999999999994</v>
      </c>
      <c r="AS114" s="32">
        <f t="shared" ca="1" si="16"/>
        <v>106.48999999999785</v>
      </c>
      <c r="AT114" s="32">
        <f t="shared" ca="1" si="16"/>
        <v>61.169999999999618</v>
      </c>
      <c r="AU114" s="32">
        <f t="shared" ca="1" si="21"/>
        <v>59.400000000000489</v>
      </c>
      <c r="AV114" s="32">
        <f t="shared" ca="1" si="21"/>
        <v>60.5799999999997</v>
      </c>
      <c r="AW114" s="32">
        <f t="shared" ca="1" si="21"/>
        <v>195.84999999999854</v>
      </c>
      <c r="AX114" s="32">
        <f t="shared" ca="1" si="21"/>
        <v>98.430000000001996</v>
      </c>
      <c r="AY114" s="32">
        <f t="shared" ca="1" si="21"/>
        <v>291.58999999999605</v>
      </c>
      <c r="AZ114" s="32">
        <f t="shared" ca="1" si="21"/>
        <v>124.09999999999997</v>
      </c>
      <c r="BA114" s="31">
        <f t="shared" ca="1" si="24"/>
        <v>2.83</v>
      </c>
      <c r="BB114" s="31">
        <f t="shared" ca="1" si="24"/>
        <v>0.85</v>
      </c>
      <c r="BC114" s="31">
        <f t="shared" ca="1" si="24"/>
        <v>1.56</v>
      </c>
      <c r="BD114" s="31">
        <f t="shared" ca="1" si="24"/>
        <v>0.93</v>
      </c>
      <c r="BE114" s="31">
        <f t="shared" ca="1" si="24"/>
        <v>0.91</v>
      </c>
      <c r="BF114" s="31">
        <f t="shared" ca="1" si="24"/>
        <v>0.53</v>
      </c>
      <c r="BG114" s="31">
        <f t="shared" ca="1" si="24"/>
        <v>0.51</v>
      </c>
      <c r="BH114" s="31">
        <f t="shared" ca="1" si="24"/>
        <v>0.52</v>
      </c>
      <c r="BI114" s="31">
        <f t="shared" ca="1" si="24"/>
        <v>1.69</v>
      </c>
      <c r="BJ114" s="31">
        <f t="shared" ca="1" si="22"/>
        <v>0.85</v>
      </c>
      <c r="BK114" s="31">
        <f t="shared" ca="1" si="22"/>
        <v>2.52</v>
      </c>
      <c r="BL114" s="31">
        <f t="shared" ca="1" si="22"/>
        <v>1.07</v>
      </c>
      <c r="BM114" s="32">
        <f t="shared" ca="1" si="25"/>
        <v>334.02999999999912</v>
      </c>
      <c r="BN114" s="32">
        <f t="shared" ca="1" si="25"/>
        <v>100.35000000000039</v>
      </c>
      <c r="BO114" s="32">
        <f t="shared" ca="1" si="25"/>
        <v>183.3400000000002</v>
      </c>
      <c r="BP114" s="32">
        <f t="shared" ca="1" si="25"/>
        <v>109.49999999999994</v>
      </c>
      <c r="BQ114" s="32">
        <f t="shared" ca="1" si="25"/>
        <v>107.39999999999785</v>
      </c>
      <c r="BR114" s="32">
        <f t="shared" ca="1" si="25"/>
        <v>61.699999999999619</v>
      </c>
      <c r="BS114" s="32">
        <f t="shared" ca="1" si="25"/>
        <v>59.910000000000487</v>
      </c>
      <c r="BT114" s="32">
        <f t="shared" ca="1" si="25"/>
        <v>61.099999999999703</v>
      </c>
      <c r="BU114" s="32">
        <f t="shared" ca="1" si="25"/>
        <v>197.53999999999854</v>
      </c>
      <c r="BV114" s="32">
        <f t="shared" ca="1" si="23"/>
        <v>99.280000000001991</v>
      </c>
      <c r="BW114" s="32">
        <f t="shared" ca="1" si="23"/>
        <v>294.10999999999603</v>
      </c>
      <c r="BX114" s="32">
        <f t="shared" ca="1" si="23"/>
        <v>125.16999999999996</v>
      </c>
    </row>
    <row r="115" spans="1:76">
      <c r="A115" t="s">
        <v>468</v>
      </c>
      <c r="B115" s="1" t="s">
        <v>116</v>
      </c>
      <c r="C115" t="str">
        <f t="shared" ca="1" si="17"/>
        <v>SCTG</v>
      </c>
      <c r="D115" t="str">
        <f t="shared" ca="1" si="18"/>
        <v>Scotford Industrial System</v>
      </c>
      <c r="E115" s="31">
        <f ca="1">IFERROR(IF(AND($A115=VLOOKUP($A115&amp;"."&amp;$C115,UncollectibleLookup,2,FALSE),$C115=VLOOKUP($A115&amp;"."&amp;$C115,UncollectibleLookup,4,FALSE)),0,'Corrected With Uncollectible'!CW115-'Module C Initial'!CW115),'Corrected With Uncollectible'!CW115-'Module C Initial'!CW115)</f>
        <v>-3.210000000000008</v>
      </c>
      <c r="F115" s="31">
        <f ca="1">IFERROR(IF(AND($A115=VLOOKUP($A115&amp;"."&amp;$C115,UncollectibleLookup,2,FALSE),$C115=VLOOKUP($A115&amp;"."&amp;$C115,UncollectibleLookup,4,FALSE)),0,'Corrected With Uncollectible'!CX115-'Module C Initial'!CX115),'Corrected With Uncollectible'!CX115-'Module C Initial'!CX115)</f>
        <v>0</v>
      </c>
      <c r="G115" s="31">
        <f ca="1">IFERROR(IF(AND($A115=VLOOKUP($A115&amp;"."&amp;$C115,UncollectibleLookup,2,FALSE),$C115=VLOOKUP($A115&amp;"."&amp;$C115,UncollectibleLookup,4,FALSE)),0,'Corrected With Uncollectible'!CY115-'Module C Initial'!CY115),'Corrected With Uncollectible'!CY115-'Module C Initial'!CY115)</f>
        <v>-24</v>
      </c>
      <c r="H115" s="31">
        <f ca="1">IFERROR(IF(AND($A115=VLOOKUP($A115&amp;"."&amp;$C115,UncollectibleLookup,2,FALSE),$C115=VLOOKUP($A115&amp;"."&amp;$C115,UncollectibleLookup,4,FALSE)),0,'Corrected With Uncollectible'!CZ115-'Module C Initial'!CZ115),'Corrected With Uncollectible'!CZ115-'Module C Initial'!CZ115)</f>
        <v>-6.0000000000000497E-2</v>
      </c>
      <c r="I115" s="31">
        <f ca="1">IFERROR(IF(AND($A115=VLOOKUP($A115&amp;"."&amp;$C115,UncollectibleLookup,2,FALSE),$C115=VLOOKUP($A115&amp;"."&amp;$C115,UncollectibleLookup,4,FALSE)),0,'Corrected With Uncollectible'!DA115-'Module C Initial'!DA115),'Corrected With Uncollectible'!DA115-'Module C Initial'!DA115)</f>
        <v>-9.2299999999999756</v>
      </c>
      <c r="J115" s="31">
        <f ca="1">IFERROR(IF(AND($A115=VLOOKUP($A115&amp;"."&amp;$C115,UncollectibleLookup,2,FALSE),$C115=VLOOKUP($A115&amp;"."&amp;$C115,UncollectibleLookup,4,FALSE)),0,'Corrected With Uncollectible'!DB115-'Module C Initial'!DB115),'Corrected With Uncollectible'!DB115-'Module C Initial'!DB115)</f>
        <v>0</v>
      </c>
      <c r="K115" s="31">
        <f ca="1">IFERROR(IF(AND($A115=VLOOKUP($A115&amp;"."&amp;$C115,UncollectibleLookup,2,FALSE),$C115=VLOOKUP($A115&amp;"."&amp;$C115,UncollectibleLookup,4,FALSE)),0,'Corrected With Uncollectible'!DC115-'Module C Initial'!DC115),'Corrected With Uncollectible'!DC115-'Module C Initial'!DC115)</f>
        <v>0</v>
      </c>
      <c r="L115" s="31">
        <f ca="1">IFERROR(IF(AND($A115=VLOOKUP($A115&amp;"."&amp;$C115,UncollectibleLookup,2,FALSE),$C115=VLOOKUP($A115&amp;"."&amp;$C115,UncollectibleLookup,4,FALSE)),0,'Corrected With Uncollectible'!DD115-'Module C Initial'!DD115),'Corrected With Uncollectible'!DD115-'Module C Initial'!DD115)</f>
        <v>0</v>
      </c>
      <c r="M115" s="31">
        <f ca="1">IFERROR(IF(AND($A115=VLOOKUP($A115&amp;"."&amp;$C115,UncollectibleLookup,2,FALSE),$C115=VLOOKUP($A115&amp;"."&amp;$C115,UncollectibleLookup,4,FALSE)),0,'Corrected With Uncollectible'!DE115-'Module C Initial'!DE115),'Corrected With Uncollectible'!DE115-'Module C Initial'!DE115)</f>
        <v>-1563.8700000000099</v>
      </c>
      <c r="N115" s="31">
        <f ca="1">IFERROR(IF(AND($A115=VLOOKUP($A115&amp;"."&amp;$C115,UncollectibleLookup,2,FALSE),$C115=VLOOKUP($A115&amp;"."&amp;$C115,UncollectibleLookup,4,FALSE)),0,'Corrected With Uncollectible'!DF115-'Module C Initial'!DF115),'Corrected With Uncollectible'!DF115-'Module C Initial'!DF115)</f>
        <v>-52.220000000000255</v>
      </c>
      <c r="O115" s="31">
        <f ca="1">IFERROR(IF(AND($A115=VLOOKUP($A115&amp;"."&amp;$C115,UncollectibleLookup,2,FALSE),$C115=VLOOKUP($A115&amp;"."&amp;$C115,UncollectibleLookup,4,FALSE)),0,'Corrected With Uncollectible'!DG115-'Module C Initial'!DG115),'Corrected With Uncollectible'!DG115-'Module C Initial'!DG115)</f>
        <v>-0.19999999999999751</v>
      </c>
      <c r="P115" s="31">
        <f ca="1">IFERROR(IF(AND($A115=VLOOKUP($A115&amp;"."&amp;$C115,UncollectibleLookup,2,FALSE),$C115=VLOOKUP($A115&amp;"."&amp;$C115,UncollectibleLookup,4,FALSE)),0,'Corrected With Uncollectible'!DH115-'Module C Initial'!DH115),'Corrected With Uncollectible'!DH115-'Module C Initial'!DH115)</f>
        <v>-19.009999999999991</v>
      </c>
      <c r="Q115" s="32">
        <f ca="1">IFERROR(IF(AND($A115=VLOOKUP($A115&amp;"."&amp;$C115,UncollectibleLookup,2,FALSE),$C115=VLOOKUP($A115&amp;"."&amp;$C115,UncollectibleLookup,4,FALSE)),0,'Corrected With Uncollectible'!DI115-'Module C Initial'!DI115),'Corrected With Uncollectible'!DI115-'Module C Initial'!DI115)</f>
        <v>-0.16000000000000014</v>
      </c>
      <c r="R115" s="32">
        <f ca="1">IFERROR(IF(AND($A115=VLOOKUP($A115&amp;"."&amp;$C115,UncollectibleLookup,2,FALSE),$C115=VLOOKUP($A115&amp;"."&amp;$C115,UncollectibleLookup,4,FALSE)),0,'Corrected With Uncollectible'!DJ115-'Module C Initial'!DJ115),'Corrected With Uncollectible'!DJ115-'Module C Initial'!DJ115)</f>
        <v>0</v>
      </c>
      <c r="S115" s="32">
        <f ca="1">IFERROR(IF(AND($A115=VLOOKUP($A115&amp;"."&amp;$C115,UncollectibleLookup,2,FALSE),$C115=VLOOKUP($A115&amp;"."&amp;$C115,UncollectibleLookup,4,FALSE)),0,'Corrected With Uncollectible'!DK115-'Module C Initial'!DK115),'Corrected With Uncollectible'!DK115-'Module C Initial'!DK115)</f>
        <v>-1.1999999999999975</v>
      </c>
      <c r="T115" s="32">
        <f ca="1">IFERROR(IF(AND($A115=VLOOKUP($A115&amp;"."&amp;$C115,UncollectibleLookup,2,FALSE),$C115=VLOOKUP($A115&amp;"."&amp;$C115,UncollectibleLookup,4,FALSE)),0,'Corrected With Uncollectible'!DL115-'Module C Initial'!DL115),'Corrected With Uncollectible'!DL115-'Module C Initial'!DL115)</f>
        <v>-1.0000000000000002E-2</v>
      </c>
      <c r="U115" s="32">
        <f ca="1">IFERROR(IF(AND($A115=VLOOKUP($A115&amp;"."&amp;$C115,UncollectibleLookup,2,FALSE),$C115=VLOOKUP($A115&amp;"."&amp;$C115,UncollectibleLookup,4,FALSE)),0,'Corrected With Uncollectible'!DM115-'Module C Initial'!DM115),'Corrected With Uncollectible'!DM115-'Module C Initial'!DM115)</f>
        <v>-0.45999999999999996</v>
      </c>
      <c r="V115" s="32">
        <f ca="1">IFERROR(IF(AND($A115=VLOOKUP($A115&amp;"."&amp;$C115,UncollectibleLookup,2,FALSE),$C115=VLOOKUP($A115&amp;"."&amp;$C115,UncollectibleLookup,4,FALSE)),0,'Corrected With Uncollectible'!DN115-'Module C Initial'!DN115),'Corrected With Uncollectible'!DN115-'Module C Initial'!DN115)</f>
        <v>0</v>
      </c>
      <c r="W115" s="32">
        <f ca="1">IFERROR(IF(AND($A115=VLOOKUP($A115&amp;"."&amp;$C115,UncollectibleLookup,2,FALSE),$C115=VLOOKUP($A115&amp;"."&amp;$C115,UncollectibleLookup,4,FALSE)),0,'Corrected With Uncollectible'!DO115-'Module C Initial'!DO115),'Corrected With Uncollectible'!DO115-'Module C Initial'!DO115)</f>
        <v>0</v>
      </c>
      <c r="X115" s="32">
        <f ca="1">IFERROR(IF(AND($A115=VLOOKUP($A115&amp;"."&amp;$C115,UncollectibleLookup,2,FALSE),$C115=VLOOKUP($A115&amp;"."&amp;$C115,UncollectibleLookup,4,FALSE)),0,'Corrected With Uncollectible'!DP115-'Module C Initial'!DP115),'Corrected With Uncollectible'!DP115-'Module C Initial'!DP115)</f>
        <v>0</v>
      </c>
      <c r="Y115" s="32">
        <f ca="1">IFERROR(IF(AND($A115=VLOOKUP($A115&amp;"."&amp;$C115,UncollectibleLookup,2,FALSE),$C115=VLOOKUP($A115&amp;"."&amp;$C115,UncollectibleLookup,4,FALSE)),0,'Corrected With Uncollectible'!DQ115-'Module C Initial'!DQ115),'Corrected With Uncollectible'!DQ115-'Module C Initial'!DQ115)</f>
        <v>-78.190000000000055</v>
      </c>
      <c r="Z115" s="32">
        <f ca="1">IFERROR(IF(AND($A115=VLOOKUP($A115&amp;"."&amp;$C115,UncollectibleLookup,2,FALSE),$C115=VLOOKUP($A115&amp;"."&amp;$C115,UncollectibleLookup,4,FALSE)),0,'Corrected With Uncollectible'!DR115-'Module C Initial'!DR115),'Corrected With Uncollectible'!DR115-'Module C Initial'!DR115)</f>
        <v>-2.6099999999999994</v>
      </c>
      <c r="AA115" s="32">
        <f ca="1">IFERROR(IF(AND($A115=VLOOKUP($A115&amp;"."&amp;$C115,UncollectibleLookup,2,FALSE),$C115=VLOOKUP($A115&amp;"."&amp;$C115,UncollectibleLookup,4,FALSE)),0,'Corrected With Uncollectible'!DS115-'Module C Initial'!DS115),'Corrected With Uncollectible'!DS115-'Module C Initial'!DS115)</f>
        <v>-9.9999999999999811E-3</v>
      </c>
      <c r="AB115" s="32">
        <f ca="1">IFERROR(IF(AND($A115=VLOOKUP($A115&amp;"."&amp;$C115,UncollectibleLookup,2,FALSE),$C115=VLOOKUP($A115&amp;"."&amp;$C115,UncollectibleLookup,4,FALSE)),0,'Corrected With Uncollectible'!DT115-'Module C Initial'!DT115),'Corrected With Uncollectible'!DT115-'Module C Initial'!DT115)</f>
        <v>-0.95999999999999908</v>
      </c>
      <c r="AC115" s="31">
        <f ca="1">IFERROR(IF(AND($A115=VLOOKUP($A115&amp;"."&amp;$C115,UncollectibleLookup,2,FALSE),$C115=VLOOKUP($A115&amp;"."&amp;$C115,UncollectibleLookup,4,FALSE)),0,'Corrected With Uncollectible'!DU115-'Module C Initial'!DU115),'Corrected With Uncollectible'!DU115-'Module C Initial'!DU115)</f>
        <v>-1.0299999999999994</v>
      </c>
      <c r="AD115" s="31">
        <f ca="1">IFERROR(IF(AND($A115=VLOOKUP($A115&amp;"."&amp;$C115,UncollectibleLookup,2,FALSE),$C115=VLOOKUP($A115&amp;"."&amp;$C115,UncollectibleLookup,4,FALSE)),0,'Corrected With Uncollectible'!DV115-'Module C Initial'!DV115),'Corrected With Uncollectible'!DV115-'Module C Initial'!DV115)</f>
        <v>0</v>
      </c>
      <c r="AE115" s="31">
        <f ca="1">IFERROR(IF(AND($A115=VLOOKUP($A115&amp;"."&amp;$C115,UncollectibleLookup,2,FALSE),$C115=VLOOKUP($A115&amp;"."&amp;$C115,UncollectibleLookup,4,FALSE)),0,'Corrected With Uncollectible'!DW115-'Module C Initial'!DW115),'Corrected With Uncollectible'!DW115-'Module C Initial'!DW115)</f>
        <v>-7.6299999999999955</v>
      </c>
      <c r="AF115" s="31">
        <f ca="1">IFERROR(IF(AND($A115=VLOOKUP($A115&amp;"."&amp;$C115,UncollectibleLookup,2,FALSE),$C115=VLOOKUP($A115&amp;"."&amp;$C115,UncollectibleLookup,4,FALSE)),0,'Corrected With Uncollectible'!DX115-'Module C Initial'!DX115),'Corrected With Uncollectible'!DX115-'Module C Initial'!DX115)</f>
        <v>-1.9999999999999962E-2</v>
      </c>
      <c r="AG115" s="31">
        <f ca="1">IFERROR(IF(AND($A115=VLOOKUP($A115&amp;"."&amp;$C115,UncollectibleLookup,2,FALSE),$C115=VLOOKUP($A115&amp;"."&amp;$C115,UncollectibleLookup,4,FALSE)),0,'Corrected With Uncollectible'!DY115-'Module C Initial'!DY115),'Corrected With Uncollectible'!DY115-'Module C Initial'!DY115)</f>
        <v>-2.9000000000000057</v>
      </c>
      <c r="AH115" s="31">
        <f ca="1">IFERROR(IF(AND($A115=VLOOKUP($A115&amp;"."&amp;$C115,UncollectibleLookup,2,FALSE),$C115=VLOOKUP($A115&amp;"."&amp;$C115,UncollectibleLookup,4,FALSE)),0,'Corrected With Uncollectible'!DZ115-'Module C Initial'!DZ115),'Corrected With Uncollectible'!DZ115-'Module C Initial'!DZ115)</f>
        <v>0</v>
      </c>
      <c r="AI115" s="31">
        <f ca="1">IFERROR(IF(AND($A115=VLOOKUP($A115&amp;"."&amp;$C115,UncollectibleLookup,2,FALSE),$C115=VLOOKUP($A115&amp;"."&amp;$C115,UncollectibleLookup,4,FALSE)),0,'Corrected With Uncollectible'!EA115-'Module C Initial'!EA115),'Corrected With Uncollectible'!EA115-'Module C Initial'!EA115)</f>
        <v>0</v>
      </c>
      <c r="AJ115" s="31">
        <f ca="1">IFERROR(IF(AND($A115=VLOOKUP($A115&amp;"."&amp;$C115,UncollectibleLookup,2,FALSE),$C115=VLOOKUP($A115&amp;"."&amp;$C115,UncollectibleLookup,4,FALSE)),0,'Corrected With Uncollectible'!EB115-'Module C Initial'!EB115),'Corrected With Uncollectible'!EB115-'Module C Initial'!EB115)</f>
        <v>0</v>
      </c>
      <c r="AK115" s="31">
        <f ca="1">IFERROR(IF(AND($A115=VLOOKUP($A115&amp;"."&amp;$C115,UncollectibleLookup,2,FALSE),$C115=VLOOKUP($A115&amp;"."&amp;$C115,UncollectibleLookup,4,FALSE)),0,'Corrected With Uncollectible'!EC115-'Module C Initial'!EC115),'Corrected With Uncollectible'!EC115-'Module C Initial'!EC115)</f>
        <v>-480.77999999999975</v>
      </c>
      <c r="AL115" s="31">
        <f ca="1">IFERROR(IF(AND($A115=VLOOKUP($A115&amp;"."&amp;$C115,UncollectibleLookup,2,FALSE),$C115=VLOOKUP($A115&amp;"."&amp;$C115,UncollectibleLookup,4,FALSE)),0,'Corrected With Uncollectible'!ED115-'Module C Initial'!ED115),'Corrected With Uncollectible'!ED115-'Module C Initial'!ED115)</f>
        <v>-15.960000000000008</v>
      </c>
      <c r="AM115" s="31">
        <f ca="1">IFERROR(IF(AND($A115=VLOOKUP($A115&amp;"."&amp;$C115,UncollectibleLookup,2,FALSE),$C115=VLOOKUP($A115&amp;"."&amp;$C115,UncollectibleLookup,4,FALSE)),0,'Corrected With Uncollectible'!EE115-'Module C Initial'!EE115),'Corrected With Uncollectible'!EE115-'Module C Initial'!EE115)</f>
        <v>-6.0000000000000053E-2</v>
      </c>
      <c r="AN115" s="31">
        <f ca="1">IFERROR(IF(AND($A115=VLOOKUP($A115&amp;"."&amp;$C115,UncollectibleLookup,2,FALSE),$C115=VLOOKUP($A115&amp;"."&amp;$C115,UncollectibleLookup,4,FALSE)),0,'Corrected With Uncollectible'!EF115-'Module C Initial'!EF115),'Corrected With Uncollectible'!EF115-'Module C Initial'!EF115)</f>
        <v>-5.75</v>
      </c>
      <c r="AO115" s="32">
        <f t="shared" ca="1" si="16"/>
        <v>-4.4000000000000075</v>
      </c>
      <c r="AP115" s="32">
        <f t="shared" ca="1" si="16"/>
        <v>0</v>
      </c>
      <c r="AQ115" s="32">
        <f t="shared" ca="1" si="16"/>
        <v>-32.829999999999991</v>
      </c>
      <c r="AR115" s="32">
        <f t="shared" ca="1" si="16"/>
        <v>-9.0000000000000469E-2</v>
      </c>
      <c r="AS115" s="32">
        <f t="shared" ca="1" si="16"/>
        <v>-12.589999999999982</v>
      </c>
      <c r="AT115" s="32">
        <f t="shared" ca="1" si="16"/>
        <v>0</v>
      </c>
      <c r="AU115" s="32">
        <f t="shared" ca="1" si="21"/>
        <v>0</v>
      </c>
      <c r="AV115" s="32">
        <f t="shared" ca="1" si="21"/>
        <v>0</v>
      </c>
      <c r="AW115" s="32">
        <f t="shared" ca="1" si="21"/>
        <v>-2122.8400000000097</v>
      </c>
      <c r="AX115" s="32">
        <f t="shared" ca="1" si="21"/>
        <v>-70.790000000000262</v>
      </c>
      <c r="AY115" s="32">
        <f t="shared" ca="1" si="21"/>
        <v>-0.26999999999999758</v>
      </c>
      <c r="AZ115" s="32">
        <f t="shared" ca="1" si="21"/>
        <v>-25.719999999999992</v>
      </c>
      <c r="BA115" s="31">
        <f t="shared" ca="1" si="24"/>
        <v>-0.04</v>
      </c>
      <c r="BB115" s="31">
        <f t="shared" ca="1" si="24"/>
        <v>0</v>
      </c>
      <c r="BC115" s="31">
        <f t="shared" ca="1" si="24"/>
        <v>-0.28000000000000003</v>
      </c>
      <c r="BD115" s="31">
        <f t="shared" ca="1" si="24"/>
        <v>0</v>
      </c>
      <c r="BE115" s="31">
        <f t="shared" ca="1" si="24"/>
        <v>-0.11</v>
      </c>
      <c r="BF115" s="31">
        <f t="shared" ca="1" si="24"/>
        <v>0</v>
      </c>
      <c r="BG115" s="31">
        <f t="shared" ca="1" si="24"/>
        <v>0</v>
      </c>
      <c r="BH115" s="31">
        <f t="shared" ca="1" si="24"/>
        <v>0</v>
      </c>
      <c r="BI115" s="31">
        <f t="shared" ca="1" si="24"/>
        <v>-18.32</v>
      </c>
      <c r="BJ115" s="31">
        <f t="shared" ca="1" si="22"/>
        <v>-0.61</v>
      </c>
      <c r="BK115" s="31">
        <f t="shared" ca="1" si="22"/>
        <v>0</v>
      </c>
      <c r="BL115" s="31">
        <f t="shared" ca="1" si="22"/>
        <v>-0.22</v>
      </c>
      <c r="BM115" s="32">
        <f t="shared" ca="1" si="25"/>
        <v>-4.4400000000000075</v>
      </c>
      <c r="BN115" s="32">
        <f t="shared" ca="1" si="25"/>
        <v>0</v>
      </c>
      <c r="BO115" s="32">
        <f t="shared" ca="1" si="25"/>
        <v>-33.109999999999992</v>
      </c>
      <c r="BP115" s="32">
        <f t="shared" ca="1" si="25"/>
        <v>-9.0000000000000469E-2</v>
      </c>
      <c r="BQ115" s="32">
        <f t="shared" ca="1" si="25"/>
        <v>-12.699999999999982</v>
      </c>
      <c r="BR115" s="32">
        <f t="shared" ca="1" si="25"/>
        <v>0</v>
      </c>
      <c r="BS115" s="32">
        <f t="shared" ca="1" si="25"/>
        <v>0</v>
      </c>
      <c r="BT115" s="32">
        <f t="shared" ca="1" si="25"/>
        <v>0</v>
      </c>
      <c r="BU115" s="32">
        <f t="shared" ca="1" si="25"/>
        <v>-2141.1600000000099</v>
      </c>
      <c r="BV115" s="32">
        <f t="shared" ca="1" si="23"/>
        <v>-71.400000000000261</v>
      </c>
      <c r="BW115" s="32">
        <f t="shared" ca="1" si="23"/>
        <v>-0.26999999999999758</v>
      </c>
      <c r="BX115" s="32">
        <f t="shared" ca="1" si="23"/>
        <v>-25.939999999999991</v>
      </c>
    </row>
    <row r="116" spans="1:76">
      <c r="A116" t="s">
        <v>437</v>
      </c>
      <c r="B116" s="1" t="s">
        <v>26</v>
      </c>
      <c r="C116" t="str">
        <f t="shared" ca="1" si="17"/>
        <v>SD1</v>
      </c>
      <c r="D116" t="str">
        <f t="shared" ca="1" si="18"/>
        <v>Sundance #1</v>
      </c>
      <c r="E116" s="31">
        <f ca="1">IFERROR(IF(AND($A116=VLOOKUP($A116&amp;"."&amp;$C116,UncollectibleLookup,2,FALSE),$C116=VLOOKUP($A116&amp;"."&amp;$C116,UncollectibleLookup,4,FALSE)),0,'Corrected With Uncollectible'!CW116-'Module C Initial'!CW116),'Corrected With Uncollectible'!CW116-'Module C Initial'!CW116)</f>
        <v>0</v>
      </c>
      <c r="F116" s="31">
        <f ca="1">IFERROR(IF(AND($A116=VLOOKUP($A116&amp;"."&amp;$C116,UncollectibleLookup,2,FALSE),$C116=VLOOKUP($A116&amp;"."&amp;$C116,UncollectibleLookup,4,FALSE)),0,'Corrected With Uncollectible'!CX116-'Module C Initial'!CX116),'Corrected With Uncollectible'!CX116-'Module C Initial'!CX116)</f>
        <v>1.1641532182693481E-10</v>
      </c>
      <c r="G116" s="31">
        <f ca="1">IFERROR(IF(AND($A116=VLOOKUP($A116&amp;"."&amp;$C116,UncollectibleLookup,2,FALSE),$C116=VLOOKUP($A116&amp;"."&amp;$C116,UncollectibleLookup,4,FALSE)),0,'Corrected With Uncollectible'!CY116-'Module C Initial'!CY116),'Corrected With Uncollectible'!CY116-'Module C Initial'!CY116)</f>
        <v>-1.1641532182693481E-10</v>
      </c>
      <c r="H116" s="31">
        <f ca="1">IFERROR(IF(AND($A116=VLOOKUP($A116&amp;"."&amp;$C116,UncollectibleLookup,2,FALSE),$C116=VLOOKUP($A116&amp;"."&amp;$C116,UncollectibleLookup,4,FALSE)),0,'Corrected With Uncollectible'!CZ116-'Module C Initial'!CZ116),'Corrected With Uncollectible'!CZ116-'Module C Initial'!CZ116)</f>
        <v>0</v>
      </c>
      <c r="I116" s="31">
        <f ca="1">IFERROR(IF(AND($A116=VLOOKUP($A116&amp;"."&amp;$C116,UncollectibleLookup,2,FALSE),$C116=VLOOKUP($A116&amp;"."&amp;$C116,UncollectibleLookup,4,FALSE)),0,'Corrected With Uncollectible'!DA116-'Module C Initial'!DA116),'Corrected With Uncollectible'!DA116-'Module C Initial'!DA116)</f>
        <v>0</v>
      </c>
      <c r="J116" s="31">
        <f ca="1">IFERROR(IF(AND($A116=VLOOKUP($A116&amp;"."&amp;$C116,UncollectibleLookup,2,FALSE),$C116=VLOOKUP($A116&amp;"."&amp;$C116,UncollectibleLookup,4,FALSE)),0,'Corrected With Uncollectible'!DB116-'Module C Initial'!DB116),'Corrected With Uncollectible'!DB116-'Module C Initial'!DB116)</f>
        <v>0</v>
      </c>
      <c r="K116" s="31">
        <f ca="1">IFERROR(IF(AND($A116=VLOOKUP($A116&amp;"."&amp;$C116,UncollectibleLookup,2,FALSE),$C116=VLOOKUP($A116&amp;"."&amp;$C116,UncollectibleLookup,4,FALSE)),0,'Corrected With Uncollectible'!DC116-'Module C Initial'!DC116),'Corrected With Uncollectible'!DC116-'Module C Initial'!DC116)</f>
        <v>1.1641532182693481E-10</v>
      </c>
      <c r="L116" s="31">
        <f ca="1">IFERROR(IF(AND($A116=VLOOKUP($A116&amp;"."&amp;$C116,UncollectibleLookup,2,FALSE),$C116=VLOOKUP($A116&amp;"."&amp;$C116,UncollectibleLookup,4,FALSE)),0,'Corrected With Uncollectible'!DD116-'Module C Initial'!DD116),'Corrected With Uncollectible'!DD116-'Module C Initial'!DD116)</f>
        <v>-1.0000000009313226E-2</v>
      </c>
      <c r="M116" s="31">
        <f ca="1">IFERROR(IF(AND($A116=VLOOKUP($A116&amp;"."&amp;$C116,UncollectibleLookup,2,FALSE),$C116=VLOOKUP($A116&amp;"."&amp;$C116,UncollectibleLookup,4,FALSE)),0,'Corrected With Uncollectible'!DE116-'Module C Initial'!DE116),'Corrected With Uncollectible'!DE116-'Module C Initial'!DE116)</f>
        <v>-9.9999998928979039E-3</v>
      </c>
      <c r="N116" s="31">
        <f ca="1">IFERROR(IF(AND($A116=VLOOKUP($A116&amp;"."&amp;$C116,UncollectibleLookup,2,FALSE),$C116=VLOOKUP($A116&amp;"."&amp;$C116,UncollectibleLookup,4,FALSE)),0,'Corrected With Uncollectible'!DF116-'Module C Initial'!DF116),'Corrected With Uncollectible'!DF116-'Module C Initial'!DF116)</f>
        <v>5.8207660913467407E-11</v>
      </c>
      <c r="O116" s="31">
        <f ca="1">IFERROR(IF(AND($A116=VLOOKUP($A116&amp;"."&amp;$C116,UncollectibleLookup,2,FALSE),$C116=VLOOKUP($A116&amp;"."&amp;$C116,UncollectibleLookup,4,FALSE)),0,'Corrected With Uncollectible'!DG116-'Module C Initial'!DG116),'Corrected With Uncollectible'!DG116-'Module C Initial'!DG116)</f>
        <v>0</v>
      </c>
      <c r="P116" s="31">
        <f ca="1">IFERROR(IF(AND($A116=VLOOKUP($A116&amp;"."&amp;$C116,UncollectibleLookup,2,FALSE),$C116=VLOOKUP($A116&amp;"."&amp;$C116,UncollectibleLookup,4,FALSE)),0,'Corrected With Uncollectible'!DH116-'Module C Initial'!DH116),'Corrected With Uncollectible'!DH116-'Module C Initial'!DH116)</f>
        <v>1.0000000125728548E-2</v>
      </c>
      <c r="Q116" s="32">
        <f ca="1">IFERROR(IF(AND($A116=VLOOKUP($A116&amp;"."&amp;$C116,UncollectibleLookup,2,FALSE),$C116=VLOOKUP($A116&amp;"."&amp;$C116,UncollectibleLookup,4,FALSE)),0,'Corrected With Uncollectible'!DI116-'Module C Initial'!DI116),'Corrected With Uncollectible'!DI116-'Module C Initial'!DI116)</f>
        <v>0</v>
      </c>
      <c r="R116" s="32">
        <f ca="1">IFERROR(IF(AND($A116=VLOOKUP($A116&amp;"."&amp;$C116,UncollectibleLookup,2,FALSE),$C116=VLOOKUP($A116&amp;"."&amp;$C116,UncollectibleLookup,4,FALSE)),0,'Corrected With Uncollectible'!DJ116-'Module C Initial'!DJ116),'Corrected With Uncollectible'!DJ116-'Module C Initial'!DJ116)</f>
        <v>0</v>
      </c>
      <c r="S116" s="32">
        <f ca="1">IFERROR(IF(AND($A116=VLOOKUP($A116&amp;"."&amp;$C116,UncollectibleLookup,2,FALSE),$C116=VLOOKUP($A116&amp;"."&amp;$C116,UncollectibleLookup,4,FALSE)),0,'Corrected With Uncollectible'!DK116-'Module C Initial'!DK116),'Corrected With Uncollectible'!DK116-'Module C Initial'!DK116)</f>
        <v>0</v>
      </c>
      <c r="T116" s="32">
        <f ca="1">IFERROR(IF(AND($A116=VLOOKUP($A116&amp;"."&amp;$C116,UncollectibleLookup,2,FALSE),$C116=VLOOKUP($A116&amp;"."&amp;$C116,UncollectibleLookup,4,FALSE)),0,'Corrected With Uncollectible'!DL116-'Module C Initial'!DL116),'Corrected With Uncollectible'!DL116-'Module C Initial'!DL116)</f>
        <v>0</v>
      </c>
      <c r="U116" s="32">
        <f ca="1">IFERROR(IF(AND($A116=VLOOKUP($A116&amp;"."&amp;$C116,UncollectibleLookup,2,FALSE),$C116=VLOOKUP($A116&amp;"."&amp;$C116,UncollectibleLookup,4,FALSE)),0,'Corrected With Uncollectible'!DM116-'Module C Initial'!DM116),'Corrected With Uncollectible'!DM116-'Module C Initial'!DM116)</f>
        <v>0</v>
      </c>
      <c r="V116" s="32">
        <f ca="1">IFERROR(IF(AND($A116=VLOOKUP($A116&amp;"."&amp;$C116,UncollectibleLookup,2,FALSE),$C116=VLOOKUP($A116&amp;"."&amp;$C116,UncollectibleLookup,4,FALSE)),0,'Corrected With Uncollectible'!DN116-'Module C Initial'!DN116),'Corrected With Uncollectible'!DN116-'Module C Initial'!DN116)</f>
        <v>0</v>
      </c>
      <c r="W116" s="32">
        <f ca="1">IFERROR(IF(AND($A116=VLOOKUP($A116&amp;"."&amp;$C116,UncollectibleLookup,2,FALSE),$C116=VLOOKUP($A116&amp;"."&amp;$C116,UncollectibleLookup,4,FALSE)),0,'Corrected With Uncollectible'!DO116-'Module C Initial'!DO116),'Corrected With Uncollectible'!DO116-'Module C Initial'!DO116)</f>
        <v>0</v>
      </c>
      <c r="X116" s="32">
        <f ca="1">IFERROR(IF(AND($A116=VLOOKUP($A116&amp;"."&amp;$C116,UncollectibleLookup,2,FALSE),$C116=VLOOKUP($A116&amp;"."&amp;$C116,UncollectibleLookup,4,FALSE)),0,'Corrected With Uncollectible'!DP116-'Module C Initial'!DP116),'Corrected With Uncollectible'!DP116-'Module C Initial'!DP116)</f>
        <v>-1.0000000000218279E-2</v>
      </c>
      <c r="Y116" s="32">
        <f ca="1">IFERROR(IF(AND($A116=VLOOKUP($A116&amp;"."&amp;$C116,UncollectibleLookup,2,FALSE),$C116=VLOOKUP($A116&amp;"."&amp;$C116,UncollectibleLookup,4,FALSE)),0,'Corrected With Uncollectible'!DQ116-'Module C Initial'!DQ116),'Corrected With Uncollectible'!DQ116-'Module C Initial'!DQ116)</f>
        <v>0</v>
      </c>
      <c r="Z116" s="32">
        <f ca="1">IFERROR(IF(AND($A116=VLOOKUP($A116&amp;"."&amp;$C116,UncollectibleLookup,2,FALSE),$C116=VLOOKUP($A116&amp;"."&amp;$C116,UncollectibleLookup,4,FALSE)),0,'Corrected With Uncollectible'!DR116-'Module C Initial'!DR116),'Corrected With Uncollectible'!DR116-'Module C Initial'!DR116)</f>
        <v>0</v>
      </c>
      <c r="AA116" s="32">
        <f ca="1">IFERROR(IF(AND($A116=VLOOKUP($A116&amp;"."&amp;$C116,UncollectibleLookup,2,FALSE),$C116=VLOOKUP($A116&amp;"."&amp;$C116,UncollectibleLookup,4,FALSE)),0,'Corrected With Uncollectible'!DS116-'Module C Initial'!DS116),'Corrected With Uncollectible'!DS116-'Module C Initial'!DS116)</f>
        <v>0</v>
      </c>
      <c r="AB116" s="32">
        <f ca="1">IFERROR(IF(AND($A116=VLOOKUP($A116&amp;"."&amp;$C116,UncollectibleLookup,2,FALSE),$C116=VLOOKUP($A116&amp;"."&amp;$C116,UncollectibleLookup,4,FALSE)),0,'Corrected With Uncollectible'!DT116-'Module C Initial'!DT116),'Corrected With Uncollectible'!DT116-'Module C Initial'!DT116)</f>
        <v>0</v>
      </c>
      <c r="AC116" s="31">
        <f ca="1">IFERROR(IF(AND($A116=VLOOKUP($A116&amp;"."&amp;$C116,UncollectibleLookup,2,FALSE),$C116=VLOOKUP($A116&amp;"."&amp;$C116,UncollectibleLookup,4,FALSE)),0,'Corrected With Uncollectible'!DU116-'Module C Initial'!DU116),'Corrected With Uncollectible'!DU116-'Module C Initial'!DU116)</f>
        <v>0</v>
      </c>
      <c r="AD116" s="31">
        <f ca="1">IFERROR(IF(AND($A116=VLOOKUP($A116&amp;"."&amp;$C116,UncollectibleLookup,2,FALSE),$C116=VLOOKUP($A116&amp;"."&amp;$C116,UncollectibleLookup,4,FALSE)),0,'Corrected With Uncollectible'!DV116-'Module C Initial'!DV116),'Corrected With Uncollectible'!DV116-'Module C Initial'!DV116)</f>
        <v>0</v>
      </c>
      <c r="AE116" s="31">
        <f ca="1">IFERROR(IF(AND($A116=VLOOKUP($A116&amp;"."&amp;$C116,UncollectibleLookup,2,FALSE),$C116=VLOOKUP($A116&amp;"."&amp;$C116,UncollectibleLookup,4,FALSE)),0,'Corrected With Uncollectible'!DW116-'Module C Initial'!DW116),'Corrected With Uncollectible'!DW116-'Module C Initial'!DW116)</f>
        <v>0</v>
      </c>
      <c r="AF116" s="31">
        <f ca="1">IFERROR(IF(AND($A116=VLOOKUP($A116&amp;"."&amp;$C116,UncollectibleLookup,2,FALSE),$C116=VLOOKUP($A116&amp;"."&amp;$C116,UncollectibleLookup,4,FALSE)),0,'Corrected With Uncollectible'!DX116-'Module C Initial'!DX116),'Corrected With Uncollectible'!DX116-'Module C Initial'!DX116)</f>
        <v>0</v>
      </c>
      <c r="AG116" s="31">
        <f ca="1">IFERROR(IF(AND($A116=VLOOKUP($A116&amp;"."&amp;$C116,UncollectibleLookup,2,FALSE),$C116=VLOOKUP($A116&amp;"."&amp;$C116,UncollectibleLookup,4,FALSE)),0,'Corrected With Uncollectible'!DY116-'Module C Initial'!DY116),'Corrected With Uncollectible'!DY116-'Module C Initial'!DY116)</f>
        <v>0</v>
      </c>
      <c r="AH116" s="31">
        <f ca="1">IFERROR(IF(AND($A116=VLOOKUP($A116&amp;"."&amp;$C116,UncollectibleLookup,2,FALSE),$C116=VLOOKUP($A116&amp;"."&amp;$C116,UncollectibleLookup,4,FALSE)),0,'Corrected With Uncollectible'!DZ116-'Module C Initial'!DZ116),'Corrected With Uncollectible'!DZ116-'Module C Initial'!DZ116)</f>
        <v>0</v>
      </c>
      <c r="AI116" s="31">
        <f ca="1">IFERROR(IF(AND($A116=VLOOKUP($A116&amp;"."&amp;$C116,UncollectibleLookup,2,FALSE),$C116=VLOOKUP($A116&amp;"."&amp;$C116,UncollectibleLookup,4,FALSE)),0,'Corrected With Uncollectible'!EA116-'Module C Initial'!EA116),'Corrected With Uncollectible'!EA116-'Module C Initial'!EA116)</f>
        <v>0</v>
      </c>
      <c r="AJ116" s="31">
        <f ca="1">IFERROR(IF(AND($A116=VLOOKUP($A116&amp;"."&amp;$C116,UncollectibleLookup,2,FALSE),$C116=VLOOKUP($A116&amp;"."&amp;$C116,UncollectibleLookup,4,FALSE)),0,'Corrected With Uncollectible'!EB116-'Module C Initial'!EB116),'Corrected With Uncollectible'!EB116-'Module C Initial'!EB116)</f>
        <v>0</v>
      </c>
      <c r="AK116" s="31">
        <f ca="1">IFERROR(IF(AND($A116=VLOOKUP($A116&amp;"."&amp;$C116,UncollectibleLookup,2,FALSE),$C116=VLOOKUP($A116&amp;"."&amp;$C116,UncollectibleLookup,4,FALSE)),0,'Corrected With Uncollectible'!EC116-'Module C Initial'!EC116),'Corrected With Uncollectible'!EC116-'Module C Initial'!EC116)</f>
        <v>0</v>
      </c>
      <c r="AL116" s="31">
        <f ca="1">IFERROR(IF(AND($A116=VLOOKUP($A116&amp;"."&amp;$C116,UncollectibleLookup,2,FALSE),$C116=VLOOKUP($A116&amp;"."&amp;$C116,UncollectibleLookup,4,FALSE)),0,'Corrected With Uncollectible'!ED116-'Module C Initial'!ED116),'Corrected With Uncollectible'!ED116-'Module C Initial'!ED116)</f>
        <v>0</v>
      </c>
      <c r="AM116" s="31">
        <f ca="1">IFERROR(IF(AND($A116=VLOOKUP($A116&amp;"."&amp;$C116,UncollectibleLookup,2,FALSE),$C116=VLOOKUP($A116&amp;"."&amp;$C116,UncollectibleLookup,4,FALSE)),0,'Corrected With Uncollectible'!EE116-'Module C Initial'!EE116),'Corrected With Uncollectible'!EE116-'Module C Initial'!EE116)</f>
        <v>0</v>
      </c>
      <c r="AN116" s="31">
        <f ca="1">IFERROR(IF(AND($A116=VLOOKUP($A116&amp;"."&amp;$C116,UncollectibleLookup,2,FALSE),$C116=VLOOKUP($A116&amp;"."&amp;$C116,UncollectibleLookup,4,FALSE)),0,'Corrected With Uncollectible'!EF116-'Module C Initial'!EF116),'Corrected With Uncollectible'!EF116-'Module C Initial'!EF116)</f>
        <v>1.0000000002037268E-2</v>
      </c>
      <c r="AO116" s="32">
        <f t="shared" ca="1" si="16"/>
        <v>0</v>
      </c>
      <c r="AP116" s="32">
        <f t="shared" ca="1" si="16"/>
        <v>1.1641532182693481E-10</v>
      </c>
      <c r="AQ116" s="32">
        <f t="shared" ca="1" si="16"/>
        <v>-1.1641532182693481E-10</v>
      </c>
      <c r="AR116" s="32">
        <f t="shared" ca="1" si="16"/>
        <v>0</v>
      </c>
      <c r="AS116" s="32">
        <f t="shared" ca="1" si="16"/>
        <v>0</v>
      </c>
      <c r="AT116" s="32">
        <f t="shared" ca="1" si="16"/>
        <v>0</v>
      </c>
      <c r="AU116" s="32">
        <f t="shared" ca="1" si="21"/>
        <v>1.1641532182693481E-10</v>
      </c>
      <c r="AV116" s="32">
        <f t="shared" ca="1" si="21"/>
        <v>-2.0000000009531504E-2</v>
      </c>
      <c r="AW116" s="32">
        <f t="shared" ca="1" si="21"/>
        <v>-9.9999998928979039E-3</v>
      </c>
      <c r="AX116" s="32">
        <f t="shared" ca="1" si="21"/>
        <v>5.8207660913467407E-11</v>
      </c>
      <c r="AY116" s="32">
        <f t="shared" ca="1" si="21"/>
        <v>0</v>
      </c>
      <c r="AZ116" s="32">
        <f t="shared" ca="1" si="21"/>
        <v>2.0000000127765816E-2</v>
      </c>
      <c r="BA116" s="31">
        <f t="shared" ca="1" si="24"/>
        <v>0</v>
      </c>
      <c r="BB116" s="31">
        <f t="shared" ca="1" si="24"/>
        <v>0</v>
      </c>
      <c r="BC116" s="31">
        <f t="shared" ca="1" si="24"/>
        <v>0</v>
      </c>
      <c r="BD116" s="31">
        <f t="shared" ca="1" si="24"/>
        <v>0</v>
      </c>
      <c r="BE116" s="31">
        <f t="shared" ca="1" si="24"/>
        <v>0</v>
      </c>
      <c r="BF116" s="31">
        <f t="shared" ca="1" si="24"/>
        <v>0</v>
      </c>
      <c r="BG116" s="31">
        <f t="shared" ca="1" si="24"/>
        <v>0</v>
      </c>
      <c r="BH116" s="31">
        <f t="shared" ca="1" si="24"/>
        <v>0</v>
      </c>
      <c r="BI116" s="31">
        <f t="shared" ca="1" si="24"/>
        <v>0</v>
      </c>
      <c r="BJ116" s="31">
        <f t="shared" ca="1" si="22"/>
        <v>0</v>
      </c>
      <c r="BK116" s="31">
        <f t="shared" ca="1" si="22"/>
        <v>0</v>
      </c>
      <c r="BL116" s="31">
        <f t="shared" ca="1" si="22"/>
        <v>0</v>
      </c>
      <c r="BM116" s="32">
        <f t="shared" ca="1" si="25"/>
        <v>0</v>
      </c>
      <c r="BN116" s="32">
        <f t="shared" ca="1" si="25"/>
        <v>1.1641532182693481E-10</v>
      </c>
      <c r="BO116" s="32">
        <f t="shared" ca="1" si="25"/>
        <v>-1.1641532182693481E-10</v>
      </c>
      <c r="BP116" s="32">
        <f t="shared" ca="1" si="25"/>
        <v>0</v>
      </c>
      <c r="BQ116" s="32">
        <f t="shared" ca="1" si="25"/>
        <v>0</v>
      </c>
      <c r="BR116" s="32">
        <f t="shared" ca="1" si="25"/>
        <v>0</v>
      </c>
      <c r="BS116" s="32">
        <f t="shared" ca="1" si="25"/>
        <v>1.1641532182693481E-10</v>
      </c>
      <c r="BT116" s="32">
        <f t="shared" ca="1" si="25"/>
        <v>-2.0000000009531504E-2</v>
      </c>
      <c r="BU116" s="32">
        <f t="shared" ca="1" si="25"/>
        <v>-9.9999998928979039E-3</v>
      </c>
      <c r="BV116" s="32">
        <f t="shared" ca="1" si="23"/>
        <v>5.8207660913467407E-11</v>
      </c>
      <c r="BW116" s="32">
        <f t="shared" ca="1" si="23"/>
        <v>0</v>
      </c>
      <c r="BX116" s="32">
        <f t="shared" ca="1" si="23"/>
        <v>2.0000000127765816E-2</v>
      </c>
    </row>
    <row r="117" spans="1:76">
      <c r="A117" t="s">
        <v>437</v>
      </c>
      <c r="B117" s="1" t="s">
        <v>27</v>
      </c>
      <c r="C117" t="str">
        <f t="shared" ca="1" si="17"/>
        <v>SD2</v>
      </c>
      <c r="D117" t="str">
        <f t="shared" ca="1" si="18"/>
        <v>Sundance #2</v>
      </c>
      <c r="E117" s="31">
        <f ca="1">IFERROR(IF(AND($A117=VLOOKUP($A117&amp;"."&amp;$C117,UncollectibleLookup,2,FALSE),$C117=VLOOKUP($A117&amp;"."&amp;$C117,UncollectibleLookup,4,FALSE)),0,'Corrected With Uncollectible'!CW117-'Module C Initial'!CW117),'Corrected With Uncollectible'!CW117-'Module C Initial'!CW117)</f>
        <v>1.0000000009313226E-2</v>
      </c>
      <c r="F117" s="31">
        <f ca="1">IFERROR(IF(AND($A117=VLOOKUP($A117&amp;"."&amp;$C117,UncollectibleLookup,2,FALSE),$C117=VLOOKUP($A117&amp;"."&amp;$C117,UncollectibleLookup,4,FALSE)),0,'Corrected With Uncollectible'!CX117-'Module C Initial'!CX117),'Corrected With Uncollectible'!CX117-'Module C Initial'!CX117)</f>
        <v>-1.0000000009313226E-2</v>
      </c>
      <c r="G117" s="31">
        <f ca="1">IFERROR(IF(AND($A117=VLOOKUP($A117&amp;"."&amp;$C117,UncollectibleLookup,2,FALSE),$C117=VLOOKUP($A117&amp;"."&amp;$C117,UncollectibleLookup,4,FALSE)),0,'Corrected With Uncollectible'!CY117-'Module C Initial'!CY117),'Corrected With Uncollectible'!CY117-'Module C Initial'!CY117)</f>
        <v>-1.0000000009313226E-2</v>
      </c>
      <c r="H117" s="31">
        <f ca="1">IFERROR(IF(AND($A117=VLOOKUP($A117&amp;"."&amp;$C117,UncollectibleLookup,2,FALSE),$C117=VLOOKUP($A117&amp;"."&amp;$C117,UncollectibleLookup,4,FALSE)),0,'Corrected With Uncollectible'!CZ117-'Module C Initial'!CZ117),'Corrected With Uncollectible'!CZ117-'Module C Initial'!CZ117)</f>
        <v>-1.0000000067520887E-2</v>
      </c>
      <c r="I117" s="31">
        <f ca="1">IFERROR(IF(AND($A117=VLOOKUP($A117&amp;"."&amp;$C117,UncollectibleLookup,2,FALSE),$C117=VLOOKUP($A117&amp;"."&amp;$C117,UncollectibleLookup,4,FALSE)),0,'Corrected With Uncollectible'!DA117-'Module C Initial'!DA117),'Corrected With Uncollectible'!DA117-'Module C Initial'!DA117)</f>
        <v>0</v>
      </c>
      <c r="J117" s="31">
        <f ca="1">IFERROR(IF(AND($A117=VLOOKUP($A117&amp;"."&amp;$C117,UncollectibleLookup,2,FALSE),$C117=VLOOKUP($A117&amp;"."&amp;$C117,UncollectibleLookup,4,FALSE)),0,'Corrected With Uncollectible'!DB117-'Module C Initial'!DB117),'Corrected With Uncollectible'!DB117-'Module C Initial'!DB117)</f>
        <v>0</v>
      </c>
      <c r="K117" s="31">
        <f ca="1">IFERROR(IF(AND($A117=VLOOKUP($A117&amp;"."&amp;$C117,UncollectibleLookup,2,FALSE),$C117=VLOOKUP($A117&amp;"."&amp;$C117,UncollectibleLookup,4,FALSE)),0,'Corrected With Uncollectible'!DC117-'Module C Initial'!DC117),'Corrected With Uncollectible'!DC117-'Module C Initial'!DC117)</f>
        <v>1.0000000009313226E-2</v>
      </c>
      <c r="L117" s="31">
        <f ca="1">IFERROR(IF(AND($A117=VLOOKUP($A117&amp;"."&amp;$C117,UncollectibleLookup,2,FALSE),$C117=VLOOKUP($A117&amp;"."&amp;$C117,UncollectibleLookup,4,FALSE)),0,'Corrected With Uncollectible'!DD117-'Module C Initial'!DD117),'Corrected With Uncollectible'!DD117-'Module C Initial'!DD117)</f>
        <v>-1.0000000009313226E-2</v>
      </c>
      <c r="M117" s="31">
        <f ca="1">IFERROR(IF(AND($A117=VLOOKUP($A117&amp;"."&amp;$C117,UncollectibleLookup,2,FALSE),$C117=VLOOKUP($A117&amp;"."&amp;$C117,UncollectibleLookup,4,FALSE)),0,'Corrected With Uncollectible'!DE117-'Module C Initial'!DE117),'Corrected With Uncollectible'!DE117-'Module C Initial'!DE117)</f>
        <v>-1.0000000009313226E-2</v>
      </c>
      <c r="N117" s="31">
        <f ca="1">IFERROR(IF(AND($A117=VLOOKUP($A117&amp;"."&amp;$C117,UncollectibleLookup,2,FALSE),$C117=VLOOKUP($A117&amp;"."&amp;$C117,UncollectibleLookup,4,FALSE)),0,'Corrected With Uncollectible'!DF117-'Module C Initial'!DF117),'Corrected With Uncollectible'!DF117-'Module C Initial'!DF117)</f>
        <v>0</v>
      </c>
      <c r="O117" s="31">
        <f ca="1">IFERROR(IF(AND($A117=VLOOKUP($A117&amp;"."&amp;$C117,UncollectibleLookup,2,FALSE),$C117=VLOOKUP($A117&amp;"."&amp;$C117,UncollectibleLookup,4,FALSE)),0,'Corrected With Uncollectible'!DG117-'Module C Initial'!DG117),'Corrected With Uncollectible'!DG117-'Module C Initial'!DG117)</f>
        <v>0</v>
      </c>
      <c r="P117" s="31">
        <f ca="1">IFERROR(IF(AND($A117=VLOOKUP($A117&amp;"."&amp;$C117,UncollectibleLookup,2,FALSE),$C117=VLOOKUP($A117&amp;"."&amp;$C117,UncollectibleLookup,4,FALSE)),0,'Corrected With Uncollectible'!DH117-'Module C Initial'!DH117),'Corrected With Uncollectible'!DH117-'Module C Initial'!DH117)</f>
        <v>0</v>
      </c>
      <c r="Q117" s="32">
        <f ca="1">IFERROR(IF(AND($A117=VLOOKUP($A117&amp;"."&amp;$C117,UncollectibleLookup,2,FALSE),$C117=VLOOKUP($A117&amp;"."&amp;$C117,UncollectibleLookup,4,FALSE)),0,'Corrected With Uncollectible'!DI117-'Module C Initial'!DI117),'Corrected With Uncollectible'!DI117-'Module C Initial'!DI117)</f>
        <v>0</v>
      </c>
      <c r="R117" s="32">
        <f ca="1">IFERROR(IF(AND($A117=VLOOKUP($A117&amp;"."&amp;$C117,UncollectibleLookup,2,FALSE),$C117=VLOOKUP($A117&amp;"."&amp;$C117,UncollectibleLookup,4,FALSE)),0,'Corrected With Uncollectible'!DJ117-'Module C Initial'!DJ117),'Corrected With Uncollectible'!DJ117-'Module C Initial'!DJ117)</f>
        <v>0</v>
      </c>
      <c r="S117" s="32">
        <f ca="1">IFERROR(IF(AND($A117=VLOOKUP($A117&amp;"."&amp;$C117,UncollectibleLookup,2,FALSE),$C117=VLOOKUP($A117&amp;"."&amp;$C117,UncollectibleLookup,4,FALSE)),0,'Corrected With Uncollectible'!DK117-'Module C Initial'!DK117),'Corrected With Uncollectible'!DK117-'Module C Initial'!DK117)</f>
        <v>0</v>
      </c>
      <c r="T117" s="32">
        <f ca="1">IFERROR(IF(AND($A117=VLOOKUP($A117&amp;"."&amp;$C117,UncollectibleLookup,2,FALSE),$C117=VLOOKUP($A117&amp;"."&amp;$C117,UncollectibleLookup,4,FALSE)),0,'Corrected With Uncollectible'!DL117-'Module C Initial'!DL117),'Corrected With Uncollectible'!DL117-'Module C Initial'!DL117)</f>
        <v>0</v>
      </c>
      <c r="U117" s="32">
        <f ca="1">IFERROR(IF(AND($A117=VLOOKUP($A117&amp;"."&amp;$C117,UncollectibleLookup,2,FALSE),$C117=VLOOKUP($A117&amp;"."&amp;$C117,UncollectibleLookup,4,FALSE)),0,'Corrected With Uncollectible'!DM117-'Module C Initial'!DM117),'Corrected With Uncollectible'!DM117-'Module C Initial'!DM117)</f>
        <v>0</v>
      </c>
      <c r="V117" s="32">
        <f ca="1">IFERROR(IF(AND($A117=VLOOKUP($A117&amp;"."&amp;$C117,UncollectibleLookup,2,FALSE),$C117=VLOOKUP($A117&amp;"."&amp;$C117,UncollectibleLookup,4,FALSE)),0,'Corrected With Uncollectible'!DN117-'Module C Initial'!DN117),'Corrected With Uncollectible'!DN117-'Module C Initial'!DN117)</f>
        <v>0</v>
      </c>
      <c r="W117" s="32">
        <f ca="1">IFERROR(IF(AND($A117=VLOOKUP($A117&amp;"."&amp;$C117,UncollectibleLookup,2,FALSE),$C117=VLOOKUP($A117&amp;"."&amp;$C117,UncollectibleLookup,4,FALSE)),0,'Corrected With Uncollectible'!DO117-'Module C Initial'!DO117),'Corrected With Uncollectible'!DO117-'Module C Initial'!DO117)</f>
        <v>0</v>
      </c>
      <c r="X117" s="32">
        <f ca="1">IFERROR(IF(AND($A117=VLOOKUP($A117&amp;"."&amp;$C117,UncollectibleLookup,2,FALSE),$C117=VLOOKUP($A117&amp;"."&amp;$C117,UncollectibleLookup,4,FALSE)),0,'Corrected With Uncollectible'!DP117-'Module C Initial'!DP117),'Corrected With Uncollectible'!DP117-'Module C Initial'!DP117)</f>
        <v>0</v>
      </c>
      <c r="Y117" s="32">
        <f ca="1">IFERROR(IF(AND($A117=VLOOKUP($A117&amp;"."&amp;$C117,UncollectibleLookup,2,FALSE),$C117=VLOOKUP($A117&amp;"."&amp;$C117,UncollectibleLookup,4,FALSE)),0,'Corrected With Uncollectible'!DQ117-'Module C Initial'!DQ117),'Corrected With Uncollectible'!DQ117-'Module C Initial'!DQ117)</f>
        <v>0</v>
      </c>
      <c r="Z117" s="32">
        <f ca="1">IFERROR(IF(AND($A117=VLOOKUP($A117&amp;"."&amp;$C117,UncollectibleLookup,2,FALSE),$C117=VLOOKUP($A117&amp;"."&amp;$C117,UncollectibleLookup,4,FALSE)),0,'Corrected With Uncollectible'!DR117-'Module C Initial'!DR117),'Corrected With Uncollectible'!DR117-'Module C Initial'!DR117)</f>
        <v>0</v>
      </c>
      <c r="AA117" s="32">
        <f ca="1">IFERROR(IF(AND($A117=VLOOKUP($A117&amp;"."&amp;$C117,UncollectibleLookup,2,FALSE),$C117=VLOOKUP($A117&amp;"."&amp;$C117,UncollectibleLookup,4,FALSE)),0,'Corrected With Uncollectible'!DS117-'Module C Initial'!DS117),'Corrected With Uncollectible'!DS117-'Module C Initial'!DS117)</f>
        <v>0</v>
      </c>
      <c r="AB117" s="32">
        <f ca="1">IFERROR(IF(AND($A117=VLOOKUP($A117&amp;"."&amp;$C117,UncollectibleLookup,2,FALSE),$C117=VLOOKUP($A117&amp;"."&amp;$C117,UncollectibleLookup,4,FALSE)),0,'Corrected With Uncollectible'!DT117-'Module C Initial'!DT117),'Corrected With Uncollectible'!DT117-'Module C Initial'!DT117)</f>
        <v>0</v>
      </c>
      <c r="AC117" s="31">
        <f ca="1">IFERROR(IF(AND($A117=VLOOKUP($A117&amp;"."&amp;$C117,UncollectibleLookup,2,FALSE),$C117=VLOOKUP($A117&amp;"."&amp;$C117,UncollectibleLookup,4,FALSE)),0,'Corrected With Uncollectible'!DU117-'Module C Initial'!DU117),'Corrected With Uncollectible'!DU117-'Module C Initial'!DU117)</f>
        <v>0</v>
      </c>
      <c r="AD117" s="31">
        <f ca="1">IFERROR(IF(AND($A117=VLOOKUP($A117&amp;"."&amp;$C117,UncollectibleLookup,2,FALSE),$C117=VLOOKUP($A117&amp;"."&amp;$C117,UncollectibleLookup,4,FALSE)),0,'Corrected With Uncollectible'!DV117-'Module C Initial'!DV117),'Corrected With Uncollectible'!DV117-'Module C Initial'!DV117)</f>
        <v>0</v>
      </c>
      <c r="AE117" s="31">
        <f ca="1">IFERROR(IF(AND($A117=VLOOKUP($A117&amp;"."&amp;$C117,UncollectibleLookup,2,FALSE),$C117=VLOOKUP($A117&amp;"."&amp;$C117,UncollectibleLookup,4,FALSE)),0,'Corrected With Uncollectible'!DW117-'Module C Initial'!DW117),'Corrected With Uncollectible'!DW117-'Module C Initial'!DW117)</f>
        <v>-1.0000000002037268E-2</v>
      </c>
      <c r="AF117" s="31">
        <f ca="1">IFERROR(IF(AND($A117=VLOOKUP($A117&amp;"."&amp;$C117,UncollectibleLookup,2,FALSE),$C117=VLOOKUP($A117&amp;"."&amp;$C117,UncollectibleLookup,4,FALSE)),0,'Corrected With Uncollectible'!DX117-'Module C Initial'!DX117),'Corrected With Uncollectible'!DX117-'Module C Initial'!DX117)</f>
        <v>-1.0000000002037268E-2</v>
      </c>
      <c r="AG117" s="31">
        <f ca="1">IFERROR(IF(AND($A117=VLOOKUP($A117&amp;"."&amp;$C117,UncollectibleLookup,2,FALSE),$C117=VLOOKUP($A117&amp;"."&amp;$C117,UncollectibleLookup,4,FALSE)),0,'Corrected With Uncollectible'!DY117-'Module C Initial'!DY117),'Corrected With Uncollectible'!DY117-'Module C Initial'!DY117)</f>
        <v>0</v>
      </c>
      <c r="AH117" s="31">
        <f ca="1">IFERROR(IF(AND($A117=VLOOKUP($A117&amp;"."&amp;$C117,UncollectibleLookup,2,FALSE),$C117=VLOOKUP($A117&amp;"."&amp;$C117,UncollectibleLookup,4,FALSE)),0,'Corrected With Uncollectible'!DZ117-'Module C Initial'!DZ117),'Corrected With Uncollectible'!DZ117-'Module C Initial'!DZ117)</f>
        <v>0</v>
      </c>
      <c r="AI117" s="31">
        <f ca="1">IFERROR(IF(AND($A117=VLOOKUP($A117&amp;"."&amp;$C117,UncollectibleLookup,2,FALSE),$C117=VLOOKUP($A117&amp;"."&amp;$C117,UncollectibleLookup,4,FALSE)),0,'Corrected With Uncollectible'!EA117-'Module C Initial'!EA117),'Corrected With Uncollectible'!EA117-'Module C Initial'!EA117)</f>
        <v>0</v>
      </c>
      <c r="AJ117" s="31">
        <f ca="1">IFERROR(IF(AND($A117=VLOOKUP($A117&amp;"."&amp;$C117,UncollectibleLookup,2,FALSE),$C117=VLOOKUP($A117&amp;"."&amp;$C117,UncollectibleLookup,4,FALSE)),0,'Corrected With Uncollectible'!EB117-'Module C Initial'!EB117),'Corrected With Uncollectible'!EB117-'Module C Initial'!EB117)</f>
        <v>-9.9999999983992893E-3</v>
      </c>
      <c r="AK117" s="31">
        <f ca="1">IFERROR(IF(AND($A117=VLOOKUP($A117&amp;"."&amp;$C117,UncollectibleLookup,2,FALSE),$C117=VLOOKUP($A117&amp;"."&amp;$C117,UncollectibleLookup,4,FALSE)),0,'Corrected With Uncollectible'!EC117-'Module C Initial'!EC117),'Corrected With Uncollectible'!EC117-'Module C Initial'!EC117)</f>
        <v>0</v>
      </c>
      <c r="AL117" s="31">
        <f ca="1">IFERROR(IF(AND($A117=VLOOKUP($A117&amp;"."&amp;$C117,UncollectibleLookup,2,FALSE),$C117=VLOOKUP($A117&amp;"."&amp;$C117,UncollectibleLookup,4,FALSE)),0,'Corrected With Uncollectible'!ED117-'Module C Initial'!ED117),'Corrected With Uncollectible'!ED117-'Module C Initial'!ED117)</f>
        <v>0</v>
      </c>
      <c r="AM117" s="31">
        <f ca="1">IFERROR(IF(AND($A117=VLOOKUP($A117&amp;"."&amp;$C117,UncollectibleLookup,2,FALSE),$C117=VLOOKUP($A117&amp;"."&amp;$C117,UncollectibleLookup,4,FALSE)),0,'Corrected With Uncollectible'!EE117-'Module C Initial'!EE117),'Corrected With Uncollectible'!EE117-'Module C Initial'!EE117)</f>
        <v>0</v>
      </c>
      <c r="AN117" s="31">
        <f ca="1">IFERROR(IF(AND($A117=VLOOKUP($A117&amp;"."&amp;$C117,UncollectibleLookup,2,FALSE),$C117=VLOOKUP($A117&amp;"."&amp;$C117,UncollectibleLookup,4,FALSE)),0,'Corrected With Uncollectible'!EF117-'Module C Initial'!EF117),'Corrected With Uncollectible'!EF117-'Module C Initial'!EF117)</f>
        <v>0</v>
      </c>
      <c r="AO117" s="32">
        <f t="shared" ca="1" si="16"/>
        <v>1.0000000009313226E-2</v>
      </c>
      <c r="AP117" s="32">
        <f t="shared" ca="1" si="16"/>
        <v>-1.0000000009313226E-2</v>
      </c>
      <c r="AQ117" s="32">
        <f t="shared" ca="1" si="16"/>
        <v>-2.0000000011350494E-2</v>
      </c>
      <c r="AR117" s="32">
        <f t="shared" ca="1" si="16"/>
        <v>-2.0000000069558155E-2</v>
      </c>
      <c r="AS117" s="32">
        <f t="shared" ca="1" si="16"/>
        <v>0</v>
      </c>
      <c r="AT117" s="32">
        <f t="shared" ca="1" si="16"/>
        <v>0</v>
      </c>
      <c r="AU117" s="32">
        <f t="shared" ca="1" si="21"/>
        <v>1.0000000009313226E-2</v>
      </c>
      <c r="AV117" s="32">
        <f t="shared" ca="1" si="21"/>
        <v>-2.0000000007712515E-2</v>
      </c>
      <c r="AW117" s="32">
        <f t="shared" ca="1" si="21"/>
        <v>-1.0000000009313226E-2</v>
      </c>
      <c r="AX117" s="32">
        <f t="shared" ca="1" si="21"/>
        <v>0</v>
      </c>
      <c r="AY117" s="32">
        <f t="shared" ca="1" si="21"/>
        <v>0</v>
      </c>
      <c r="AZ117" s="32">
        <f t="shared" ca="1" si="21"/>
        <v>0</v>
      </c>
      <c r="BA117" s="31">
        <f t="shared" ca="1" si="24"/>
        <v>0</v>
      </c>
      <c r="BB117" s="31">
        <f t="shared" ca="1" si="24"/>
        <v>0</v>
      </c>
      <c r="BC117" s="31">
        <f t="shared" ca="1" si="24"/>
        <v>0</v>
      </c>
      <c r="BD117" s="31">
        <f t="shared" ca="1" si="24"/>
        <v>0</v>
      </c>
      <c r="BE117" s="31">
        <f t="shared" ca="1" si="24"/>
        <v>0</v>
      </c>
      <c r="BF117" s="31">
        <f t="shared" ca="1" si="24"/>
        <v>0</v>
      </c>
      <c r="BG117" s="31">
        <f t="shared" ca="1" si="24"/>
        <v>0</v>
      </c>
      <c r="BH117" s="31">
        <f t="shared" ca="1" si="24"/>
        <v>0</v>
      </c>
      <c r="BI117" s="31">
        <f t="shared" ca="1" si="24"/>
        <v>0</v>
      </c>
      <c r="BJ117" s="31">
        <f t="shared" ca="1" si="22"/>
        <v>0</v>
      </c>
      <c r="BK117" s="31">
        <f t="shared" ca="1" si="22"/>
        <v>0</v>
      </c>
      <c r="BL117" s="31">
        <f t="shared" ca="1" si="22"/>
        <v>0</v>
      </c>
      <c r="BM117" s="32">
        <f t="shared" ca="1" si="25"/>
        <v>1.0000000009313226E-2</v>
      </c>
      <c r="BN117" s="32">
        <f t="shared" ca="1" si="25"/>
        <v>-1.0000000009313226E-2</v>
      </c>
      <c r="BO117" s="32">
        <f t="shared" ca="1" si="25"/>
        <v>-2.0000000011350494E-2</v>
      </c>
      <c r="BP117" s="32">
        <f t="shared" ca="1" si="25"/>
        <v>-2.0000000069558155E-2</v>
      </c>
      <c r="BQ117" s="32">
        <f t="shared" ca="1" si="25"/>
        <v>0</v>
      </c>
      <c r="BR117" s="32">
        <f t="shared" ca="1" si="25"/>
        <v>0</v>
      </c>
      <c r="BS117" s="32">
        <f t="shared" ca="1" si="25"/>
        <v>1.0000000009313226E-2</v>
      </c>
      <c r="BT117" s="32">
        <f t="shared" ca="1" si="25"/>
        <v>-2.0000000007712515E-2</v>
      </c>
      <c r="BU117" s="32">
        <f t="shared" ca="1" si="25"/>
        <v>-1.0000000009313226E-2</v>
      </c>
      <c r="BV117" s="32">
        <f t="shared" ca="1" si="23"/>
        <v>0</v>
      </c>
      <c r="BW117" s="32">
        <f t="shared" ca="1" si="23"/>
        <v>0</v>
      </c>
      <c r="BX117" s="32">
        <f t="shared" ca="1" si="23"/>
        <v>0</v>
      </c>
    </row>
    <row r="118" spans="1:76">
      <c r="A118" t="s">
        <v>469</v>
      </c>
      <c r="B118" s="1" t="s">
        <v>23</v>
      </c>
      <c r="C118" t="str">
        <f t="shared" ca="1" si="17"/>
        <v>SD3</v>
      </c>
      <c r="D118" t="str">
        <f t="shared" ca="1" si="18"/>
        <v>Sundance #3</v>
      </c>
      <c r="E118" s="31">
        <f ca="1">IFERROR(IF(AND($A118=VLOOKUP($A118&amp;"."&amp;$C118,UncollectibleLookup,2,FALSE),$C118=VLOOKUP($A118&amp;"."&amp;$C118,UncollectibleLookup,4,FALSE)),0,'Corrected With Uncollectible'!CW118-'Module C Initial'!CW118),'Corrected With Uncollectible'!CW118-'Module C Initial'!CW118)</f>
        <v>1279.0999999999767</v>
      </c>
      <c r="F118" s="31">
        <f ca="1">IFERROR(IF(AND($A118=VLOOKUP($A118&amp;"."&amp;$C118,UncollectibleLookup,2,FALSE),$C118=VLOOKUP($A118&amp;"."&amp;$C118,UncollectibleLookup,4,FALSE)),0,'Corrected With Uncollectible'!CX118-'Module C Initial'!CX118),'Corrected With Uncollectible'!CX118-'Module C Initial'!CX118)</f>
        <v>1196.6500000000233</v>
      </c>
      <c r="G118" s="31">
        <f ca="1">IFERROR(IF(AND($A118=VLOOKUP($A118&amp;"."&amp;$C118,UncollectibleLookup,2,FALSE),$C118=VLOOKUP($A118&amp;"."&amp;$C118,UncollectibleLookup,4,FALSE)),0,'Corrected With Uncollectible'!CY118-'Module C Initial'!CY118),'Corrected With Uncollectible'!CY118-'Module C Initial'!CY118)</f>
        <v>622.84999999997672</v>
      </c>
      <c r="H118" s="31">
        <f ca="1">IFERROR(IF(AND($A118=VLOOKUP($A118&amp;"."&amp;$C118,UncollectibleLookup,2,FALSE),$C118=VLOOKUP($A118&amp;"."&amp;$C118,UncollectibleLookup,4,FALSE)),0,'Corrected With Uncollectible'!CZ118-'Module C Initial'!CZ118),'Corrected With Uncollectible'!CZ118-'Module C Initial'!CZ118)</f>
        <v>186.43000000002212</v>
      </c>
      <c r="I118" s="31">
        <f ca="1">IFERROR(IF(AND($A118=VLOOKUP($A118&amp;"."&amp;$C118,UncollectibleLookup,2,FALSE),$C118=VLOOKUP($A118&amp;"."&amp;$C118,UncollectibleLookup,4,FALSE)),0,'Corrected With Uncollectible'!DA118-'Module C Initial'!DA118),'Corrected With Uncollectible'!DA118-'Module C Initial'!DA118)</f>
        <v>705.22999999998137</v>
      </c>
      <c r="J118" s="31">
        <f ca="1">IFERROR(IF(AND($A118=VLOOKUP($A118&amp;"."&amp;$C118,UncollectibleLookup,2,FALSE),$C118=VLOOKUP($A118&amp;"."&amp;$C118,UncollectibleLookup,4,FALSE)),0,'Corrected With Uncollectible'!DB118-'Module C Initial'!DB118),'Corrected With Uncollectible'!DB118-'Module C Initial'!DB118)</f>
        <v>43.380000000001019</v>
      </c>
      <c r="K118" s="31">
        <f ca="1">IFERROR(IF(AND($A118=VLOOKUP($A118&amp;"."&amp;$C118,UncollectibleLookup,2,FALSE),$C118=VLOOKUP($A118&amp;"."&amp;$C118,UncollectibleLookup,4,FALSE)),0,'Corrected With Uncollectible'!DC118-'Module C Initial'!DC118),'Corrected With Uncollectible'!DC118-'Module C Initial'!DC118)</f>
        <v>231.80999999999767</v>
      </c>
      <c r="L118" s="31">
        <f ca="1">IFERROR(IF(AND($A118=VLOOKUP($A118&amp;"."&amp;$C118,UncollectibleLookup,2,FALSE),$C118=VLOOKUP($A118&amp;"."&amp;$C118,UncollectibleLookup,4,FALSE)),0,'Corrected With Uncollectible'!DD118-'Module C Initial'!DD118),'Corrected With Uncollectible'!DD118-'Module C Initial'!DD118)</f>
        <v>818.36999999999534</v>
      </c>
      <c r="M118" s="31">
        <f ca="1">IFERROR(IF(AND($A118=VLOOKUP($A118&amp;"."&amp;$C118,UncollectibleLookup,2,FALSE),$C118=VLOOKUP($A118&amp;"."&amp;$C118,UncollectibleLookup,4,FALSE)),0,'Corrected With Uncollectible'!DE118-'Module C Initial'!DE118),'Corrected With Uncollectible'!DE118-'Module C Initial'!DE118)</f>
        <v>1276.390000000014</v>
      </c>
      <c r="N118" s="31">
        <f ca="1">IFERROR(IF(AND($A118=VLOOKUP($A118&amp;"."&amp;$C118,UncollectibleLookup,2,FALSE),$C118=VLOOKUP($A118&amp;"."&amp;$C118,UncollectibleLookup,4,FALSE)),0,'Corrected With Uncollectible'!DF118-'Module C Initial'!DF118),'Corrected With Uncollectible'!DF118-'Module C Initial'!DF118)</f>
        <v>811.35999999998603</v>
      </c>
      <c r="O118" s="31">
        <f ca="1">IFERROR(IF(AND($A118=VLOOKUP($A118&amp;"."&amp;$C118,UncollectibleLookup,2,FALSE),$C118=VLOOKUP($A118&amp;"."&amp;$C118,UncollectibleLookup,4,FALSE)),0,'Corrected With Uncollectible'!DG118-'Module C Initial'!DG118),'Corrected With Uncollectible'!DG118-'Module C Initial'!DG118)</f>
        <v>950.26000000000931</v>
      </c>
      <c r="P118" s="31">
        <f ca="1">IFERROR(IF(AND($A118=VLOOKUP($A118&amp;"."&amp;$C118,UncollectibleLookup,2,FALSE),$C118=VLOOKUP($A118&amp;"."&amp;$C118,UncollectibleLookup,4,FALSE)),0,'Corrected With Uncollectible'!DH118-'Module C Initial'!DH118),'Corrected With Uncollectible'!DH118-'Module C Initial'!DH118)</f>
        <v>1205.1800000000512</v>
      </c>
      <c r="Q118" s="32">
        <f ca="1">IFERROR(IF(AND($A118=VLOOKUP($A118&amp;"."&amp;$C118,UncollectibleLookup,2,FALSE),$C118=VLOOKUP($A118&amp;"."&amp;$C118,UncollectibleLookup,4,FALSE)),0,'Corrected With Uncollectible'!DI118-'Module C Initial'!DI118),'Corrected With Uncollectible'!DI118-'Module C Initial'!DI118)</f>
        <v>63.960000000000946</v>
      </c>
      <c r="R118" s="32">
        <f ca="1">IFERROR(IF(AND($A118=VLOOKUP($A118&amp;"."&amp;$C118,UncollectibleLookup,2,FALSE),$C118=VLOOKUP($A118&amp;"."&amp;$C118,UncollectibleLookup,4,FALSE)),0,'Corrected With Uncollectible'!DJ118-'Module C Initial'!DJ118),'Corrected With Uncollectible'!DJ118-'Module C Initial'!DJ118)</f>
        <v>59.840000000000146</v>
      </c>
      <c r="S118" s="32">
        <f ca="1">IFERROR(IF(AND($A118=VLOOKUP($A118&amp;"."&amp;$C118,UncollectibleLookup,2,FALSE),$C118=VLOOKUP($A118&amp;"."&amp;$C118,UncollectibleLookup,4,FALSE)),0,'Corrected With Uncollectible'!DK118-'Module C Initial'!DK118),'Corrected With Uncollectible'!DK118-'Module C Initial'!DK118)</f>
        <v>31.149999999999636</v>
      </c>
      <c r="T118" s="32">
        <f ca="1">IFERROR(IF(AND($A118=VLOOKUP($A118&amp;"."&amp;$C118,UncollectibleLookup,2,FALSE),$C118=VLOOKUP($A118&amp;"."&amp;$C118,UncollectibleLookup,4,FALSE)),0,'Corrected With Uncollectible'!DL118-'Module C Initial'!DL118),'Corrected With Uncollectible'!DL118-'Module C Initial'!DL118)</f>
        <v>9.3199999999999363</v>
      </c>
      <c r="U118" s="32">
        <f ca="1">IFERROR(IF(AND($A118=VLOOKUP($A118&amp;"."&amp;$C118,UncollectibleLookup,2,FALSE),$C118=VLOOKUP($A118&amp;"."&amp;$C118,UncollectibleLookup,4,FALSE)),0,'Corrected With Uncollectible'!DM118-'Module C Initial'!DM118),'Corrected With Uncollectible'!DM118-'Module C Initial'!DM118)</f>
        <v>35.260000000000218</v>
      </c>
      <c r="V118" s="32">
        <f ca="1">IFERROR(IF(AND($A118=VLOOKUP($A118&amp;"."&amp;$C118,UncollectibleLookup,2,FALSE),$C118=VLOOKUP($A118&amp;"."&amp;$C118,UncollectibleLookup,4,FALSE)),0,'Corrected With Uncollectible'!DN118-'Module C Initial'!DN118),'Corrected With Uncollectible'!DN118-'Module C Initial'!DN118)</f>
        <v>2.1699999999999591</v>
      </c>
      <c r="W118" s="32">
        <f ca="1">IFERROR(IF(AND($A118=VLOOKUP($A118&amp;"."&amp;$C118,UncollectibleLookup,2,FALSE),$C118=VLOOKUP($A118&amp;"."&amp;$C118,UncollectibleLookup,4,FALSE)),0,'Corrected With Uncollectible'!DO118-'Module C Initial'!DO118),'Corrected With Uncollectible'!DO118-'Module C Initial'!DO118)</f>
        <v>11.589999999999918</v>
      </c>
      <c r="X118" s="32">
        <f ca="1">IFERROR(IF(AND($A118=VLOOKUP($A118&amp;"."&amp;$C118,UncollectibleLookup,2,FALSE),$C118=VLOOKUP($A118&amp;"."&amp;$C118,UncollectibleLookup,4,FALSE)),0,'Corrected With Uncollectible'!DP118-'Module C Initial'!DP118),'Corrected With Uncollectible'!DP118-'Module C Initial'!DP118)</f>
        <v>40.920000000000073</v>
      </c>
      <c r="Y118" s="32">
        <f ca="1">IFERROR(IF(AND($A118=VLOOKUP($A118&amp;"."&amp;$C118,UncollectibleLookup,2,FALSE),$C118=VLOOKUP($A118&amp;"."&amp;$C118,UncollectibleLookup,4,FALSE)),0,'Corrected With Uncollectible'!DQ118-'Module C Initial'!DQ118),'Corrected With Uncollectible'!DQ118-'Module C Initial'!DQ118)</f>
        <v>63.819999999999709</v>
      </c>
      <c r="Z118" s="32">
        <f ca="1">IFERROR(IF(AND($A118=VLOOKUP($A118&amp;"."&amp;$C118,UncollectibleLookup,2,FALSE),$C118=VLOOKUP($A118&amp;"."&amp;$C118,UncollectibleLookup,4,FALSE)),0,'Corrected With Uncollectible'!DR118-'Module C Initial'!DR118),'Corrected With Uncollectible'!DR118-'Module C Initial'!DR118)</f>
        <v>40.559999999999491</v>
      </c>
      <c r="AA118" s="32">
        <f ca="1">IFERROR(IF(AND($A118=VLOOKUP($A118&amp;"."&amp;$C118,UncollectibleLookup,2,FALSE),$C118=VLOOKUP($A118&amp;"."&amp;$C118,UncollectibleLookup,4,FALSE)),0,'Corrected With Uncollectible'!DS118-'Module C Initial'!DS118),'Corrected With Uncollectible'!DS118-'Module C Initial'!DS118)</f>
        <v>47.520000000000437</v>
      </c>
      <c r="AB118" s="32">
        <f ca="1">IFERROR(IF(AND($A118=VLOOKUP($A118&amp;"."&amp;$C118,UncollectibleLookup,2,FALSE),$C118=VLOOKUP($A118&amp;"."&amp;$C118,UncollectibleLookup,4,FALSE)),0,'Corrected With Uncollectible'!DT118-'Module C Initial'!DT118),'Corrected With Uncollectible'!DT118-'Module C Initial'!DT118)</f>
        <v>60.260000000000218</v>
      </c>
      <c r="AC118" s="31">
        <f ca="1">IFERROR(IF(AND($A118=VLOOKUP($A118&amp;"."&amp;$C118,UncollectibleLookup,2,FALSE),$C118=VLOOKUP($A118&amp;"."&amp;$C118,UncollectibleLookup,4,FALSE)),0,'Corrected With Uncollectible'!DU118-'Module C Initial'!DU118),'Corrected With Uncollectible'!DU118-'Module C Initial'!DU118)</f>
        <v>412.07999999999447</v>
      </c>
      <c r="AD118" s="31">
        <f ca="1">IFERROR(IF(AND($A118=VLOOKUP($A118&amp;"."&amp;$C118,UncollectibleLookup,2,FALSE),$C118=VLOOKUP($A118&amp;"."&amp;$C118,UncollectibleLookup,4,FALSE)),0,'Corrected With Uncollectible'!DV118-'Module C Initial'!DV118),'Corrected With Uncollectible'!DV118-'Module C Initial'!DV118)</f>
        <v>382.7300000000032</v>
      </c>
      <c r="AE118" s="31">
        <f ca="1">IFERROR(IF(AND($A118=VLOOKUP($A118&amp;"."&amp;$C118,UncollectibleLookup,2,FALSE),$C118=VLOOKUP($A118&amp;"."&amp;$C118,UncollectibleLookup,4,FALSE)),0,'Corrected With Uncollectible'!DW118-'Module C Initial'!DW118),'Corrected With Uncollectible'!DW118-'Module C Initial'!DW118)</f>
        <v>197.90000000000146</v>
      </c>
      <c r="AF118" s="31">
        <f ca="1">IFERROR(IF(AND($A118=VLOOKUP($A118&amp;"."&amp;$C118,UncollectibleLookup,2,FALSE),$C118=VLOOKUP($A118&amp;"."&amp;$C118,UncollectibleLookup,4,FALSE)),0,'Corrected With Uncollectible'!DX118-'Module C Initial'!DX118),'Corrected With Uncollectible'!DX118-'Module C Initial'!DX118)</f>
        <v>58.880000000000109</v>
      </c>
      <c r="AG118" s="31">
        <f ca="1">IFERROR(IF(AND($A118=VLOOKUP($A118&amp;"."&amp;$C118,UncollectibleLookup,2,FALSE),$C118=VLOOKUP($A118&amp;"."&amp;$C118,UncollectibleLookup,4,FALSE)),0,'Corrected With Uncollectible'!DY118-'Module C Initial'!DY118),'Corrected With Uncollectible'!DY118-'Module C Initial'!DY118)</f>
        <v>221.56000000000131</v>
      </c>
      <c r="AH118" s="31">
        <f ca="1">IFERROR(IF(AND($A118=VLOOKUP($A118&amp;"."&amp;$C118,UncollectibleLookup,2,FALSE),$C118=VLOOKUP($A118&amp;"."&amp;$C118,UncollectibleLookup,4,FALSE)),0,'Corrected With Uncollectible'!DZ118-'Module C Initial'!DZ118),'Corrected With Uncollectible'!DZ118-'Module C Initial'!DZ118)</f>
        <v>13.549999999999955</v>
      </c>
      <c r="AI118" s="31">
        <f ca="1">IFERROR(IF(AND($A118=VLOOKUP($A118&amp;"."&amp;$C118,UncollectibleLookup,2,FALSE),$C118=VLOOKUP($A118&amp;"."&amp;$C118,UncollectibleLookup,4,FALSE)),0,'Corrected With Uncollectible'!EA118-'Module C Initial'!EA118),'Corrected With Uncollectible'!EA118-'Module C Initial'!EA118)</f>
        <v>72.059999999999491</v>
      </c>
      <c r="AJ118" s="31">
        <f ca="1">IFERROR(IF(AND($A118=VLOOKUP($A118&amp;"."&amp;$C118,UncollectibleLookup,2,FALSE),$C118=VLOOKUP($A118&amp;"."&amp;$C118,UncollectibleLookup,4,FALSE)),0,'Corrected With Uncollectible'!EB118-'Module C Initial'!EB118),'Corrected With Uncollectible'!EB118-'Module C Initial'!EB118)</f>
        <v>252.9800000000032</v>
      </c>
      <c r="AK118" s="31">
        <f ca="1">IFERROR(IF(AND($A118=VLOOKUP($A118&amp;"."&amp;$C118,UncollectibleLookup,2,FALSE),$C118=VLOOKUP($A118&amp;"."&amp;$C118,UncollectibleLookup,4,FALSE)),0,'Corrected With Uncollectible'!EC118-'Module C Initial'!EC118),'Corrected With Uncollectible'!EC118-'Module C Initial'!EC118)</f>
        <v>392.40000000000146</v>
      </c>
      <c r="AL118" s="31">
        <f ca="1">IFERROR(IF(AND($A118=VLOOKUP($A118&amp;"."&amp;$C118,UncollectibleLookup,2,FALSE),$C118=VLOOKUP($A118&amp;"."&amp;$C118,UncollectibleLookup,4,FALSE)),0,'Corrected With Uncollectible'!ED118-'Module C Initial'!ED118),'Corrected With Uncollectible'!ED118-'Module C Initial'!ED118)</f>
        <v>248.10000000000582</v>
      </c>
      <c r="AM118" s="31">
        <f ca="1">IFERROR(IF(AND($A118=VLOOKUP($A118&amp;"."&amp;$C118,UncollectibleLookup,2,FALSE),$C118=VLOOKUP($A118&amp;"."&amp;$C118,UncollectibleLookup,4,FALSE)),0,'Corrected With Uncollectible'!EE118-'Module C Initial'!EE118),'Corrected With Uncollectible'!EE118-'Module C Initial'!EE118)</f>
        <v>288.95999999999913</v>
      </c>
      <c r="AN118" s="31">
        <f ca="1">IFERROR(IF(AND($A118=VLOOKUP($A118&amp;"."&amp;$C118,UncollectibleLookup,2,FALSE),$C118=VLOOKUP($A118&amp;"."&amp;$C118,UncollectibleLookup,4,FALSE)),0,'Corrected With Uncollectible'!EF118-'Module C Initial'!EF118),'Corrected With Uncollectible'!EF118-'Module C Initial'!EF118)</f>
        <v>364.5</v>
      </c>
      <c r="AO118" s="32">
        <f t="shared" ca="1" si="16"/>
        <v>1755.1399999999721</v>
      </c>
      <c r="AP118" s="32">
        <f t="shared" ca="1" si="16"/>
        <v>1639.2200000000266</v>
      </c>
      <c r="AQ118" s="32">
        <f t="shared" ca="1" si="16"/>
        <v>851.89999999997781</v>
      </c>
      <c r="AR118" s="32">
        <f t="shared" ca="1" si="16"/>
        <v>254.63000000002216</v>
      </c>
      <c r="AS118" s="32">
        <f t="shared" ca="1" si="16"/>
        <v>962.0499999999829</v>
      </c>
      <c r="AT118" s="32">
        <f t="shared" ca="1" si="16"/>
        <v>59.100000000000932</v>
      </c>
      <c r="AU118" s="32">
        <f t="shared" ca="1" si="21"/>
        <v>315.45999999999708</v>
      </c>
      <c r="AV118" s="32">
        <f t="shared" ca="1" si="21"/>
        <v>1112.2699999999986</v>
      </c>
      <c r="AW118" s="32">
        <f t="shared" ca="1" si="21"/>
        <v>1732.6100000000151</v>
      </c>
      <c r="AX118" s="32">
        <f t="shared" ca="1" si="21"/>
        <v>1100.0199999999913</v>
      </c>
      <c r="AY118" s="32">
        <f t="shared" ca="1" si="21"/>
        <v>1286.7400000000089</v>
      </c>
      <c r="AZ118" s="32">
        <f t="shared" ca="1" si="21"/>
        <v>1629.9400000000514</v>
      </c>
      <c r="BA118" s="31">
        <f t="shared" ca="1" si="24"/>
        <v>14.98</v>
      </c>
      <c r="BB118" s="31">
        <f t="shared" ca="1" si="24"/>
        <v>14.02</v>
      </c>
      <c r="BC118" s="31">
        <f t="shared" ca="1" si="24"/>
        <v>7.29</v>
      </c>
      <c r="BD118" s="31">
        <f t="shared" ca="1" si="24"/>
        <v>2.1800000000000002</v>
      </c>
      <c r="BE118" s="31">
        <f t="shared" ca="1" si="24"/>
        <v>8.26</v>
      </c>
      <c r="BF118" s="31">
        <f t="shared" ca="1" si="24"/>
        <v>0.51</v>
      </c>
      <c r="BG118" s="31">
        <f t="shared" ca="1" si="24"/>
        <v>2.72</v>
      </c>
      <c r="BH118" s="31">
        <f t="shared" ca="1" si="24"/>
        <v>9.58</v>
      </c>
      <c r="BI118" s="31">
        <f t="shared" ca="1" si="24"/>
        <v>14.95</v>
      </c>
      <c r="BJ118" s="31">
        <f t="shared" ca="1" si="22"/>
        <v>9.5</v>
      </c>
      <c r="BK118" s="31">
        <f t="shared" ca="1" si="22"/>
        <v>11.13</v>
      </c>
      <c r="BL118" s="31">
        <f t="shared" ca="1" si="22"/>
        <v>14.12</v>
      </c>
      <c r="BM118" s="32">
        <f t="shared" ca="1" si="25"/>
        <v>1770.1199999999722</v>
      </c>
      <c r="BN118" s="32">
        <f t="shared" ca="1" si="25"/>
        <v>1653.2400000000266</v>
      </c>
      <c r="BO118" s="32">
        <f t="shared" ca="1" si="25"/>
        <v>859.18999999997777</v>
      </c>
      <c r="BP118" s="32">
        <f t="shared" ca="1" si="25"/>
        <v>256.81000000002217</v>
      </c>
      <c r="BQ118" s="32">
        <f t="shared" ca="1" si="25"/>
        <v>970.30999999998289</v>
      </c>
      <c r="BR118" s="32">
        <f t="shared" ca="1" si="25"/>
        <v>59.61000000000093</v>
      </c>
      <c r="BS118" s="32">
        <f t="shared" ca="1" si="25"/>
        <v>318.17999999999711</v>
      </c>
      <c r="BT118" s="32">
        <f t="shared" ca="1" si="25"/>
        <v>1121.8499999999985</v>
      </c>
      <c r="BU118" s="32">
        <f t="shared" ca="1" si="25"/>
        <v>1747.5600000000152</v>
      </c>
      <c r="BV118" s="32">
        <f t="shared" ca="1" si="23"/>
        <v>1109.5199999999913</v>
      </c>
      <c r="BW118" s="32">
        <f t="shared" ca="1" si="23"/>
        <v>1297.870000000009</v>
      </c>
      <c r="BX118" s="32">
        <f t="shared" ca="1" si="23"/>
        <v>1644.0600000000513</v>
      </c>
    </row>
    <row r="119" spans="1:76">
      <c r="A119" t="s">
        <v>469</v>
      </c>
      <c r="B119" s="1" t="s">
        <v>24</v>
      </c>
      <c r="C119" t="str">
        <f t="shared" ca="1" si="17"/>
        <v>SD4</v>
      </c>
      <c r="D119" t="str">
        <f t="shared" ca="1" si="18"/>
        <v>Sundance #4</v>
      </c>
      <c r="E119" s="31">
        <f ca="1">IFERROR(IF(AND($A119=VLOOKUP($A119&amp;"."&amp;$C119,UncollectibleLookup,2,FALSE),$C119=VLOOKUP($A119&amp;"."&amp;$C119,UncollectibleLookup,4,FALSE)),0,'Corrected With Uncollectible'!CW119-'Module C Initial'!CW119),'Corrected With Uncollectible'!CW119-'Module C Initial'!CW119)</f>
        <v>1155.2899999999208</v>
      </c>
      <c r="F119" s="31">
        <f ca="1">IFERROR(IF(AND($A119=VLOOKUP($A119&amp;"."&amp;$C119,UncollectibleLookup,2,FALSE),$C119=VLOOKUP($A119&amp;"."&amp;$C119,UncollectibleLookup,4,FALSE)),0,'Corrected With Uncollectible'!CX119-'Module C Initial'!CX119),'Corrected With Uncollectible'!CX119-'Module C Initial'!CX119)</f>
        <v>606.23999999999069</v>
      </c>
      <c r="G119" s="31">
        <f ca="1">IFERROR(IF(AND($A119=VLOOKUP($A119&amp;"."&amp;$C119,UncollectibleLookup,2,FALSE),$C119=VLOOKUP($A119&amp;"."&amp;$C119,UncollectibleLookup,4,FALSE)),0,'Corrected With Uncollectible'!CY119-'Module C Initial'!CY119),'Corrected With Uncollectible'!CY119-'Module C Initial'!CY119)</f>
        <v>932.86999999999534</v>
      </c>
      <c r="H119" s="31">
        <f ca="1">IFERROR(IF(AND($A119=VLOOKUP($A119&amp;"."&amp;$C119,UncollectibleLookup,2,FALSE),$C119=VLOOKUP($A119&amp;"."&amp;$C119,UncollectibleLookup,4,FALSE)),0,'Corrected With Uncollectible'!CZ119-'Module C Initial'!CZ119),'Corrected With Uncollectible'!CZ119-'Module C Initial'!CZ119)</f>
        <v>856.89000000001397</v>
      </c>
      <c r="I119" s="31">
        <f ca="1">IFERROR(IF(AND($A119=VLOOKUP($A119&amp;"."&amp;$C119,UncollectibleLookup,2,FALSE),$C119=VLOOKUP($A119&amp;"."&amp;$C119,UncollectibleLookup,4,FALSE)),0,'Corrected With Uncollectible'!DA119-'Module C Initial'!DA119),'Corrected With Uncollectible'!DA119-'Module C Initial'!DA119)</f>
        <v>788.93000000005122</v>
      </c>
      <c r="J119" s="31">
        <f ca="1">IFERROR(IF(AND($A119=VLOOKUP($A119&amp;"."&amp;$C119,UncollectibleLookup,2,FALSE),$C119=VLOOKUP($A119&amp;"."&amp;$C119,UncollectibleLookup,4,FALSE)),0,'Corrected With Uncollectible'!DB119-'Module C Initial'!DB119),'Corrected With Uncollectible'!DB119-'Module C Initial'!DB119)</f>
        <v>843.84999999997672</v>
      </c>
      <c r="K119" s="31">
        <f ca="1">IFERROR(IF(AND($A119=VLOOKUP($A119&amp;"."&amp;$C119,UncollectibleLookup,2,FALSE),$C119=VLOOKUP($A119&amp;"."&amp;$C119,UncollectibleLookup,4,FALSE)),0,'Corrected With Uncollectible'!DC119-'Module C Initial'!DC119),'Corrected With Uncollectible'!DC119-'Module C Initial'!DC119)</f>
        <v>759.59999999997672</v>
      </c>
      <c r="L119" s="31">
        <f ca="1">IFERROR(IF(AND($A119=VLOOKUP($A119&amp;"."&amp;$C119,UncollectibleLookup,2,FALSE),$C119=VLOOKUP($A119&amp;"."&amp;$C119,UncollectibleLookup,4,FALSE)),0,'Corrected With Uncollectible'!DD119-'Module C Initial'!DD119),'Corrected With Uncollectible'!DD119-'Module C Initial'!DD119)</f>
        <v>604.54999999998836</v>
      </c>
      <c r="M119" s="31">
        <f ca="1">IFERROR(IF(AND($A119=VLOOKUP($A119&amp;"."&amp;$C119,UncollectibleLookup,2,FALSE),$C119=VLOOKUP($A119&amp;"."&amp;$C119,UncollectibleLookup,4,FALSE)),0,'Corrected With Uncollectible'!DE119-'Module C Initial'!DE119),'Corrected With Uncollectible'!DE119-'Module C Initial'!DE119)</f>
        <v>1416.5800000000745</v>
      </c>
      <c r="N119" s="31">
        <f ca="1">IFERROR(IF(AND($A119=VLOOKUP($A119&amp;"."&amp;$C119,UncollectibleLookup,2,FALSE),$C119=VLOOKUP($A119&amp;"."&amp;$C119,UncollectibleLookup,4,FALSE)),0,'Corrected With Uncollectible'!DF119-'Module C Initial'!DF119),'Corrected With Uncollectible'!DF119-'Module C Initial'!DF119)</f>
        <v>926.61999999999534</v>
      </c>
      <c r="O119" s="31">
        <f ca="1">IFERROR(IF(AND($A119=VLOOKUP($A119&amp;"."&amp;$C119,UncollectibleLookup,2,FALSE),$C119=VLOOKUP($A119&amp;"."&amp;$C119,UncollectibleLookup,4,FALSE)),0,'Corrected With Uncollectible'!DG119-'Module C Initial'!DG119),'Corrected With Uncollectible'!DG119-'Module C Initial'!DG119)</f>
        <v>570.46000000002095</v>
      </c>
      <c r="P119" s="31">
        <f ca="1">IFERROR(IF(AND($A119=VLOOKUP($A119&amp;"."&amp;$C119,UncollectibleLookup,2,FALSE),$C119=VLOOKUP($A119&amp;"."&amp;$C119,UncollectibleLookup,4,FALSE)),0,'Corrected With Uncollectible'!DH119-'Module C Initial'!DH119),'Corrected With Uncollectible'!DH119-'Module C Initial'!DH119)</f>
        <v>1190.3300000000745</v>
      </c>
      <c r="Q119" s="32">
        <f ca="1">IFERROR(IF(AND($A119=VLOOKUP($A119&amp;"."&amp;$C119,UncollectibleLookup,2,FALSE),$C119=VLOOKUP($A119&amp;"."&amp;$C119,UncollectibleLookup,4,FALSE)),0,'Corrected With Uncollectible'!DI119-'Module C Initial'!DI119),'Corrected With Uncollectible'!DI119-'Module C Initial'!DI119)</f>
        <v>57.760000000000218</v>
      </c>
      <c r="R119" s="32">
        <f ca="1">IFERROR(IF(AND($A119=VLOOKUP($A119&amp;"."&amp;$C119,UncollectibleLookup,2,FALSE),$C119=VLOOKUP($A119&amp;"."&amp;$C119,UncollectibleLookup,4,FALSE)),0,'Corrected With Uncollectible'!DJ119-'Module C Initial'!DJ119),'Corrected With Uncollectible'!DJ119-'Module C Initial'!DJ119)</f>
        <v>30.319999999999709</v>
      </c>
      <c r="S119" s="32">
        <f ca="1">IFERROR(IF(AND($A119=VLOOKUP($A119&amp;"."&amp;$C119,UncollectibleLookup,2,FALSE),$C119=VLOOKUP($A119&amp;"."&amp;$C119,UncollectibleLookup,4,FALSE)),0,'Corrected With Uncollectible'!DK119-'Module C Initial'!DK119),'Corrected With Uncollectible'!DK119-'Module C Initial'!DK119)</f>
        <v>46.650000000000546</v>
      </c>
      <c r="T119" s="32">
        <f ca="1">IFERROR(IF(AND($A119=VLOOKUP($A119&amp;"."&amp;$C119,UncollectibleLookup,2,FALSE),$C119=VLOOKUP($A119&amp;"."&amp;$C119,UncollectibleLookup,4,FALSE)),0,'Corrected With Uncollectible'!DL119-'Module C Initial'!DL119),'Corrected With Uncollectible'!DL119-'Module C Initial'!DL119)</f>
        <v>42.840000000000146</v>
      </c>
      <c r="U119" s="32">
        <f ca="1">IFERROR(IF(AND($A119=VLOOKUP($A119&amp;"."&amp;$C119,UncollectibleLookup,2,FALSE),$C119=VLOOKUP($A119&amp;"."&amp;$C119,UncollectibleLookup,4,FALSE)),0,'Corrected With Uncollectible'!DM119-'Module C Initial'!DM119),'Corrected With Uncollectible'!DM119-'Module C Initial'!DM119)</f>
        <v>39.449999999999818</v>
      </c>
      <c r="V119" s="32">
        <f ca="1">IFERROR(IF(AND($A119=VLOOKUP($A119&amp;"."&amp;$C119,UncollectibleLookup,2,FALSE),$C119=VLOOKUP($A119&amp;"."&amp;$C119,UncollectibleLookup,4,FALSE)),0,'Corrected With Uncollectible'!DN119-'Module C Initial'!DN119),'Corrected With Uncollectible'!DN119-'Module C Initial'!DN119)</f>
        <v>42.200000000000728</v>
      </c>
      <c r="W119" s="32">
        <f ca="1">IFERROR(IF(AND($A119=VLOOKUP($A119&amp;"."&amp;$C119,UncollectibleLookup,2,FALSE),$C119=VLOOKUP($A119&amp;"."&amp;$C119,UncollectibleLookup,4,FALSE)),0,'Corrected With Uncollectible'!DO119-'Module C Initial'!DO119),'Corrected With Uncollectible'!DO119-'Module C Initial'!DO119)</f>
        <v>37.980000000000473</v>
      </c>
      <c r="X119" s="32">
        <f ca="1">IFERROR(IF(AND($A119=VLOOKUP($A119&amp;"."&amp;$C119,UncollectibleLookup,2,FALSE),$C119=VLOOKUP($A119&amp;"."&amp;$C119,UncollectibleLookup,4,FALSE)),0,'Corrected With Uncollectible'!DP119-'Module C Initial'!DP119),'Corrected With Uncollectible'!DP119-'Module C Initial'!DP119)</f>
        <v>30.220000000000255</v>
      </c>
      <c r="Y119" s="32">
        <f ca="1">IFERROR(IF(AND($A119=VLOOKUP($A119&amp;"."&amp;$C119,UncollectibleLookup,2,FALSE),$C119=VLOOKUP($A119&amp;"."&amp;$C119,UncollectibleLookup,4,FALSE)),0,'Corrected With Uncollectible'!DQ119-'Module C Initial'!DQ119),'Corrected With Uncollectible'!DQ119-'Module C Initial'!DQ119)</f>
        <v>70.829999999999927</v>
      </c>
      <c r="Z119" s="32">
        <f ca="1">IFERROR(IF(AND($A119=VLOOKUP($A119&amp;"."&amp;$C119,UncollectibleLookup,2,FALSE),$C119=VLOOKUP($A119&amp;"."&amp;$C119,UncollectibleLookup,4,FALSE)),0,'Corrected With Uncollectible'!DR119-'Module C Initial'!DR119),'Corrected With Uncollectible'!DR119-'Module C Initial'!DR119)</f>
        <v>46.329999999999927</v>
      </c>
      <c r="AA119" s="32">
        <f ca="1">IFERROR(IF(AND($A119=VLOOKUP($A119&amp;"."&amp;$C119,UncollectibleLookup,2,FALSE),$C119=VLOOKUP($A119&amp;"."&amp;$C119,UncollectibleLookup,4,FALSE)),0,'Corrected With Uncollectible'!DS119-'Module C Initial'!DS119),'Corrected With Uncollectible'!DS119-'Module C Initial'!DS119)</f>
        <v>28.519999999999982</v>
      </c>
      <c r="AB119" s="32">
        <f ca="1">IFERROR(IF(AND($A119=VLOOKUP($A119&amp;"."&amp;$C119,UncollectibleLookup,2,FALSE),$C119=VLOOKUP($A119&amp;"."&amp;$C119,UncollectibleLookup,4,FALSE)),0,'Corrected With Uncollectible'!DT119-'Module C Initial'!DT119),'Corrected With Uncollectible'!DT119-'Module C Initial'!DT119)</f>
        <v>59.510000000000218</v>
      </c>
      <c r="AC119" s="31">
        <f ca="1">IFERROR(IF(AND($A119=VLOOKUP($A119&amp;"."&amp;$C119,UncollectibleLookup,2,FALSE),$C119=VLOOKUP($A119&amp;"."&amp;$C119,UncollectibleLookup,4,FALSE)),0,'Corrected With Uncollectible'!DU119-'Module C Initial'!DU119),'Corrected With Uncollectible'!DU119-'Module C Initial'!DU119)</f>
        <v>372.20000000000437</v>
      </c>
      <c r="AD119" s="31">
        <f ca="1">IFERROR(IF(AND($A119=VLOOKUP($A119&amp;"."&amp;$C119,UncollectibleLookup,2,FALSE),$C119=VLOOKUP($A119&amp;"."&amp;$C119,UncollectibleLookup,4,FALSE)),0,'Corrected With Uncollectible'!DV119-'Module C Initial'!DV119),'Corrected With Uncollectible'!DV119-'Module C Initial'!DV119)</f>
        <v>193.90000000000146</v>
      </c>
      <c r="AE119" s="31">
        <f ca="1">IFERROR(IF(AND($A119=VLOOKUP($A119&amp;"."&amp;$C119,UncollectibleLookup,2,FALSE),$C119=VLOOKUP($A119&amp;"."&amp;$C119,UncollectibleLookup,4,FALSE)),0,'Corrected With Uncollectible'!DW119-'Module C Initial'!DW119),'Corrected With Uncollectible'!DW119-'Module C Initial'!DW119)</f>
        <v>296.38999999999942</v>
      </c>
      <c r="AF119" s="31">
        <f ca="1">IFERROR(IF(AND($A119=VLOOKUP($A119&amp;"."&amp;$C119,UncollectibleLookup,2,FALSE),$C119=VLOOKUP($A119&amp;"."&amp;$C119,UncollectibleLookup,4,FALSE)),0,'Corrected With Uncollectible'!DX119-'Module C Initial'!DX119),'Corrected With Uncollectible'!DX119-'Module C Initial'!DX119)</f>
        <v>270.62000000000262</v>
      </c>
      <c r="AG119" s="31">
        <f ca="1">IFERROR(IF(AND($A119=VLOOKUP($A119&amp;"."&amp;$C119,UncollectibleLookup,2,FALSE),$C119=VLOOKUP($A119&amp;"."&amp;$C119,UncollectibleLookup,4,FALSE)),0,'Corrected With Uncollectible'!DY119-'Module C Initial'!DY119),'Corrected With Uncollectible'!DY119-'Module C Initial'!DY119)</f>
        <v>247.86000000000058</v>
      </c>
      <c r="AH119" s="31">
        <f ca="1">IFERROR(IF(AND($A119=VLOOKUP($A119&amp;"."&amp;$C119,UncollectibleLookup,2,FALSE),$C119=VLOOKUP($A119&amp;"."&amp;$C119,UncollectibleLookup,4,FALSE)),0,'Corrected With Uncollectible'!DZ119-'Module C Initial'!DZ119),'Corrected With Uncollectible'!DZ119-'Module C Initial'!DZ119)</f>
        <v>263.68000000000029</v>
      </c>
      <c r="AI119" s="31">
        <f ca="1">IFERROR(IF(AND($A119=VLOOKUP($A119&amp;"."&amp;$C119,UncollectibleLookup,2,FALSE),$C119=VLOOKUP($A119&amp;"."&amp;$C119,UncollectibleLookup,4,FALSE)),0,'Corrected With Uncollectible'!EA119-'Module C Initial'!EA119),'Corrected With Uncollectible'!EA119-'Module C Initial'!EA119)</f>
        <v>236.10000000000218</v>
      </c>
      <c r="AJ119" s="31">
        <f ca="1">IFERROR(IF(AND($A119=VLOOKUP($A119&amp;"."&amp;$C119,UncollectibleLookup,2,FALSE),$C119=VLOOKUP($A119&amp;"."&amp;$C119,UncollectibleLookup,4,FALSE)),0,'Corrected With Uncollectible'!EB119-'Module C Initial'!EB119),'Corrected With Uncollectible'!EB119-'Module C Initial'!EB119)</f>
        <v>186.87999999999738</v>
      </c>
      <c r="AK119" s="31">
        <f ca="1">IFERROR(IF(AND($A119=VLOOKUP($A119&amp;"."&amp;$C119,UncollectibleLookup,2,FALSE),$C119=VLOOKUP($A119&amp;"."&amp;$C119,UncollectibleLookup,4,FALSE)),0,'Corrected With Uncollectible'!EC119-'Module C Initial'!EC119),'Corrected With Uncollectible'!EC119-'Module C Initial'!EC119)</f>
        <v>435.5</v>
      </c>
      <c r="AL119" s="31">
        <f ca="1">IFERROR(IF(AND($A119=VLOOKUP($A119&amp;"."&amp;$C119,UncollectibleLookup,2,FALSE),$C119=VLOOKUP($A119&amp;"."&amp;$C119,UncollectibleLookup,4,FALSE)),0,'Corrected With Uncollectible'!ED119-'Module C Initial'!ED119),'Corrected With Uncollectible'!ED119-'Module C Initial'!ED119)</f>
        <v>283.34999999999854</v>
      </c>
      <c r="AM119" s="31">
        <f ca="1">IFERROR(IF(AND($A119=VLOOKUP($A119&amp;"."&amp;$C119,UncollectibleLookup,2,FALSE),$C119=VLOOKUP($A119&amp;"."&amp;$C119,UncollectibleLookup,4,FALSE)),0,'Corrected With Uncollectible'!EE119-'Module C Initial'!EE119),'Corrected With Uncollectible'!EE119-'Module C Initial'!EE119)</f>
        <v>173.47000000000116</v>
      </c>
      <c r="AN119" s="31">
        <f ca="1">IFERROR(IF(AND($A119=VLOOKUP($A119&amp;"."&amp;$C119,UncollectibleLookup,2,FALSE),$C119=VLOOKUP($A119&amp;"."&amp;$C119,UncollectibleLookup,4,FALSE)),0,'Corrected With Uncollectible'!EF119-'Module C Initial'!EF119),'Corrected With Uncollectible'!EF119-'Module C Initial'!EF119)</f>
        <v>360.01000000000204</v>
      </c>
      <c r="AO119" s="32">
        <f t="shared" ca="1" si="16"/>
        <v>1585.2499999999254</v>
      </c>
      <c r="AP119" s="32">
        <f t="shared" ca="1" si="16"/>
        <v>830.45999999999185</v>
      </c>
      <c r="AQ119" s="32">
        <f t="shared" ca="1" si="16"/>
        <v>1275.9099999999953</v>
      </c>
      <c r="AR119" s="32">
        <f t="shared" ref="AR119:AW146" ca="1" si="26">H119+T119+AF119</f>
        <v>1170.3500000000167</v>
      </c>
      <c r="AS119" s="32">
        <f t="shared" ca="1" si="26"/>
        <v>1076.2400000000516</v>
      </c>
      <c r="AT119" s="32">
        <f t="shared" ca="1" si="26"/>
        <v>1149.7299999999777</v>
      </c>
      <c r="AU119" s="32">
        <f t="shared" ca="1" si="21"/>
        <v>1033.6799999999794</v>
      </c>
      <c r="AV119" s="32">
        <f t="shared" ca="1" si="21"/>
        <v>821.64999999998599</v>
      </c>
      <c r="AW119" s="32">
        <f t="shared" ca="1" si="21"/>
        <v>1922.9100000000744</v>
      </c>
      <c r="AX119" s="32">
        <f t="shared" ca="1" si="21"/>
        <v>1256.2999999999938</v>
      </c>
      <c r="AY119" s="32">
        <f t="shared" ca="1" si="21"/>
        <v>772.4500000000221</v>
      </c>
      <c r="AZ119" s="32">
        <f t="shared" ca="1" si="21"/>
        <v>1609.8500000000768</v>
      </c>
      <c r="BA119" s="31">
        <f t="shared" ca="1" si="24"/>
        <v>13.53</v>
      </c>
      <c r="BB119" s="31">
        <f t="shared" ca="1" si="24"/>
        <v>7.1</v>
      </c>
      <c r="BC119" s="31">
        <f t="shared" ca="1" si="24"/>
        <v>10.93</v>
      </c>
      <c r="BD119" s="31">
        <f t="shared" ca="1" si="24"/>
        <v>10.039999999999999</v>
      </c>
      <c r="BE119" s="31">
        <f t="shared" ca="1" si="24"/>
        <v>9.24</v>
      </c>
      <c r="BF119" s="31">
        <f t="shared" ca="1" si="24"/>
        <v>9.8800000000000008</v>
      </c>
      <c r="BG119" s="31">
        <f t="shared" ca="1" si="24"/>
        <v>8.9</v>
      </c>
      <c r="BH119" s="31">
        <f t="shared" ca="1" si="24"/>
        <v>7.08</v>
      </c>
      <c r="BI119" s="31">
        <f t="shared" ca="1" si="24"/>
        <v>16.59</v>
      </c>
      <c r="BJ119" s="31">
        <f t="shared" ca="1" si="22"/>
        <v>10.85</v>
      </c>
      <c r="BK119" s="31">
        <f t="shared" ca="1" si="22"/>
        <v>6.68</v>
      </c>
      <c r="BL119" s="31">
        <f t="shared" ca="1" si="22"/>
        <v>13.94</v>
      </c>
      <c r="BM119" s="32">
        <f t="shared" ca="1" si="25"/>
        <v>1598.7799999999254</v>
      </c>
      <c r="BN119" s="32">
        <f t="shared" ca="1" si="25"/>
        <v>837.55999999999187</v>
      </c>
      <c r="BO119" s="32">
        <f t="shared" ca="1" si="25"/>
        <v>1286.8399999999954</v>
      </c>
      <c r="BP119" s="32">
        <f t="shared" ca="1" si="25"/>
        <v>1180.3900000000167</v>
      </c>
      <c r="BQ119" s="32">
        <f t="shared" ca="1" si="25"/>
        <v>1085.4800000000516</v>
      </c>
      <c r="BR119" s="32">
        <f t="shared" ca="1" si="25"/>
        <v>1159.6099999999778</v>
      </c>
      <c r="BS119" s="32">
        <f t="shared" ca="1" si="25"/>
        <v>1042.5799999999795</v>
      </c>
      <c r="BT119" s="32">
        <f t="shared" ca="1" si="25"/>
        <v>828.72999999998603</v>
      </c>
      <c r="BU119" s="32">
        <f t="shared" ca="1" si="25"/>
        <v>1939.5000000000744</v>
      </c>
      <c r="BV119" s="32">
        <f t="shared" ca="1" si="23"/>
        <v>1267.1499999999937</v>
      </c>
      <c r="BW119" s="32">
        <f t="shared" ca="1" si="23"/>
        <v>779.13000000002205</v>
      </c>
      <c r="BX119" s="32">
        <f t="shared" ca="1" si="23"/>
        <v>1623.7900000000768</v>
      </c>
    </row>
    <row r="120" spans="1:76">
      <c r="A120" t="s">
        <v>470</v>
      </c>
      <c r="B120" s="1" t="s">
        <v>28</v>
      </c>
      <c r="C120" t="str">
        <f t="shared" ca="1" si="17"/>
        <v>SD5</v>
      </c>
      <c r="D120" t="str">
        <f t="shared" ca="1" si="18"/>
        <v>Sundance #5</v>
      </c>
      <c r="E120" s="31">
        <f ca="1">IFERROR(IF(AND($A120=VLOOKUP($A120&amp;"."&amp;$C120,UncollectibleLookup,2,FALSE),$C120=VLOOKUP($A120&amp;"."&amp;$C120,UncollectibleLookup,4,FALSE)),0,'Corrected With Uncollectible'!CW120-'Module C Initial'!CW120),'Corrected With Uncollectible'!CW120-'Module C Initial'!CW120)</f>
        <v>-2.3283064365386963E-10</v>
      </c>
      <c r="F120" s="31">
        <f ca="1">IFERROR(IF(AND($A120=VLOOKUP($A120&amp;"."&amp;$C120,UncollectibleLookup,2,FALSE),$C120=VLOOKUP($A120&amp;"."&amp;$C120,UncollectibleLookup,4,FALSE)),0,'Corrected With Uncollectible'!CX120-'Module C Initial'!CX120),'Corrected With Uncollectible'!CX120-'Module C Initial'!CX120)</f>
        <v>1.0000000009313226E-2</v>
      </c>
      <c r="G120" s="31">
        <f ca="1">IFERROR(IF(AND($A120=VLOOKUP($A120&amp;"."&amp;$C120,UncollectibleLookup,2,FALSE),$C120=VLOOKUP($A120&amp;"."&amp;$C120,UncollectibleLookup,4,FALSE)),0,'Corrected With Uncollectible'!CY120-'Module C Initial'!CY120),'Corrected With Uncollectible'!CY120-'Module C Initial'!CY120)</f>
        <v>0</v>
      </c>
      <c r="H120" s="31">
        <f ca="1">IFERROR(IF(AND($A120=VLOOKUP($A120&amp;"."&amp;$C120,UncollectibleLookup,2,FALSE),$C120=VLOOKUP($A120&amp;"."&amp;$C120,UncollectibleLookup,4,FALSE)),0,'Corrected With Uncollectible'!CZ120-'Module C Initial'!CZ120),'Corrected With Uncollectible'!CZ120-'Module C Initial'!CZ120)</f>
        <v>1.0000000009313226E-2</v>
      </c>
      <c r="I120" s="31">
        <f ca="1">IFERROR(IF(AND($A120=VLOOKUP($A120&amp;"."&amp;$C120,UncollectibleLookup,2,FALSE),$C120=VLOOKUP($A120&amp;"."&amp;$C120,UncollectibleLookup,4,FALSE)),0,'Corrected With Uncollectible'!DA120-'Module C Initial'!DA120),'Corrected With Uncollectible'!DA120-'Module C Initial'!DA120)</f>
        <v>-1.0000000009313226E-2</v>
      </c>
      <c r="J120" s="31">
        <f ca="1">IFERROR(IF(AND($A120=VLOOKUP($A120&amp;"."&amp;$C120,UncollectibleLookup,2,FALSE),$C120=VLOOKUP($A120&amp;"."&amp;$C120,UncollectibleLookup,4,FALSE)),0,'Corrected With Uncollectible'!DB120-'Module C Initial'!DB120),'Corrected With Uncollectible'!DB120-'Module C Initial'!DB120)</f>
        <v>-5.8207660913467407E-11</v>
      </c>
      <c r="K120" s="31">
        <f ca="1">IFERROR(IF(AND($A120=VLOOKUP($A120&amp;"."&amp;$C120,UncollectibleLookup,2,FALSE),$C120=VLOOKUP($A120&amp;"."&amp;$C120,UncollectibleLookup,4,FALSE)),0,'Corrected With Uncollectible'!DC120-'Module C Initial'!DC120),'Corrected With Uncollectible'!DC120-'Module C Initial'!DC120)</f>
        <v>1.1641532182693481E-10</v>
      </c>
      <c r="L120" s="31">
        <f ca="1">IFERROR(IF(AND($A120=VLOOKUP($A120&amp;"."&amp;$C120,UncollectibleLookup,2,FALSE),$C120=VLOOKUP($A120&amp;"."&amp;$C120,UncollectibleLookup,4,FALSE)),0,'Corrected With Uncollectible'!DD120-'Module C Initial'!DD120),'Corrected With Uncollectible'!DD120-'Module C Initial'!DD120)</f>
        <v>2.9103830456733704E-11</v>
      </c>
      <c r="M120" s="31">
        <f ca="1">IFERROR(IF(AND($A120=VLOOKUP($A120&amp;"."&amp;$C120,UncollectibleLookup,2,FALSE),$C120=VLOOKUP($A120&amp;"."&amp;$C120,UncollectibleLookup,4,FALSE)),0,'Corrected With Uncollectible'!DE120-'Module C Initial'!DE120),'Corrected With Uncollectible'!DE120-'Module C Initial'!DE120)</f>
        <v>0</v>
      </c>
      <c r="N120" s="31">
        <f ca="1">IFERROR(IF(AND($A120=VLOOKUP($A120&amp;"."&amp;$C120,UncollectibleLookup,2,FALSE),$C120=VLOOKUP($A120&amp;"."&amp;$C120,UncollectibleLookup,4,FALSE)),0,'Corrected With Uncollectible'!DF120-'Module C Initial'!DF120),'Corrected With Uncollectible'!DF120-'Module C Initial'!DF120)</f>
        <v>0</v>
      </c>
      <c r="O120" s="31">
        <f ca="1">IFERROR(IF(AND($A120=VLOOKUP($A120&amp;"."&amp;$C120,UncollectibleLookup,2,FALSE),$C120=VLOOKUP($A120&amp;"."&amp;$C120,UncollectibleLookup,4,FALSE)),0,'Corrected With Uncollectible'!DG120-'Module C Initial'!DG120),'Corrected With Uncollectible'!DG120-'Module C Initial'!DG120)</f>
        <v>5.8207660913467407E-11</v>
      </c>
      <c r="P120" s="31">
        <f ca="1">IFERROR(IF(AND($A120=VLOOKUP($A120&amp;"."&amp;$C120,UncollectibleLookup,2,FALSE),$C120=VLOOKUP($A120&amp;"."&amp;$C120,UncollectibleLookup,4,FALSE)),0,'Corrected With Uncollectible'!DH120-'Module C Initial'!DH120),'Corrected With Uncollectible'!DH120-'Module C Initial'!DH120)</f>
        <v>9.9999997764825821E-3</v>
      </c>
      <c r="Q120" s="32">
        <f ca="1">IFERROR(IF(AND($A120=VLOOKUP($A120&amp;"."&amp;$C120,UncollectibleLookup,2,FALSE),$C120=VLOOKUP($A120&amp;"."&amp;$C120,UncollectibleLookup,4,FALSE)),0,'Corrected With Uncollectible'!DI120-'Module C Initial'!DI120),'Corrected With Uncollectible'!DI120-'Module C Initial'!DI120)</f>
        <v>0</v>
      </c>
      <c r="R120" s="32">
        <f ca="1">IFERROR(IF(AND($A120=VLOOKUP($A120&amp;"."&amp;$C120,UncollectibleLookup,2,FALSE),$C120=VLOOKUP($A120&amp;"."&amp;$C120,UncollectibleLookup,4,FALSE)),0,'Corrected With Uncollectible'!DJ120-'Module C Initial'!DJ120),'Corrected With Uncollectible'!DJ120-'Module C Initial'!DJ120)</f>
        <v>0</v>
      </c>
      <c r="S120" s="32">
        <f ca="1">IFERROR(IF(AND($A120=VLOOKUP($A120&amp;"."&amp;$C120,UncollectibleLookup,2,FALSE),$C120=VLOOKUP($A120&amp;"."&amp;$C120,UncollectibleLookup,4,FALSE)),0,'Corrected With Uncollectible'!DK120-'Module C Initial'!DK120),'Corrected With Uncollectible'!DK120-'Module C Initial'!DK120)</f>
        <v>0</v>
      </c>
      <c r="T120" s="32">
        <f ca="1">IFERROR(IF(AND($A120=VLOOKUP($A120&amp;"."&amp;$C120,UncollectibleLookup,2,FALSE),$C120=VLOOKUP($A120&amp;"."&amp;$C120,UncollectibleLookup,4,FALSE)),0,'Corrected With Uncollectible'!DL120-'Module C Initial'!DL120),'Corrected With Uncollectible'!DL120-'Module C Initial'!DL120)</f>
        <v>0</v>
      </c>
      <c r="U120" s="32">
        <f ca="1">IFERROR(IF(AND($A120=VLOOKUP($A120&amp;"."&amp;$C120,UncollectibleLookup,2,FALSE),$C120=VLOOKUP($A120&amp;"."&amp;$C120,UncollectibleLookup,4,FALSE)),0,'Corrected With Uncollectible'!DM120-'Module C Initial'!DM120),'Corrected With Uncollectible'!DM120-'Module C Initial'!DM120)</f>
        <v>0</v>
      </c>
      <c r="V120" s="32">
        <f ca="1">IFERROR(IF(AND($A120=VLOOKUP($A120&amp;"."&amp;$C120,UncollectibleLookup,2,FALSE),$C120=VLOOKUP($A120&amp;"."&amp;$C120,UncollectibleLookup,4,FALSE)),0,'Corrected With Uncollectible'!DN120-'Module C Initial'!DN120),'Corrected With Uncollectible'!DN120-'Module C Initial'!DN120)</f>
        <v>0</v>
      </c>
      <c r="W120" s="32">
        <f ca="1">IFERROR(IF(AND($A120=VLOOKUP($A120&amp;"."&amp;$C120,UncollectibleLookup,2,FALSE),$C120=VLOOKUP($A120&amp;"."&amp;$C120,UncollectibleLookup,4,FALSE)),0,'Corrected With Uncollectible'!DO120-'Module C Initial'!DO120),'Corrected With Uncollectible'!DO120-'Module C Initial'!DO120)</f>
        <v>0</v>
      </c>
      <c r="X120" s="32">
        <f ca="1">IFERROR(IF(AND($A120=VLOOKUP($A120&amp;"."&amp;$C120,UncollectibleLookup,2,FALSE),$C120=VLOOKUP($A120&amp;"."&amp;$C120,UncollectibleLookup,4,FALSE)),0,'Corrected With Uncollectible'!DP120-'Module C Initial'!DP120),'Corrected With Uncollectible'!DP120-'Module C Initial'!DP120)</f>
        <v>0</v>
      </c>
      <c r="Y120" s="32">
        <f ca="1">IFERROR(IF(AND($A120=VLOOKUP($A120&amp;"."&amp;$C120,UncollectibleLookup,2,FALSE),$C120=VLOOKUP($A120&amp;"."&amp;$C120,UncollectibleLookup,4,FALSE)),0,'Corrected With Uncollectible'!DQ120-'Module C Initial'!DQ120),'Corrected With Uncollectible'!DQ120-'Module C Initial'!DQ120)</f>
        <v>0</v>
      </c>
      <c r="Z120" s="32">
        <f ca="1">IFERROR(IF(AND($A120=VLOOKUP($A120&amp;"."&amp;$C120,UncollectibleLookup,2,FALSE),$C120=VLOOKUP($A120&amp;"."&amp;$C120,UncollectibleLookup,4,FALSE)),0,'Corrected With Uncollectible'!DR120-'Module C Initial'!DR120),'Corrected With Uncollectible'!DR120-'Module C Initial'!DR120)</f>
        <v>0</v>
      </c>
      <c r="AA120" s="32">
        <f ca="1">IFERROR(IF(AND($A120=VLOOKUP($A120&amp;"."&amp;$C120,UncollectibleLookup,2,FALSE),$C120=VLOOKUP($A120&amp;"."&amp;$C120,UncollectibleLookup,4,FALSE)),0,'Corrected With Uncollectible'!DS120-'Module C Initial'!DS120),'Corrected With Uncollectible'!DS120-'Module C Initial'!DS120)</f>
        <v>0</v>
      </c>
      <c r="AB120" s="32">
        <f ca="1">IFERROR(IF(AND($A120=VLOOKUP($A120&amp;"."&amp;$C120,UncollectibleLookup,2,FALSE),$C120=VLOOKUP($A120&amp;"."&amp;$C120,UncollectibleLookup,4,FALSE)),0,'Corrected With Uncollectible'!DT120-'Module C Initial'!DT120),'Corrected With Uncollectible'!DT120-'Module C Initial'!DT120)</f>
        <v>0</v>
      </c>
      <c r="AC120" s="31">
        <f ca="1">IFERROR(IF(AND($A120=VLOOKUP($A120&amp;"."&amp;$C120,UncollectibleLookup,2,FALSE),$C120=VLOOKUP($A120&amp;"."&amp;$C120,UncollectibleLookup,4,FALSE)),0,'Corrected With Uncollectible'!DU120-'Module C Initial'!DU120),'Corrected With Uncollectible'!DU120-'Module C Initial'!DU120)</f>
        <v>0</v>
      </c>
      <c r="AD120" s="31">
        <f ca="1">IFERROR(IF(AND($A120=VLOOKUP($A120&amp;"."&amp;$C120,UncollectibleLookup,2,FALSE),$C120=VLOOKUP($A120&amp;"."&amp;$C120,UncollectibleLookup,4,FALSE)),0,'Corrected With Uncollectible'!DV120-'Module C Initial'!DV120),'Corrected With Uncollectible'!DV120-'Module C Initial'!DV120)</f>
        <v>0</v>
      </c>
      <c r="AE120" s="31">
        <f ca="1">IFERROR(IF(AND($A120=VLOOKUP($A120&amp;"."&amp;$C120,UncollectibleLookup,2,FALSE),$C120=VLOOKUP($A120&amp;"."&amp;$C120,UncollectibleLookup,4,FALSE)),0,'Corrected With Uncollectible'!DW120-'Module C Initial'!DW120),'Corrected With Uncollectible'!DW120-'Module C Initial'!DW120)</f>
        <v>0</v>
      </c>
      <c r="AF120" s="31">
        <f ca="1">IFERROR(IF(AND($A120=VLOOKUP($A120&amp;"."&amp;$C120,UncollectibleLookup,2,FALSE),$C120=VLOOKUP($A120&amp;"."&amp;$C120,UncollectibleLookup,4,FALSE)),0,'Corrected With Uncollectible'!DX120-'Module C Initial'!DX120),'Corrected With Uncollectible'!DX120-'Module C Initial'!DX120)</f>
        <v>0</v>
      </c>
      <c r="AG120" s="31">
        <f ca="1">IFERROR(IF(AND($A120=VLOOKUP($A120&amp;"."&amp;$C120,UncollectibleLookup,2,FALSE),$C120=VLOOKUP($A120&amp;"."&amp;$C120,UncollectibleLookup,4,FALSE)),0,'Corrected With Uncollectible'!DY120-'Module C Initial'!DY120),'Corrected With Uncollectible'!DY120-'Module C Initial'!DY120)</f>
        <v>0</v>
      </c>
      <c r="AH120" s="31">
        <f ca="1">IFERROR(IF(AND($A120=VLOOKUP($A120&amp;"."&amp;$C120,UncollectibleLookup,2,FALSE),$C120=VLOOKUP($A120&amp;"."&amp;$C120,UncollectibleLookup,4,FALSE)),0,'Corrected With Uncollectible'!DZ120-'Module C Initial'!DZ120),'Corrected With Uncollectible'!DZ120-'Module C Initial'!DZ120)</f>
        <v>0</v>
      </c>
      <c r="AI120" s="31">
        <f ca="1">IFERROR(IF(AND($A120=VLOOKUP($A120&amp;"."&amp;$C120,UncollectibleLookup,2,FALSE),$C120=VLOOKUP($A120&amp;"."&amp;$C120,UncollectibleLookup,4,FALSE)),0,'Corrected With Uncollectible'!EA120-'Module C Initial'!EA120),'Corrected With Uncollectible'!EA120-'Module C Initial'!EA120)</f>
        <v>0</v>
      </c>
      <c r="AJ120" s="31">
        <f ca="1">IFERROR(IF(AND($A120=VLOOKUP($A120&amp;"."&amp;$C120,UncollectibleLookup,2,FALSE),$C120=VLOOKUP($A120&amp;"."&amp;$C120,UncollectibleLookup,4,FALSE)),0,'Corrected With Uncollectible'!EB120-'Module C Initial'!EB120),'Corrected With Uncollectible'!EB120-'Module C Initial'!EB120)</f>
        <v>0</v>
      </c>
      <c r="AK120" s="31">
        <f ca="1">IFERROR(IF(AND($A120=VLOOKUP($A120&amp;"."&amp;$C120,UncollectibleLookup,2,FALSE),$C120=VLOOKUP($A120&amp;"."&amp;$C120,UncollectibleLookup,4,FALSE)),0,'Corrected With Uncollectible'!EC120-'Module C Initial'!EC120),'Corrected With Uncollectible'!EC120-'Module C Initial'!EC120)</f>
        <v>0</v>
      </c>
      <c r="AL120" s="31">
        <f ca="1">IFERROR(IF(AND($A120=VLOOKUP($A120&amp;"."&amp;$C120,UncollectibleLookup,2,FALSE),$C120=VLOOKUP($A120&amp;"."&amp;$C120,UncollectibleLookup,4,FALSE)),0,'Corrected With Uncollectible'!ED120-'Module C Initial'!ED120),'Corrected With Uncollectible'!ED120-'Module C Initial'!ED120)</f>
        <v>0</v>
      </c>
      <c r="AM120" s="31">
        <f ca="1">IFERROR(IF(AND($A120=VLOOKUP($A120&amp;"."&amp;$C120,UncollectibleLookup,2,FALSE),$C120=VLOOKUP($A120&amp;"."&amp;$C120,UncollectibleLookup,4,FALSE)),0,'Corrected With Uncollectible'!EE120-'Module C Initial'!EE120),'Corrected With Uncollectible'!EE120-'Module C Initial'!EE120)</f>
        <v>0</v>
      </c>
      <c r="AN120" s="31">
        <f ca="1">IFERROR(IF(AND($A120=VLOOKUP($A120&amp;"."&amp;$C120,UncollectibleLookup,2,FALSE),$C120=VLOOKUP($A120&amp;"."&amp;$C120,UncollectibleLookup,4,FALSE)),0,'Corrected With Uncollectible'!EF120-'Module C Initial'!EF120),'Corrected With Uncollectible'!EF120-'Module C Initial'!EF120)</f>
        <v>9.9999999947613105E-3</v>
      </c>
      <c r="AO120" s="32">
        <f t="shared" ref="AO120:AQ146" ca="1" si="27">E120+Q120+AC120</f>
        <v>-2.3283064365386963E-10</v>
      </c>
      <c r="AP120" s="32">
        <f t="shared" ca="1" si="27"/>
        <v>1.0000000009313226E-2</v>
      </c>
      <c r="AQ120" s="32">
        <f t="shared" ca="1" si="27"/>
        <v>0</v>
      </c>
      <c r="AR120" s="32">
        <f t="shared" ca="1" si="26"/>
        <v>1.0000000009313226E-2</v>
      </c>
      <c r="AS120" s="32">
        <f t="shared" ca="1" si="26"/>
        <v>-1.0000000009313226E-2</v>
      </c>
      <c r="AT120" s="32">
        <f t="shared" ca="1" si="26"/>
        <v>-5.8207660913467407E-11</v>
      </c>
      <c r="AU120" s="32">
        <f t="shared" ca="1" si="21"/>
        <v>1.1641532182693481E-10</v>
      </c>
      <c r="AV120" s="32">
        <f t="shared" ca="1" si="21"/>
        <v>2.9103830456733704E-11</v>
      </c>
      <c r="AW120" s="32">
        <f t="shared" ca="1" si="21"/>
        <v>0</v>
      </c>
      <c r="AX120" s="32">
        <f t="shared" ca="1" si="21"/>
        <v>0</v>
      </c>
      <c r="AY120" s="32">
        <f t="shared" ca="1" si="21"/>
        <v>5.8207660913467407E-11</v>
      </c>
      <c r="AZ120" s="32">
        <f t="shared" ca="1" si="21"/>
        <v>1.9999999771243893E-2</v>
      </c>
      <c r="BA120" s="31">
        <f t="shared" ca="1" si="24"/>
        <v>0</v>
      </c>
      <c r="BB120" s="31">
        <f t="shared" ca="1" si="24"/>
        <v>0</v>
      </c>
      <c r="BC120" s="31">
        <f t="shared" ca="1" si="24"/>
        <v>0</v>
      </c>
      <c r="BD120" s="31">
        <f t="shared" ca="1" si="24"/>
        <v>0</v>
      </c>
      <c r="BE120" s="31">
        <f t="shared" ca="1" si="24"/>
        <v>0</v>
      </c>
      <c r="BF120" s="31">
        <f t="shared" ca="1" si="24"/>
        <v>0</v>
      </c>
      <c r="BG120" s="31">
        <f t="shared" ca="1" si="24"/>
        <v>0</v>
      </c>
      <c r="BH120" s="31">
        <f t="shared" ca="1" si="24"/>
        <v>0</v>
      </c>
      <c r="BI120" s="31">
        <f t="shared" ca="1" si="24"/>
        <v>0</v>
      </c>
      <c r="BJ120" s="31">
        <f t="shared" ca="1" si="22"/>
        <v>0</v>
      </c>
      <c r="BK120" s="31">
        <f t="shared" ca="1" si="22"/>
        <v>0</v>
      </c>
      <c r="BL120" s="31">
        <f t="shared" ca="1" si="22"/>
        <v>0</v>
      </c>
      <c r="BM120" s="32">
        <f t="shared" ca="1" si="25"/>
        <v>-2.3283064365386963E-10</v>
      </c>
      <c r="BN120" s="32">
        <f t="shared" ca="1" si="25"/>
        <v>1.0000000009313226E-2</v>
      </c>
      <c r="BO120" s="32">
        <f t="shared" ca="1" si="25"/>
        <v>0</v>
      </c>
      <c r="BP120" s="32">
        <f t="shared" ca="1" si="25"/>
        <v>1.0000000009313226E-2</v>
      </c>
      <c r="BQ120" s="32">
        <f t="shared" ca="1" si="25"/>
        <v>-1.0000000009313226E-2</v>
      </c>
      <c r="BR120" s="32">
        <f t="shared" ca="1" si="25"/>
        <v>-5.8207660913467407E-11</v>
      </c>
      <c r="BS120" s="32">
        <f t="shared" ca="1" si="25"/>
        <v>1.1641532182693481E-10</v>
      </c>
      <c r="BT120" s="32">
        <f t="shared" ca="1" si="25"/>
        <v>2.9103830456733704E-11</v>
      </c>
      <c r="BU120" s="32">
        <f t="shared" ca="1" si="25"/>
        <v>0</v>
      </c>
      <c r="BV120" s="32">
        <f t="shared" ca="1" si="23"/>
        <v>0</v>
      </c>
      <c r="BW120" s="32">
        <f t="shared" ca="1" si="23"/>
        <v>5.8207660913467407E-11</v>
      </c>
      <c r="BX120" s="32">
        <f t="shared" ca="1" si="23"/>
        <v>1.9999999771243893E-2</v>
      </c>
    </row>
    <row r="121" spans="1:76">
      <c r="A121" t="s">
        <v>470</v>
      </c>
      <c r="B121" s="1" t="s">
        <v>29</v>
      </c>
      <c r="C121" t="str">
        <f t="shared" ca="1" si="17"/>
        <v>SD6</v>
      </c>
      <c r="D121" t="str">
        <f t="shared" ca="1" si="18"/>
        <v>Sundance #6</v>
      </c>
      <c r="E121" s="31">
        <f ca="1">IFERROR(IF(AND($A121=VLOOKUP($A121&amp;"."&amp;$C121,UncollectibleLookup,2,FALSE),$C121=VLOOKUP($A121&amp;"."&amp;$C121,UncollectibleLookup,4,FALSE)),0,'Corrected With Uncollectible'!CW121-'Module C Initial'!CW121),'Corrected With Uncollectible'!CW121-'Module C Initial'!CW121)</f>
        <v>2084.5999999998603</v>
      </c>
      <c r="F121" s="31">
        <f ca="1">IFERROR(IF(AND($A121=VLOOKUP($A121&amp;"."&amp;$C121,UncollectibleLookup,2,FALSE),$C121=VLOOKUP($A121&amp;"."&amp;$C121,UncollectibleLookup,4,FALSE)),0,'Corrected With Uncollectible'!CX121-'Module C Initial'!CX121),'Corrected With Uncollectible'!CX121-'Module C Initial'!CX121)</f>
        <v>1216.6700000000419</v>
      </c>
      <c r="G121" s="31">
        <f ca="1">IFERROR(IF(AND($A121=VLOOKUP($A121&amp;"."&amp;$C121,UncollectibleLookup,2,FALSE),$C121=VLOOKUP($A121&amp;"."&amp;$C121,UncollectibleLookup,4,FALSE)),0,'Corrected With Uncollectible'!CY121-'Module C Initial'!CY121),'Corrected With Uncollectible'!CY121-'Module C Initial'!CY121)</f>
        <v>837.57000000006519</v>
      </c>
      <c r="H121" s="31">
        <f ca="1">IFERROR(IF(AND($A121=VLOOKUP($A121&amp;"."&amp;$C121,UncollectibleLookup,2,FALSE),$C121=VLOOKUP($A121&amp;"."&amp;$C121,UncollectibleLookup,4,FALSE)),0,'Corrected With Uncollectible'!CZ121-'Module C Initial'!CZ121),'Corrected With Uncollectible'!CZ121-'Module C Initial'!CZ121)</f>
        <v>749.70000000006985</v>
      </c>
      <c r="I121" s="31">
        <f ca="1">IFERROR(IF(AND($A121=VLOOKUP($A121&amp;"."&amp;$C121,UncollectibleLookup,2,FALSE),$C121=VLOOKUP($A121&amp;"."&amp;$C121,UncollectibleLookup,4,FALSE)),0,'Corrected With Uncollectible'!DA121-'Module C Initial'!DA121),'Corrected With Uncollectible'!DA121-'Module C Initial'!DA121)</f>
        <v>802.72999999998137</v>
      </c>
      <c r="J121" s="31">
        <f ca="1">IFERROR(IF(AND($A121=VLOOKUP($A121&amp;"."&amp;$C121,UncollectibleLookup,2,FALSE),$C121=VLOOKUP($A121&amp;"."&amp;$C121,UncollectibleLookup,4,FALSE)),0,'Corrected With Uncollectible'!DB121-'Module C Initial'!DB121),'Corrected With Uncollectible'!DB121-'Module C Initial'!DB121)</f>
        <v>784.70000000006985</v>
      </c>
      <c r="K121" s="31">
        <f ca="1">IFERROR(IF(AND($A121=VLOOKUP($A121&amp;"."&amp;$C121,UncollectibleLookup,2,FALSE),$C121=VLOOKUP($A121&amp;"."&amp;$C121,UncollectibleLookup,4,FALSE)),0,'Corrected With Uncollectible'!DC121-'Module C Initial'!DC121),'Corrected With Uncollectible'!DC121-'Module C Initial'!DC121)</f>
        <v>919.30000000004657</v>
      </c>
      <c r="L121" s="31">
        <f ca="1">IFERROR(IF(AND($A121=VLOOKUP($A121&amp;"."&amp;$C121,UncollectibleLookup,2,FALSE),$C121=VLOOKUP($A121&amp;"."&amp;$C121,UncollectibleLookup,4,FALSE)),0,'Corrected With Uncollectible'!DD121-'Module C Initial'!DD121),'Corrected With Uncollectible'!DD121-'Module C Initial'!DD121)</f>
        <v>533.79999999998836</v>
      </c>
      <c r="M121" s="31">
        <f ca="1">IFERROR(IF(AND($A121=VLOOKUP($A121&amp;"."&amp;$C121,UncollectibleLookup,2,FALSE),$C121=VLOOKUP($A121&amp;"."&amp;$C121,UncollectibleLookup,4,FALSE)),0,'Corrected With Uncollectible'!DE121-'Module C Initial'!DE121),'Corrected With Uncollectible'!DE121-'Module C Initial'!DE121)</f>
        <v>1907.0300000000279</v>
      </c>
      <c r="N121" s="31">
        <f ca="1">IFERROR(IF(AND($A121=VLOOKUP($A121&amp;"."&amp;$C121,UncollectibleLookup,2,FALSE),$C121=VLOOKUP($A121&amp;"."&amp;$C121,UncollectibleLookup,4,FALSE)),0,'Corrected With Uncollectible'!DF121-'Module C Initial'!DF121),'Corrected With Uncollectible'!DF121-'Module C Initial'!DF121)</f>
        <v>919.94999999995343</v>
      </c>
      <c r="O121" s="31">
        <f ca="1">IFERROR(IF(AND($A121=VLOOKUP($A121&amp;"."&amp;$C121,UncollectibleLookup,2,FALSE),$C121=VLOOKUP($A121&amp;"."&amp;$C121,UncollectibleLookup,4,FALSE)),0,'Corrected With Uncollectible'!DG121-'Module C Initial'!DG121),'Corrected With Uncollectible'!DG121-'Module C Initial'!DG121)</f>
        <v>1250.4500000000698</v>
      </c>
      <c r="P121" s="31">
        <f ca="1">IFERROR(IF(AND($A121=VLOOKUP($A121&amp;"."&amp;$C121,UncollectibleLookup,2,FALSE),$C121=VLOOKUP($A121&amp;"."&amp;$C121,UncollectibleLookup,4,FALSE)),0,'Corrected With Uncollectible'!DH121-'Module C Initial'!DH121),'Corrected With Uncollectible'!DH121-'Module C Initial'!DH121)</f>
        <v>1357.859999999986</v>
      </c>
      <c r="Q121" s="32">
        <f ca="1">IFERROR(IF(AND($A121=VLOOKUP($A121&amp;"."&amp;$C121,UncollectibleLookup,2,FALSE),$C121=VLOOKUP($A121&amp;"."&amp;$C121,UncollectibleLookup,4,FALSE)),0,'Corrected With Uncollectible'!DI121-'Module C Initial'!DI121),'Corrected With Uncollectible'!DI121-'Module C Initial'!DI121)</f>
        <v>104.22999999999956</v>
      </c>
      <c r="R121" s="32">
        <f ca="1">IFERROR(IF(AND($A121=VLOOKUP($A121&amp;"."&amp;$C121,UncollectibleLookup,2,FALSE),$C121=VLOOKUP($A121&amp;"."&amp;$C121,UncollectibleLookup,4,FALSE)),0,'Corrected With Uncollectible'!DJ121-'Module C Initial'!DJ121),'Corrected With Uncollectible'!DJ121-'Module C Initial'!DJ121)</f>
        <v>60.840000000000146</v>
      </c>
      <c r="S121" s="32">
        <f ca="1">IFERROR(IF(AND($A121=VLOOKUP($A121&amp;"."&amp;$C121,UncollectibleLookup,2,FALSE),$C121=VLOOKUP($A121&amp;"."&amp;$C121,UncollectibleLookup,4,FALSE)),0,'Corrected With Uncollectible'!DK121-'Module C Initial'!DK121),'Corrected With Uncollectible'!DK121-'Module C Initial'!DK121)</f>
        <v>41.8799999999992</v>
      </c>
      <c r="T121" s="32">
        <f ca="1">IFERROR(IF(AND($A121=VLOOKUP($A121&amp;"."&amp;$C121,UncollectibleLookup,2,FALSE),$C121=VLOOKUP($A121&amp;"."&amp;$C121,UncollectibleLookup,4,FALSE)),0,'Corrected With Uncollectible'!DL121-'Module C Initial'!DL121),'Corrected With Uncollectible'!DL121-'Module C Initial'!DL121)</f>
        <v>37.490000000000691</v>
      </c>
      <c r="U121" s="32">
        <f ca="1">IFERROR(IF(AND($A121=VLOOKUP($A121&amp;"."&amp;$C121,UncollectibleLookup,2,FALSE),$C121=VLOOKUP($A121&amp;"."&amp;$C121,UncollectibleLookup,4,FALSE)),0,'Corrected With Uncollectible'!DM121-'Module C Initial'!DM121),'Corrected With Uncollectible'!DM121-'Module C Initial'!DM121)</f>
        <v>40.130000000000109</v>
      </c>
      <c r="V121" s="32">
        <f ca="1">IFERROR(IF(AND($A121=VLOOKUP($A121&amp;"."&amp;$C121,UncollectibleLookup,2,FALSE),$C121=VLOOKUP($A121&amp;"."&amp;$C121,UncollectibleLookup,4,FALSE)),0,'Corrected With Uncollectible'!DN121-'Module C Initial'!DN121),'Corrected With Uncollectible'!DN121-'Module C Initial'!DN121)</f>
        <v>39.239999999999782</v>
      </c>
      <c r="W121" s="32">
        <f ca="1">IFERROR(IF(AND($A121=VLOOKUP($A121&amp;"."&amp;$C121,UncollectibleLookup,2,FALSE),$C121=VLOOKUP($A121&amp;"."&amp;$C121,UncollectibleLookup,4,FALSE)),0,'Corrected With Uncollectible'!DO121-'Module C Initial'!DO121),'Corrected With Uncollectible'!DO121-'Module C Initial'!DO121)</f>
        <v>45.960000000000036</v>
      </c>
      <c r="X121" s="32">
        <f ca="1">IFERROR(IF(AND($A121=VLOOKUP($A121&amp;"."&amp;$C121,UncollectibleLookup,2,FALSE),$C121=VLOOKUP($A121&amp;"."&amp;$C121,UncollectibleLookup,4,FALSE)),0,'Corrected With Uncollectible'!DP121-'Module C Initial'!DP121),'Corrected With Uncollectible'!DP121-'Module C Initial'!DP121)</f>
        <v>26.690000000000055</v>
      </c>
      <c r="Y121" s="32">
        <f ca="1">IFERROR(IF(AND($A121=VLOOKUP($A121&amp;"."&amp;$C121,UncollectibleLookup,2,FALSE),$C121=VLOOKUP($A121&amp;"."&amp;$C121,UncollectibleLookup,4,FALSE)),0,'Corrected With Uncollectible'!DQ121-'Module C Initial'!DQ121),'Corrected With Uncollectible'!DQ121-'Module C Initial'!DQ121)</f>
        <v>95.350000000000364</v>
      </c>
      <c r="Z121" s="32">
        <f ca="1">IFERROR(IF(AND($A121=VLOOKUP($A121&amp;"."&amp;$C121,UncollectibleLookup,2,FALSE),$C121=VLOOKUP($A121&amp;"."&amp;$C121,UncollectibleLookup,4,FALSE)),0,'Corrected With Uncollectible'!DR121-'Module C Initial'!DR121),'Corrected With Uncollectible'!DR121-'Module C Initial'!DR121)</f>
        <v>46</v>
      </c>
      <c r="AA121" s="32">
        <f ca="1">IFERROR(IF(AND($A121=VLOOKUP($A121&amp;"."&amp;$C121,UncollectibleLookup,2,FALSE),$C121=VLOOKUP($A121&amp;"."&amp;$C121,UncollectibleLookup,4,FALSE)),0,'Corrected With Uncollectible'!DS121-'Module C Initial'!DS121),'Corrected With Uncollectible'!DS121-'Module C Initial'!DS121)</f>
        <v>62.519999999999527</v>
      </c>
      <c r="AB121" s="32">
        <f ca="1">IFERROR(IF(AND($A121=VLOOKUP($A121&amp;"."&amp;$C121,UncollectibleLookup,2,FALSE),$C121=VLOOKUP($A121&amp;"."&amp;$C121,UncollectibleLookup,4,FALSE)),0,'Corrected With Uncollectible'!DT121-'Module C Initial'!DT121),'Corrected With Uncollectible'!DT121-'Module C Initial'!DT121)</f>
        <v>67.889999999999418</v>
      </c>
      <c r="AC121" s="31">
        <f ca="1">IFERROR(IF(AND($A121=VLOOKUP($A121&amp;"."&amp;$C121,UncollectibleLookup,2,FALSE),$C121=VLOOKUP($A121&amp;"."&amp;$C121,UncollectibleLookup,4,FALSE)),0,'Corrected With Uncollectible'!DU121-'Module C Initial'!DU121),'Corrected With Uncollectible'!DU121-'Module C Initial'!DU121)</f>
        <v>671.60000000000582</v>
      </c>
      <c r="AD121" s="31">
        <f ca="1">IFERROR(IF(AND($A121=VLOOKUP($A121&amp;"."&amp;$C121,UncollectibleLookup,2,FALSE),$C121=VLOOKUP($A121&amp;"."&amp;$C121,UncollectibleLookup,4,FALSE)),0,'Corrected With Uncollectible'!DV121-'Module C Initial'!DV121),'Corrected With Uncollectible'!DV121-'Module C Initial'!DV121)</f>
        <v>389.13000000000466</v>
      </c>
      <c r="AE121" s="31">
        <f ca="1">IFERROR(IF(AND($A121=VLOOKUP($A121&amp;"."&amp;$C121,UncollectibleLookup,2,FALSE),$C121=VLOOKUP($A121&amp;"."&amp;$C121,UncollectibleLookup,4,FALSE)),0,'Corrected With Uncollectible'!DW121-'Module C Initial'!DW121),'Corrected With Uncollectible'!DW121-'Module C Initial'!DW121)</f>
        <v>266.11999999999898</v>
      </c>
      <c r="AF121" s="31">
        <f ca="1">IFERROR(IF(AND($A121=VLOOKUP($A121&amp;"."&amp;$C121,UncollectibleLookup,2,FALSE),$C121=VLOOKUP($A121&amp;"."&amp;$C121,UncollectibleLookup,4,FALSE)),0,'Corrected With Uncollectible'!DX121-'Module C Initial'!DX121),'Corrected With Uncollectible'!DX121-'Module C Initial'!DX121)</f>
        <v>236.76000000000204</v>
      </c>
      <c r="AG121" s="31">
        <f ca="1">IFERROR(IF(AND($A121=VLOOKUP($A121&amp;"."&amp;$C121,UncollectibleLookup,2,FALSE),$C121=VLOOKUP($A121&amp;"."&amp;$C121,UncollectibleLookup,4,FALSE)),0,'Corrected With Uncollectible'!DY121-'Module C Initial'!DY121),'Corrected With Uncollectible'!DY121-'Module C Initial'!DY121)</f>
        <v>252.18999999999869</v>
      </c>
      <c r="AH121" s="31">
        <f ca="1">IFERROR(IF(AND($A121=VLOOKUP($A121&amp;"."&amp;$C121,UncollectibleLookup,2,FALSE),$C121=VLOOKUP($A121&amp;"."&amp;$C121,UncollectibleLookup,4,FALSE)),0,'Corrected With Uncollectible'!DZ121-'Module C Initial'!DZ121),'Corrected With Uncollectible'!DZ121-'Module C Initial'!DZ121)</f>
        <v>245.20000000000073</v>
      </c>
      <c r="AI121" s="31">
        <f ca="1">IFERROR(IF(AND($A121=VLOOKUP($A121&amp;"."&amp;$C121,UncollectibleLookup,2,FALSE),$C121=VLOOKUP($A121&amp;"."&amp;$C121,UncollectibleLookup,4,FALSE)),0,'Corrected With Uncollectible'!EA121-'Module C Initial'!EA121),'Corrected With Uncollectible'!EA121-'Module C Initial'!EA121)</f>
        <v>285.73999999999796</v>
      </c>
      <c r="AJ121" s="31">
        <f ca="1">IFERROR(IF(AND($A121=VLOOKUP($A121&amp;"."&amp;$C121,UncollectibleLookup,2,FALSE),$C121=VLOOKUP($A121&amp;"."&amp;$C121,UncollectibleLookup,4,FALSE)),0,'Corrected With Uncollectible'!EB121-'Module C Initial'!EB121),'Corrected With Uncollectible'!EB121-'Module C Initial'!EB121)</f>
        <v>165.0099999999984</v>
      </c>
      <c r="AK121" s="31">
        <f ca="1">IFERROR(IF(AND($A121=VLOOKUP($A121&amp;"."&amp;$C121,UncollectibleLookup,2,FALSE),$C121=VLOOKUP($A121&amp;"."&amp;$C121,UncollectibleLookup,4,FALSE)),0,'Corrected With Uncollectible'!EC121-'Module C Initial'!EC121),'Corrected With Uncollectible'!EC121-'Module C Initial'!EC121)</f>
        <v>586.27999999999884</v>
      </c>
      <c r="AL121" s="31">
        <f ca="1">IFERROR(IF(AND($A121=VLOOKUP($A121&amp;"."&amp;$C121,UncollectibleLookup,2,FALSE),$C121=VLOOKUP($A121&amp;"."&amp;$C121,UncollectibleLookup,4,FALSE)),0,'Corrected With Uncollectible'!ED121-'Module C Initial'!ED121),'Corrected With Uncollectible'!ED121-'Module C Initial'!ED121)</f>
        <v>281.30000000000291</v>
      </c>
      <c r="AM121" s="31">
        <f ca="1">IFERROR(IF(AND($A121=VLOOKUP($A121&amp;"."&amp;$C121,UncollectibleLookup,2,FALSE),$C121=VLOOKUP($A121&amp;"."&amp;$C121,UncollectibleLookup,4,FALSE)),0,'Corrected With Uncollectible'!EE121-'Module C Initial'!EE121),'Corrected With Uncollectible'!EE121-'Module C Initial'!EE121)</f>
        <v>380.25</v>
      </c>
      <c r="AN121" s="31">
        <f ca="1">IFERROR(IF(AND($A121=VLOOKUP($A121&amp;"."&amp;$C121,UncollectibleLookup,2,FALSE),$C121=VLOOKUP($A121&amp;"."&amp;$C121,UncollectibleLookup,4,FALSE)),0,'Corrected With Uncollectible'!EF121-'Module C Initial'!EF121),'Corrected With Uncollectible'!EF121-'Module C Initial'!EF121)</f>
        <v>410.68000000000029</v>
      </c>
      <c r="AO121" s="32">
        <f t="shared" ca="1" si="27"/>
        <v>2860.4299999998657</v>
      </c>
      <c r="AP121" s="32">
        <f t="shared" ca="1" si="27"/>
        <v>1666.6400000000467</v>
      </c>
      <c r="AQ121" s="32">
        <f t="shared" ca="1" si="27"/>
        <v>1145.5700000000634</v>
      </c>
      <c r="AR121" s="32">
        <f t="shared" ca="1" si="26"/>
        <v>1023.9500000000726</v>
      </c>
      <c r="AS121" s="32">
        <f t="shared" ca="1" si="26"/>
        <v>1095.0499999999802</v>
      </c>
      <c r="AT121" s="32">
        <f t="shared" ca="1" si="26"/>
        <v>1069.1400000000704</v>
      </c>
      <c r="AU121" s="32">
        <f t="shared" ca="1" si="21"/>
        <v>1251.0000000000446</v>
      </c>
      <c r="AV121" s="32">
        <f t="shared" ca="1" si="21"/>
        <v>725.49999999998681</v>
      </c>
      <c r="AW121" s="32">
        <f t="shared" ca="1" si="21"/>
        <v>2588.6600000000271</v>
      </c>
      <c r="AX121" s="32">
        <f t="shared" ca="1" si="21"/>
        <v>1247.2499999999563</v>
      </c>
      <c r="AY121" s="32">
        <f t="shared" ca="1" si="21"/>
        <v>1693.2200000000694</v>
      </c>
      <c r="AZ121" s="32">
        <f t="shared" ca="1" si="21"/>
        <v>1836.4299999999857</v>
      </c>
      <c r="BA121" s="31">
        <f t="shared" ca="1" si="24"/>
        <v>24.42</v>
      </c>
      <c r="BB121" s="31">
        <f t="shared" ca="1" si="24"/>
        <v>14.25</v>
      </c>
      <c r="BC121" s="31">
        <f t="shared" ca="1" si="24"/>
        <v>9.81</v>
      </c>
      <c r="BD121" s="31">
        <f t="shared" ca="1" si="24"/>
        <v>8.7799999999999994</v>
      </c>
      <c r="BE121" s="31">
        <f t="shared" ca="1" si="24"/>
        <v>9.4</v>
      </c>
      <c r="BF121" s="31">
        <f t="shared" ca="1" si="24"/>
        <v>9.19</v>
      </c>
      <c r="BG121" s="31">
        <f t="shared" ca="1" si="24"/>
        <v>10.77</v>
      </c>
      <c r="BH121" s="31">
        <f t="shared" ca="1" si="24"/>
        <v>6.25</v>
      </c>
      <c r="BI121" s="31">
        <f t="shared" ca="1" si="24"/>
        <v>22.34</v>
      </c>
      <c r="BJ121" s="31">
        <f t="shared" ca="1" si="22"/>
        <v>10.77</v>
      </c>
      <c r="BK121" s="31">
        <f t="shared" ca="1" si="22"/>
        <v>14.65</v>
      </c>
      <c r="BL121" s="31">
        <f t="shared" ca="1" si="22"/>
        <v>15.9</v>
      </c>
      <c r="BM121" s="32">
        <f t="shared" ca="1" si="25"/>
        <v>2884.8499999998658</v>
      </c>
      <c r="BN121" s="32">
        <f t="shared" ca="1" si="25"/>
        <v>1680.8900000000467</v>
      </c>
      <c r="BO121" s="32">
        <f t="shared" ca="1" si="25"/>
        <v>1155.3800000000633</v>
      </c>
      <c r="BP121" s="32">
        <f t="shared" ca="1" si="25"/>
        <v>1032.7300000000726</v>
      </c>
      <c r="BQ121" s="32">
        <f t="shared" ca="1" si="25"/>
        <v>1104.4499999999803</v>
      </c>
      <c r="BR121" s="32">
        <f t="shared" ca="1" si="25"/>
        <v>1078.3300000000704</v>
      </c>
      <c r="BS121" s="32">
        <f t="shared" ca="1" si="25"/>
        <v>1261.7700000000445</v>
      </c>
      <c r="BT121" s="32">
        <f t="shared" ca="1" si="25"/>
        <v>731.74999999998681</v>
      </c>
      <c r="BU121" s="32">
        <f t="shared" ca="1" si="25"/>
        <v>2611.0000000000273</v>
      </c>
      <c r="BV121" s="32">
        <f t="shared" ca="1" si="23"/>
        <v>1258.0199999999563</v>
      </c>
      <c r="BW121" s="32">
        <f t="shared" ca="1" si="23"/>
        <v>1707.8700000000695</v>
      </c>
      <c r="BX121" s="32">
        <f t="shared" ca="1" si="23"/>
        <v>1852.3299999999858</v>
      </c>
    </row>
    <row r="122" spans="1:76">
      <c r="A122" t="s">
        <v>548</v>
      </c>
      <c r="B122" s="1" t="s">
        <v>397</v>
      </c>
      <c r="C122" t="str">
        <f t="shared" ca="1" si="17"/>
        <v>BCHIMP</v>
      </c>
      <c r="D122" t="str">
        <f t="shared" ca="1" si="18"/>
        <v>Alberta-BC Intertie - Import</v>
      </c>
      <c r="E122" s="31">
        <f ca="1">IFERROR(IF(AND($A122=VLOOKUP($A122&amp;"."&amp;$C122,UncollectibleLookup,2,FALSE),$C122=VLOOKUP($A122&amp;"."&amp;$C122,UncollectibleLookup,4,FALSE)),0,'Corrected With Uncollectible'!CW122-'Module C Initial'!CW122),'Corrected With Uncollectible'!CW122-'Module C Initial'!CW122)</f>
        <v>0</v>
      </c>
      <c r="F122" s="31">
        <f ca="1">IFERROR(IF(AND($A122=VLOOKUP($A122&amp;"."&amp;$C122,UncollectibleLookup,2,FALSE),$C122=VLOOKUP($A122&amp;"."&amp;$C122,UncollectibleLookup,4,FALSE)),0,'Corrected With Uncollectible'!CX122-'Module C Initial'!CX122),'Corrected With Uncollectible'!CX122-'Module C Initial'!CX122)</f>
        <v>0</v>
      </c>
      <c r="G122" s="31">
        <f ca="1">IFERROR(IF(AND($A122=VLOOKUP($A122&amp;"."&amp;$C122,UncollectibleLookup,2,FALSE),$C122=VLOOKUP($A122&amp;"."&amp;$C122,UncollectibleLookup,4,FALSE)),0,'Corrected With Uncollectible'!CY122-'Module C Initial'!CY122),'Corrected With Uncollectible'!CY122-'Module C Initial'!CY122)</f>
        <v>0</v>
      </c>
      <c r="H122" s="31">
        <f ca="1">IFERROR(IF(AND($A122=VLOOKUP($A122&amp;"."&amp;$C122,UncollectibleLookup,2,FALSE),$C122=VLOOKUP($A122&amp;"."&amp;$C122,UncollectibleLookup,4,FALSE)),0,'Corrected With Uncollectible'!CZ122-'Module C Initial'!CZ122),'Corrected With Uncollectible'!CZ122-'Module C Initial'!CZ122)</f>
        <v>0</v>
      </c>
      <c r="I122" s="31">
        <f ca="1">IFERROR(IF(AND($A122=VLOOKUP($A122&amp;"."&amp;$C122,UncollectibleLookup,2,FALSE),$C122=VLOOKUP($A122&amp;"."&amp;$C122,UncollectibleLookup,4,FALSE)),0,'Corrected With Uncollectible'!DA122-'Module C Initial'!DA122),'Corrected With Uncollectible'!DA122-'Module C Initial'!DA122)</f>
        <v>0</v>
      </c>
      <c r="J122" s="31">
        <f ca="1">IFERROR(IF(AND($A122=VLOOKUP($A122&amp;"."&amp;$C122,UncollectibleLookup,2,FALSE),$C122=VLOOKUP($A122&amp;"."&amp;$C122,UncollectibleLookup,4,FALSE)),0,'Corrected With Uncollectible'!DB122-'Module C Initial'!DB122),'Corrected With Uncollectible'!DB122-'Module C Initial'!DB122)</f>
        <v>0</v>
      </c>
      <c r="K122" s="31">
        <f ca="1">IFERROR(IF(AND($A122=VLOOKUP($A122&amp;"."&amp;$C122,UncollectibleLookup,2,FALSE),$C122=VLOOKUP($A122&amp;"."&amp;$C122,UncollectibleLookup,4,FALSE)),0,'Corrected With Uncollectible'!DC122-'Module C Initial'!DC122),'Corrected With Uncollectible'!DC122-'Module C Initial'!DC122)</f>
        <v>0.57000000000000028</v>
      </c>
      <c r="L122" s="31">
        <f ca="1">IFERROR(IF(AND($A122=VLOOKUP($A122&amp;"."&amp;$C122,UncollectibleLookup,2,FALSE),$C122=VLOOKUP($A122&amp;"."&amp;$C122,UncollectibleLookup,4,FALSE)),0,'Corrected With Uncollectible'!DD122-'Module C Initial'!DD122),'Corrected With Uncollectible'!DD122-'Module C Initial'!DD122)</f>
        <v>0</v>
      </c>
      <c r="M122" s="31">
        <f ca="1">IFERROR(IF(AND($A122=VLOOKUP($A122&amp;"."&amp;$C122,UncollectibleLookup,2,FALSE),$C122=VLOOKUP($A122&amp;"."&amp;$C122,UncollectibleLookup,4,FALSE)),0,'Corrected With Uncollectible'!DE122-'Module C Initial'!DE122),'Corrected With Uncollectible'!DE122-'Module C Initial'!DE122)</f>
        <v>0</v>
      </c>
      <c r="N122" s="31">
        <f ca="1">IFERROR(IF(AND($A122=VLOOKUP($A122&amp;"."&amp;$C122,UncollectibleLookup,2,FALSE),$C122=VLOOKUP($A122&amp;"."&amp;$C122,UncollectibleLookup,4,FALSE)),0,'Corrected With Uncollectible'!DF122-'Module C Initial'!DF122),'Corrected With Uncollectible'!DF122-'Module C Initial'!DF122)</f>
        <v>0</v>
      </c>
      <c r="O122" s="31">
        <f ca="1">IFERROR(IF(AND($A122=VLOOKUP($A122&amp;"."&amp;$C122,UncollectibleLookup,2,FALSE),$C122=VLOOKUP($A122&amp;"."&amp;$C122,UncollectibleLookup,4,FALSE)),0,'Corrected With Uncollectible'!DG122-'Module C Initial'!DG122),'Corrected With Uncollectible'!DG122-'Module C Initial'!DG122)</f>
        <v>0</v>
      </c>
      <c r="P122" s="31">
        <f ca="1">IFERROR(IF(AND($A122=VLOOKUP($A122&amp;"."&amp;$C122,UncollectibleLookup,2,FALSE),$C122=VLOOKUP($A122&amp;"."&amp;$C122,UncollectibleLookup,4,FALSE)),0,'Corrected With Uncollectible'!DH122-'Module C Initial'!DH122),'Corrected With Uncollectible'!DH122-'Module C Initial'!DH122)</f>
        <v>0</v>
      </c>
      <c r="Q122" s="32">
        <f ca="1">IFERROR(IF(AND($A122=VLOOKUP($A122&amp;"."&amp;$C122,UncollectibleLookup,2,FALSE),$C122=VLOOKUP($A122&amp;"."&amp;$C122,UncollectibleLookup,4,FALSE)),0,'Corrected With Uncollectible'!DI122-'Module C Initial'!DI122),'Corrected With Uncollectible'!DI122-'Module C Initial'!DI122)</f>
        <v>0</v>
      </c>
      <c r="R122" s="32">
        <f ca="1">IFERROR(IF(AND($A122=VLOOKUP($A122&amp;"."&amp;$C122,UncollectibleLookup,2,FALSE),$C122=VLOOKUP($A122&amp;"."&amp;$C122,UncollectibleLookup,4,FALSE)),0,'Corrected With Uncollectible'!DJ122-'Module C Initial'!DJ122),'Corrected With Uncollectible'!DJ122-'Module C Initial'!DJ122)</f>
        <v>0</v>
      </c>
      <c r="S122" s="32">
        <f ca="1">IFERROR(IF(AND($A122=VLOOKUP($A122&amp;"."&amp;$C122,UncollectibleLookup,2,FALSE),$C122=VLOOKUP($A122&amp;"."&amp;$C122,UncollectibleLookup,4,FALSE)),0,'Corrected With Uncollectible'!DK122-'Module C Initial'!DK122),'Corrected With Uncollectible'!DK122-'Module C Initial'!DK122)</f>
        <v>0</v>
      </c>
      <c r="T122" s="32">
        <f ca="1">IFERROR(IF(AND($A122=VLOOKUP($A122&amp;"."&amp;$C122,UncollectibleLookup,2,FALSE),$C122=VLOOKUP($A122&amp;"."&amp;$C122,UncollectibleLookup,4,FALSE)),0,'Corrected With Uncollectible'!DL122-'Module C Initial'!DL122),'Corrected With Uncollectible'!DL122-'Module C Initial'!DL122)</f>
        <v>0</v>
      </c>
      <c r="U122" s="32">
        <f ca="1">IFERROR(IF(AND($A122=VLOOKUP($A122&amp;"."&amp;$C122,UncollectibleLookup,2,FALSE),$C122=VLOOKUP($A122&amp;"."&amp;$C122,UncollectibleLookup,4,FALSE)),0,'Corrected With Uncollectible'!DM122-'Module C Initial'!DM122),'Corrected With Uncollectible'!DM122-'Module C Initial'!DM122)</f>
        <v>0</v>
      </c>
      <c r="V122" s="32">
        <f ca="1">IFERROR(IF(AND($A122=VLOOKUP($A122&amp;"."&amp;$C122,UncollectibleLookup,2,FALSE),$C122=VLOOKUP($A122&amp;"."&amp;$C122,UncollectibleLookup,4,FALSE)),0,'Corrected With Uncollectible'!DN122-'Module C Initial'!DN122),'Corrected With Uncollectible'!DN122-'Module C Initial'!DN122)</f>
        <v>0</v>
      </c>
      <c r="W122" s="32">
        <f ca="1">IFERROR(IF(AND($A122=VLOOKUP($A122&amp;"."&amp;$C122,UncollectibleLookup,2,FALSE),$C122=VLOOKUP($A122&amp;"."&amp;$C122,UncollectibleLookup,4,FALSE)),0,'Corrected With Uncollectible'!DO122-'Module C Initial'!DO122),'Corrected With Uncollectible'!DO122-'Module C Initial'!DO122)</f>
        <v>2.9999999999999805E-2</v>
      </c>
      <c r="X122" s="32">
        <f ca="1">IFERROR(IF(AND($A122=VLOOKUP($A122&amp;"."&amp;$C122,UncollectibleLookup,2,FALSE),$C122=VLOOKUP($A122&amp;"."&amp;$C122,UncollectibleLookup,4,FALSE)),0,'Corrected With Uncollectible'!DP122-'Module C Initial'!DP122),'Corrected With Uncollectible'!DP122-'Module C Initial'!DP122)</f>
        <v>0</v>
      </c>
      <c r="Y122" s="32">
        <f ca="1">IFERROR(IF(AND($A122=VLOOKUP($A122&amp;"."&amp;$C122,UncollectibleLookup,2,FALSE),$C122=VLOOKUP($A122&amp;"."&amp;$C122,UncollectibleLookup,4,FALSE)),0,'Corrected With Uncollectible'!DQ122-'Module C Initial'!DQ122),'Corrected With Uncollectible'!DQ122-'Module C Initial'!DQ122)</f>
        <v>0</v>
      </c>
      <c r="Z122" s="32">
        <f ca="1">IFERROR(IF(AND($A122=VLOOKUP($A122&amp;"."&amp;$C122,UncollectibleLookup,2,FALSE),$C122=VLOOKUP($A122&amp;"."&amp;$C122,UncollectibleLookup,4,FALSE)),0,'Corrected With Uncollectible'!DR122-'Module C Initial'!DR122),'Corrected With Uncollectible'!DR122-'Module C Initial'!DR122)</f>
        <v>0</v>
      </c>
      <c r="AA122" s="32">
        <f ca="1">IFERROR(IF(AND($A122=VLOOKUP($A122&amp;"."&amp;$C122,UncollectibleLookup,2,FALSE),$C122=VLOOKUP($A122&amp;"."&amp;$C122,UncollectibleLookup,4,FALSE)),0,'Corrected With Uncollectible'!DS122-'Module C Initial'!DS122),'Corrected With Uncollectible'!DS122-'Module C Initial'!DS122)</f>
        <v>0</v>
      </c>
      <c r="AB122" s="32">
        <f ca="1">IFERROR(IF(AND($A122=VLOOKUP($A122&amp;"."&amp;$C122,UncollectibleLookup,2,FALSE),$C122=VLOOKUP($A122&amp;"."&amp;$C122,UncollectibleLookup,4,FALSE)),0,'Corrected With Uncollectible'!DT122-'Module C Initial'!DT122),'Corrected With Uncollectible'!DT122-'Module C Initial'!DT122)</f>
        <v>0</v>
      </c>
      <c r="AC122" s="31">
        <f ca="1">IFERROR(IF(AND($A122=VLOOKUP($A122&amp;"."&amp;$C122,UncollectibleLookup,2,FALSE),$C122=VLOOKUP($A122&amp;"."&amp;$C122,UncollectibleLookup,4,FALSE)),0,'Corrected With Uncollectible'!DU122-'Module C Initial'!DU122),'Corrected With Uncollectible'!DU122-'Module C Initial'!DU122)</f>
        <v>0</v>
      </c>
      <c r="AD122" s="31">
        <f ca="1">IFERROR(IF(AND($A122=VLOOKUP($A122&amp;"."&amp;$C122,UncollectibleLookup,2,FALSE),$C122=VLOOKUP($A122&amp;"."&amp;$C122,UncollectibleLookup,4,FALSE)),0,'Corrected With Uncollectible'!DV122-'Module C Initial'!DV122),'Corrected With Uncollectible'!DV122-'Module C Initial'!DV122)</f>
        <v>0</v>
      </c>
      <c r="AE122" s="31">
        <f ca="1">IFERROR(IF(AND($A122=VLOOKUP($A122&amp;"."&amp;$C122,UncollectibleLookup,2,FALSE),$C122=VLOOKUP($A122&amp;"."&amp;$C122,UncollectibleLookup,4,FALSE)),0,'Corrected With Uncollectible'!DW122-'Module C Initial'!DW122),'Corrected With Uncollectible'!DW122-'Module C Initial'!DW122)</f>
        <v>0</v>
      </c>
      <c r="AF122" s="31">
        <f ca="1">IFERROR(IF(AND($A122=VLOOKUP($A122&amp;"."&amp;$C122,UncollectibleLookup,2,FALSE),$C122=VLOOKUP($A122&amp;"."&amp;$C122,UncollectibleLookup,4,FALSE)),0,'Corrected With Uncollectible'!DX122-'Module C Initial'!DX122),'Corrected With Uncollectible'!DX122-'Module C Initial'!DX122)</f>
        <v>0</v>
      </c>
      <c r="AG122" s="31">
        <f ca="1">IFERROR(IF(AND($A122=VLOOKUP($A122&amp;"."&amp;$C122,UncollectibleLookup,2,FALSE),$C122=VLOOKUP($A122&amp;"."&amp;$C122,UncollectibleLookup,4,FALSE)),0,'Corrected With Uncollectible'!DY122-'Module C Initial'!DY122),'Corrected With Uncollectible'!DY122-'Module C Initial'!DY122)</f>
        <v>0</v>
      </c>
      <c r="AH122" s="31">
        <f ca="1">IFERROR(IF(AND($A122=VLOOKUP($A122&amp;"."&amp;$C122,UncollectibleLookup,2,FALSE),$C122=VLOOKUP($A122&amp;"."&amp;$C122,UncollectibleLookup,4,FALSE)),0,'Corrected With Uncollectible'!DZ122-'Module C Initial'!DZ122),'Corrected With Uncollectible'!DZ122-'Module C Initial'!DZ122)</f>
        <v>0</v>
      </c>
      <c r="AI122" s="31">
        <f ca="1">IFERROR(IF(AND($A122=VLOOKUP($A122&amp;"."&amp;$C122,UncollectibleLookup,2,FALSE),$C122=VLOOKUP($A122&amp;"."&amp;$C122,UncollectibleLookup,4,FALSE)),0,'Corrected With Uncollectible'!EA122-'Module C Initial'!EA122),'Corrected With Uncollectible'!EA122-'Module C Initial'!EA122)</f>
        <v>0.17999999999999972</v>
      </c>
      <c r="AJ122" s="31">
        <f ca="1">IFERROR(IF(AND($A122=VLOOKUP($A122&amp;"."&amp;$C122,UncollectibleLookup,2,FALSE),$C122=VLOOKUP($A122&amp;"."&amp;$C122,UncollectibleLookup,4,FALSE)),0,'Corrected With Uncollectible'!EB122-'Module C Initial'!EB122),'Corrected With Uncollectible'!EB122-'Module C Initial'!EB122)</f>
        <v>0</v>
      </c>
      <c r="AK122" s="31">
        <f ca="1">IFERROR(IF(AND($A122=VLOOKUP($A122&amp;"."&amp;$C122,UncollectibleLookup,2,FALSE),$C122=VLOOKUP($A122&amp;"."&amp;$C122,UncollectibleLookup,4,FALSE)),0,'Corrected With Uncollectible'!EC122-'Module C Initial'!EC122),'Corrected With Uncollectible'!EC122-'Module C Initial'!EC122)</f>
        <v>0</v>
      </c>
      <c r="AL122" s="31">
        <f ca="1">IFERROR(IF(AND($A122=VLOOKUP($A122&amp;"."&amp;$C122,UncollectibleLookup,2,FALSE),$C122=VLOOKUP($A122&amp;"."&amp;$C122,UncollectibleLookup,4,FALSE)),0,'Corrected With Uncollectible'!ED122-'Module C Initial'!ED122),'Corrected With Uncollectible'!ED122-'Module C Initial'!ED122)</f>
        <v>0</v>
      </c>
      <c r="AM122" s="31">
        <f ca="1">IFERROR(IF(AND($A122=VLOOKUP($A122&amp;"."&amp;$C122,UncollectibleLookup,2,FALSE),$C122=VLOOKUP($A122&amp;"."&amp;$C122,UncollectibleLookup,4,FALSE)),0,'Corrected With Uncollectible'!EE122-'Module C Initial'!EE122),'Corrected With Uncollectible'!EE122-'Module C Initial'!EE122)</f>
        <v>0</v>
      </c>
      <c r="AN122" s="31">
        <f ca="1">IFERROR(IF(AND($A122=VLOOKUP($A122&amp;"."&amp;$C122,UncollectibleLookup,2,FALSE),$C122=VLOOKUP($A122&amp;"."&amp;$C122,UncollectibleLookup,4,FALSE)),0,'Corrected With Uncollectible'!EF122-'Module C Initial'!EF122),'Corrected With Uncollectible'!EF122-'Module C Initial'!EF122)</f>
        <v>0</v>
      </c>
      <c r="AO122" s="32">
        <f t="shared" ca="1" si="27"/>
        <v>0</v>
      </c>
      <c r="AP122" s="32">
        <f t="shared" ca="1" si="27"/>
        <v>0</v>
      </c>
      <c r="AQ122" s="32">
        <f t="shared" ca="1" si="27"/>
        <v>0</v>
      </c>
      <c r="AR122" s="32">
        <f t="shared" ca="1" si="26"/>
        <v>0</v>
      </c>
      <c r="AS122" s="32">
        <f t="shared" ca="1" si="26"/>
        <v>0</v>
      </c>
      <c r="AT122" s="32">
        <f t="shared" ca="1" si="26"/>
        <v>0</v>
      </c>
      <c r="AU122" s="32">
        <f t="shared" ca="1" si="21"/>
        <v>0.7799999999999998</v>
      </c>
      <c r="AV122" s="32">
        <f t="shared" ca="1" si="21"/>
        <v>0</v>
      </c>
      <c r="AW122" s="32">
        <f t="shared" ca="1" si="21"/>
        <v>0</v>
      </c>
      <c r="AX122" s="32">
        <f t="shared" ca="1" si="21"/>
        <v>0</v>
      </c>
      <c r="AY122" s="32">
        <f t="shared" ca="1" si="21"/>
        <v>0</v>
      </c>
      <c r="AZ122" s="32">
        <f t="shared" ca="1" si="21"/>
        <v>0</v>
      </c>
      <c r="BA122" s="31">
        <f t="shared" ca="1" si="24"/>
        <v>0</v>
      </c>
      <c r="BB122" s="31">
        <f t="shared" ca="1" si="24"/>
        <v>0</v>
      </c>
      <c r="BC122" s="31">
        <f t="shared" ca="1" si="24"/>
        <v>0</v>
      </c>
      <c r="BD122" s="31">
        <f t="shared" ca="1" si="24"/>
        <v>0</v>
      </c>
      <c r="BE122" s="31">
        <f t="shared" ca="1" si="24"/>
        <v>0</v>
      </c>
      <c r="BF122" s="31">
        <f t="shared" ca="1" si="24"/>
        <v>0</v>
      </c>
      <c r="BG122" s="31">
        <f t="shared" ca="1" si="24"/>
        <v>0.01</v>
      </c>
      <c r="BH122" s="31">
        <f t="shared" ca="1" si="24"/>
        <v>0</v>
      </c>
      <c r="BI122" s="31">
        <f t="shared" ca="1" si="24"/>
        <v>0</v>
      </c>
      <c r="BJ122" s="31">
        <f t="shared" ca="1" si="22"/>
        <v>0</v>
      </c>
      <c r="BK122" s="31">
        <f t="shared" ca="1" si="22"/>
        <v>0</v>
      </c>
      <c r="BL122" s="31">
        <f t="shared" ca="1" si="22"/>
        <v>0</v>
      </c>
      <c r="BM122" s="32">
        <f t="shared" ca="1" si="25"/>
        <v>0</v>
      </c>
      <c r="BN122" s="32">
        <f t="shared" ca="1" si="25"/>
        <v>0</v>
      </c>
      <c r="BO122" s="32">
        <f t="shared" ca="1" si="25"/>
        <v>0</v>
      </c>
      <c r="BP122" s="32">
        <f t="shared" ca="1" si="25"/>
        <v>0</v>
      </c>
      <c r="BQ122" s="32">
        <f t="shared" ca="1" si="25"/>
        <v>0</v>
      </c>
      <c r="BR122" s="32">
        <f t="shared" ca="1" si="25"/>
        <v>0</v>
      </c>
      <c r="BS122" s="32">
        <f t="shared" ca="1" si="25"/>
        <v>0.78999999999999981</v>
      </c>
      <c r="BT122" s="32">
        <f t="shared" ca="1" si="25"/>
        <v>0</v>
      </c>
      <c r="BU122" s="32">
        <f t="shared" ca="1" si="25"/>
        <v>0</v>
      </c>
      <c r="BV122" s="32">
        <f t="shared" ca="1" si="23"/>
        <v>0</v>
      </c>
      <c r="BW122" s="32">
        <f t="shared" ca="1" si="23"/>
        <v>0</v>
      </c>
      <c r="BX122" s="32">
        <f t="shared" ca="1" si="23"/>
        <v>0</v>
      </c>
    </row>
    <row r="123" spans="1:76">
      <c r="A123" t="s">
        <v>437</v>
      </c>
      <c r="B123" s="1" t="s">
        <v>30</v>
      </c>
      <c r="C123" t="str">
        <f t="shared" ca="1" si="17"/>
        <v>SH1</v>
      </c>
      <c r="D123" t="str">
        <f t="shared" ca="1" si="18"/>
        <v>Sheerness #1</v>
      </c>
      <c r="E123" s="31">
        <f ca="1">IFERROR(IF(AND($A123=VLOOKUP($A123&amp;"."&amp;$C123,UncollectibleLookup,2,FALSE),$C123=VLOOKUP($A123&amp;"."&amp;$C123,UncollectibleLookup,4,FALSE)),0,'Corrected With Uncollectible'!CW123-'Module C Initial'!CW123),'Corrected With Uncollectible'!CW123-'Module C Initial'!CW123)</f>
        <v>9939.1899999999441</v>
      </c>
      <c r="F123" s="31">
        <f ca="1">IFERROR(IF(AND($A123=VLOOKUP($A123&amp;"."&amp;$C123,UncollectibleLookup,2,FALSE),$C123=VLOOKUP($A123&amp;"."&amp;$C123,UncollectibleLookup,4,FALSE)),0,'Corrected With Uncollectible'!CX123-'Module C Initial'!CX123),'Corrected With Uncollectible'!CX123-'Module C Initial'!CX123)</f>
        <v>4950.6999999999534</v>
      </c>
      <c r="G123" s="31">
        <f ca="1">IFERROR(IF(AND($A123=VLOOKUP($A123&amp;"."&amp;$C123,UncollectibleLookup,2,FALSE),$C123=VLOOKUP($A123&amp;"."&amp;$C123,UncollectibleLookup,4,FALSE)),0,'Corrected With Uncollectible'!CY123-'Module C Initial'!CY123),'Corrected With Uncollectible'!CY123-'Module C Initial'!CY123)</f>
        <v>4101.0300000000279</v>
      </c>
      <c r="H123" s="31">
        <f ca="1">IFERROR(IF(AND($A123=VLOOKUP($A123&amp;"."&amp;$C123,UncollectibleLookup,2,FALSE),$C123=VLOOKUP($A123&amp;"."&amp;$C123,UncollectibleLookup,4,FALSE)),0,'Corrected With Uncollectible'!CZ123-'Module C Initial'!CZ123),'Corrected With Uncollectible'!CZ123-'Module C Initial'!CZ123)</f>
        <v>2955.6000000000058</v>
      </c>
      <c r="I123" s="31">
        <f ca="1">IFERROR(IF(AND($A123=VLOOKUP($A123&amp;"."&amp;$C123,UncollectibleLookup,2,FALSE),$C123=VLOOKUP($A123&amp;"."&amp;$C123,UncollectibleLookup,4,FALSE)),0,'Corrected With Uncollectible'!DA123-'Module C Initial'!DA123),'Corrected With Uncollectible'!DA123-'Module C Initial'!DA123)</f>
        <v>2903.9499999999825</v>
      </c>
      <c r="J123" s="31">
        <f ca="1">IFERROR(IF(AND($A123=VLOOKUP($A123&amp;"."&amp;$C123,UncollectibleLookup,2,FALSE),$C123=VLOOKUP($A123&amp;"."&amp;$C123,UncollectibleLookup,4,FALSE)),0,'Corrected With Uncollectible'!DB123-'Module C Initial'!DB123),'Corrected With Uncollectible'!DB123-'Module C Initial'!DB123)</f>
        <v>2775.9000000000233</v>
      </c>
      <c r="K123" s="31">
        <f ca="1">IFERROR(IF(AND($A123=VLOOKUP($A123&amp;"."&amp;$C123,UncollectibleLookup,2,FALSE),$C123=VLOOKUP($A123&amp;"."&amp;$C123,UncollectibleLookup,4,FALSE)),0,'Corrected With Uncollectible'!DC123-'Module C Initial'!DC123),'Corrected With Uncollectible'!DC123-'Module C Initial'!DC123)</f>
        <v>3137.6499999999942</v>
      </c>
      <c r="L123" s="31">
        <f ca="1">IFERROR(IF(AND($A123=VLOOKUP($A123&amp;"."&amp;$C123,UncollectibleLookup,2,FALSE),$C123=VLOOKUP($A123&amp;"."&amp;$C123,UncollectibleLookup,4,FALSE)),0,'Corrected With Uncollectible'!DD123-'Module C Initial'!DD123),'Corrected With Uncollectible'!DD123-'Module C Initial'!DD123)</f>
        <v>2574.359999999986</v>
      </c>
      <c r="M123" s="31">
        <f ca="1">IFERROR(IF(AND($A123=VLOOKUP($A123&amp;"."&amp;$C123,UncollectibleLookup,2,FALSE),$C123=VLOOKUP($A123&amp;"."&amp;$C123,UncollectibleLookup,4,FALSE)),0,'Corrected With Uncollectible'!DE123-'Module C Initial'!DE123),'Corrected With Uncollectible'!DE123-'Module C Initial'!DE123)</f>
        <v>7440.679999999993</v>
      </c>
      <c r="N123" s="31">
        <f ca="1">IFERROR(IF(AND($A123=VLOOKUP($A123&amp;"."&amp;$C123,UncollectibleLookup,2,FALSE),$C123=VLOOKUP($A123&amp;"."&amp;$C123,UncollectibleLookup,4,FALSE)),0,'Corrected With Uncollectible'!DF123-'Module C Initial'!DF123),'Corrected With Uncollectible'!DF123-'Module C Initial'!DF123)</f>
        <v>3187.0699999999779</v>
      </c>
      <c r="O123" s="31">
        <f ca="1">IFERROR(IF(AND($A123=VLOOKUP($A123&amp;"."&amp;$C123,UncollectibleLookup,2,FALSE),$C123=VLOOKUP($A123&amp;"."&amp;$C123,UncollectibleLookup,4,FALSE)),0,'Corrected With Uncollectible'!DG123-'Module C Initial'!DG123),'Corrected With Uncollectible'!DG123-'Module C Initial'!DG123)</f>
        <v>4950.0100000000093</v>
      </c>
      <c r="P123" s="31">
        <f ca="1">IFERROR(IF(AND($A123=VLOOKUP($A123&amp;"."&amp;$C123,UncollectibleLookup,2,FALSE),$C123=VLOOKUP($A123&amp;"."&amp;$C123,UncollectibleLookup,4,FALSE)),0,'Corrected With Uncollectible'!DH123-'Module C Initial'!DH123),'Corrected With Uncollectible'!DH123-'Module C Initial'!DH123)</f>
        <v>5413.4000000000815</v>
      </c>
      <c r="Q123" s="32">
        <f ca="1">IFERROR(IF(AND($A123=VLOOKUP($A123&amp;"."&amp;$C123,UncollectibleLookup,2,FALSE),$C123=VLOOKUP($A123&amp;"."&amp;$C123,UncollectibleLookup,4,FALSE)),0,'Corrected With Uncollectible'!DI123-'Module C Initial'!DI123),'Corrected With Uncollectible'!DI123-'Module C Initial'!DI123)</f>
        <v>496.95999999999913</v>
      </c>
      <c r="R123" s="32">
        <f ca="1">IFERROR(IF(AND($A123=VLOOKUP($A123&amp;"."&amp;$C123,UncollectibleLookup,2,FALSE),$C123=VLOOKUP($A123&amp;"."&amp;$C123,UncollectibleLookup,4,FALSE)),0,'Corrected With Uncollectible'!DJ123-'Module C Initial'!DJ123),'Corrected With Uncollectible'!DJ123-'Module C Initial'!DJ123)</f>
        <v>247.52999999999975</v>
      </c>
      <c r="S123" s="32">
        <f ca="1">IFERROR(IF(AND($A123=VLOOKUP($A123&amp;"."&amp;$C123,UncollectibleLookup,2,FALSE),$C123=VLOOKUP($A123&amp;"."&amp;$C123,UncollectibleLookup,4,FALSE)),0,'Corrected With Uncollectible'!DK123-'Module C Initial'!DK123),'Corrected With Uncollectible'!DK123-'Module C Initial'!DK123)</f>
        <v>205.05000000000018</v>
      </c>
      <c r="T123" s="32">
        <f ca="1">IFERROR(IF(AND($A123=VLOOKUP($A123&amp;"."&amp;$C123,UncollectibleLookup,2,FALSE),$C123=VLOOKUP($A123&amp;"."&amp;$C123,UncollectibleLookup,4,FALSE)),0,'Corrected With Uncollectible'!DL123-'Module C Initial'!DL123),'Corrected With Uncollectible'!DL123-'Module C Initial'!DL123)</f>
        <v>147.77999999999975</v>
      </c>
      <c r="U123" s="32">
        <f ca="1">IFERROR(IF(AND($A123=VLOOKUP($A123&amp;"."&amp;$C123,UncollectibleLookup,2,FALSE),$C123=VLOOKUP($A123&amp;"."&amp;$C123,UncollectibleLookup,4,FALSE)),0,'Corrected With Uncollectible'!DM123-'Module C Initial'!DM123),'Corrected With Uncollectible'!DM123-'Module C Initial'!DM123)</f>
        <v>145.1899999999996</v>
      </c>
      <c r="V123" s="32">
        <f ca="1">IFERROR(IF(AND($A123=VLOOKUP($A123&amp;"."&amp;$C123,UncollectibleLookup,2,FALSE),$C123=VLOOKUP($A123&amp;"."&amp;$C123,UncollectibleLookup,4,FALSE)),0,'Corrected With Uncollectible'!DN123-'Module C Initial'!DN123),'Corrected With Uncollectible'!DN123-'Module C Initial'!DN123)</f>
        <v>138.78999999999996</v>
      </c>
      <c r="W123" s="32">
        <f ca="1">IFERROR(IF(AND($A123=VLOOKUP($A123&amp;"."&amp;$C123,UncollectibleLookup,2,FALSE),$C123=VLOOKUP($A123&amp;"."&amp;$C123,UncollectibleLookup,4,FALSE)),0,'Corrected With Uncollectible'!DO123-'Module C Initial'!DO123),'Corrected With Uncollectible'!DO123-'Module C Initial'!DO123)</f>
        <v>156.88000000000011</v>
      </c>
      <c r="X123" s="32">
        <f ca="1">IFERROR(IF(AND($A123=VLOOKUP($A123&amp;"."&amp;$C123,UncollectibleLookup,2,FALSE),$C123=VLOOKUP($A123&amp;"."&amp;$C123,UncollectibleLookup,4,FALSE)),0,'Corrected With Uncollectible'!DP123-'Module C Initial'!DP123),'Corrected With Uncollectible'!DP123-'Module C Initial'!DP123)</f>
        <v>128.72000000000025</v>
      </c>
      <c r="Y123" s="32">
        <f ca="1">IFERROR(IF(AND($A123=VLOOKUP($A123&amp;"."&amp;$C123,UncollectibleLookup,2,FALSE),$C123=VLOOKUP($A123&amp;"."&amp;$C123,UncollectibleLookup,4,FALSE)),0,'Corrected With Uncollectible'!DQ123-'Module C Initial'!DQ123),'Corrected With Uncollectible'!DQ123-'Module C Initial'!DQ123)</f>
        <v>372.02999999999884</v>
      </c>
      <c r="Z123" s="32">
        <f ca="1">IFERROR(IF(AND($A123=VLOOKUP($A123&amp;"."&amp;$C123,UncollectibleLookup,2,FALSE),$C123=VLOOKUP($A123&amp;"."&amp;$C123,UncollectibleLookup,4,FALSE)),0,'Corrected With Uncollectible'!DR123-'Module C Initial'!DR123),'Corrected With Uncollectible'!DR123-'Module C Initial'!DR123)</f>
        <v>159.34999999999945</v>
      </c>
      <c r="AA123" s="32">
        <f ca="1">IFERROR(IF(AND($A123=VLOOKUP($A123&amp;"."&amp;$C123,UncollectibleLookup,2,FALSE),$C123=VLOOKUP($A123&amp;"."&amp;$C123,UncollectibleLookup,4,FALSE)),0,'Corrected With Uncollectible'!DS123-'Module C Initial'!DS123),'Corrected With Uncollectible'!DS123-'Module C Initial'!DS123)</f>
        <v>247.5</v>
      </c>
      <c r="AB123" s="32">
        <f ca="1">IFERROR(IF(AND($A123=VLOOKUP($A123&amp;"."&amp;$C123,UncollectibleLookup,2,FALSE),$C123=VLOOKUP($A123&amp;"."&amp;$C123,UncollectibleLookup,4,FALSE)),0,'Corrected With Uncollectible'!DT123-'Module C Initial'!DT123),'Corrected With Uncollectible'!DT123-'Module C Initial'!DT123)</f>
        <v>270.67000000000098</v>
      </c>
      <c r="AC123" s="31">
        <f ca="1">IFERROR(IF(AND($A123=VLOOKUP($A123&amp;"."&amp;$C123,UncollectibleLookup,2,FALSE),$C123=VLOOKUP($A123&amp;"."&amp;$C123,UncollectibleLookup,4,FALSE)),0,'Corrected With Uncollectible'!DU123-'Module C Initial'!DU123),'Corrected With Uncollectible'!DU123-'Module C Initial'!DU123)</f>
        <v>3202.1100000000006</v>
      </c>
      <c r="AD123" s="31">
        <f ca="1">IFERROR(IF(AND($A123=VLOOKUP($A123&amp;"."&amp;$C123,UncollectibleLookup,2,FALSE),$C123=VLOOKUP($A123&amp;"."&amp;$C123,UncollectibleLookup,4,FALSE)),0,'Corrected With Uncollectible'!DV123-'Module C Initial'!DV123),'Corrected With Uncollectible'!DV123-'Module C Initial'!DV123)</f>
        <v>1583.4100000000035</v>
      </c>
      <c r="AE123" s="31">
        <f ca="1">IFERROR(IF(AND($A123=VLOOKUP($A123&amp;"."&amp;$C123,UncollectibleLookup,2,FALSE),$C123=VLOOKUP($A123&amp;"."&amp;$C123,UncollectibleLookup,4,FALSE)),0,'Corrected With Uncollectible'!DW123-'Module C Initial'!DW123),'Corrected With Uncollectible'!DW123-'Module C Initial'!DW123)</f>
        <v>1303</v>
      </c>
      <c r="AF123" s="31">
        <f ca="1">IFERROR(IF(AND($A123=VLOOKUP($A123&amp;"."&amp;$C123,UncollectibleLookup,2,FALSE),$C123=VLOOKUP($A123&amp;"."&amp;$C123,UncollectibleLookup,4,FALSE)),0,'Corrected With Uncollectible'!DX123-'Module C Initial'!DX123),'Corrected With Uncollectible'!DX123-'Module C Initial'!DX123)</f>
        <v>933.41999999999825</v>
      </c>
      <c r="AG123" s="31">
        <f ca="1">IFERROR(IF(AND($A123=VLOOKUP($A123&amp;"."&amp;$C123,UncollectibleLookup,2,FALSE),$C123=VLOOKUP($A123&amp;"."&amp;$C123,UncollectibleLookup,4,FALSE)),0,'Corrected With Uncollectible'!DY123-'Module C Initial'!DY123),'Corrected With Uncollectible'!DY123-'Module C Initial'!DY123)</f>
        <v>912.32999999999811</v>
      </c>
      <c r="AH123" s="31">
        <f ca="1">IFERROR(IF(AND($A123=VLOOKUP($A123&amp;"."&amp;$C123,UncollectibleLookup,2,FALSE),$C123=VLOOKUP($A123&amp;"."&amp;$C123,UncollectibleLookup,4,FALSE)),0,'Corrected With Uncollectible'!DZ123-'Module C Initial'!DZ123),'Corrected With Uncollectible'!DZ123-'Module C Initial'!DZ123)</f>
        <v>867.38999999999942</v>
      </c>
      <c r="AI123" s="31">
        <f ca="1">IFERROR(IF(AND($A123=VLOOKUP($A123&amp;"."&amp;$C123,UncollectibleLookup,2,FALSE),$C123=VLOOKUP($A123&amp;"."&amp;$C123,UncollectibleLookup,4,FALSE)),0,'Corrected With Uncollectible'!EA123-'Module C Initial'!EA123),'Corrected With Uncollectible'!EA123-'Module C Initial'!EA123)</f>
        <v>975.27000000000044</v>
      </c>
      <c r="AJ123" s="31">
        <f ca="1">IFERROR(IF(AND($A123=VLOOKUP($A123&amp;"."&amp;$C123,UncollectibleLookup,2,FALSE),$C123=VLOOKUP($A123&amp;"."&amp;$C123,UncollectibleLookup,4,FALSE)),0,'Corrected With Uncollectible'!EB123-'Module C Initial'!EB123),'Corrected With Uncollectible'!EB123-'Module C Initial'!EB123)</f>
        <v>795.80999999999767</v>
      </c>
      <c r="AK123" s="31">
        <f ca="1">IFERROR(IF(AND($A123=VLOOKUP($A123&amp;"."&amp;$C123,UncollectibleLookup,2,FALSE),$C123=VLOOKUP($A123&amp;"."&amp;$C123,UncollectibleLookup,4,FALSE)),0,'Corrected With Uncollectible'!EC123-'Module C Initial'!EC123),'Corrected With Uncollectible'!EC123-'Module C Initial'!EC123)</f>
        <v>2287.4900000000052</v>
      </c>
      <c r="AL123" s="31">
        <f ca="1">IFERROR(IF(AND($A123=VLOOKUP($A123&amp;"."&amp;$C123,UncollectibleLookup,2,FALSE),$C123=VLOOKUP($A123&amp;"."&amp;$C123,UncollectibleLookup,4,FALSE)),0,'Corrected With Uncollectible'!ED123-'Module C Initial'!ED123),'Corrected With Uncollectible'!ED123-'Module C Initial'!ED123)</f>
        <v>974.56000000000131</v>
      </c>
      <c r="AM123" s="31">
        <f ca="1">IFERROR(IF(AND($A123=VLOOKUP($A123&amp;"."&amp;$C123,UncollectibleLookup,2,FALSE),$C123=VLOOKUP($A123&amp;"."&amp;$C123,UncollectibleLookup,4,FALSE)),0,'Corrected With Uncollectible'!EE123-'Module C Initial'!EE123),'Corrected With Uncollectible'!EE123-'Module C Initial'!EE123)</f>
        <v>1505.2400000000052</v>
      </c>
      <c r="AN123" s="31">
        <f ca="1">IFERROR(IF(AND($A123=VLOOKUP($A123&amp;"."&amp;$C123,UncollectibleLookup,2,FALSE),$C123=VLOOKUP($A123&amp;"."&amp;$C123,UncollectibleLookup,4,FALSE)),0,'Corrected With Uncollectible'!EF123-'Module C Initial'!EF123),'Corrected With Uncollectible'!EF123-'Module C Initial'!EF123)</f>
        <v>1637.25</v>
      </c>
      <c r="AO123" s="32">
        <f t="shared" ca="1" si="27"/>
        <v>13638.259999999944</v>
      </c>
      <c r="AP123" s="32">
        <f t="shared" ca="1" si="27"/>
        <v>6781.6399999999567</v>
      </c>
      <c r="AQ123" s="32">
        <f t="shared" ca="1" si="27"/>
        <v>5609.0800000000281</v>
      </c>
      <c r="AR123" s="32">
        <f t="shared" ca="1" si="26"/>
        <v>4036.8000000000038</v>
      </c>
      <c r="AS123" s="32">
        <f t="shared" ca="1" si="26"/>
        <v>3961.4699999999802</v>
      </c>
      <c r="AT123" s="32">
        <f t="shared" ca="1" si="26"/>
        <v>3782.0800000000227</v>
      </c>
      <c r="AU123" s="32">
        <f t="shared" ca="1" si="21"/>
        <v>4269.7999999999947</v>
      </c>
      <c r="AV123" s="32">
        <f t="shared" ca="1" si="21"/>
        <v>3498.889999999984</v>
      </c>
      <c r="AW123" s="32">
        <f t="shared" ca="1" si="21"/>
        <v>10100.199999999997</v>
      </c>
      <c r="AX123" s="32">
        <f t="shared" ca="1" si="21"/>
        <v>4320.9799999999786</v>
      </c>
      <c r="AY123" s="32">
        <f t="shared" ca="1" si="21"/>
        <v>6702.7500000000146</v>
      </c>
      <c r="AZ123" s="32">
        <f t="shared" ca="1" si="21"/>
        <v>7321.3200000000825</v>
      </c>
      <c r="BA123" s="31">
        <f t="shared" ca="1" si="24"/>
        <v>116.41</v>
      </c>
      <c r="BB123" s="31">
        <f t="shared" ca="1" si="24"/>
        <v>57.98</v>
      </c>
      <c r="BC123" s="31">
        <f t="shared" ca="1" si="24"/>
        <v>48.03</v>
      </c>
      <c r="BD123" s="31">
        <f t="shared" ca="1" si="24"/>
        <v>34.619999999999997</v>
      </c>
      <c r="BE123" s="31">
        <f t="shared" ca="1" si="24"/>
        <v>34.01</v>
      </c>
      <c r="BF123" s="31">
        <f t="shared" ca="1" si="24"/>
        <v>32.51</v>
      </c>
      <c r="BG123" s="31">
        <f t="shared" ca="1" si="24"/>
        <v>36.75</v>
      </c>
      <c r="BH123" s="31">
        <f t="shared" ca="1" si="24"/>
        <v>30.15</v>
      </c>
      <c r="BI123" s="31">
        <f t="shared" ca="1" si="24"/>
        <v>87.15</v>
      </c>
      <c r="BJ123" s="31">
        <f t="shared" ca="1" si="22"/>
        <v>37.33</v>
      </c>
      <c r="BK123" s="31">
        <f t="shared" ca="1" si="22"/>
        <v>57.98</v>
      </c>
      <c r="BL123" s="31">
        <f t="shared" ca="1" si="22"/>
        <v>63.4</v>
      </c>
      <c r="BM123" s="32">
        <f t="shared" ca="1" si="25"/>
        <v>13754.669999999944</v>
      </c>
      <c r="BN123" s="32">
        <f t="shared" ca="1" si="25"/>
        <v>6839.6199999999562</v>
      </c>
      <c r="BO123" s="32">
        <f t="shared" ca="1" si="25"/>
        <v>5657.1100000000279</v>
      </c>
      <c r="BP123" s="32">
        <f t="shared" ca="1" si="25"/>
        <v>4071.4200000000037</v>
      </c>
      <c r="BQ123" s="32">
        <f t="shared" ca="1" si="25"/>
        <v>3995.4799999999805</v>
      </c>
      <c r="BR123" s="32">
        <f t="shared" ca="1" si="25"/>
        <v>3814.5900000000229</v>
      </c>
      <c r="BS123" s="32">
        <f t="shared" ca="1" si="25"/>
        <v>4306.5499999999947</v>
      </c>
      <c r="BT123" s="32">
        <f t="shared" ca="1" si="25"/>
        <v>3529.039999999984</v>
      </c>
      <c r="BU123" s="32">
        <f t="shared" ca="1" si="25"/>
        <v>10187.349999999997</v>
      </c>
      <c r="BV123" s="32">
        <f t="shared" ca="1" si="23"/>
        <v>4358.3099999999786</v>
      </c>
      <c r="BW123" s="32">
        <f t="shared" ca="1" si="23"/>
        <v>6760.7300000000141</v>
      </c>
      <c r="BX123" s="32">
        <f t="shared" ca="1" si="23"/>
        <v>7384.7200000000821</v>
      </c>
    </row>
    <row r="124" spans="1:76">
      <c r="A124" t="s">
        <v>437</v>
      </c>
      <c r="B124" s="1" t="s">
        <v>31</v>
      </c>
      <c r="C124" t="str">
        <f t="shared" ca="1" si="17"/>
        <v>SH2</v>
      </c>
      <c r="D124" t="str">
        <f t="shared" ca="1" si="18"/>
        <v>Sheerness #2</v>
      </c>
      <c r="E124" s="31">
        <f ca="1">IFERROR(IF(AND($A124=VLOOKUP($A124&amp;"."&amp;$C124,UncollectibleLookup,2,FALSE),$C124=VLOOKUP($A124&amp;"."&amp;$C124,UncollectibleLookup,4,FALSE)),0,'Corrected With Uncollectible'!CW124-'Module C Initial'!CW124),'Corrected With Uncollectible'!CW124-'Module C Initial'!CW124)</f>
        <v>4357</v>
      </c>
      <c r="F124" s="31">
        <f ca="1">IFERROR(IF(AND($A124=VLOOKUP($A124&amp;"."&amp;$C124,UncollectibleLookup,2,FALSE),$C124=VLOOKUP($A124&amp;"."&amp;$C124,UncollectibleLookup,4,FALSE)),0,'Corrected With Uncollectible'!CX124-'Module C Initial'!CX124),'Corrected With Uncollectible'!CX124-'Module C Initial'!CX124)</f>
        <v>1971.3499999999913</v>
      </c>
      <c r="G124" s="31">
        <f ca="1">IFERROR(IF(AND($A124=VLOOKUP($A124&amp;"."&amp;$C124,UncollectibleLookup,2,FALSE),$C124=VLOOKUP($A124&amp;"."&amp;$C124,UncollectibleLookup,4,FALSE)),0,'Corrected With Uncollectible'!CY124-'Module C Initial'!CY124),'Corrected With Uncollectible'!CY124-'Module C Initial'!CY124)</f>
        <v>5268.1699999999255</v>
      </c>
      <c r="H124" s="31">
        <f ca="1">IFERROR(IF(AND($A124=VLOOKUP($A124&amp;"."&amp;$C124,UncollectibleLookup,2,FALSE),$C124=VLOOKUP($A124&amp;"."&amp;$C124,UncollectibleLookup,4,FALSE)),0,'Corrected With Uncollectible'!CZ124-'Module C Initial'!CZ124),'Corrected With Uncollectible'!CZ124-'Module C Initial'!CZ124)</f>
        <v>3426.890000000014</v>
      </c>
      <c r="I124" s="31">
        <f ca="1">IFERROR(IF(AND($A124=VLOOKUP($A124&amp;"."&amp;$C124,UncollectibleLookup,2,FALSE),$C124=VLOOKUP($A124&amp;"."&amp;$C124,UncollectibleLookup,4,FALSE)),0,'Corrected With Uncollectible'!DA124-'Module C Initial'!DA124),'Corrected With Uncollectible'!DA124-'Module C Initial'!DA124)</f>
        <v>3013.2000000000116</v>
      </c>
      <c r="J124" s="31">
        <f ca="1">IFERROR(IF(AND($A124=VLOOKUP($A124&amp;"."&amp;$C124,UncollectibleLookup,2,FALSE),$C124=VLOOKUP($A124&amp;"."&amp;$C124,UncollectibleLookup,4,FALSE)),0,'Corrected With Uncollectible'!DB124-'Module C Initial'!DB124),'Corrected With Uncollectible'!DB124-'Module C Initial'!DB124)</f>
        <v>3360.179999999993</v>
      </c>
      <c r="K124" s="31">
        <f ca="1">IFERROR(IF(AND($A124=VLOOKUP($A124&amp;"."&amp;$C124,UncollectibleLookup,2,FALSE),$C124=VLOOKUP($A124&amp;"."&amp;$C124,UncollectibleLookup,4,FALSE)),0,'Corrected With Uncollectible'!DC124-'Module C Initial'!DC124),'Corrected With Uncollectible'!DC124-'Module C Initial'!DC124)</f>
        <v>4316.5300000000279</v>
      </c>
      <c r="L124" s="31">
        <f ca="1">IFERROR(IF(AND($A124=VLOOKUP($A124&amp;"."&amp;$C124,UncollectibleLookup,2,FALSE),$C124=VLOOKUP($A124&amp;"."&amp;$C124,UncollectibleLookup,4,FALSE)),0,'Corrected With Uncollectible'!DD124-'Module C Initial'!DD124),'Corrected With Uncollectible'!DD124-'Module C Initial'!DD124)</f>
        <v>3398.429999999993</v>
      </c>
      <c r="M124" s="31">
        <f ca="1">IFERROR(IF(AND($A124=VLOOKUP($A124&amp;"."&amp;$C124,UncollectibleLookup,2,FALSE),$C124=VLOOKUP($A124&amp;"."&amp;$C124,UncollectibleLookup,4,FALSE)),0,'Corrected With Uncollectible'!DE124-'Module C Initial'!DE124),'Corrected With Uncollectible'!DE124-'Module C Initial'!DE124)</f>
        <v>9138.6900000000605</v>
      </c>
      <c r="N124" s="31">
        <f ca="1">IFERROR(IF(AND($A124=VLOOKUP($A124&amp;"."&amp;$C124,UncollectibleLookup,2,FALSE),$C124=VLOOKUP($A124&amp;"."&amp;$C124,UncollectibleLookup,4,FALSE)),0,'Corrected With Uncollectible'!DF124-'Module C Initial'!DF124),'Corrected With Uncollectible'!DF124-'Module C Initial'!DF124)</f>
        <v>3797.4500000000407</v>
      </c>
      <c r="O124" s="31">
        <f ca="1">IFERROR(IF(AND($A124=VLOOKUP($A124&amp;"."&amp;$C124,UncollectibleLookup,2,FALSE),$C124=VLOOKUP($A124&amp;"."&amp;$C124,UncollectibleLookup,4,FALSE)),0,'Corrected With Uncollectible'!DG124-'Module C Initial'!DG124),'Corrected With Uncollectible'!DG124-'Module C Initial'!DG124)</f>
        <v>5396.6999999999534</v>
      </c>
      <c r="P124" s="31">
        <f ca="1">IFERROR(IF(AND($A124=VLOOKUP($A124&amp;"."&amp;$C124,UncollectibleLookup,2,FALSE),$C124=VLOOKUP($A124&amp;"."&amp;$C124,UncollectibleLookup,4,FALSE)),0,'Corrected With Uncollectible'!DH124-'Module C Initial'!DH124),'Corrected With Uncollectible'!DH124-'Module C Initial'!DH124)</f>
        <v>6238.7800000000279</v>
      </c>
      <c r="Q124" s="32">
        <f ca="1">IFERROR(IF(AND($A124=VLOOKUP($A124&amp;"."&amp;$C124,UncollectibleLookup,2,FALSE),$C124=VLOOKUP($A124&amp;"."&amp;$C124,UncollectibleLookup,4,FALSE)),0,'Corrected With Uncollectible'!DI124-'Module C Initial'!DI124),'Corrected With Uncollectible'!DI124-'Module C Initial'!DI124)</f>
        <v>217.84999999999991</v>
      </c>
      <c r="R124" s="32">
        <f ca="1">IFERROR(IF(AND($A124=VLOOKUP($A124&amp;"."&amp;$C124,UncollectibleLookup,2,FALSE),$C124=VLOOKUP($A124&amp;"."&amp;$C124,UncollectibleLookup,4,FALSE)),0,'Corrected With Uncollectible'!DJ124-'Module C Initial'!DJ124),'Corrected With Uncollectible'!DJ124-'Module C Initial'!DJ124)</f>
        <v>98.569999999999936</v>
      </c>
      <c r="S124" s="32">
        <f ca="1">IFERROR(IF(AND($A124=VLOOKUP($A124&amp;"."&amp;$C124,UncollectibleLookup,2,FALSE),$C124=VLOOKUP($A124&amp;"."&amp;$C124,UncollectibleLookup,4,FALSE)),0,'Corrected With Uncollectible'!DK124-'Module C Initial'!DK124),'Corrected With Uncollectible'!DK124-'Module C Initial'!DK124)</f>
        <v>263.40999999999985</v>
      </c>
      <c r="T124" s="32">
        <f ca="1">IFERROR(IF(AND($A124=VLOOKUP($A124&amp;"."&amp;$C124,UncollectibleLookup,2,FALSE),$C124=VLOOKUP($A124&amp;"."&amp;$C124,UncollectibleLookup,4,FALSE)),0,'Corrected With Uncollectible'!DL124-'Module C Initial'!DL124),'Corrected With Uncollectible'!DL124-'Module C Initial'!DL124)</f>
        <v>171.34000000000015</v>
      </c>
      <c r="U124" s="32">
        <f ca="1">IFERROR(IF(AND($A124=VLOOKUP($A124&amp;"."&amp;$C124,UncollectibleLookup,2,FALSE),$C124=VLOOKUP($A124&amp;"."&amp;$C124,UncollectibleLookup,4,FALSE)),0,'Corrected With Uncollectible'!DM124-'Module C Initial'!DM124),'Corrected With Uncollectible'!DM124-'Module C Initial'!DM124)</f>
        <v>150.66000000000008</v>
      </c>
      <c r="V124" s="32">
        <f ca="1">IFERROR(IF(AND($A124=VLOOKUP($A124&amp;"."&amp;$C124,UncollectibleLookup,2,FALSE),$C124=VLOOKUP($A124&amp;"."&amp;$C124,UncollectibleLookup,4,FALSE)),0,'Corrected With Uncollectible'!DN124-'Module C Initial'!DN124),'Corrected With Uncollectible'!DN124-'Module C Initial'!DN124)</f>
        <v>168.01000000000022</v>
      </c>
      <c r="W124" s="32">
        <f ca="1">IFERROR(IF(AND($A124=VLOOKUP($A124&amp;"."&amp;$C124,UncollectibleLookup,2,FALSE),$C124=VLOOKUP($A124&amp;"."&amp;$C124,UncollectibleLookup,4,FALSE)),0,'Corrected With Uncollectible'!DO124-'Module C Initial'!DO124),'Corrected With Uncollectible'!DO124-'Module C Initial'!DO124)</f>
        <v>215.82999999999993</v>
      </c>
      <c r="X124" s="32">
        <f ca="1">IFERROR(IF(AND($A124=VLOOKUP($A124&amp;"."&amp;$C124,UncollectibleLookup,2,FALSE),$C124=VLOOKUP($A124&amp;"."&amp;$C124,UncollectibleLookup,4,FALSE)),0,'Corrected With Uncollectible'!DP124-'Module C Initial'!DP124),'Corrected With Uncollectible'!DP124-'Module C Initial'!DP124)</f>
        <v>169.93000000000029</v>
      </c>
      <c r="Y124" s="32">
        <f ca="1">IFERROR(IF(AND($A124=VLOOKUP($A124&amp;"."&amp;$C124,UncollectibleLookup,2,FALSE),$C124=VLOOKUP($A124&amp;"."&amp;$C124,UncollectibleLookup,4,FALSE)),0,'Corrected With Uncollectible'!DQ124-'Module C Initial'!DQ124),'Corrected With Uncollectible'!DQ124-'Module C Initial'!DQ124)</f>
        <v>456.94000000000051</v>
      </c>
      <c r="Z124" s="32">
        <f ca="1">IFERROR(IF(AND($A124=VLOOKUP($A124&amp;"."&amp;$C124,UncollectibleLookup,2,FALSE),$C124=VLOOKUP($A124&amp;"."&amp;$C124,UncollectibleLookup,4,FALSE)),0,'Corrected With Uncollectible'!DR124-'Module C Initial'!DR124),'Corrected With Uncollectible'!DR124-'Module C Initial'!DR124)</f>
        <v>189.86999999999989</v>
      </c>
      <c r="AA124" s="32">
        <f ca="1">IFERROR(IF(AND($A124=VLOOKUP($A124&amp;"."&amp;$C124,UncollectibleLookup,2,FALSE),$C124=VLOOKUP($A124&amp;"."&amp;$C124,UncollectibleLookup,4,FALSE)),0,'Corrected With Uncollectible'!DS124-'Module C Initial'!DS124),'Corrected With Uncollectible'!DS124-'Module C Initial'!DS124)</f>
        <v>269.84000000000015</v>
      </c>
      <c r="AB124" s="32">
        <f ca="1">IFERROR(IF(AND($A124=VLOOKUP($A124&amp;"."&amp;$C124,UncollectibleLookup,2,FALSE),$C124=VLOOKUP($A124&amp;"."&amp;$C124,UncollectibleLookup,4,FALSE)),0,'Corrected With Uncollectible'!DT124-'Module C Initial'!DT124),'Corrected With Uncollectible'!DT124-'Module C Initial'!DT124)</f>
        <v>311.94000000000005</v>
      </c>
      <c r="AC124" s="31">
        <f ca="1">IFERROR(IF(AND($A124=VLOOKUP($A124&amp;"."&amp;$C124,UncollectibleLookup,2,FALSE),$C124=VLOOKUP($A124&amp;"."&amp;$C124,UncollectibleLookup,4,FALSE)),0,'Corrected With Uncollectible'!DU124-'Module C Initial'!DU124),'Corrected With Uncollectible'!DU124-'Module C Initial'!DU124)</f>
        <v>1403.7000000000007</v>
      </c>
      <c r="AD124" s="31">
        <f ca="1">IFERROR(IF(AND($A124=VLOOKUP($A124&amp;"."&amp;$C124,UncollectibleLookup,2,FALSE),$C124=VLOOKUP($A124&amp;"."&amp;$C124,UncollectibleLookup,4,FALSE)),0,'Corrected With Uncollectible'!DV124-'Module C Initial'!DV124),'Corrected With Uncollectible'!DV124-'Module C Initial'!DV124)</f>
        <v>630.50999999999931</v>
      </c>
      <c r="AE124" s="31">
        <f ca="1">IFERROR(IF(AND($A124=VLOOKUP($A124&amp;"."&amp;$C124,UncollectibleLookup,2,FALSE),$C124=VLOOKUP($A124&amp;"."&amp;$C124,UncollectibleLookup,4,FALSE)),0,'Corrected With Uncollectible'!DW124-'Module C Initial'!DW124),'Corrected With Uncollectible'!DW124-'Module C Initial'!DW124)</f>
        <v>1673.8199999999997</v>
      </c>
      <c r="AF124" s="31">
        <f ca="1">IFERROR(IF(AND($A124=VLOOKUP($A124&amp;"."&amp;$C124,UncollectibleLookup,2,FALSE),$C124=VLOOKUP($A124&amp;"."&amp;$C124,UncollectibleLookup,4,FALSE)),0,'Corrected With Uncollectible'!DX124-'Module C Initial'!DX124),'Corrected With Uncollectible'!DX124-'Module C Initial'!DX124)</f>
        <v>1082.2600000000002</v>
      </c>
      <c r="AG124" s="31">
        <f ca="1">IFERROR(IF(AND($A124=VLOOKUP($A124&amp;"."&amp;$C124,UncollectibleLookup,2,FALSE),$C124=VLOOKUP($A124&amp;"."&amp;$C124,UncollectibleLookup,4,FALSE)),0,'Corrected With Uncollectible'!DY124-'Module C Initial'!DY124),'Corrected With Uncollectible'!DY124-'Module C Initial'!DY124)</f>
        <v>946.64999999999964</v>
      </c>
      <c r="AH124" s="31">
        <f ca="1">IFERROR(IF(AND($A124=VLOOKUP($A124&amp;"."&amp;$C124,UncollectibleLookup,2,FALSE),$C124=VLOOKUP($A124&amp;"."&amp;$C124,UncollectibleLookup,4,FALSE)),0,'Corrected With Uncollectible'!DZ124-'Module C Initial'!DZ124),'Corrected With Uncollectible'!DZ124-'Module C Initial'!DZ124)</f>
        <v>1049.9599999999991</v>
      </c>
      <c r="AI124" s="31">
        <f ca="1">IFERROR(IF(AND($A124=VLOOKUP($A124&amp;"."&amp;$C124,UncollectibleLookup,2,FALSE),$C124=VLOOKUP($A124&amp;"."&amp;$C124,UncollectibleLookup,4,FALSE)),0,'Corrected With Uncollectible'!EA124-'Module C Initial'!EA124),'Corrected With Uncollectible'!EA124-'Module C Initial'!EA124)</f>
        <v>1341.7000000000007</v>
      </c>
      <c r="AJ124" s="31">
        <f ca="1">IFERROR(IF(AND($A124=VLOOKUP($A124&amp;"."&amp;$C124,UncollectibleLookup,2,FALSE),$C124=VLOOKUP($A124&amp;"."&amp;$C124,UncollectibleLookup,4,FALSE)),0,'Corrected With Uncollectible'!EB124-'Module C Initial'!EB124),'Corrected With Uncollectible'!EB124-'Module C Initial'!EB124)</f>
        <v>1050.5599999999995</v>
      </c>
      <c r="AK124" s="31">
        <f ca="1">IFERROR(IF(AND($A124=VLOOKUP($A124&amp;"."&amp;$C124,UncollectibleLookup,2,FALSE),$C124=VLOOKUP($A124&amp;"."&amp;$C124,UncollectibleLookup,4,FALSE)),0,'Corrected With Uncollectible'!EC124-'Module C Initial'!EC124),'Corrected With Uncollectible'!EC124-'Module C Initial'!EC124)</f>
        <v>2809.510000000002</v>
      </c>
      <c r="AL124" s="31">
        <f ca="1">IFERROR(IF(AND($A124=VLOOKUP($A124&amp;"."&amp;$C124,UncollectibleLookup,2,FALSE),$C124=VLOOKUP($A124&amp;"."&amp;$C124,UncollectibleLookup,4,FALSE)),0,'Corrected With Uncollectible'!ED124-'Module C Initial'!ED124),'Corrected With Uncollectible'!ED124-'Module C Initial'!ED124)</f>
        <v>1161.2099999999991</v>
      </c>
      <c r="AM124" s="31">
        <f ca="1">IFERROR(IF(AND($A124=VLOOKUP($A124&amp;"."&amp;$C124,UncollectibleLookup,2,FALSE),$C124=VLOOKUP($A124&amp;"."&amp;$C124,UncollectibleLookup,4,FALSE)),0,'Corrected With Uncollectible'!EE124-'Module C Initial'!EE124),'Corrected With Uncollectible'!EE124-'Module C Initial'!EE124)</f>
        <v>1641.0699999999997</v>
      </c>
      <c r="AN124" s="31">
        <f ca="1">IFERROR(IF(AND($A124=VLOOKUP($A124&amp;"."&amp;$C124,UncollectibleLookup,2,FALSE),$C124=VLOOKUP($A124&amp;"."&amp;$C124,UncollectibleLookup,4,FALSE)),0,'Corrected With Uncollectible'!EF124-'Module C Initial'!EF124),'Corrected With Uncollectible'!EF124-'Module C Initial'!EF124)</f>
        <v>1886.880000000001</v>
      </c>
      <c r="AO124" s="32">
        <f t="shared" ca="1" si="27"/>
        <v>5978.5500000000011</v>
      </c>
      <c r="AP124" s="32">
        <f t="shared" ca="1" si="27"/>
        <v>2700.4299999999903</v>
      </c>
      <c r="AQ124" s="32">
        <f t="shared" ca="1" si="27"/>
        <v>7205.3999999999251</v>
      </c>
      <c r="AR124" s="32">
        <f t="shared" ca="1" si="26"/>
        <v>4680.4900000000143</v>
      </c>
      <c r="AS124" s="32">
        <f t="shared" ca="1" si="26"/>
        <v>4110.5100000000111</v>
      </c>
      <c r="AT124" s="32">
        <f t="shared" ca="1" si="26"/>
        <v>4578.1499999999924</v>
      </c>
      <c r="AU124" s="32">
        <f t="shared" ca="1" si="21"/>
        <v>5874.0600000000286</v>
      </c>
      <c r="AV124" s="32">
        <f t="shared" ca="1" si="21"/>
        <v>4618.9199999999928</v>
      </c>
      <c r="AW124" s="32">
        <f t="shared" ca="1" si="21"/>
        <v>12405.140000000063</v>
      </c>
      <c r="AX124" s="32">
        <f t="shared" ca="1" si="21"/>
        <v>5148.5300000000398</v>
      </c>
      <c r="AY124" s="32">
        <f t="shared" ca="1" si="21"/>
        <v>7307.6099999999533</v>
      </c>
      <c r="AZ124" s="32">
        <f t="shared" ca="1" si="21"/>
        <v>8437.6000000000295</v>
      </c>
      <c r="BA124" s="31">
        <f t="shared" ca="1" si="24"/>
        <v>51.03</v>
      </c>
      <c r="BB124" s="31">
        <f t="shared" ca="1" si="24"/>
        <v>23.09</v>
      </c>
      <c r="BC124" s="31">
        <f t="shared" ca="1" si="24"/>
        <v>61.7</v>
      </c>
      <c r="BD124" s="31">
        <f t="shared" ca="1" si="24"/>
        <v>40.14</v>
      </c>
      <c r="BE124" s="31">
        <f t="shared" ca="1" si="24"/>
        <v>35.29</v>
      </c>
      <c r="BF124" s="31">
        <f t="shared" ca="1" si="24"/>
        <v>39.36</v>
      </c>
      <c r="BG124" s="31">
        <f t="shared" ca="1" si="24"/>
        <v>50.56</v>
      </c>
      <c r="BH124" s="31">
        <f t="shared" ca="1" si="24"/>
        <v>39.799999999999997</v>
      </c>
      <c r="BI124" s="31">
        <f t="shared" ca="1" si="24"/>
        <v>107.03</v>
      </c>
      <c r="BJ124" s="31">
        <f t="shared" ca="1" si="22"/>
        <v>44.48</v>
      </c>
      <c r="BK124" s="31">
        <f t="shared" ca="1" si="22"/>
        <v>63.21</v>
      </c>
      <c r="BL124" s="31">
        <f t="shared" ca="1" si="22"/>
        <v>73.069999999999993</v>
      </c>
      <c r="BM124" s="32">
        <f t="shared" ca="1" si="25"/>
        <v>6029.5800000000008</v>
      </c>
      <c r="BN124" s="32">
        <f t="shared" ca="1" si="25"/>
        <v>2723.5199999999904</v>
      </c>
      <c r="BO124" s="32">
        <f t="shared" ca="1" si="25"/>
        <v>7267.0999999999249</v>
      </c>
      <c r="BP124" s="32">
        <f t="shared" ca="1" si="25"/>
        <v>4720.6300000000147</v>
      </c>
      <c r="BQ124" s="32">
        <f t="shared" ca="1" si="25"/>
        <v>4145.8000000000111</v>
      </c>
      <c r="BR124" s="32">
        <f t="shared" ca="1" si="25"/>
        <v>4617.509999999992</v>
      </c>
      <c r="BS124" s="32">
        <f t="shared" ca="1" si="25"/>
        <v>5924.620000000029</v>
      </c>
      <c r="BT124" s="32">
        <f t="shared" ca="1" si="25"/>
        <v>4658.719999999993</v>
      </c>
      <c r="BU124" s="32">
        <f t="shared" ca="1" si="25"/>
        <v>12512.170000000064</v>
      </c>
      <c r="BV124" s="32">
        <f t="shared" ca="1" si="23"/>
        <v>5193.0100000000393</v>
      </c>
      <c r="BW124" s="32">
        <f t="shared" ca="1" si="23"/>
        <v>7370.8199999999533</v>
      </c>
      <c r="BX124" s="32">
        <f t="shared" ca="1" si="23"/>
        <v>8510.6700000000292</v>
      </c>
    </row>
    <row r="125" spans="1:76">
      <c r="A125" t="s">
        <v>468</v>
      </c>
      <c r="B125" s="1" t="s">
        <v>117</v>
      </c>
      <c r="C125" t="str">
        <f t="shared" ca="1" si="17"/>
        <v>SHCG</v>
      </c>
      <c r="D125" t="str">
        <f t="shared" ca="1" si="18"/>
        <v>Shell Caroline</v>
      </c>
      <c r="E125" s="31">
        <f ca="1">IFERROR(IF(AND($A125=VLOOKUP($A125&amp;"."&amp;$C125,UncollectibleLookup,2,FALSE),$C125=VLOOKUP($A125&amp;"."&amp;$C125,UncollectibleLookup,4,FALSE)),0,'Corrected With Uncollectible'!CW125-'Module C Initial'!CW125),'Corrected With Uncollectible'!CW125-'Module C Initial'!CW125)</f>
        <v>-21.740000000000123</v>
      </c>
      <c r="F125" s="31">
        <f ca="1">IFERROR(IF(AND($A125=VLOOKUP($A125&amp;"."&amp;$C125,UncollectibleLookup,2,FALSE),$C125=VLOOKUP($A125&amp;"."&amp;$C125,UncollectibleLookup,4,FALSE)),0,'Corrected With Uncollectible'!CX125-'Module C Initial'!CX125),'Corrected With Uncollectible'!CX125-'Module C Initial'!CX125)</f>
        <v>-62.559999999999491</v>
      </c>
      <c r="G125" s="31">
        <f ca="1">IFERROR(IF(AND($A125=VLOOKUP($A125&amp;"."&amp;$C125,UncollectibleLookup,2,FALSE),$C125=VLOOKUP($A125&amp;"."&amp;$C125,UncollectibleLookup,4,FALSE)),0,'Corrected With Uncollectible'!CY125-'Module C Initial'!CY125),'Corrected With Uncollectible'!CY125-'Module C Initial'!CY125)</f>
        <v>-34.279999999999973</v>
      </c>
      <c r="H125" s="31">
        <f ca="1">IFERROR(IF(AND($A125=VLOOKUP($A125&amp;"."&amp;$C125,UncollectibleLookup,2,FALSE),$C125=VLOOKUP($A125&amp;"."&amp;$C125,UncollectibleLookup,4,FALSE)),0,'Corrected With Uncollectible'!CZ125-'Module C Initial'!CZ125),'Corrected With Uncollectible'!CZ125-'Module C Initial'!CZ125)</f>
        <v>-24.290000000000077</v>
      </c>
      <c r="I125" s="31">
        <f ca="1">IFERROR(IF(AND($A125=VLOOKUP($A125&amp;"."&amp;$C125,UncollectibleLookup,2,FALSE),$C125=VLOOKUP($A125&amp;"."&amp;$C125,UncollectibleLookup,4,FALSE)),0,'Corrected With Uncollectible'!DA125-'Module C Initial'!DA125),'Corrected With Uncollectible'!DA125-'Module C Initial'!DA125)</f>
        <v>-26.579999999999927</v>
      </c>
      <c r="J125" s="31">
        <f ca="1">IFERROR(IF(AND($A125=VLOOKUP($A125&amp;"."&amp;$C125,UncollectibleLookup,2,FALSE),$C125=VLOOKUP($A125&amp;"."&amp;$C125,UncollectibleLookup,4,FALSE)),0,'Corrected With Uncollectible'!DB125-'Module C Initial'!DB125),'Corrected With Uncollectible'!DB125-'Module C Initial'!DB125)</f>
        <v>-24.8599999999999</v>
      </c>
      <c r="K125" s="31">
        <f ca="1">IFERROR(IF(AND($A125=VLOOKUP($A125&amp;"."&amp;$C125,UncollectibleLookup,2,FALSE),$C125=VLOOKUP($A125&amp;"."&amp;$C125,UncollectibleLookup,4,FALSE)),0,'Corrected With Uncollectible'!DC125-'Module C Initial'!DC125),'Corrected With Uncollectible'!DC125-'Module C Initial'!DC125)</f>
        <v>-5.2199999999999989</v>
      </c>
      <c r="L125" s="31">
        <f ca="1">IFERROR(IF(AND($A125=VLOOKUP($A125&amp;"."&amp;$C125,UncollectibleLookup,2,FALSE),$C125=VLOOKUP($A125&amp;"."&amp;$C125,UncollectibleLookup,4,FALSE)),0,'Corrected With Uncollectible'!DD125-'Module C Initial'!DD125),'Corrected With Uncollectible'!DD125-'Module C Initial'!DD125)</f>
        <v>-1.8300000000000054</v>
      </c>
      <c r="M125" s="31">
        <f ca="1">IFERROR(IF(AND($A125=VLOOKUP($A125&amp;"."&amp;$C125,UncollectibleLookup,2,FALSE),$C125=VLOOKUP($A125&amp;"."&amp;$C125,UncollectibleLookup,4,FALSE)),0,'Corrected With Uncollectible'!DE125-'Module C Initial'!DE125),'Corrected With Uncollectible'!DE125-'Module C Initial'!DE125)</f>
        <v>-0.12000000000000011</v>
      </c>
      <c r="N125" s="31">
        <f ca="1">IFERROR(IF(AND($A125=VLOOKUP($A125&amp;"."&amp;$C125,UncollectibleLookup,2,FALSE),$C125=VLOOKUP($A125&amp;"."&amp;$C125,UncollectibleLookup,4,FALSE)),0,'Corrected With Uncollectible'!DF125-'Module C Initial'!DF125),'Corrected With Uncollectible'!DF125-'Module C Initial'!DF125)</f>
        <v>-0.64000000000000057</v>
      </c>
      <c r="O125" s="31">
        <f ca="1">IFERROR(IF(AND($A125=VLOOKUP($A125&amp;"."&amp;$C125,UncollectibleLookup,2,FALSE),$C125=VLOOKUP($A125&amp;"."&amp;$C125,UncollectibleLookup,4,FALSE)),0,'Corrected With Uncollectible'!DG125-'Module C Initial'!DG125),'Corrected With Uncollectible'!DG125-'Module C Initial'!DG125)</f>
        <v>-0.28999999999999915</v>
      </c>
      <c r="P125" s="31">
        <f ca="1">IFERROR(IF(AND($A125=VLOOKUP($A125&amp;"."&amp;$C125,UncollectibleLookup,2,FALSE),$C125=VLOOKUP($A125&amp;"."&amp;$C125,UncollectibleLookup,4,FALSE)),0,'Corrected With Uncollectible'!DH125-'Module C Initial'!DH125),'Corrected With Uncollectible'!DH125-'Module C Initial'!DH125)</f>
        <v>-8.8100000000000023</v>
      </c>
      <c r="Q125" s="32">
        <f ca="1">IFERROR(IF(AND($A125=VLOOKUP($A125&amp;"."&amp;$C125,UncollectibleLookup,2,FALSE),$C125=VLOOKUP($A125&amp;"."&amp;$C125,UncollectibleLookup,4,FALSE)),0,'Corrected With Uncollectible'!DI125-'Module C Initial'!DI125),'Corrected With Uncollectible'!DI125-'Module C Initial'!DI125)</f>
        <v>-1.0899999999999999</v>
      </c>
      <c r="R125" s="32">
        <f ca="1">IFERROR(IF(AND($A125=VLOOKUP($A125&amp;"."&amp;$C125,UncollectibleLookup,2,FALSE),$C125=VLOOKUP($A125&amp;"."&amp;$C125,UncollectibleLookup,4,FALSE)),0,'Corrected With Uncollectible'!DJ125-'Module C Initial'!DJ125),'Corrected With Uncollectible'!DJ125-'Module C Initial'!DJ125)</f>
        <v>-3.1300000000000097</v>
      </c>
      <c r="S125" s="32">
        <f ca="1">IFERROR(IF(AND($A125=VLOOKUP($A125&amp;"."&amp;$C125,UncollectibleLookup,2,FALSE),$C125=VLOOKUP($A125&amp;"."&amp;$C125,UncollectibleLookup,4,FALSE)),0,'Corrected With Uncollectible'!DK125-'Module C Initial'!DK125),'Corrected With Uncollectible'!DK125-'Module C Initial'!DK125)</f>
        <v>-1.7100000000000009</v>
      </c>
      <c r="T125" s="32">
        <f ca="1">IFERROR(IF(AND($A125=VLOOKUP($A125&amp;"."&amp;$C125,UncollectibleLookup,2,FALSE),$C125=VLOOKUP($A125&amp;"."&amp;$C125,UncollectibleLookup,4,FALSE)),0,'Corrected With Uncollectible'!DL125-'Module C Initial'!DL125),'Corrected With Uncollectible'!DL125-'Module C Initial'!DL125)</f>
        <v>-1.2200000000000024</v>
      </c>
      <c r="U125" s="32">
        <f ca="1">IFERROR(IF(AND($A125=VLOOKUP($A125&amp;"."&amp;$C125,UncollectibleLookup,2,FALSE),$C125=VLOOKUP($A125&amp;"."&amp;$C125,UncollectibleLookup,4,FALSE)),0,'Corrected With Uncollectible'!DM125-'Module C Initial'!DM125),'Corrected With Uncollectible'!DM125-'Module C Initial'!DM125)</f>
        <v>-1.3299999999999983</v>
      </c>
      <c r="V125" s="32">
        <f ca="1">IFERROR(IF(AND($A125=VLOOKUP($A125&amp;"."&amp;$C125,UncollectibleLookup,2,FALSE),$C125=VLOOKUP($A125&amp;"."&amp;$C125,UncollectibleLookup,4,FALSE)),0,'Corrected With Uncollectible'!DN125-'Module C Initial'!DN125),'Corrected With Uncollectible'!DN125-'Module C Initial'!DN125)</f>
        <v>-1.240000000000002</v>
      </c>
      <c r="W125" s="32">
        <f ca="1">IFERROR(IF(AND($A125=VLOOKUP($A125&amp;"."&amp;$C125,UncollectibleLookup,2,FALSE),$C125=VLOOKUP($A125&amp;"."&amp;$C125,UncollectibleLookup,4,FALSE)),0,'Corrected With Uncollectible'!DO125-'Module C Initial'!DO125),'Corrected With Uncollectible'!DO125-'Module C Initial'!DO125)</f>
        <v>-0.25999999999999979</v>
      </c>
      <c r="X125" s="32">
        <f ca="1">IFERROR(IF(AND($A125=VLOOKUP($A125&amp;"."&amp;$C125,UncollectibleLookup,2,FALSE),$C125=VLOOKUP($A125&amp;"."&amp;$C125,UncollectibleLookup,4,FALSE)),0,'Corrected With Uncollectible'!DP125-'Module C Initial'!DP125),'Corrected With Uncollectible'!DP125-'Module C Initial'!DP125)</f>
        <v>-0.10000000000000009</v>
      </c>
      <c r="Y125" s="32">
        <f ca="1">IFERROR(IF(AND($A125=VLOOKUP($A125&amp;"."&amp;$C125,UncollectibleLookup,2,FALSE),$C125=VLOOKUP($A125&amp;"."&amp;$C125,UncollectibleLookup,4,FALSE)),0,'Corrected With Uncollectible'!DQ125-'Module C Initial'!DQ125),'Corrected With Uncollectible'!DQ125-'Module C Initial'!DQ125)</f>
        <v>0</v>
      </c>
      <c r="Z125" s="32">
        <f ca="1">IFERROR(IF(AND($A125=VLOOKUP($A125&amp;"."&amp;$C125,UncollectibleLookup,2,FALSE),$C125=VLOOKUP($A125&amp;"."&amp;$C125,UncollectibleLookup,4,FALSE)),0,'Corrected With Uncollectible'!DR125-'Module C Initial'!DR125),'Corrected With Uncollectible'!DR125-'Module C Initial'!DR125)</f>
        <v>-3.0000000000000027E-2</v>
      </c>
      <c r="AA125" s="32">
        <f ca="1">IFERROR(IF(AND($A125=VLOOKUP($A125&amp;"."&amp;$C125,UncollectibleLookup,2,FALSE),$C125=VLOOKUP($A125&amp;"."&amp;$C125,UncollectibleLookup,4,FALSE)),0,'Corrected With Uncollectible'!DS125-'Module C Initial'!DS125),'Corrected With Uncollectible'!DS125-'Module C Initial'!DS125)</f>
        <v>-1.9999999999999962E-2</v>
      </c>
      <c r="AB125" s="32">
        <f ca="1">IFERROR(IF(AND($A125=VLOOKUP($A125&amp;"."&amp;$C125,UncollectibleLookup,2,FALSE),$C125=VLOOKUP($A125&amp;"."&amp;$C125,UncollectibleLookup,4,FALSE)),0,'Corrected With Uncollectible'!DT125-'Module C Initial'!DT125),'Corrected With Uncollectible'!DT125-'Module C Initial'!DT125)</f>
        <v>-0.45000000000000107</v>
      </c>
      <c r="AC125" s="31">
        <f ca="1">IFERROR(IF(AND($A125=VLOOKUP($A125&amp;"."&amp;$C125,UncollectibleLookup,2,FALSE),$C125=VLOOKUP($A125&amp;"."&amp;$C125,UncollectibleLookup,4,FALSE)),0,'Corrected With Uncollectible'!DU125-'Module C Initial'!DU125),'Corrected With Uncollectible'!DU125-'Module C Initial'!DU125)</f>
        <v>-7</v>
      </c>
      <c r="AD125" s="31">
        <f ca="1">IFERROR(IF(AND($A125=VLOOKUP($A125&amp;"."&amp;$C125,UncollectibleLookup,2,FALSE),$C125=VLOOKUP($A125&amp;"."&amp;$C125,UncollectibleLookup,4,FALSE)),0,'Corrected With Uncollectible'!DV125-'Module C Initial'!DV125),'Corrected With Uncollectible'!DV125-'Module C Initial'!DV125)</f>
        <v>-20.010000000000048</v>
      </c>
      <c r="AE125" s="31">
        <f ca="1">IFERROR(IF(AND($A125=VLOOKUP($A125&amp;"."&amp;$C125,UncollectibleLookup,2,FALSE),$C125=VLOOKUP($A125&amp;"."&amp;$C125,UncollectibleLookup,4,FALSE)),0,'Corrected With Uncollectible'!DW125-'Module C Initial'!DW125),'Corrected With Uncollectible'!DW125-'Module C Initial'!DW125)</f>
        <v>-10.899999999999977</v>
      </c>
      <c r="AF125" s="31">
        <f ca="1">IFERROR(IF(AND($A125=VLOOKUP($A125&amp;"."&amp;$C125,UncollectibleLookup,2,FALSE),$C125=VLOOKUP($A125&amp;"."&amp;$C125,UncollectibleLookup,4,FALSE)),0,'Corrected With Uncollectible'!DX125-'Module C Initial'!DX125),'Corrected With Uncollectible'!DX125-'Module C Initial'!DX125)</f>
        <v>-7.6700000000000159</v>
      </c>
      <c r="AG125" s="31">
        <f ca="1">IFERROR(IF(AND($A125=VLOOKUP($A125&amp;"."&amp;$C125,UncollectibleLookup,2,FALSE),$C125=VLOOKUP($A125&amp;"."&amp;$C125,UncollectibleLookup,4,FALSE)),0,'Corrected With Uncollectible'!DY125-'Module C Initial'!DY125),'Corrected With Uncollectible'!DY125-'Module C Initial'!DY125)</f>
        <v>-8.3500000000000227</v>
      </c>
      <c r="AH125" s="31">
        <f ca="1">IFERROR(IF(AND($A125=VLOOKUP($A125&amp;"."&amp;$C125,UncollectibleLookup,2,FALSE),$C125=VLOOKUP($A125&amp;"."&amp;$C125,UncollectibleLookup,4,FALSE)),0,'Corrected With Uncollectible'!DZ125-'Module C Initial'!DZ125),'Corrected With Uncollectible'!DZ125-'Module C Initial'!DZ125)</f>
        <v>-7.7700000000000102</v>
      </c>
      <c r="AI125" s="31">
        <f ca="1">IFERROR(IF(AND($A125=VLOOKUP($A125&amp;"."&amp;$C125,UncollectibleLookup,2,FALSE),$C125=VLOOKUP($A125&amp;"."&amp;$C125,UncollectibleLookup,4,FALSE)),0,'Corrected With Uncollectible'!EA125-'Module C Initial'!EA125),'Corrected With Uncollectible'!EA125-'Module C Initial'!EA125)</f>
        <v>-1.6300000000000026</v>
      </c>
      <c r="AJ125" s="31">
        <f ca="1">IFERROR(IF(AND($A125=VLOOKUP($A125&amp;"."&amp;$C125,UncollectibleLookup,2,FALSE),$C125=VLOOKUP($A125&amp;"."&amp;$C125,UncollectibleLookup,4,FALSE)),0,'Corrected With Uncollectible'!EB125-'Module C Initial'!EB125),'Corrected With Uncollectible'!EB125-'Module C Initial'!EB125)</f>
        <v>-0.5600000000000005</v>
      </c>
      <c r="AK125" s="31">
        <f ca="1">IFERROR(IF(AND($A125=VLOOKUP($A125&amp;"."&amp;$C125,UncollectibleLookup,2,FALSE),$C125=VLOOKUP($A125&amp;"."&amp;$C125,UncollectibleLookup,4,FALSE)),0,'Corrected With Uncollectible'!EC125-'Module C Initial'!EC125),'Corrected With Uncollectible'!EC125-'Module C Initial'!EC125)</f>
        <v>-4.0000000000000036E-2</v>
      </c>
      <c r="AL125" s="31">
        <f ca="1">IFERROR(IF(AND($A125=VLOOKUP($A125&amp;"."&amp;$C125,UncollectibleLookup,2,FALSE),$C125=VLOOKUP($A125&amp;"."&amp;$C125,UncollectibleLookup,4,FALSE)),0,'Corrected With Uncollectible'!ED125-'Module C Initial'!ED125),'Corrected With Uncollectible'!ED125-'Module C Initial'!ED125)</f>
        <v>-0.19999999999999973</v>
      </c>
      <c r="AM125" s="31">
        <f ca="1">IFERROR(IF(AND($A125=VLOOKUP($A125&amp;"."&amp;$C125,UncollectibleLookup,2,FALSE),$C125=VLOOKUP($A125&amp;"."&amp;$C125,UncollectibleLookup,4,FALSE)),0,'Corrected With Uncollectible'!EE125-'Module C Initial'!EE125),'Corrected With Uncollectible'!EE125-'Module C Initial'!EE125)</f>
        <v>-9.000000000000008E-2</v>
      </c>
      <c r="AN125" s="31">
        <f ca="1">IFERROR(IF(AND($A125=VLOOKUP($A125&amp;"."&amp;$C125,UncollectibleLookup,2,FALSE),$C125=VLOOKUP($A125&amp;"."&amp;$C125,UncollectibleLookup,4,FALSE)),0,'Corrected With Uncollectible'!EF125-'Module C Initial'!EF125),'Corrected With Uncollectible'!EF125-'Module C Initial'!EF125)</f>
        <v>-2.6700000000000017</v>
      </c>
      <c r="AO125" s="32">
        <f t="shared" ca="1" si="27"/>
        <v>-29.830000000000123</v>
      </c>
      <c r="AP125" s="32">
        <f t="shared" ca="1" si="27"/>
        <v>-85.699999999999548</v>
      </c>
      <c r="AQ125" s="32">
        <f t="shared" ca="1" si="27"/>
        <v>-46.889999999999951</v>
      </c>
      <c r="AR125" s="32">
        <f t="shared" ca="1" si="26"/>
        <v>-33.180000000000092</v>
      </c>
      <c r="AS125" s="32">
        <f t="shared" ca="1" si="26"/>
        <v>-36.259999999999948</v>
      </c>
      <c r="AT125" s="32">
        <f t="shared" ca="1" si="26"/>
        <v>-33.869999999999912</v>
      </c>
      <c r="AU125" s="32">
        <f t="shared" ca="1" si="21"/>
        <v>-7.1100000000000012</v>
      </c>
      <c r="AV125" s="32">
        <f t="shared" ca="1" si="21"/>
        <v>-2.490000000000006</v>
      </c>
      <c r="AW125" s="32">
        <f t="shared" ca="1" si="21"/>
        <v>-0.16000000000000014</v>
      </c>
      <c r="AX125" s="32">
        <f t="shared" ca="1" si="21"/>
        <v>-0.87000000000000033</v>
      </c>
      <c r="AY125" s="32">
        <f t="shared" ca="1" si="21"/>
        <v>-0.39999999999999919</v>
      </c>
      <c r="AZ125" s="32">
        <f t="shared" ca="1" si="21"/>
        <v>-11.930000000000005</v>
      </c>
      <c r="BA125" s="31">
        <f t="shared" ca="1" si="24"/>
        <v>-0.25</v>
      </c>
      <c r="BB125" s="31">
        <f t="shared" ca="1" si="24"/>
        <v>-0.73</v>
      </c>
      <c r="BC125" s="31">
        <f t="shared" ca="1" si="24"/>
        <v>-0.4</v>
      </c>
      <c r="BD125" s="31">
        <f t="shared" ca="1" si="24"/>
        <v>-0.28000000000000003</v>
      </c>
      <c r="BE125" s="31">
        <f t="shared" ca="1" si="24"/>
        <v>-0.31</v>
      </c>
      <c r="BF125" s="31">
        <f t="shared" ca="1" si="24"/>
        <v>-0.28999999999999998</v>
      </c>
      <c r="BG125" s="31">
        <f t="shared" ca="1" si="24"/>
        <v>-0.06</v>
      </c>
      <c r="BH125" s="31">
        <f t="shared" ca="1" si="24"/>
        <v>-0.02</v>
      </c>
      <c r="BI125" s="31">
        <f t="shared" ca="1" si="24"/>
        <v>0</v>
      </c>
      <c r="BJ125" s="31">
        <f t="shared" ca="1" si="22"/>
        <v>-0.01</v>
      </c>
      <c r="BK125" s="31">
        <f t="shared" ca="1" si="22"/>
        <v>0</v>
      </c>
      <c r="BL125" s="31">
        <f t="shared" ca="1" si="22"/>
        <v>-0.1</v>
      </c>
      <c r="BM125" s="32">
        <f t="shared" ca="1" si="25"/>
        <v>-30.080000000000123</v>
      </c>
      <c r="BN125" s="32">
        <f t="shared" ca="1" si="25"/>
        <v>-86.429999999999552</v>
      </c>
      <c r="BO125" s="32">
        <f t="shared" ca="1" si="25"/>
        <v>-47.289999999999949</v>
      </c>
      <c r="BP125" s="32">
        <f t="shared" ca="1" si="25"/>
        <v>-33.460000000000093</v>
      </c>
      <c r="BQ125" s="32">
        <f t="shared" ca="1" si="25"/>
        <v>-36.569999999999951</v>
      </c>
      <c r="BR125" s="32">
        <f t="shared" ca="1" si="25"/>
        <v>-34.159999999999911</v>
      </c>
      <c r="BS125" s="32">
        <f t="shared" ca="1" si="25"/>
        <v>-7.1700000000000008</v>
      </c>
      <c r="BT125" s="32">
        <f t="shared" ca="1" si="25"/>
        <v>-2.510000000000006</v>
      </c>
      <c r="BU125" s="32">
        <f t="shared" ca="1" si="25"/>
        <v>-0.16000000000000014</v>
      </c>
      <c r="BV125" s="32">
        <f t="shared" ca="1" si="23"/>
        <v>-0.88000000000000034</v>
      </c>
      <c r="BW125" s="32">
        <f t="shared" ca="1" si="23"/>
        <v>-0.39999999999999919</v>
      </c>
      <c r="BX125" s="32">
        <f t="shared" ca="1" si="23"/>
        <v>-12.030000000000005</v>
      </c>
    </row>
    <row r="126" spans="1:76">
      <c r="A126" t="s">
        <v>471</v>
      </c>
      <c r="B126" s="1" t="s">
        <v>97</v>
      </c>
      <c r="C126" t="str">
        <f t="shared" ca="1" si="17"/>
        <v>BCHIMP</v>
      </c>
      <c r="D126" t="str">
        <f t="shared" ca="1" si="18"/>
        <v>Alberta-BC Intertie - Import</v>
      </c>
      <c r="E126" s="31">
        <f ca="1">IFERROR(IF(AND($A126=VLOOKUP($A126&amp;"."&amp;$C126,UncollectibleLookup,2,FALSE),$C126=VLOOKUP($A126&amp;"."&amp;$C126,UncollectibleLookup,4,FALSE)),0,'Corrected With Uncollectible'!CW126-'Module C Initial'!CW126),'Corrected With Uncollectible'!CW126-'Module C Initial'!CW126)</f>
        <v>500.42000000000553</v>
      </c>
      <c r="F126" s="31">
        <f ca="1">IFERROR(IF(AND($A126=VLOOKUP($A126&amp;"."&amp;$C126,UncollectibleLookup,2,FALSE),$C126=VLOOKUP($A126&amp;"."&amp;$C126,UncollectibleLookup,4,FALSE)),0,'Corrected With Uncollectible'!CX126-'Module C Initial'!CX126),'Corrected With Uncollectible'!CX126-'Module C Initial'!CX126)</f>
        <v>189.95999999999913</v>
      </c>
      <c r="G126" s="31">
        <f ca="1">IFERROR(IF(AND($A126=VLOOKUP($A126&amp;"."&amp;$C126,UncollectibleLookup,2,FALSE),$C126=VLOOKUP($A126&amp;"."&amp;$C126,UncollectibleLookup,4,FALSE)),0,'Corrected With Uncollectible'!CY126-'Module C Initial'!CY126),'Corrected With Uncollectible'!CY126-'Module C Initial'!CY126)</f>
        <v>133.84000000000015</v>
      </c>
      <c r="H126" s="31">
        <f ca="1">IFERROR(IF(AND($A126=VLOOKUP($A126&amp;"."&amp;$C126,UncollectibleLookup,2,FALSE),$C126=VLOOKUP($A126&amp;"."&amp;$C126,UncollectibleLookup,4,FALSE)),0,'Corrected With Uncollectible'!CZ126-'Module C Initial'!CZ126),'Corrected With Uncollectible'!CZ126-'Module C Initial'!CZ126)</f>
        <v>111.41000000000167</v>
      </c>
      <c r="I126" s="31">
        <f ca="1">IFERROR(IF(AND($A126=VLOOKUP($A126&amp;"."&amp;$C126,UncollectibleLookup,2,FALSE),$C126=VLOOKUP($A126&amp;"."&amp;$C126,UncollectibleLookup,4,FALSE)),0,'Corrected With Uncollectible'!DA126-'Module C Initial'!DA126),'Corrected With Uncollectible'!DA126-'Module C Initial'!DA126)</f>
        <v>96.640000000000327</v>
      </c>
      <c r="J126" s="31">
        <f ca="1">IFERROR(IF(AND($A126=VLOOKUP($A126&amp;"."&amp;$C126,UncollectibleLookup,2,FALSE),$C126=VLOOKUP($A126&amp;"."&amp;$C126,UncollectibleLookup,4,FALSE)),0,'Corrected With Uncollectible'!DB126-'Module C Initial'!DB126),'Corrected With Uncollectible'!DB126-'Module C Initial'!DB126)</f>
        <v>253.41999999999825</v>
      </c>
      <c r="K126" s="31">
        <f ca="1">IFERROR(IF(AND($A126=VLOOKUP($A126&amp;"."&amp;$C126,UncollectibleLookup,2,FALSE),$C126=VLOOKUP($A126&amp;"."&amp;$C126,UncollectibleLookup,4,FALSE)),0,'Corrected With Uncollectible'!DC126-'Module C Initial'!DC126),'Corrected With Uncollectible'!DC126-'Module C Initial'!DC126)</f>
        <v>118.89999999999964</v>
      </c>
      <c r="L126" s="31">
        <f ca="1">IFERROR(IF(AND($A126=VLOOKUP($A126&amp;"."&amp;$C126,UncollectibleLookup,2,FALSE),$C126=VLOOKUP($A126&amp;"."&amp;$C126,UncollectibleLookup,4,FALSE)),0,'Corrected With Uncollectible'!DD126-'Module C Initial'!DD126),'Corrected With Uncollectible'!DD126-'Module C Initial'!DD126)</f>
        <v>42.649999999999636</v>
      </c>
      <c r="M126" s="31">
        <f ca="1">IFERROR(IF(AND($A126=VLOOKUP($A126&amp;"."&amp;$C126,UncollectibleLookup,2,FALSE),$C126=VLOOKUP($A126&amp;"."&amp;$C126,UncollectibleLookup,4,FALSE)),0,'Corrected With Uncollectible'!DE126-'Module C Initial'!DE126),'Corrected With Uncollectible'!DE126-'Module C Initial'!DE126)</f>
        <v>31.640000000000327</v>
      </c>
      <c r="N126" s="31">
        <f ca="1">IFERROR(IF(AND($A126=VLOOKUP($A126&amp;"."&amp;$C126,UncollectibleLookup,2,FALSE),$C126=VLOOKUP($A126&amp;"."&amp;$C126,UncollectibleLookup,4,FALSE)),0,'Corrected With Uncollectible'!DF126-'Module C Initial'!DF126),'Corrected With Uncollectible'!DF126-'Module C Initial'!DF126)</f>
        <v>3.3599999999999852</v>
      </c>
      <c r="O126" s="31">
        <f ca="1">IFERROR(IF(AND($A126=VLOOKUP($A126&amp;"."&amp;$C126,UncollectibleLookup,2,FALSE),$C126=VLOOKUP($A126&amp;"."&amp;$C126,UncollectibleLookup,4,FALSE)),0,'Corrected With Uncollectible'!DG126-'Module C Initial'!DG126),'Corrected With Uncollectible'!DG126-'Module C Initial'!DG126)</f>
        <v>223.91999999999825</v>
      </c>
      <c r="P126" s="31">
        <f ca="1">IFERROR(IF(AND($A126=VLOOKUP($A126&amp;"."&amp;$C126,UncollectibleLookup,2,FALSE),$C126=VLOOKUP($A126&amp;"."&amp;$C126,UncollectibleLookup,4,FALSE)),0,'Corrected With Uncollectible'!DH126-'Module C Initial'!DH126),'Corrected With Uncollectible'!DH126-'Module C Initial'!DH126)</f>
        <v>110.46000000000095</v>
      </c>
      <c r="Q126" s="32">
        <f ca="1">IFERROR(IF(AND($A126=VLOOKUP($A126&amp;"."&amp;$C126,UncollectibleLookup,2,FALSE),$C126=VLOOKUP($A126&amp;"."&amp;$C126,UncollectibleLookup,4,FALSE)),0,'Corrected With Uncollectible'!DI126-'Module C Initial'!DI126),'Corrected With Uncollectible'!DI126-'Module C Initial'!DI126)</f>
        <v>25.019999999999982</v>
      </c>
      <c r="R126" s="32">
        <f ca="1">IFERROR(IF(AND($A126=VLOOKUP($A126&amp;"."&amp;$C126,UncollectibleLookup,2,FALSE),$C126=VLOOKUP($A126&amp;"."&amp;$C126,UncollectibleLookup,4,FALSE)),0,'Corrected With Uncollectible'!DJ126-'Module C Initial'!DJ126),'Corrected With Uncollectible'!DJ126-'Module C Initial'!DJ126)</f>
        <v>9.5</v>
      </c>
      <c r="S126" s="32">
        <f ca="1">IFERROR(IF(AND($A126=VLOOKUP($A126&amp;"."&amp;$C126,UncollectibleLookup,2,FALSE),$C126=VLOOKUP($A126&amp;"."&amp;$C126,UncollectibleLookup,4,FALSE)),0,'Corrected With Uncollectible'!DK126-'Module C Initial'!DK126),'Corrected With Uncollectible'!DK126-'Module C Initial'!DK126)</f>
        <v>6.6899999999999977</v>
      </c>
      <c r="T126" s="32">
        <f ca="1">IFERROR(IF(AND($A126=VLOOKUP($A126&amp;"."&amp;$C126,UncollectibleLookup,2,FALSE),$C126=VLOOKUP($A126&amp;"."&amp;$C126,UncollectibleLookup,4,FALSE)),0,'Corrected With Uncollectible'!DL126-'Module C Initial'!DL126),'Corrected With Uncollectible'!DL126-'Module C Initial'!DL126)</f>
        <v>5.5699999999999932</v>
      </c>
      <c r="U126" s="32">
        <f ca="1">IFERROR(IF(AND($A126=VLOOKUP($A126&amp;"."&amp;$C126,UncollectibleLookup,2,FALSE),$C126=VLOOKUP($A126&amp;"."&amp;$C126,UncollectibleLookup,4,FALSE)),0,'Corrected With Uncollectible'!DM126-'Module C Initial'!DM126),'Corrected With Uncollectible'!DM126-'Module C Initial'!DM126)</f>
        <v>4.8299999999999841</v>
      </c>
      <c r="V126" s="32">
        <f ca="1">IFERROR(IF(AND($A126=VLOOKUP($A126&amp;"."&amp;$C126,UncollectibleLookup,2,FALSE),$C126=VLOOKUP($A126&amp;"."&amp;$C126,UncollectibleLookup,4,FALSE)),0,'Corrected With Uncollectible'!DN126-'Module C Initial'!DN126),'Corrected With Uncollectible'!DN126-'Module C Initial'!DN126)</f>
        <v>12.669999999999959</v>
      </c>
      <c r="W126" s="32">
        <f ca="1">IFERROR(IF(AND($A126=VLOOKUP($A126&amp;"."&amp;$C126,UncollectibleLookup,2,FALSE),$C126=VLOOKUP($A126&amp;"."&amp;$C126,UncollectibleLookup,4,FALSE)),0,'Corrected With Uncollectible'!DO126-'Module C Initial'!DO126),'Corrected With Uncollectible'!DO126-'Module C Initial'!DO126)</f>
        <v>5.9399999999999977</v>
      </c>
      <c r="X126" s="32">
        <f ca="1">IFERROR(IF(AND($A126=VLOOKUP($A126&amp;"."&amp;$C126,UncollectibleLookup,2,FALSE),$C126=VLOOKUP($A126&amp;"."&amp;$C126,UncollectibleLookup,4,FALSE)),0,'Corrected With Uncollectible'!DP126-'Module C Initial'!DP126),'Corrected With Uncollectible'!DP126-'Module C Initial'!DP126)</f>
        <v>2.1299999999999955</v>
      </c>
      <c r="Y126" s="32">
        <f ca="1">IFERROR(IF(AND($A126=VLOOKUP($A126&amp;"."&amp;$C126,UncollectibleLookup,2,FALSE),$C126=VLOOKUP($A126&amp;"."&amp;$C126,UncollectibleLookup,4,FALSE)),0,'Corrected With Uncollectible'!DQ126-'Module C Initial'!DQ126),'Corrected With Uncollectible'!DQ126-'Module C Initial'!DQ126)</f>
        <v>1.5799999999999983</v>
      </c>
      <c r="Z126" s="32">
        <f ca="1">IFERROR(IF(AND($A126=VLOOKUP($A126&amp;"."&amp;$C126,UncollectibleLookup,2,FALSE),$C126=VLOOKUP($A126&amp;"."&amp;$C126,UncollectibleLookup,4,FALSE)),0,'Corrected With Uncollectible'!DR126-'Module C Initial'!DR126),'Corrected With Uncollectible'!DR126-'Module C Initial'!DR126)</f>
        <v>0.16999999999999993</v>
      </c>
      <c r="AA126" s="32">
        <f ca="1">IFERROR(IF(AND($A126=VLOOKUP($A126&amp;"."&amp;$C126,UncollectibleLookup,2,FALSE),$C126=VLOOKUP($A126&amp;"."&amp;$C126,UncollectibleLookup,4,FALSE)),0,'Corrected With Uncollectible'!DS126-'Module C Initial'!DS126),'Corrected With Uncollectible'!DS126-'Module C Initial'!DS126)</f>
        <v>11.190000000000055</v>
      </c>
      <c r="AB126" s="32">
        <f ca="1">IFERROR(IF(AND($A126=VLOOKUP($A126&amp;"."&amp;$C126,UncollectibleLookup,2,FALSE),$C126=VLOOKUP($A126&amp;"."&amp;$C126,UncollectibleLookup,4,FALSE)),0,'Corrected With Uncollectible'!DT126-'Module C Initial'!DT126),'Corrected With Uncollectible'!DT126-'Module C Initial'!DT126)</f>
        <v>5.5200000000000387</v>
      </c>
      <c r="AC126" s="31">
        <f ca="1">IFERROR(IF(AND($A126=VLOOKUP($A126&amp;"."&amp;$C126,UncollectibleLookup,2,FALSE),$C126=VLOOKUP($A126&amp;"."&amp;$C126,UncollectibleLookup,4,FALSE)),0,'Corrected With Uncollectible'!DU126-'Module C Initial'!DU126),'Corrected With Uncollectible'!DU126-'Module C Initial'!DU126)</f>
        <v>161.22000000000116</v>
      </c>
      <c r="AD126" s="31">
        <f ca="1">IFERROR(IF(AND($A126=VLOOKUP($A126&amp;"."&amp;$C126,UncollectibleLookup,2,FALSE),$C126=VLOOKUP($A126&amp;"."&amp;$C126,UncollectibleLookup,4,FALSE)),0,'Corrected With Uncollectible'!DV126-'Module C Initial'!DV126),'Corrected With Uncollectible'!DV126-'Module C Initial'!DV126)</f>
        <v>60.759999999999309</v>
      </c>
      <c r="AE126" s="31">
        <f ca="1">IFERROR(IF(AND($A126=VLOOKUP($A126&amp;"."&amp;$C126,UncollectibleLookup,2,FALSE),$C126=VLOOKUP($A126&amp;"."&amp;$C126,UncollectibleLookup,4,FALSE)),0,'Corrected With Uncollectible'!DW126-'Module C Initial'!DW126),'Corrected With Uncollectible'!DW126-'Module C Initial'!DW126)</f>
        <v>42.529999999999745</v>
      </c>
      <c r="AF126" s="31">
        <f ca="1">IFERROR(IF(AND($A126=VLOOKUP($A126&amp;"."&amp;$C126,UncollectibleLookup,2,FALSE),$C126=VLOOKUP($A126&amp;"."&amp;$C126,UncollectibleLookup,4,FALSE)),0,'Corrected With Uncollectible'!DX126-'Module C Initial'!DX126),'Corrected With Uncollectible'!DX126-'Module C Initial'!DX126)</f>
        <v>35.190000000000055</v>
      </c>
      <c r="AG126" s="31">
        <f ca="1">IFERROR(IF(AND($A126=VLOOKUP($A126&amp;"."&amp;$C126,UncollectibleLookup,2,FALSE),$C126=VLOOKUP($A126&amp;"."&amp;$C126,UncollectibleLookup,4,FALSE)),0,'Corrected With Uncollectible'!DY126-'Module C Initial'!DY126),'Corrected With Uncollectible'!DY126-'Module C Initial'!DY126)</f>
        <v>30.360000000000127</v>
      </c>
      <c r="AH126" s="31">
        <f ca="1">IFERROR(IF(AND($A126=VLOOKUP($A126&amp;"."&amp;$C126,UncollectibleLookup,2,FALSE),$C126=VLOOKUP($A126&amp;"."&amp;$C126,UncollectibleLookup,4,FALSE)),0,'Corrected With Uncollectible'!DZ126-'Module C Initial'!DZ126),'Corrected With Uncollectible'!DZ126-'Module C Initial'!DZ126)</f>
        <v>79.180000000000291</v>
      </c>
      <c r="AI126" s="31">
        <f ca="1">IFERROR(IF(AND($A126=VLOOKUP($A126&amp;"."&amp;$C126,UncollectibleLookup,2,FALSE),$C126=VLOOKUP($A126&amp;"."&amp;$C126,UncollectibleLookup,4,FALSE)),0,'Corrected With Uncollectible'!EA126-'Module C Initial'!EA126),'Corrected With Uncollectible'!EA126-'Module C Initial'!EA126)</f>
        <v>36.960000000000036</v>
      </c>
      <c r="AJ126" s="31">
        <f ca="1">IFERROR(IF(AND($A126=VLOOKUP($A126&amp;"."&amp;$C126,UncollectibleLookup,2,FALSE),$C126=VLOOKUP($A126&amp;"."&amp;$C126,UncollectibleLookup,4,FALSE)),0,'Corrected With Uncollectible'!EB126-'Module C Initial'!EB126),'Corrected With Uncollectible'!EB126-'Module C Initial'!EB126)</f>
        <v>13.189999999999941</v>
      </c>
      <c r="AK126" s="31">
        <f ca="1">IFERROR(IF(AND($A126=VLOOKUP($A126&amp;"."&amp;$C126,UncollectibleLookup,2,FALSE),$C126=VLOOKUP($A126&amp;"."&amp;$C126,UncollectibleLookup,4,FALSE)),0,'Corrected With Uncollectible'!EC126-'Module C Initial'!EC126),'Corrected With Uncollectible'!EC126-'Module C Initial'!EC126)</f>
        <v>9.7300000000000182</v>
      </c>
      <c r="AL126" s="31">
        <f ca="1">IFERROR(IF(AND($A126=VLOOKUP($A126&amp;"."&amp;$C126,UncollectibleLookup,2,FALSE),$C126=VLOOKUP($A126&amp;"."&amp;$C126,UncollectibleLookup,4,FALSE)),0,'Corrected With Uncollectible'!ED126-'Module C Initial'!ED126),'Corrected With Uncollectible'!ED126-'Module C Initial'!ED126)</f>
        <v>1.019999999999996</v>
      </c>
      <c r="AM126" s="31">
        <f ca="1">IFERROR(IF(AND($A126=VLOOKUP($A126&amp;"."&amp;$C126,UncollectibleLookup,2,FALSE),$C126=VLOOKUP($A126&amp;"."&amp;$C126,UncollectibleLookup,4,FALSE)),0,'Corrected With Uncollectible'!EE126-'Module C Initial'!EE126),'Corrected With Uncollectible'!EE126-'Module C Initial'!EE126)</f>
        <v>68.100000000000364</v>
      </c>
      <c r="AN126" s="31">
        <f ca="1">IFERROR(IF(AND($A126=VLOOKUP($A126&amp;"."&amp;$C126,UncollectibleLookup,2,FALSE),$C126=VLOOKUP($A126&amp;"."&amp;$C126,UncollectibleLookup,4,FALSE)),0,'Corrected With Uncollectible'!EF126-'Module C Initial'!EF126),'Corrected With Uncollectible'!EF126-'Module C Initial'!EF126)</f>
        <v>33.409999999999854</v>
      </c>
      <c r="AO126" s="32">
        <f t="shared" ca="1" si="27"/>
        <v>686.66000000000668</v>
      </c>
      <c r="AP126" s="32">
        <f t="shared" ca="1" si="27"/>
        <v>260.21999999999844</v>
      </c>
      <c r="AQ126" s="32">
        <f t="shared" ca="1" si="27"/>
        <v>183.05999999999989</v>
      </c>
      <c r="AR126" s="32">
        <f t="shared" ca="1" si="26"/>
        <v>152.17000000000172</v>
      </c>
      <c r="AS126" s="32">
        <f t="shared" ca="1" si="26"/>
        <v>131.83000000000044</v>
      </c>
      <c r="AT126" s="32">
        <f t="shared" ca="1" si="26"/>
        <v>345.2699999999985</v>
      </c>
      <c r="AU126" s="32">
        <f t="shared" ca="1" si="21"/>
        <v>161.79999999999967</v>
      </c>
      <c r="AV126" s="32">
        <f t="shared" ca="1" si="21"/>
        <v>57.969999999999573</v>
      </c>
      <c r="AW126" s="32">
        <f t="shared" ca="1" si="21"/>
        <v>42.950000000000344</v>
      </c>
      <c r="AX126" s="32">
        <f t="shared" ca="1" si="21"/>
        <v>4.5499999999999812</v>
      </c>
      <c r="AY126" s="32">
        <f t="shared" ca="1" si="21"/>
        <v>303.20999999999867</v>
      </c>
      <c r="AZ126" s="32">
        <f t="shared" ca="1" si="21"/>
        <v>149.39000000000084</v>
      </c>
      <c r="BA126" s="31">
        <f t="shared" ca="1" si="24"/>
        <v>5.86</v>
      </c>
      <c r="BB126" s="31">
        <f t="shared" ca="1" si="24"/>
        <v>2.2200000000000002</v>
      </c>
      <c r="BC126" s="31">
        <f t="shared" ca="1" si="24"/>
        <v>1.57</v>
      </c>
      <c r="BD126" s="31">
        <f t="shared" ca="1" si="24"/>
        <v>1.3</v>
      </c>
      <c r="BE126" s="31">
        <f t="shared" ca="1" si="24"/>
        <v>1.1299999999999999</v>
      </c>
      <c r="BF126" s="31">
        <f t="shared" ca="1" si="24"/>
        <v>2.97</v>
      </c>
      <c r="BG126" s="31">
        <f t="shared" ca="1" si="24"/>
        <v>1.39</v>
      </c>
      <c r="BH126" s="31">
        <f t="shared" ca="1" si="24"/>
        <v>0.5</v>
      </c>
      <c r="BI126" s="31">
        <f t="shared" ca="1" si="24"/>
        <v>0.37</v>
      </c>
      <c r="BJ126" s="31">
        <f t="shared" ca="1" si="22"/>
        <v>0.04</v>
      </c>
      <c r="BK126" s="31">
        <f t="shared" ca="1" si="22"/>
        <v>2.62</v>
      </c>
      <c r="BL126" s="31">
        <f t="shared" ca="1" si="22"/>
        <v>1.29</v>
      </c>
      <c r="BM126" s="32">
        <f t="shared" ca="1" si="25"/>
        <v>692.52000000000669</v>
      </c>
      <c r="BN126" s="32">
        <f t="shared" ca="1" si="25"/>
        <v>262.43999999999846</v>
      </c>
      <c r="BO126" s="32">
        <f t="shared" ca="1" si="25"/>
        <v>184.62999999999988</v>
      </c>
      <c r="BP126" s="32">
        <f t="shared" ca="1" si="25"/>
        <v>153.47000000000173</v>
      </c>
      <c r="BQ126" s="32">
        <f t="shared" ca="1" si="25"/>
        <v>132.96000000000043</v>
      </c>
      <c r="BR126" s="32">
        <f t="shared" ca="1" si="25"/>
        <v>348.23999999999853</v>
      </c>
      <c r="BS126" s="32">
        <f t="shared" ca="1" si="25"/>
        <v>163.18999999999966</v>
      </c>
      <c r="BT126" s="32">
        <f t="shared" ca="1" si="25"/>
        <v>58.469999999999573</v>
      </c>
      <c r="BU126" s="32">
        <f t="shared" ca="1" si="25"/>
        <v>43.320000000000341</v>
      </c>
      <c r="BV126" s="32">
        <f t="shared" ca="1" si="23"/>
        <v>4.5899999999999812</v>
      </c>
      <c r="BW126" s="32">
        <f t="shared" ca="1" si="23"/>
        <v>305.82999999999868</v>
      </c>
      <c r="BX126" s="32">
        <f t="shared" ca="1" si="23"/>
        <v>150.68000000000083</v>
      </c>
    </row>
    <row r="127" spans="1:76">
      <c r="A127" t="s">
        <v>436</v>
      </c>
      <c r="B127" s="1" t="s">
        <v>133</v>
      </c>
      <c r="C127" t="str">
        <f t="shared" ca="1" si="17"/>
        <v>SPR</v>
      </c>
      <c r="D127" t="str">
        <f t="shared" ca="1" si="18"/>
        <v>Spray Hydro Facility</v>
      </c>
      <c r="E127" s="31">
        <f ca="1">IFERROR(IF(AND($A127=VLOOKUP($A127&amp;"."&amp;$C127,UncollectibleLookup,2,FALSE),$C127=VLOOKUP($A127&amp;"."&amp;$C127,UncollectibleLookup,4,FALSE)),0,'Corrected With Uncollectible'!CW127-'Module C Initial'!CW127),'Corrected With Uncollectible'!CW127-'Module C Initial'!CW127)</f>
        <v>1053.0400000000081</v>
      </c>
      <c r="F127" s="31">
        <f ca="1">IFERROR(IF(AND($A127=VLOOKUP($A127&amp;"."&amp;$C127,UncollectibleLookup,2,FALSE),$C127=VLOOKUP($A127&amp;"."&amp;$C127,UncollectibleLookup,4,FALSE)),0,'Corrected With Uncollectible'!CX127-'Module C Initial'!CX127),'Corrected With Uncollectible'!CX127-'Module C Initial'!CX127)</f>
        <v>452.75</v>
      </c>
      <c r="G127" s="31">
        <f ca="1">IFERROR(IF(AND($A127=VLOOKUP($A127&amp;"."&amp;$C127,UncollectibleLookup,2,FALSE),$C127=VLOOKUP($A127&amp;"."&amp;$C127,UncollectibleLookup,4,FALSE)),0,'Corrected With Uncollectible'!CY127-'Module C Initial'!CY127),'Corrected With Uncollectible'!CY127-'Module C Initial'!CY127)</f>
        <v>426.55000000000291</v>
      </c>
      <c r="H127" s="31">
        <f ca="1">IFERROR(IF(AND($A127=VLOOKUP($A127&amp;"."&amp;$C127,UncollectibleLookup,2,FALSE),$C127=VLOOKUP($A127&amp;"."&amp;$C127,UncollectibleLookup,4,FALSE)),0,'Corrected With Uncollectible'!CZ127-'Module C Initial'!CZ127),'Corrected With Uncollectible'!CZ127-'Module C Initial'!CZ127)</f>
        <v>278.34000000000378</v>
      </c>
      <c r="I127" s="31">
        <f ca="1">IFERROR(IF(AND($A127=VLOOKUP($A127&amp;"."&amp;$C127,UncollectibleLookup,2,FALSE),$C127=VLOOKUP($A127&amp;"."&amp;$C127,UncollectibleLookup,4,FALSE)),0,'Corrected With Uncollectible'!DA127-'Module C Initial'!DA127),'Corrected With Uncollectible'!DA127-'Module C Initial'!DA127)</f>
        <v>154.65000000000146</v>
      </c>
      <c r="J127" s="31">
        <f ca="1">IFERROR(IF(AND($A127=VLOOKUP($A127&amp;"."&amp;$C127,UncollectibleLookup,2,FALSE),$C127=VLOOKUP($A127&amp;"."&amp;$C127,UncollectibleLookup,4,FALSE)),0,'Corrected With Uncollectible'!DB127-'Module C Initial'!DB127),'Corrected With Uncollectible'!DB127-'Module C Initial'!DB127)</f>
        <v>277.87999999999738</v>
      </c>
      <c r="K127" s="31">
        <f ca="1">IFERROR(IF(AND($A127=VLOOKUP($A127&amp;"."&amp;$C127,UncollectibleLookup,2,FALSE),$C127=VLOOKUP($A127&amp;"."&amp;$C127,UncollectibleLookup,4,FALSE)),0,'Corrected With Uncollectible'!DC127-'Module C Initial'!DC127),'Corrected With Uncollectible'!DC127-'Module C Initial'!DC127)</f>
        <v>192.54000000000087</v>
      </c>
      <c r="L127" s="31">
        <f ca="1">IFERROR(IF(AND($A127=VLOOKUP($A127&amp;"."&amp;$C127,UncollectibleLookup,2,FALSE),$C127=VLOOKUP($A127&amp;"."&amp;$C127,UncollectibleLookup,4,FALSE)),0,'Corrected With Uncollectible'!DD127-'Module C Initial'!DD127),'Corrected With Uncollectible'!DD127-'Module C Initial'!DD127)</f>
        <v>170.09000000000015</v>
      </c>
      <c r="M127" s="31">
        <f ca="1">IFERROR(IF(AND($A127=VLOOKUP($A127&amp;"."&amp;$C127,UncollectibleLookup,2,FALSE),$C127=VLOOKUP($A127&amp;"."&amp;$C127,UncollectibleLookup,4,FALSE)),0,'Corrected With Uncollectible'!DE127-'Module C Initial'!DE127),'Corrected With Uncollectible'!DE127-'Module C Initial'!DE127)</f>
        <v>705.23000000001048</v>
      </c>
      <c r="N127" s="31">
        <f ca="1">IFERROR(IF(AND($A127=VLOOKUP($A127&amp;"."&amp;$C127,UncollectibleLookup,2,FALSE),$C127=VLOOKUP($A127&amp;"."&amp;$C127,UncollectibleLookup,4,FALSE)),0,'Corrected With Uncollectible'!DF127-'Module C Initial'!DF127),'Corrected With Uncollectible'!DF127-'Module C Initial'!DF127)</f>
        <v>215.02000000000044</v>
      </c>
      <c r="O127" s="31">
        <f ca="1">IFERROR(IF(AND($A127=VLOOKUP($A127&amp;"."&amp;$C127,UncollectibleLookup,2,FALSE),$C127=VLOOKUP($A127&amp;"."&amp;$C127,UncollectibleLookup,4,FALSE)),0,'Corrected With Uncollectible'!DG127-'Module C Initial'!DG127),'Corrected With Uncollectible'!DG127-'Module C Initial'!DG127)</f>
        <v>407.11999999999534</v>
      </c>
      <c r="P127" s="31">
        <f ca="1">IFERROR(IF(AND($A127=VLOOKUP($A127&amp;"."&amp;$C127,UncollectibleLookup,2,FALSE),$C127=VLOOKUP($A127&amp;"."&amp;$C127,UncollectibleLookup,4,FALSE)),0,'Corrected With Uncollectible'!DH127-'Module C Initial'!DH127),'Corrected With Uncollectible'!DH127-'Module C Initial'!DH127)</f>
        <v>549.20000000001164</v>
      </c>
      <c r="Q127" s="32">
        <f ca="1">IFERROR(IF(AND($A127=VLOOKUP($A127&amp;"."&amp;$C127,UncollectibleLookup,2,FALSE),$C127=VLOOKUP($A127&amp;"."&amp;$C127,UncollectibleLookup,4,FALSE)),0,'Corrected With Uncollectible'!DI127-'Module C Initial'!DI127),'Corrected With Uncollectible'!DI127-'Module C Initial'!DI127)</f>
        <v>52.650000000000546</v>
      </c>
      <c r="R127" s="32">
        <f ca="1">IFERROR(IF(AND($A127=VLOOKUP($A127&amp;"."&amp;$C127,UncollectibleLookup,2,FALSE),$C127=VLOOKUP($A127&amp;"."&amp;$C127,UncollectibleLookup,4,FALSE)),0,'Corrected With Uncollectible'!DJ127-'Module C Initial'!DJ127),'Corrected With Uncollectible'!DJ127-'Module C Initial'!DJ127)</f>
        <v>22.630000000000109</v>
      </c>
      <c r="S127" s="32">
        <f ca="1">IFERROR(IF(AND($A127=VLOOKUP($A127&amp;"."&amp;$C127,UncollectibleLookup,2,FALSE),$C127=VLOOKUP($A127&amp;"."&amp;$C127,UncollectibleLookup,4,FALSE)),0,'Corrected With Uncollectible'!DK127-'Module C Initial'!DK127),'Corrected With Uncollectible'!DK127-'Module C Initial'!DK127)</f>
        <v>21.319999999999936</v>
      </c>
      <c r="T127" s="32">
        <f ca="1">IFERROR(IF(AND($A127=VLOOKUP($A127&amp;"."&amp;$C127,UncollectibleLookup,2,FALSE),$C127=VLOOKUP($A127&amp;"."&amp;$C127,UncollectibleLookup,4,FALSE)),0,'Corrected With Uncollectible'!DL127-'Module C Initial'!DL127),'Corrected With Uncollectible'!DL127-'Module C Initial'!DL127)</f>
        <v>13.910000000000082</v>
      </c>
      <c r="U127" s="32">
        <f ca="1">IFERROR(IF(AND($A127=VLOOKUP($A127&amp;"."&amp;$C127,UncollectibleLookup,2,FALSE),$C127=VLOOKUP($A127&amp;"."&amp;$C127,UncollectibleLookup,4,FALSE)),0,'Corrected With Uncollectible'!DM127-'Module C Initial'!DM127),'Corrected With Uncollectible'!DM127-'Module C Initial'!DM127)</f>
        <v>7.7299999999999045</v>
      </c>
      <c r="V127" s="32">
        <f ca="1">IFERROR(IF(AND($A127=VLOOKUP($A127&amp;"."&amp;$C127,UncollectibleLookup,2,FALSE),$C127=VLOOKUP($A127&amp;"."&amp;$C127,UncollectibleLookup,4,FALSE)),0,'Corrected With Uncollectible'!DN127-'Module C Initial'!DN127),'Corrected With Uncollectible'!DN127-'Module C Initial'!DN127)</f>
        <v>13.889999999999873</v>
      </c>
      <c r="W127" s="32">
        <f ca="1">IFERROR(IF(AND($A127=VLOOKUP($A127&amp;"."&amp;$C127,UncollectibleLookup,2,FALSE),$C127=VLOOKUP($A127&amp;"."&amp;$C127,UncollectibleLookup,4,FALSE)),0,'Corrected With Uncollectible'!DO127-'Module C Initial'!DO127),'Corrected With Uncollectible'!DO127-'Module C Initial'!DO127)</f>
        <v>9.6299999999999955</v>
      </c>
      <c r="X127" s="32">
        <f ca="1">IFERROR(IF(AND($A127=VLOOKUP($A127&amp;"."&amp;$C127,UncollectibleLookup,2,FALSE),$C127=VLOOKUP($A127&amp;"."&amp;$C127,UncollectibleLookup,4,FALSE)),0,'Corrected With Uncollectible'!DP127-'Module C Initial'!DP127),'Corrected With Uncollectible'!DP127-'Module C Initial'!DP127)</f>
        <v>8.5099999999999909</v>
      </c>
      <c r="Y127" s="32">
        <f ca="1">IFERROR(IF(AND($A127=VLOOKUP($A127&amp;"."&amp;$C127,UncollectibleLookup,2,FALSE),$C127=VLOOKUP($A127&amp;"."&amp;$C127,UncollectibleLookup,4,FALSE)),0,'Corrected With Uncollectible'!DQ127-'Module C Initial'!DQ127),'Corrected With Uncollectible'!DQ127-'Module C Initial'!DQ127)</f>
        <v>35.260000000000218</v>
      </c>
      <c r="Z127" s="32">
        <f ca="1">IFERROR(IF(AND($A127=VLOOKUP($A127&amp;"."&amp;$C127,UncollectibleLookup,2,FALSE),$C127=VLOOKUP($A127&amp;"."&amp;$C127,UncollectibleLookup,4,FALSE)),0,'Corrected With Uncollectible'!DR127-'Module C Initial'!DR127),'Corrected With Uncollectible'!DR127-'Module C Initial'!DR127)</f>
        <v>10.75</v>
      </c>
      <c r="AA127" s="32">
        <f ca="1">IFERROR(IF(AND($A127=VLOOKUP($A127&amp;"."&amp;$C127,UncollectibleLookup,2,FALSE),$C127=VLOOKUP($A127&amp;"."&amp;$C127,UncollectibleLookup,4,FALSE)),0,'Corrected With Uncollectible'!DS127-'Module C Initial'!DS127),'Corrected With Uncollectible'!DS127-'Module C Initial'!DS127)</f>
        <v>20.349999999999909</v>
      </c>
      <c r="AB127" s="32">
        <f ca="1">IFERROR(IF(AND($A127=VLOOKUP($A127&amp;"."&amp;$C127,UncollectibleLookup,2,FALSE),$C127=VLOOKUP($A127&amp;"."&amp;$C127,UncollectibleLookup,4,FALSE)),0,'Corrected With Uncollectible'!DT127-'Module C Initial'!DT127),'Corrected With Uncollectible'!DT127-'Module C Initial'!DT127)</f>
        <v>27.460000000000036</v>
      </c>
      <c r="AC127" s="31">
        <f ca="1">IFERROR(IF(AND($A127=VLOOKUP($A127&amp;"."&amp;$C127,UncollectibleLookup,2,FALSE),$C127=VLOOKUP($A127&amp;"."&amp;$C127,UncollectibleLookup,4,FALSE)),0,'Corrected With Uncollectible'!DU127-'Module C Initial'!DU127),'Corrected With Uncollectible'!DU127-'Module C Initial'!DU127)</f>
        <v>339.2599999999984</v>
      </c>
      <c r="AD127" s="31">
        <f ca="1">IFERROR(IF(AND($A127=VLOOKUP($A127&amp;"."&amp;$C127,UncollectibleLookup,2,FALSE),$C127=VLOOKUP($A127&amp;"."&amp;$C127,UncollectibleLookup,4,FALSE)),0,'Corrected With Uncollectible'!DV127-'Module C Initial'!DV127),'Corrected With Uncollectible'!DV127-'Module C Initial'!DV127)</f>
        <v>144.81000000000131</v>
      </c>
      <c r="AE127" s="31">
        <f ca="1">IFERROR(IF(AND($A127=VLOOKUP($A127&amp;"."&amp;$C127,UncollectibleLookup,2,FALSE),$C127=VLOOKUP($A127&amp;"."&amp;$C127,UncollectibleLookup,4,FALSE)),0,'Corrected With Uncollectible'!DW127-'Module C Initial'!DW127),'Corrected With Uncollectible'!DW127-'Module C Initial'!DW127)</f>
        <v>135.52000000000044</v>
      </c>
      <c r="AF127" s="31">
        <f ca="1">IFERROR(IF(AND($A127=VLOOKUP($A127&amp;"."&amp;$C127,UncollectibleLookup,2,FALSE),$C127=VLOOKUP($A127&amp;"."&amp;$C127,UncollectibleLookup,4,FALSE)),0,'Corrected With Uncollectible'!DX127-'Module C Initial'!DX127),'Corrected With Uncollectible'!DX127-'Module C Initial'!DX127)</f>
        <v>87.909999999999854</v>
      </c>
      <c r="AG127" s="31">
        <f ca="1">IFERROR(IF(AND($A127=VLOOKUP($A127&amp;"."&amp;$C127,UncollectibleLookup,2,FALSE),$C127=VLOOKUP($A127&amp;"."&amp;$C127,UncollectibleLookup,4,FALSE)),0,'Corrected With Uncollectible'!DY127-'Module C Initial'!DY127),'Corrected With Uncollectible'!DY127-'Module C Initial'!DY127)</f>
        <v>48.579999999999927</v>
      </c>
      <c r="AH127" s="31">
        <f ca="1">IFERROR(IF(AND($A127=VLOOKUP($A127&amp;"."&amp;$C127,UncollectibleLookup,2,FALSE),$C127=VLOOKUP($A127&amp;"."&amp;$C127,UncollectibleLookup,4,FALSE)),0,'Corrected With Uncollectible'!DZ127-'Module C Initial'!DZ127),'Corrected With Uncollectible'!DZ127-'Module C Initial'!DZ127)</f>
        <v>86.829999999999927</v>
      </c>
      <c r="AI127" s="31">
        <f ca="1">IFERROR(IF(AND($A127=VLOOKUP($A127&amp;"."&amp;$C127,UncollectibleLookup,2,FALSE),$C127=VLOOKUP($A127&amp;"."&amp;$C127,UncollectibleLookup,4,FALSE)),0,'Corrected With Uncollectible'!EA127-'Module C Initial'!EA127),'Corrected With Uncollectible'!EA127-'Module C Initial'!EA127)</f>
        <v>59.839999999999236</v>
      </c>
      <c r="AJ127" s="31">
        <f ca="1">IFERROR(IF(AND($A127=VLOOKUP($A127&amp;"."&amp;$C127,UncollectibleLookup,2,FALSE),$C127=VLOOKUP($A127&amp;"."&amp;$C127,UncollectibleLookup,4,FALSE)),0,'Corrected With Uncollectible'!EB127-'Module C Initial'!EB127),'Corrected With Uncollectible'!EB127-'Module C Initial'!EB127)</f>
        <v>52.580000000000837</v>
      </c>
      <c r="AK127" s="31">
        <f ca="1">IFERROR(IF(AND($A127=VLOOKUP($A127&amp;"."&amp;$C127,UncollectibleLookup,2,FALSE),$C127=VLOOKUP($A127&amp;"."&amp;$C127,UncollectibleLookup,4,FALSE)),0,'Corrected With Uncollectible'!EC127-'Module C Initial'!EC127),'Corrected With Uncollectible'!EC127-'Module C Initial'!EC127)</f>
        <v>216.81000000000131</v>
      </c>
      <c r="AL127" s="31">
        <f ca="1">IFERROR(IF(AND($A127=VLOOKUP($A127&amp;"."&amp;$C127,UncollectibleLookup,2,FALSE),$C127=VLOOKUP($A127&amp;"."&amp;$C127,UncollectibleLookup,4,FALSE)),0,'Corrected With Uncollectible'!ED127-'Module C Initial'!ED127),'Corrected With Uncollectible'!ED127-'Module C Initial'!ED127)</f>
        <v>65.75</v>
      </c>
      <c r="AM127" s="31">
        <f ca="1">IFERROR(IF(AND($A127=VLOOKUP($A127&amp;"."&amp;$C127,UncollectibleLookup,2,FALSE),$C127=VLOOKUP($A127&amp;"."&amp;$C127,UncollectibleLookup,4,FALSE)),0,'Corrected With Uncollectible'!EE127-'Module C Initial'!EE127),'Corrected With Uncollectible'!EE127-'Module C Initial'!EE127)</f>
        <v>123.80000000000109</v>
      </c>
      <c r="AN127" s="31">
        <f ca="1">IFERROR(IF(AND($A127=VLOOKUP($A127&amp;"."&amp;$C127,UncollectibleLookup,2,FALSE),$C127=VLOOKUP($A127&amp;"."&amp;$C127,UncollectibleLookup,4,FALSE)),0,'Corrected With Uncollectible'!EF127-'Module C Initial'!EF127),'Corrected With Uncollectible'!EF127-'Module C Initial'!EF127)</f>
        <v>166.09999999999854</v>
      </c>
      <c r="AO127" s="32">
        <f t="shared" ca="1" si="27"/>
        <v>1444.9500000000071</v>
      </c>
      <c r="AP127" s="32">
        <f t="shared" ca="1" si="27"/>
        <v>620.19000000000142</v>
      </c>
      <c r="AQ127" s="32">
        <f t="shared" ca="1" si="27"/>
        <v>583.39000000000328</v>
      </c>
      <c r="AR127" s="32">
        <f t="shared" ca="1" si="26"/>
        <v>380.16000000000372</v>
      </c>
      <c r="AS127" s="32">
        <f t="shared" ca="1" si="26"/>
        <v>210.96000000000129</v>
      </c>
      <c r="AT127" s="32">
        <f t="shared" ca="1" si="26"/>
        <v>378.59999999999718</v>
      </c>
      <c r="AU127" s="32">
        <f t="shared" ca="1" si="21"/>
        <v>262.0100000000001</v>
      </c>
      <c r="AV127" s="32">
        <f t="shared" ca="1" si="21"/>
        <v>231.18000000000097</v>
      </c>
      <c r="AW127" s="32">
        <f t="shared" ca="1" si="21"/>
        <v>957.30000000001201</v>
      </c>
      <c r="AX127" s="32">
        <f t="shared" ca="1" si="21"/>
        <v>291.52000000000044</v>
      </c>
      <c r="AY127" s="32">
        <f t="shared" ca="1" si="21"/>
        <v>551.26999999999634</v>
      </c>
      <c r="AZ127" s="32">
        <f t="shared" ca="1" si="21"/>
        <v>742.76000000001022</v>
      </c>
      <c r="BA127" s="31">
        <f t="shared" ca="1" si="24"/>
        <v>12.33</v>
      </c>
      <c r="BB127" s="31">
        <f t="shared" ca="1" si="24"/>
        <v>5.3</v>
      </c>
      <c r="BC127" s="31">
        <f t="shared" ca="1" si="24"/>
        <v>5</v>
      </c>
      <c r="BD127" s="31">
        <f t="shared" ca="1" si="24"/>
        <v>3.26</v>
      </c>
      <c r="BE127" s="31">
        <f t="shared" ca="1" si="24"/>
        <v>1.81</v>
      </c>
      <c r="BF127" s="31">
        <f t="shared" ca="1" si="24"/>
        <v>3.25</v>
      </c>
      <c r="BG127" s="31">
        <f t="shared" ca="1" si="24"/>
        <v>2.2599999999999998</v>
      </c>
      <c r="BH127" s="31">
        <f t="shared" ca="1" si="24"/>
        <v>1.99</v>
      </c>
      <c r="BI127" s="31">
        <f t="shared" ca="1" si="24"/>
        <v>8.26</v>
      </c>
      <c r="BJ127" s="31">
        <f t="shared" ca="1" si="22"/>
        <v>2.52</v>
      </c>
      <c r="BK127" s="31">
        <f t="shared" ca="1" si="22"/>
        <v>4.7699999999999996</v>
      </c>
      <c r="BL127" s="31">
        <f t="shared" ca="1" si="22"/>
        <v>6.43</v>
      </c>
      <c r="BM127" s="32">
        <f t="shared" ca="1" si="25"/>
        <v>1457.280000000007</v>
      </c>
      <c r="BN127" s="32">
        <f t="shared" ca="1" si="25"/>
        <v>625.49000000000137</v>
      </c>
      <c r="BO127" s="32">
        <f t="shared" ca="1" si="25"/>
        <v>588.39000000000328</v>
      </c>
      <c r="BP127" s="32">
        <f t="shared" ca="1" si="25"/>
        <v>383.42000000000371</v>
      </c>
      <c r="BQ127" s="32">
        <f t="shared" ca="1" si="25"/>
        <v>212.77000000000129</v>
      </c>
      <c r="BR127" s="32">
        <f t="shared" ca="1" si="25"/>
        <v>381.84999999999718</v>
      </c>
      <c r="BS127" s="32">
        <f t="shared" ca="1" si="25"/>
        <v>264.2700000000001</v>
      </c>
      <c r="BT127" s="32">
        <f t="shared" ca="1" si="25"/>
        <v>233.17000000000098</v>
      </c>
      <c r="BU127" s="32">
        <f t="shared" ca="1" si="25"/>
        <v>965.560000000012</v>
      </c>
      <c r="BV127" s="32">
        <f t="shared" ca="1" si="23"/>
        <v>294.04000000000042</v>
      </c>
      <c r="BW127" s="32">
        <f t="shared" ca="1" si="23"/>
        <v>556.03999999999633</v>
      </c>
      <c r="BX127" s="32">
        <f t="shared" ca="1" si="23"/>
        <v>749.19000000001017</v>
      </c>
    </row>
    <row r="128" spans="1:76">
      <c r="A128" t="s">
        <v>471</v>
      </c>
      <c r="B128" s="1" t="s">
        <v>98</v>
      </c>
      <c r="C128" t="str">
        <f t="shared" ca="1" si="17"/>
        <v>SPCIMP</v>
      </c>
      <c r="D128" t="str">
        <f t="shared" ca="1" si="18"/>
        <v>Alberta-Saskatchewan Intertie - Import</v>
      </c>
      <c r="E128" s="31">
        <f ca="1">IFERROR(IF(AND($A128=VLOOKUP($A128&amp;"."&amp;$C128,UncollectibleLookup,2,FALSE),$C128=VLOOKUP($A128&amp;"."&amp;$C128,UncollectibleLookup,4,FALSE)),0,'Corrected With Uncollectible'!CW128-'Module C Initial'!CW128),'Corrected With Uncollectible'!CW128-'Module C Initial'!CW128)</f>
        <v>5762.3999999999942</v>
      </c>
      <c r="F128" s="31">
        <f ca="1">IFERROR(IF(AND($A128=VLOOKUP($A128&amp;"."&amp;$C128,UncollectibleLookup,2,FALSE),$C128=VLOOKUP($A128&amp;"."&amp;$C128,UncollectibleLookup,4,FALSE)),0,'Corrected With Uncollectible'!CX128-'Module C Initial'!CX128),'Corrected With Uncollectible'!CX128-'Module C Initial'!CX128)</f>
        <v>2452.0699999999924</v>
      </c>
      <c r="G128" s="31">
        <f ca="1">IFERROR(IF(AND($A128=VLOOKUP($A128&amp;"."&amp;$C128,UncollectibleLookup,2,FALSE),$C128=VLOOKUP($A128&amp;"."&amp;$C128,UncollectibleLookup,4,FALSE)),0,'Corrected With Uncollectible'!CY128-'Module C Initial'!CY128),'Corrected With Uncollectible'!CY128-'Module C Initial'!CY128)</f>
        <v>1049.4900000000016</v>
      </c>
      <c r="H128" s="31">
        <f ca="1">IFERROR(IF(AND($A128=VLOOKUP($A128&amp;"."&amp;$C128,UncollectibleLookup,2,FALSE),$C128=VLOOKUP($A128&amp;"."&amp;$C128,UncollectibleLookup,4,FALSE)),0,'Corrected With Uncollectible'!CZ128-'Module C Initial'!CZ128),'Corrected With Uncollectible'!CZ128-'Module C Initial'!CZ128)</f>
        <v>449.76999999999862</v>
      </c>
      <c r="I128" s="31">
        <f ca="1">IFERROR(IF(AND($A128=VLOOKUP($A128&amp;"."&amp;$C128,UncollectibleLookup,2,FALSE),$C128=VLOOKUP($A128&amp;"."&amp;$C128,UncollectibleLookup,4,FALSE)),0,'Corrected With Uncollectible'!DA128-'Module C Initial'!DA128),'Corrected With Uncollectible'!DA128-'Module C Initial'!DA128)</f>
        <v>1284.4300000000003</v>
      </c>
      <c r="J128" s="31">
        <f ca="1">IFERROR(IF(AND($A128=VLOOKUP($A128&amp;"."&amp;$C128,UncollectibleLookup,2,FALSE),$C128=VLOOKUP($A128&amp;"."&amp;$C128,UncollectibleLookup,4,FALSE)),0,'Corrected With Uncollectible'!DB128-'Module C Initial'!DB128),'Corrected With Uncollectible'!DB128-'Module C Initial'!DB128)</f>
        <v>677.74999999999818</v>
      </c>
      <c r="K128" s="31">
        <f ca="1">IFERROR(IF(AND($A128=VLOOKUP($A128&amp;"."&amp;$C128,UncollectibleLookup,2,FALSE),$C128=VLOOKUP($A128&amp;"."&amp;$C128,UncollectibleLookup,4,FALSE)),0,'Corrected With Uncollectible'!DC128-'Module C Initial'!DC128),'Corrected With Uncollectible'!DC128-'Module C Initial'!DC128)</f>
        <v>2342.2199999999939</v>
      </c>
      <c r="L128" s="31">
        <f ca="1">IFERROR(IF(AND($A128=VLOOKUP($A128&amp;"."&amp;$C128,UncollectibleLookup,2,FALSE),$C128=VLOOKUP($A128&amp;"."&amp;$C128,UncollectibleLookup,4,FALSE)),0,'Corrected With Uncollectible'!DD128-'Module C Initial'!DD128),'Corrected With Uncollectible'!DD128-'Module C Initial'!DD128)</f>
        <v>1842.6100000000006</v>
      </c>
      <c r="M128" s="31">
        <f ca="1">IFERROR(IF(AND($A128=VLOOKUP($A128&amp;"."&amp;$C128,UncollectibleLookup,2,FALSE),$C128=VLOOKUP($A128&amp;"."&amp;$C128,UncollectibleLookup,4,FALSE)),0,'Corrected With Uncollectible'!DE128-'Module C Initial'!DE128),'Corrected With Uncollectible'!DE128-'Module C Initial'!DE128)</f>
        <v>4625.6699999999983</v>
      </c>
      <c r="N128" s="31">
        <f ca="1">IFERROR(IF(AND($A128=VLOOKUP($A128&amp;"."&amp;$C128,UncollectibleLookup,2,FALSE),$C128=VLOOKUP($A128&amp;"."&amp;$C128,UncollectibleLookup,4,FALSE)),0,'Corrected With Uncollectible'!DF128-'Module C Initial'!DF128),'Corrected With Uncollectible'!DF128-'Module C Initial'!DF128)</f>
        <v>67.110000000000127</v>
      </c>
      <c r="O128" s="31">
        <f ca="1">IFERROR(IF(AND($A128=VLOOKUP($A128&amp;"."&amp;$C128,UncollectibleLookup,2,FALSE),$C128=VLOOKUP($A128&amp;"."&amp;$C128,UncollectibleLookup,4,FALSE)),0,'Corrected With Uncollectible'!DG128-'Module C Initial'!DG128),'Corrected With Uncollectible'!DG128-'Module C Initial'!DG128)</f>
        <v>1675.6799999999967</v>
      </c>
      <c r="P128" s="31">
        <f ca="1">IFERROR(IF(AND($A128=VLOOKUP($A128&amp;"."&amp;$C128,UncollectibleLookup,2,FALSE),$C128=VLOOKUP($A128&amp;"."&amp;$C128,UncollectibleLookup,4,FALSE)),0,'Corrected With Uncollectible'!DH128-'Module C Initial'!DH128),'Corrected With Uncollectible'!DH128-'Module C Initial'!DH128)</f>
        <v>1043.8199999999997</v>
      </c>
      <c r="Q128" s="32">
        <f ca="1">IFERROR(IF(AND($A128=VLOOKUP($A128&amp;"."&amp;$C128,UncollectibleLookup,2,FALSE),$C128=VLOOKUP($A128&amp;"."&amp;$C128,UncollectibleLookup,4,FALSE)),0,'Corrected With Uncollectible'!DI128-'Module C Initial'!DI128),'Corrected With Uncollectible'!DI128-'Module C Initial'!DI128)</f>
        <v>288.11999999999989</v>
      </c>
      <c r="R128" s="32">
        <f ca="1">IFERROR(IF(AND($A128=VLOOKUP($A128&amp;"."&amp;$C128,UncollectibleLookup,2,FALSE),$C128=VLOOKUP($A128&amp;"."&amp;$C128,UncollectibleLookup,4,FALSE)),0,'Corrected With Uncollectible'!DJ128-'Module C Initial'!DJ128),'Corrected With Uncollectible'!DJ128-'Module C Initial'!DJ128)</f>
        <v>122.59999999999991</v>
      </c>
      <c r="S128" s="32">
        <f ca="1">IFERROR(IF(AND($A128=VLOOKUP($A128&amp;"."&amp;$C128,UncollectibleLookup,2,FALSE),$C128=VLOOKUP($A128&amp;"."&amp;$C128,UncollectibleLookup,4,FALSE)),0,'Corrected With Uncollectible'!DK128-'Module C Initial'!DK128),'Corrected With Uncollectible'!DK128-'Module C Initial'!DK128)</f>
        <v>52.480000000000018</v>
      </c>
      <c r="T128" s="32">
        <f ca="1">IFERROR(IF(AND($A128=VLOOKUP($A128&amp;"."&amp;$C128,UncollectibleLookup,2,FALSE),$C128=VLOOKUP($A128&amp;"."&amp;$C128,UncollectibleLookup,4,FALSE)),0,'Corrected With Uncollectible'!DL128-'Module C Initial'!DL128),'Corrected With Uncollectible'!DL128-'Module C Initial'!DL128)</f>
        <v>22.490000000000009</v>
      </c>
      <c r="U128" s="32">
        <f ca="1">IFERROR(IF(AND($A128=VLOOKUP($A128&amp;"."&amp;$C128,UncollectibleLookup,2,FALSE),$C128=VLOOKUP($A128&amp;"."&amp;$C128,UncollectibleLookup,4,FALSE)),0,'Corrected With Uncollectible'!DM128-'Module C Initial'!DM128),'Corrected With Uncollectible'!DM128-'Module C Initial'!DM128)</f>
        <v>64.220000000000027</v>
      </c>
      <c r="V128" s="32">
        <f ca="1">IFERROR(IF(AND($A128=VLOOKUP($A128&amp;"."&amp;$C128,UncollectibleLookup,2,FALSE),$C128=VLOOKUP($A128&amp;"."&amp;$C128,UncollectibleLookup,4,FALSE)),0,'Corrected With Uncollectible'!DN128-'Module C Initial'!DN128),'Corrected With Uncollectible'!DN128-'Module C Initial'!DN128)</f>
        <v>33.889999999999986</v>
      </c>
      <c r="W128" s="32">
        <f ca="1">IFERROR(IF(AND($A128=VLOOKUP($A128&amp;"."&amp;$C128,UncollectibleLookup,2,FALSE),$C128=VLOOKUP($A128&amp;"."&amp;$C128,UncollectibleLookup,4,FALSE)),0,'Corrected With Uncollectible'!DO128-'Module C Initial'!DO128),'Corrected With Uncollectible'!DO128-'Module C Initial'!DO128)</f>
        <v>117.11000000000013</v>
      </c>
      <c r="X128" s="32">
        <f ca="1">IFERROR(IF(AND($A128=VLOOKUP($A128&amp;"."&amp;$C128,UncollectibleLookup,2,FALSE),$C128=VLOOKUP($A128&amp;"."&amp;$C128,UncollectibleLookup,4,FALSE)),0,'Corrected With Uncollectible'!DP128-'Module C Initial'!DP128),'Corrected With Uncollectible'!DP128-'Module C Initial'!DP128)</f>
        <v>92.130000000000109</v>
      </c>
      <c r="Y128" s="32">
        <f ca="1">IFERROR(IF(AND($A128=VLOOKUP($A128&amp;"."&amp;$C128,UncollectibleLookup,2,FALSE),$C128=VLOOKUP($A128&amp;"."&amp;$C128,UncollectibleLookup,4,FALSE)),0,'Corrected With Uncollectible'!DQ128-'Module C Initial'!DQ128),'Corrected With Uncollectible'!DQ128-'Module C Initial'!DQ128)</f>
        <v>231.28999999999996</v>
      </c>
      <c r="Z128" s="32">
        <f ca="1">IFERROR(IF(AND($A128=VLOOKUP($A128&amp;"."&amp;$C128,UncollectibleLookup,2,FALSE),$C128=VLOOKUP($A128&amp;"."&amp;$C128,UncollectibleLookup,4,FALSE)),0,'Corrected With Uncollectible'!DR128-'Module C Initial'!DR128),'Corrected With Uncollectible'!DR128-'Module C Initial'!DR128)</f>
        <v>3.3599999999999994</v>
      </c>
      <c r="AA128" s="32">
        <f ca="1">IFERROR(IF(AND($A128=VLOOKUP($A128&amp;"."&amp;$C128,UncollectibleLookup,2,FALSE),$C128=VLOOKUP($A128&amp;"."&amp;$C128,UncollectibleLookup,4,FALSE)),0,'Corrected With Uncollectible'!DS128-'Module C Initial'!DS128),'Corrected With Uncollectible'!DS128-'Module C Initial'!DS128)</f>
        <v>83.779999999999973</v>
      </c>
      <c r="AB128" s="32">
        <f ca="1">IFERROR(IF(AND($A128=VLOOKUP($A128&amp;"."&amp;$C128,UncollectibleLookup,2,FALSE),$C128=VLOOKUP($A128&amp;"."&amp;$C128,UncollectibleLookup,4,FALSE)),0,'Corrected With Uncollectible'!DT128-'Module C Initial'!DT128),'Corrected With Uncollectible'!DT128-'Module C Initial'!DT128)</f>
        <v>52.199999999999932</v>
      </c>
      <c r="AC128" s="31">
        <f ca="1">IFERROR(IF(AND($A128=VLOOKUP($A128&amp;"."&amp;$C128,UncollectibleLookup,2,FALSE),$C128=VLOOKUP($A128&amp;"."&amp;$C128,UncollectibleLookup,4,FALSE)),0,'Corrected With Uncollectible'!DU128-'Module C Initial'!DU128),'Corrected With Uncollectible'!DU128-'Module C Initial'!DU128)</f>
        <v>1856.4699999999939</v>
      </c>
      <c r="AD128" s="31">
        <f ca="1">IFERROR(IF(AND($A128=VLOOKUP($A128&amp;"."&amp;$C128,UncollectibleLookup,2,FALSE),$C128=VLOOKUP($A128&amp;"."&amp;$C128,UncollectibleLookup,4,FALSE)),0,'Corrected With Uncollectible'!DV128-'Module C Initial'!DV128),'Corrected With Uncollectible'!DV128-'Module C Initial'!DV128)</f>
        <v>784.26000000000022</v>
      </c>
      <c r="AE128" s="31">
        <f ca="1">IFERROR(IF(AND($A128=VLOOKUP($A128&amp;"."&amp;$C128,UncollectibleLookup,2,FALSE),$C128=VLOOKUP($A128&amp;"."&amp;$C128,UncollectibleLookup,4,FALSE)),0,'Corrected With Uncollectible'!DW128-'Module C Initial'!DW128),'Corrected With Uncollectible'!DW128-'Module C Initial'!DW128)</f>
        <v>333.44999999999982</v>
      </c>
      <c r="AF128" s="31">
        <f ca="1">IFERROR(IF(AND($A128=VLOOKUP($A128&amp;"."&amp;$C128,UncollectibleLookup,2,FALSE),$C128=VLOOKUP($A128&amp;"."&amp;$C128,UncollectibleLookup,4,FALSE)),0,'Corrected With Uncollectible'!DX128-'Module C Initial'!DX128),'Corrected With Uncollectible'!DX128-'Module C Initial'!DX128)</f>
        <v>142.03999999999996</v>
      </c>
      <c r="AG128" s="31">
        <f ca="1">IFERROR(IF(AND($A128=VLOOKUP($A128&amp;"."&amp;$C128,UncollectibleLookup,2,FALSE),$C128=VLOOKUP($A128&amp;"."&amp;$C128,UncollectibleLookup,4,FALSE)),0,'Corrected With Uncollectible'!DY128-'Module C Initial'!DY128),'Corrected With Uncollectible'!DY128-'Module C Initial'!DY128)</f>
        <v>403.53000000000065</v>
      </c>
      <c r="AH128" s="31">
        <f ca="1">IFERROR(IF(AND($A128=VLOOKUP($A128&amp;"."&amp;$C128,UncollectibleLookup,2,FALSE),$C128=VLOOKUP($A128&amp;"."&amp;$C128,UncollectibleLookup,4,FALSE)),0,'Corrected With Uncollectible'!DZ128-'Module C Initial'!DZ128),'Corrected With Uncollectible'!DZ128-'Module C Initial'!DZ128)</f>
        <v>211.7800000000002</v>
      </c>
      <c r="AI128" s="31">
        <f ca="1">IFERROR(IF(AND($A128=VLOOKUP($A128&amp;"."&amp;$C128,UncollectibleLookup,2,FALSE),$C128=VLOOKUP($A128&amp;"."&amp;$C128,UncollectibleLookup,4,FALSE)),0,'Corrected With Uncollectible'!EA128-'Module C Initial'!EA128),'Corrected With Uncollectible'!EA128-'Module C Initial'!EA128)</f>
        <v>728.03000000000065</v>
      </c>
      <c r="AJ128" s="31">
        <f ca="1">IFERROR(IF(AND($A128=VLOOKUP($A128&amp;"."&amp;$C128,UncollectibleLookup,2,FALSE),$C128=VLOOKUP($A128&amp;"."&amp;$C128,UncollectibleLookup,4,FALSE)),0,'Corrected With Uncollectible'!EB128-'Module C Initial'!EB128),'Corrected With Uncollectible'!EB128-'Module C Initial'!EB128)</f>
        <v>569.60000000000036</v>
      </c>
      <c r="AK128" s="31">
        <f ca="1">IFERROR(IF(AND($A128=VLOOKUP($A128&amp;"."&amp;$C128,UncollectibleLookup,2,FALSE),$C128=VLOOKUP($A128&amp;"."&amp;$C128,UncollectibleLookup,4,FALSE)),0,'Corrected With Uncollectible'!EC128-'Module C Initial'!EC128),'Corrected With Uncollectible'!EC128-'Module C Initial'!EC128)</f>
        <v>1422.0699999999997</v>
      </c>
      <c r="AL128" s="31">
        <f ca="1">IFERROR(IF(AND($A128=VLOOKUP($A128&amp;"."&amp;$C128,UncollectibleLookup,2,FALSE),$C128=VLOOKUP($A128&amp;"."&amp;$C128,UncollectibleLookup,4,FALSE)),0,'Corrected With Uncollectible'!ED128-'Module C Initial'!ED128),'Corrected With Uncollectible'!ED128-'Module C Initial'!ED128)</f>
        <v>20.519999999999982</v>
      </c>
      <c r="AM128" s="31">
        <f ca="1">IFERROR(IF(AND($A128=VLOOKUP($A128&amp;"."&amp;$C128,UncollectibleLookup,2,FALSE),$C128=VLOOKUP($A128&amp;"."&amp;$C128,UncollectibleLookup,4,FALSE)),0,'Corrected With Uncollectible'!EE128-'Module C Initial'!EE128),'Corrected With Uncollectible'!EE128-'Module C Initial'!EE128)</f>
        <v>509.54999999999927</v>
      </c>
      <c r="AN128" s="31">
        <f ca="1">IFERROR(IF(AND($A128=VLOOKUP($A128&amp;"."&amp;$C128,UncollectibleLookup,2,FALSE),$C128=VLOOKUP($A128&amp;"."&amp;$C128,UncollectibleLookup,4,FALSE)),0,'Corrected With Uncollectible'!EF128-'Module C Initial'!EF128),'Corrected With Uncollectible'!EF128-'Module C Initial'!EF128)</f>
        <v>315.69999999999982</v>
      </c>
      <c r="AO128" s="32">
        <f t="shared" ca="1" si="27"/>
        <v>7906.989999999988</v>
      </c>
      <c r="AP128" s="32">
        <f t="shared" ca="1" si="27"/>
        <v>3358.9299999999926</v>
      </c>
      <c r="AQ128" s="32">
        <f t="shared" ca="1" si="27"/>
        <v>1435.4200000000014</v>
      </c>
      <c r="AR128" s="32">
        <f t="shared" ca="1" si="26"/>
        <v>614.29999999999859</v>
      </c>
      <c r="AS128" s="32">
        <f t="shared" ca="1" si="26"/>
        <v>1752.180000000001</v>
      </c>
      <c r="AT128" s="32">
        <f t="shared" ca="1" si="26"/>
        <v>923.41999999999837</v>
      </c>
      <c r="AU128" s="32">
        <f t="shared" ca="1" si="21"/>
        <v>3187.3599999999947</v>
      </c>
      <c r="AV128" s="32">
        <f t="shared" ca="1" si="21"/>
        <v>2504.3400000000011</v>
      </c>
      <c r="AW128" s="32">
        <f t="shared" ca="1" si="21"/>
        <v>6279.0299999999979</v>
      </c>
      <c r="AX128" s="32">
        <f t="shared" ca="1" si="21"/>
        <v>90.990000000000109</v>
      </c>
      <c r="AY128" s="32">
        <f t="shared" ca="1" si="21"/>
        <v>2269.0099999999957</v>
      </c>
      <c r="AZ128" s="32">
        <f t="shared" ca="1" si="21"/>
        <v>1411.7199999999993</v>
      </c>
      <c r="BA128" s="31">
        <f t="shared" ca="1" si="24"/>
        <v>67.489999999999995</v>
      </c>
      <c r="BB128" s="31">
        <f t="shared" ca="1" si="24"/>
        <v>28.72</v>
      </c>
      <c r="BC128" s="31">
        <f t="shared" ca="1" si="24"/>
        <v>12.29</v>
      </c>
      <c r="BD128" s="31">
        <f t="shared" ca="1" si="24"/>
        <v>5.27</v>
      </c>
      <c r="BE128" s="31">
        <f t="shared" ca="1" si="24"/>
        <v>15.04</v>
      </c>
      <c r="BF128" s="31">
        <f t="shared" ca="1" si="24"/>
        <v>7.94</v>
      </c>
      <c r="BG128" s="31">
        <f t="shared" ca="1" si="24"/>
        <v>27.43</v>
      </c>
      <c r="BH128" s="31">
        <f t="shared" ca="1" si="24"/>
        <v>21.58</v>
      </c>
      <c r="BI128" s="31">
        <f t="shared" ca="1" si="24"/>
        <v>54.18</v>
      </c>
      <c r="BJ128" s="31">
        <f t="shared" ca="1" si="22"/>
        <v>0.79</v>
      </c>
      <c r="BK128" s="31">
        <f t="shared" ca="1" si="22"/>
        <v>19.63</v>
      </c>
      <c r="BL128" s="31">
        <f t="shared" ca="1" si="22"/>
        <v>12.23</v>
      </c>
      <c r="BM128" s="32">
        <f t="shared" ca="1" si="25"/>
        <v>7974.4799999999877</v>
      </c>
      <c r="BN128" s="32">
        <f t="shared" ca="1" si="25"/>
        <v>3387.6499999999924</v>
      </c>
      <c r="BO128" s="32">
        <f t="shared" ca="1" si="25"/>
        <v>1447.7100000000014</v>
      </c>
      <c r="BP128" s="32">
        <f t="shared" ca="1" si="25"/>
        <v>619.56999999999857</v>
      </c>
      <c r="BQ128" s="32">
        <f t="shared" ca="1" si="25"/>
        <v>1767.2200000000009</v>
      </c>
      <c r="BR128" s="32">
        <f t="shared" ca="1" si="25"/>
        <v>931.35999999999842</v>
      </c>
      <c r="BS128" s="32">
        <f t="shared" ca="1" si="25"/>
        <v>3214.7899999999945</v>
      </c>
      <c r="BT128" s="32">
        <f t="shared" ca="1" si="25"/>
        <v>2525.920000000001</v>
      </c>
      <c r="BU128" s="32">
        <f t="shared" ca="1" si="25"/>
        <v>6333.2099999999982</v>
      </c>
      <c r="BV128" s="32">
        <f t="shared" ca="1" si="23"/>
        <v>91.780000000000115</v>
      </c>
      <c r="BW128" s="32">
        <f t="shared" ca="1" si="23"/>
        <v>2288.6399999999958</v>
      </c>
      <c r="BX128" s="32">
        <f t="shared" ca="1" si="23"/>
        <v>1423.9499999999994</v>
      </c>
    </row>
    <row r="129" spans="1:76">
      <c r="A129" t="s">
        <v>471</v>
      </c>
      <c r="B129" s="1" t="s">
        <v>100</v>
      </c>
      <c r="C129" t="str">
        <f t="shared" ca="1" si="17"/>
        <v>SPCEXP</v>
      </c>
      <c r="D129" t="str">
        <f t="shared" ca="1" si="18"/>
        <v>Alberta-Saskatchewan Intertie - Export</v>
      </c>
      <c r="E129" s="31">
        <f ca="1">IFERROR(IF(AND($A129=VLOOKUP($A129&amp;"."&amp;$C129,UncollectibleLookup,2,FALSE),$C129=VLOOKUP($A129&amp;"."&amp;$C129,UncollectibleLookup,4,FALSE)),0,'Corrected With Uncollectible'!CW129-'Module C Initial'!CW129),'Corrected With Uncollectible'!CW129-'Module C Initial'!CW129)</f>
        <v>0</v>
      </c>
      <c r="F129" s="31">
        <f ca="1">IFERROR(IF(AND($A129=VLOOKUP($A129&amp;"."&amp;$C129,UncollectibleLookup,2,FALSE),$C129=VLOOKUP($A129&amp;"."&amp;$C129,UncollectibleLookup,4,FALSE)),0,'Corrected With Uncollectible'!CX129-'Module C Initial'!CX129),'Corrected With Uncollectible'!CX129-'Module C Initial'!CX129)</f>
        <v>-9.9999999999980105E-3</v>
      </c>
      <c r="G129" s="31">
        <f ca="1">IFERROR(IF(AND($A129=VLOOKUP($A129&amp;"."&amp;$C129,UncollectibleLookup,2,FALSE),$C129=VLOOKUP($A129&amp;"."&amp;$C129,UncollectibleLookup,4,FALSE)),0,'Corrected With Uncollectible'!CY129-'Module C Initial'!CY129),'Corrected With Uncollectible'!CY129-'Module C Initial'!CY129)</f>
        <v>0</v>
      </c>
      <c r="H129" s="31">
        <f ca="1">IFERROR(IF(AND($A129=VLOOKUP($A129&amp;"."&amp;$C129,UncollectibleLookup,2,FALSE),$C129=VLOOKUP($A129&amp;"."&amp;$C129,UncollectibleLookup,4,FALSE)),0,'Corrected With Uncollectible'!CZ129-'Module C Initial'!CZ129),'Corrected With Uncollectible'!CZ129-'Module C Initial'!CZ129)</f>
        <v>4.5474735088646412E-13</v>
      </c>
      <c r="I129" s="31">
        <f ca="1">IFERROR(IF(AND($A129=VLOOKUP($A129&amp;"."&amp;$C129,UncollectibleLookup,2,FALSE),$C129=VLOOKUP($A129&amp;"."&amp;$C129,UncollectibleLookup,4,FALSE)),0,'Corrected With Uncollectible'!DA129-'Module C Initial'!DA129),'Corrected With Uncollectible'!DA129-'Module C Initial'!DA129)</f>
        <v>9.999999999308784E-3</v>
      </c>
      <c r="J129" s="31">
        <f ca="1">IFERROR(IF(AND($A129=VLOOKUP($A129&amp;"."&amp;$C129,UncollectibleLookup,2,FALSE),$C129=VLOOKUP($A129&amp;"."&amp;$C129,UncollectibleLookup,4,FALSE)),0,'Corrected With Uncollectible'!DB129-'Module C Initial'!DB129),'Corrected With Uncollectible'!DB129-'Module C Initial'!DB129)</f>
        <v>9.999999999308784E-3</v>
      </c>
      <c r="K129" s="31">
        <f ca="1">IFERROR(IF(AND($A129=VLOOKUP($A129&amp;"."&amp;$C129,UncollectibleLookup,2,FALSE),$C129=VLOOKUP($A129&amp;"."&amp;$C129,UncollectibleLookup,4,FALSE)),0,'Corrected With Uncollectible'!DC129-'Module C Initial'!DC129),'Corrected With Uncollectible'!DC129-'Module C Initial'!DC129)</f>
        <v>-4.5474735088646412E-13</v>
      </c>
      <c r="L129" s="31">
        <f ca="1">IFERROR(IF(AND($A129=VLOOKUP($A129&amp;"."&amp;$C129,UncollectibleLookup,2,FALSE),$C129=VLOOKUP($A129&amp;"."&amp;$C129,UncollectibleLookup,4,FALSE)),0,'Corrected With Uncollectible'!DD129-'Module C Initial'!DD129),'Corrected With Uncollectible'!DD129-'Module C Initial'!DD129)</f>
        <v>0</v>
      </c>
      <c r="M129" s="31">
        <f ca="1">IFERROR(IF(AND($A129=VLOOKUP($A129&amp;"."&amp;$C129,UncollectibleLookup,2,FALSE),$C129=VLOOKUP($A129&amp;"."&amp;$C129,UncollectibleLookup,4,FALSE)),0,'Corrected With Uncollectible'!DE129-'Module C Initial'!DE129),'Corrected With Uncollectible'!DE129-'Module C Initial'!DE129)</f>
        <v>-9.9999999999909051E-3</v>
      </c>
      <c r="N129" s="31">
        <f ca="1">IFERROR(IF(AND($A129=VLOOKUP($A129&amp;"."&amp;$C129,UncollectibleLookup,2,FALSE),$C129=VLOOKUP($A129&amp;"."&amp;$C129,UncollectibleLookup,4,FALSE)),0,'Corrected With Uncollectible'!DF129-'Module C Initial'!DF129),'Corrected With Uncollectible'!DF129-'Module C Initial'!DF129)</f>
        <v>0</v>
      </c>
      <c r="O129" s="31">
        <f ca="1">IFERROR(IF(AND($A129=VLOOKUP($A129&amp;"."&amp;$C129,UncollectibleLookup,2,FALSE),$C129=VLOOKUP($A129&amp;"."&amp;$C129,UncollectibleLookup,4,FALSE)),0,'Corrected With Uncollectible'!DG129-'Module C Initial'!DG129),'Corrected With Uncollectible'!DG129-'Module C Initial'!DG129)</f>
        <v>0</v>
      </c>
      <c r="P129" s="31">
        <f ca="1">IFERROR(IF(AND($A129=VLOOKUP($A129&amp;"."&amp;$C129,UncollectibleLookup,2,FALSE),$C129=VLOOKUP($A129&amp;"."&amp;$C129,UncollectibleLookup,4,FALSE)),0,'Corrected With Uncollectible'!DH129-'Module C Initial'!DH129),'Corrected With Uncollectible'!DH129-'Module C Initial'!DH129)</f>
        <v>-2.8421709430404007E-14</v>
      </c>
      <c r="Q129" s="32">
        <f ca="1">IFERROR(IF(AND($A129=VLOOKUP($A129&amp;"."&amp;$C129,UncollectibleLookup,2,FALSE),$C129=VLOOKUP($A129&amp;"."&amp;$C129,UncollectibleLookup,4,FALSE)),0,'Corrected With Uncollectible'!DI129-'Module C Initial'!DI129),'Corrected With Uncollectible'!DI129-'Module C Initial'!DI129)</f>
        <v>0</v>
      </c>
      <c r="R129" s="32">
        <f ca="1">IFERROR(IF(AND($A129=VLOOKUP($A129&amp;"."&amp;$C129,UncollectibleLookup,2,FALSE),$C129=VLOOKUP($A129&amp;"."&amp;$C129,UncollectibleLookup,4,FALSE)),0,'Corrected With Uncollectible'!DJ129-'Module C Initial'!DJ129),'Corrected With Uncollectible'!DJ129-'Module C Initial'!DJ129)</f>
        <v>0</v>
      </c>
      <c r="S129" s="32">
        <f ca="1">IFERROR(IF(AND($A129=VLOOKUP($A129&amp;"."&amp;$C129,UncollectibleLookup,2,FALSE),$C129=VLOOKUP($A129&amp;"."&amp;$C129,UncollectibleLookup,4,FALSE)),0,'Corrected With Uncollectible'!DK129-'Module C Initial'!DK129),'Corrected With Uncollectible'!DK129-'Module C Initial'!DK129)</f>
        <v>0</v>
      </c>
      <c r="T129" s="32">
        <f ca="1">IFERROR(IF(AND($A129=VLOOKUP($A129&amp;"."&amp;$C129,UncollectibleLookup,2,FALSE),$C129=VLOOKUP($A129&amp;"."&amp;$C129,UncollectibleLookup,4,FALSE)),0,'Corrected With Uncollectible'!DL129-'Module C Initial'!DL129),'Corrected With Uncollectible'!DL129-'Module C Initial'!DL129)</f>
        <v>0</v>
      </c>
      <c r="U129" s="32">
        <f ca="1">IFERROR(IF(AND($A129=VLOOKUP($A129&amp;"."&amp;$C129,UncollectibleLookup,2,FALSE),$C129=VLOOKUP($A129&amp;"."&amp;$C129,UncollectibleLookup,4,FALSE)),0,'Corrected With Uncollectible'!DM129-'Module C Initial'!DM129),'Corrected With Uncollectible'!DM129-'Module C Initial'!DM129)</f>
        <v>0</v>
      </c>
      <c r="V129" s="32">
        <f ca="1">IFERROR(IF(AND($A129=VLOOKUP($A129&amp;"."&amp;$C129,UncollectibleLookup,2,FALSE),$C129=VLOOKUP($A129&amp;"."&amp;$C129,UncollectibleLookup,4,FALSE)),0,'Corrected With Uncollectible'!DN129-'Module C Initial'!DN129),'Corrected With Uncollectible'!DN129-'Module C Initial'!DN129)</f>
        <v>0</v>
      </c>
      <c r="W129" s="32">
        <f ca="1">IFERROR(IF(AND($A129=VLOOKUP($A129&amp;"."&amp;$C129,UncollectibleLookup,2,FALSE),$C129=VLOOKUP($A129&amp;"."&amp;$C129,UncollectibleLookup,4,FALSE)),0,'Corrected With Uncollectible'!DO129-'Module C Initial'!DO129),'Corrected With Uncollectible'!DO129-'Module C Initial'!DO129)</f>
        <v>0</v>
      </c>
      <c r="X129" s="32">
        <f ca="1">IFERROR(IF(AND($A129=VLOOKUP($A129&amp;"."&amp;$C129,UncollectibleLookup,2,FALSE),$C129=VLOOKUP($A129&amp;"."&amp;$C129,UncollectibleLookup,4,FALSE)),0,'Corrected With Uncollectible'!DP129-'Module C Initial'!DP129),'Corrected With Uncollectible'!DP129-'Module C Initial'!DP129)</f>
        <v>0</v>
      </c>
      <c r="Y129" s="32">
        <f ca="1">IFERROR(IF(AND($A129=VLOOKUP($A129&amp;"."&amp;$C129,UncollectibleLookup,2,FALSE),$C129=VLOOKUP($A129&amp;"."&amp;$C129,UncollectibleLookup,4,FALSE)),0,'Corrected With Uncollectible'!DQ129-'Module C Initial'!DQ129),'Corrected With Uncollectible'!DQ129-'Module C Initial'!DQ129)</f>
        <v>0</v>
      </c>
      <c r="Z129" s="32">
        <f ca="1">IFERROR(IF(AND($A129=VLOOKUP($A129&amp;"."&amp;$C129,UncollectibleLookup,2,FALSE),$C129=VLOOKUP($A129&amp;"."&amp;$C129,UncollectibleLookup,4,FALSE)),0,'Corrected With Uncollectible'!DR129-'Module C Initial'!DR129),'Corrected With Uncollectible'!DR129-'Module C Initial'!DR129)</f>
        <v>0</v>
      </c>
      <c r="AA129" s="32">
        <f ca="1">IFERROR(IF(AND($A129=VLOOKUP($A129&amp;"."&amp;$C129,UncollectibleLookup,2,FALSE),$C129=VLOOKUP($A129&amp;"."&amp;$C129,UncollectibleLookup,4,FALSE)),0,'Corrected With Uncollectible'!DS129-'Module C Initial'!DS129),'Corrected With Uncollectible'!DS129-'Module C Initial'!DS129)</f>
        <v>0</v>
      </c>
      <c r="AB129" s="32">
        <f ca="1">IFERROR(IF(AND($A129=VLOOKUP($A129&amp;"."&amp;$C129,UncollectibleLookup,2,FALSE),$C129=VLOOKUP($A129&amp;"."&amp;$C129,UncollectibleLookup,4,FALSE)),0,'Corrected With Uncollectible'!DT129-'Module C Initial'!DT129),'Corrected With Uncollectible'!DT129-'Module C Initial'!DT129)</f>
        <v>0</v>
      </c>
      <c r="AC129" s="31">
        <f ca="1">IFERROR(IF(AND($A129=VLOOKUP($A129&amp;"."&amp;$C129,UncollectibleLookup,2,FALSE),$C129=VLOOKUP($A129&amp;"."&amp;$C129,UncollectibleLookup,4,FALSE)),0,'Corrected With Uncollectible'!DU129-'Module C Initial'!DU129),'Corrected With Uncollectible'!DU129-'Module C Initial'!DU129)</f>
        <v>0</v>
      </c>
      <c r="AD129" s="31">
        <f ca="1">IFERROR(IF(AND($A129=VLOOKUP($A129&amp;"."&amp;$C129,UncollectibleLookup,2,FALSE),$C129=VLOOKUP($A129&amp;"."&amp;$C129,UncollectibleLookup,4,FALSE)),0,'Corrected With Uncollectible'!DV129-'Module C Initial'!DV129),'Corrected With Uncollectible'!DV129-'Module C Initial'!DV129)</f>
        <v>0</v>
      </c>
      <c r="AE129" s="31">
        <f ca="1">IFERROR(IF(AND($A129=VLOOKUP($A129&amp;"."&amp;$C129,UncollectibleLookup,2,FALSE),$C129=VLOOKUP($A129&amp;"."&amp;$C129,UncollectibleLookup,4,FALSE)),0,'Corrected With Uncollectible'!DW129-'Module C Initial'!DW129),'Corrected With Uncollectible'!DW129-'Module C Initial'!DW129)</f>
        <v>0</v>
      </c>
      <c r="AF129" s="31">
        <f ca="1">IFERROR(IF(AND($A129=VLOOKUP($A129&amp;"."&amp;$C129,UncollectibleLookup,2,FALSE),$C129=VLOOKUP($A129&amp;"."&amp;$C129,UncollectibleLookup,4,FALSE)),0,'Corrected With Uncollectible'!DX129-'Module C Initial'!DX129),'Corrected With Uncollectible'!DX129-'Module C Initial'!DX129)</f>
        <v>0</v>
      </c>
      <c r="AG129" s="31">
        <f ca="1">IFERROR(IF(AND($A129=VLOOKUP($A129&amp;"."&amp;$C129,UncollectibleLookup,2,FALSE),$C129=VLOOKUP($A129&amp;"."&amp;$C129,UncollectibleLookup,4,FALSE)),0,'Corrected With Uncollectible'!DY129-'Module C Initial'!DY129),'Corrected With Uncollectible'!DY129-'Module C Initial'!DY129)</f>
        <v>0</v>
      </c>
      <c r="AH129" s="31">
        <f ca="1">IFERROR(IF(AND($A129=VLOOKUP($A129&amp;"."&amp;$C129,UncollectibleLookup,2,FALSE),$C129=VLOOKUP($A129&amp;"."&amp;$C129,UncollectibleLookup,4,FALSE)),0,'Corrected With Uncollectible'!DZ129-'Module C Initial'!DZ129),'Corrected With Uncollectible'!DZ129-'Module C Initial'!DZ129)</f>
        <v>0</v>
      </c>
      <c r="AI129" s="31">
        <f ca="1">IFERROR(IF(AND($A129=VLOOKUP($A129&amp;"."&amp;$C129,UncollectibleLookup,2,FALSE),$C129=VLOOKUP($A129&amp;"."&amp;$C129,UncollectibleLookup,4,FALSE)),0,'Corrected With Uncollectible'!EA129-'Module C Initial'!EA129),'Corrected With Uncollectible'!EA129-'Module C Initial'!EA129)</f>
        <v>0</v>
      </c>
      <c r="AJ129" s="31">
        <f ca="1">IFERROR(IF(AND($A129=VLOOKUP($A129&amp;"."&amp;$C129,UncollectibleLookup,2,FALSE),$C129=VLOOKUP($A129&amp;"."&amp;$C129,UncollectibleLookup,4,FALSE)),0,'Corrected With Uncollectible'!EB129-'Module C Initial'!EB129),'Corrected With Uncollectible'!EB129-'Module C Initial'!EB129)</f>
        <v>0</v>
      </c>
      <c r="AK129" s="31">
        <f ca="1">IFERROR(IF(AND($A129=VLOOKUP($A129&amp;"."&amp;$C129,UncollectibleLookup,2,FALSE),$C129=VLOOKUP($A129&amp;"."&amp;$C129,UncollectibleLookup,4,FALSE)),0,'Corrected With Uncollectible'!EC129-'Module C Initial'!EC129),'Corrected With Uncollectible'!EC129-'Module C Initial'!EC129)</f>
        <v>0</v>
      </c>
      <c r="AL129" s="31">
        <f ca="1">IFERROR(IF(AND($A129=VLOOKUP($A129&amp;"."&amp;$C129,UncollectibleLookup,2,FALSE),$C129=VLOOKUP($A129&amp;"."&amp;$C129,UncollectibleLookup,4,FALSE)),0,'Corrected With Uncollectible'!ED129-'Module C Initial'!ED129),'Corrected With Uncollectible'!ED129-'Module C Initial'!ED129)</f>
        <v>0</v>
      </c>
      <c r="AM129" s="31">
        <f ca="1">IFERROR(IF(AND($A129=VLOOKUP($A129&amp;"."&amp;$C129,UncollectibleLookup,2,FALSE),$C129=VLOOKUP($A129&amp;"."&amp;$C129,UncollectibleLookup,4,FALSE)),0,'Corrected With Uncollectible'!EE129-'Module C Initial'!EE129),'Corrected With Uncollectible'!EE129-'Module C Initial'!EE129)</f>
        <v>0</v>
      </c>
      <c r="AN129" s="31">
        <f ca="1">IFERROR(IF(AND($A129=VLOOKUP($A129&amp;"."&amp;$C129,UncollectibleLookup,2,FALSE),$C129=VLOOKUP($A129&amp;"."&amp;$C129,UncollectibleLookup,4,FALSE)),0,'Corrected With Uncollectible'!EF129-'Module C Initial'!EF129),'Corrected With Uncollectible'!EF129-'Module C Initial'!EF129)</f>
        <v>0</v>
      </c>
      <c r="AO129" s="32">
        <f t="shared" ca="1" si="27"/>
        <v>0</v>
      </c>
      <c r="AP129" s="32">
        <f t="shared" ca="1" si="27"/>
        <v>-9.9999999999980105E-3</v>
      </c>
      <c r="AQ129" s="32">
        <f t="shared" ca="1" si="27"/>
        <v>0</v>
      </c>
      <c r="AR129" s="32">
        <f t="shared" ca="1" si="26"/>
        <v>4.5474735088646412E-13</v>
      </c>
      <c r="AS129" s="32">
        <f t="shared" ca="1" si="26"/>
        <v>9.999999999308784E-3</v>
      </c>
      <c r="AT129" s="32">
        <f t="shared" ca="1" si="26"/>
        <v>9.999999999308784E-3</v>
      </c>
      <c r="AU129" s="32">
        <f t="shared" ca="1" si="21"/>
        <v>-4.5474735088646412E-13</v>
      </c>
      <c r="AV129" s="32">
        <f t="shared" ca="1" si="21"/>
        <v>0</v>
      </c>
      <c r="AW129" s="32">
        <f t="shared" ca="1" si="21"/>
        <v>-9.9999999999909051E-3</v>
      </c>
      <c r="AX129" s="32">
        <f t="shared" ca="1" si="21"/>
        <v>0</v>
      </c>
      <c r="AY129" s="32">
        <f t="shared" ca="1" si="21"/>
        <v>0</v>
      </c>
      <c r="AZ129" s="32">
        <f t="shared" ca="1" si="21"/>
        <v>-2.8421709430404007E-14</v>
      </c>
      <c r="BA129" s="31">
        <f t="shared" ca="1" si="24"/>
        <v>0</v>
      </c>
      <c r="BB129" s="31">
        <f t="shared" ca="1" si="24"/>
        <v>0</v>
      </c>
      <c r="BC129" s="31">
        <f t="shared" ca="1" si="24"/>
        <v>0</v>
      </c>
      <c r="BD129" s="31">
        <f t="shared" ca="1" si="24"/>
        <v>0</v>
      </c>
      <c r="BE129" s="31">
        <f t="shared" ca="1" si="24"/>
        <v>0</v>
      </c>
      <c r="BF129" s="31">
        <f t="shared" ca="1" si="24"/>
        <v>0</v>
      </c>
      <c r="BG129" s="31">
        <f t="shared" ca="1" si="24"/>
        <v>0</v>
      </c>
      <c r="BH129" s="31">
        <f t="shared" ca="1" si="24"/>
        <v>0</v>
      </c>
      <c r="BI129" s="31">
        <f t="shared" ca="1" si="24"/>
        <v>0</v>
      </c>
      <c r="BJ129" s="31">
        <f t="shared" ca="1" si="22"/>
        <v>0</v>
      </c>
      <c r="BK129" s="31">
        <f t="shared" ca="1" si="22"/>
        <v>0</v>
      </c>
      <c r="BL129" s="31">
        <f t="shared" ca="1" si="22"/>
        <v>0</v>
      </c>
      <c r="BM129" s="32">
        <f t="shared" ca="1" si="25"/>
        <v>0</v>
      </c>
      <c r="BN129" s="32">
        <f t="shared" ca="1" si="25"/>
        <v>-9.9999999999980105E-3</v>
      </c>
      <c r="BO129" s="32">
        <f t="shared" ca="1" si="25"/>
        <v>0</v>
      </c>
      <c r="BP129" s="32">
        <f t="shared" ca="1" si="25"/>
        <v>4.5474735088646412E-13</v>
      </c>
      <c r="BQ129" s="32">
        <f t="shared" ca="1" si="25"/>
        <v>9.999999999308784E-3</v>
      </c>
      <c r="BR129" s="32">
        <f t="shared" ca="1" si="25"/>
        <v>9.999999999308784E-3</v>
      </c>
      <c r="BS129" s="32">
        <f t="shared" ca="1" si="25"/>
        <v>-4.5474735088646412E-13</v>
      </c>
      <c r="BT129" s="32">
        <f t="shared" ca="1" si="25"/>
        <v>0</v>
      </c>
      <c r="BU129" s="32">
        <f t="shared" ca="1" si="25"/>
        <v>-9.9999999999909051E-3</v>
      </c>
      <c r="BV129" s="32">
        <f t="shared" ca="1" si="23"/>
        <v>0</v>
      </c>
      <c r="BW129" s="32">
        <f t="shared" ca="1" si="23"/>
        <v>0</v>
      </c>
      <c r="BX129" s="32">
        <f t="shared" ca="1" si="23"/>
        <v>-2.8421709430404007E-14</v>
      </c>
    </row>
    <row r="130" spans="1:76">
      <c r="A130" t="s">
        <v>538</v>
      </c>
      <c r="B130" s="1" t="s">
        <v>297</v>
      </c>
      <c r="C130" t="str">
        <f t="shared" ca="1" si="17"/>
        <v>ST1</v>
      </c>
      <c r="D130" t="str">
        <f t="shared" ca="1" si="18"/>
        <v>Sturgeon #1</v>
      </c>
      <c r="E130" s="31">
        <f ca="1">IFERROR(IF(AND($A130=VLOOKUP($A130&amp;"."&amp;$C130,UncollectibleLookup,2,FALSE),$C130=VLOOKUP($A130&amp;"."&amp;$C130,UncollectibleLookup,4,FALSE)),0,'Corrected With Uncollectible'!CW130-'Module C Initial'!CW130),'Corrected With Uncollectible'!CW130-'Module C Initial'!CW130)</f>
        <v>0</v>
      </c>
      <c r="F130" s="31">
        <f ca="1">IFERROR(IF(AND($A130=VLOOKUP($A130&amp;"."&amp;$C130,UncollectibleLookup,2,FALSE),$C130=VLOOKUP($A130&amp;"."&amp;$C130,UncollectibleLookup,4,FALSE)),0,'Corrected With Uncollectible'!CX130-'Module C Initial'!CX130),'Corrected With Uncollectible'!CX130-'Module C Initial'!CX130)</f>
        <v>0</v>
      </c>
      <c r="G130" s="31">
        <f ca="1">IFERROR(IF(AND($A130=VLOOKUP($A130&amp;"."&amp;$C130,UncollectibleLookup,2,FALSE),$C130=VLOOKUP($A130&amp;"."&amp;$C130,UncollectibleLookup,4,FALSE)),0,'Corrected With Uncollectible'!CY130-'Module C Initial'!CY130),'Corrected With Uncollectible'!CY130-'Module C Initial'!CY130)</f>
        <v>0</v>
      </c>
      <c r="H130" s="31">
        <f ca="1">IFERROR(IF(AND($A130=VLOOKUP($A130&amp;"."&amp;$C130,UncollectibleLookup,2,FALSE),$C130=VLOOKUP($A130&amp;"."&amp;$C130,UncollectibleLookup,4,FALSE)),0,'Corrected With Uncollectible'!CZ130-'Module C Initial'!CZ130),'Corrected With Uncollectible'!CZ130-'Module C Initial'!CZ130)</f>
        <v>0</v>
      </c>
      <c r="I130" s="31">
        <f ca="1">IFERROR(IF(AND($A130=VLOOKUP($A130&amp;"."&amp;$C130,UncollectibleLookup,2,FALSE),$C130=VLOOKUP($A130&amp;"."&amp;$C130,UncollectibleLookup,4,FALSE)),0,'Corrected With Uncollectible'!DA130-'Module C Initial'!DA130),'Corrected With Uncollectible'!DA130-'Module C Initial'!DA130)</f>
        <v>0</v>
      </c>
      <c r="J130" s="31">
        <f ca="1">IFERROR(IF(AND($A130=VLOOKUP($A130&amp;"."&amp;$C130,UncollectibleLookup,2,FALSE),$C130=VLOOKUP($A130&amp;"."&amp;$C130,UncollectibleLookup,4,FALSE)),0,'Corrected With Uncollectible'!DB130-'Module C Initial'!DB130),'Corrected With Uncollectible'!DB130-'Module C Initial'!DB130)</f>
        <v>0</v>
      </c>
      <c r="K130" s="31">
        <f ca="1">IFERROR(IF(AND($A130=VLOOKUP($A130&amp;"."&amp;$C130,UncollectibleLookup,2,FALSE),$C130=VLOOKUP($A130&amp;"."&amp;$C130,UncollectibleLookup,4,FALSE)),0,'Corrected With Uncollectible'!DC130-'Module C Initial'!DC130),'Corrected With Uncollectible'!DC130-'Module C Initial'!DC130)</f>
        <v>0</v>
      </c>
      <c r="L130" s="31">
        <f ca="1">IFERROR(IF(AND($A130=VLOOKUP($A130&amp;"."&amp;$C130,UncollectibleLookup,2,FALSE),$C130=VLOOKUP($A130&amp;"."&amp;$C130,UncollectibleLookup,4,FALSE)),0,'Corrected With Uncollectible'!DD130-'Module C Initial'!DD130),'Corrected With Uncollectible'!DD130-'Module C Initial'!DD130)</f>
        <v>0</v>
      </c>
      <c r="M130" s="31">
        <f ca="1">IFERROR(IF(AND($A130=VLOOKUP($A130&amp;"."&amp;$C130,UncollectibleLookup,2,FALSE),$C130=VLOOKUP($A130&amp;"."&amp;$C130,UncollectibleLookup,4,FALSE)),0,'Corrected With Uncollectible'!DE130-'Module C Initial'!DE130),'Corrected With Uncollectible'!DE130-'Module C Initial'!DE130)</f>
        <v>0</v>
      </c>
      <c r="N130" s="31">
        <f ca="1">IFERROR(IF(AND($A130=VLOOKUP($A130&amp;"."&amp;$C130,UncollectibleLookup,2,FALSE),$C130=VLOOKUP($A130&amp;"."&amp;$C130,UncollectibleLookup,4,FALSE)),0,'Corrected With Uncollectible'!DF130-'Module C Initial'!DF130),'Corrected With Uncollectible'!DF130-'Module C Initial'!DF130)</f>
        <v>0</v>
      </c>
      <c r="O130" s="31">
        <f ca="1">IFERROR(IF(AND($A130=VLOOKUP($A130&amp;"."&amp;$C130,UncollectibleLookup,2,FALSE),$C130=VLOOKUP($A130&amp;"."&amp;$C130,UncollectibleLookup,4,FALSE)),0,'Corrected With Uncollectible'!DG130-'Module C Initial'!DG130),'Corrected With Uncollectible'!DG130-'Module C Initial'!DG130)</f>
        <v>0</v>
      </c>
      <c r="P130" s="31">
        <f ca="1">IFERROR(IF(AND($A130=VLOOKUP($A130&amp;"."&amp;$C130,UncollectibleLookup,2,FALSE),$C130=VLOOKUP($A130&amp;"."&amp;$C130,UncollectibleLookup,4,FALSE)),0,'Corrected With Uncollectible'!DH130-'Module C Initial'!DH130),'Corrected With Uncollectible'!DH130-'Module C Initial'!DH130)</f>
        <v>0</v>
      </c>
      <c r="Q130" s="32">
        <f ca="1">IFERROR(IF(AND($A130=VLOOKUP($A130&amp;"."&amp;$C130,UncollectibleLookup,2,FALSE),$C130=VLOOKUP($A130&amp;"."&amp;$C130,UncollectibleLookup,4,FALSE)),0,'Corrected With Uncollectible'!DI130-'Module C Initial'!DI130),'Corrected With Uncollectible'!DI130-'Module C Initial'!DI130)</f>
        <v>0</v>
      </c>
      <c r="R130" s="32">
        <f ca="1">IFERROR(IF(AND($A130=VLOOKUP($A130&amp;"."&amp;$C130,UncollectibleLookup,2,FALSE),$C130=VLOOKUP($A130&amp;"."&amp;$C130,UncollectibleLookup,4,FALSE)),0,'Corrected With Uncollectible'!DJ130-'Module C Initial'!DJ130),'Corrected With Uncollectible'!DJ130-'Module C Initial'!DJ130)</f>
        <v>0</v>
      </c>
      <c r="S130" s="32">
        <f ca="1">IFERROR(IF(AND($A130=VLOOKUP($A130&amp;"."&amp;$C130,UncollectibleLookup,2,FALSE),$C130=VLOOKUP($A130&amp;"."&amp;$C130,UncollectibleLookup,4,FALSE)),0,'Corrected With Uncollectible'!DK130-'Module C Initial'!DK130),'Corrected With Uncollectible'!DK130-'Module C Initial'!DK130)</f>
        <v>0</v>
      </c>
      <c r="T130" s="32">
        <f ca="1">IFERROR(IF(AND($A130=VLOOKUP($A130&amp;"."&amp;$C130,UncollectibleLookup,2,FALSE),$C130=VLOOKUP($A130&amp;"."&amp;$C130,UncollectibleLookup,4,FALSE)),0,'Corrected With Uncollectible'!DL130-'Module C Initial'!DL130),'Corrected With Uncollectible'!DL130-'Module C Initial'!DL130)</f>
        <v>0</v>
      </c>
      <c r="U130" s="32">
        <f ca="1">IFERROR(IF(AND($A130=VLOOKUP($A130&amp;"."&amp;$C130,UncollectibleLookup,2,FALSE),$C130=VLOOKUP($A130&amp;"."&amp;$C130,UncollectibleLookup,4,FALSE)),0,'Corrected With Uncollectible'!DM130-'Module C Initial'!DM130),'Corrected With Uncollectible'!DM130-'Module C Initial'!DM130)</f>
        <v>0</v>
      </c>
      <c r="V130" s="32">
        <f ca="1">IFERROR(IF(AND($A130=VLOOKUP($A130&amp;"."&amp;$C130,UncollectibleLookup,2,FALSE),$C130=VLOOKUP($A130&amp;"."&amp;$C130,UncollectibleLookup,4,FALSE)),0,'Corrected With Uncollectible'!DN130-'Module C Initial'!DN130),'Corrected With Uncollectible'!DN130-'Module C Initial'!DN130)</f>
        <v>0</v>
      </c>
      <c r="W130" s="32">
        <f ca="1">IFERROR(IF(AND($A130=VLOOKUP($A130&amp;"."&amp;$C130,UncollectibleLookup,2,FALSE),$C130=VLOOKUP($A130&amp;"."&amp;$C130,UncollectibleLookup,4,FALSE)),0,'Corrected With Uncollectible'!DO130-'Module C Initial'!DO130),'Corrected With Uncollectible'!DO130-'Module C Initial'!DO130)</f>
        <v>0</v>
      </c>
      <c r="X130" s="32">
        <f ca="1">IFERROR(IF(AND($A130=VLOOKUP($A130&amp;"."&amp;$C130,UncollectibleLookup,2,FALSE),$C130=VLOOKUP($A130&amp;"."&amp;$C130,UncollectibleLookup,4,FALSE)),0,'Corrected With Uncollectible'!DP130-'Module C Initial'!DP130),'Corrected With Uncollectible'!DP130-'Module C Initial'!DP130)</f>
        <v>0</v>
      </c>
      <c r="Y130" s="32">
        <f ca="1">IFERROR(IF(AND($A130=VLOOKUP($A130&amp;"."&amp;$C130,UncollectibleLookup,2,FALSE),$C130=VLOOKUP($A130&amp;"."&amp;$C130,UncollectibleLookup,4,FALSE)),0,'Corrected With Uncollectible'!DQ130-'Module C Initial'!DQ130),'Corrected With Uncollectible'!DQ130-'Module C Initial'!DQ130)</f>
        <v>0</v>
      </c>
      <c r="Z130" s="32">
        <f ca="1">IFERROR(IF(AND($A130=VLOOKUP($A130&amp;"."&amp;$C130,UncollectibleLookup,2,FALSE),$C130=VLOOKUP($A130&amp;"."&amp;$C130,UncollectibleLookup,4,FALSE)),0,'Corrected With Uncollectible'!DR130-'Module C Initial'!DR130),'Corrected With Uncollectible'!DR130-'Module C Initial'!DR130)</f>
        <v>0</v>
      </c>
      <c r="AA130" s="32">
        <f ca="1">IFERROR(IF(AND($A130=VLOOKUP($A130&amp;"."&amp;$C130,UncollectibleLookup,2,FALSE),$C130=VLOOKUP($A130&amp;"."&amp;$C130,UncollectibleLookup,4,FALSE)),0,'Corrected With Uncollectible'!DS130-'Module C Initial'!DS130),'Corrected With Uncollectible'!DS130-'Module C Initial'!DS130)</f>
        <v>0</v>
      </c>
      <c r="AB130" s="32">
        <f ca="1">IFERROR(IF(AND($A130=VLOOKUP($A130&amp;"."&amp;$C130,UncollectibleLookup,2,FALSE),$C130=VLOOKUP($A130&amp;"."&amp;$C130,UncollectibleLookup,4,FALSE)),0,'Corrected With Uncollectible'!DT130-'Module C Initial'!DT130),'Corrected With Uncollectible'!DT130-'Module C Initial'!DT130)</f>
        <v>0</v>
      </c>
      <c r="AC130" s="31">
        <f ca="1">IFERROR(IF(AND($A130=VLOOKUP($A130&amp;"."&amp;$C130,UncollectibleLookup,2,FALSE),$C130=VLOOKUP($A130&amp;"."&amp;$C130,UncollectibleLookup,4,FALSE)),0,'Corrected With Uncollectible'!DU130-'Module C Initial'!DU130),'Corrected With Uncollectible'!DU130-'Module C Initial'!DU130)</f>
        <v>0</v>
      </c>
      <c r="AD130" s="31">
        <f ca="1">IFERROR(IF(AND($A130=VLOOKUP($A130&amp;"."&amp;$C130,UncollectibleLookup,2,FALSE),$C130=VLOOKUP($A130&amp;"."&amp;$C130,UncollectibleLookup,4,FALSE)),0,'Corrected With Uncollectible'!DV130-'Module C Initial'!DV130),'Corrected With Uncollectible'!DV130-'Module C Initial'!DV130)</f>
        <v>0</v>
      </c>
      <c r="AE130" s="31">
        <f ca="1">IFERROR(IF(AND($A130=VLOOKUP($A130&amp;"."&amp;$C130,UncollectibleLookup,2,FALSE),$C130=VLOOKUP($A130&amp;"."&amp;$C130,UncollectibleLookup,4,FALSE)),0,'Corrected With Uncollectible'!DW130-'Module C Initial'!DW130),'Corrected With Uncollectible'!DW130-'Module C Initial'!DW130)</f>
        <v>0</v>
      </c>
      <c r="AF130" s="31">
        <f ca="1">IFERROR(IF(AND($A130=VLOOKUP($A130&amp;"."&amp;$C130,UncollectibleLookup,2,FALSE),$C130=VLOOKUP($A130&amp;"."&amp;$C130,UncollectibleLookup,4,FALSE)),0,'Corrected With Uncollectible'!DX130-'Module C Initial'!DX130),'Corrected With Uncollectible'!DX130-'Module C Initial'!DX130)</f>
        <v>0</v>
      </c>
      <c r="AG130" s="31">
        <f ca="1">IFERROR(IF(AND($A130=VLOOKUP($A130&amp;"."&amp;$C130,UncollectibleLookup,2,FALSE),$C130=VLOOKUP($A130&amp;"."&amp;$C130,UncollectibleLookup,4,FALSE)),0,'Corrected With Uncollectible'!DY130-'Module C Initial'!DY130),'Corrected With Uncollectible'!DY130-'Module C Initial'!DY130)</f>
        <v>0</v>
      </c>
      <c r="AH130" s="31">
        <f ca="1">IFERROR(IF(AND($A130=VLOOKUP($A130&amp;"."&amp;$C130,UncollectibleLookup,2,FALSE),$C130=VLOOKUP($A130&amp;"."&amp;$C130,UncollectibleLookup,4,FALSE)),0,'Corrected With Uncollectible'!DZ130-'Module C Initial'!DZ130),'Corrected With Uncollectible'!DZ130-'Module C Initial'!DZ130)</f>
        <v>0</v>
      </c>
      <c r="AI130" s="31">
        <f ca="1">IFERROR(IF(AND($A130=VLOOKUP($A130&amp;"."&amp;$C130,UncollectibleLookup,2,FALSE),$C130=VLOOKUP($A130&amp;"."&amp;$C130,UncollectibleLookup,4,FALSE)),0,'Corrected With Uncollectible'!EA130-'Module C Initial'!EA130),'Corrected With Uncollectible'!EA130-'Module C Initial'!EA130)</f>
        <v>0</v>
      </c>
      <c r="AJ130" s="31">
        <f ca="1">IFERROR(IF(AND($A130=VLOOKUP($A130&amp;"."&amp;$C130,UncollectibleLookup,2,FALSE),$C130=VLOOKUP($A130&amp;"."&amp;$C130,UncollectibleLookup,4,FALSE)),0,'Corrected With Uncollectible'!EB130-'Module C Initial'!EB130),'Corrected With Uncollectible'!EB130-'Module C Initial'!EB130)</f>
        <v>0</v>
      </c>
      <c r="AK130" s="31">
        <f ca="1">IFERROR(IF(AND($A130=VLOOKUP($A130&amp;"."&amp;$C130,UncollectibleLookup,2,FALSE),$C130=VLOOKUP($A130&amp;"."&amp;$C130,UncollectibleLookup,4,FALSE)),0,'Corrected With Uncollectible'!EC130-'Module C Initial'!EC130),'Corrected With Uncollectible'!EC130-'Module C Initial'!EC130)</f>
        <v>0</v>
      </c>
      <c r="AL130" s="31">
        <f ca="1">IFERROR(IF(AND($A130=VLOOKUP($A130&amp;"."&amp;$C130,UncollectibleLookup,2,FALSE),$C130=VLOOKUP($A130&amp;"."&amp;$C130,UncollectibleLookup,4,FALSE)),0,'Corrected With Uncollectible'!ED130-'Module C Initial'!ED130),'Corrected With Uncollectible'!ED130-'Module C Initial'!ED130)</f>
        <v>0</v>
      </c>
      <c r="AM130" s="31">
        <f ca="1">IFERROR(IF(AND($A130=VLOOKUP($A130&amp;"."&amp;$C130,UncollectibleLookup,2,FALSE),$C130=VLOOKUP($A130&amp;"."&amp;$C130,UncollectibleLookup,4,FALSE)),0,'Corrected With Uncollectible'!EE130-'Module C Initial'!EE130),'Corrected With Uncollectible'!EE130-'Module C Initial'!EE130)</f>
        <v>0</v>
      </c>
      <c r="AN130" s="31">
        <f ca="1">IFERROR(IF(AND($A130=VLOOKUP($A130&amp;"."&amp;$C130,UncollectibleLookup,2,FALSE),$C130=VLOOKUP($A130&amp;"."&amp;$C130,UncollectibleLookup,4,FALSE)),0,'Corrected With Uncollectible'!EF130-'Module C Initial'!EF130),'Corrected With Uncollectible'!EF130-'Module C Initial'!EF130)</f>
        <v>0</v>
      </c>
      <c r="AO130" s="32">
        <f t="shared" ca="1" si="27"/>
        <v>0</v>
      </c>
      <c r="AP130" s="32">
        <f t="shared" ca="1" si="27"/>
        <v>0</v>
      </c>
      <c r="AQ130" s="32">
        <f t="shared" ca="1" si="27"/>
        <v>0</v>
      </c>
      <c r="AR130" s="32">
        <f t="shared" ca="1" si="26"/>
        <v>0</v>
      </c>
      <c r="AS130" s="32">
        <f t="shared" ca="1" si="26"/>
        <v>0</v>
      </c>
      <c r="AT130" s="32">
        <f t="shared" ca="1" si="26"/>
        <v>0</v>
      </c>
      <c r="AU130" s="32">
        <f t="shared" ca="1" si="21"/>
        <v>0</v>
      </c>
      <c r="AV130" s="32">
        <f t="shared" ca="1" si="21"/>
        <v>0</v>
      </c>
      <c r="AW130" s="32">
        <f t="shared" ca="1" si="21"/>
        <v>0</v>
      </c>
      <c r="AX130" s="32">
        <f t="shared" ca="1" si="21"/>
        <v>0</v>
      </c>
      <c r="AY130" s="32">
        <f t="shared" ca="1" si="21"/>
        <v>0</v>
      </c>
      <c r="AZ130" s="32">
        <f t="shared" ca="1" si="21"/>
        <v>0</v>
      </c>
      <c r="BA130" s="31">
        <f t="shared" ca="1" si="24"/>
        <v>0</v>
      </c>
      <c r="BB130" s="31">
        <f t="shared" ca="1" si="24"/>
        <v>0</v>
      </c>
      <c r="BC130" s="31">
        <f t="shared" ca="1" si="24"/>
        <v>0</v>
      </c>
      <c r="BD130" s="31">
        <f t="shared" ca="1" si="24"/>
        <v>0</v>
      </c>
      <c r="BE130" s="31">
        <f t="shared" ca="1" si="24"/>
        <v>0</v>
      </c>
      <c r="BF130" s="31">
        <f t="shared" ca="1" si="24"/>
        <v>0</v>
      </c>
      <c r="BG130" s="31">
        <f t="shared" ca="1" si="24"/>
        <v>0</v>
      </c>
      <c r="BH130" s="31">
        <f t="shared" ca="1" si="24"/>
        <v>0</v>
      </c>
      <c r="BI130" s="31">
        <f t="shared" ca="1" si="24"/>
        <v>0</v>
      </c>
      <c r="BJ130" s="31">
        <f t="shared" ca="1" si="22"/>
        <v>0</v>
      </c>
      <c r="BK130" s="31">
        <f t="shared" ca="1" si="22"/>
        <v>0</v>
      </c>
      <c r="BL130" s="31">
        <f t="shared" ca="1" si="22"/>
        <v>0</v>
      </c>
      <c r="BM130" s="32">
        <f t="shared" ca="1" si="25"/>
        <v>0</v>
      </c>
      <c r="BN130" s="32">
        <f t="shared" ca="1" si="25"/>
        <v>0</v>
      </c>
      <c r="BO130" s="32">
        <f t="shared" ca="1" si="25"/>
        <v>0</v>
      </c>
      <c r="BP130" s="32">
        <f t="shared" ca="1" si="25"/>
        <v>0</v>
      </c>
      <c r="BQ130" s="32">
        <f t="shared" ca="1" si="25"/>
        <v>0</v>
      </c>
      <c r="BR130" s="32">
        <f t="shared" ca="1" si="25"/>
        <v>0</v>
      </c>
      <c r="BS130" s="32">
        <f t="shared" ca="1" si="25"/>
        <v>0</v>
      </c>
      <c r="BT130" s="32">
        <f t="shared" ca="1" si="25"/>
        <v>0</v>
      </c>
      <c r="BU130" s="32">
        <f t="shared" ca="1" si="25"/>
        <v>0</v>
      </c>
      <c r="BV130" s="32">
        <f t="shared" ca="1" si="23"/>
        <v>0</v>
      </c>
      <c r="BW130" s="32">
        <f t="shared" ca="1" si="23"/>
        <v>0</v>
      </c>
      <c r="BX130" s="32">
        <f t="shared" ca="1" si="23"/>
        <v>0</v>
      </c>
    </row>
    <row r="131" spans="1:76">
      <c r="A131" t="s">
        <v>538</v>
      </c>
      <c r="B131" s="1" t="s">
        <v>298</v>
      </c>
      <c r="C131" t="str">
        <f t="shared" ca="1" si="17"/>
        <v>ST2</v>
      </c>
      <c r="D131" t="str">
        <f t="shared" ca="1" si="18"/>
        <v>Sturgeon #2</v>
      </c>
      <c r="E131" s="31">
        <f ca="1">IFERROR(IF(AND($A131=VLOOKUP($A131&amp;"."&amp;$C131,UncollectibleLookup,2,FALSE),$C131=VLOOKUP($A131&amp;"."&amp;$C131,UncollectibleLookup,4,FALSE)),0,'Corrected With Uncollectible'!CW131-'Module C Initial'!CW131),'Corrected With Uncollectible'!CW131-'Module C Initial'!CW131)</f>
        <v>0</v>
      </c>
      <c r="F131" s="31">
        <f ca="1">IFERROR(IF(AND($A131=VLOOKUP($A131&amp;"."&amp;$C131,UncollectibleLookup,2,FALSE),$C131=VLOOKUP($A131&amp;"."&amp;$C131,UncollectibleLookup,4,FALSE)),0,'Corrected With Uncollectible'!CX131-'Module C Initial'!CX131),'Corrected With Uncollectible'!CX131-'Module C Initial'!CX131)</f>
        <v>0</v>
      </c>
      <c r="G131" s="31">
        <f ca="1">IFERROR(IF(AND($A131=VLOOKUP($A131&amp;"."&amp;$C131,UncollectibleLookup,2,FALSE),$C131=VLOOKUP($A131&amp;"."&amp;$C131,UncollectibleLookup,4,FALSE)),0,'Corrected With Uncollectible'!CY131-'Module C Initial'!CY131),'Corrected With Uncollectible'!CY131-'Module C Initial'!CY131)</f>
        <v>0</v>
      </c>
      <c r="H131" s="31">
        <f ca="1">IFERROR(IF(AND($A131=VLOOKUP($A131&amp;"."&amp;$C131,UncollectibleLookup,2,FALSE),$C131=VLOOKUP($A131&amp;"."&amp;$C131,UncollectibleLookup,4,FALSE)),0,'Corrected With Uncollectible'!CZ131-'Module C Initial'!CZ131),'Corrected With Uncollectible'!CZ131-'Module C Initial'!CZ131)</f>
        <v>0</v>
      </c>
      <c r="I131" s="31">
        <f ca="1">IFERROR(IF(AND($A131=VLOOKUP($A131&amp;"."&amp;$C131,UncollectibleLookup,2,FALSE),$C131=VLOOKUP($A131&amp;"."&amp;$C131,UncollectibleLookup,4,FALSE)),0,'Corrected With Uncollectible'!DA131-'Module C Initial'!DA131),'Corrected With Uncollectible'!DA131-'Module C Initial'!DA131)</f>
        <v>0</v>
      </c>
      <c r="J131" s="31">
        <f ca="1">IFERROR(IF(AND($A131=VLOOKUP($A131&amp;"."&amp;$C131,UncollectibleLookup,2,FALSE),$C131=VLOOKUP($A131&amp;"."&amp;$C131,UncollectibleLookup,4,FALSE)),0,'Corrected With Uncollectible'!DB131-'Module C Initial'!DB131),'Corrected With Uncollectible'!DB131-'Module C Initial'!DB131)</f>
        <v>0</v>
      </c>
      <c r="K131" s="31">
        <f ca="1">IFERROR(IF(AND($A131=VLOOKUP($A131&amp;"."&amp;$C131,UncollectibleLookup,2,FALSE),$C131=VLOOKUP($A131&amp;"."&amp;$C131,UncollectibleLookup,4,FALSE)),0,'Corrected With Uncollectible'!DC131-'Module C Initial'!DC131),'Corrected With Uncollectible'!DC131-'Module C Initial'!DC131)</f>
        <v>0</v>
      </c>
      <c r="L131" s="31">
        <f ca="1">IFERROR(IF(AND($A131=VLOOKUP($A131&amp;"."&amp;$C131,UncollectibleLookup,2,FALSE),$C131=VLOOKUP($A131&amp;"."&amp;$C131,UncollectibleLookup,4,FALSE)),0,'Corrected With Uncollectible'!DD131-'Module C Initial'!DD131),'Corrected With Uncollectible'!DD131-'Module C Initial'!DD131)</f>
        <v>0</v>
      </c>
      <c r="M131" s="31">
        <f ca="1">IFERROR(IF(AND($A131=VLOOKUP($A131&amp;"."&amp;$C131,UncollectibleLookup,2,FALSE),$C131=VLOOKUP($A131&amp;"."&amp;$C131,UncollectibleLookup,4,FALSE)),0,'Corrected With Uncollectible'!DE131-'Module C Initial'!DE131),'Corrected With Uncollectible'!DE131-'Module C Initial'!DE131)</f>
        <v>0</v>
      </c>
      <c r="N131" s="31">
        <f ca="1">IFERROR(IF(AND($A131=VLOOKUP($A131&amp;"."&amp;$C131,UncollectibleLookup,2,FALSE),$C131=VLOOKUP($A131&amp;"."&amp;$C131,UncollectibleLookup,4,FALSE)),0,'Corrected With Uncollectible'!DF131-'Module C Initial'!DF131),'Corrected With Uncollectible'!DF131-'Module C Initial'!DF131)</f>
        <v>0</v>
      </c>
      <c r="O131" s="31">
        <f ca="1">IFERROR(IF(AND($A131=VLOOKUP($A131&amp;"."&amp;$C131,UncollectibleLookup,2,FALSE),$C131=VLOOKUP($A131&amp;"."&amp;$C131,UncollectibleLookup,4,FALSE)),0,'Corrected With Uncollectible'!DG131-'Module C Initial'!DG131),'Corrected With Uncollectible'!DG131-'Module C Initial'!DG131)</f>
        <v>0</v>
      </c>
      <c r="P131" s="31">
        <f ca="1">IFERROR(IF(AND($A131=VLOOKUP($A131&amp;"."&amp;$C131,UncollectibleLookup,2,FALSE),$C131=VLOOKUP($A131&amp;"."&amp;$C131,UncollectibleLookup,4,FALSE)),0,'Corrected With Uncollectible'!DH131-'Module C Initial'!DH131),'Corrected With Uncollectible'!DH131-'Module C Initial'!DH131)</f>
        <v>0</v>
      </c>
      <c r="Q131" s="32">
        <f ca="1">IFERROR(IF(AND($A131=VLOOKUP($A131&amp;"."&amp;$C131,UncollectibleLookup,2,FALSE),$C131=VLOOKUP($A131&amp;"."&amp;$C131,UncollectibleLookup,4,FALSE)),0,'Corrected With Uncollectible'!DI131-'Module C Initial'!DI131),'Corrected With Uncollectible'!DI131-'Module C Initial'!DI131)</f>
        <v>0</v>
      </c>
      <c r="R131" s="32">
        <f ca="1">IFERROR(IF(AND($A131=VLOOKUP($A131&amp;"."&amp;$C131,UncollectibleLookup,2,FALSE),$C131=VLOOKUP($A131&amp;"."&amp;$C131,UncollectibleLookup,4,FALSE)),0,'Corrected With Uncollectible'!DJ131-'Module C Initial'!DJ131),'Corrected With Uncollectible'!DJ131-'Module C Initial'!DJ131)</f>
        <v>0</v>
      </c>
      <c r="S131" s="32">
        <f ca="1">IFERROR(IF(AND($A131=VLOOKUP($A131&amp;"."&amp;$C131,UncollectibleLookup,2,FALSE),$C131=VLOOKUP($A131&amp;"."&amp;$C131,UncollectibleLookup,4,FALSE)),0,'Corrected With Uncollectible'!DK131-'Module C Initial'!DK131),'Corrected With Uncollectible'!DK131-'Module C Initial'!DK131)</f>
        <v>0</v>
      </c>
      <c r="T131" s="32">
        <f ca="1">IFERROR(IF(AND($A131=VLOOKUP($A131&amp;"."&amp;$C131,UncollectibleLookup,2,FALSE),$C131=VLOOKUP($A131&amp;"."&amp;$C131,UncollectibleLookup,4,FALSE)),0,'Corrected With Uncollectible'!DL131-'Module C Initial'!DL131),'Corrected With Uncollectible'!DL131-'Module C Initial'!DL131)</f>
        <v>0</v>
      </c>
      <c r="U131" s="32">
        <f ca="1">IFERROR(IF(AND($A131=VLOOKUP($A131&amp;"."&amp;$C131,UncollectibleLookup,2,FALSE),$C131=VLOOKUP($A131&amp;"."&amp;$C131,UncollectibleLookup,4,FALSE)),0,'Corrected With Uncollectible'!DM131-'Module C Initial'!DM131),'Corrected With Uncollectible'!DM131-'Module C Initial'!DM131)</f>
        <v>0</v>
      </c>
      <c r="V131" s="32">
        <f ca="1">IFERROR(IF(AND($A131=VLOOKUP($A131&amp;"."&amp;$C131,UncollectibleLookup,2,FALSE),$C131=VLOOKUP($A131&amp;"."&amp;$C131,UncollectibleLookup,4,FALSE)),0,'Corrected With Uncollectible'!DN131-'Module C Initial'!DN131),'Corrected With Uncollectible'!DN131-'Module C Initial'!DN131)</f>
        <v>0</v>
      </c>
      <c r="W131" s="32">
        <f ca="1">IFERROR(IF(AND($A131=VLOOKUP($A131&amp;"."&amp;$C131,UncollectibleLookup,2,FALSE),$C131=VLOOKUP($A131&amp;"."&amp;$C131,UncollectibleLookup,4,FALSE)),0,'Corrected With Uncollectible'!DO131-'Module C Initial'!DO131),'Corrected With Uncollectible'!DO131-'Module C Initial'!DO131)</f>
        <v>0</v>
      </c>
      <c r="X131" s="32">
        <f ca="1">IFERROR(IF(AND($A131=VLOOKUP($A131&amp;"."&amp;$C131,UncollectibleLookup,2,FALSE),$C131=VLOOKUP($A131&amp;"."&amp;$C131,UncollectibleLookup,4,FALSE)),0,'Corrected With Uncollectible'!DP131-'Module C Initial'!DP131),'Corrected With Uncollectible'!DP131-'Module C Initial'!DP131)</f>
        <v>0</v>
      </c>
      <c r="Y131" s="32">
        <f ca="1">IFERROR(IF(AND($A131=VLOOKUP($A131&amp;"."&amp;$C131,UncollectibleLookup,2,FALSE),$C131=VLOOKUP($A131&amp;"."&amp;$C131,UncollectibleLookup,4,FALSE)),0,'Corrected With Uncollectible'!DQ131-'Module C Initial'!DQ131),'Corrected With Uncollectible'!DQ131-'Module C Initial'!DQ131)</f>
        <v>0</v>
      </c>
      <c r="Z131" s="32">
        <f ca="1">IFERROR(IF(AND($A131=VLOOKUP($A131&amp;"."&amp;$C131,UncollectibleLookup,2,FALSE),$C131=VLOOKUP($A131&amp;"."&amp;$C131,UncollectibleLookup,4,FALSE)),0,'Corrected With Uncollectible'!DR131-'Module C Initial'!DR131),'Corrected With Uncollectible'!DR131-'Module C Initial'!DR131)</f>
        <v>0</v>
      </c>
      <c r="AA131" s="32">
        <f ca="1">IFERROR(IF(AND($A131=VLOOKUP($A131&amp;"."&amp;$C131,UncollectibleLookup,2,FALSE),$C131=VLOOKUP($A131&amp;"."&amp;$C131,UncollectibleLookup,4,FALSE)),0,'Corrected With Uncollectible'!DS131-'Module C Initial'!DS131),'Corrected With Uncollectible'!DS131-'Module C Initial'!DS131)</f>
        <v>0</v>
      </c>
      <c r="AB131" s="32">
        <f ca="1">IFERROR(IF(AND($A131=VLOOKUP($A131&amp;"."&amp;$C131,UncollectibleLookup,2,FALSE),$C131=VLOOKUP($A131&amp;"."&amp;$C131,UncollectibleLookup,4,FALSE)),0,'Corrected With Uncollectible'!DT131-'Module C Initial'!DT131),'Corrected With Uncollectible'!DT131-'Module C Initial'!DT131)</f>
        <v>0</v>
      </c>
      <c r="AC131" s="31">
        <f ca="1">IFERROR(IF(AND($A131=VLOOKUP($A131&amp;"."&amp;$C131,UncollectibleLookup,2,FALSE),$C131=VLOOKUP($A131&amp;"."&amp;$C131,UncollectibleLookup,4,FALSE)),0,'Corrected With Uncollectible'!DU131-'Module C Initial'!DU131),'Corrected With Uncollectible'!DU131-'Module C Initial'!DU131)</f>
        <v>0</v>
      </c>
      <c r="AD131" s="31">
        <f ca="1">IFERROR(IF(AND($A131=VLOOKUP($A131&amp;"."&amp;$C131,UncollectibleLookup,2,FALSE),$C131=VLOOKUP($A131&amp;"."&amp;$C131,UncollectibleLookup,4,FALSE)),0,'Corrected With Uncollectible'!DV131-'Module C Initial'!DV131),'Corrected With Uncollectible'!DV131-'Module C Initial'!DV131)</f>
        <v>0</v>
      </c>
      <c r="AE131" s="31">
        <f ca="1">IFERROR(IF(AND($A131=VLOOKUP($A131&amp;"."&amp;$C131,UncollectibleLookup,2,FALSE),$C131=VLOOKUP($A131&amp;"."&amp;$C131,UncollectibleLookup,4,FALSE)),0,'Corrected With Uncollectible'!DW131-'Module C Initial'!DW131),'Corrected With Uncollectible'!DW131-'Module C Initial'!DW131)</f>
        <v>0</v>
      </c>
      <c r="AF131" s="31">
        <f ca="1">IFERROR(IF(AND($A131=VLOOKUP($A131&amp;"."&amp;$C131,UncollectibleLookup,2,FALSE),$C131=VLOOKUP($A131&amp;"."&amp;$C131,UncollectibleLookup,4,FALSE)),0,'Corrected With Uncollectible'!DX131-'Module C Initial'!DX131),'Corrected With Uncollectible'!DX131-'Module C Initial'!DX131)</f>
        <v>0</v>
      </c>
      <c r="AG131" s="31">
        <f ca="1">IFERROR(IF(AND($A131=VLOOKUP($A131&amp;"."&amp;$C131,UncollectibleLookup,2,FALSE),$C131=VLOOKUP($A131&amp;"."&amp;$C131,UncollectibleLookup,4,FALSE)),0,'Corrected With Uncollectible'!DY131-'Module C Initial'!DY131),'Corrected With Uncollectible'!DY131-'Module C Initial'!DY131)</f>
        <v>0</v>
      </c>
      <c r="AH131" s="31">
        <f ca="1">IFERROR(IF(AND($A131=VLOOKUP($A131&amp;"."&amp;$C131,UncollectibleLookup,2,FALSE),$C131=VLOOKUP($A131&amp;"."&amp;$C131,UncollectibleLookup,4,FALSE)),0,'Corrected With Uncollectible'!DZ131-'Module C Initial'!DZ131),'Corrected With Uncollectible'!DZ131-'Module C Initial'!DZ131)</f>
        <v>0</v>
      </c>
      <c r="AI131" s="31">
        <f ca="1">IFERROR(IF(AND($A131=VLOOKUP($A131&amp;"."&amp;$C131,UncollectibleLookup,2,FALSE),$C131=VLOOKUP($A131&amp;"."&amp;$C131,UncollectibleLookup,4,FALSE)),0,'Corrected With Uncollectible'!EA131-'Module C Initial'!EA131),'Corrected With Uncollectible'!EA131-'Module C Initial'!EA131)</f>
        <v>0</v>
      </c>
      <c r="AJ131" s="31">
        <f ca="1">IFERROR(IF(AND($A131=VLOOKUP($A131&amp;"."&amp;$C131,UncollectibleLookup,2,FALSE),$C131=VLOOKUP($A131&amp;"."&amp;$C131,UncollectibleLookup,4,FALSE)),0,'Corrected With Uncollectible'!EB131-'Module C Initial'!EB131),'Corrected With Uncollectible'!EB131-'Module C Initial'!EB131)</f>
        <v>0</v>
      </c>
      <c r="AK131" s="31">
        <f ca="1">IFERROR(IF(AND($A131=VLOOKUP($A131&amp;"."&amp;$C131,UncollectibleLookup,2,FALSE),$C131=VLOOKUP($A131&amp;"."&amp;$C131,UncollectibleLookup,4,FALSE)),0,'Corrected With Uncollectible'!EC131-'Module C Initial'!EC131),'Corrected With Uncollectible'!EC131-'Module C Initial'!EC131)</f>
        <v>0</v>
      </c>
      <c r="AL131" s="31">
        <f ca="1">IFERROR(IF(AND($A131=VLOOKUP($A131&amp;"."&amp;$C131,UncollectibleLookup,2,FALSE),$C131=VLOOKUP($A131&amp;"."&amp;$C131,UncollectibleLookup,4,FALSE)),0,'Corrected With Uncollectible'!ED131-'Module C Initial'!ED131),'Corrected With Uncollectible'!ED131-'Module C Initial'!ED131)</f>
        <v>0</v>
      </c>
      <c r="AM131" s="31">
        <f ca="1">IFERROR(IF(AND($A131=VLOOKUP($A131&amp;"."&amp;$C131,UncollectibleLookup,2,FALSE),$C131=VLOOKUP($A131&amp;"."&amp;$C131,UncollectibleLookup,4,FALSE)),0,'Corrected With Uncollectible'!EE131-'Module C Initial'!EE131),'Corrected With Uncollectible'!EE131-'Module C Initial'!EE131)</f>
        <v>0</v>
      </c>
      <c r="AN131" s="31">
        <f ca="1">IFERROR(IF(AND($A131=VLOOKUP($A131&amp;"."&amp;$C131,UncollectibleLookup,2,FALSE),$C131=VLOOKUP($A131&amp;"."&amp;$C131,UncollectibleLookup,4,FALSE)),0,'Corrected With Uncollectible'!EF131-'Module C Initial'!EF131),'Corrected With Uncollectible'!EF131-'Module C Initial'!EF131)</f>
        <v>0</v>
      </c>
      <c r="AO131" s="32">
        <f t="shared" ca="1" si="27"/>
        <v>0</v>
      </c>
      <c r="AP131" s="32">
        <f t="shared" ca="1" si="27"/>
        <v>0</v>
      </c>
      <c r="AQ131" s="32">
        <f t="shared" ca="1" si="27"/>
        <v>0</v>
      </c>
      <c r="AR131" s="32">
        <f t="shared" ca="1" si="26"/>
        <v>0</v>
      </c>
      <c r="AS131" s="32">
        <f t="shared" ca="1" si="26"/>
        <v>0</v>
      </c>
      <c r="AT131" s="32">
        <f t="shared" ca="1" si="26"/>
        <v>0</v>
      </c>
      <c r="AU131" s="32">
        <f t="shared" ca="1" si="21"/>
        <v>0</v>
      </c>
      <c r="AV131" s="32">
        <f t="shared" ca="1" si="21"/>
        <v>0</v>
      </c>
      <c r="AW131" s="32">
        <f t="shared" ca="1" si="21"/>
        <v>0</v>
      </c>
      <c r="AX131" s="32">
        <f t="shared" ca="1" si="21"/>
        <v>0</v>
      </c>
      <c r="AY131" s="32">
        <f t="shared" ca="1" si="21"/>
        <v>0</v>
      </c>
      <c r="AZ131" s="32">
        <f t="shared" ca="1" si="21"/>
        <v>0</v>
      </c>
      <c r="BA131" s="31">
        <f t="shared" ca="1" si="24"/>
        <v>0</v>
      </c>
      <c r="BB131" s="31">
        <f t="shared" ca="1" si="24"/>
        <v>0</v>
      </c>
      <c r="BC131" s="31">
        <f t="shared" ca="1" si="24"/>
        <v>0</v>
      </c>
      <c r="BD131" s="31">
        <f t="shared" ca="1" si="24"/>
        <v>0</v>
      </c>
      <c r="BE131" s="31">
        <f t="shared" ca="1" si="24"/>
        <v>0</v>
      </c>
      <c r="BF131" s="31">
        <f t="shared" ca="1" si="24"/>
        <v>0</v>
      </c>
      <c r="BG131" s="31">
        <f t="shared" ca="1" si="24"/>
        <v>0</v>
      </c>
      <c r="BH131" s="31">
        <f t="shared" ca="1" si="24"/>
        <v>0</v>
      </c>
      <c r="BI131" s="31">
        <f t="shared" ca="1" si="24"/>
        <v>0</v>
      </c>
      <c r="BJ131" s="31">
        <f t="shared" ca="1" si="22"/>
        <v>0</v>
      </c>
      <c r="BK131" s="31">
        <f t="shared" ca="1" si="22"/>
        <v>0</v>
      </c>
      <c r="BL131" s="31">
        <f t="shared" ca="1" si="22"/>
        <v>0</v>
      </c>
      <c r="BM131" s="32">
        <f t="shared" ca="1" si="25"/>
        <v>0</v>
      </c>
      <c r="BN131" s="32">
        <f t="shared" ca="1" si="25"/>
        <v>0</v>
      </c>
      <c r="BO131" s="32">
        <f t="shared" ca="1" si="25"/>
        <v>0</v>
      </c>
      <c r="BP131" s="32">
        <f t="shared" ca="1" si="25"/>
        <v>0</v>
      </c>
      <c r="BQ131" s="32">
        <f t="shared" ca="1" si="25"/>
        <v>0</v>
      </c>
      <c r="BR131" s="32">
        <f t="shared" ca="1" si="25"/>
        <v>0</v>
      </c>
      <c r="BS131" s="32">
        <f t="shared" ca="1" si="25"/>
        <v>0</v>
      </c>
      <c r="BT131" s="32">
        <f t="shared" ca="1" si="25"/>
        <v>0</v>
      </c>
      <c r="BU131" s="32">
        <f t="shared" ca="1" si="25"/>
        <v>0</v>
      </c>
      <c r="BV131" s="32">
        <f t="shared" ca="1" si="23"/>
        <v>0</v>
      </c>
      <c r="BW131" s="32">
        <f t="shared" ca="1" si="23"/>
        <v>0</v>
      </c>
      <c r="BX131" s="32">
        <f t="shared" ca="1" si="23"/>
        <v>0</v>
      </c>
    </row>
    <row r="132" spans="1:76">
      <c r="A132" t="s">
        <v>434</v>
      </c>
      <c r="B132" s="1" t="s">
        <v>65</v>
      </c>
      <c r="C132" t="str">
        <f t="shared" ca="1" si="17"/>
        <v>TAB1</v>
      </c>
      <c r="D132" t="str">
        <f t="shared" ca="1" si="18"/>
        <v>Taber Wind Facility</v>
      </c>
      <c r="E132" s="31">
        <f ca="1">IFERROR(IF(AND($A132=VLOOKUP($A132&amp;"."&amp;$C132,UncollectibleLookup,2,FALSE),$C132=VLOOKUP($A132&amp;"."&amp;$C132,UncollectibleLookup,4,FALSE)),0,'Corrected With Uncollectible'!CW132-'Module C Initial'!CW132),'Corrected With Uncollectible'!CW132-'Module C Initial'!CW132)</f>
        <v>934.27999999999884</v>
      </c>
      <c r="F132" s="31">
        <f ca="1">IFERROR(IF(AND($A132=VLOOKUP($A132&amp;"."&amp;$C132,UncollectibleLookup,2,FALSE),$C132=VLOOKUP($A132&amp;"."&amp;$C132,UncollectibleLookup,4,FALSE)),0,'Corrected With Uncollectible'!CX132-'Module C Initial'!CX132),'Corrected With Uncollectible'!CX132-'Module C Initial'!CX132)</f>
        <v>336.44000000000233</v>
      </c>
      <c r="G132" s="31">
        <f ca="1">IFERROR(IF(AND($A132=VLOOKUP($A132&amp;"."&amp;$C132,UncollectibleLookup,2,FALSE),$C132=VLOOKUP($A132&amp;"."&amp;$C132,UncollectibleLookup,4,FALSE)),0,'Corrected With Uncollectible'!CY132-'Module C Initial'!CY132),'Corrected With Uncollectible'!CY132-'Module C Initial'!CY132)</f>
        <v>524.88999999999942</v>
      </c>
      <c r="H132" s="31">
        <f ca="1">IFERROR(IF(AND($A132=VLOOKUP($A132&amp;"."&amp;$C132,UncollectibleLookup,2,FALSE),$C132=VLOOKUP($A132&amp;"."&amp;$C132,UncollectibleLookup,4,FALSE)),0,'Corrected With Uncollectible'!CZ132-'Module C Initial'!CZ132),'Corrected With Uncollectible'!CZ132-'Module C Initial'!CZ132)</f>
        <v>335.38999999999942</v>
      </c>
      <c r="I132" s="31">
        <f ca="1">IFERROR(IF(AND($A132=VLOOKUP($A132&amp;"."&amp;$C132,UncollectibleLookup,2,FALSE),$C132=VLOOKUP($A132&amp;"."&amp;$C132,UncollectibleLookup,4,FALSE)),0,'Corrected With Uncollectible'!DA132-'Module C Initial'!DA132),'Corrected With Uncollectible'!DA132-'Module C Initial'!DA132)</f>
        <v>347.09000000001106</v>
      </c>
      <c r="J132" s="31">
        <f ca="1">IFERROR(IF(AND($A132=VLOOKUP($A132&amp;"."&amp;$C132,UncollectibleLookup,2,FALSE),$C132=VLOOKUP($A132&amp;"."&amp;$C132,UncollectibleLookup,4,FALSE)),0,'Corrected With Uncollectible'!DB132-'Module C Initial'!DB132),'Corrected With Uncollectible'!DB132-'Module C Initial'!DB132)</f>
        <v>186.7200000000048</v>
      </c>
      <c r="K132" s="31">
        <f ca="1">IFERROR(IF(AND($A132=VLOOKUP($A132&amp;"."&amp;$C132,UncollectibleLookup,2,FALSE),$C132=VLOOKUP($A132&amp;"."&amp;$C132,UncollectibleLookup,4,FALSE)),0,'Corrected With Uncollectible'!DC132-'Module C Initial'!DC132),'Corrected With Uncollectible'!DC132-'Module C Initial'!DC132)</f>
        <v>194.67000000000189</v>
      </c>
      <c r="L132" s="31">
        <f ca="1">IFERROR(IF(AND($A132=VLOOKUP($A132&amp;"."&amp;$C132,UncollectibleLookup,2,FALSE),$C132=VLOOKUP($A132&amp;"."&amp;$C132,UncollectibleLookup,4,FALSE)),0,'Corrected With Uncollectible'!DD132-'Module C Initial'!DD132),'Corrected With Uncollectible'!DD132-'Module C Initial'!DD132)</f>
        <v>208.71000000000276</v>
      </c>
      <c r="M132" s="31">
        <f ca="1">IFERROR(IF(AND($A132=VLOOKUP($A132&amp;"."&amp;$C132,UncollectibleLookup,2,FALSE),$C132=VLOOKUP($A132&amp;"."&amp;$C132,UncollectibleLookup,4,FALSE)),0,'Corrected With Uncollectible'!DE132-'Module C Initial'!DE132),'Corrected With Uncollectible'!DE132-'Module C Initial'!DE132)</f>
        <v>586.73999999999796</v>
      </c>
      <c r="N132" s="31">
        <f ca="1">IFERROR(IF(AND($A132=VLOOKUP($A132&amp;"."&amp;$C132,UncollectibleLookup,2,FALSE),$C132=VLOOKUP($A132&amp;"."&amp;$C132,UncollectibleLookup,4,FALSE)),0,'Corrected With Uncollectible'!DF132-'Module C Initial'!DF132),'Corrected With Uncollectible'!DF132-'Module C Initial'!DF132)</f>
        <v>333.62999999999738</v>
      </c>
      <c r="O132" s="31">
        <f ca="1">IFERROR(IF(AND($A132=VLOOKUP($A132&amp;"."&amp;$C132,UncollectibleLookup,2,FALSE),$C132=VLOOKUP($A132&amp;"."&amp;$C132,UncollectibleLookup,4,FALSE)),0,'Corrected With Uncollectible'!DG132-'Module C Initial'!DG132),'Corrected With Uncollectible'!DG132-'Module C Initial'!DG132)</f>
        <v>1002.9600000000064</v>
      </c>
      <c r="P132" s="31">
        <f ca="1">IFERROR(IF(AND($A132=VLOOKUP($A132&amp;"."&amp;$C132,UncollectibleLookup,2,FALSE),$C132=VLOOKUP($A132&amp;"."&amp;$C132,UncollectibleLookup,4,FALSE)),0,'Corrected With Uncollectible'!DH132-'Module C Initial'!DH132),'Corrected With Uncollectible'!DH132-'Module C Initial'!DH132)</f>
        <v>399.59999999999854</v>
      </c>
      <c r="Q132" s="32">
        <f ca="1">IFERROR(IF(AND($A132=VLOOKUP($A132&amp;"."&amp;$C132,UncollectibleLookup,2,FALSE),$C132=VLOOKUP($A132&amp;"."&amp;$C132,UncollectibleLookup,4,FALSE)),0,'Corrected With Uncollectible'!DI132-'Module C Initial'!DI132),'Corrected With Uncollectible'!DI132-'Module C Initial'!DI132)</f>
        <v>46.710000000000036</v>
      </c>
      <c r="R132" s="32">
        <f ca="1">IFERROR(IF(AND($A132=VLOOKUP($A132&amp;"."&amp;$C132,UncollectibleLookup,2,FALSE),$C132=VLOOKUP($A132&amp;"."&amp;$C132,UncollectibleLookup,4,FALSE)),0,'Corrected With Uncollectible'!DJ132-'Module C Initial'!DJ132),'Corrected With Uncollectible'!DJ132-'Module C Initial'!DJ132)</f>
        <v>16.820000000000164</v>
      </c>
      <c r="S132" s="32">
        <f ca="1">IFERROR(IF(AND($A132=VLOOKUP($A132&amp;"."&amp;$C132,UncollectibleLookup,2,FALSE),$C132=VLOOKUP($A132&amp;"."&amp;$C132,UncollectibleLookup,4,FALSE)),0,'Corrected With Uncollectible'!DK132-'Module C Initial'!DK132),'Corrected With Uncollectible'!DK132-'Module C Initial'!DK132)</f>
        <v>26.25</v>
      </c>
      <c r="T132" s="32">
        <f ca="1">IFERROR(IF(AND($A132=VLOOKUP($A132&amp;"."&amp;$C132,UncollectibleLookup,2,FALSE),$C132=VLOOKUP($A132&amp;"."&amp;$C132,UncollectibleLookup,4,FALSE)),0,'Corrected With Uncollectible'!DL132-'Module C Initial'!DL132),'Corrected With Uncollectible'!DL132-'Module C Initial'!DL132)</f>
        <v>16.769999999999982</v>
      </c>
      <c r="U132" s="32">
        <f ca="1">IFERROR(IF(AND($A132=VLOOKUP($A132&amp;"."&amp;$C132,UncollectibleLookup,2,FALSE),$C132=VLOOKUP($A132&amp;"."&amp;$C132,UncollectibleLookup,4,FALSE)),0,'Corrected With Uncollectible'!DM132-'Module C Initial'!DM132),'Corrected With Uncollectible'!DM132-'Module C Initial'!DM132)</f>
        <v>17.350000000000136</v>
      </c>
      <c r="V132" s="32">
        <f ca="1">IFERROR(IF(AND($A132=VLOOKUP($A132&amp;"."&amp;$C132,UncollectibleLookup,2,FALSE),$C132=VLOOKUP($A132&amp;"."&amp;$C132,UncollectibleLookup,4,FALSE)),0,'Corrected With Uncollectible'!DN132-'Module C Initial'!DN132),'Corrected With Uncollectible'!DN132-'Module C Initial'!DN132)</f>
        <v>9.3399999999999181</v>
      </c>
      <c r="W132" s="32">
        <f ca="1">IFERROR(IF(AND($A132=VLOOKUP($A132&amp;"."&amp;$C132,UncollectibleLookup,2,FALSE),$C132=VLOOKUP($A132&amp;"."&amp;$C132,UncollectibleLookup,4,FALSE)),0,'Corrected With Uncollectible'!DO132-'Module C Initial'!DO132),'Corrected With Uncollectible'!DO132-'Module C Initial'!DO132)</f>
        <v>9.7400000000000091</v>
      </c>
      <c r="X132" s="32">
        <f ca="1">IFERROR(IF(AND($A132=VLOOKUP($A132&amp;"."&amp;$C132,UncollectibleLookup,2,FALSE),$C132=VLOOKUP($A132&amp;"."&amp;$C132,UncollectibleLookup,4,FALSE)),0,'Corrected With Uncollectible'!DP132-'Module C Initial'!DP132),'Corrected With Uncollectible'!DP132-'Module C Initial'!DP132)</f>
        <v>10.440000000000055</v>
      </c>
      <c r="Y132" s="32">
        <f ca="1">IFERROR(IF(AND($A132=VLOOKUP($A132&amp;"."&amp;$C132,UncollectibleLookup,2,FALSE),$C132=VLOOKUP($A132&amp;"."&amp;$C132,UncollectibleLookup,4,FALSE)),0,'Corrected With Uncollectible'!DQ132-'Module C Initial'!DQ132),'Corrected With Uncollectible'!DQ132-'Module C Initial'!DQ132)</f>
        <v>29.329999999999927</v>
      </c>
      <c r="Z132" s="32">
        <f ca="1">IFERROR(IF(AND($A132=VLOOKUP($A132&amp;"."&amp;$C132,UncollectibleLookup,2,FALSE),$C132=VLOOKUP($A132&amp;"."&amp;$C132,UncollectibleLookup,4,FALSE)),0,'Corrected With Uncollectible'!DR132-'Module C Initial'!DR132),'Corrected With Uncollectible'!DR132-'Module C Initial'!DR132)</f>
        <v>16.680000000000064</v>
      </c>
      <c r="AA132" s="32">
        <f ca="1">IFERROR(IF(AND($A132=VLOOKUP($A132&amp;"."&amp;$C132,UncollectibleLookup,2,FALSE),$C132=VLOOKUP($A132&amp;"."&amp;$C132,UncollectibleLookup,4,FALSE)),0,'Corrected With Uncollectible'!DS132-'Module C Initial'!DS132),'Corrected With Uncollectible'!DS132-'Module C Initial'!DS132)</f>
        <v>50.140000000000327</v>
      </c>
      <c r="AB132" s="32">
        <f ca="1">IFERROR(IF(AND($A132=VLOOKUP($A132&amp;"."&amp;$C132,UncollectibleLookup,2,FALSE),$C132=VLOOKUP($A132&amp;"."&amp;$C132,UncollectibleLookup,4,FALSE)),0,'Corrected With Uncollectible'!DT132-'Module C Initial'!DT132),'Corrected With Uncollectible'!DT132-'Module C Initial'!DT132)</f>
        <v>19.980000000000018</v>
      </c>
      <c r="AC132" s="31">
        <f ca="1">IFERROR(IF(AND($A132=VLOOKUP($A132&amp;"."&amp;$C132,UncollectibleLookup,2,FALSE),$C132=VLOOKUP($A132&amp;"."&amp;$C132,UncollectibleLookup,4,FALSE)),0,'Corrected With Uncollectible'!DU132-'Module C Initial'!DU132),'Corrected With Uncollectible'!DU132-'Module C Initial'!DU132)</f>
        <v>301</v>
      </c>
      <c r="AD132" s="31">
        <f ca="1">IFERROR(IF(AND($A132=VLOOKUP($A132&amp;"."&amp;$C132,UncollectibleLookup,2,FALSE),$C132=VLOOKUP($A132&amp;"."&amp;$C132,UncollectibleLookup,4,FALSE)),0,'Corrected With Uncollectible'!DV132-'Module C Initial'!DV132),'Corrected With Uncollectible'!DV132-'Module C Initial'!DV132)</f>
        <v>107.61000000000058</v>
      </c>
      <c r="AE132" s="31">
        <f ca="1">IFERROR(IF(AND($A132=VLOOKUP($A132&amp;"."&amp;$C132,UncollectibleLookup,2,FALSE),$C132=VLOOKUP($A132&amp;"."&amp;$C132,UncollectibleLookup,4,FALSE)),0,'Corrected With Uncollectible'!DW132-'Module C Initial'!DW132),'Corrected With Uncollectible'!DW132-'Module C Initial'!DW132)</f>
        <v>166.77000000000044</v>
      </c>
      <c r="AF132" s="31">
        <f ca="1">IFERROR(IF(AND($A132=VLOOKUP($A132&amp;"."&amp;$C132,UncollectibleLookup,2,FALSE),$C132=VLOOKUP($A132&amp;"."&amp;$C132,UncollectibleLookup,4,FALSE)),0,'Corrected With Uncollectible'!DX132-'Module C Initial'!DX132),'Corrected With Uncollectible'!DX132-'Module C Initial'!DX132)</f>
        <v>105.92000000000007</v>
      </c>
      <c r="AG132" s="31">
        <f ca="1">IFERROR(IF(AND($A132=VLOOKUP($A132&amp;"."&amp;$C132,UncollectibleLookup,2,FALSE),$C132=VLOOKUP($A132&amp;"."&amp;$C132,UncollectibleLookup,4,FALSE)),0,'Corrected With Uncollectible'!DY132-'Module C Initial'!DY132),'Corrected With Uncollectible'!DY132-'Module C Initial'!DY132)</f>
        <v>109.05000000000109</v>
      </c>
      <c r="AH132" s="31">
        <f ca="1">IFERROR(IF(AND($A132=VLOOKUP($A132&amp;"."&amp;$C132,UncollectibleLookup,2,FALSE),$C132=VLOOKUP($A132&amp;"."&amp;$C132,UncollectibleLookup,4,FALSE)),0,'Corrected With Uncollectible'!DZ132-'Module C Initial'!DZ132),'Corrected With Uncollectible'!DZ132-'Module C Initial'!DZ132)</f>
        <v>58.350000000000364</v>
      </c>
      <c r="AI132" s="31">
        <f ca="1">IFERROR(IF(AND($A132=VLOOKUP($A132&amp;"."&amp;$C132,UncollectibleLookup,2,FALSE),$C132=VLOOKUP($A132&amp;"."&amp;$C132,UncollectibleLookup,4,FALSE)),0,'Corrected With Uncollectible'!EA132-'Module C Initial'!EA132),'Corrected With Uncollectible'!EA132-'Module C Initial'!EA132)</f>
        <v>60.510000000000218</v>
      </c>
      <c r="AJ132" s="31">
        <f ca="1">IFERROR(IF(AND($A132=VLOOKUP($A132&amp;"."&amp;$C132,UncollectibleLookup,2,FALSE),$C132=VLOOKUP($A132&amp;"."&amp;$C132,UncollectibleLookup,4,FALSE)),0,'Corrected With Uncollectible'!EB132-'Module C Initial'!EB132),'Corrected With Uncollectible'!EB132-'Module C Initial'!EB132)</f>
        <v>64.509999999999309</v>
      </c>
      <c r="AK132" s="31">
        <f ca="1">IFERROR(IF(AND($A132=VLOOKUP($A132&amp;"."&amp;$C132,UncollectibleLookup,2,FALSE),$C132=VLOOKUP($A132&amp;"."&amp;$C132,UncollectibleLookup,4,FALSE)),0,'Corrected With Uncollectible'!EC132-'Module C Initial'!EC132),'Corrected With Uncollectible'!EC132-'Module C Initial'!EC132)</f>
        <v>180.38000000000102</v>
      </c>
      <c r="AL132" s="31">
        <f ca="1">IFERROR(IF(AND($A132=VLOOKUP($A132&amp;"."&amp;$C132,UncollectibleLookup,2,FALSE),$C132=VLOOKUP($A132&amp;"."&amp;$C132,UncollectibleLookup,4,FALSE)),0,'Corrected With Uncollectible'!ED132-'Module C Initial'!ED132),'Corrected With Uncollectible'!ED132-'Module C Initial'!ED132)</f>
        <v>102.02000000000044</v>
      </c>
      <c r="AM132" s="31">
        <f ca="1">IFERROR(IF(AND($A132=VLOOKUP($A132&amp;"."&amp;$C132,UncollectibleLookup,2,FALSE),$C132=VLOOKUP($A132&amp;"."&amp;$C132,UncollectibleLookup,4,FALSE)),0,'Corrected With Uncollectible'!EE132-'Module C Initial'!EE132),'Corrected With Uncollectible'!EE132-'Module C Initial'!EE132)</f>
        <v>304.9900000000016</v>
      </c>
      <c r="AN132" s="31">
        <f ca="1">IFERROR(IF(AND($A132=VLOOKUP($A132&amp;"."&amp;$C132,UncollectibleLookup,2,FALSE),$C132=VLOOKUP($A132&amp;"."&amp;$C132,UncollectibleLookup,4,FALSE)),0,'Corrected With Uncollectible'!EF132-'Module C Initial'!EF132),'Corrected With Uncollectible'!EF132-'Module C Initial'!EF132)</f>
        <v>120.86000000000058</v>
      </c>
      <c r="AO132" s="32">
        <f t="shared" ca="1" si="27"/>
        <v>1281.9899999999989</v>
      </c>
      <c r="AP132" s="32">
        <f t="shared" ca="1" si="27"/>
        <v>460.87000000000307</v>
      </c>
      <c r="AQ132" s="32">
        <f t="shared" ca="1" si="27"/>
        <v>717.90999999999985</v>
      </c>
      <c r="AR132" s="32">
        <f t="shared" ca="1" si="26"/>
        <v>458.07999999999947</v>
      </c>
      <c r="AS132" s="32">
        <f t="shared" ca="1" si="26"/>
        <v>473.49000000001229</v>
      </c>
      <c r="AT132" s="32">
        <f t="shared" ca="1" si="26"/>
        <v>254.41000000000508</v>
      </c>
      <c r="AU132" s="32">
        <f t="shared" ca="1" si="21"/>
        <v>264.92000000000212</v>
      </c>
      <c r="AV132" s="32">
        <f t="shared" ca="1" si="21"/>
        <v>283.66000000000213</v>
      </c>
      <c r="AW132" s="32">
        <f t="shared" ca="1" si="21"/>
        <v>796.44999999999891</v>
      </c>
      <c r="AX132" s="32">
        <f t="shared" ref="AX132:AZ146" ca="1" si="28">N132+Z132+AL132</f>
        <v>452.32999999999788</v>
      </c>
      <c r="AY132" s="32">
        <f t="shared" ca="1" si="28"/>
        <v>1358.0900000000083</v>
      </c>
      <c r="AZ132" s="32">
        <f t="shared" ca="1" si="28"/>
        <v>540.43999999999915</v>
      </c>
      <c r="BA132" s="31">
        <f t="shared" ca="1" si="24"/>
        <v>10.94</v>
      </c>
      <c r="BB132" s="31">
        <f t="shared" ca="1" si="24"/>
        <v>3.94</v>
      </c>
      <c r="BC132" s="31">
        <f t="shared" ca="1" si="24"/>
        <v>6.15</v>
      </c>
      <c r="BD132" s="31">
        <f t="shared" ca="1" si="24"/>
        <v>3.93</v>
      </c>
      <c r="BE132" s="31">
        <f t="shared" ca="1" si="24"/>
        <v>4.07</v>
      </c>
      <c r="BF132" s="31">
        <f t="shared" ca="1" si="24"/>
        <v>2.19</v>
      </c>
      <c r="BG132" s="31">
        <f t="shared" ca="1" si="24"/>
        <v>2.2799999999999998</v>
      </c>
      <c r="BH132" s="31">
        <f t="shared" ca="1" si="24"/>
        <v>2.44</v>
      </c>
      <c r="BI132" s="31">
        <f t="shared" ca="1" si="24"/>
        <v>6.87</v>
      </c>
      <c r="BJ132" s="31">
        <f t="shared" ca="1" si="22"/>
        <v>3.91</v>
      </c>
      <c r="BK132" s="31">
        <f t="shared" ca="1" si="22"/>
        <v>11.75</v>
      </c>
      <c r="BL132" s="31">
        <f t="shared" ca="1" si="22"/>
        <v>4.68</v>
      </c>
      <c r="BM132" s="32">
        <f t="shared" ca="1" si="25"/>
        <v>1292.9299999999989</v>
      </c>
      <c r="BN132" s="32">
        <f t="shared" ca="1" si="25"/>
        <v>464.81000000000307</v>
      </c>
      <c r="BO132" s="32">
        <f t="shared" ca="1" si="25"/>
        <v>724.05999999999983</v>
      </c>
      <c r="BP132" s="32">
        <f t="shared" ca="1" si="25"/>
        <v>462.00999999999948</v>
      </c>
      <c r="BQ132" s="32">
        <f t="shared" ca="1" si="25"/>
        <v>477.56000000001228</v>
      </c>
      <c r="BR132" s="32">
        <f t="shared" ca="1" si="25"/>
        <v>256.60000000000508</v>
      </c>
      <c r="BS132" s="32">
        <f t="shared" ca="1" si="25"/>
        <v>267.20000000000209</v>
      </c>
      <c r="BT132" s="32">
        <f t="shared" ca="1" si="25"/>
        <v>286.10000000000213</v>
      </c>
      <c r="BU132" s="32">
        <f t="shared" ca="1" si="25"/>
        <v>803.31999999999891</v>
      </c>
      <c r="BV132" s="32">
        <f t="shared" ca="1" si="23"/>
        <v>456.23999999999791</v>
      </c>
      <c r="BW132" s="32">
        <f t="shared" ca="1" si="23"/>
        <v>1369.8400000000083</v>
      </c>
      <c r="BX132" s="32">
        <f t="shared" ca="1" si="23"/>
        <v>545.1199999999991</v>
      </c>
    </row>
    <row r="133" spans="1:76">
      <c r="A133" t="s">
        <v>509</v>
      </c>
      <c r="B133" s="1" t="s">
        <v>118</v>
      </c>
      <c r="C133" t="str">
        <f t="shared" ref="C133:C146" ca="1" si="29">VLOOKUP($B133,LocationLookup,2,FALSE)</f>
        <v>TAY1</v>
      </c>
      <c r="D133" t="str">
        <f t="shared" ref="D133:D146" ca="1" si="30">VLOOKUP($C133,LossFactorLookup,2,FALSE)</f>
        <v>Taylor Hydro Facility</v>
      </c>
      <c r="E133" s="31">
        <f ca="1">IFERROR(IF(AND($A133=VLOOKUP($A133&amp;"."&amp;$C133,UncollectibleLookup,2,FALSE),$C133=VLOOKUP($A133&amp;"."&amp;$C133,UncollectibleLookup,4,FALSE)),0,'Corrected With Uncollectible'!CW133-'Module C Initial'!CW133),'Corrected With Uncollectible'!CW133-'Module C Initial'!CW133)</f>
        <v>0</v>
      </c>
      <c r="F133" s="31">
        <f ca="1">IFERROR(IF(AND($A133=VLOOKUP($A133&amp;"."&amp;$C133,UncollectibleLookup,2,FALSE),$C133=VLOOKUP($A133&amp;"."&amp;$C133,UncollectibleLookup,4,FALSE)),0,'Corrected With Uncollectible'!CX133-'Module C Initial'!CX133),'Corrected With Uncollectible'!CX133-'Module C Initial'!CX133)</f>
        <v>0</v>
      </c>
      <c r="G133" s="31">
        <f ca="1">IFERROR(IF(AND($A133=VLOOKUP($A133&amp;"."&amp;$C133,UncollectibleLookup,2,FALSE),$C133=VLOOKUP($A133&amp;"."&amp;$C133,UncollectibleLookup,4,FALSE)),0,'Corrected With Uncollectible'!CY133-'Module C Initial'!CY133),'Corrected With Uncollectible'!CY133-'Module C Initial'!CY133)</f>
        <v>0</v>
      </c>
      <c r="H133" s="31">
        <f ca="1">IFERROR(IF(AND($A133=VLOOKUP($A133&amp;"."&amp;$C133,UncollectibleLookup,2,FALSE),$C133=VLOOKUP($A133&amp;"."&amp;$C133,UncollectibleLookup,4,FALSE)),0,'Corrected With Uncollectible'!CZ133-'Module C Initial'!CZ133),'Corrected With Uncollectible'!CZ133-'Module C Initial'!CZ133)</f>
        <v>0</v>
      </c>
      <c r="I133" s="31">
        <f ca="1">IFERROR(IF(AND($A133=VLOOKUP($A133&amp;"."&amp;$C133,UncollectibleLookup,2,FALSE),$C133=VLOOKUP($A133&amp;"."&amp;$C133,UncollectibleLookup,4,FALSE)),0,'Corrected With Uncollectible'!DA133-'Module C Initial'!DA133),'Corrected With Uncollectible'!DA133-'Module C Initial'!DA133)</f>
        <v>36.360000000000582</v>
      </c>
      <c r="J133" s="31">
        <f ca="1">IFERROR(IF(AND($A133=VLOOKUP($A133&amp;"."&amp;$C133,UncollectibleLookup,2,FALSE),$C133=VLOOKUP($A133&amp;"."&amp;$C133,UncollectibleLookup,4,FALSE)),0,'Corrected With Uncollectible'!DB133-'Module C Initial'!DB133),'Corrected With Uncollectible'!DB133-'Module C Initial'!DB133)</f>
        <v>64.25</v>
      </c>
      <c r="K133" s="31">
        <f ca="1">IFERROR(IF(AND($A133=VLOOKUP($A133&amp;"."&amp;$C133,UncollectibleLookup,2,FALSE),$C133=VLOOKUP($A133&amp;"."&amp;$C133,UncollectibleLookup,4,FALSE)),0,'Corrected With Uncollectible'!DC133-'Module C Initial'!DC133),'Corrected With Uncollectible'!DC133-'Module C Initial'!DC133)</f>
        <v>81.309999999999491</v>
      </c>
      <c r="L133" s="31">
        <f ca="1">IFERROR(IF(AND($A133=VLOOKUP($A133&amp;"."&amp;$C133,UncollectibleLookup,2,FALSE),$C133=VLOOKUP($A133&amp;"."&amp;$C133,UncollectibleLookup,4,FALSE)),0,'Corrected With Uncollectible'!DD133-'Module C Initial'!DD133),'Corrected With Uncollectible'!DD133-'Module C Initial'!DD133)</f>
        <v>46.25</v>
      </c>
      <c r="M133" s="31">
        <f ca="1">IFERROR(IF(AND($A133=VLOOKUP($A133&amp;"."&amp;$C133,UncollectibleLookup,2,FALSE),$C133=VLOOKUP($A133&amp;"."&amp;$C133,UncollectibleLookup,4,FALSE)),0,'Corrected With Uncollectible'!DE133-'Module C Initial'!DE133),'Corrected With Uncollectible'!DE133-'Module C Initial'!DE133)</f>
        <v>117.45999999999913</v>
      </c>
      <c r="N133" s="31">
        <f ca="1">IFERROR(IF(AND($A133=VLOOKUP($A133&amp;"."&amp;$C133,UncollectibleLookup,2,FALSE),$C133=VLOOKUP($A133&amp;"."&amp;$C133,UncollectibleLookup,4,FALSE)),0,'Corrected With Uncollectible'!DF133-'Module C Initial'!DF133),'Corrected With Uncollectible'!DF133-'Module C Initial'!DF133)</f>
        <v>16.059999999999945</v>
      </c>
      <c r="O133" s="31">
        <f ca="1">IFERROR(IF(AND($A133=VLOOKUP($A133&amp;"."&amp;$C133,UncollectibleLookup,2,FALSE),$C133=VLOOKUP($A133&amp;"."&amp;$C133,UncollectibleLookup,4,FALSE)),0,'Corrected With Uncollectible'!DG133-'Module C Initial'!DG133),'Corrected With Uncollectible'!DG133-'Module C Initial'!DG133)</f>
        <v>0</v>
      </c>
      <c r="P133" s="31">
        <f ca="1">IFERROR(IF(AND($A133=VLOOKUP($A133&amp;"."&amp;$C133,UncollectibleLookup,2,FALSE),$C133=VLOOKUP($A133&amp;"."&amp;$C133,UncollectibleLookup,4,FALSE)),0,'Corrected With Uncollectible'!DH133-'Module C Initial'!DH133),'Corrected With Uncollectible'!DH133-'Module C Initial'!DH133)</f>
        <v>0</v>
      </c>
      <c r="Q133" s="32">
        <f ca="1">IFERROR(IF(AND($A133=VLOOKUP($A133&amp;"."&amp;$C133,UncollectibleLookup,2,FALSE),$C133=VLOOKUP($A133&amp;"."&amp;$C133,UncollectibleLookup,4,FALSE)),0,'Corrected With Uncollectible'!DI133-'Module C Initial'!DI133),'Corrected With Uncollectible'!DI133-'Module C Initial'!DI133)</f>
        <v>0</v>
      </c>
      <c r="R133" s="32">
        <f ca="1">IFERROR(IF(AND($A133=VLOOKUP($A133&amp;"."&amp;$C133,UncollectibleLookup,2,FALSE),$C133=VLOOKUP($A133&amp;"."&amp;$C133,UncollectibleLookup,4,FALSE)),0,'Corrected With Uncollectible'!DJ133-'Module C Initial'!DJ133),'Corrected With Uncollectible'!DJ133-'Module C Initial'!DJ133)</f>
        <v>0</v>
      </c>
      <c r="S133" s="32">
        <f ca="1">IFERROR(IF(AND($A133=VLOOKUP($A133&amp;"."&amp;$C133,UncollectibleLookup,2,FALSE),$C133=VLOOKUP($A133&amp;"."&amp;$C133,UncollectibleLookup,4,FALSE)),0,'Corrected With Uncollectible'!DK133-'Module C Initial'!DK133),'Corrected With Uncollectible'!DK133-'Module C Initial'!DK133)</f>
        <v>0</v>
      </c>
      <c r="T133" s="32">
        <f ca="1">IFERROR(IF(AND($A133=VLOOKUP($A133&amp;"."&amp;$C133,UncollectibleLookup,2,FALSE),$C133=VLOOKUP($A133&amp;"."&amp;$C133,UncollectibleLookup,4,FALSE)),0,'Corrected With Uncollectible'!DL133-'Module C Initial'!DL133),'Corrected With Uncollectible'!DL133-'Module C Initial'!DL133)</f>
        <v>0</v>
      </c>
      <c r="U133" s="32">
        <f ca="1">IFERROR(IF(AND($A133=VLOOKUP($A133&amp;"."&amp;$C133,UncollectibleLookup,2,FALSE),$C133=VLOOKUP($A133&amp;"."&amp;$C133,UncollectibleLookup,4,FALSE)),0,'Corrected With Uncollectible'!DM133-'Module C Initial'!DM133),'Corrected With Uncollectible'!DM133-'Module C Initial'!DM133)</f>
        <v>1.8100000000000023</v>
      </c>
      <c r="V133" s="32">
        <f ca="1">IFERROR(IF(AND($A133=VLOOKUP($A133&amp;"."&amp;$C133,UncollectibleLookup,2,FALSE),$C133=VLOOKUP($A133&amp;"."&amp;$C133,UncollectibleLookup,4,FALSE)),0,'Corrected With Uncollectible'!DN133-'Module C Initial'!DN133),'Corrected With Uncollectible'!DN133-'Module C Initial'!DN133)</f>
        <v>3.2099999999999227</v>
      </c>
      <c r="W133" s="32">
        <f ca="1">IFERROR(IF(AND($A133=VLOOKUP($A133&amp;"."&amp;$C133,UncollectibleLookup,2,FALSE),$C133=VLOOKUP($A133&amp;"."&amp;$C133,UncollectibleLookup,4,FALSE)),0,'Corrected With Uncollectible'!DO133-'Module C Initial'!DO133),'Corrected With Uncollectible'!DO133-'Module C Initial'!DO133)</f>
        <v>4.07000000000005</v>
      </c>
      <c r="X133" s="32">
        <f ca="1">IFERROR(IF(AND($A133=VLOOKUP($A133&amp;"."&amp;$C133,UncollectibleLookup,2,FALSE),$C133=VLOOKUP($A133&amp;"."&amp;$C133,UncollectibleLookup,4,FALSE)),0,'Corrected With Uncollectible'!DP133-'Module C Initial'!DP133),'Corrected With Uncollectible'!DP133-'Module C Initial'!DP133)</f>
        <v>2.3100000000000023</v>
      </c>
      <c r="Y133" s="32">
        <f ca="1">IFERROR(IF(AND($A133=VLOOKUP($A133&amp;"."&amp;$C133,UncollectibleLookup,2,FALSE),$C133=VLOOKUP($A133&amp;"."&amp;$C133,UncollectibleLookup,4,FALSE)),0,'Corrected With Uncollectible'!DQ133-'Module C Initial'!DQ133),'Corrected With Uncollectible'!DQ133-'Module C Initial'!DQ133)</f>
        <v>5.8700000000001182</v>
      </c>
      <c r="Z133" s="32">
        <f ca="1">IFERROR(IF(AND($A133=VLOOKUP($A133&amp;"."&amp;$C133,UncollectibleLookup,2,FALSE),$C133=VLOOKUP($A133&amp;"."&amp;$C133,UncollectibleLookup,4,FALSE)),0,'Corrected With Uncollectible'!DR133-'Module C Initial'!DR133),'Corrected With Uncollectible'!DR133-'Module C Initial'!DR133)</f>
        <v>0.79999999999998295</v>
      </c>
      <c r="AA133" s="32">
        <f ca="1">IFERROR(IF(AND($A133=VLOOKUP($A133&amp;"."&amp;$C133,UncollectibleLookup,2,FALSE),$C133=VLOOKUP($A133&amp;"."&amp;$C133,UncollectibleLookup,4,FALSE)),0,'Corrected With Uncollectible'!DS133-'Module C Initial'!DS133),'Corrected With Uncollectible'!DS133-'Module C Initial'!DS133)</f>
        <v>0</v>
      </c>
      <c r="AB133" s="32">
        <f ca="1">IFERROR(IF(AND($A133=VLOOKUP($A133&amp;"."&amp;$C133,UncollectibleLookup,2,FALSE),$C133=VLOOKUP($A133&amp;"."&amp;$C133,UncollectibleLookup,4,FALSE)),0,'Corrected With Uncollectible'!DT133-'Module C Initial'!DT133),'Corrected With Uncollectible'!DT133-'Module C Initial'!DT133)</f>
        <v>0</v>
      </c>
      <c r="AC133" s="31">
        <f ca="1">IFERROR(IF(AND($A133=VLOOKUP($A133&amp;"."&amp;$C133,UncollectibleLookup,2,FALSE),$C133=VLOOKUP($A133&amp;"."&amp;$C133,UncollectibleLookup,4,FALSE)),0,'Corrected With Uncollectible'!DU133-'Module C Initial'!DU133),'Corrected With Uncollectible'!DU133-'Module C Initial'!DU133)</f>
        <v>0</v>
      </c>
      <c r="AD133" s="31">
        <f ca="1">IFERROR(IF(AND($A133=VLOOKUP($A133&amp;"."&amp;$C133,UncollectibleLookup,2,FALSE),$C133=VLOOKUP($A133&amp;"."&amp;$C133,UncollectibleLookup,4,FALSE)),0,'Corrected With Uncollectible'!DV133-'Module C Initial'!DV133),'Corrected With Uncollectible'!DV133-'Module C Initial'!DV133)</f>
        <v>0</v>
      </c>
      <c r="AE133" s="31">
        <f ca="1">IFERROR(IF(AND($A133=VLOOKUP($A133&amp;"."&amp;$C133,UncollectibleLookup,2,FALSE),$C133=VLOOKUP($A133&amp;"."&amp;$C133,UncollectibleLookup,4,FALSE)),0,'Corrected With Uncollectible'!DW133-'Module C Initial'!DW133),'Corrected With Uncollectible'!DW133-'Module C Initial'!DW133)</f>
        <v>0</v>
      </c>
      <c r="AF133" s="31">
        <f ca="1">IFERROR(IF(AND($A133=VLOOKUP($A133&amp;"."&amp;$C133,UncollectibleLookup,2,FALSE),$C133=VLOOKUP($A133&amp;"."&amp;$C133,UncollectibleLookup,4,FALSE)),0,'Corrected With Uncollectible'!DX133-'Module C Initial'!DX133),'Corrected With Uncollectible'!DX133-'Module C Initial'!DX133)</f>
        <v>0</v>
      </c>
      <c r="AG133" s="31">
        <f ca="1">IFERROR(IF(AND($A133=VLOOKUP($A133&amp;"."&amp;$C133,UncollectibleLookup,2,FALSE),$C133=VLOOKUP($A133&amp;"."&amp;$C133,UncollectibleLookup,4,FALSE)),0,'Corrected With Uncollectible'!DY133-'Module C Initial'!DY133),'Corrected With Uncollectible'!DY133-'Module C Initial'!DY133)</f>
        <v>11.420000000000073</v>
      </c>
      <c r="AH133" s="31">
        <f ca="1">IFERROR(IF(AND($A133=VLOOKUP($A133&amp;"."&amp;$C133,UncollectibleLookup,2,FALSE),$C133=VLOOKUP($A133&amp;"."&amp;$C133,UncollectibleLookup,4,FALSE)),0,'Corrected With Uncollectible'!DZ133-'Module C Initial'!DZ133),'Corrected With Uncollectible'!DZ133-'Module C Initial'!DZ133)</f>
        <v>20.079999999999927</v>
      </c>
      <c r="AI133" s="31">
        <f ca="1">IFERROR(IF(AND($A133=VLOOKUP($A133&amp;"."&amp;$C133,UncollectibleLookup,2,FALSE),$C133=VLOOKUP($A133&amp;"."&amp;$C133,UncollectibleLookup,4,FALSE)),0,'Corrected With Uncollectible'!EA133-'Module C Initial'!EA133),'Corrected With Uncollectible'!EA133-'Module C Initial'!EA133)</f>
        <v>25.270000000000437</v>
      </c>
      <c r="AJ133" s="31">
        <f ca="1">IFERROR(IF(AND($A133=VLOOKUP($A133&amp;"."&amp;$C133,UncollectibleLookup,2,FALSE),$C133=VLOOKUP($A133&amp;"."&amp;$C133,UncollectibleLookup,4,FALSE)),0,'Corrected With Uncollectible'!EB133-'Module C Initial'!EB133),'Corrected With Uncollectible'!EB133-'Module C Initial'!EB133)</f>
        <v>14.289999999999964</v>
      </c>
      <c r="AK133" s="31">
        <f ca="1">IFERROR(IF(AND($A133=VLOOKUP($A133&amp;"."&amp;$C133,UncollectibleLookup,2,FALSE),$C133=VLOOKUP($A133&amp;"."&amp;$C133,UncollectibleLookup,4,FALSE)),0,'Corrected With Uncollectible'!EC133-'Module C Initial'!EC133),'Corrected With Uncollectible'!EC133-'Module C Initial'!EC133)</f>
        <v>36.109999999999673</v>
      </c>
      <c r="AL133" s="31">
        <f ca="1">IFERROR(IF(AND($A133=VLOOKUP($A133&amp;"."&amp;$C133,UncollectibleLookup,2,FALSE),$C133=VLOOKUP($A133&amp;"."&amp;$C133,UncollectibleLookup,4,FALSE)),0,'Corrected With Uncollectible'!ED133-'Module C Initial'!ED133),'Corrected With Uncollectible'!ED133-'Module C Initial'!ED133)</f>
        <v>4.9099999999999682</v>
      </c>
      <c r="AM133" s="31">
        <f ca="1">IFERROR(IF(AND($A133=VLOOKUP($A133&amp;"."&amp;$C133,UncollectibleLookup,2,FALSE),$C133=VLOOKUP($A133&amp;"."&amp;$C133,UncollectibleLookup,4,FALSE)),0,'Corrected With Uncollectible'!EE133-'Module C Initial'!EE133),'Corrected With Uncollectible'!EE133-'Module C Initial'!EE133)</f>
        <v>0</v>
      </c>
      <c r="AN133" s="31">
        <f ca="1">IFERROR(IF(AND($A133=VLOOKUP($A133&amp;"."&amp;$C133,UncollectibleLookup,2,FALSE),$C133=VLOOKUP($A133&amp;"."&amp;$C133,UncollectibleLookup,4,FALSE)),0,'Corrected With Uncollectible'!EF133-'Module C Initial'!EF133),'Corrected With Uncollectible'!EF133-'Module C Initial'!EF133)</f>
        <v>0</v>
      </c>
      <c r="AO133" s="32">
        <f t="shared" ca="1" si="27"/>
        <v>0</v>
      </c>
      <c r="AP133" s="32">
        <f t="shared" ca="1" si="27"/>
        <v>0</v>
      </c>
      <c r="AQ133" s="32">
        <f t="shared" ca="1" si="27"/>
        <v>0</v>
      </c>
      <c r="AR133" s="32">
        <f t="shared" ca="1" si="26"/>
        <v>0</v>
      </c>
      <c r="AS133" s="32">
        <f t="shared" ca="1" si="26"/>
        <v>49.590000000000657</v>
      </c>
      <c r="AT133" s="32">
        <f t="shared" ca="1" si="26"/>
        <v>87.53999999999985</v>
      </c>
      <c r="AU133" s="32">
        <f t="shared" ca="1" si="26"/>
        <v>110.64999999999998</v>
      </c>
      <c r="AV133" s="32">
        <f t="shared" ca="1" si="26"/>
        <v>62.849999999999966</v>
      </c>
      <c r="AW133" s="32">
        <f t="shared" ca="1" si="26"/>
        <v>159.43999999999892</v>
      </c>
      <c r="AX133" s="32">
        <f t="shared" ca="1" si="28"/>
        <v>21.769999999999897</v>
      </c>
      <c r="AY133" s="32">
        <f t="shared" ca="1" si="28"/>
        <v>0</v>
      </c>
      <c r="AZ133" s="32">
        <f t="shared" ca="1" si="28"/>
        <v>0</v>
      </c>
      <c r="BA133" s="31">
        <f t="shared" ca="1" si="24"/>
        <v>0</v>
      </c>
      <c r="BB133" s="31">
        <f t="shared" ca="1" si="24"/>
        <v>0</v>
      </c>
      <c r="BC133" s="31">
        <f t="shared" ca="1" si="24"/>
        <v>0</v>
      </c>
      <c r="BD133" s="31">
        <f t="shared" ca="1" si="24"/>
        <v>0</v>
      </c>
      <c r="BE133" s="31">
        <f t="shared" ca="1" si="24"/>
        <v>0.43</v>
      </c>
      <c r="BF133" s="31">
        <f t="shared" ca="1" si="24"/>
        <v>0.75</v>
      </c>
      <c r="BG133" s="31">
        <f t="shared" ca="1" si="24"/>
        <v>0.95</v>
      </c>
      <c r="BH133" s="31">
        <f t="shared" ca="1" si="24"/>
        <v>0.54</v>
      </c>
      <c r="BI133" s="31">
        <f t="shared" ca="1" si="24"/>
        <v>1.38</v>
      </c>
      <c r="BJ133" s="31">
        <f t="shared" ca="1" si="22"/>
        <v>0.19</v>
      </c>
      <c r="BK133" s="31">
        <f t="shared" ca="1" si="22"/>
        <v>0</v>
      </c>
      <c r="BL133" s="31">
        <f t="shared" ca="1" si="22"/>
        <v>0</v>
      </c>
      <c r="BM133" s="32">
        <f t="shared" ca="1" si="25"/>
        <v>0</v>
      </c>
      <c r="BN133" s="32">
        <f t="shared" ca="1" si="25"/>
        <v>0</v>
      </c>
      <c r="BO133" s="32">
        <f t="shared" ca="1" si="25"/>
        <v>0</v>
      </c>
      <c r="BP133" s="32">
        <f t="shared" ca="1" si="25"/>
        <v>0</v>
      </c>
      <c r="BQ133" s="32">
        <f t="shared" ca="1" si="25"/>
        <v>50.020000000000657</v>
      </c>
      <c r="BR133" s="32">
        <f t="shared" ca="1" si="25"/>
        <v>88.28999999999985</v>
      </c>
      <c r="BS133" s="32">
        <f t="shared" ca="1" si="25"/>
        <v>111.59999999999998</v>
      </c>
      <c r="BT133" s="32">
        <f t="shared" ca="1" si="25"/>
        <v>63.389999999999965</v>
      </c>
      <c r="BU133" s="32">
        <f t="shared" ca="1" si="25"/>
        <v>160.81999999999891</v>
      </c>
      <c r="BV133" s="32">
        <f t="shared" ca="1" si="23"/>
        <v>21.959999999999898</v>
      </c>
      <c r="BW133" s="32">
        <f t="shared" ca="1" si="23"/>
        <v>0</v>
      </c>
      <c r="BX133" s="32">
        <f t="shared" ca="1" si="23"/>
        <v>0</v>
      </c>
    </row>
    <row r="134" spans="1:76">
      <c r="A134" t="s">
        <v>509</v>
      </c>
      <c r="B134" s="1" t="s">
        <v>299</v>
      </c>
      <c r="C134" t="str">
        <f t="shared" ca="1" si="29"/>
        <v>TAY2</v>
      </c>
      <c r="D134" t="str">
        <f t="shared" ca="1" si="30"/>
        <v>Taylor Wind Facility</v>
      </c>
      <c r="E134" s="31">
        <f ca="1">IFERROR(IF(AND($A134=VLOOKUP($A134&amp;"."&amp;$C134,UncollectibleLookup,2,FALSE),$C134=VLOOKUP($A134&amp;"."&amp;$C134,UncollectibleLookup,4,FALSE)),0,'Corrected With Uncollectible'!CW134-'Module C Initial'!CW134),'Corrected With Uncollectible'!CW134-'Module C Initial'!CW134)</f>
        <v>-74.63</v>
      </c>
      <c r="F134" s="31">
        <f ca="1">IFERROR(IF(AND($A134=VLOOKUP($A134&amp;"."&amp;$C134,UncollectibleLookup,2,FALSE),$C134=VLOOKUP($A134&amp;"."&amp;$C134,UncollectibleLookup,4,FALSE)),0,'Corrected With Uncollectible'!CX134-'Module C Initial'!CX134),'Corrected With Uncollectible'!CX134-'Module C Initial'!CX134)</f>
        <v>-26.890000000000015</v>
      </c>
      <c r="G134" s="31">
        <f ca="1">IFERROR(IF(AND($A134=VLOOKUP($A134&amp;"."&amp;$C134,UncollectibleLookup,2,FALSE),$C134=VLOOKUP($A134&amp;"."&amp;$C134,UncollectibleLookup,4,FALSE)),0,'Corrected With Uncollectible'!CY134-'Module C Initial'!CY134),'Corrected With Uncollectible'!CY134-'Module C Initial'!CY134)</f>
        <v>-35.850000000000023</v>
      </c>
      <c r="H134" s="31">
        <f ca="1">IFERROR(IF(AND($A134=VLOOKUP($A134&amp;"."&amp;$C134,UncollectibleLookup,2,FALSE),$C134=VLOOKUP($A134&amp;"."&amp;$C134,UncollectibleLookup,4,FALSE)),0,'Corrected With Uncollectible'!CZ134-'Module C Initial'!CZ134),'Corrected With Uncollectible'!CZ134-'Module C Initial'!CZ134)</f>
        <v>-20.819999999999993</v>
      </c>
      <c r="I134" s="31">
        <f ca="1">IFERROR(IF(AND($A134=VLOOKUP($A134&amp;"."&amp;$C134,UncollectibleLookup,2,FALSE),$C134=VLOOKUP($A134&amp;"."&amp;$C134,UncollectibleLookup,4,FALSE)),0,'Corrected With Uncollectible'!DA134-'Module C Initial'!DA134),'Corrected With Uncollectible'!DA134-'Module C Initial'!DA134)</f>
        <v>-28.990000000000009</v>
      </c>
      <c r="J134" s="31">
        <f ca="1">IFERROR(IF(AND($A134=VLOOKUP($A134&amp;"."&amp;$C134,UncollectibleLookup,2,FALSE),$C134=VLOOKUP($A134&amp;"."&amp;$C134,UncollectibleLookup,4,FALSE)),0,'Corrected With Uncollectible'!DB134-'Module C Initial'!DB134),'Corrected With Uncollectible'!DB134-'Module C Initial'!DB134)</f>
        <v>-13.509999999999991</v>
      </c>
      <c r="K134" s="31">
        <f ca="1">IFERROR(IF(AND($A134=VLOOKUP($A134&amp;"."&amp;$C134,UncollectibleLookup,2,FALSE),$C134=VLOOKUP($A134&amp;"."&amp;$C134,UncollectibleLookup,4,FALSE)),0,'Corrected With Uncollectible'!DC134-'Module C Initial'!DC134),'Corrected With Uncollectible'!DC134-'Module C Initial'!DC134)</f>
        <v>-8.4699999999999989</v>
      </c>
      <c r="L134" s="31">
        <f ca="1">IFERROR(IF(AND($A134=VLOOKUP($A134&amp;"."&amp;$C134,UncollectibleLookup,2,FALSE),$C134=VLOOKUP($A134&amp;"."&amp;$C134,UncollectibleLookup,4,FALSE)),0,'Corrected With Uncollectible'!DD134-'Module C Initial'!DD134),'Corrected With Uncollectible'!DD134-'Module C Initial'!DD134)</f>
        <v>-11.11</v>
      </c>
      <c r="M134" s="31">
        <f ca="1">IFERROR(IF(AND($A134=VLOOKUP($A134&amp;"."&amp;$C134,UncollectibleLookup,2,FALSE),$C134=VLOOKUP($A134&amp;"."&amp;$C134,UncollectibleLookup,4,FALSE)),0,'Corrected With Uncollectible'!DE134-'Module C Initial'!DE134),'Corrected With Uncollectible'!DE134-'Module C Initial'!DE134)</f>
        <v>-49.139999999999986</v>
      </c>
      <c r="N134" s="31">
        <f ca="1">IFERROR(IF(AND($A134=VLOOKUP($A134&amp;"."&amp;$C134,UncollectibleLookup,2,FALSE),$C134=VLOOKUP($A134&amp;"."&amp;$C134,UncollectibleLookup,4,FALSE)),0,'Corrected With Uncollectible'!DF134-'Module C Initial'!DF134),'Corrected With Uncollectible'!DF134-'Module C Initial'!DF134)</f>
        <v>-20.590000000000032</v>
      </c>
      <c r="O134" s="31">
        <f ca="1">IFERROR(IF(AND($A134=VLOOKUP($A134&amp;"."&amp;$C134,UncollectibleLookup,2,FALSE),$C134=VLOOKUP($A134&amp;"."&amp;$C134,UncollectibleLookup,4,FALSE)),0,'Corrected With Uncollectible'!DG134-'Module C Initial'!DG134),'Corrected With Uncollectible'!DG134-'Module C Initial'!DG134)</f>
        <v>-75.569999999999936</v>
      </c>
      <c r="P134" s="31">
        <f ca="1">IFERROR(IF(AND($A134=VLOOKUP($A134&amp;"."&amp;$C134,UncollectibleLookup,2,FALSE),$C134=VLOOKUP($A134&amp;"."&amp;$C134,UncollectibleLookup,4,FALSE)),0,'Corrected With Uncollectible'!DH134-'Module C Initial'!DH134),'Corrected With Uncollectible'!DH134-'Module C Initial'!DH134)</f>
        <v>-30.189999999999998</v>
      </c>
      <c r="Q134" s="32">
        <f ca="1">IFERROR(IF(AND($A134=VLOOKUP($A134&amp;"."&amp;$C134,UncollectibleLookup,2,FALSE),$C134=VLOOKUP($A134&amp;"."&amp;$C134,UncollectibleLookup,4,FALSE)),0,'Corrected With Uncollectible'!DI134-'Module C Initial'!DI134),'Corrected With Uncollectible'!DI134-'Module C Initial'!DI134)</f>
        <v>-3.73</v>
      </c>
      <c r="R134" s="32">
        <f ca="1">IFERROR(IF(AND($A134=VLOOKUP($A134&amp;"."&amp;$C134,UncollectibleLookup,2,FALSE),$C134=VLOOKUP($A134&amp;"."&amp;$C134,UncollectibleLookup,4,FALSE)),0,'Corrected With Uncollectible'!DJ134-'Module C Initial'!DJ134),'Corrected With Uncollectible'!DJ134-'Module C Initial'!DJ134)</f>
        <v>-1.35</v>
      </c>
      <c r="S134" s="32">
        <f ca="1">IFERROR(IF(AND($A134=VLOOKUP($A134&amp;"."&amp;$C134,UncollectibleLookup,2,FALSE),$C134=VLOOKUP($A134&amp;"."&amp;$C134,UncollectibleLookup,4,FALSE)),0,'Corrected With Uncollectible'!DK134-'Module C Initial'!DK134),'Corrected With Uncollectible'!DK134-'Module C Initial'!DK134)</f>
        <v>-1.7999999999999998</v>
      </c>
      <c r="T134" s="32">
        <f ca="1">IFERROR(IF(AND($A134=VLOOKUP($A134&amp;"."&amp;$C134,UncollectibleLookup,2,FALSE),$C134=VLOOKUP($A134&amp;"."&amp;$C134,UncollectibleLookup,4,FALSE)),0,'Corrected With Uncollectible'!DL134-'Module C Initial'!DL134),'Corrected With Uncollectible'!DL134-'Module C Initial'!DL134)</f>
        <v>-1.04</v>
      </c>
      <c r="U134" s="32">
        <f ca="1">IFERROR(IF(AND($A134=VLOOKUP($A134&amp;"."&amp;$C134,UncollectibleLookup,2,FALSE),$C134=VLOOKUP($A134&amp;"."&amp;$C134,UncollectibleLookup,4,FALSE)),0,'Corrected With Uncollectible'!DM134-'Module C Initial'!DM134),'Corrected With Uncollectible'!DM134-'Module C Initial'!DM134)</f>
        <v>-1.4499999999999997</v>
      </c>
      <c r="V134" s="32">
        <f ca="1">IFERROR(IF(AND($A134=VLOOKUP($A134&amp;"."&amp;$C134,UncollectibleLookup,2,FALSE),$C134=VLOOKUP($A134&amp;"."&amp;$C134,UncollectibleLookup,4,FALSE)),0,'Corrected With Uncollectible'!DN134-'Module C Initial'!DN134),'Corrected With Uncollectible'!DN134-'Module C Initial'!DN134)</f>
        <v>-0.68000000000000016</v>
      </c>
      <c r="W134" s="32">
        <f ca="1">IFERROR(IF(AND($A134=VLOOKUP($A134&amp;"."&amp;$C134,UncollectibleLookup,2,FALSE),$C134=VLOOKUP($A134&amp;"."&amp;$C134,UncollectibleLookup,4,FALSE)),0,'Corrected With Uncollectible'!DO134-'Module C Initial'!DO134),'Corrected With Uncollectible'!DO134-'Module C Initial'!DO134)</f>
        <v>-0.42000000000000004</v>
      </c>
      <c r="X134" s="32">
        <f ca="1">IFERROR(IF(AND($A134=VLOOKUP($A134&amp;"."&amp;$C134,UncollectibleLookup,2,FALSE),$C134=VLOOKUP($A134&amp;"."&amp;$C134,UncollectibleLookup,4,FALSE)),0,'Corrected With Uncollectible'!DP134-'Module C Initial'!DP134),'Corrected With Uncollectible'!DP134-'Module C Initial'!DP134)</f>
        <v>-0.55000000000000004</v>
      </c>
      <c r="Y134" s="32">
        <f ca="1">IFERROR(IF(AND($A134=VLOOKUP($A134&amp;"."&amp;$C134,UncollectibleLookup,2,FALSE),$C134=VLOOKUP($A134&amp;"."&amp;$C134,UncollectibleLookup,4,FALSE)),0,'Corrected With Uncollectible'!DQ134-'Module C Initial'!DQ134),'Corrected With Uncollectible'!DQ134-'Module C Initial'!DQ134)</f>
        <v>-2.4600000000000004</v>
      </c>
      <c r="Z134" s="32">
        <f ca="1">IFERROR(IF(AND($A134=VLOOKUP($A134&amp;"."&amp;$C134,UncollectibleLookup,2,FALSE),$C134=VLOOKUP($A134&amp;"."&amp;$C134,UncollectibleLookup,4,FALSE)),0,'Corrected With Uncollectible'!DR134-'Module C Initial'!DR134),'Corrected With Uncollectible'!DR134-'Module C Initial'!DR134)</f>
        <v>-1.0299999999999998</v>
      </c>
      <c r="AA134" s="32">
        <f ca="1">IFERROR(IF(AND($A134=VLOOKUP($A134&amp;"."&amp;$C134,UncollectibleLookup,2,FALSE),$C134=VLOOKUP($A134&amp;"."&amp;$C134,UncollectibleLookup,4,FALSE)),0,'Corrected With Uncollectible'!DS134-'Module C Initial'!DS134),'Corrected With Uncollectible'!DS134-'Module C Initial'!DS134)</f>
        <v>-3.7800000000000002</v>
      </c>
      <c r="AB134" s="32">
        <f ca="1">IFERROR(IF(AND($A134=VLOOKUP($A134&amp;"."&amp;$C134,UncollectibleLookup,2,FALSE),$C134=VLOOKUP($A134&amp;"."&amp;$C134,UncollectibleLookup,4,FALSE)),0,'Corrected With Uncollectible'!DT134-'Module C Initial'!DT134),'Corrected With Uncollectible'!DT134-'Module C Initial'!DT134)</f>
        <v>-1.51</v>
      </c>
      <c r="AC134" s="31">
        <f ca="1">IFERROR(IF(AND($A134=VLOOKUP($A134&amp;"."&amp;$C134,UncollectibleLookup,2,FALSE),$C134=VLOOKUP($A134&amp;"."&amp;$C134,UncollectibleLookup,4,FALSE)),0,'Corrected With Uncollectible'!DU134-'Module C Initial'!DU134),'Corrected With Uncollectible'!DU134-'Module C Initial'!DU134)</f>
        <v>-24.04</v>
      </c>
      <c r="AD134" s="31">
        <f ca="1">IFERROR(IF(AND($A134=VLOOKUP($A134&amp;"."&amp;$C134,UncollectibleLookup,2,FALSE),$C134=VLOOKUP($A134&amp;"."&amp;$C134,UncollectibleLookup,4,FALSE)),0,'Corrected With Uncollectible'!DV134-'Module C Initial'!DV134),'Corrected With Uncollectible'!DV134-'Module C Initial'!DV134)</f>
        <v>-8.6</v>
      </c>
      <c r="AE134" s="31">
        <f ca="1">IFERROR(IF(AND($A134=VLOOKUP($A134&amp;"."&amp;$C134,UncollectibleLookup,2,FALSE),$C134=VLOOKUP($A134&amp;"."&amp;$C134,UncollectibleLookup,4,FALSE)),0,'Corrected With Uncollectible'!DW134-'Module C Initial'!DW134),'Corrected With Uncollectible'!DW134-'Module C Initial'!DW134)</f>
        <v>-11.389999999999999</v>
      </c>
      <c r="AF134" s="31">
        <f ca="1">IFERROR(IF(AND($A134=VLOOKUP($A134&amp;"."&amp;$C134,UncollectibleLookup,2,FALSE),$C134=VLOOKUP($A134&amp;"."&amp;$C134,UncollectibleLookup,4,FALSE)),0,'Corrected With Uncollectible'!DX134-'Module C Initial'!DX134),'Corrected With Uncollectible'!DX134-'Module C Initial'!DX134)</f>
        <v>-6.5699999999999994</v>
      </c>
      <c r="AG134" s="31">
        <f ca="1">IFERROR(IF(AND($A134=VLOOKUP($A134&amp;"."&amp;$C134,UncollectibleLookup,2,FALSE),$C134=VLOOKUP($A134&amp;"."&amp;$C134,UncollectibleLookup,4,FALSE)),0,'Corrected With Uncollectible'!DY134-'Module C Initial'!DY134),'Corrected With Uncollectible'!DY134-'Module C Initial'!DY134)</f>
        <v>-9.11</v>
      </c>
      <c r="AH134" s="31">
        <f ca="1">IFERROR(IF(AND($A134=VLOOKUP($A134&amp;"."&amp;$C134,UncollectibleLookup,2,FALSE),$C134=VLOOKUP($A134&amp;"."&amp;$C134,UncollectibleLookup,4,FALSE)),0,'Corrected With Uncollectible'!DZ134-'Module C Initial'!DZ134),'Corrected With Uncollectible'!DZ134-'Module C Initial'!DZ134)</f>
        <v>-4.2200000000000006</v>
      </c>
      <c r="AI134" s="31">
        <f ca="1">IFERROR(IF(AND($A134=VLOOKUP($A134&amp;"."&amp;$C134,UncollectibleLookup,2,FALSE),$C134=VLOOKUP($A134&amp;"."&amp;$C134,UncollectibleLookup,4,FALSE)),0,'Corrected With Uncollectible'!EA134-'Module C Initial'!EA134),'Corrected With Uncollectible'!EA134-'Module C Initial'!EA134)</f>
        <v>-2.63</v>
      </c>
      <c r="AJ134" s="31">
        <f ca="1">IFERROR(IF(AND($A134=VLOOKUP($A134&amp;"."&amp;$C134,UncollectibleLookup,2,FALSE),$C134=VLOOKUP($A134&amp;"."&amp;$C134,UncollectibleLookup,4,FALSE)),0,'Corrected With Uncollectible'!EB134-'Module C Initial'!EB134),'Corrected With Uncollectible'!EB134-'Module C Initial'!EB134)</f>
        <v>-3.4300000000000006</v>
      </c>
      <c r="AK134" s="31">
        <f ca="1">IFERROR(IF(AND($A134=VLOOKUP($A134&amp;"."&amp;$C134,UncollectibleLookup,2,FALSE),$C134=VLOOKUP($A134&amp;"."&amp;$C134,UncollectibleLookup,4,FALSE)),0,'Corrected With Uncollectible'!EC134-'Module C Initial'!EC134),'Corrected With Uncollectible'!EC134-'Module C Initial'!EC134)</f>
        <v>-15.11</v>
      </c>
      <c r="AL134" s="31">
        <f ca="1">IFERROR(IF(AND($A134=VLOOKUP($A134&amp;"."&amp;$C134,UncollectibleLookup,2,FALSE),$C134=VLOOKUP($A134&amp;"."&amp;$C134,UncollectibleLookup,4,FALSE)),0,'Corrected With Uncollectible'!ED134-'Module C Initial'!ED134),'Corrected With Uncollectible'!ED134-'Module C Initial'!ED134)</f>
        <v>-6.29</v>
      </c>
      <c r="AM134" s="31">
        <f ca="1">IFERROR(IF(AND($A134=VLOOKUP($A134&amp;"."&amp;$C134,UncollectibleLookup,2,FALSE),$C134=VLOOKUP($A134&amp;"."&amp;$C134,UncollectibleLookup,4,FALSE)),0,'Corrected With Uncollectible'!EE134-'Module C Initial'!EE134),'Corrected With Uncollectible'!EE134-'Module C Initial'!EE134)</f>
        <v>-22.98</v>
      </c>
      <c r="AN134" s="31">
        <f ca="1">IFERROR(IF(AND($A134=VLOOKUP($A134&amp;"."&amp;$C134,UncollectibleLookup,2,FALSE),$C134=VLOOKUP($A134&amp;"."&amp;$C134,UncollectibleLookup,4,FALSE)),0,'Corrected With Uncollectible'!EF134-'Module C Initial'!EF134),'Corrected With Uncollectible'!EF134-'Module C Initial'!EF134)</f>
        <v>-9.129999999999999</v>
      </c>
      <c r="AO134" s="32">
        <f t="shared" ca="1" si="27"/>
        <v>-102.4</v>
      </c>
      <c r="AP134" s="32">
        <f t="shared" ca="1" si="27"/>
        <v>-36.840000000000018</v>
      </c>
      <c r="AQ134" s="32">
        <f t="shared" ca="1" si="27"/>
        <v>-49.04000000000002</v>
      </c>
      <c r="AR134" s="32">
        <f t="shared" ca="1" si="26"/>
        <v>-28.429999999999993</v>
      </c>
      <c r="AS134" s="32">
        <f t="shared" ca="1" si="26"/>
        <v>-39.550000000000011</v>
      </c>
      <c r="AT134" s="32">
        <f t="shared" ca="1" si="26"/>
        <v>-18.409999999999989</v>
      </c>
      <c r="AU134" s="32">
        <f t="shared" ca="1" si="26"/>
        <v>-11.52</v>
      </c>
      <c r="AV134" s="32">
        <f t="shared" ca="1" si="26"/>
        <v>-15.09</v>
      </c>
      <c r="AW134" s="32">
        <f t="shared" ca="1" si="26"/>
        <v>-66.70999999999998</v>
      </c>
      <c r="AX134" s="32">
        <f t="shared" ca="1" si="28"/>
        <v>-27.910000000000032</v>
      </c>
      <c r="AY134" s="32">
        <f t="shared" ca="1" si="28"/>
        <v>-102.32999999999994</v>
      </c>
      <c r="AZ134" s="32">
        <f t="shared" ca="1" si="28"/>
        <v>-40.83</v>
      </c>
      <c r="BA134" s="31">
        <f t="shared" ca="1" si="24"/>
        <v>-0.87</v>
      </c>
      <c r="BB134" s="31">
        <f t="shared" ca="1" si="24"/>
        <v>-0.31</v>
      </c>
      <c r="BC134" s="31">
        <f t="shared" ca="1" si="24"/>
        <v>-0.42</v>
      </c>
      <c r="BD134" s="31">
        <f t="shared" ca="1" si="24"/>
        <v>-0.24</v>
      </c>
      <c r="BE134" s="31">
        <f t="shared" ca="1" si="24"/>
        <v>-0.34</v>
      </c>
      <c r="BF134" s="31">
        <f t="shared" ca="1" si="24"/>
        <v>-0.16</v>
      </c>
      <c r="BG134" s="31">
        <f t="shared" ca="1" si="24"/>
        <v>-0.1</v>
      </c>
      <c r="BH134" s="31">
        <f t="shared" ca="1" si="24"/>
        <v>-0.13</v>
      </c>
      <c r="BI134" s="31">
        <f t="shared" ca="1" si="24"/>
        <v>-0.57999999999999996</v>
      </c>
      <c r="BJ134" s="31">
        <f t="shared" ca="1" si="22"/>
        <v>-0.24</v>
      </c>
      <c r="BK134" s="31">
        <f t="shared" ca="1" si="22"/>
        <v>-0.89</v>
      </c>
      <c r="BL134" s="31">
        <f t="shared" ca="1" si="22"/>
        <v>-0.35</v>
      </c>
      <c r="BM134" s="32">
        <f t="shared" ca="1" si="25"/>
        <v>-103.27000000000001</v>
      </c>
      <c r="BN134" s="32">
        <f t="shared" ca="1" si="25"/>
        <v>-37.15000000000002</v>
      </c>
      <c r="BO134" s="32">
        <f t="shared" ca="1" si="25"/>
        <v>-49.460000000000022</v>
      </c>
      <c r="BP134" s="32">
        <f t="shared" ca="1" si="25"/>
        <v>-28.669999999999991</v>
      </c>
      <c r="BQ134" s="32">
        <f t="shared" ca="1" si="25"/>
        <v>-39.890000000000015</v>
      </c>
      <c r="BR134" s="32">
        <f t="shared" ca="1" si="25"/>
        <v>-18.56999999999999</v>
      </c>
      <c r="BS134" s="32">
        <f t="shared" ca="1" si="25"/>
        <v>-11.62</v>
      </c>
      <c r="BT134" s="32">
        <f t="shared" ca="1" si="25"/>
        <v>-15.22</v>
      </c>
      <c r="BU134" s="32">
        <f t="shared" ca="1" si="25"/>
        <v>-67.289999999999978</v>
      </c>
      <c r="BV134" s="32">
        <f t="shared" ca="1" si="23"/>
        <v>-28.150000000000031</v>
      </c>
      <c r="BW134" s="32">
        <f t="shared" ca="1" si="23"/>
        <v>-103.21999999999994</v>
      </c>
      <c r="BX134" s="32">
        <f t="shared" ca="1" si="23"/>
        <v>-41.18</v>
      </c>
    </row>
    <row r="135" spans="1:76">
      <c r="A135" t="s">
        <v>437</v>
      </c>
      <c r="B135" s="1" t="s">
        <v>141</v>
      </c>
      <c r="C135" t="str">
        <f t="shared" ca="1" si="29"/>
        <v>TC01</v>
      </c>
      <c r="D135" t="str">
        <f t="shared" ca="1" si="30"/>
        <v>Carseland Industrial System</v>
      </c>
      <c r="E135" s="31">
        <f ca="1">IFERROR(IF(AND($A135=VLOOKUP($A135&amp;"."&amp;$C135,UncollectibleLookup,2,FALSE),$C135=VLOOKUP($A135&amp;"."&amp;$C135,UncollectibleLookup,4,FALSE)),0,'Corrected With Uncollectible'!CW135-'Module C Initial'!CW135),'Corrected With Uncollectible'!CW135-'Module C Initial'!CW135)</f>
        <v>1434.2699999999895</v>
      </c>
      <c r="F135" s="31">
        <f ca="1">IFERROR(IF(AND($A135=VLOOKUP($A135&amp;"."&amp;$C135,UncollectibleLookup,2,FALSE),$C135=VLOOKUP($A135&amp;"."&amp;$C135,UncollectibleLookup,4,FALSE)),0,'Corrected With Uncollectible'!CX135-'Module C Initial'!CX135),'Corrected With Uncollectible'!CX135-'Module C Initial'!CX135)</f>
        <v>654.83000000000175</v>
      </c>
      <c r="G135" s="31">
        <f ca="1">IFERROR(IF(AND($A135=VLOOKUP($A135&amp;"."&amp;$C135,UncollectibleLookup,2,FALSE),$C135=VLOOKUP($A135&amp;"."&amp;$C135,UncollectibleLookup,4,FALSE)),0,'Corrected With Uncollectible'!CY135-'Module C Initial'!CY135),'Corrected With Uncollectible'!CY135-'Module C Initial'!CY135)</f>
        <v>568.33999999999651</v>
      </c>
      <c r="H135" s="31">
        <f ca="1">IFERROR(IF(AND($A135=VLOOKUP($A135&amp;"."&amp;$C135,UncollectibleLookup,2,FALSE),$C135=VLOOKUP($A135&amp;"."&amp;$C135,UncollectibleLookup,4,FALSE)),0,'Corrected With Uncollectible'!CZ135-'Module C Initial'!CZ135),'Corrected With Uncollectible'!CZ135-'Module C Initial'!CZ135)</f>
        <v>421.61000000000058</v>
      </c>
      <c r="I135" s="31">
        <f ca="1">IFERROR(IF(AND($A135=VLOOKUP($A135&amp;"."&amp;$C135,UncollectibleLookup,2,FALSE),$C135=VLOOKUP($A135&amp;"."&amp;$C135,UncollectibleLookup,4,FALSE)),0,'Corrected With Uncollectible'!DA135-'Module C Initial'!DA135),'Corrected With Uncollectible'!DA135-'Module C Initial'!DA135)</f>
        <v>437.85000000000582</v>
      </c>
      <c r="J135" s="31">
        <f ca="1">IFERROR(IF(AND($A135=VLOOKUP($A135&amp;"."&amp;$C135,UncollectibleLookup,2,FALSE),$C135=VLOOKUP($A135&amp;"."&amp;$C135,UncollectibleLookup,4,FALSE)),0,'Corrected With Uncollectible'!DB135-'Module C Initial'!DB135),'Corrected With Uncollectible'!DB135-'Module C Initial'!DB135)</f>
        <v>421.52000000000407</v>
      </c>
      <c r="K135" s="31">
        <f ca="1">IFERROR(IF(AND($A135=VLOOKUP($A135&amp;"."&amp;$C135,UncollectibleLookup,2,FALSE),$C135=VLOOKUP($A135&amp;"."&amp;$C135,UncollectibleLookup,4,FALSE)),0,'Corrected With Uncollectible'!DC135-'Module C Initial'!DC135),'Corrected With Uncollectible'!DC135-'Module C Initial'!DC135)</f>
        <v>588.38000000001921</v>
      </c>
      <c r="L135" s="31">
        <f ca="1">IFERROR(IF(AND($A135=VLOOKUP($A135&amp;"."&amp;$C135,UncollectibleLookup,2,FALSE),$C135=VLOOKUP($A135&amp;"."&amp;$C135,UncollectibleLookup,4,FALSE)),0,'Corrected With Uncollectible'!DD135-'Module C Initial'!DD135),'Corrected With Uncollectible'!DD135-'Module C Initial'!DD135)</f>
        <v>489.77999999998428</v>
      </c>
      <c r="M135" s="31">
        <f ca="1">IFERROR(IF(AND($A135=VLOOKUP($A135&amp;"."&amp;$C135,UncollectibleLookup,2,FALSE),$C135=VLOOKUP($A135&amp;"."&amp;$C135,UncollectibleLookup,4,FALSE)),0,'Corrected With Uncollectible'!DE135-'Module C Initial'!DE135),'Corrected With Uncollectible'!DE135-'Module C Initial'!DE135)</f>
        <v>993.76000000000931</v>
      </c>
      <c r="N135" s="31">
        <f ca="1">IFERROR(IF(AND($A135=VLOOKUP($A135&amp;"."&amp;$C135,UncollectibleLookup,2,FALSE),$C135=VLOOKUP($A135&amp;"."&amp;$C135,UncollectibleLookup,4,FALSE)),0,'Corrected With Uncollectible'!DF135-'Module C Initial'!DF135),'Corrected With Uncollectible'!DF135-'Module C Initial'!DF135)</f>
        <v>497.27000000000407</v>
      </c>
      <c r="O135" s="31">
        <f ca="1">IFERROR(IF(AND($A135=VLOOKUP($A135&amp;"."&amp;$C135,UncollectibleLookup,2,FALSE),$C135=VLOOKUP($A135&amp;"."&amp;$C135,UncollectibleLookup,4,FALSE)),0,'Corrected With Uncollectible'!DG135-'Module C Initial'!DG135),'Corrected With Uncollectible'!DG135-'Module C Initial'!DG135)</f>
        <v>637.34999999999127</v>
      </c>
      <c r="P135" s="31">
        <f ca="1">IFERROR(IF(AND($A135=VLOOKUP($A135&amp;"."&amp;$C135,UncollectibleLookup,2,FALSE),$C135=VLOOKUP($A135&amp;"."&amp;$C135,UncollectibleLookup,4,FALSE)),0,'Corrected With Uncollectible'!DH135-'Module C Initial'!DH135),'Corrected With Uncollectible'!DH135-'Module C Initial'!DH135)</f>
        <v>787.73000000001048</v>
      </c>
      <c r="Q135" s="32">
        <f ca="1">IFERROR(IF(AND($A135=VLOOKUP($A135&amp;"."&amp;$C135,UncollectibleLookup,2,FALSE),$C135=VLOOKUP($A135&amp;"."&amp;$C135,UncollectibleLookup,4,FALSE)),0,'Corrected With Uncollectible'!DI135-'Module C Initial'!DI135),'Corrected With Uncollectible'!DI135-'Module C Initial'!DI135)</f>
        <v>71.719999999999345</v>
      </c>
      <c r="R135" s="32">
        <f ca="1">IFERROR(IF(AND($A135=VLOOKUP($A135&amp;"."&amp;$C135,UncollectibleLookup,2,FALSE),$C135=VLOOKUP($A135&amp;"."&amp;$C135,UncollectibleLookup,4,FALSE)),0,'Corrected With Uncollectible'!DJ135-'Module C Initial'!DJ135),'Corrected With Uncollectible'!DJ135-'Module C Initial'!DJ135)</f>
        <v>32.739999999999782</v>
      </c>
      <c r="S135" s="32">
        <f ca="1">IFERROR(IF(AND($A135=VLOOKUP($A135&amp;"."&amp;$C135,UncollectibleLookup,2,FALSE),$C135=VLOOKUP($A135&amp;"."&amp;$C135,UncollectibleLookup,4,FALSE)),0,'Corrected With Uncollectible'!DK135-'Module C Initial'!DK135),'Corrected With Uncollectible'!DK135-'Module C Initial'!DK135)</f>
        <v>28.409999999999854</v>
      </c>
      <c r="T135" s="32">
        <f ca="1">IFERROR(IF(AND($A135=VLOOKUP($A135&amp;"."&amp;$C135,UncollectibleLookup,2,FALSE),$C135=VLOOKUP($A135&amp;"."&amp;$C135,UncollectibleLookup,4,FALSE)),0,'Corrected With Uncollectible'!DL135-'Module C Initial'!DL135),'Corrected With Uncollectible'!DL135-'Module C Initial'!DL135)</f>
        <v>21.080000000000382</v>
      </c>
      <c r="U135" s="32">
        <f ca="1">IFERROR(IF(AND($A135=VLOOKUP($A135&amp;"."&amp;$C135,UncollectibleLookup,2,FALSE),$C135=VLOOKUP($A135&amp;"."&amp;$C135,UncollectibleLookup,4,FALSE)),0,'Corrected With Uncollectible'!DM135-'Module C Initial'!DM135),'Corrected With Uncollectible'!DM135-'Module C Initial'!DM135)</f>
        <v>21.889999999999873</v>
      </c>
      <c r="V135" s="32">
        <f ca="1">IFERROR(IF(AND($A135=VLOOKUP($A135&amp;"."&amp;$C135,UncollectibleLookup,2,FALSE),$C135=VLOOKUP($A135&amp;"."&amp;$C135,UncollectibleLookup,4,FALSE)),0,'Corrected With Uncollectible'!DN135-'Module C Initial'!DN135),'Corrected With Uncollectible'!DN135-'Module C Initial'!DN135)</f>
        <v>21.079999999999927</v>
      </c>
      <c r="W135" s="32">
        <f ca="1">IFERROR(IF(AND($A135=VLOOKUP($A135&amp;"."&amp;$C135,UncollectibleLookup,2,FALSE),$C135=VLOOKUP($A135&amp;"."&amp;$C135,UncollectibleLookup,4,FALSE)),0,'Corrected With Uncollectible'!DO135-'Module C Initial'!DO135),'Corrected With Uncollectible'!DO135-'Module C Initial'!DO135)</f>
        <v>29.420000000000073</v>
      </c>
      <c r="X135" s="32">
        <f ca="1">IFERROR(IF(AND($A135=VLOOKUP($A135&amp;"."&amp;$C135,UncollectibleLookup,2,FALSE),$C135=VLOOKUP($A135&amp;"."&amp;$C135,UncollectibleLookup,4,FALSE)),0,'Corrected With Uncollectible'!DP135-'Module C Initial'!DP135),'Corrected With Uncollectible'!DP135-'Module C Initial'!DP135)</f>
        <v>24.490000000000236</v>
      </c>
      <c r="Y135" s="32">
        <f ca="1">IFERROR(IF(AND($A135=VLOOKUP($A135&amp;"."&amp;$C135,UncollectibleLookup,2,FALSE),$C135=VLOOKUP($A135&amp;"."&amp;$C135,UncollectibleLookup,4,FALSE)),0,'Corrected With Uncollectible'!DQ135-'Module C Initial'!DQ135),'Corrected With Uncollectible'!DQ135-'Module C Initial'!DQ135)</f>
        <v>49.690000000000509</v>
      </c>
      <c r="Z135" s="32">
        <f ca="1">IFERROR(IF(AND($A135=VLOOKUP($A135&amp;"."&amp;$C135,UncollectibleLookup,2,FALSE),$C135=VLOOKUP($A135&amp;"."&amp;$C135,UncollectibleLookup,4,FALSE)),0,'Corrected With Uncollectible'!DR135-'Module C Initial'!DR135),'Corrected With Uncollectible'!DR135-'Module C Initial'!DR135)</f>
        <v>24.860000000000127</v>
      </c>
      <c r="AA135" s="32">
        <f ca="1">IFERROR(IF(AND($A135=VLOOKUP($A135&amp;"."&amp;$C135,UncollectibleLookup,2,FALSE),$C135=VLOOKUP($A135&amp;"."&amp;$C135,UncollectibleLookup,4,FALSE)),0,'Corrected With Uncollectible'!DS135-'Module C Initial'!DS135),'Corrected With Uncollectible'!DS135-'Module C Initial'!DS135)</f>
        <v>31.869999999999891</v>
      </c>
      <c r="AB135" s="32">
        <f ca="1">IFERROR(IF(AND($A135=VLOOKUP($A135&amp;"."&amp;$C135,UncollectibleLookup,2,FALSE),$C135=VLOOKUP($A135&amp;"."&amp;$C135,UncollectibleLookup,4,FALSE)),0,'Corrected With Uncollectible'!DT135-'Module C Initial'!DT135),'Corrected With Uncollectible'!DT135-'Module C Initial'!DT135)</f>
        <v>39.390000000000327</v>
      </c>
      <c r="AC135" s="31">
        <f ca="1">IFERROR(IF(AND($A135=VLOOKUP($A135&amp;"."&amp;$C135,UncollectibleLookup,2,FALSE),$C135=VLOOKUP($A135&amp;"."&amp;$C135,UncollectibleLookup,4,FALSE)),0,'Corrected With Uncollectible'!DU135-'Module C Initial'!DU135),'Corrected With Uncollectible'!DU135-'Module C Initial'!DU135)</f>
        <v>462.08000000000175</v>
      </c>
      <c r="AD135" s="31">
        <f ca="1">IFERROR(IF(AND($A135=VLOOKUP($A135&amp;"."&amp;$C135,UncollectibleLookup,2,FALSE),$C135=VLOOKUP($A135&amp;"."&amp;$C135,UncollectibleLookup,4,FALSE)),0,'Corrected With Uncollectible'!DV135-'Module C Initial'!DV135),'Corrected With Uncollectible'!DV135-'Module C Initial'!DV135)</f>
        <v>209.43999999999869</v>
      </c>
      <c r="AE135" s="31">
        <f ca="1">IFERROR(IF(AND($A135=VLOOKUP($A135&amp;"."&amp;$C135,UncollectibleLookup,2,FALSE),$C135=VLOOKUP($A135&amp;"."&amp;$C135,UncollectibleLookup,4,FALSE)),0,'Corrected With Uncollectible'!DW135-'Module C Initial'!DW135),'Corrected With Uncollectible'!DW135-'Module C Initial'!DW135)</f>
        <v>180.56999999999971</v>
      </c>
      <c r="AF135" s="31">
        <f ca="1">IFERROR(IF(AND($A135=VLOOKUP($A135&amp;"."&amp;$C135,UncollectibleLookup,2,FALSE),$C135=VLOOKUP($A135&amp;"."&amp;$C135,UncollectibleLookup,4,FALSE)),0,'Corrected With Uncollectible'!DX135-'Module C Initial'!DX135),'Corrected With Uncollectible'!DX135-'Module C Initial'!DX135)</f>
        <v>133.15000000000146</v>
      </c>
      <c r="AG135" s="31">
        <f ca="1">IFERROR(IF(AND($A135=VLOOKUP($A135&amp;"."&amp;$C135,UncollectibleLookup,2,FALSE),$C135=VLOOKUP($A135&amp;"."&amp;$C135,UncollectibleLookup,4,FALSE)),0,'Corrected With Uncollectible'!DY135-'Module C Initial'!DY135),'Corrected With Uncollectible'!DY135-'Module C Initial'!DY135)</f>
        <v>137.56000000000131</v>
      </c>
      <c r="AH135" s="31">
        <f ca="1">IFERROR(IF(AND($A135=VLOOKUP($A135&amp;"."&amp;$C135,UncollectibleLookup,2,FALSE),$C135=VLOOKUP($A135&amp;"."&amp;$C135,UncollectibleLookup,4,FALSE)),0,'Corrected With Uncollectible'!DZ135-'Module C Initial'!DZ135),'Corrected With Uncollectible'!DZ135-'Module C Initial'!DZ135)</f>
        <v>131.70999999999913</v>
      </c>
      <c r="AI135" s="31">
        <f ca="1">IFERROR(IF(AND($A135=VLOOKUP($A135&amp;"."&amp;$C135,UncollectibleLookup,2,FALSE),$C135=VLOOKUP($A135&amp;"."&amp;$C135,UncollectibleLookup,4,FALSE)),0,'Corrected With Uncollectible'!EA135-'Module C Initial'!EA135),'Corrected With Uncollectible'!EA135-'Module C Initial'!EA135)</f>
        <v>182.89000000000306</v>
      </c>
      <c r="AJ135" s="31">
        <f ca="1">IFERROR(IF(AND($A135=VLOOKUP($A135&amp;"."&amp;$C135,UncollectibleLookup,2,FALSE),$C135=VLOOKUP($A135&amp;"."&amp;$C135,UncollectibleLookup,4,FALSE)),0,'Corrected With Uncollectible'!EB135-'Module C Initial'!EB135),'Corrected With Uncollectible'!EB135-'Module C Initial'!EB135)</f>
        <v>151.40000000000146</v>
      </c>
      <c r="AK135" s="31">
        <f ca="1">IFERROR(IF(AND($A135=VLOOKUP($A135&amp;"."&amp;$C135,UncollectibleLookup,2,FALSE),$C135=VLOOKUP($A135&amp;"."&amp;$C135,UncollectibleLookup,4,FALSE)),0,'Corrected With Uncollectible'!EC135-'Module C Initial'!EC135),'Corrected With Uncollectible'!EC135-'Module C Initial'!EC135)</f>
        <v>305.5199999999968</v>
      </c>
      <c r="AL135" s="31">
        <f ca="1">IFERROR(IF(AND($A135=VLOOKUP($A135&amp;"."&amp;$C135,UncollectibleLookup,2,FALSE),$C135=VLOOKUP($A135&amp;"."&amp;$C135,UncollectibleLookup,4,FALSE)),0,'Corrected With Uncollectible'!ED135-'Module C Initial'!ED135),'Corrected With Uncollectible'!ED135-'Module C Initial'!ED135)</f>
        <v>152.04999999999927</v>
      </c>
      <c r="AM135" s="31">
        <f ca="1">IFERROR(IF(AND($A135=VLOOKUP($A135&amp;"."&amp;$C135,UncollectibleLookup,2,FALSE),$C135=VLOOKUP($A135&amp;"."&amp;$C135,UncollectibleLookup,4,FALSE)),0,'Corrected With Uncollectible'!EE135-'Module C Initial'!EE135),'Corrected With Uncollectible'!EE135-'Module C Initial'!EE135)</f>
        <v>193.81000000000131</v>
      </c>
      <c r="AN135" s="31">
        <f ca="1">IFERROR(IF(AND($A135=VLOOKUP($A135&amp;"."&amp;$C135,UncollectibleLookup,2,FALSE),$C135=VLOOKUP($A135&amp;"."&amp;$C135,UncollectibleLookup,4,FALSE)),0,'Corrected With Uncollectible'!EF135-'Module C Initial'!EF135),'Corrected With Uncollectible'!EF135-'Module C Initial'!EF135)</f>
        <v>238.24000000000524</v>
      </c>
      <c r="AO135" s="32">
        <f t="shared" ca="1" si="27"/>
        <v>1968.0699999999906</v>
      </c>
      <c r="AP135" s="32">
        <f t="shared" ca="1" si="27"/>
        <v>897.01000000000022</v>
      </c>
      <c r="AQ135" s="32">
        <f t="shared" ca="1" si="27"/>
        <v>777.31999999999607</v>
      </c>
      <c r="AR135" s="32">
        <f t="shared" ca="1" si="26"/>
        <v>575.84000000000242</v>
      </c>
      <c r="AS135" s="32">
        <f t="shared" ca="1" si="26"/>
        <v>597.300000000007</v>
      </c>
      <c r="AT135" s="32">
        <f t="shared" ca="1" si="26"/>
        <v>574.31000000000313</v>
      </c>
      <c r="AU135" s="32">
        <f t="shared" ca="1" si="26"/>
        <v>800.69000000002234</v>
      </c>
      <c r="AV135" s="32">
        <f t="shared" ca="1" si="26"/>
        <v>665.66999999998598</v>
      </c>
      <c r="AW135" s="32">
        <f t="shared" ca="1" si="26"/>
        <v>1348.9700000000066</v>
      </c>
      <c r="AX135" s="32">
        <f t="shared" ca="1" si="28"/>
        <v>674.18000000000347</v>
      </c>
      <c r="AY135" s="32">
        <f t="shared" ca="1" si="28"/>
        <v>863.02999999999247</v>
      </c>
      <c r="AZ135" s="32">
        <f t="shared" ca="1" si="28"/>
        <v>1065.360000000016</v>
      </c>
      <c r="BA135" s="31">
        <f t="shared" ca="1" si="24"/>
        <v>16.8</v>
      </c>
      <c r="BB135" s="31">
        <f t="shared" ca="1" si="24"/>
        <v>7.67</v>
      </c>
      <c r="BC135" s="31">
        <f t="shared" ca="1" si="24"/>
        <v>6.66</v>
      </c>
      <c r="BD135" s="31">
        <f t="shared" ca="1" si="24"/>
        <v>4.9400000000000004</v>
      </c>
      <c r="BE135" s="31">
        <f t="shared" ca="1" si="24"/>
        <v>5.13</v>
      </c>
      <c r="BF135" s="31">
        <f t="shared" ca="1" si="24"/>
        <v>4.9400000000000004</v>
      </c>
      <c r="BG135" s="31">
        <f t="shared" ca="1" si="24"/>
        <v>6.89</v>
      </c>
      <c r="BH135" s="31">
        <f t="shared" ca="1" si="24"/>
        <v>5.74</v>
      </c>
      <c r="BI135" s="31">
        <f t="shared" ca="1" si="24"/>
        <v>11.64</v>
      </c>
      <c r="BJ135" s="31">
        <f t="shared" ca="1" si="22"/>
        <v>5.82</v>
      </c>
      <c r="BK135" s="31">
        <f t="shared" ca="1" si="22"/>
        <v>7.46</v>
      </c>
      <c r="BL135" s="31">
        <f t="shared" ca="1" si="22"/>
        <v>9.23</v>
      </c>
      <c r="BM135" s="32">
        <f t="shared" ca="1" si="25"/>
        <v>1984.8699999999906</v>
      </c>
      <c r="BN135" s="32">
        <f t="shared" ca="1" si="25"/>
        <v>904.68000000000018</v>
      </c>
      <c r="BO135" s="32">
        <f t="shared" ca="1" si="25"/>
        <v>783.97999999999604</v>
      </c>
      <c r="BP135" s="32">
        <f t="shared" ca="1" si="25"/>
        <v>580.78000000000247</v>
      </c>
      <c r="BQ135" s="32">
        <f t="shared" ca="1" si="25"/>
        <v>602.430000000007</v>
      </c>
      <c r="BR135" s="32">
        <f t="shared" ca="1" si="25"/>
        <v>579.25000000000318</v>
      </c>
      <c r="BS135" s="32">
        <f t="shared" ca="1" si="25"/>
        <v>807.58000000002232</v>
      </c>
      <c r="BT135" s="32">
        <f t="shared" ca="1" si="25"/>
        <v>671.40999999998598</v>
      </c>
      <c r="BU135" s="32">
        <f t="shared" ca="1" si="25"/>
        <v>1360.6100000000067</v>
      </c>
      <c r="BV135" s="32">
        <f t="shared" ca="1" si="23"/>
        <v>680.00000000000352</v>
      </c>
      <c r="BW135" s="32">
        <f t="shared" ca="1" si="23"/>
        <v>870.48999999999251</v>
      </c>
      <c r="BX135" s="32">
        <f t="shared" ca="1" si="23"/>
        <v>1074.5900000000161</v>
      </c>
    </row>
    <row r="136" spans="1:76">
      <c r="A136" t="s">
        <v>437</v>
      </c>
      <c r="B136" s="1" t="s">
        <v>142</v>
      </c>
      <c r="C136" t="str">
        <f t="shared" ca="1" si="29"/>
        <v>TC02</v>
      </c>
      <c r="D136" t="str">
        <f t="shared" ca="1" si="30"/>
        <v>Redwater Industrial System</v>
      </c>
      <c r="E136" s="31">
        <f ca="1">IFERROR(IF(AND($A136=VLOOKUP($A136&amp;"."&amp;$C136,UncollectibleLookup,2,FALSE),$C136=VLOOKUP($A136&amp;"."&amp;$C136,UncollectibleLookup,4,FALSE)),0,'Corrected With Uncollectible'!CW136-'Module C Initial'!CW136),'Corrected With Uncollectible'!CW136-'Module C Initial'!CW136)</f>
        <v>-1036.5499999999884</v>
      </c>
      <c r="F136" s="31">
        <f ca="1">IFERROR(IF(AND($A136=VLOOKUP($A136&amp;"."&amp;$C136,UncollectibleLookup,2,FALSE),$C136=VLOOKUP($A136&amp;"."&amp;$C136,UncollectibleLookup,4,FALSE)),0,'Corrected With Uncollectible'!CX136-'Module C Initial'!CX136),'Corrected With Uncollectible'!CX136-'Module C Initial'!CX136)</f>
        <v>-397.16000000000349</v>
      </c>
      <c r="G136" s="31">
        <f ca="1">IFERROR(IF(AND($A136=VLOOKUP($A136&amp;"."&amp;$C136,UncollectibleLookup,2,FALSE),$C136=VLOOKUP($A136&amp;"."&amp;$C136,UncollectibleLookup,4,FALSE)),0,'Corrected With Uncollectible'!CY136-'Module C Initial'!CY136),'Corrected With Uncollectible'!CY136-'Module C Initial'!CY136)</f>
        <v>-382.04999999999927</v>
      </c>
      <c r="H136" s="31">
        <f ca="1">IFERROR(IF(AND($A136=VLOOKUP($A136&amp;"."&amp;$C136,UncollectibleLookup,2,FALSE),$C136=VLOOKUP($A136&amp;"."&amp;$C136,UncollectibleLookup,4,FALSE)),0,'Corrected With Uncollectible'!CZ136-'Module C Initial'!CZ136),'Corrected With Uncollectible'!CZ136-'Module C Initial'!CZ136)</f>
        <v>-240.20000000000073</v>
      </c>
      <c r="I136" s="31">
        <f ca="1">IFERROR(IF(AND($A136=VLOOKUP($A136&amp;"."&amp;$C136,UncollectibleLookup,2,FALSE),$C136=VLOOKUP($A136&amp;"."&amp;$C136,UncollectibleLookup,4,FALSE)),0,'Corrected With Uncollectible'!DA136-'Module C Initial'!DA136),'Corrected With Uncollectible'!DA136-'Module C Initial'!DA136)</f>
        <v>-219.79999999999927</v>
      </c>
      <c r="J136" s="31">
        <f ca="1">IFERROR(IF(AND($A136=VLOOKUP($A136&amp;"."&amp;$C136,UncollectibleLookup,2,FALSE),$C136=VLOOKUP($A136&amp;"."&amp;$C136,UncollectibleLookup,4,FALSE)),0,'Corrected With Uncollectible'!DB136-'Module C Initial'!DB136),'Corrected With Uncollectible'!DB136-'Module C Initial'!DB136)</f>
        <v>-261.22999999999956</v>
      </c>
      <c r="K136" s="31">
        <f ca="1">IFERROR(IF(AND($A136=VLOOKUP($A136&amp;"."&amp;$C136,UncollectibleLookup,2,FALSE),$C136=VLOOKUP($A136&amp;"."&amp;$C136,UncollectibleLookup,4,FALSE)),0,'Corrected With Uncollectible'!DC136-'Module C Initial'!DC136),'Corrected With Uncollectible'!DC136-'Module C Initial'!DC136)</f>
        <v>-334.87999999999738</v>
      </c>
      <c r="L136" s="31">
        <f ca="1">IFERROR(IF(AND($A136=VLOOKUP($A136&amp;"."&amp;$C136,UncollectibleLookup,2,FALSE),$C136=VLOOKUP($A136&amp;"."&amp;$C136,UncollectibleLookup,4,FALSE)),0,'Corrected With Uncollectible'!DD136-'Module C Initial'!DD136),'Corrected With Uncollectible'!DD136-'Module C Initial'!DD136)</f>
        <v>-287.54000000000087</v>
      </c>
      <c r="M136" s="31">
        <f ca="1">IFERROR(IF(AND($A136=VLOOKUP($A136&amp;"."&amp;$C136,UncollectibleLookup,2,FALSE),$C136=VLOOKUP($A136&amp;"."&amp;$C136,UncollectibleLookup,4,FALSE)),0,'Corrected With Uncollectible'!DE136-'Module C Initial'!DE136),'Corrected With Uncollectible'!DE136-'Module C Initial'!DE136)</f>
        <v>-573.94000000000233</v>
      </c>
      <c r="N136" s="31">
        <f ca="1">IFERROR(IF(AND($A136=VLOOKUP($A136&amp;"."&amp;$C136,UncollectibleLookup,2,FALSE),$C136=VLOOKUP($A136&amp;"."&amp;$C136,UncollectibleLookup,4,FALSE)),0,'Corrected With Uncollectible'!DF136-'Module C Initial'!DF136),'Corrected With Uncollectible'!DF136-'Module C Initial'!DF136)</f>
        <v>-287.62999999999738</v>
      </c>
      <c r="O136" s="31">
        <f ca="1">IFERROR(IF(AND($A136=VLOOKUP($A136&amp;"."&amp;$C136,UncollectibleLookup,2,FALSE),$C136=VLOOKUP($A136&amp;"."&amp;$C136,UncollectibleLookup,4,FALSE)),0,'Corrected With Uncollectible'!DG136-'Module C Initial'!DG136),'Corrected With Uncollectible'!DG136-'Module C Initial'!DG136)</f>
        <v>-474.97999999999593</v>
      </c>
      <c r="P136" s="31">
        <f ca="1">IFERROR(IF(AND($A136=VLOOKUP($A136&amp;"."&amp;$C136,UncollectibleLookup,2,FALSE),$C136=VLOOKUP($A136&amp;"."&amp;$C136,UncollectibleLookup,4,FALSE)),0,'Corrected With Uncollectible'!DH136-'Module C Initial'!DH136),'Corrected With Uncollectible'!DH136-'Module C Initial'!DH136)</f>
        <v>-519.77999999999884</v>
      </c>
      <c r="Q136" s="32">
        <f ca="1">IFERROR(IF(AND($A136=VLOOKUP($A136&amp;"."&amp;$C136,UncollectibleLookup,2,FALSE),$C136=VLOOKUP($A136&amp;"."&amp;$C136,UncollectibleLookup,4,FALSE)),0,'Corrected With Uncollectible'!DI136-'Module C Initial'!DI136),'Corrected With Uncollectible'!DI136-'Module C Initial'!DI136)</f>
        <v>-51.819999999999936</v>
      </c>
      <c r="R136" s="32">
        <f ca="1">IFERROR(IF(AND($A136=VLOOKUP($A136&amp;"."&amp;$C136,UncollectibleLookup,2,FALSE),$C136=VLOOKUP($A136&amp;"."&amp;$C136,UncollectibleLookup,4,FALSE)),0,'Corrected With Uncollectible'!DJ136-'Module C Initial'!DJ136),'Corrected With Uncollectible'!DJ136-'Module C Initial'!DJ136)</f>
        <v>-19.860000000000014</v>
      </c>
      <c r="S136" s="32">
        <f ca="1">IFERROR(IF(AND($A136=VLOOKUP($A136&amp;"."&amp;$C136,UncollectibleLookup,2,FALSE),$C136=VLOOKUP($A136&amp;"."&amp;$C136,UncollectibleLookup,4,FALSE)),0,'Corrected With Uncollectible'!DK136-'Module C Initial'!DK136),'Corrected With Uncollectible'!DK136-'Module C Initial'!DK136)</f>
        <v>-19.110000000000014</v>
      </c>
      <c r="T136" s="32">
        <f ca="1">IFERROR(IF(AND($A136=VLOOKUP($A136&amp;"."&amp;$C136,UncollectibleLookup,2,FALSE),$C136=VLOOKUP($A136&amp;"."&amp;$C136,UncollectibleLookup,4,FALSE)),0,'Corrected With Uncollectible'!DL136-'Module C Initial'!DL136),'Corrected With Uncollectible'!DL136-'Module C Initial'!DL136)</f>
        <v>-12.009999999999991</v>
      </c>
      <c r="U136" s="32">
        <f ca="1">IFERROR(IF(AND($A136=VLOOKUP($A136&amp;"."&amp;$C136,UncollectibleLookup,2,FALSE),$C136=VLOOKUP($A136&amp;"."&amp;$C136,UncollectibleLookup,4,FALSE)),0,'Corrected With Uncollectible'!DM136-'Module C Initial'!DM136),'Corrected With Uncollectible'!DM136-'Module C Initial'!DM136)</f>
        <v>-10.990000000000009</v>
      </c>
      <c r="V136" s="32">
        <f ca="1">IFERROR(IF(AND($A136=VLOOKUP($A136&amp;"."&amp;$C136,UncollectibleLookup,2,FALSE),$C136=VLOOKUP($A136&amp;"."&amp;$C136,UncollectibleLookup,4,FALSE)),0,'Corrected With Uncollectible'!DN136-'Module C Initial'!DN136),'Corrected With Uncollectible'!DN136-'Module C Initial'!DN136)</f>
        <v>-13.060000000000002</v>
      </c>
      <c r="W136" s="32">
        <f ca="1">IFERROR(IF(AND($A136=VLOOKUP($A136&amp;"."&amp;$C136,UncollectibleLookup,2,FALSE),$C136=VLOOKUP($A136&amp;"."&amp;$C136,UncollectibleLookup,4,FALSE)),0,'Corrected With Uncollectible'!DO136-'Module C Initial'!DO136),'Corrected With Uncollectible'!DO136-'Module C Initial'!DO136)</f>
        <v>-16.740000000000009</v>
      </c>
      <c r="X136" s="32">
        <f ca="1">IFERROR(IF(AND($A136=VLOOKUP($A136&amp;"."&amp;$C136,UncollectibleLookup,2,FALSE),$C136=VLOOKUP($A136&amp;"."&amp;$C136,UncollectibleLookup,4,FALSE)),0,'Corrected With Uncollectible'!DP136-'Module C Initial'!DP136),'Corrected With Uncollectible'!DP136-'Module C Initial'!DP136)</f>
        <v>-14.370000000000005</v>
      </c>
      <c r="Y136" s="32">
        <f ca="1">IFERROR(IF(AND($A136=VLOOKUP($A136&amp;"."&amp;$C136,UncollectibleLookup,2,FALSE),$C136=VLOOKUP($A136&amp;"."&amp;$C136,UncollectibleLookup,4,FALSE)),0,'Corrected With Uncollectible'!DQ136-'Module C Initial'!DQ136),'Corrected With Uncollectible'!DQ136-'Module C Initial'!DQ136)</f>
        <v>-28.700000000000045</v>
      </c>
      <c r="Z136" s="32">
        <f ca="1">IFERROR(IF(AND($A136=VLOOKUP($A136&amp;"."&amp;$C136,UncollectibleLookup,2,FALSE),$C136=VLOOKUP($A136&amp;"."&amp;$C136,UncollectibleLookup,4,FALSE)),0,'Corrected With Uncollectible'!DR136-'Module C Initial'!DR136),'Corrected With Uncollectible'!DR136-'Module C Initial'!DR136)</f>
        <v>-14.379999999999995</v>
      </c>
      <c r="AA136" s="32">
        <f ca="1">IFERROR(IF(AND($A136=VLOOKUP($A136&amp;"."&amp;$C136,UncollectibleLookup,2,FALSE),$C136=VLOOKUP($A136&amp;"."&amp;$C136,UncollectibleLookup,4,FALSE)),0,'Corrected With Uncollectible'!DS136-'Module C Initial'!DS136),'Corrected With Uncollectible'!DS136-'Module C Initial'!DS136)</f>
        <v>-23.75</v>
      </c>
      <c r="AB136" s="32">
        <f ca="1">IFERROR(IF(AND($A136=VLOOKUP($A136&amp;"."&amp;$C136,UncollectibleLookup,2,FALSE),$C136=VLOOKUP($A136&amp;"."&amp;$C136,UncollectibleLookup,4,FALSE)),0,'Corrected With Uncollectible'!DT136-'Module C Initial'!DT136),'Corrected With Uncollectible'!DT136-'Module C Initial'!DT136)</f>
        <v>-25.989999999999895</v>
      </c>
      <c r="AC136" s="31">
        <f ca="1">IFERROR(IF(AND($A136=VLOOKUP($A136&amp;"."&amp;$C136,UncollectibleLookup,2,FALSE),$C136=VLOOKUP($A136&amp;"."&amp;$C136,UncollectibleLookup,4,FALSE)),0,'Corrected With Uncollectible'!DU136-'Module C Initial'!DU136),'Corrected With Uncollectible'!DU136-'Module C Initial'!DU136)</f>
        <v>-333.94999999999982</v>
      </c>
      <c r="AD136" s="31">
        <f ca="1">IFERROR(IF(AND($A136=VLOOKUP($A136&amp;"."&amp;$C136,UncollectibleLookup,2,FALSE),$C136=VLOOKUP($A136&amp;"."&amp;$C136,UncollectibleLookup,4,FALSE)),0,'Corrected With Uncollectible'!DV136-'Module C Initial'!DV136),'Corrected With Uncollectible'!DV136-'Module C Initial'!DV136)</f>
        <v>-127.01999999999998</v>
      </c>
      <c r="AE136" s="31">
        <f ca="1">IFERROR(IF(AND($A136=VLOOKUP($A136&amp;"."&amp;$C136,UncollectibleLookup,2,FALSE),$C136=VLOOKUP($A136&amp;"."&amp;$C136,UncollectibleLookup,4,FALSE)),0,'Corrected With Uncollectible'!DW136-'Module C Initial'!DW136),'Corrected With Uncollectible'!DW136-'Module C Initial'!DW136)</f>
        <v>-121.38999999999987</v>
      </c>
      <c r="AF136" s="31">
        <f ca="1">IFERROR(IF(AND($A136=VLOOKUP($A136&amp;"."&amp;$C136,UncollectibleLookup,2,FALSE),$C136=VLOOKUP($A136&amp;"."&amp;$C136,UncollectibleLookup,4,FALSE)),0,'Corrected With Uncollectible'!DX136-'Module C Initial'!DX136),'Corrected With Uncollectible'!DX136-'Module C Initial'!DX136)</f>
        <v>-75.860000000000127</v>
      </c>
      <c r="AG136" s="31">
        <f ca="1">IFERROR(IF(AND($A136=VLOOKUP($A136&amp;"."&amp;$C136,UncollectibleLookup,2,FALSE),$C136=VLOOKUP($A136&amp;"."&amp;$C136,UncollectibleLookup,4,FALSE)),0,'Corrected With Uncollectible'!DY136-'Module C Initial'!DY136),'Corrected With Uncollectible'!DY136-'Module C Initial'!DY136)</f>
        <v>-69.049999999999955</v>
      </c>
      <c r="AH136" s="31">
        <f ca="1">IFERROR(IF(AND($A136=VLOOKUP($A136&amp;"."&amp;$C136,UncollectibleLookup,2,FALSE),$C136=VLOOKUP($A136&amp;"."&amp;$C136,UncollectibleLookup,4,FALSE)),0,'Corrected With Uncollectible'!DZ136-'Module C Initial'!DZ136),'Corrected With Uncollectible'!DZ136-'Module C Initial'!DZ136)</f>
        <v>-81.619999999999891</v>
      </c>
      <c r="AI136" s="31">
        <f ca="1">IFERROR(IF(AND($A136=VLOOKUP($A136&amp;"."&amp;$C136,UncollectibleLookup,2,FALSE),$C136=VLOOKUP($A136&amp;"."&amp;$C136,UncollectibleLookup,4,FALSE)),0,'Corrected With Uncollectible'!EA136-'Module C Initial'!EA136),'Corrected With Uncollectible'!EA136-'Module C Initial'!EA136)</f>
        <v>-104.09000000000015</v>
      </c>
      <c r="AJ136" s="31">
        <f ca="1">IFERROR(IF(AND($A136=VLOOKUP($A136&amp;"."&amp;$C136,UncollectibleLookup,2,FALSE),$C136=VLOOKUP($A136&amp;"."&amp;$C136,UncollectibleLookup,4,FALSE)),0,'Corrected With Uncollectible'!EB136-'Module C Initial'!EB136),'Corrected With Uncollectible'!EB136-'Module C Initial'!EB136)</f>
        <v>-88.880000000000109</v>
      </c>
      <c r="AK136" s="31">
        <f ca="1">IFERROR(IF(AND($A136=VLOOKUP($A136&amp;"."&amp;$C136,UncollectibleLookup,2,FALSE),$C136=VLOOKUP($A136&amp;"."&amp;$C136,UncollectibleLookup,4,FALSE)),0,'Corrected With Uncollectible'!EC136-'Module C Initial'!EC136),'Corrected With Uncollectible'!EC136-'Module C Initial'!EC136)</f>
        <v>-176.44999999999982</v>
      </c>
      <c r="AL136" s="31">
        <f ca="1">IFERROR(IF(AND($A136=VLOOKUP($A136&amp;"."&amp;$C136,UncollectibleLookup,2,FALSE),$C136=VLOOKUP($A136&amp;"."&amp;$C136,UncollectibleLookup,4,FALSE)),0,'Corrected With Uncollectible'!ED136-'Module C Initial'!ED136),'Corrected With Uncollectible'!ED136-'Module C Initial'!ED136)</f>
        <v>-87.949999999999818</v>
      </c>
      <c r="AM136" s="31">
        <f ca="1">IFERROR(IF(AND($A136=VLOOKUP($A136&amp;"."&amp;$C136,UncollectibleLookup,2,FALSE),$C136=VLOOKUP($A136&amp;"."&amp;$C136,UncollectibleLookup,4,FALSE)),0,'Corrected With Uncollectible'!EE136-'Module C Initial'!EE136),'Corrected With Uncollectible'!EE136-'Module C Initial'!EE136)</f>
        <v>-144.42999999999984</v>
      </c>
      <c r="AN136" s="31">
        <f ca="1">IFERROR(IF(AND($A136=VLOOKUP($A136&amp;"."&amp;$C136,UncollectibleLookup,2,FALSE),$C136=VLOOKUP($A136&amp;"."&amp;$C136,UncollectibleLookup,4,FALSE)),0,'Corrected With Uncollectible'!EF136-'Module C Initial'!EF136),'Corrected With Uncollectible'!EF136-'Module C Initial'!EF136)</f>
        <v>-157.21000000000004</v>
      </c>
      <c r="AO136" s="32">
        <f t="shared" ca="1" si="27"/>
        <v>-1422.3199999999881</v>
      </c>
      <c r="AP136" s="32">
        <f t="shared" ca="1" si="27"/>
        <v>-544.04000000000349</v>
      </c>
      <c r="AQ136" s="32">
        <f t="shared" ca="1" si="27"/>
        <v>-522.54999999999916</v>
      </c>
      <c r="AR136" s="32">
        <f t="shared" ca="1" si="26"/>
        <v>-328.07000000000085</v>
      </c>
      <c r="AS136" s="32">
        <f t="shared" ca="1" si="26"/>
        <v>-299.83999999999924</v>
      </c>
      <c r="AT136" s="32">
        <f t="shared" ca="1" si="26"/>
        <v>-355.90999999999946</v>
      </c>
      <c r="AU136" s="32">
        <f t="shared" ca="1" si="26"/>
        <v>-455.70999999999754</v>
      </c>
      <c r="AV136" s="32">
        <f t="shared" ca="1" si="26"/>
        <v>-390.79000000000099</v>
      </c>
      <c r="AW136" s="32">
        <f t="shared" ca="1" si="26"/>
        <v>-779.09000000000219</v>
      </c>
      <c r="AX136" s="32">
        <f t="shared" ca="1" si="28"/>
        <v>-389.95999999999719</v>
      </c>
      <c r="AY136" s="32">
        <f t="shared" ca="1" si="28"/>
        <v>-643.15999999999576</v>
      </c>
      <c r="AZ136" s="32">
        <f t="shared" ca="1" si="28"/>
        <v>-702.97999999999877</v>
      </c>
      <c r="BA136" s="31">
        <f t="shared" ca="1" si="24"/>
        <v>-12.14</v>
      </c>
      <c r="BB136" s="31">
        <f t="shared" ca="1" si="24"/>
        <v>-4.6500000000000004</v>
      </c>
      <c r="BC136" s="31">
        <f t="shared" ca="1" si="24"/>
        <v>-4.47</v>
      </c>
      <c r="BD136" s="31">
        <f t="shared" ref="BD136:BI146" ca="1" si="31">ROUND(H136*BD$3,2)</f>
        <v>-2.81</v>
      </c>
      <c r="BE136" s="31">
        <f t="shared" ca="1" si="31"/>
        <v>-2.57</v>
      </c>
      <c r="BF136" s="31">
        <f t="shared" ca="1" si="31"/>
        <v>-3.06</v>
      </c>
      <c r="BG136" s="31">
        <f t="shared" ca="1" si="31"/>
        <v>-3.92</v>
      </c>
      <c r="BH136" s="31">
        <f t="shared" ca="1" si="31"/>
        <v>-3.37</v>
      </c>
      <c r="BI136" s="31">
        <f t="shared" ca="1" si="31"/>
        <v>-6.72</v>
      </c>
      <c r="BJ136" s="31">
        <f t="shared" ca="1" si="22"/>
        <v>-3.37</v>
      </c>
      <c r="BK136" s="31">
        <f t="shared" ca="1" si="22"/>
        <v>-5.56</v>
      </c>
      <c r="BL136" s="31">
        <f t="shared" ca="1" si="22"/>
        <v>-6.09</v>
      </c>
      <c r="BM136" s="32">
        <f t="shared" ca="1" si="25"/>
        <v>-1434.4599999999882</v>
      </c>
      <c r="BN136" s="32">
        <f t="shared" ca="1" si="25"/>
        <v>-548.69000000000347</v>
      </c>
      <c r="BO136" s="32">
        <f t="shared" ca="1" si="25"/>
        <v>-527.01999999999919</v>
      </c>
      <c r="BP136" s="32">
        <f t="shared" ref="BP136:BU146" ca="1" si="32">AR136+BD136</f>
        <v>-330.88000000000085</v>
      </c>
      <c r="BQ136" s="32">
        <f t="shared" ca="1" si="32"/>
        <v>-302.40999999999923</v>
      </c>
      <c r="BR136" s="32">
        <f t="shared" ca="1" si="32"/>
        <v>-358.96999999999946</v>
      </c>
      <c r="BS136" s="32">
        <f t="shared" ca="1" si="32"/>
        <v>-459.62999999999755</v>
      </c>
      <c r="BT136" s="32">
        <f t="shared" ca="1" si="32"/>
        <v>-394.16000000000099</v>
      </c>
      <c r="BU136" s="32">
        <f t="shared" ca="1" si="32"/>
        <v>-785.81000000000222</v>
      </c>
      <c r="BV136" s="32">
        <f t="shared" ca="1" si="23"/>
        <v>-393.3299999999972</v>
      </c>
      <c r="BW136" s="32">
        <f t="shared" ca="1" si="23"/>
        <v>-648.71999999999571</v>
      </c>
      <c r="BX136" s="32">
        <f t="shared" ca="1" si="23"/>
        <v>-709.0699999999988</v>
      </c>
    </row>
    <row r="137" spans="1:76">
      <c r="A137" t="s">
        <v>472</v>
      </c>
      <c r="B137" s="1" t="s">
        <v>144</v>
      </c>
      <c r="C137" t="str">
        <f t="shared" ca="1" si="29"/>
        <v>BCHIMP</v>
      </c>
      <c r="D137" t="str">
        <f t="shared" ca="1" si="30"/>
        <v>Alberta-BC Intertie - Import</v>
      </c>
      <c r="E137" s="31">
        <f ca="1">IFERROR(IF(AND($A137=VLOOKUP($A137&amp;"."&amp;$C137,UncollectibleLookup,2,FALSE),$C137=VLOOKUP($A137&amp;"."&amp;$C137,UncollectibleLookup,4,FALSE)),0,'Corrected With Uncollectible'!CW137-'Module C Initial'!CW137),'Corrected With Uncollectible'!CW137-'Module C Initial'!CW137)</f>
        <v>26.259999999999991</v>
      </c>
      <c r="F137" s="31">
        <f ca="1">IFERROR(IF(AND($A137=VLOOKUP($A137&amp;"."&amp;$C137,UncollectibleLookup,2,FALSE),$C137=VLOOKUP($A137&amp;"."&amp;$C137,UncollectibleLookup,4,FALSE)),0,'Corrected With Uncollectible'!CX137-'Module C Initial'!CX137),'Corrected With Uncollectible'!CX137-'Module C Initial'!CX137)</f>
        <v>49.300000000000182</v>
      </c>
      <c r="G137" s="31">
        <f ca="1">IFERROR(IF(AND($A137=VLOOKUP($A137&amp;"."&amp;$C137,UncollectibleLookup,2,FALSE),$C137=VLOOKUP($A137&amp;"."&amp;$C137,UncollectibleLookup,4,FALSE)),0,'Corrected With Uncollectible'!CY137-'Module C Initial'!CY137),'Corrected With Uncollectible'!CY137-'Module C Initial'!CY137)</f>
        <v>33.0300000000002</v>
      </c>
      <c r="H137" s="31">
        <f ca="1">IFERROR(IF(AND($A137=VLOOKUP($A137&amp;"."&amp;$C137,UncollectibleLookup,2,FALSE),$C137=VLOOKUP($A137&amp;"."&amp;$C137,UncollectibleLookup,4,FALSE)),0,'Corrected With Uncollectible'!CZ137-'Module C Initial'!CZ137),'Corrected With Uncollectible'!CZ137-'Module C Initial'!CZ137)</f>
        <v>33.880000000000109</v>
      </c>
      <c r="I137" s="31">
        <f ca="1">IFERROR(IF(AND($A137=VLOOKUP($A137&amp;"."&amp;$C137,UncollectibleLookup,2,FALSE),$C137=VLOOKUP($A137&amp;"."&amp;$C137,UncollectibleLookup,4,FALSE)),0,'Corrected With Uncollectible'!DA137-'Module C Initial'!DA137),'Corrected With Uncollectible'!DA137-'Module C Initial'!DA137)</f>
        <v>63.720000000000255</v>
      </c>
      <c r="J137" s="31">
        <f ca="1">IFERROR(IF(AND($A137=VLOOKUP($A137&amp;"."&amp;$C137,UncollectibleLookup,2,FALSE),$C137=VLOOKUP($A137&amp;"."&amp;$C137,UncollectibleLookup,4,FALSE)),0,'Corrected With Uncollectible'!DB137-'Module C Initial'!DB137),'Corrected With Uncollectible'!DB137-'Module C Initial'!DB137)</f>
        <v>45.320000000000164</v>
      </c>
      <c r="K137" s="31">
        <f ca="1">IFERROR(IF(AND($A137=VLOOKUP($A137&amp;"."&amp;$C137,UncollectibleLookup,2,FALSE),$C137=VLOOKUP($A137&amp;"."&amp;$C137,UncollectibleLookup,4,FALSE)),0,'Corrected With Uncollectible'!DC137-'Module C Initial'!DC137),'Corrected With Uncollectible'!DC137-'Module C Initial'!DC137)</f>
        <v>178.37999999999738</v>
      </c>
      <c r="L137" s="31">
        <f ca="1">IFERROR(IF(AND($A137=VLOOKUP($A137&amp;"."&amp;$C137,UncollectibleLookup,2,FALSE),$C137=VLOOKUP($A137&amp;"."&amp;$C137,UncollectibleLookup,4,FALSE)),0,'Corrected With Uncollectible'!DD137-'Module C Initial'!DD137),'Corrected With Uncollectible'!DD137-'Module C Initial'!DD137)</f>
        <v>39.420000000000073</v>
      </c>
      <c r="M137" s="31">
        <f ca="1">IFERROR(IF(AND($A137=VLOOKUP($A137&amp;"."&amp;$C137,UncollectibleLookup,2,FALSE),$C137=VLOOKUP($A137&amp;"."&amp;$C137,UncollectibleLookup,4,FALSE)),0,'Corrected With Uncollectible'!DE137-'Module C Initial'!DE137),'Corrected With Uncollectible'!DE137-'Module C Initial'!DE137)</f>
        <v>1.6600000000000108</v>
      </c>
      <c r="N137" s="31">
        <f ca="1">IFERROR(IF(AND($A137=VLOOKUP($A137&amp;"."&amp;$C137,UncollectibleLookup,2,FALSE),$C137=VLOOKUP($A137&amp;"."&amp;$C137,UncollectibleLookup,4,FALSE)),0,'Corrected With Uncollectible'!DF137-'Module C Initial'!DF137),'Corrected With Uncollectible'!DF137-'Module C Initial'!DF137)</f>
        <v>97.649999999999636</v>
      </c>
      <c r="O137" s="31">
        <f ca="1">IFERROR(IF(AND($A137=VLOOKUP($A137&amp;"."&amp;$C137,UncollectibleLookup,2,FALSE),$C137=VLOOKUP($A137&amp;"."&amp;$C137,UncollectibleLookup,4,FALSE)),0,'Corrected With Uncollectible'!DG137-'Module C Initial'!DG137),'Corrected With Uncollectible'!DG137-'Module C Initial'!DG137)</f>
        <v>135</v>
      </c>
      <c r="P137" s="31">
        <f ca="1">IFERROR(IF(AND($A137=VLOOKUP($A137&amp;"."&amp;$C137,UncollectibleLookup,2,FALSE),$C137=VLOOKUP($A137&amp;"."&amp;$C137,UncollectibleLookup,4,FALSE)),0,'Corrected With Uncollectible'!DH137-'Module C Initial'!DH137),'Corrected With Uncollectible'!DH137-'Module C Initial'!DH137)</f>
        <v>100.31000000000131</v>
      </c>
      <c r="Q137" s="32">
        <f ca="1">IFERROR(IF(AND($A137=VLOOKUP($A137&amp;"."&amp;$C137,UncollectibleLookup,2,FALSE),$C137=VLOOKUP($A137&amp;"."&amp;$C137,UncollectibleLookup,4,FALSE)),0,'Corrected With Uncollectible'!DI137-'Module C Initial'!DI137),'Corrected With Uncollectible'!DI137-'Module C Initial'!DI137)</f>
        <v>1.3100000000000023</v>
      </c>
      <c r="R137" s="32">
        <f ca="1">IFERROR(IF(AND($A137=VLOOKUP($A137&amp;"."&amp;$C137,UncollectibleLookup,2,FALSE),$C137=VLOOKUP($A137&amp;"."&amp;$C137,UncollectibleLookup,4,FALSE)),0,'Corrected With Uncollectible'!DJ137-'Module C Initial'!DJ137),'Corrected With Uncollectible'!DJ137-'Module C Initial'!DJ137)</f>
        <v>2.460000000000008</v>
      </c>
      <c r="S137" s="32">
        <f ca="1">IFERROR(IF(AND($A137=VLOOKUP($A137&amp;"."&amp;$C137,UncollectibleLookup,2,FALSE),$C137=VLOOKUP($A137&amp;"."&amp;$C137,UncollectibleLookup,4,FALSE)),0,'Corrected With Uncollectible'!DK137-'Module C Initial'!DK137),'Corrected With Uncollectible'!DK137-'Module C Initial'!DK137)</f>
        <v>1.6500000000000057</v>
      </c>
      <c r="T137" s="32">
        <f ca="1">IFERROR(IF(AND($A137=VLOOKUP($A137&amp;"."&amp;$C137,UncollectibleLookup,2,FALSE),$C137=VLOOKUP($A137&amp;"."&amp;$C137,UncollectibleLookup,4,FALSE)),0,'Corrected With Uncollectible'!DL137-'Module C Initial'!DL137),'Corrected With Uncollectible'!DL137-'Module C Initial'!DL137)</f>
        <v>1.7000000000000028</v>
      </c>
      <c r="U137" s="32">
        <f ca="1">IFERROR(IF(AND($A137=VLOOKUP($A137&amp;"."&amp;$C137,UncollectibleLookup,2,FALSE),$C137=VLOOKUP($A137&amp;"."&amp;$C137,UncollectibleLookup,4,FALSE)),0,'Corrected With Uncollectible'!DM137-'Module C Initial'!DM137),'Corrected With Uncollectible'!DM137-'Module C Initial'!DM137)</f>
        <v>3.1899999999999977</v>
      </c>
      <c r="V137" s="32">
        <f ca="1">IFERROR(IF(AND($A137=VLOOKUP($A137&amp;"."&amp;$C137,UncollectibleLookup,2,FALSE),$C137=VLOOKUP($A137&amp;"."&amp;$C137,UncollectibleLookup,4,FALSE)),0,'Corrected With Uncollectible'!DN137-'Module C Initial'!DN137),'Corrected With Uncollectible'!DN137-'Module C Initial'!DN137)</f>
        <v>2.2699999999999818</v>
      </c>
      <c r="W137" s="32">
        <f ca="1">IFERROR(IF(AND($A137=VLOOKUP($A137&amp;"."&amp;$C137,UncollectibleLookup,2,FALSE),$C137=VLOOKUP($A137&amp;"."&amp;$C137,UncollectibleLookup,4,FALSE)),0,'Corrected With Uncollectible'!DO137-'Module C Initial'!DO137),'Corrected With Uncollectible'!DO137-'Module C Initial'!DO137)</f>
        <v>8.9200000000000728</v>
      </c>
      <c r="X137" s="32">
        <f ca="1">IFERROR(IF(AND($A137=VLOOKUP($A137&amp;"."&amp;$C137,UncollectibleLookup,2,FALSE),$C137=VLOOKUP($A137&amp;"."&amp;$C137,UncollectibleLookup,4,FALSE)),0,'Corrected With Uncollectible'!DP137-'Module C Initial'!DP137),'Corrected With Uncollectible'!DP137-'Module C Initial'!DP137)</f>
        <v>1.9699999999999989</v>
      </c>
      <c r="Y137" s="32">
        <f ca="1">IFERROR(IF(AND($A137=VLOOKUP($A137&amp;"."&amp;$C137,UncollectibleLookup,2,FALSE),$C137=VLOOKUP($A137&amp;"."&amp;$C137,UncollectibleLookup,4,FALSE)),0,'Corrected With Uncollectible'!DQ137-'Module C Initial'!DQ137),'Corrected With Uncollectible'!DQ137-'Module C Initial'!DQ137)</f>
        <v>8.9999999999999858E-2</v>
      </c>
      <c r="Z137" s="32">
        <f ca="1">IFERROR(IF(AND($A137=VLOOKUP($A137&amp;"."&amp;$C137,UncollectibleLookup,2,FALSE),$C137=VLOOKUP($A137&amp;"."&amp;$C137,UncollectibleLookup,4,FALSE)),0,'Corrected With Uncollectible'!DR137-'Module C Initial'!DR137),'Corrected With Uncollectible'!DR137-'Module C Initial'!DR137)</f>
        <v>4.8799999999999955</v>
      </c>
      <c r="AA137" s="32">
        <f ca="1">IFERROR(IF(AND($A137=VLOOKUP($A137&amp;"."&amp;$C137,UncollectibleLookup,2,FALSE),$C137=VLOOKUP($A137&amp;"."&amp;$C137,UncollectibleLookup,4,FALSE)),0,'Corrected With Uncollectible'!DS137-'Module C Initial'!DS137),'Corrected With Uncollectible'!DS137-'Module C Initial'!DS137)</f>
        <v>6.75</v>
      </c>
      <c r="AB137" s="32">
        <f ca="1">IFERROR(IF(AND($A137=VLOOKUP($A137&amp;"."&amp;$C137,UncollectibleLookup,2,FALSE),$C137=VLOOKUP($A137&amp;"."&amp;$C137,UncollectibleLookup,4,FALSE)),0,'Corrected With Uncollectible'!DT137-'Module C Initial'!DT137),'Corrected With Uncollectible'!DT137-'Module C Initial'!DT137)</f>
        <v>5.0199999999999818</v>
      </c>
      <c r="AC137" s="31">
        <f ca="1">IFERROR(IF(AND($A137=VLOOKUP($A137&amp;"."&amp;$C137,UncollectibleLookup,2,FALSE),$C137=VLOOKUP($A137&amp;"."&amp;$C137,UncollectibleLookup,4,FALSE)),0,'Corrected With Uncollectible'!DU137-'Module C Initial'!DU137),'Corrected With Uncollectible'!DU137-'Module C Initial'!DU137)</f>
        <v>8.4600000000000364</v>
      </c>
      <c r="AD137" s="31">
        <f ca="1">IFERROR(IF(AND($A137=VLOOKUP($A137&amp;"."&amp;$C137,UncollectibleLookup,2,FALSE),$C137=VLOOKUP($A137&amp;"."&amp;$C137,UncollectibleLookup,4,FALSE)),0,'Corrected With Uncollectible'!DV137-'Module C Initial'!DV137),'Corrected With Uncollectible'!DV137-'Module C Initial'!DV137)</f>
        <v>15.769999999999982</v>
      </c>
      <c r="AE137" s="31">
        <f ca="1">IFERROR(IF(AND($A137=VLOOKUP($A137&amp;"."&amp;$C137,UncollectibleLookup,2,FALSE),$C137=VLOOKUP($A137&amp;"."&amp;$C137,UncollectibleLookup,4,FALSE)),0,'Corrected With Uncollectible'!DW137-'Module C Initial'!DW137),'Corrected With Uncollectible'!DW137-'Module C Initial'!DW137)</f>
        <v>10.490000000000009</v>
      </c>
      <c r="AF137" s="31">
        <f ca="1">IFERROR(IF(AND($A137=VLOOKUP($A137&amp;"."&amp;$C137,UncollectibleLookup,2,FALSE),$C137=VLOOKUP($A137&amp;"."&amp;$C137,UncollectibleLookup,4,FALSE)),0,'Corrected With Uncollectible'!DX137-'Module C Initial'!DX137),'Corrected With Uncollectible'!DX137-'Module C Initial'!DX137)</f>
        <v>10.699999999999932</v>
      </c>
      <c r="AG137" s="31">
        <f ca="1">IFERROR(IF(AND($A137=VLOOKUP($A137&amp;"."&amp;$C137,UncollectibleLookup,2,FALSE),$C137=VLOOKUP($A137&amp;"."&amp;$C137,UncollectibleLookup,4,FALSE)),0,'Corrected With Uncollectible'!DY137-'Module C Initial'!DY137),'Corrected With Uncollectible'!DY137-'Module C Initial'!DY137)</f>
        <v>20.019999999999982</v>
      </c>
      <c r="AH137" s="31">
        <f ca="1">IFERROR(IF(AND($A137=VLOOKUP($A137&amp;"."&amp;$C137,UncollectibleLookup,2,FALSE),$C137=VLOOKUP($A137&amp;"."&amp;$C137,UncollectibleLookup,4,FALSE)),0,'Corrected With Uncollectible'!DZ137-'Module C Initial'!DZ137),'Corrected With Uncollectible'!DZ137-'Module C Initial'!DZ137)</f>
        <v>14.160000000000082</v>
      </c>
      <c r="AI137" s="31">
        <f ca="1">IFERROR(IF(AND($A137=VLOOKUP($A137&amp;"."&amp;$C137,UncollectibleLookup,2,FALSE),$C137=VLOOKUP($A137&amp;"."&amp;$C137,UncollectibleLookup,4,FALSE)),0,'Corrected With Uncollectible'!EA137-'Module C Initial'!EA137),'Corrected With Uncollectible'!EA137-'Module C Initial'!EA137)</f>
        <v>55.440000000000509</v>
      </c>
      <c r="AJ137" s="31">
        <f ca="1">IFERROR(IF(AND($A137=VLOOKUP($A137&amp;"."&amp;$C137,UncollectibleLookup,2,FALSE),$C137=VLOOKUP($A137&amp;"."&amp;$C137,UncollectibleLookup,4,FALSE)),0,'Corrected With Uncollectible'!EB137-'Module C Initial'!EB137),'Corrected With Uncollectible'!EB137-'Module C Initial'!EB137)</f>
        <v>12.180000000000064</v>
      </c>
      <c r="AK137" s="31">
        <f ca="1">IFERROR(IF(AND($A137=VLOOKUP($A137&amp;"."&amp;$C137,UncollectibleLookup,2,FALSE),$C137=VLOOKUP($A137&amp;"."&amp;$C137,UncollectibleLookup,4,FALSE)),0,'Corrected With Uncollectible'!EC137-'Module C Initial'!EC137),'Corrected With Uncollectible'!EC137-'Module C Initial'!EC137)</f>
        <v>0.51000000000000512</v>
      </c>
      <c r="AL137" s="31">
        <f ca="1">IFERROR(IF(AND($A137=VLOOKUP($A137&amp;"."&amp;$C137,UncollectibleLookup,2,FALSE),$C137=VLOOKUP($A137&amp;"."&amp;$C137,UncollectibleLookup,4,FALSE)),0,'Corrected With Uncollectible'!ED137-'Module C Initial'!ED137),'Corrected With Uncollectible'!ED137-'Module C Initial'!ED137)</f>
        <v>29.860000000000127</v>
      </c>
      <c r="AM137" s="31">
        <f ca="1">IFERROR(IF(AND($A137=VLOOKUP($A137&amp;"."&amp;$C137,UncollectibleLookup,2,FALSE),$C137=VLOOKUP($A137&amp;"."&amp;$C137,UncollectibleLookup,4,FALSE)),0,'Corrected With Uncollectible'!EE137-'Module C Initial'!EE137),'Corrected With Uncollectible'!EE137-'Module C Initial'!EE137)</f>
        <v>41.059999999999945</v>
      </c>
      <c r="AN137" s="31">
        <f ca="1">IFERROR(IF(AND($A137=VLOOKUP($A137&amp;"."&amp;$C137,UncollectibleLookup,2,FALSE),$C137=VLOOKUP($A137&amp;"."&amp;$C137,UncollectibleLookup,4,FALSE)),0,'Corrected With Uncollectible'!EF137-'Module C Initial'!EF137),'Corrected With Uncollectible'!EF137-'Module C Initial'!EF137)</f>
        <v>30.340000000000146</v>
      </c>
      <c r="AO137" s="32">
        <f t="shared" ca="1" si="27"/>
        <v>36.03000000000003</v>
      </c>
      <c r="AP137" s="32">
        <f t="shared" ca="1" si="27"/>
        <v>67.530000000000172</v>
      </c>
      <c r="AQ137" s="32">
        <f t="shared" ca="1" si="27"/>
        <v>45.170000000000215</v>
      </c>
      <c r="AR137" s="32">
        <f t="shared" ca="1" si="26"/>
        <v>46.280000000000044</v>
      </c>
      <c r="AS137" s="32">
        <f t="shared" ca="1" si="26"/>
        <v>86.930000000000234</v>
      </c>
      <c r="AT137" s="32">
        <f t="shared" ca="1" si="26"/>
        <v>61.750000000000227</v>
      </c>
      <c r="AU137" s="32">
        <f t="shared" ca="1" si="26"/>
        <v>242.73999999999796</v>
      </c>
      <c r="AV137" s="32">
        <f t="shared" ca="1" si="26"/>
        <v>53.570000000000135</v>
      </c>
      <c r="AW137" s="32">
        <f t="shared" ca="1" si="26"/>
        <v>2.2600000000000158</v>
      </c>
      <c r="AX137" s="32">
        <f t="shared" ca="1" si="28"/>
        <v>132.38999999999976</v>
      </c>
      <c r="AY137" s="32">
        <f t="shared" ca="1" si="28"/>
        <v>182.80999999999995</v>
      </c>
      <c r="AZ137" s="32">
        <f t="shared" ca="1" si="28"/>
        <v>135.67000000000144</v>
      </c>
      <c r="BA137" s="31">
        <f t="shared" ref="BA137:BC146" ca="1" si="33">ROUND(E137*BA$3,2)</f>
        <v>0.31</v>
      </c>
      <c r="BB137" s="31">
        <f t="shared" ca="1" si="33"/>
        <v>0.57999999999999996</v>
      </c>
      <c r="BC137" s="31">
        <f t="shared" ca="1" si="33"/>
        <v>0.39</v>
      </c>
      <c r="BD137" s="31">
        <f t="shared" ca="1" si="31"/>
        <v>0.4</v>
      </c>
      <c r="BE137" s="31">
        <f t="shared" ca="1" si="31"/>
        <v>0.75</v>
      </c>
      <c r="BF137" s="31">
        <f t="shared" ca="1" si="31"/>
        <v>0.53</v>
      </c>
      <c r="BG137" s="31">
        <f t="shared" ca="1" si="31"/>
        <v>2.09</v>
      </c>
      <c r="BH137" s="31">
        <f t="shared" ca="1" si="31"/>
        <v>0.46</v>
      </c>
      <c r="BI137" s="31">
        <f t="shared" ca="1" si="31"/>
        <v>0.02</v>
      </c>
      <c r="BJ137" s="31">
        <f t="shared" ca="1" si="22"/>
        <v>1.1399999999999999</v>
      </c>
      <c r="BK137" s="31">
        <f t="shared" ca="1" si="22"/>
        <v>1.58</v>
      </c>
      <c r="BL137" s="31">
        <f t="shared" ca="1" si="22"/>
        <v>1.17</v>
      </c>
      <c r="BM137" s="32">
        <f t="shared" ref="BM137:BO146" ca="1" si="34">AO137+BA137</f>
        <v>36.340000000000032</v>
      </c>
      <c r="BN137" s="32">
        <f t="shared" ca="1" si="34"/>
        <v>68.11000000000017</v>
      </c>
      <c r="BO137" s="32">
        <f t="shared" ca="1" si="34"/>
        <v>45.560000000000215</v>
      </c>
      <c r="BP137" s="32">
        <f t="shared" ca="1" si="32"/>
        <v>46.680000000000042</v>
      </c>
      <c r="BQ137" s="32">
        <f t="shared" ca="1" si="32"/>
        <v>87.680000000000234</v>
      </c>
      <c r="BR137" s="32">
        <f t="shared" ca="1" si="32"/>
        <v>62.280000000000229</v>
      </c>
      <c r="BS137" s="32">
        <f t="shared" ca="1" si="32"/>
        <v>244.82999999999797</v>
      </c>
      <c r="BT137" s="32">
        <f t="shared" ca="1" si="32"/>
        <v>54.030000000000136</v>
      </c>
      <c r="BU137" s="32">
        <f t="shared" ca="1" si="32"/>
        <v>2.2800000000000158</v>
      </c>
      <c r="BV137" s="32">
        <f t="shared" ca="1" si="23"/>
        <v>133.52999999999975</v>
      </c>
      <c r="BW137" s="32">
        <f t="shared" ca="1" si="23"/>
        <v>184.38999999999996</v>
      </c>
      <c r="BX137" s="32">
        <f t="shared" ca="1" si="23"/>
        <v>136.84000000000142</v>
      </c>
    </row>
    <row r="138" spans="1:76">
      <c r="A138" t="s">
        <v>472</v>
      </c>
      <c r="B138" s="1" t="s">
        <v>145</v>
      </c>
      <c r="C138" t="str">
        <f t="shared" ca="1" si="29"/>
        <v>BCHEXP</v>
      </c>
      <c r="D138" t="str">
        <f t="shared" ca="1" si="30"/>
        <v>Alberta-BC Intertie - Export</v>
      </c>
      <c r="E138" s="31">
        <f ca="1">IFERROR(IF(AND($A138=VLOOKUP($A138&amp;"."&amp;$C138,UncollectibleLookup,2,FALSE),$C138=VLOOKUP($A138&amp;"."&amp;$C138,UncollectibleLookup,4,FALSE)),0,'Corrected With Uncollectible'!CW138-'Module C Initial'!CW138),'Corrected With Uncollectible'!CW138-'Module C Initial'!CW138)</f>
        <v>9.9999999997635314E-3</v>
      </c>
      <c r="F138" s="31">
        <f ca="1">IFERROR(IF(AND($A138=VLOOKUP($A138&amp;"."&amp;$C138,UncollectibleLookup,2,FALSE),$C138=VLOOKUP($A138&amp;"."&amp;$C138,UncollectibleLookup,4,FALSE)),0,'Corrected With Uncollectible'!CX138-'Module C Initial'!CX138),'Corrected With Uncollectible'!CX138-'Module C Initial'!CX138)</f>
        <v>-9.999999999308784E-3</v>
      </c>
      <c r="G138" s="31">
        <f ca="1">IFERROR(IF(AND($A138=VLOOKUP($A138&amp;"."&amp;$C138,UncollectibleLookup,2,FALSE),$C138=VLOOKUP($A138&amp;"."&amp;$C138,UncollectibleLookup,4,FALSE)),0,'Corrected With Uncollectible'!CY138-'Module C Initial'!CY138),'Corrected With Uncollectible'!CY138-'Module C Initial'!CY138)</f>
        <v>0</v>
      </c>
      <c r="H138" s="31">
        <f ca="1">IFERROR(IF(AND($A138=VLOOKUP($A138&amp;"."&amp;$C138,UncollectibleLookup,2,FALSE),$C138=VLOOKUP($A138&amp;"."&amp;$C138,UncollectibleLookup,4,FALSE)),0,'Corrected With Uncollectible'!CZ138-'Module C Initial'!CZ138),'Corrected With Uncollectible'!CZ138-'Module C Initial'!CZ138)</f>
        <v>0</v>
      </c>
      <c r="I138" s="31">
        <f ca="1">IFERROR(IF(AND($A138=VLOOKUP($A138&amp;"."&amp;$C138,UncollectibleLookup,2,FALSE),$C138=VLOOKUP($A138&amp;"."&amp;$C138,UncollectibleLookup,4,FALSE)),0,'Corrected With Uncollectible'!DA138-'Module C Initial'!DA138),'Corrected With Uncollectible'!DA138-'Module C Initial'!DA138)</f>
        <v>0</v>
      </c>
      <c r="J138" s="31">
        <f ca="1">IFERROR(IF(AND($A138=VLOOKUP($A138&amp;"."&amp;$C138,UncollectibleLookup,2,FALSE),$C138=VLOOKUP($A138&amp;"."&amp;$C138,UncollectibleLookup,4,FALSE)),0,'Corrected With Uncollectible'!DB138-'Module C Initial'!DB138),'Corrected With Uncollectible'!DB138-'Module C Initial'!DB138)</f>
        <v>0</v>
      </c>
      <c r="K138" s="31">
        <f ca="1">IFERROR(IF(AND($A138=VLOOKUP($A138&amp;"."&amp;$C138,UncollectibleLookup,2,FALSE),$C138=VLOOKUP($A138&amp;"."&amp;$C138,UncollectibleLookup,4,FALSE)),0,'Corrected With Uncollectible'!DC138-'Module C Initial'!DC138),'Corrected With Uncollectible'!DC138-'Module C Initial'!DC138)</f>
        <v>0</v>
      </c>
      <c r="L138" s="31">
        <f ca="1">IFERROR(IF(AND($A138=VLOOKUP($A138&amp;"."&amp;$C138,UncollectibleLookup,2,FALSE),$C138=VLOOKUP($A138&amp;"."&amp;$C138,UncollectibleLookup,4,FALSE)),0,'Corrected With Uncollectible'!DD138-'Module C Initial'!DD138),'Corrected With Uncollectible'!DD138-'Module C Initial'!DD138)</f>
        <v>0</v>
      </c>
      <c r="M138" s="31">
        <f ca="1">IFERROR(IF(AND($A138=VLOOKUP($A138&amp;"."&amp;$C138,UncollectibleLookup,2,FALSE),$C138=VLOOKUP($A138&amp;"."&amp;$C138,UncollectibleLookup,4,FALSE)),0,'Corrected With Uncollectible'!DE138-'Module C Initial'!DE138),'Corrected With Uncollectible'!DE138-'Module C Initial'!DE138)</f>
        <v>0</v>
      </c>
      <c r="N138" s="31">
        <f ca="1">IFERROR(IF(AND($A138=VLOOKUP($A138&amp;"."&amp;$C138,UncollectibleLookup,2,FALSE),$C138=VLOOKUP($A138&amp;"."&amp;$C138,UncollectibleLookup,4,FALSE)),0,'Corrected With Uncollectible'!DF138-'Module C Initial'!DF138),'Corrected With Uncollectible'!DF138-'Module C Initial'!DF138)</f>
        <v>0</v>
      </c>
      <c r="O138" s="31">
        <f ca="1">IFERROR(IF(AND($A138=VLOOKUP($A138&amp;"."&amp;$C138,UncollectibleLookup,2,FALSE),$C138=VLOOKUP($A138&amp;"."&amp;$C138,UncollectibleLookup,4,FALSE)),0,'Corrected With Uncollectible'!DG138-'Module C Initial'!DG138),'Corrected With Uncollectible'!DG138-'Module C Initial'!DG138)</f>
        <v>1.0000000000005116E-2</v>
      </c>
      <c r="P138" s="31">
        <f ca="1">IFERROR(IF(AND($A138=VLOOKUP($A138&amp;"."&amp;$C138,UncollectibleLookup,2,FALSE),$C138=VLOOKUP($A138&amp;"."&amp;$C138,UncollectibleLookup,4,FALSE)),0,'Corrected With Uncollectible'!DH138-'Module C Initial'!DH138),'Corrected With Uncollectible'!DH138-'Module C Initial'!DH138)</f>
        <v>0</v>
      </c>
      <c r="Q138" s="32">
        <f ca="1">IFERROR(IF(AND($A138=VLOOKUP($A138&amp;"."&amp;$C138,UncollectibleLookup,2,FALSE),$C138=VLOOKUP($A138&amp;"."&amp;$C138,UncollectibleLookup,4,FALSE)),0,'Corrected With Uncollectible'!DI138-'Module C Initial'!DI138),'Corrected With Uncollectible'!DI138-'Module C Initial'!DI138)</f>
        <v>0</v>
      </c>
      <c r="R138" s="32">
        <f ca="1">IFERROR(IF(AND($A138=VLOOKUP($A138&amp;"."&amp;$C138,UncollectibleLookup,2,FALSE),$C138=VLOOKUP($A138&amp;"."&amp;$C138,UncollectibleLookup,4,FALSE)),0,'Corrected With Uncollectible'!DJ138-'Module C Initial'!DJ138),'Corrected With Uncollectible'!DJ138-'Module C Initial'!DJ138)</f>
        <v>0</v>
      </c>
      <c r="S138" s="32">
        <f ca="1">IFERROR(IF(AND($A138=VLOOKUP($A138&amp;"."&amp;$C138,UncollectibleLookup,2,FALSE),$C138=VLOOKUP($A138&amp;"."&amp;$C138,UncollectibleLookup,4,FALSE)),0,'Corrected With Uncollectible'!DK138-'Module C Initial'!DK138),'Corrected With Uncollectible'!DK138-'Module C Initial'!DK138)</f>
        <v>0</v>
      </c>
      <c r="T138" s="32">
        <f ca="1">IFERROR(IF(AND($A138=VLOOKUP($A138&amp;"."&amp;$C138,UncollectibleLookup,2,FALSE),$C138=VLOOKUP($A138&amp;"."&amp;$C138,UncollectibleLookup,4,FALSE)),0,'Corrected With Uncollectible'!DL138-'Module C Initial'!DL138),'Corrected With Uncollectible'!DL138-'Module C Initial'!DL138)</f>
        <v>0</v>
      </c>
      <c r="U138" s="32">
        <f ca="1">IFERROR(IF(AND($A138=VLOOKUP($A138&amp;"."&amp;$C138,UncollectibleLookup,2,FALSE),$C138=VLOOKUP($A138&amp;"."&amp;$C138,UncollectibleLookup,4,FALSE)),0,'Corrected With Uncollectible'!DM138-'Module C Initial'!DM138),'Corrected With Uncollectible'!DM138-'Module C Initial'!DM138)</f>
        <v>0</v>
      </c>
      <c r="V138" s="32">
        <f ca="1">IFERROR(IF(AND($A138=VLOOKUP($A138&amp;"."&amp;$C138,UncollectibleLookup,2,FALSE),$C138=VLOOKUP($A138&amp;"."&amp;$C138,UncollectibleLookup,4,FALSE)),0,'Corrected With Uncollectible'!DN138-'Module C Initial'!DN138),'Corrected With Uncollectible'!DN138-'Module C Initial'!DN138)</f>
        <v>0</v>
      </c>
      <c r="W138" s="32">
        <f ca="1">IFERROR(IF(AND($A138=VLOOKUP($A138&amp;"."&amp;$C138,UncollectibleLookup,2,FALSE),$C138=VLOOKUP($A138&amp;"."&amp;$C138,UncollectibleLookup,4,FALSE)),0,'Corrected With Uncollectible'!DO138-'Module C Initial'!DO138),'Corrected With Uncollectible'!DO138-'Module C Initial'!DO138)</f>
        <v>0</v>
      </c>
      <c r="X138" s="32">
        <f ca="1">IFERROR(IF(AND($A138=VLOOKUP($A138&amp;"."&amp;$C138,UncollectibleLookup,2,FALSE),$C138=VLOOKUP($A138&amp;"."&amp;$C138,UncollectibleLookup,4,FALSE)),0,'Corrected With Uncollectible'!DP138-'Module C Initial'!DP138),'Corrected With Uncollectible'!DP138-'Module C Initial'!DP138)</f>
        <v>0</v>
      </c>
      <c r="Y138" s="32">
        <f ca="1">IFERROR(IF(AND($A138=VLOOKUP($A138&amp;"."&amp;$C138,UncollectibleLookup,2,FALSE),$C138=VLOOKUP($A138&amp;"."&amp;$C138,UncollectibleLookup,4,FALSE)),0,'Corrected With Uncollectible'!DQ138-'Module C Initial'!DQ138),'Corrected With Uncollectible'!DQ138-'Module C Initial'!DQ138)</f>
        <v>0</v>
      </c>
      <c r="Z138" s="32">
        <f ca="1">IFERROR(IF(AND($A138=VLOOKUP($A138&amp;"."&amp;$C138,UncollectibleLookup,2,FALSE),$C138=VLOOKUP($A138&amp;"."&amp;$C138,UncollectibleLookup,4,FALSE)),0,'Corrected With Uncollectible'!DR138-'Module C Initial'!DR138),'Corrected With Uncollectible'!DR138-'Module C Initial'!DR138)</f>
        <v>0</v>
      </c>
      <c r="AA138" s="32">
        <f ca="1">IFERROR(IF(AND($A138=VLOOKUP($A138&amp;"."&amp;$C138,UncollectibleLookup,2,FALSE),$C138=VLOOKUP($A138&amp;"."&amp;$C138,UncollectibleLookup,4,FALSE)),0,'Corrected With Uncollectible'!DS138-'Module C Initial'!DS138),'Corrected With Uncollectible'!DS138-'Module C Initial'!DS138)</f>
        <v>0</v>
      </c>
      <c r="AB138" s="32">
        <f ca="1">IFERROR(IF(AND($A138=VLOOKUP($A138&amp;"."&amp;$C138,UncollectibleLookup,2,FALSE),$C138=VLOOKUP($A138&amp;"."&amp;$C138,UncollectibleLookup,4,FALSE)),0,'Corrected With Uncollectible'!DT138-'Module C Initial'!DT138),'Corrected With Uncollectible'!DT138-'Module C Initial'!DT138)</f>
        <v>0</v>
      </c>
      <c r="AC138" s="31">
        <f ca="1">IFERROR(IF(AND($A138=VLOOKUP($A138&amp;"."&amp;$C138,UncollectibleLookup,2,FALSE),$C138=VLOOKUP($A138&amp;"."&amp;$C138,UncollectibleLookup,4,FALSE)),0,'Corrected With Uncollectible'!DU138-'Module C Initial'!DU138),'Corrected With Uncollectible'!DU138-'Module C Initial'!DU138)</f>
        <v>0</v>
      </c>
      <c r="AD138" s="31">
        <f ca="1">IFERROR(IF(AND($A138=VLOOKUP($A138&amp;"."&amp;$C138,UncollectibleLookup,2,FALSE),$C138=VLOOKUP($A138&amp;"."&amp;$C138,UncollectibleLookup,4,FALSE)),0,'Corrected With Uncollectible'!DV138-'Module C Initial'!DV138),'Corrected With Uncollectible'!DV138-'Module C Initial'!DV138)</f>
        <v>0</v>
      </c>
      <c r="AE138" s="31">
        <f ca="1">IFERROR(IF(AND($A138=VLOOKUP($A138&amp;"."&amp;$C138,UncollectibleLookup,2,FALSE),$C138=VLOOKUP($A138&amp;"."&amp;$C138,UncollectibleLookup,4,FALSE)),0,'Corrected With Uncollectible'!DW138-'Module C Initial'!DW138),'Corrected With Uncollectible'!DW138-'Module C Initial'!DW138)</f>
        <v>0</v>
      </c>
      <c r="AF138" s="31">
        <f ca="1">IFERROR(IF(AND($A138=VLOOKUP($A138&amp;"."&amp;$C138,UncollectibleLookup,2,FALSE),$C138=VLOOKUP($A138&amp;"."&amp;$C138,UncollectibleLookup,4,FALSE)),0,'Corrected With Uncollectible'!DX138-'Module C Initial'!DX138),'Corrected With Uncollectible'!DX138-'Module C Initial'!DX138)</f>
        <v>0</v>
      </c>
      <c r="AG138" s="31">
        <f ca="1">IFERROR(IF(AND($A138=VLOOKUP($A138&amp;"."&amp;$C138,UncollectibleLookup,2,FALSE),$C138=VLOOKUP($A138&amp;"."&amp;$C138,UncollectibleLookup,4,FALSE)),0,'Corrected With Uncollectible'!DY138-'Module C Initial'!DY138),'Corrected With Uncollectible'!DY138-'Module C Initial'!DY138)</f>
        <v>0</v>
      </c>
      <c r="AH138" s="31">
        <f ca="1">IFERROR(IF(AND($A138=VLOOKUP($A138&amp;"."&amp;$C138,UncollectibleLookup,2,FALSE),$C138=VLOOKUP($A138&amp;"."&amp;$C138,UncollectibleLookup,4,FALSE)),0,'Corrected With Uncollectible'!DZ138-'Module C Initial'!DZ138),'Corrected With Uncollectible'!DZ138-'Module C Initial'!DZ138)</f>
        <v>0</v>
      </c>
      <c r="AI138" s="31">
        <f ca="1">IFERROR(IF(AND($A138=VLOOKUP($A138&amp;"."&amp;$C138,UncollectibleLookup,2,FALSE),$C138=VLOOKUP($A138&amp;"."&amp;$C138,UncollectibleLookup,4,FALSE)),0,'Corrected With Uncollectible'!EA138-'Module C Initial'!EA138),'Corrected With Uncollectible'!EA138-'Module C Initial'!EA138)</f>
        <v>0</v>
      </c>
      <c r="AJ138" s="31">
        <f ca="1">IFERROR(IF(AND($A138=VLOOKUP($A138&amp;"."&amp;$C138,UncollectibleLookup,2,FALSE),$C138=VLOOKUP($A138&amp;"."&amp;$C138,UncollectibleLookup,4,FALSE)),0,'Corrected With Uncollectible'!EB138-'Module C Initial'!EB138),'Corrected With Uncollectible'!EB138-'Module C Initial'!EB138)</f>
        <v>0</v>
      </c>
      <c r="AK138" s="31">
        <f ca="1">IFERROR(IF(AND($A138=VLOOKUP($A138&amp;"."&amp;$C138,UncollectibleLookup,2,FALSE),$C138=VLOOKUP($A138&amp;"."&amp;$C138,UncollectibleLookup,4,FALSE)),0,'Corrected With Uncollectible'!EC138-'Module C Initial'!EC138),'Corrected With Uncollectible'!EC138-'Module C Initial'!EC138)</f>
        <v>0</v>
      </c>
      <c r="AL138" s="31">
        <f ca="1">IFERROR(IF(AND($A138=VLOOKUP($A138&amp;"."&amp;$C138,UncollectibleLookup,2,FALSE),$C138=VLOOKUP($A138&amp;"."&amp;$C138,UncollectibleLookup,4,FALSE)),0,'Corrected With Uncollectible'!ED138-'Module C Initial'!ED138),'Corrected With Uncollectible'!ED138-'Module C Initial'!ED138)</f>
        <v>0</v>
      </c>
      <c r="AM138" s="31">
        <f ca="1">IFERROR(IF(AND($A138=VLOOKUP($A138&amp;"."&amp;$C138,UncollectibleLookup,2,FALSE),$C138=VLOOKUP($A138&amp;"."&amp;$C138,UncollectibleLookup,4,FALSE)),0,'Corrected With Uncollectible'!EE138-'Module C Initial'!EE138),'Corrected With Uncollectible'!EE138-'Module C Initial'!EE138)</f>
        <v>9.9999999999997868E-3</v>
      </c>
      <c r="AN138" s="31">
        <f ca="1">IFERROR(IF(AND($A138=VLOOKUP($A138&amp;"."&amp;$C138,UncollectibleLookup,2,FALSE),$C138=VLOOKUP($A138&amp;"."&amp;$C138,UncollectibleLookup,4,FALSE)),0,'Corrected With Uncollectible'!EF138-'Module C Initial'!EF138),'Corrected With Uncollectible'!EF138-'Module C Initial'!EF138)</f>
        <v>0</v>
      </c>
      <c r="AO138" s="32">
        <f t="shared" ca="1" si="27"/>
        <v>9.9999999997635314E-3</v>
      </c>
      <c r="AP138" s="32">
        <f t="shared" ca="1" si="27"/>
        <v>-9.999999999308784E-3</v>
      </c>
      <c r="AQ138" s="32">
        <f t="shared" ca="1" si="27"/>
        <v>0</v>
      </c>
      <c r="AR138" s="32">
        <f t="shared" ca="1" si="26"/>
        <v>0</v>
      </c>
      <c r="AS138" s="32">
        <f t="shared" ca="1" si="26"/>
        <v>0</v>
      </c>
      <c r="AT138" s="32">
        <f t="shared" ca="1" si="26"/>
        <v>0</v>
      </c>
      <c r="AU138" s="32">
        <f t="shared" ca="1" si="26"/>
        <v>0</v>
      </c>
      <c r="AV138" s="32">
        <f t="shared" ca="1" si="26"/>
        <v>0</v>
      </c>
      <c r="AW138" s="32">
        <f t="shared" ca="1" si="26"/>
        <v>0</v>
      </c>
      <c r="AX138" s="32">
        <f t="shared" ca="1" si="28"/>
        <v>0</v>
      </c>
      <c r="AY138" s="32">
        <f t="shared" ca="1" si="28"/>
        <v>2.0000000000004903E-2</v>
      </c>
      <c r="AZ138" s="32">
        <f t="shared" ca="1" si="28"/>
        <v>0</v>
      </c>
      <c r="BA138" s="31">
        <f t="shared" ca="1" si="33"/>
        <v>0</v>
      </c>
      <c r="BB138" s="31">
        <f t="shared" ca="1" si="33"/>
        <v>0</v>
      </c>
      <c r="BC138" s="31">
        <f t="shared" ca="1" si="33"/>
        <v>0</v>
      </c>
      <c r="BD138" s="31">
        <f t="shared" ca="1" si="31"/>
        <v>0</v>
      </c>
      <c r="BE138" s="31">
        <f t="shared" ca="1" si="31"/>
        <v>0</v>
      </c>
      <c r="BF138" s="31">
        <f t="shared" ca="1" si="31"/>
        <v>0</v>
      </c>
      <c r="BG138" s="31">
        <f t="shared" ca="1" si="31"/>
        <v>0</v>
      </c>
      <c r="BH138" s="31">
        <f t="shared" ca="1" si="31"/>
        <v>0</v>
      </c>
      <c r="BI138" s="31">
        <f t="shared" ca="1" si="31"/>
        <v>0</v>
      </c>
      <c r="BJ138" s="31">
        <f t="shared" ca="1" si="22"/>
        <v>0</v>
      </c>
      <c r="BK138" s="31">
        <f t="shared" ca="1" si="22"/>
        <v>0</v>
      </c>
      <c r="BL138" s="31">
        <f t="shared" ca="1" si="22"/>
        <v>0</v>
      </c>
      <c r="BM138" s="32">
        <f t="shared" ca="1" si="34"/>
        <v>9.9999999997635314E-3</v>
      </c>
      <c r="BN138" s="32">
        <f t="shared" ca="1" si="34"/>
        <v>-9.999999999308784E-3</v>
      </c>
      <c r="BO138" s="32">
        <f t="shared" ca="1" si="34"/>
        <v>0</v>
      </c>
      <c r="BP138" s="32">
        <f t="shared" ca="1" si="32"/>
        <v>0</v>
      </c>
      <c r="BQ138" s="32">
        <f t="shared" ca="1" si="32"/>
        <v>0</v>
      </c>
      <c r="BR138" s="32">
        <f t="shared" ca="1" si="32"/>
        <v>0</v>
      </c>
      <c r="BS138" s="32">
        <f t="shared" ca="1" si="32"/>
        <v>0</v>
      </c>
      <c r="BT138" s="32">
        <f t="shared" ca="1" si="32"/>
        <v>0</v>
      </c>
      <c r="BU138" s="32">
        <f t="shared" ca="1" si="32"/>
        <v>0</v>
      </c>
      <c r="BV138" s="32">
        <f t="shared" ca="1" si="23"/>
        <v>0</v>
      </c>
      <c r="BW138" s="32">
        <f t="shared" ca="1" si="23"/>
        <v>2.0000000000004903E-2</v>
      </c>
      <c r="BX138" s="32">
        <f t="shared" ca="1" si="23"/>
        <v>0</v>
      </c>
    </row>
    <row r="139" spans="1:76">
      <c r="A139" t="s">
        <v>472</v>
      </c>
      <c r="B139" s="1" t="s">
        <v>406</v>
      </c>
      <c r="C139" t="str">
        <f t="shared" ca="1" si="29"/>
        <v>SPCIMP</v>
      </c>
      <c r="D139" t="str">
        <f t="shared" ca="1" si="30"/>
        <v>Alberta-Saskatchewan Intertie - Import</v>
      </c>
      <c r="E139" s="31">
        <f ca="1">IFERROR(IF(AND($A139=VLOOKUP($A139&amp;"."&amp;$C139,UncollectibleLookup,2,FALSE),$C139=VLOOKUP($A139&amp;"."&amp;$C139,UncollectibleLookup,4,FALSE)),0,'Corrected With Uncollectible'!CW139-'Module C Initial'!CW139),'Corrected With Uncollectible'!CW139-'Module C Initial'!CW139)</f>
        <v>3.5300000000000011</v>
      </c>
      <c r="F139" s="31">
        <f ca="1">IFERROR(IF(AND($A139=VLOOKUP($A139&amp;"."&amp;$C139,UncollectibleLookup,2,FALSE),$C139=VLOOKUP($A139&amp;"."&amp;$C139,UncollectibleLookup,4,FALSE)),0,'Corrected With Uncollectible'!CX139-'Module C Initial'!CX139),'Corrected With Uncollectible'!CX139-'Module C Initial'!CX139)</f>
        <v>0</v>
      </c>
      <c r="G139" s="31">
        <f ca="1">IFERROR(IF(AND($A139=VLOOKUP($A139&amp;"."&amp;$C139,UncollectibleLookup,2,FALSE),$C139=VLOOKUP($A139&amp;"."&amp;$C139,UncollectibleLookup,4,FALSE)),0,'Corrected With Uncollectible'!CY139-'Module C Initial'!CY139),'Corrected With Uncollectible'!CY139-'Module C Initial'!CY139)</f>
        <v>0</v>
      </c>
      <c r="H139" s="31">
        <f ca="1">IFERROR(IF(AND($A139=VLOOKUP($A139&amp;"."&amp;$C139,UncollectibleLookup,2,FALSE),$C139=VLOOKUP($A139&amp;"."&amp;$C139,UncollectibleLookup,4,FALSE)),0,'Corrected With Uncollectible'!CZ139-'Module C Initial'!CZ139),'Corrected With Uncollectible'!CZ139-'Module C Initial'!CZ139)</f>
        <v>0</v>
      </c>
      <c r="I139" s="31">
        <f ca="1">IFERROR(IF(AND($A139=VLOOKUP($A139&amp;"."&amp;$C139,UncollectibleLookup,2,FALSE),$C139=VLOOKUP($A139&amp;"."&amp;$C139,UncollectibleLookup,4,FALSE)),0,'Corrected With Uncollectible'!DA139-'Module C Initial'!DA139),'Corrected With Uncollectible'!DA139-'Module C Initial'!DA139)</f>
        <v>1.0799999999999983</v>
      </c>
      <c r="J139" s="31">
        <f ca="1">IFERROR(IF(AND($A139=VLOOKUP($A139&amp;"."&amp;$C139,UncollectibleLookup,2,FALSE),$C139=VLOOKUP($A139&amp;"."&amp;$C139,UncollectibleLookup,4,FALSE)),0,'Corrected With Uncollectible'!DB139-'Module C Initial'!DB139),'Corrected With Uncollectible'!DB139-'Module C Initial'!DB139)</f>
        <v>0</v>
      </c>
      <c r="K139" s="31">
        <f ca="1">IFERROR(IF(AND($A139=VLOOKUP($A139&amp;"."&amp;$C139,UncollectibleLookup,2,FALSE),$C139=VLOOKUP($A139&amp;"."&amp;$C139,UncollectibleLookup,4,FALSE)),0,'Corrected With Uncollectible'!DC139-'Module C Initial'!DC139),'Corrected With Uncollectible'!DC139-'Module C Initial'!DC139)</f>
        <v>0</v>
      </c>
      <c r="L139" s="31">
        <f ca="1">IFERROR(IF(AND($A139=VLOOKUP($A139&amp;"."&amp;$C139,UncollectibleLookup,2,FALSE),$C139=VLOOKUP($A139&amp;"."&amp;$C139,UncollectibleLookup,4,FALSE)),0,'Corrected With Uncollectible'!DD139-'Module C Initial'!DD139),'Corrected With Uncollectible'!DD139-'Module C Initial'!DD139)</f>
        <v>0</v>
      </c>
      <c r="M139" s="31">
        <f ca="1">IFERROR(IF(AND($A139=VLOOKUP($A139&amp;"."&amp;$C139,UncollectibleLookup,2,FALSE),$C139=VLOOKUP($A139&amp;"."&amp;$C139,UncollectibleLookup,4,FALSE)),0,'Corrected With Uncollectible'!DE139-'Module C Initial'!DE139),'Corrected With Uncollectible'!DE139-'Module C Initial'!DE139)</f>
        <v>0</v>
      </c>
      <c r="N139" s="31">
        <f ca="1">IFERROR(IF(AND($A139=VLOOKUP($A139&amp;"."&amp;$C139,UncollectibleLookup,2,FALSE),$C139=VLOOKUP($A139&amp;"."&amp;$C139,UncollectibleLookup,4,FALSE)),0,'Corrected With Uncollectible'!DF139-'Module C Initial'!DF139),'Corrected With Uncollectible'!DF139-'Module C Initial'!DF139)</f>
        <v>0</v>
      </c>
      <c r="O139" s="31">
        <f ca="1">IFERROR(IF(AND($A139=VLOOKUP($A139&amp;"."&amp;$C139,UncollectibleLookup,2,FALSE),$C139=VLOOKUP($A139&amp;"."&amp;$C139,UncollectibleLookup,4,FALSE)),0,'Corrected With Uncollectible'!DG139-'Module C Initial'!DG139),'Corrected With Uncollectible'!DG139-'Module C Initial'!DG139)</f>
        <v>0</v>
      </c>
      <c r="P139" s="31">
        <f ca="1">IFERROR(IF(AND($A139=VLOOKUP($A139&amp;"."&amp;$C139,UncollectibleLookup,2,FALSE),$C139=VLOOKUP($A139&amp;"."&amp;$C139,UncollectibleLookup,4,FALSE)),0,'Corrected With Uncollectible'!DH139-'Module C Initial'!DH139),'Corrected With Uncollectible'!DH139-'Module C Initial'!DH139)</f>
        <v>0</v>
      </c>
      <c r="Q139" s="32">
        <f ca="1">IFERROR(IF(AND($A139=VLOOKUP($A139&amp;"."&amp;$C139,UncollectibleLookup,2,FALSE),$C139=VLOOKUP($A139&amp;"."&amp;$C139,UncollectibleLookup,4,FALSE)),0,'Corrected With Uncollectible'!DI139-'Module C Initial'!DI139),'Corrected With Uncollectible'!DI139-'Module C Initial'!DI139)</f>
        <v>0.17000000000000037</v>
      </c>
      <c r="R139" s="32">
        <f ca="1">IFERROR(IF(AND($A139=VLOOKUP($A139&amp;"."&amp;$C139,UncollectibleLookup,2,FALSE),$C139=VLOOKUP($A139&amp;"."&amp;$C139,UncollectibleLookup,4,FALSE)),0,'Corrected With Uncollectible'!DJ139-'Module C Initial'!DJ139),'Corrected With Uncollectible'!DJ139-'Module C Initial'!DJ139)</f>
        <v>0</v>
      </c>
      <c r="S139" s="32">
        <f ca="1">IFERROR(IF(AND($A139=VLOOKUP($A139&amp;"."&amp;$C139,UncollectibleLookup,2,FALSE),$C139=VLOOKUP($A139&amp;"."&amp;$C139,UncollectibleLookup,4,FALSE)),0,'Corrected With Uncollectible'!DK139-'Module C Initial'!DK139),'Corrected With Uncollectible'!DK139-'Module C Initial'!DK139)</f>
        <v>0</v>
      </c>
      <c r="T139" s="32">
        <f ca="1">IFERROR(IF(AND($A139=VLOOKUP($A139&amp;"."&amp;$C139,UncollectibleLookup,2,FALSE),$C139=VLOOKUP($A139&amp;"."&amp;$C139,UncollectibleLookup,4,FALSE)),0,'Corrected With Uncollectible'!DL139-'Module C Initial'!DL139),'Corrected With Uncollectible'!DL139-'Module C Initial'!DL139)</f>
        <v>0</v>
      </c>
      <c r="U139" s="32">
        <f ca="1">IFERROR(IF(AND($A139=VLOOKUP($A139&amp;"."&amp;$C139,UncollectibleLookup,2,FALSE),$C139=VLOOKUP($A139&amp;"."&amp;$C139,UncollectibleLookup,4,FALSE)),0,'Corrected With Uncollectible'!DM139-'Module C Initial'!DM139),'Corrected With Uncollectible'!DM139-'Module C Initial'!DM139)</f>
        <v>6.0000000000000053E-2</v>
      </c>
      <c r="V139" s="32">
        <f ca="1">IFERROR(IF(AND($A139=VLOOKUP($A139&amp;"."&amp;$C139,UncollectibleLookup,2,FALSE),$C139=VLOOKUP($A139&amp;"."&amp;$C139,UncollectibleLookup,4,FALSE)),0,'Corrected With Uncollectible'!DN139-'Module C Initial'!DN139),'Corrected With Uncollectible'!DN139-'Module C Initial'!DN139)</f>
        <v>0</v>
      </c>
      <c r="W139" s="32">
        <f ca="1">IFERROR(IF(AND($A139=VLOOKUP($A139&amp;"."&amp;$C139,UncollectibleLookup,2,FALSE),$C139=VLOOKUP($A139&amp;"."&amp;$C139,UncollectibleLookup,4,FALSE)),0,'Corrected With Uncollectible'!DO139-'Module C Initial'!DO139),'Corrected With Uncollectible'!DO139-'Module C Initial'!DO139)</f>
        <v>0</v>
      </c>
      <c r="X139" s="32">
        <f ca="1">IFERROR(IF(AND($A139=VLOOKUP($A139&amp;"."&amp;$C139,UncollectibleLookup,2,FALSE),$C139=VLOOKUP($A139&amp;"."&amp;$C139,UncollectibleLookup,4,FALSE)),0,'Corrected With Uncollectible'!DP139-'Module C Initial'!DP139),'Corrected With Uncollectible'!DP139-'Module C Initial'!DP139)</f>
        <v>0</v>
      </c>
      <c r="Y139" s="32">
        <f ca="1">IFERROR(IF(AND($A139=VLOOKUP($A139&amp;"."&amp;$C139,UncollectibleLookup,2,FALSE),$C139=VLOOKUP($A139&amp;"."&amp;$C139,UncollectibleLookup,4,FALSE)),0,'Corrected With Uncollectible'!DQ139-'Module C Initial'!DQ139),'Corrected With Uncollectible'!DQ139-'Module C Initial'!DQ139)</f>
        <v>0</v>
      </c>
      <c r="Z139" s="32">
        <f ca="1">IFERROR(IF(AND($A139=VLOOKUP($A139&amp;"."&amp;$C139,UncollectibleLookup,2,FALSE),$C139=VLOOKUP($A139&amp;"."&amp;$C139,UncollectibleLookup,4,FALSE)),0,'Corrected With Uncollectible'!DR139-'Module C Initial'!DR139),'Corrected With Uncollectible'!DR139-'Module C Initial'!DR139)</f>
        <v>0</v>
      </c>
      <c r="AA139" s="32">
        <f ca="1">IFERROR(IF(AND($A139=VLOOKUP($A139&amp;"."&amp;$C139,UncollectibleLookup,2,FALSE),$C139=VLOOKUP($A139&amp;"."&amp;$C139,UncollectibleLookup,4,FALSE)),0,'Corrected With Uncollectible'!DS139-'Module C Initial'!DS139),'Corrected With Uncollectible'!DS139-'Module C Initial'!DS139)</f>
        <v>0</v>
      </c>
      <c r="AB139" s="32">
        <f ca="1">IFERROR(IF(AND($A139=VLOOKUP($A139&amp;"."&amp;$C139,UncollectibleLookup,2,FALSE),$C139=VLOOKUP($A139&amp;"."&amp;$C139,UncollectibleLookup,4,FALSE)),0,'Corrected With Uncollectible'!DT139-'Module C Initial'!DT139),'Corrected With Uncollectible'!DT139-'Module C Initial'!DT139)</f>
        <v>0</v>
      </c>
      <c r="AC139" s="31">
        <f ca="1">IFERROR(IF(AND($A139=VLOOKUP($A139&amp;"."&amp;$C139,UncollectibleLookup,2,FALSE),$C139=VLOOKUP($A139&amp;"."&amp;$C139,UncollectibleLookup,4,FALSE)),0,'Corrected With Uncollectible'!DU139-'Module C Initial'!DU139),'Corrected With Uncollectible'!DU139-'Module C Initial'!DU139)</f>
        <v>1.1400000000000006</v>
      </c>
      <c r="AD139" s="31">
        <f ca="1">IFERROR(IF(AND($A139=VLOOKUP($A139&amp;"."&amp;$C139,UncollectibleLookup,2,FALSE),$C139=VLOOKUP($A139&amp;"."&amp;$C139,UncollectibleLookup,4,FALSE)),0,'Corrected With Uncollectible'!DV139-'Module C Initial'!DV139),'Corrected With Uncollectible'!DV139-'Module C Initial'!DV139)</f>
        <v>0</v>
      </c>
      <c r="AE139" s="31">
        <f ca="1">IFERROR(IF(AND($A139=VLOOKUP($A139&amp;"."&amp;$C139,UncollectibleLookup,2,FALSE),$C139=VLOOKUP($A139&amp;"."&amp;$C139,UncollectibleLookup,4,FALSE)),0,'Corrected With Uncollectible'!DW139-'Module C Initial'!DW139),'Corrected With Uncollectible'!DW139-'Module C Initial'!DW139)</f>
        <v>0</v>
      </c>
      <c r="AF139" s="31">
        <f ca="1">IFERROR(IF(AND($A139=VLOOKUP($A139&amp;"."&amp;$C139,UncollectibleLookup,2,FALSE),$C139=VLOOKUP($A139&amp;"."&amp;$C139,UncollectibleLookup,4,FALSE)),0,'Corrected With Uncollectible'!DX139-'Module C Initial'!DX139),'Corrected With Uncollectible'!DX139-'Module C Initial'!DX139)</f>
        <v>0</v>
      </c>
      <c r="AG139" s="31">
        <f ca="1">IFERROR(IF(AND($A139=VLOOKUP($A139&amp;"."&amp;$C139,UncollectibleLookup,2,FALSE),$C139=VLOOKUP($A139&amp;"."&amp;$C139,UncollectibleLookup,4,FALSE)),0,'Corrected With Uncollectible'!DY139-'Module C Initial'!DY139),'Corrected With Uncollectible'!DY139-'Module C Initial'!DY139)</f>
        <v>0.33999999999999986</v>
      </c>
      <c r="AH139" s="31">
        <f ca="1">IFERROR(IF(AND($A139=VLOOKUP($A139&amp;"."&amp;$C139,UncollectibleLookup,2,FALSE),$C139=VLOOKUP($A139&amp;"."&amp;$C139,UncollectibleLookup,4,FALSE)),0,'Corrected With Uncollectible'!DZ139-'Module C Initial'!DZ139),'Corrected With Uncollectible'!DZ139-'Module C Initial'!DZ139)</f>
        <v>0</v>
      </c>
      <c r="AI139" s="31">
        <f ca="1">IFERROR(IF(AND($A139=VLOOKUP($A139&amp;"."&amp;$C139,UncollectibleLookup,2,FALSE),$C139=VLOOKUP($A139&amp;"."&amp;$C139,UncollectibleLookup,4,FALSE)),0,'Corrected With Uncollectible'!EA139-'Module C Initial'!EA139),'Corrected With Uncollectible'!EA139-'Module C Initial'!EA139)</f>
        <v>0</v>
      </c>
      <c r="AJ139" s="31">
        <f ca="1">IFERROR(IF(AND($A139=VLOOKUP($A139&amp;"."&amp;$C139,UncollectibleLookup,2,FALSE),$C139=VLOOKUP($A139&amp;"."&amp;$C139,UncollectibleLookup,4,FALSE)),0,'Corrected With Uncollectible'!EB139-'Module C Initial'!EB139),'Corrected With Uncollectible'!EB139-'Module C Initial'!EB139)</f>
        <v>0</v>
      </c>
      <c r="AK139" s="31">
        <f ca="1">IFERROR(IF(AND($A139=VLOOKUP($A139&amp;"."&amp;$C139,UncollectibleLookup,2,FALSE),$C139=VLOOKUP($A139&amp;"."&amp;$C139,UncollectibleLookup,4,FALSE)),0,'Corrected With Uncollectible'!EC139-'Module C Initial'!EC139),'Corrected With Uncollectible'!EC139-'Module C Initial'!EC139)</f>
        <v>0</v>
      </c>
      <c r="AL139" s="31">
        <f ca="1">IFERROR(IF(AND($A139=VLOOKUP($A139&amp;"."&amp;$C139,UncollectibleLookup,2,FALSE),$C139=VLOOKUP($A139&amp;"."&amp;$C139,UncollectibleLookup,4,FALSE)),0,'Corrected With Uncollectible'!ED139-'Module C Initial'!ED139),'Corrected With Uncollectible'!ED139-'Module C Initial'!ED139)</f>
        <v>0</v>
      </c>
      <c r="AM139" s="31">
        <f ca="1">IFERROR(IF(AND($A139=VLOOKUP($A139&amp;"."&amp;$C139,UncollectibleLookup,2,FALSE),$C139=VLOOKUP($A139&amp;"."&amp;$C139,UncollectibleLookup,4,FALSE)),0,'Corrected With Uncollectible'!EE139-'Module C Initial'!EE139),'Corrected With Uncollectible'!EE139-'Module C Initial'!EE139)</f>
        <v>0</v>
      </c>
      <c r="AN139" s="31">
        <f ca="1">IFERROR(IF(AND($A139=VLOOKUP($A139&amp;"."&amp;$C139,UncollectibleLookup,2,FALSE),$C139=VLOOKUP($A139&amp;"."&amp;$C139,UncollectibleLookup,4,FALSE)),0,'Corrected With Uncollectible'!EF139-'Module C Initial'!EF139),'Corrected With Uncollectible'!EF139-'Module C Initial'!EF139)</f>
        <v>0</v>
      </c>
      <c r="AO139" s="32">
        <f t="shared" ca="1" si="27"/>
        <v>4.8400000000000016</v>
      </c>
      <c r="AP139" s="32">
        <f t="shared" ca="1" si="27"/>
        <v>0</v>
      </c>
      <c r="AQ139" s="32">
        <f t="shared" ca="1" si="27"/>
        <v>0</v>
      </c>
      <c r="AR139" s="32">
        <f t="shared" ca="1" si="26"/>
        <v>0</v>
      </c>
      <c r="AS139" s="32">
        <f t="shared" ca="1" si="26"/>
        <v>1.4799999999999982</v>
      </c>
      <c r="AT139" s="32">
        <f t="shared" ca="1" si="26"/>
        <v>0</v>
      </c>
      <c r="AU139" s="32">
        <f t="shared" ca="1" si="26"/>
        <v>0</v>
      </c>
      <c r="AV139" s="32">
        <f t="shared" ca="1" si="26"/>
        <v>0</v>
      </c>
      <c r="AW139" s="32">
        <f t="shared" ca="1" si="26"/>
        <v>0</v>
      </c>
      <c r="AX139" s="32">
        <f t="shared" ca="1" si="28"/>
        <v>0</v>
      </c>
      <c r="AY139" s="32">
        <f t="shared" ca="1" si="28"/>
        <v>0</v>
      </c>
      <c r="AZ139" s="32">
        <f t="shared" ca="1" si="28"/>
        <v>0</v>
      </c>
      <c r="BA139" s="31">
        <f t="shared" ca="1" si="33"/>
        <v>0.04</v>
      </c>
      <c r="BB139" s="31">
        <f t="shared" ca="1" si="33"/>
        <v>0</v>
      </c>
      <c r="BC139" s="31">
        <f t="shared" ca="1" si="33"/>
        <v>0</v>
      </c>
      <c r="BD139" s="31">
        <f t="shared" ca="1" si="31"/>
        <v>0</v>
      </c>
      <c r="BE139" s="31">
        <f t="shared" ca="1" si="31"/>
        <v>0.01</v>
      </c>
      <c r="BF139" s="31">
        <f t="shared" ca="1" si="31"/>
        <v>0</v>
      </c>
      <c r="BG139" s="31">
        <f t="shared" ca="1" si="31"/>
        <v>0</v>
      </c>
      <c r="BH139" s="31">
        <f t="shared" ca="1" si="31"/>
        <v>0</v>
      </c>
      <c r="BI139" s="31">
        <f t="shared" ca="1" si="31"/>
        <v>0</v>
      </c>
      <c r="BJ139" s="31">
        <f t="shared" ca="1" si="22"/>
        <v>0</v>
      </c>
      <c r="BK139" s="31">
        <f t="shared" ca="1" si="22"/>
        <v>0</v>
      </c>
      <c r="BL139" s="31">
        <f t="shared" ca="1" si="22"/>
        <v>0</v>
      </c>
      <c r="BM139" s="32">
        <f t="shared" ca="1" si="34"/>
        <v>4.8800000000000017</v>
      </c>
      <c r="BN139" s="32">
        <f t="shared" ca="1" si="34"/>
        <v>0</v>
      </c>
      <c r="BO139" s="32">
        <f t="shared" ca="1" si="34"/>
        <v>0</v>
      </c>
      <c r="BP139" s="32">
        <f t="shared" ca="1" si="32"/>
        <v>0</v>
      </c>
      <c r="BQ139" s="32">
        <f t="shared" ca="1" si="32"/>
        <v>1.4899999999999982</v>
      </c>
      <c r="BR139" s="32">
        <f t="shared" ca="1" si="32"/>
        <v>0</v>
      </c>
      <c r="BS139" s="32">
        <f t="shared" ca="1" si="32"/>
        <v>0</v>
      </c>
      <c r="BT139" s="32">
        <f t="shared" ca="1" si="32"/>
        <v>0</v>
      </c>
      <c r="BU139" s="32">
        <f t="shared" ca="1" si="32"/>
        <v>0</v>
      </c>
      <c r="BV139" s="32">
        <f t="shared" ca="1" si="23"/>
        <v>0</v>
      </c>
      <c r="BW139" s="32">
        <f t="shared" ca="1" si="23"/>
        <v>0</v>
      </c>
      <c r="BX139" s="32">
        <f t="shared" ca="1" si="23"/>
        <v>0</v>
      </c>
    </row>
    <row r="140" spans="1:76">
      <c r="A140" t="s">
        <v>436</v>
      </c>
      <c r="B140" s="1" t="s">
        <v>134</v>
      </c>
      <c r="C140" t="str">
        <f t="shared" ca="1" si="29"/>
        <v>THS</v>
      </c>
      <c r="D140" t="str">
        <f t="shared" ca="1" si="30"/>
        <v>Three Sisters Hydro Plant</v>
      </c>
      <c r="E140" s="31">
        <f ca="1">IFERROR(IF(AND($A140=VLOOKUP($A140&amp;"."&amp;$C140,UncollectibleLookup,2,FALSE),$C140=VLOOKUP($A140&amp;"."&amp;$C140,UncollectibleLookup,4,FALSE)),0,'Corrected With Uncollectible'!CW140-'Module C Initial'!CW140),'Corrected With Uncollectible'!CW140-'Module C Initial'!CW140)</f>
        <v>27.619999999999891</v>
      </c>
      <c r="F140" s="31">
        <f ca="1">IFERROR(IF(AND($A140=VLOOKUP($A140&amp;"."&amp;$C140,UncollectibleLookup,2,FALSE),$C140=VLOOKUP($A140&amp;"."&amp;$C140,UncollectibleLookup,4,FALSE)),0,'Corrected With Uncollectible'!CX140-'Module C Initial'!CX140),'Corrected With Uncollectible'!CX140-'Module C Initial'!CX140)</f>
        <v>5.6299999999999955</v>
      </c>
      <c r="G140" s="31">
        <f ca="1">IFERROR(IF(AND($A140=VLOOKUP($A140&amp;"."&amp;$C140,UncollectibleLookup,2,FALSE),$C140=VLOOKUP($A140&amp;"."&amp;$C140,UncollectibleLookup,4,FALSE)),0,'Corrected With Uncollectible'!CY140-'Module C Initial'!CY140),'Corrected With Uncollectible'!CY140-'Module C Initial'!CY140)</f>
        <v>1.9900000000000091</v>
      </c>
      <c r="H140" s="31">
        <f ca="1">IFERROR(IF(AND($A140=VLOOKUP($A140&amp;"."&amp;$C140,UncollectibleLookup,2,FALSE),$C140=VLOOKUP($A140&amp;"."&amp;$C140,UncollectibleLookup,4,FALSE)),0,'Corrected With Uncollectible'!CZ140-'Module C Initial'!CZ140),'Corrected With Uncollectible'!CZ140-'Module C Initial'!CZ140)</f>
        <v>0</v>
      </c>
      <c r="I140" s="31">
        <f ca="1">IFERROR(IF(AND($A140=VLOOKUP($A140&amp;"."&amp;$C140,UncollectibleLookup,2,FALSE),$C140=VLOOKUP($A140&amp;"."&amp;$C140,UncollectibleLookup,4,FALSE)),0,'Corrected With Uncollectible'!DA140-'Module C Initial'!DA140),'Corrected With Uncollectible'!DA140-'Module C Initial'!DA140)</f>
        <v>0</v>
      </c>
      <c r="J140" s="31">
        <f ca="1">IFERROR(IF(AND($A140=VLOOKUP($A140&amp;"."&amp;$C140,UncollectibleLookup,2,FALSE),$C140=VLOOKUP($A140&amp;"."&amp;$C140,UncollectibleLookup,4,FALSE)),0,'Corrected With Uncollectible'!DB140-'Module C Initial'!DB140),'Corrected With Uncollectible'!DB140-'Module C Initial'!DB140)</f>
        <v>1.7599999999999909</v>
      </c>
      <c r="K140" s="31">
        <f ca="1">IFERROR(IF(AND($A140=VLOOKUP($A140&amp;"."&amp;$C140,UncollectibleLookup,2,FALSE),$C140=VLOOKUP($A140&amp;"."&amp;$C140,UncollectibleLookup,4,FALSE)),0,'Corrected With Uncollectible'!DC140-'Module C Initial'!DC140),'Corrected With Uncollectible'!DC140-'Module C Initial'!DC140)</f>
        <v>5.4700000000000557</v>
      </c>
      <c r="L140" s="31">
        <f ca="1">IFERROR(IF(AND($A140=VLOOKUP($A140&amp;"."&amp;$C140,UncollectibleLookup,2,FALSE),$C140=VLOOKUP($A140&amp;"."&amp;$C140,UncollectibleLookup,4,FALSE)),0,'Corrected With Uncollectible'!DD140-'Module C Initial'!DD140),'Corrected With Uncollectible'!DD140-'Module C Initial'!DD140)</f>
        <v>4.4799999999999898</v>
      </c>
      <c r="M140" s="31">
        <f ca="1">IFERROR(IF(AND($A140=VLOOKUP($A140&amp;"."&amp;$C140,UncollectibleLookup,2,FALSE),$C140=VLOOKUP($A140&amp;"."&amp;$C140,UncollectibleLookup,4,FALSE)),0,'Corrected With Uncollectible'!DE140-'Module C Initial'!DE140),'Corrected With Uncollectible'!DE140-'Module C Initial'!DE140)</f>
        <v>29.940000000000055</v>
      </c>
      <c r="N140" s="31">
        <f ca="1">IFERROR(IF(AND($A140=VLOOKUP($A140&amp;"."&amp;$C140,UncollectibleLookup,2,FALSE),$C140=VLOOKUP($A140&amp;"."&amp;$C140,UncollectibleLookup,4,FALSE)),0,'Corrected With Uncollectible'!DF140-'Module C Initial'!DF140),'Corrected With Uncollectible'!DF140-'Module C Initial'!DF140)</f>
        <v>8.7800000000000296</v>
      </c>
      <c r="O140" s="31">
        <f ca="1">IFERROR(IF(AND($A140=VLOOKUP($A140&amp;"."&amp;$C140,UncollectibleLookup,2,FALSE),$C140=VLOOKUP($A140&amp;"."&amp;$C140,UncollectibleLookup,4,FALSE)),0,'Corrected With Uncollectible'!DG140-'Module C Initial'!DG140),'Corrected With Uncollectible'!DG140-'Module C Initial'!DG140)</f>
        <v>11.300000000000068</v>
      </c>
      <c r="P140" s="31">
        <f ca="1">IFERROR(IF(AND($A140=VLOOKUP($A140&amp;"."&amp;$C140,UncollectibleLookup,2,FALSE),$C140=VLOOKUP($A140&amp;"."&amp;$C140,UncollectibleLookup,4,FALSE)),0,'Corrected With Uncollectible'!DH140-'Module C Initial'!DH140),'Corrected With Uncollectible'!DH140-'Module C Initial'!DH140)</f>
        <v>16.100000000000023</v>
      </c>
      <c r="Q140" s="32">
        <f ca="1">IFERROR(IF(AND($A140=VLOOKUP($A140&amp;"."&amp;$C140,UncollectibleLookup,2,FALSE),$C140=VLOOKUP($A140&amp;"."&amp;$C140,UncollectibleLookup,4,FALSE)),0,'Corrected With Uncollectible'!DI140-'Module C Initial'!DI140),'Corrected With Uncollectible'!DI140-'Module C Initial'!DI140)</f>
        <v>1.379999999999999</v>
      </c>
      <c r="R140" s="32">
        <f ca="1">IFERROR(IF(AND($A140=VLOOKUP($A140&amp;"."&amp;$C140,UncollectibleLookup,2,FALSE),$C140=VLOOKUP($A140&amp;"."&amp;$C140,UncollectibleLookup,4,FALSE)),0,'Corrected With Uncollectible'!DJ140-'Module C Initial'!DJ140),'Corrected With Uncollectible'!DJ140-'Module C Initial'!DJ140)</f>
        <v>0.28000000000000025</v>
      </c>
      <c r="S140" s="32">
        <f ca="1">IFERROR(IF(AND($A140=VLOOKUP($A140&amp;"."&amp;$C140,UncollectibleLookup,2,FALSE),$C140=VLOOKUP($A140&amp;"."&amp;$C140,UncollectibleLookup,4,FALSE)),0,'Corrected With Uncollectible'!DK140-'Module C Initial'!DK140),'Corrected With Uncollectible'!DK140-'Module C Initial'!DK140)</f>
        <v>0.10000000000000009</v>
      </c>
      <c r="T140" s="32">
        <f ca="1">IFERROR(IF(AND($A140=VLOOKUP($A140&amp;"."&amp;$C140,UncollectibleLookup,2,FALSE),$C140=VLOOKUP($A140&amp;"."&amp;$C140,UncollectibleLookup,4,FALSE)),0,'Corrected With Uncollectible'!DL140-'Module C Initial'!DL140),'Corrected With Uncollectible'!DL140-'Module C Initial'!DL140)</f>
        <v>0</v>
      </c>
      <c r="U140" s="32">
        <f ca="1">IFERROR(IF(AND($A140=VLOOKUP($A140&amp;"."&amp;$C140,UncollectibleLookup,2,FALSE),$C140=VLOOKUP($A140&amp;"."&amp;$C140,UncollectibleLookup,4,FALSE)),0,'Corrected With Uncollectible'!DM140-'Module C Initial'!DM140),'Corrected With Uncollectible'!DM140-'Module C Initial'!DM140)</f>
        <v>0</v>
      </c>
      <c r="V140" s="32">
        <f ca="1">IFERROR(IF(AND($A140=VLOOKUP($A140&amp;"."&amp;$C140,UncollectibleLookup,2,FALSE),$C140=VLOOKUP($A140&amp;"."&amp;$C140,UncollectibleLookup,4,FALSE)),0,'Corrected With Uncollectible'!DN140-'Module C Initial'!DN140),'Corrected With Uncollectible'!DN140-'Module C Initial'!DN140)</f>
        <v>9.000000000000008E-2</v>
      </c>
      <c r="W140" s="32">
        <f ca="1">IFERROR(IF(AND($A140=VLOOKUP($A140&amp;"."&amp;$C140,UncollectibleLookup,2,FALSE),$C140=VLOOKUP($A140&amp;"."&amp;$C140,UncollectibleLookup,4,FALSE)),0,'Corrected With Uncollectible'!DO140-'Module C Initial'!DO140),'Corrected With Uncollectible'!DO140-'Module C Initial'!DO140)</f>
        <v>0.27999999999999936</v>
      </c>
      <c r="X140" s="32">
        <f ca="1">IFERROR(IF(AND($A140=VLOOKUP($A140&amp;"."&amp;$C140,UncollectibleLookup,2,FALSE),$C140=VLOOKUP($A140&amp;"."&amp;$C140,UncollectibleLookup,4,FALSE)),0,'Corrected With Uncollectible'!DP140-'Module C Initial'!DP140),'Corrected With Uncollectible'!DP140-'Module C Initial'!DP140)</f>
        <v>0.2200000000000002</v>
      </c>
      <c r="Y140" s="32">
        <f ca="1">IFERROR(IF(AND($A140=VLOOKUP($A140&amp;"."&amp;$C140,UncollectibleLookup,2,FALSE),$C140=VLOOKUP($A140&amp;"."&amp;$C140,UncollectibleLookup,4,FALSE)),0,'Corrected With Uncollectible'!DQ140-'Module C Initial'!DQ140),'Corrected With Uncollectible'!DQ140-'Module C Initial'!DQ140)</f>
        <v>1.490000000000002</v>
      </c>
      <c r="Z140" s="32">
        <f ca="1">IFERROR(IF(AND($A140=VLOOKUP($A140&amp;"."&amp;$C140,UncollectibleLookup,2,FALSE),$C140=VLOOKUP($A140&amp;"."&amp;$C140,UncollectibleLookup,4,FALSE)),0,'Corrected With Uncollectible'!DR140-'Module C Initial'!DR140),'Corrected With Uncollectible'!DR140-'Module C Initial'!DR140)</f>
        <v>0.42999999999999972</v>
      </c>
      <c r="AA140" s="32">
        <f ca="1">IFERROR(IF(AND($A140=VLOOKUP($A140&amp;"."&amp;$C140,UncollectibleLookup,2,FALSE),$C140=VLOOKUP($A140&amp;"."&amp;$C140,UncollectibleLookup,4,FALSE)),0,'Corrected With Uncollectible'!DS140-'Module C Initial'!DS140),'Corrected With Uncollectible'!DS140-'Module C Initial'!DS140)</f>
        <v>0.5600000000000005</v>
      </c>
      <c r="AB140" s="32">
        <f ca="1">IFERROR(IF(AND($A140=VLOOKUP($A140&amp;"."&amp;$C140,UncollectibleLookup,2,FALSE),$C140=VLOOKUP($A140&amp;"."&amp;$C140,UncollectibleLookup,4,FALSE)),0,'Corrected With Uncollectible'!DT140-'Module C Initial'!DT140),'Corrected With Uncollectible'!DT140-'Module C Initial'!DT140)</f>
        <v>0.8100000000000005</v>
      </c>
      <c r="AC140" s="31">
        <f ca="1">IFERROR(IF(AND($A140=VLOOKUP($A140&amp;"."&amp;$C140,UncollectibleLookup,2,FALSE),$C140=VLOOKUP($A140&amp;"."&amp;$C140,UncollectibleLookup,4,FALSE)),0,'Corrected With Uncollectible'!DU140-'Module C Initial'!DU140),'Corrected With Uncollectible'!DU140-'Module C Initial'!DU140)</f>
        <v>8.9000000000000057</v>
      </c>
      <c r="AD140" s="31">
        <f ca="1">IFERROR(IF(AND($A140=VLOOKUP($A140&amp;"."&amp;$C140,UncollectibleLookup,2,FALSE),$C140=VLOOKUP($A140&amp;"."&amp;$C140,UncollectibleLookup,4,FALSE)),0,'Corrected With Uncollectible'!DV140-'Module C Initial'!DV140),'Corrected With Uncollectible'!DV140-'Module C Initial'!DV140)</f>
        <v>1.8000000000000007</v>
      </c>
      <c r="AE140" s="31">
        <f ca="1">IFERROR(IF(AND($A140=VLOOKUP($A140&amp;"."&amp;$C140,UncollectibleLookup,2,FALSE),$C140=VLOOKUP($A140&amp;"."&amp;$C140,UncollectibleLookup,4,FALSE)),0,'Corrected With Uncollectible'!DW140-'Module C Initial'!DW140),'Corrected With Uncollectible'!DW140-'Module C Initial'!DW140)</f>
        <v>0.64000000000000057</v>
      </c>
      <c r="AF140" s="31">
        <f ca="1">IFERROR(IF(AND($A140=VLOOKUP($A140&amp;"."&amp;$C140,UncollectibleLookup,2,FALSE),$C140=VLOOKUP($A140&amp;"."&amp;$C140,UncollectibleLookup,4,FALSE)),0,'Corrected With Uncollectible'!DX140-'Module C Initial'!DX140),'Corrected With Uncollectible'!DX140-'Module C Initial'!DX140)</f>
        <v>0</v>
      </c>
      <c r="AG140" s="31">
        <f ca="1">IFERROR(IF(AND($A140=VLOOKUP($A140&amp;"."&amp;$C140,UncollectibleLookup,2,FALSE),$C140=VLOOKUP($A140&amp;"."&amp;$C140,UncollectibleLookup,4,FALSE)),0,'Corrected With Uncollectible'!DY140-'Module C Initial'!DY140),'Corrected With Uncollectible'!DY140-'Module C Initial'!DY140)</f>
        <v>0</v>
      </c>
      <c r="AH140" s="31">
        <f ca="1">IFERROR(IF(AND($A140=VLOOKUP($A140&amp;"."&amp;$C140,UncollectibleLookup,2,FALSE),$C140=VLOOKUP($A140&amp;"."&amp;$C140,UncollectibleLookup,4,FALSE)),0,'Corrected With Uncollectible'!DZ140-'Module C Initial'!DZ140),'Corrected With Uncollectible'!DZ140-'Module C Initial'!DZ140)</f>
        <v>0.54999999999999893</v>
      </c>
      <c r="AI140" s="31">
        <f ca="1">IFERROR(IF(AND($A140=VLOOKUP($A140&amp;"."&amp;$C140,UncollectibleLookup,2,FALSE),$C140=VLOOKUP($A140&amp;"."&amp;$C140,UncollectibleLookup,4,FALSE)),0,'Corrected With Uncollectible'!EA140-'Module C Initial'!EA140),'Corrected With Uncollectible'!EA140-'Module C Initial'!EA140)</f>
        <v>1.6999999999999993</v>
      </c>
      <c r="AJ140" s="31">
        <f ca="1">IFERROR(IF(AND($A140=VLOOKUP($A140&amp;"."&amp;$C140,UncollectibleLookup,2,FALSE),$C140=VLOOKUP($A140&amp;"."&amp;$C140,UncollectibleLookup,4,FALSE)),0,'Corrected With Uncollectible'!EB140-'Module C Initial'!EB140),'Corrected With Uncollectible'!EB140-'Module C Initial'!EB140)</f>
        <v>1.379999999999999</v>
      </c>
      <c r="AK140" s="31">
        <f ca="1">IFERROR(IF(AND($A140=VLOOKUP($A140&amp;"."&amp;$C140,UncollectibleLookup,2,FALSE),$C140=VLOOKUP($A140&amp;"."&amp;$C140,UncollectibleLookup,4,FALSE)),0,'Corrected With Uncollectible'!EC140-'Module C Initial'!EC140),'Corrected With Uncollectible'!EC140-'Module C Initial'!EC140)</f>
        <v>9.2099999999999795</v>
      </c>
      <c r="AL140" s="31">
        <f ca="1">IFERROR(IF(AND($A140=VLOOKUP($A140&amp;"."&amp;$C140,UncollectibleLookup,2,FALSE),$C140=VLOOKUP($A140&amp;"."&amp;$C140,UncollectibleLookup,4,FALSE)),0,'Corrected With Uncollectible'!ED140-'Module C Initial'!ED140),'Corrected With Uncollectible'!ED140-'Module C Initial'!ED140)</f>
        <v>2.6899999999999977</v>
      </c>
      <c r="AM140" s="31">
        <f ca="1">IFERROR(IF(AND($A140=VLOOKUP($A140&amp;"."&amp;$C140,UncollectibleLookup,2,FALSE),$C140=VLOOKUP($A140&amp;"."&amp;$C140,UncollectibleLookup,4,FALSE)),0,'Corrected With Uncollectible'!EE140-'Module C Initial'!EE140),'Corrected With Uncollectible'!EE140-'Module C Initial'!EE140)</f>
        <v>3.4300000000000068</v>
      </c>
      <c r="AN140" s="31">
        <f ca="1">IFERROR(IF(AND($A140=VLOOKUP($A140&amp;"."&amp;$C140,UncollectibleLookup,2,FALSE),$C140=VLOOKUP($A140&amp;"."&amp;$C140,UncollectibleLookup,4,FALSE)),0,'Corrected With Uncollectible'!EF140-'Module C Initial'!EF140),'Corrected With Uncollectible'!EF140-'Module C Initial'!EF140)</f>
        <v>4.8699999999999903</v>
      </c>
      <c r="AO140" s="32">
        <f t="shared" ca="1" si="27"/>
        <v>37.899999999999892</v>
      </c>
      <c r="AP140" s="32">
        <f t="shared" ca="1" si="27"/>
        <v>7.7099999999999964</v>
      </c>
      <c r="AQ140" s="32">
        <f t="shared" ca="1" si="27"/>
        <v>2.7300000000000098</v>
      </c>
      <c r="AR140" s="32">
        <f t="shared" ca="1" si="26"/>
        <v>0</v>
      </c>
      <c r="AS140" s="32">
        <f t="shared" ca="1" si="26"/>
        <v>0</v>
      </c>
      <c r="AT140" s="32">
        <f t="shared" ca="1" si="26"/>
        <v>2.3999999999999897</v>
      </c>
      <c r="AU140" s="32">
        <f t="shared" ca="1" si="26"/>
        <v>7.4500000000000544</v>
      </c>
      <c r="AV140" s="32">
        <f t="shared" ca="1" si="26"/>
        <v>6.0799999999999894</v>
      </c>
      <c r="AW140" s="32">
        <f t="shared" ca="1" si="26"/>
        <v>40.640000000000036</v>
      </c>
      <c r="AX140" s="32">
        <f t="shared" ca="1" si="28"/>
        <v>11.900000000000027</v>
      </c>
      <c r="AY140" s="32">
        <f t="shared" ca="1" si="28"/>
        <v>15.290000000000076</v>
      </c>
      <c r="AZ140" s="32">
        <f t="shared" ca="1" si="28"/>
        <v>21.780000000000015</v>
      </c>
      <c r="BA140" s="31">
        <f t="shared" ca="1" si="33"/>
        <v>0.32</v>
      </c>
      <c r="BB140" s="31">
        <f t="shared" ca="1" si="33"/>
        <v>7.0000000000000007E-2</v>
      </c>
      <c r="BC140" s="31">
        <f t="shared" ca="1" si="33"/>
        <v>0.02</v>
      </c>
      <c r="BD140" s="31">
        <f t="shared" ca="1" si="31"/>
        <v>0</v>
      </c>
      <c r="BE140" s="31">
        <f t="shared" ca="1" si="31"/>
        <v>0</v>
      </c>
      <c r="BF140" s="31">
        <f t="shared" ca="1" si="31"/>
        <v>0.02</v>
      </c>
      <c r="BG140" s="31">
        <f t="shared" ca="1" si="31"/>
        <v>0.06</v>
      </c>
      <c r="BH140" s="31">
        <f t="shared" ca="1" si="31"/>
        <v>0.05</v>
      </c>
      <c r="BI140" s="31">
        <f t="shared" ca="1" si="31"/>
        <v>0.35</v>
      </c>
      <c r="BJ140" s="31">
        <f t="shared" ca="1" si="22"/>
        <v>0.1</v>
      </c>
      <c r="BK140" s="31">
        <f t="shared" ca="1" si="22"/>
        <v>0.13</v>
      </c>
      <c r="BL140" s="31">
        <f t="shared" ca="1" si="22"/>
        <v>0.19</v>
      </c>
      <c r="BM140" s="32">
        <f t="shared" ca="1" si="34"/>
        <v>38.219999999999892</v>
      </c>
      <c r="BN140" s="32">
        <f t="shared" ca="1" si="34"/>
        <v>7.7799999999999967</v>
      </c>
      <c r="BO140" s="32">
        <f t="shared" ca="1" si="34"/>
        <v>2.7500000000000098</v>
      </c>
      <c r="BP140" s="32">
        <f t="shared" ca="1" si="32"/>
        <v>0</v>
      </c>
      <c r="BQ140" s="32">
        <f t="shared" ca="1" si="32"/>
        <v>0</v>
      </c>
      <c r="BR140" s="32">
        <f t="shared" ca="1" si="32"/>
        <v>2.4199999999999897</v>
      </c>
      <c r="BS140" s="32">
        <f t="shared" ca="1" si="32"/>
        <v>7.510000000000054</v>
      </c>
      <c r="BT140" s="32">
        <f t="shared" ca="1" si="32"/>
        <v>6.1299999999999892</v>
      </c>
      <c r="BU140" s="32">
        <f t="shared" ca="1" si="32"/>
        <v>40.990000000000038</v>
      </c>
      <c r="BV140" s="32">
        <f t="shared" ca="1" si="23"/>
        <v>12.000000000000027</v>
      </c>
      <c r="BW140" s="32">
        <f t="shared" ca="1" si="23"/>
        <v>15.420000000000076</v>
      </c>
      <c r="BX140" s="32">
        <f t="shared" ca="1" si="23"/>
        <v>21.970000000000017</v>
      </c>
    </row>
    <row r="141" spans="1:76">
      <c r="A141" t="s">
        <v>549</v>
      </c>
      <c r="B141" s="1" t="s">
        <v>413</v>
      </c>
      <c r="C141" t="str">
        <f t="shared" ca="1" si="29"/>
        <v>BCHIMP</v>
      </c>
      <c r="D141" t="str">
        <f t="shared" ca="1" si="30"/>
        <v>Alberta-BC Intertie - Import</v>
      </c>
      <c r="E141" s="31">
        <f ca="1">IFERROR(IF(AND($A141=VLOOKUP($A141&amp;"."&amp;$C141,UncollectibleLookup,2,FALSE),$C141=VLOOKUP($A141&amp;"."&amp;$C141,UncollectibleLookup,4,FALSE)),0,'Corrected With Uncollectible'!CW141-'Module C Initial'!CW141),'Corrected With Uncollectible'!CW141-'Module C Initial'!CW141)</f>
        <v>207.35000000000036</v>
      </c>
      <c r="F141" s="31">
        <f ca="1">IFERROR(IF(AND($A141=VLOOKUP($A141&amp;"."&amp;$C141,UncollectibleLookup,2,FALSE),$C141=VLOOKUP($A141&amp;"."&amp;$C141,UncollectibleLookup,4,FALSE)),0,'Corrected With Uncollectible'!CX141-'Module C Initial'!CX141),'Corrected With Uncollectible'!CX141-'Module C Initial'!CX141)</f>
        <v>87.340000000000146</v>
      </c>
      <c r="G141" s="31">
        <f ca="1">IFERROR(IF(AND($A141=VLOOKUP($A141&amp;"."&amp;$C141,UncollectibleLookup,2,FALSE),$C141=VLOOKUP($A141&amp;"."&amp;$C141,UncollectibleLookup,4,FALSE)),0,'Corrected With Uncollectible'!CY141-'Module C Initial'!CY141),'Corrected With Uncollectible'!CY141-'Module C Initial'!CY141)</f>
        <v>0</v>
      </c>
      <c r="H141" s="31">
        <f ca="1">IFERROR(IF(AND($A141=VLOOKUP($A141&amp;"."&amp;$C141,UncollectibleLookup,2,FALSE),$C141=VLOOKUP($A141&amp;"."&amp;$C141,UncollectibleLookup,4,FALSE)),0,'Corrected With Uncollectible'!CZ141-'Module C Initial'!CZ141),'Corrected With Uncollectible'!CZ141-'Module C Initial'!CZ141)</f>
        <v>0</v>
      </c>
      <c r="I141" s="31">
        <f ca="1">IFERROR(IF(AND($A141=VLOOKUP($A141&amp;"."&amp;$C141,UncollectibleLookup,2,FALSE),$C141=VLOOKUP($A141&amp;"."&amp;$C141,UncollectibleLookup,4,FALSE)),0,'Corrected With Uncollectible'!DA141-'Module C Initial'!DA141),'Corrected With Uncollectible'!DA141-'Module C Initial'!DA141)</f>
        <v>0</v>
      </c>
      <c r="J141" s="31">
        <f ca="1">IFERROR(IF(AND($A141=VLOOKUP($A141&amp;"."&amp;$C141,UncollectibleLookup,2,FALSE),$C141=VLOOKUP($A141&amp;"."&amp;$C141,UncollectibleLookup,4,FALSE)),0,'Corrected With Uncollectible'!DB141-'Module C Initial'!DB141),'Corrected With Uncollectible'!DB141-'Module C Initial'!DB141)</f>
        <v>0</v>
      </c>
      <c r="K141" s="31">
        <f ca="1">IFERROR(IF(AND($A141=VLOOKUP($A141&amp;"."&amp;$C141,UncollectibleLookup,2,FALSE),$C141=VLOOKUP($A141&amp;"."&amp;$C141,UncollectibleLookup,4,FALSE)),0,'Corrected With Uncollectible'!DC141-'Module C Initial'!DC141),'Corrected With Uncollectible'!DC141-'Module C Initial'!DC141)</f>
        <v>0</v>
      </c>
      <c r="L141" s="31">
        <f ca="1">IFERROR(IF(AND($A141=VLOOKUP($A141&amp;"."&amp;$C141,UncollectibleLookup,2,FALSE),$C141=VLOOKUP($A141&amp;"."&amp;$C141,UncollectibleLookup,4,FALSE)),0,'Corrected With Uncollectible'!DD141-'Module C Initial'!DD141),'Corrected With Uncollectible'!DD141-'Module C Initial'!DD141)</f>
        <v>0</v>
      </c>
      <c r="M141" s="31">
        <f ca="1">IFERROR(IF(AND($A141=VLOOKUP($A141&amp;"."&amp;$C141,UncollectibleLookup,2,FALSE),$C141=VLOOKUP($A141&amp;"."&amp;$C141,UncollectibleLookup,4,FALSE)),0,'Corrected With Uncollectible'!DE141-'Module C Initial'!DE141),'Corrected With Uncollectible'!DE141-'Module C Initial'!DE141)</f>
        <v>0</v>
      </c>
      <c r="N141" s="31">
        <f ca="1">IFERROR(IF(AND($A141=VLOOKUP($A141&amp;"."&amp;$C141,UncollectibleLookup,2,FALSE),$C141=VLOOKUP($A141&amp;"."&amp;$C141,UncollectibleLookup,4,FALSE)),0,'Corrected With Uncollectible'!DF141-'Module C Initial'!DF141),'Corrected With Uncollectible'!DF141-'Module C Initial'!DF141)</f>
        <v>0</v>
      </c>
      <c r="O141" s="31">
        <f ca="1">IFERROR(IF(AND($A141=VLOOKUP($A141&amp;"."&amp;$C141,UncollectibleLookup,2,FALSE),$C141=VLOOKUP($A141&amp;"."&amp;$C141,UncollectibleLookup,4,FALSE)),0,'Corrected With Uncollectible'!DG141-'Module C Initial'!DG141),'Corrected With Uncollectible'!DG141-'Module C Initial'!DG141)</f>
        <v>0</v>
      </c>
      <c r="P141" s="31">
        <f ca="1">IFERROR(IF(AND($A141=VLOOKUP($A141&amp;"."&amp;$C141,UncollectibleLookup,2,FALSE),$C141=VLOOKUP($A141&amp;"."&amp;$C141,UncollectibleLookup,4,FALSE)),0,'Corrected With Uncollectible'!DH141-'Module C Initial'!DH141),'Corrected With Uncollectible'!DH141-'Module C Initial'!DH141)</f>
        <v>0</v>
      </c>
      <c r="Q141" s="32">
        <f ca="1">IFERROR(IF(AND($A141=VLOOKUP($A141&amp;"."&amp;$C141,UncollectibleLookup,2,FALSE),$C141=VLOOKUP($A141&amp;"."&amp;$C141,UncollectibleLookup,4,FALSE)),0,'Corrected With Uncollectible'!DI141-'Module C Initial'!DI141),'Corrected With Uncollectible'!DI141-'Module C Initial'!DI141)</f>
        <v>10.370000000000005</v>
      </c>
      <c r="R141" s="32">
        <f ca="1">IFERROR(IF(AND($A141=VLOOKUP($A141&amp;"."&amp;$C141,UncollectibleLookup,2,FALSE),$C141=VLOOKUP($A141&amp;"."&amp;$C141,UncollectibleLookup,4,FALSE)),0,'Corrected With Uncollectible'!DJ141-'Module C Initial'!DJ141),'Corrected With Uncollectible'!DJ141-'Module C Initial'!DJ141)</f>
        <v>4.3599999999999568</v>
      </c>
      <c r="S141" s="32">
        <f ca="1">IFERROR(IF(AND($A141=VLOOKUP($A141&amp;"."&amp;$C141,UncollectibleLookup,2,FALSE),$C141=VLOOKUP($A141&amp;"."&amp;$C141,UncollectibleLookup,4,FALSE)),0,'Corrected With Uncollectible'!DK141-'Module C Initial'!DK141),'Corrected With Uncollectible'!DK141-'Module C Initial'!DK141)</f>
        <v>0</v>
      </c>
      <c r="T141" s="32">
        <f ca="1">IFERROR(IF(AND($A141=VLOOKUP($A141&amp;"."&amp;$C141,UncollectibleLookup,2,FALSE),$C141=VLOOKUP($A141&amp;"."&amp;$C141,UncollectibleLookup,4,FALSE)),0,'Corrected With Uncollectible'!DL141-'Module C Initial'!DL141),'Corrected With Uncollectible'!DL141-'Module C Initial'!DL141)</f>
        <v>0</v>
      </c>
      <c r="U141" s="32">
        <f ca="1">IFERROR(IF(AND($A141=VLOOKUP($A141&amp;"."&amp;$C141,UncollectibleLookup,2,FALSE),$C141=VLOOKUP($A141&amp;"."&amp;$C141,UncollectibleLookup,4,FALSE)),0,'Corrected With Uncollectible'!DM141-'Module C Initial'!DM141),'Corrected With Uncollectible'!DM141-'Module C Initial'!DM141)</f>
        <v>0</v>
      </c>
      <c r="V141" s="32">
        <f ca="1">IFERROR(IF(AND($A141=VLOOKUP($A141&amp;"."&amp;$C141,UncollectibleLookup,2,FALSE),$C141=VLOOKUP($A141&amp;"."&amp;$C141,UncollectibleLookup,4,FALSE)),0,'Corrected With Uncollectible'!DN141-'Module C Initial'!DN141),'Corrected With Uncollectible'!DN141-'Module C Initial'!DN141)</f>
        <v>0</v>
      </c>
      <c r="W141" s="32">
        <f ca="1">IFERROR(IF(AND($A141=VLOOKUP($A141&amp;"."&amp;$C141,UncollectibleLookup,2,FALSE),$C141=VLOOKUP($A141&amp;"."&amp;$C141,UncollectibleLookup,4,FALSE)),0,'Corrected With Uncollectible'!DO141-'Module C Initial'!DO141),'Corrected With Uncollectible'!DO141-'Module C Initial'!DO141)</f>
        <v>0</v>
      </c>
      <c r="X141" s="32">
        <f ca="1">IFERROR(IF(AND($A141=VLOOKUP($A141&amp;"."&amp;$C141,UncollectibleLookup,2,FALSE),$C141=VLOOKUP($A141&amp;"."&amp;$C141,UncollectibleLookup,4,FALSE)),0,'Corrected With Uncollectible'!DP141-'Module C Initial'!DP141),'Corrected With Uncollectible'!DP141-'Module C Initial'!DP141)</f>
        <v>0</v>
      </c>
      <c r="Y141" s="32">
        <f ca="1">IFERROR(IF(AND($A141=VLOOKUP($A141&amp;"."&amp;$C141,UncollectibleLookup,2,FALSE),$C141=VLOOKUP($A141&amp;"."&amp;$C141,UncollectibleLookup,4,FALSE)),0,'Corrected With Uncollectible'!DQ141-'Module C Initial'!DQ141),'Corrected With Uncollectible'!DQ141-'Module C Initial'!DQ141)</f>
        <v>0</v>
      </c>
      <c r="Z141" s="32">
        <f ca="1">IFERROR(IF(AND($A141=VLOOKUP($A141&amp;"."&amp;$C141,UncollectibleLookup,2,FALSE),$C141=VLOOKUP($A141&amp;"."&amp;$C141,UncollectibleLookup,4,FALSE)),0,'Corrected With Uncollectible'!DR141-'Module C Initial'!DR141),'Corrected With Uncollectible'!DR141-'Module C Initial'!DR141)</f>
        <v>0</v>
      </c>
      <c r="AA141" s="32">
        <f ca="1">IFERROR(IF(AND($A141=VLOOKUP($A141&amp;"."&amp;$C141,UncollectibleLookup,2,FALSE),$C141=VLOOKUP($A141&amp;"."&amp;$C141,UncollectibleLookup,4,FALSE)),0,'Corrected With Uncollectible'!DS141-'Module C Initial'!DS141),'Corrected With Uncollectible'!DS141-'Module C Initial'!DS141)</f>
        <v>0</v>
      </c>
      <c r="AB141" s="32">
        <f ca="1">IFERROR(IF(AND($A141=VLOOKUP($A141&amp;"."&amp;$C141,UncollectibleLookup,2,FALSE),$C141=VLOOKUP($A141&amp;"."&amp;$C141,UncollectibleLookup,4,FALSE)),0,'Corrected With Uncollectible'!DT141-'Module C Initial'!DT141),'Corrected With Uncollectible'!DT141-'Module C Initial'!DT141)</f>
        <v>0</v>
      </c>
      <c r="AC141" s="31">
        <f ca="1">IFERROR(IF(AND($A141=VLOOKUP($A141&amp;"."&amp;$C141,UncollectibleLookup,2,FALSE),$C141=VLOOKUP($A141&amp;"."&amp;$C141,UncollectibleLookup,4,FALSE)),0,'Corrected With Uncollectible'!DU141-'Module C Initial'!DU141),'Corrected With Uncollectible'!DU141-'Module C Initial'!DU141)</f>
        <v>66.809999999999491</v>
      </c>
      <c r="AD141" s="31">
        <f ca="1">IFERROR(IF(AND($A141=VLOOKUP($A141&amp;"."&amp;$C141,UncollectibleLookup,2,FALSE),$C141=VLOOKUP($A141&amp;"."&amp;$C141,UncollectibleLookup,4,FALSE)),0,'Corrected With Uncollectible'!DV141-'Module C Initial'!DV141),'Corrected With Uncollectible'!DV141-'Module C Initial'!DV141)</f>
        <v>27.940000000000055</v>
      </c>
      <c r="AE141" s="31">
        <f ca="1">IFERROR(IF(AND($A141=VLOOKUP($A141&amp;"."&amp;$C141,UncollectibleLookup,2,FALSE),$C141=VLOOKUP($A141&amp;"."&amp;$C141,UncollectibleLookup,4,FALSE)),0,'Corrected With Uncollectible'!DW141-'Module C Initial'!DW141),'Corrected With Uncollectible'!DW141-'Module C Initial'!DW141)</f>
        <v>0</v>
      </c>
      <c r="AF141" s="31">
        <f ca="1">IFERROR(IF(AND($A141=VLOOKUP($A141&amp;"."&amp;$C141,UncollectibleLookup,2,FALSE),$C141=VLOOKUP($A141&amp;"."&amp;$C141,UncollectibleLookup,4,FALSE)),0,'Corrected With Uncollectible'!DX141-'Module C Initial'!DX141),'Corrected With Uncollectible'!DX141-'Module C Initial'!DX141)</f>
        <v>0</v>
      </c>
      <c r="AG141" s="31">
        <f ca="1">IFERROR(IF(AND($A141=VLOOKUP($A141&amp;"."&amp;$C141,UncollectibleLookup,2,FALSE),$C141=VLOOKUP($A141&amp;"."&amp;$C141,UncollectibleLookup,4,FALSE)),0,'Corrected With Uncollectible'!DY141-'Module C Initial'!DY141),'Corrected With Uncollectible'!DY141-'Module C Initial'!DY141)</f>
        <v>0</v>
      </c>
      <c r="AH141" s="31">
        <f ca="1">IFERROR(IF(AND($A141=VLOOKUP($A141&amp;"."&amp;$C141,UncollectibleLookup,2,FALSE),$C141=VLOOKUP($A141&amp;"."&amp;$C141,UncollectibleLookup,4,FALSE)),0,'Corrected With Uncollectible'!DZ141-'Module C Initial'!DZ141),'Corrected With Uncollectible'!DZ141-'Module C Initial'!DZ141)</f>
        <v>0</v>
      </c>
      <c r="AI141" s="31">
        <f ca="1">IFERROR(IF(AND($A141=VLOOKUP($A141&amp;"."&amp;$C141,UncollectibleLookup,2,FALSE),$C141=VLOOKUP($A141&amp;"."&amp;$C141,UncollectibleLookup,4,FALSE)),0,'Corrected With Uncollectible'!EA141-'Module C Initial'!EA141),'Corrected With Uncollectible'!EA141-'Module C Initial'!EA141)</f>
        <v>0</v>
      </c>
      <c r="AJ141" s="31">
        <f ca="1">IFERROR(IF(AND($A141=VLOOKUP($A141&amp;"."&amp;$C141,UncollectibleLookup,2,FALSE),$C141=VLOOKUP($A141&amp;"."&amp;$C141,UncollectibleLookup,4,FALSE)),0,'Corrected With Uncollectible'!EB141-'Module C Initial'!EB141),'Corrected With Uncollectible'!EB141-'Module C Initial'!EB141)</f>
        <v>0</v>
      </c>
      <c r="AK141" s="31">
        <f ca="1">IFERROR(IF(AND($A141=VLOOKUP($A141&amp;"."&amp;$C141,UncollectibleLookup,2,FALSE),$C141=VLOOKUP($A141&amp;"."&amp;$C141,UncollectibleLookup,4,FALSE)),0,'Corrected With Uncollectible'!EC141-'Module C Initial'!EC141),'Corrected With Uncollectible'!EC141-'Module C Initial'!EC141)</f>
        <v>0</v>
      </c>
      <c r="AL141" s="31">
        <f ca="1">IFERROR(IF(AND($A141=VLOOKUP($A141&amp;"."&amp;$C141,UncollectibleLookup,2,FALSE),$C141=VLOOKUP($A141&amp;"."&amp;$C141,UncollectibleLookup,4,FALSE)),0,'Corrected With Uncollectible'!ED141-'Module C Initial'!ED141),'Corrected With Uncollectible'!ED141-'Module C Initial'!ED141)</f>
        <v>0</v>
      </c>
      <c r="AM141" s="31">
        <f ca="1">IFERROR(IF(AND($A141=VLOOKUP($A141&amp;"."&amp;$C141,UncollectibleLookup,2,FALSE),$C141=VLOOKUP($A141&amp;"."&amp;$C141,UncollectibleLookup,4,FALSE)),0,'Corrected With Uncollectible'!EE141-'Module C Initial'!EE141),'Corrected With Uncollectible'!EE141-'Module C Initial'!EE141)</f>
        <v>0</v>
      </c>
      <c r="AN141" s="31">
        <f ca="1">IFERROR(IF(AND($A141=VLOOKUP($A141&amp;"."&amp;$C141,UncollectibleLookup,2,FALSE),$C141=VLOOKUP($A141&amp;"."&amp;$C141,UncollectibleLookup,4,FALSE)),0,'Corrected With Uncollectible'!EF141-'Module C Initial'!EF141),'Corrected With Uncollectible'!EF141-'Module C Initial'!EF141)</f>
        <v>0</v>
      </c>
      <c r="AO141" s="32">
        <f t="shared" ca="1" si="27"/>
        <v>284.52999999999986</v>
      </c>
      <c r="AP141" s="32">
        <f t="shared" ca="1" si="27"/>
        <v>119.64000000000016</v>
      </c>
      <c r="AQ141" s="32">
        <f t="shared" ca="1" si="27"/>
        <v>0</v>
      </c>
      <c r="AR141" s="32">
        <f t="shared" ca="1" si="26"/>
        <v>0</v>
      </c>
      <c r="AS141" s="32">
        <f t="shared" ca="1" si="26"/>
        <v>0</v>
      </c>
      <c r="AT141" s="32">
        <f t="shared" ca="1" si="26"/>
        <v>0</v>
      </c>
      <c r="AU141" s="32">
        <f t="shared" ca="1" si="26"/>
        <v>0</v>
      </c>
      <c r="AV141" s="32">
        <f t="shared" ca="1" si="26"/>
        <v>0</v>
      </c>
      <c r="AW141" s="32">
        <f t="shared" ca="1" si="26"/>
        <v>0</v>
      </c>
      <c r="AX141" s="32">
        <f t="shared" ca="1" si="28"/>
        <v>0</v>
      </c>
      <c r="AY141" s="32">
        <f t="shared" ca="1" si="28"/>
        <v>0</v>
      </c>
      <c r="AZ141" s="32">
        <f t="shared" ca="1" si="28"/>
        <v>0</v>
      </c>
      <c r="BA141" s="31">
        <f t="shared" ca="1" si="33"/>
        <v>2.4300000000000002</v>
      </c>
      <c r="BB141" s="31">
        <f t="shared" ca="1" si="33"/>
        <v>1.02</v>
      </c>
      <c r="BC141" s="31">
        <f t="shared" ca="1" si="33"/>
        <v>0</v>
      </c>
      <c r="BD141" s="31">
        <f t="shared" ca="1" si="31"/>
        <v>0</v>
      </c>
      <c r="BE141" s="31">
        <f t="shared" ca="1" si="31"/>
        <v>0</v>
      </c>
      <c r="BF141" s="31">
        <f t="shared" ca="1" si="31"/>
        <v>0</v>
      </c>
      <c r="BG141" s="31">
        <f t="shared" ca="1" si="31"/>
        <v>0</v>
      </c>
      <c r="BH141" s="31">
        <f t="shared" ca="1" si="31"/>
        <v>0</v>
      </c>
      <c r="BI141" s="31">
        <f t="shared" ca="1" si="31"/>
        <v>0</v>
      </c>
      <c r="BJ141" s="31">
        <f t="shared" ca="1" si="22"/>
        <v>0</v>
      </c>
      <c r="BK141" s="31">
        <f t="shared" ca="1" si="22"/>
        <v>0</v>
      </c>
      <c r="BL141" s="31">
        <f t="shared" ca="1" si="22"/>
        <v>0</v>
      </c>
      <c r="BM141" s="32">
        <f t="shared" ca="1" si="34"/>
        <v>286.95999999999987</v>
      </c>
      <c r="BN141" s="32">
        <f t="shared" ca="1" si="34"/>
        <v>120.66000000000015</v>
      </c>
      <c r="BO141" s="32">
        <f t="shared" ca="1" si="34"/>
        <v>0</v>
      </c>
      <c r="BP141" s="32">
        <f t="shared" ca="1" si="32"/>
        <v>0</v>
      </c>
      <c r="BQ141" s="32">
        <f t="shared" ca="1" si="32"/>
        <v>0</v>
      </c>
      <c r="BR141" s="32">
        <f t="shared" ca="1" si="32"/>
        <v>0</v>
      </c>
      <c r="BS141" s="32">
        <f t="shared" ca="1" si="32"/>
        <v>0</v>
      </c>
      <c r="BT141" s="32">
        <f t="shared" ca="1" si="32"/>
        <v>0</v>
      </c>
      <c r="BU141" s="32">
        <f t="shared" ca="1" si="32"/>
        <v>0</v>
      </c>
      <c r="BV141" s="32">
        <f t="shared" ca="1" si="23"/>
        <v>0</v>
      </c>
      <c r="BW141" s="32">
        <f t="shared" ca="1" si="23"/>
        <v>0</v>
      </c>
      <c r="BX141" s="32">
        <f t="shared" ca="1" si="23"/>
        <v>0</v>
      </c>
    </row>
    <row r="142" spans="1:76">
      <c r="A142" t="s">
        <v>549</v>
      </c>
      <c r="B142" s="1" t="s">
        <v>355</v>
      </c>
      <c r="C142" t="str">
        <f t="shared" ca="1" si="29"/>
        <v>BCHEXP</v>
      </c>
      <c r="D142" t="str">
        <f t="shared" ca="1" si="30"/>
        <v>Alberta-BC Intertie - Export</v>
      </c>
      <c r="E142" s="31">
        <f ca="1">IFERROR(IF(AND($A142=VLOOKUP($A142&amp;"."&amp;$C142,UncollectibleLookup,2,FALSE),$C142=VLOOKUP($A142&amp;"."&amp;$C142,UncollectibleLookup,4,FALSE)),0,'Corrected With Uncollectible'!CW142-'Module C Initial'!CW142),'Corrected With Uncollectible'!CW142-'Module C Initial'!CW142)</f>
        <v>0</v>
      </c>
      <c r="F142" s="31">
        <f ca="1">IFERROR(IF(AND($A142=VLOOKUP($A142&amp;"."&amp;$C142,UncollectibleLookup,2,FALSE),$C142=VLOOKUP($A142&amp;"."&amp;$C142,UncollectibleLookup,4,FALSE)),0,'Corrected With Uncollectible'!CX142-'Module C Initial'!CX142),'Corrected With Uncollectible'!CX142-'Module C Initial'!CX142)</f>
        <v>0</v>
      </c>
      <c r="G142" s="31">
        <f ca="1">IFERROR(IF(AND($A142=VLOOKUP($A142&amp;"."&amp;$C142,UncollectibleLookup,2,FALSE),$C142=VLOOKUP($A142&amp;"."&amp;$C142,UncollectibleLookup,4,FALSE)),0,'Corrected With Uncollectible'!CY142-'Module C Initial'!CY142),'Corrected With Uncollectible'!CY142-'Module C Initial'!CY142)</f>
        <v>0</v>
      </c>
      <c r="H142" s="31">
        <f ca="1">IFERROR(IF(AND($A142=VLOOKUP($A142&amp;"."&amp;$C142,UncollectibleLookup,2,FALSE),$C142=VLOOKUP($A142&amp;"."&amp;$C142,UncollectibleLookup,4,FALSE)),0,'Corrected With Uncollectible'!CZ142-'Module C Initial'!CZ142),'Corrected With Uncollectible'!CZ142-'Module C Initial'!CZ142)</f>
        <v>0</v>
      </c>
      <c r="I142" s="31">
        <f ca="1">IFERROR(IF(AND($A142=VLOOKUP($A142&amp;"."&amp;$C142,UncollectibleLookup,2,FALSE),$C142=VLOOKUP($A142&amp;"."&amp;$C142,UncollectibleLookup,4,FALSE)),0,'Corrected With Uncollectible'!DA142-'Module C Initial'!DA142),'Corrected With Uncollectible'!DA142-'Module C Initial'!DA142)</f>
        <v>0</v>
      </c>
      <c r="J142" s="31">
        <f ca="1">IFERROR(IF(AND($A142=VLOOKUP($A142&amp;"."&amp;$C142,UncollectibleLookup,2,FALSE),$C142=VLOOKUP($A142&amp;"."&amp;$C142,UncollectibleLookup,4,FALSE)),0,'Corrected With Uncollectible'!DB142-'Module C Initial'!DB142),'Corrected With Uncollectible'!DB142-'Module C Initial'!DB142)</f>
        <v>0</v>
      </c>
      <c r="K142" s="31">
        <f ca="1">IFERROR(IF(AND($A142=VLOOKUP($A142&amp;"."&amp;$C142,UncollectibleLookup,2,FALSE),$C142=VLOOKUP($A142&amp;"."&amp;$C142,UncollectibleLookup,4,FALSE)),0,'Corrected With Uncollectible'!DC142-'Module C Initial'!DC142),'Corrected With Uncollectible'!DC142-'Module C Initial'!DC142)</f>
        <v>0</v>
      </c>
      <c r="L142" s="31">
        <f ca="1">IFERROR(IF(AND($A142=VLOOKUP($A142&amp;"."&amp;$C142,UncollectibleLookup,2,FALSE),$C142=VLOOKUP($A142&amp;"."&amp;$C142,UncollectibleLookup,4,FALSE)),0,'Corrected With Uncollectible'!DD142-'Module C Initial'!DD142),'Corrected With Uncollectible'!DD142-'Module C Initial'!DD142)</f>
        <v>0</v>
      </c>
      <c r="M142" s="31">
        <f ca="1">IFERROR(IF(AND($A142=VLOOKUP($A142&amp;"."&amp;$C142,UncollectibleLookup,2,FALSE),$C142=VLOOKUP($A142&amp;"."&amp;$C142,UncollectibleLookup,4,FALSE)),0,'Corrected With Uncollectible'!DE142-'Module C Initial'!DE142),'Corrected With Uncollectible'!DE142-'Module C Initial'!DE142)</f>
        <v>0</v>
      </c>
      <c r="N142" s="31">
        <f ca="1">IFERROR(IF(AND($A142=VLOOKUP($A142&amp;"."&amp;$C142,UncollectibleLookup,2,FALSE),$C142=VLOOKUP($A142&amp;"."&amp;$C142,UncollectibleLookup,4,FALSE)),0,'Corrected With Uncollectible'!DF142-'Module C Initial'!DF142),'Corrected With Uncollectible'!DF142-'Module C Initial'!DF142)</f>
        <v>0</v>
      </c>
      <c r="O142" s="31">
        <f ca="1">IFERROR(IF(AND($A142=VLOOKUP($A142&amp;"."&amp;$C142,UncollectibleLookup,2,FALSE),$C142=VLOOKUP($A142&amp;"."&amp;$C142,UncollectibleLookup,4,FALSE)),0,'Corrected With Uncollectible'!DG142-'Module C Initial'!DG142),'Corrected With Uncollectible'!DG142-'Module C Initial'!DG142)</f>
        <v>0</v>
      </c>
      <c r="P142" s="31">
        <f ca="1">IFERROR(IF(AND($A142=VLOOKUP($A142&amp;"."&amp;$C142,UncollectibleLookup,2,FALSE),$C142=VLOOKUP($A142&amp;"."&amp;$C142,UncollectibleLookup,4,FALSE)),0,'Corrected With Uncollectible'!DH142-'Module C Initial'!DH142),'Corrected With Uncollectible'!DH142-'Module C Initial'!DH142)</f>
        <v>0</v>
      </c>
      <c r="Q142" s="32">
        <f ca="1">IFERROR(IF(AND($A142=VLOOKUP($A142&amp;"."&amp;$C142,UncollectibleLookup,2,FALSE),$C142=VLOOKUP($A142&amp;"."&amp;$C142,UncollectibleLookup,4,FALSE)),0,'Corrected With Uncollectible'!DI142-'Module C Initial'!DI142),'Corrected With Uncollectible'!DI142-'Module C Initial'!DI142)</f>
        <v>0</v>
      </c>
      <c r="R142" s="32">
        <f ca="1">IFERROR(IF(AND($A142=VLOOKUP($A142&amp;"."&amp;$C142,UncollectibleLookup,2,FALSE),$C142=VLOOKUP($A142&amp;"."&amp;$C142,UncollectibleLookup,4,FALSE)),0,'Corrected With Uncollectible'!DJ142-'Module C Initial'!DJ142),'Corrected With Uncollectible'!DJ142-'Module C Initial'!DJ142)</f>
        <v>0</v>
      </c>
      <c r="S142" s="32">
        <f ca="1">IFERROR(IF(AND($A142=VLOOKUP($A142&amp;"."&amp;$C142,UncollectibleLookup,2,FALSE),$C142=VLOOKUP($A142&amp;"."&amp;$C142,UncollectibleLookup,4,FALSE)),0,'Corrected With Uncollectible'!DK142-'Module C Initial'!DK142),'Corrected With Uncollectible'!DK142-'Module C Initial'!DK142)</f>
        <v>0</v>
      </c>
      <c r="T142" s="32">
        <f ca="1">IFERROR(IF(AND($A142=VLOOKUP($A142&amp;"."&amp;$C142,UncollectibleLookup,2,FALSE),$C142=VLOOKUP($A142&amp;"."&amp;$C142,UncollectibleLookup,4,FALSE)),0,'Corrected With Uncollectible'!DL142-'Module C Initial'!DL142),'Corrected With Uncollectible'!DL142-'Module C Initial'!DL142)</f>
        <v>0</v>
      </c>
      <c r="U142" s="32">
        <f ca="1">IFERROR(IF(AND($A142=VLOOKUP($A142&amp;"."&amp;$C142,UncollectibleLookup,2,FALSE),$C142=VLOOKUP($A142&amp;"."&amp;$C142,UncollectibleLookup,4,FALSE)),0,'Corrected With Uncollectible'!DM142-'Module C Initial'!DM142),'Corrected With Uncollectible'!DM142-'Module C Initial'!DM142)</f>
        <v>0</v>
      </c>
      <c r="V142" s="32">
        <f ca="1">IFERROR(IF(AND($A142=VLOOKUP($A142&amp;"."&amp;$C142,UncollectibleLookup,2,FALSE),$C142=VLOOKUP($A142&amp;"."&amp;$C142,UncollectibleLookup,4,FALSE)),0,'Corrected With Uncollectible'!DN142-'Module C Initial'!DN142),'Corrected With Uncollectible'!DN142-'Module C Initial'!DN142)</f>
        <v>0</v>
      </c>
      <c r="W142" s="32">
        <f ca="1">IFERROR(IF(AND($A142=VLOOKUP($A142&amp;"."&amp;$C142,UncollectibleLookup,2,FALSE),$C142=VLOOKUP($A142&amp;"."&amp;$C142,UncollectibleLookup,4,FALSE)),0,'Corrected With Uncollectible'!DO142-'Module C Initial'!DO142),'Corrected With Uncollectible'!DO142-'Module C Initial'!DO142)</f>
        <v>0</v>
      </c>
      <c r="X142" s="32">
        <f ca="1">IFERROR(IF(AND($A142=VLOOKUP($A142&amp;"."&amp;$C142,UncollectibleLookup,2,FALSE),$C142=VLOOKUP($A142&amp;"."&amp;$C142,UncollectibleLookup,4,FALSE)),0,'Corrected With Uncollectible'!DP142-'Module C Initial'!DP142),'Corrected With Uncollectible'!DP142-'Module C Initial'!DP142)</f>
        <v>0</v>
      </c>
      <c r="Y142" s="32">
        <f ca="1">IFERROR(IF(AND($A142=VLOOKUP($A142&amp;"."&amp;$C142,UncollectibleLookup,2,FALSE),$C142=VLOOKUP($A142&amp;"."&amp;$C142,UncollectibleLookup,4,FALSE)),0,'Corrected With Uncollectible'!DQ142-'Module C Initial'!DQ142),'Corrected With Uncollectible'!DQ142-'Module C Initial'!DQ142)</f>
        <v>0</v>
      </c>
      <c r="Z142" s="32">
        <f ca="1">IFERROR(IF(AND($A142=VLOOKUP($A142&amp;"."&amp;$C142,UncollectibleLookup,2,FALSE),$C142=VLOOKUP($A142&amp;"."&amp;$C142,UncollectibleLookup,4,FALSE)),0,'Corrected With Uncollectible'!DR142-'Module C Initial'!DR142),'Corrected With Uncollectible'!DR142-'Module C Initial'!DR142)</f>
        <v>0</v>
      </c>
      <c r="AA142" s="32">
        <f ca="1">IFERROR(IF(AND($A142=VLOOKUP($A142&amp;"."&amp;$C142,UncollectibleLookup,2,FALSE),$C142=VLOOKUP($A142&amp;"."&amp;$C142,UncollectibleLookup,4,FALSE)),0,'Corrected With Uncollectible'!DS142-'Module C Initial'!DS142),'Corrected With Uncollectible'!DS142-'Module C Initial'!DS142)</f>
        <v>0</v>
      </c>
      <c r="AB142" s="32">
        <f ca="1">IFERROR(IF(AND($A142=VLOOKUP($A142&amp;"."&amp;$C142,UncollectibleLookup,2,FALSE),$C142=VLOOKUP($A142&amp;"."&amp;$C142,UncollectibleLookup,4,FALSE)),0,'Corrected With Uncollectible'!DT142-'Module C Initial'!DT142),'Corrected With Uncollectible'!DT142-'Module C Initial'!DT142)</f>
        <v>0</v>
      </c>
      <c r="AC142" s="31">
        <f ca="1">IFERROR(IF(AND($A142=VLOOKUP($A142&amp;"."&amp;$C142,UncollectibleLookup,2,FALSE),$C142=VLOOKUP($A142&amp;"."&amp;$C142,UncollectibleLookup,4,FALSE)),0,'Corrected With Uncollectible'!DU142-'Module C Initial'!DU142),'Corrected With Uncollectible'!DU142-'Module C Initial'!DU142)</f>
        <v>0</v>
      </c>
      <c r="AD142" s="31">
        <f ca="1">IFERROR(IF(AND($A142=VLOOKUP($A142&amp;"."&amp;$C142,UncollectibleLookup,2,FALSE),$C142=VLOOKUP($A142&amp;"."&amp;$C142,UncollectibleLookup,4,FALSE)),0,'Corrected With Uncollectible'!DV142-'Module C Initial'!DV142),'Corrected With Uncollectible'!DV142-'Module C Initial'!DV142)</f>
        <v>0</v>
      </c>
      <c r="AE142" s="31">
        <f ca="1">IFERROR(IF(AND($A142=VLOOKUP($A142&amp;"."&amp;$C142,UncollectibleLookup,2,FALSE),$C142=VLOOKUP($A142&amp;"."&amp;$C142,UncollectibleLookup,4,FALSE)),0,'Corrected With Uncollectible'!DW142-'Module C Initial'!DW142),'Corrected With Uncollectible'!DW142-'Module C Initial'!DW142)</f>
        <v>0</v>
      </c>
      <c r="AF142" s="31">
        <f ca="1">IFERROR(IF(AND($A142=VLOOKUP($A142&amp;"."&amp;$C142,UncollectibleLookup,2,FALSE),$C142=VLOOKUP($A142&amp;"."&amp;$C142,UncollectibleLookup,4,FALSE)),0,'Corrected With Uncollectible'!DX142-'Module C Initial'!DX142),'Corrected With Uncollectible'!DX142-'Module C Initial'!DX142)</f>
        <v>0</v>
      </c>
      <c r="AG142" s="31">
        <f ca="1">IFERROR(IF(AND($A142=VLOOKUP($A142&amp;"."&amp;$C142,UncollectibleLookup,2,FALSE),$C142=VLOOKUP($A142&amp;"."&amp;$C142,UncollectibleLookup,4,FALSE)),0,'Corrected With Uncollectible'!DY142-'Module C Initial'!DY142),'Corrected With Uncollectible'!DY142-'Module C Initial'!DY142)</f>
        <v>0</v>
      </c>
      <c r="AH142" s="31">
        <f ca="1">IFERROR(IF(AND($A142=VLOOKUP($A142&amp;"."&amp;$C142,UncollectibleLookup,2,FALSE),$C142=VLOOKUP($A142&amp;"."&amp;$C142,UncollectibleLookup,4,FALSE)),0,'Corrected With Uncollectible'!DZ142-'Module C Initial'!DZ142),'Corrected With Uncollectible'!DZ142-'Module C Initial'!DZ142)</f>
        <v>0</v>
      </c>
      <c r="AI142" s="31">
        <f ca="1">IFERROR(IF(AND($A142=VLOOKUP($A142&amp;"."&amp;$C142,UncollectibleLookup,2,FALSE),$C142=VLOOKUP($A142&amp;"."&amp;$C142,UncollectibleLookup,4,FALSE)),0,'Corrected With Uncollectible'!EA142-'Module C Initial'!EA142),'Corrected With Uncollectible'!EA142-'Module C Initial'!EA142)</f>
        <v>0</v>
      </c>
      <c r="AJ142" s="31">
        <f ca="1">IFERROR(IF(AND($A142=VLOOKUP($A142&amp;"."&amp;$C142,UncollectibleLookup,2,FALSE),$C142=VLOOKUP($A142&amp;"."&amp;$C142,UncollectibleLookup,4,FALSE)),0,'Corrected With Uncollectible'!EB142-'Module C Initial'!EB142),'Corrected With Uncollectible'!EB142-'Module C Initial'!EB142)</f>
        <v>0</v>
      </c>
      <c r="AK142" s="31">
        <f ca="1">IFERROR(IF(AND($A142=VLOOKUP($A142&amp;"."&amp;$C142,UncollectibleLookup,2,FALSE),$C142=VLOOKUP($A142&amp;"."&amp;$C142,UncollectibleLookup,4,FALSE)),0,'Corrected With Uncollectible'!EC142-'Module C Initial'!EC142),'Corrected With Uncollectible'!EC142-'Module C Initial'!EC142)</f>
        <v>0</v>
      </c>
      <c r="AL142" s="31">
        <f ca="1">IFERROR(IF(AND($A142=VLOOKUP($A142&amp;"."&amp;$C142,UncollectibleLookup,2,FALSE),$C142=VLOOKUP($A142&amp;"."&amp;$C142,UncollectibleLookup,4,FALSE)),0,'Corrected With Uncollectible'!ED142-'Module C Initial'!ED142),'Corrected With Uncollectible'!ED142-'Module C Initial'!ED142)</f>
        <v>0</v>
      </c>
      <c r="AM142" s="31">
        <f ca="1">IFERROR(IF(AND($A142=VLOOKUP($A142&amp;"."&amp;$C142,UncollectibleLookup,2,FALSE),$C142=VLOOKUP($A142&amp;"."&amp;$C142,UncollectibleLookup,4,FALSE)),0,'Corrected With Uncollectible'!EE142-'Module C Initial'!EE142),'Corrected With Uncollectible'!EE142-'Module C Initial'!EE142)</f>
        <v>0</v>
      </c>
      <c r="AN142" s="31">
        <f ca="1">IFERROR(IF(AND($A142=VLOOKUP($A142&amp;"."&amp;$C142,UncollectibleLookup,2,FALSE),$C142=VLOOKUP($A142&amp;"."&amp;$C142,UncollectibleLookup,4,FALSE)),0,'Corrected With Uncollectible'!EF142-'Module C Initial'!EF142),'Corrected With Uncollectible'!EF142-'Module C Initial'!EF142)</f>
        <v>0</v>
      </c>
      <c r="AO142" s="32">
        <f t="shared" ca="1" si="27"/>
        <v>0</v>
      </c>
      <c r="AP142" s="32">
        <f t="shared" ca="1" si="27"/>
        <v>0</v>
      </c>
      <c r="AQ142" s="32">
        <f t="shared" ca="1" si="27"/>
        <v>0</v>
      </c>
      <c r="AR142" s="32">
        <f t="shared" ca="1" si="26"/>
        <v>0</v>
      </c>
      <c r="AS142" s="32">
        <f t="shared" ca="1" si="26"/>
        <v>0</v>
      </c>
      <c r="AT142" s="32">
        <f t="shared" ca="1" si="26"/>
        <v>0</v>
      </c>
      <c r="AU142" s="32">
        <f t="shared" ca="1" si="26"/>
        <v>0</v>
      </c>
      <c r="AV142" s="32">
        <f t="shared" ca="1" si="26"/>
        <v>0</v>
      </c>
      <c r="AW142" s="32">
        <f t="shared" ca="1" si="26"/>
        <v>0</v>
      </c>
      <c r="AX142" s="32">
        <f t="shared" ca="1" si="28"/>
        <v>0</v>
      </c>
      <c r="AY142" s="32">
        <f t="shared" ca="1" si="28"/>
        <v>0</v>
      </c>
      <c r="AZ142" s="32">
        <f t="shared" ca="1" si="28"/>
        <v>0</v>
      </c>
      <c r="BA142" s="31">
        <f t="shared" ca="1" si="33"/>
        <v>0</v>
      </c>
      <c r="BB142" s="31">
        <f t="shared" ca="1" si="33"/>
        <v>0</v>
      </c>
      <c r="BC142" s="31">
        <f t="shared" ca="1" si="33"/>
        <v>0</v>
      </c>
      <c r="BD142" s="31">
        <f t="shared" ca="1" si="31"/>
        <v>0</v>
      </c>
      <c r="BE142" s="31">
        <f t="shared" ca="1" si="31"/>
        <v>0</v>
      </c>
      <c r="BF142" s="31">
        <f t="shared" ca="1" si="31"/>
        <v>0</v>
      </c>
      <c r="BG142" s="31">
        <f t="shared" ca="1" si="31"/>
        <v>0</v>
      </c>
      <c r="BH142" s="31">
        <f t="shared" ca="1" si="31"/>
        <v>0</v>
      </c>
      <c r="BI142" s="31">
        <f t="shared" ca="1" si="31"/>
        <v>0</v>
      </c>
      <c r="BJ142" s="31">
        <f t="shared" ca="1" si="22"/>
        <v>0</v>
      </c>
      <c r="BK142" s="31">
        <f t="shared" ca="1" si="22"/>
        <v>0</v>
      </c>
      <c r="BL142" s="31">
        <f t="shared" ca="1" si="22"/>
        <v>0</v>
      </c>
      <c r="BM142" s="32">
        <f t="shared" ca="1" si="34"/>
        <v>0</v>
      </c>
      <c r="BN142" s="32">
        <f t="shared" ca="1" si="34"/>
        <v>0</v>
      </c>
      <c r="BO142" s="32">
        <f t="shared" ca="1" si="34"/>
        <v>0</v>
      </c>
      <c r="BP142" s="32">
        <f t="shared" ca="1" si="32"/>
        <v>0</v>
      </c>
      <c r="BQ142" s="32">
        <f t="shared" ca="1" si="32"/>
        <v>0</v>
      </c>
      <c r="BR142" s="32">
        <f t="shared" ca="1" si="32"/>
        <v>0</v>
      </c>
      <c r="BS142" s="32">
        <f t="shared" ca="1" si="32"/>
        <v>0</v>
      </c>
      <c r="BT142" s="32">
        <f t="shared" ca="1" si="32"/>
        <v>0</v>
      </c>
      <c r="BU142" s="32">
        <f t="shared" ca="1" si="32"/>
        <v>0</v>
      </c>
      <c r="BV142" s="32">
        <f t="shared" ca="1" si="23"/>
        <v>0</v>
      </c>
      <c r="BW142" s="32">
        <f t="shared" ca="1" si="23"/>
        <v>0</v>
      </c>
      <c r="BX142" s="32">
        <f t="shared" ca="1" si="23"/>
        <v>0</v>
      </c>
    </row>
    <row r="143" spans="1:76">
      <c r="A143" t="s">
        <v>463</v>
      </c>
      <c r="B143" s="1" t="s">
        <v>53</v>
      </c>
      <c r="C143" t="str">
        <f t="shared" ca="1" si="29"/>
        <v>VVW1</v>
      </c>
      <c r="D143" t="str">
        <f t="shared" ca="1" si="30"/>
        <v>Valleyview #1</v>
      </c>
      <c r="E143" s="31">
        <f ca="1">IFERROR(IF(AND($A143=VLOOKUP($A143&amp;"."&amp;$C143,UncollectibleLookup,2,FALSE),$C143=VLOOKUP($A143&amp;"."&amp;$C143,UncollectibleLookup,4,FALSE)),0,'Corrected With Uncollectible'!CW143-'Module C Initial'!CW143),'Corrected With Uncollectible'!CW143-'Module C Initial'!CW143)</f>
        <v>-281.19000000000051</v>
      </c>
      <c r="F143" s="31">
        <f ca="1">IFERROR(IF(AND($A143=VLOOKUP($A143&amp;"."&amp;$C143,UncollectibleLookup,2,FALSE),$C143=VLOOKUP($A143&amp;"."&amp;$C143,UncollectibleLookup,4,FALSE)),0,'Corrected With Uncollectible'!CX143-'Module C Initial'!CX143),'Corrected With Uncollectible'!CX143-'Module C Initial'!CX143)</f>
        <v>-7.9400000000000261</v>
      </c>
      <c r="G143" s="31">
        <f ca="1">IFERROR(IF(AND($A143=VLOOKUP($A143&amp;"."&amp;$C143,UncollectibleLookup,2,FALSE),$C143=VLOOKUP($A143&amp;"."&amp;$C143,UncollectibleLookup,4,FALSE)),0,'Corrected With Uncollectible'!CY143-'Module C Initial'!CY143),'Corrected With Uncollectible'!CY143-'Module C Initial'!CY143)</f>
        <v>-40.969999999999914</v>
      </c>
      <c r="H143" s="31">
        <f ca="1">IFERROR(IF(AND($A143=VLOOKUP($A143&amp;"."&amp;$C143,UncollectibleLookup,2,FALSE),$C143=VLOOKUP($A143&amp;"."&amp;$C143,UncollectibleLookup,4,FALSE)),0,'Corrected With Uncollectible'!CZ143-'Module C Initial'!CZ143),'Corrected With Uncollectible'!CZ143-'Module C Initial'!CZ143)</f>
        <v>-21.350000000000023</v>
      </c>
      <c r="I143" s="31">
        <f ca="1">IFERROR(IF(AND($A143=VLOOKUP($A143&amp;"."&amp;$C143,UncollectibleLookup,2,FALSE),$C143=VLOOKUP($A143&amp;"."&amp;$C143,UncollectibleLookup,4,FALSE)),0,'Corrected With Uncollectible'!DA143-'Module C Initial'!DA143),'Corrected With Uncollectible'!DA143-'Module C Initial'!DA143)</f>
        <v>-22.109999999999957</v>
      </c>
      <c r="J143" s="31">
        <f ca="1">IFERROR(IF(AND($A143=VLOOKUP($A143&amp;"."&amp;$C143,UncollectibleLookup,2,FALSE),$C143=VLOOKUP($A143&amp;"."&amp;$C143,UncollectibleLookup,4,FALSE)),0,'Corrected With Uncollectible'!DB143-'Module C Initial'!DB143),'Corrected With Uncollectible'!DB143-'Module C Initial'!DB143)</f>
        <v>-0.97999999999999687</v>
      </c>
      <c r="K143" s="31">
        <f ca="1">IFERROR(IF(AND($A143=VLOOKUP($A143&amp;"."&amp;$C143,UncollectibleLookup,2,FALSE),$C143=VLOOKUP($A143&amp;"."&amp;$C143,UncollectibleLookup,4,FALSE)),0,'Corrected With Uncollectible'!DC143-'Module C Initial'!DC143),'Corrected With Uncollectible'!DC143-'Module C Initial'!DC143)</f>
        <v>-9.1599999999999966</v>
      </c>
      <c r="L143" s="31">
        <f ca="1">IFERROR(IF(AND($A143=VLOOKUP($A143&amp;"."&amp;$C143,UncollectibleLookup,2,FALSE),$C143=VLOOKUP($A143&amp;"."&amp;$C143,UncollectibleLookup,4,FALSE)),0,'Corrected With Uncollectible'!DD143-'Module C Initial'!DD143),'Corrected With Uncollectible'!DD143-'Module C Initial'!DD143)</f>
        <v>-9.9999999999999534E-3</v>
      </c>
      <c r="M143" s="31">
        <f ca="1">IFERROR(IF(AND($A143=VLOOKUP($A143&amp;"."&amp;$C143,UncollectibleLookup,2,FALSE),$C143=VLOOKUP($A143&amp;"."&amp;$C143,UncollectibleLookup,4,FALSE)),0,'Corrected With Uncollectible'!DE143-'Module C Initial'!DE143),'Corrected With Uncollectible'!DE143-'Module C Initial'!DE143)</f>
        <v>-423.22999999999956</v>
      </c>
      <c r="N143" s="31">
        <f ca="1">IFERROR(IF(AND($A143=VLOOKUP($A143&amp;"."&amp;$C143,UncollectibleLookup,2,FALSE),$C143=VLOOKUP($A143&amp;"."&amp;$C143,UncollectibleLookup,4,FALSE)),0,'Corrected With Uncollectible'!DF143-'Module C Initial'!DF143),'Corrected With Uncollectible'!DF143-'Module C Initial'!DF143)</f>
        <v>-15.860000000000014</v>
      </c>
      <c r="O143" s="31">
        <f ca="1">IFERROR(IF(AND($A143=VLOOKUP($A143&amp;"."&amp;$C143,UncollectibleLookup,2,FALSE),$C143=VLOOKUP($A143&amp;"."&amp;$C143,UncollectibleLookup,4,FALSE)),0,'Corrected With Uncollectible'!DG143-'Module C Initial'!DG143),'Corrected With Uncollectible'!DG143-'Module C Initial'!DG143)</f>
        <v>-0.99999999999999645</v>
      </c>
      <c r="P143" s="31">
        <f ca="1">IFERROR(IF(AND($A143=VLOOKUP($A143&amp;"."&amp;$C143,UncollectibleLookup,2,FALSE),$C143=VLOOKUP($A143&amp;"."&amp;$C143,UncollectibleLookup,4,FALSE)),0,'Corrected With Uncollectible'!DH143-'Module C Initial'!DH143),'Corrected With Uncollectible'!DH143-'Module C Initial'!DH143)</f>
        <v>-79.639999999999873</v>
      </c>
      <c r="Q143" s="32">
        <f ca="1">IFERROR(IF(AND($A143=VLOOKUP($A143&amp;"."&amp;$C143,UncollectibleLookup,2,FALSE),$C143=VLOOKUP($A143&amp;"."&amp;$C143,UncollectibleLookup,4,FALSE)),0,'Corrected With Uncollectible'!DI143-'Module C Initial'!DI143),'Corrected With Uncollectible'!DI143-'Module C Initial'!DI143)</f>
        <v>-14.060000000000002</v>
      </c>
      <c r="R143" s="32">
        <f ca="1">IFERROR(IF(AND($A143=VLOOKUP($A143&amp;"."&amp;$C143,UncollectibleLookup,2,FALSE),$C143=VLOOKUP($A143&amp;"."&amp;$C143,UncollectibleLookup,4,FALSE)),0,'Corrected With Uncollectible'!DJ143-'Module C Initial'!DJ143),'Corrected With Uncollectible'!DJ143-'Module C Initial'!DJ143)</f>
        <v>-0.39999999999999947</v>
      </c>
      <c r="S143" s="32">
        <f ca="1">IFERROR(IF(AND($A143=VLOOKUP($A143&amp;"."&amp;$C143,UncollectibleLookup,2,FALSE),$C143=VLOOKUP($A143&amp;"."&amp;$C143,UncollectibleLookup,4,FALSE)),0,'Corrected With Uncollectible'!DK143-'Module C Initial'!DK143),'Corrected With Uncollectible'!DK143-'Module C Initial'!DK143)</f>
        <v>-2.0500000000000043</v>
      </c>
      <c r="T143" s="32">
        <f ca="1">IFERROR(IF(AND($A143=VLOOKUP($A143&amp;"."&amp;$C143,UncollectibleLookup,2,FALSE),$C143=VLOOKUP($A143&amp;"."&amp;$C143,UncollectibleLookup,4,FALSE)),0,'Corrected With Uncollectible'!DL143-'Module C Initial'!DL143),'Corrected With Uncollectible'!DL143-'Module C Initial'!DL143)</f>
        <v>-1.0699999999999967</v>
      </c>
      <c r="U143" s="32">
        <f ca="1">IFERROR(IF(AND($A143=VLOOKUP($A143&amp;"."&amp;$C143,UncollectibleLookup,2,FALSE),$C143=VLOOKUP($A143&amp;"."&amp;$C143,UncollectibleLookup,4,FALSE)),0,'Corrected With Uncollectible'!DM143-'Module C Initial'!DM143),'Corrected With Uncollectible'!DM143-'Module C Initial'!DM143)</f>
        <v>-1.110000000000003</v>
      </c>
      <c r="V143" s="32">
        <f ca="1">IFERROR(IF(AND($A143=VLOOKUP($A143&amp;"."&amp;$C143,UncollectibleLookup,2,FALSE),$C143=VLOOKUP($A143&amp;"."&amp;$C143,UncollectibleLookup,4,FALSE)),0,'Corrected With Uncollectible'!DN143-'Module C Initial'!DN143),'Corrected With Uncollectible'!DN143-'Module C Initial'!DN143)</f>
        <v>-5.0000000000000044E-2</v>
      </c>
      <c r="W143" s="32">
        <f ca="1">IFERROR(IF(AND($A143=VLOOKUP($A143&amp;"."&amp;$C143,UncollectibleLookup,2,FALSE),$C143=VLOOKUP($A143&amp;"."&amp;$C143,UncollectibleLookup,4,FALSE)),0,'Corrected With Uncollectible'!DO143-'Module C Initial'!DO143),'Corrected With Uncollectible'!DO143-'Module C Initial'!DO143)</f>
        <v>-0.45999999999999908</v>
      </c>
      <c r="X143" s="32">
        <f ca="1">IFERROR(IF(AND($A143=VLOOKUP($A143&amp;"."&amp;$C143,UncollectibleLookup,2,FALSE),$C143=VLOOKUP($A143&amp;"."&amp;$C143,UncollectibleLookup,4,FALSE)),0,'Corrected With Uncollectible'!DP143-'Module C Initial'!DP143),'Corrected With Uncollectible'!DP143-'Module C Initial'!DP143)</f>
        <v>0</v>
      </c>
      <c r="Y143" s="32">
        <f ca="1">IFERROR(IF(AND($A143=VLOOKUP($A143&amp;"."&amp;$C143,UncollectibleLookup,2,FALSE),$C143=VLOOKUP($A143&amp;"."&amp;$C143,UncollectibleLookup,4,FALSE)),0,'Corrected With Uncollectible'!DQ143-'Module C Initial'!DQ143),'Corrected With Uncollectible'!DQ143-'Module C Initial'!DQ143)</f>
        <v>-21.170000000000016</v>
      </c>
      <c r="Z143" s="32">
        <f ca="1">IFERROR(IF(AND($A143=VLOOKUP($A143&amp;"."&amp;$C143,UncollectibleLookup,2,FALSE),$C143=VLOOKUP($A143&amp;"."&amp;$C143,UncollectibleLookup,4,FALSE)),0,'Corrected With Uncollectible'!DR143-'Module C Initial'!DR143),'Corrected With Uncollectible'!DR143-'Module C Initial'!DR143)</f>
        <v>-0.78999999999999915</v>
      </c>
      <c r="AA143" s="32">
        <f ca="1">IFERROR(IF(AND($A143=VLOOKUP($A143&amp;"."&amp;$C143,UncollectibleLookup,2,FALSE),$C143=VLOOKUP($A143&amp;"."&amp;$C143,UncollectibleLookup,4,FALSE)),0,'Corrected With Uncollectible'!DS143-'Module C Initial'!DS143),'Corrected With Uncollectible'!DS143-'Module C Initial'!DS143)</f>
        <v>-4.9999999999999933E-2</v>
      </c>
      <c r="AB143" s="32">
        <f ca="1">IFERROR(IF(AND($A143=VLOOKUP($A143&amp;"."&amp;$C143,UncollectibleLookup,2,FALSE),$C143=VLOOKUP($A143&amp;"."&amp;$C143,UncollectibleLookup,4,FALSE)),0,'Corrected With Uncollectible'!DT143-'Module C Initial'!DT143),'Corrected With Uncollectible'!DT143-'Module C Initial'!DT143)</f>
        <v>-3.980000000000004</v>
      </c>
      <c r="AC143" s="31">
        <f ca="1">IFERROR(IF(AND($A143=VLOOKUP($A143&amp;"."&amp;$C143,UncollectibleLookup,2,FALSE),$C143=VLOOKUP($A143&amp;"."&amp;$C143,UncollectibleLookup,4,FALSE)),0,'Corrected With Uncollectible'!DU143-'Module C Initial'!DU143),'Corrected With Uncollectible'!DU143-'Module C Initial'!DU143)</f>
        <v>-90.590000000000146</v>
      </c>
      <c r="AD143" s="31">
        <f ca="1">IFERROR(IF(AND($A143=VLOOKUP($A143&amp;"."&amp;$C143,UncollectibleLookup,2,FALSE),$C143=VLOOKUP($A143&amp;"."&amp;$C143,UncollectibleLookup,4,FALSE)),0,'Corrected With Uncollectible'!DV143-'Module C Initial'!DV143),'Corrected With Uncollectible'!DV143-'Module C Initial'!DV143)</f>
        <v>-2.5400000000000063</v>
      </c>
      <c r="AE143" s="31">
        <f ca="1">IFERROR(IF(AND($A143=VLOOKUP($A143&amp;"."&amp;$C143,UncollectibleLookup,2,FALSE),$C143=VLOOKUP($A143&amp;"."&amp;$C143,UncollectibleLookup,4,FALSE)),0,'Corrected With Uncollectible'!DW143-'Module C Initial'!DW143),'Corrected With Uncollectible'!DW143-'Module C Initial'!DW143)</f>
        <v>-13.02000000000001</v>
      </c>
      <c r="AF143" s="31">
        <f ca="1">IFERROR(IF(AND($A143=VLOOKUP($A143&amp;"."&amp;$C143,UncollectibleLookup,2,FALSE),$C143=VLOOKUP($A143&amp;"."&amp;$C143,UncollectibleLookup,4,FALSE)),0,'Corrected With Uncollectible'!DX143-'Module C Initial'!DX143),'Corrected With Uncollectible'!DX143-'Module C Initial'!DX143)</f>
        <v>-6.7399999999999807</v>
      </c>
      <c r="AG143" s="31">
        <f ca="1">IFERROR(IF(AND($A143=VLOOKUP($A143&amp;"."&amp;$C143,UncollectibleLookup,2,FALSE),$C143=VLOOKUP($A143&amp;"."&amp;$C143,UncollectibleLookup,4,FALSE)),0,'Corrected With Uncollectible'!DY143-'Module C Initial'!DY143),'Corrected With Uncollectible'!DY143-'Module C Initial'!DY143)</f>
        <v>-6.9500000000000171</v>
      </c>
      <c r="AH143" s="31">
        <f ca="1">IFERROR(IF(AND($A143=VLOOKUP($A143&amp;"."&amp;$C143,UncollectibleLookup,2,FALSE),$C143=VLOOKUP($A143&amp;"."&amp;$C143,UncollectibleLookup,4,FALSE)),0,'Corrected With Uncollectible'!DZ143-'Module C Initial'!DZ143),'Corrected With Uncollectible'!DZ143-'Module C Initial'!DZ143)</f>
        <v>-0.30999999999999961</v>
      </c>
      <c r="AI143" s="31">
        <f ca="1">IFERROR(IF(AND($A143=VLOOKUP($A143&amp;"."&amp;$C143,UncollectibleLookup,2,FALSE),$C143=VLOOKUP($A143&amp;"."&amp;$C143,UncollectibleLookup,4,FALSE)),0,'Corrected With Uncollectible'!EA143-'Module C Initial'!EA143),'Corrected With Uncollectible'!EA143-'Module C Initial'!EA143)</f>
        <v>-2.8400000000000034</v>
      </c>
      <c r="AJ143" s="31">
        <f ca="1">IFERROR(IF(AND($A143=VLOOKUP($A143&amp;"."&amp;$C143,UncollectibleLookup,2,FALSE),$C143=VLOOKUP($A143&amp;"."&amp;$C143,UncollectibleLookup,4,FALSE)),0,'Corrected With Uncollectible'!EB143-'Module C Initial'!EB143),'Corrected With Uncollectible'!EB143-'Module C Initial'!EB143)</f>
        <v>-1.0000000000000009E-2</v>
      </c>
      <c r="AK143" s="31">
        <f ca="1">IFERROR(IF(AND($A143=VLOOKUP($A143&amp;"."&amp;$C143,UncollectibleLookup,2,FALSE),$C143=VLOOKUP($A143&amp;"."&amp;$C143,UncollectibleLookup,4,FALSE)),0,'Corrected With Uncollectible'!EC143-'Module C Initial'!EC143),'Corrected With Uncollectible'!EC143-'Module C Initial'!EC143)</f>
        <v>-130.11000000000013</v>
      </c>
      <c r="AL143" s="31">
        <f ca="1">IFERROR(IF(AND($A143=VLOOKUP($A143&amp;"."&amp;$C143,UncollectibleLookup,2,FALSE),$C143=VLOOKUP($A143&amp;"."&amp;$C143,UncollectibleLookup,4,FALSE)),0,'Corrected With Uncollectible'!ED143-'Module C Initial'!ED143),'Corrected With Uncollectible'!ED143-'Module C Initial'!ED143)</f>
        <v>-4.8500000000000085</v>
      </c>
      <c r="AM143" s="31">
        <f ca="1">IFERROR(IF(AND($A143=VLOOKUP($A143&amp;"."&amp;$C143,UncollectibleLookup,2,FALSE),$C143=VLOOKUP($A143&amp;"."&amp;$C143,UncollectibleLookup,4,FALSE)),0,'Corrected With Uncollectible'!EE143-'Module C Initial'!EE143),'Corrected With Uncollectible'!EE143-'Module C Initial'!EE143)</f>
        <v>-0.29999999999999982</v>
      </c>
      <c r="AN143" s="31">
        <f ca="1">IFERROR(IF(AND($A143=VLOOKUP($A143&amp;"."&amp;$C143,UncollectibleLookup,2,FALSE),$C143=VLOOKUP($A143&amp;"."&amp;$C143,UncollectibleLookup,4,FALSE)),0,'Corrected With Uncollectible'!EF143-'Module C Initial'!EF143),'Corrected With Uncollectible'!EF143-'Module C Initial'!EF143)</f>
        <v>-24.089999999999975</v>
      </c>
      <c r="AO143" s="32">
        <f t="shared" ca="1" si="27"/>
        <v>-385.84000000000066</v>
      </c>
      <c r="AP143" s="32">
        <f t="shared" ca="1" si="27"/>
        <v>-10.880000000000031</v>
      </c>
      <c r="AQ143" s="32">
        <f t="shared" ca="1" si="27"/>
        <v>-56.039999999999928</v>
      </c>
      <c r="AR143" s="32">
        <f t="shared" ca="1" si="26"/>
        <v>-29.16</v>
      </c>
      <c r="AS143" s="32">
        <f t="shared" ca="1" si="26"/>
        <v>-30.169999999999977</v>
      </c>
      <c r="AT143" s="32">
        <f t="shared" ca="1" si="26"/>
        <v>-1.3399999999999965</v>
      </c>
      <c r="AU143" s="32">
        <f t="shared" ca="1" si="26"/>
        <v>-12.459999999999999</v>
      </c>
      <c r="AV143" s="32">
        <f t="shared" ca="1" si="26"/>
        <v>-1.9999999999999962E-2</v>
      </c>
      <c r="AW143" s="32">
        <f t="shared" ca="1" si="26"/>
        <v>-574.50999999999976</v>
      </c>
      <c r="AX143" s="32">
        <f t="shared" ca="1" si="28"/>
        <v>-21.500000000000021</v>
      </c>
      <c r="AY143" s="32">
        <f t="shared" ca="1" si="28"/>
        <v>-1.3499999999999961</v>
      </c>
      <c r="AZ143" s="32">
        <f t="shared" ca="1" si="28"/>
        <v>-107.70999999999985</v>
      </c>
      <c r="BA143" s="31">
        <f t="shared" ca="1" si="33"/>
        <v>-3.29</v>
      </c>
      <c r="BB143" s="31">
        <f t="shared" ca="1" si="33"/>
        <v>-0.09</v>
      </c>
      <c r="BC143" s="31">
        <f t="shared" ca="1" si="33"/>
        <v>-0.48</v>
      </c>
      <c r="BD143" s="31">
        <f t="shared" ca="1" si="31"/>
        <v>-0.25</v>
      </c>
      <c r="BE143" s="31">
        <f t="shared" ca="1" si="31"/>
        <v>-0.26</v>
      </c>
      <c r="BF143" s="31">
        <f t="shared" ca="1" si="31"/>
        <v>-0.01</v>
      </c>
      <c r="BG143" s="31">
        <f t="shared" ca="1" si="31"/>
        <v>-0.11</v>
      </c>
      <c r="BH143" s="31">
        <f t="shared" ca="1" si="31"/>
        <v>0</v>
      </c>
      <c r="BI143" s="31">
        <f t="shared" ca="1" si="31"/>
        <v>-4.96</v>
      </c>
      <c r="BJ143" s="31">
        <f t="shared" ca="1" si="22"/>
        <v>-0.19</v>
      </c>
      <c r="BK143" s="31">
        <f t="shared" ca="1" si="22"/>
        <v>-0.01</v>
      </c>
      <c r="BL143" s="31">
        <f t="shared" ca="1" si="22"/>
        <v>-0.93</v>
      </c>
      <c r="BM143" s="32">
        <f t="shared" ca="1" si="34"/>
        <v>-389.13000000000068</v>
      </c>
      <c r="BN143" s="32">
        <f t="shared" ca="1" si="34"/>
        <v>-10.970000000000031</v>
      </c>
      <c r="BO143" s="32">
        <f t="shared" ca="1" si="34"/>
        <v>-56.519999999999925</v>
      </c>
      <c r="BP143" s="32">
        <f t="shared" ca="1" si="32"/>
        <v>-29.41</v>
      </c>
      <c r="BQ143" s="32">
        <f t="shared" ca="1" si="32"/>
        <v>-30.429999999999978</v>
      </c>
      <c r="BR143" s="32">
        <f t="shared" ca="1" si="32"/>
        <v>-1.3499999999999965</v>
      </c>
      <c r="BS143" s="32">
        <f t="shared" ca="1" si="32"/>
        <v>-12.569999999999999</v>
      </c>
      <c r="BT143" s="32">
        <f t="shared" ca="1" si="32"/>
        <v>-1.9999999999999962E-2</v>
      </c>
      <c r="BU143" s="32">
        <f t="shared" ca="1" si="32"/>
        <v>-579.4699999999998</v>
      </c>
      <c r="BV143" s="32">
        <f t="shared" ca="1" si="23"/>
        <v>-21.690000000000023</v>
      </c>
      <c r="BW143" s="32">
        <f t="shared" ca="1" si="23"/>
        <v>-1.3599999999999961</v>
      </c>
      <c r="BX143" s="32">
        <f t="shared" ca="1" si="23"/>
        <v>-108.63999999999986</v>
      </c>
    </row>
    <row r="144" spans="1:76">
      <c r="A144" t="s">
        <v>463</v>
      </c>
      <c r="B144" s="1" t="s">
        <v>54</v>
      </c>
      <c r="C144" t="str">
        <f t="shared" ca="1" si="29"/>
        <v>VVW2</v>
      </c>
      <c r="D144" t="str">
        <f t="shared" ca="1" si="30"/>
        <v>Valleyview #2</v>
      </c>
      <c r="E144" s="31">
        <f ca="1">IFERROR(IF(AND($A144=VLOOKUP($A144&amp;"."&amp;$C144,UncollectibleLookup,2,FALSE),$C144=VLOOKUP($A144&amp;"."&amp;$C144,UncollectibleLookup,4,FALSE)),0,'Corrected With Uncollectible'!CW144-'Module C Initial'!CW144),'Corrected With Uncollectible'!CW144-'Module C Initial'!CW144)</f>
        <v>-175.72000000000025</v>
      </c>
      <c r="F144" s="31">
        <f ca="1">IFERROR(IF(AND($A144=VLOOKUP($A144&amp;"."&amp;$C144,UncollectibleLookup,2,FALSE),$C144=VLOOKUP($A144&amp;"."&amp;$C144,UncollectibleLookup,4,FALSE)),0,'Corrected With Uncollectible'!CX144-'Module C Initial'!CX144),'Corrected With Uncollectible'!CX144-'Module C Initial'!CX144)</f>
        <v>-4.6200000000000045</v>
      </c>
      <c r="G144" s="31">
        <f ca="1">IFERROR(IF(AND($A144=VLOOKUP($A144&amp;"."&amp;$C144,UncollectibleLookup,2,FALSE),$C144=VLOOKUP($A144&amp;"."&amp;$C144,UncollectibleLookup,4,FALSE)),0,'Corrected With Uncollectible'!CY144-'Module C Initial'!CY144),'Corrected With Uncollectible'!CY144-'Module C Initial'!CY144)</f>
        <v>-12.689999999999941</v>
      </c>
      <c r="H144" s="31">
        <f ca="1">IFERROR(IF(AND($A144=VLOOKUP($A144&amp;"."&amp;$C144,UncollectibleLookup,2,FALSE),$C144=VLOOKUP($A144&amp;"."&amp;$C144,UncollectibleLookup,4,FALSE)),0,'Corrected With Uncollectible'!CZ144-'Module C Initial'!CZ144),'Corrected With Uncollectible'!CZ144-'Module C Initial'!CZ144)</f>
        <v>-13.239999999999952</v>
      </c>
      <c r="I144" s="31">
        <f ca="1">IFERROR(IF(AND($A144=VLOOKUP($A144&amp;"."&amp;$C144,UncollectibleLookup,2,FALSE),$C144=VLOOKUP($A144&amp;"."&amp;$C144,UncollectibleLookup,4,FALSE)),0,'Corrected With Uncollectible'!DA144-'Module C Initial'!DA144),'Corrected With Uncollectible'!DA144-'Module C Initial'!DA144)</f>
        <v>-20.92999999999995</v>
      </c>
      <c r="J144" s="31">
        <f ca="1">IFERROR(IF(AND($A144=VLOOKUP($A144&amp;"."&amp;$C144,UncollectibleLookup,2,FALSE),$C144=VLOOKUP($A144&amp;"."&amp;$C144,UncollectibleLookup,4,FALSE)),0,'Corrected With Uncollectible'!DB144-'Module C Initial'!DB144),'Corrected With Uncollectible'!DB144-'Module C Initial'!DB144)</f>
        <v>-0.98999999999999844</v>
      </c>
      <c r="K144" s="31">
        <f ca="1">IFERROR(IF(AND($A144=VLOOKUP($A144&amp;"."&amp;$C144,UncollectibleLookup,2,FALSE),$C144=VLOOKUP($A144&amp;"."&amp;$C144,UncollectibleLookup,4,FALSE)),0,'Corrected With Uncollectible'!DC144-'Module C Initial'!DC144),'Corrected With Uncollectible'!DC144-'Module C Initial'!DC144)</f>
        <v>-12.490000000000009</v>
      </c>
      <c r="L144" s="31">
        <f ca="1">IFERROR(IF(AND($A144=VLOOKUP($A144&amp;"."&amp;$C144,UncollectibleLookup,2,FALSE),$C144=VLOOKUP($A144&amp;"."&amp;$C144,UncollectibleLookup,4,FALSE)),0,'Corrected With Uncollectible'!DD144-'Module C Initial'!DD144),'Corrected With Uncollectible'!DD144-'Module C Initial'!DD144)</f>
        <v>-0.19000000000000128</v>
      </c>
      <c r="M144" s="31">
        <f ca="1">IFERROR(IF(AND($A144=VLOOKUP($A144&amp;"."&amp;$C144,UncollectibleLookup,2,FALSE),$C144=VLOOKUP($A144&amp;"."&amp;$C144,UncollectibleLookup,4,FALSE)),0,'Corrected With Uncollectible'!DE144-'Module C Initial'!DE144),'Corrected With Uncollectible'!DE144-'Module C Initial'!DE144)</f>
        <v>-342.72000000000116</v>
      </c>
      <c r="N144" s="31">
        <f ca="1">IFERROR(IF(AND($A144=VLOOKUP($A144&amp;"."&amp;$C144,UncollectibleLookup,2,FALSE),$C144=VLOOKUP($A144&amp;"."&amp;$C144,UncollectibleLookup,4,FALSE)),0,'Corrected With Uncollectible'!DF144-'Module C Initial'!DF144),'Corrected With Uncollectible'!DF144-'Module C Initial'!DF144)</f>
        <v>-11.96999999999997</v>
      </c>
      <c r="O144" s="31">
        <f ca="1">IFERROR(IF(AND($A144=VLOOKUP($A144&amp;"."&amp;$C144,UncollectibleLookup,2,FALSE),$C144=VLOOKUP($A144&amp;"."&amp;$C144,UncollectibleLookup,4,FALSE)),0,'Corrected With Uncollectible'!DG144-'Module C Initial'!DG144),'Corrected With Uncollectible'!DG144-'Module C Initial'!DG144)</f>
        <v>-1.0999999999999943</v>
      </c>
      <c r="P144" s="31">
        <f ca="1">IFERROR(IF(AND($A144=VLOOKUP($A144&amp;"."&amp;$C144,UncollectibleLookup,2,FALSE),$C144=VLOOKUP($A144&amp;"."&amp;$C144,UncollectibleLookup,4,FALSE)),0,'Corrected With Uncollectible'!DH144-'Module C Initial'!DH144),'Corrected With Uncollectible'!DH144-'Module C Initial'!DH144)</f>
        <v>-18.519999999999982</v>
      </c>
      <c r="Q144" s="32">
        <f ca="1">IFERROR(IF(AND($A144=VLOOKUP($A144&amp;"."&amp;$C144,UncollectibleLookup,2,FALSE),$C144=VLOOKUP($A144&amp;"."&amp;$C144,UncollectibleLookup,4,FALSE)),0,'Corrected With Uncollectible'!DI144-'Module C Initial'!DI144),'Corrected With Uncollectible'!DI144-'Module C Initial'!DI144)</f>
        <v>-8.7900000000000205</v>
      </c>
      <c r="R144" s="32">
        <f ca="1">IFERROR(IF(AND($A144=VLOOKUP($A144&amp;"."&amp;$C144,UncollectibleLookup,2,FALSE),$C144=VLOOKUP($A144&amp;"."&amp;$C144,UncollectibleLookup,4,FALSE)),0,'Corrected With Uncollectible'!DJ144-'Module C Initial'!DJ144),'Corrected With Uncollectible'!DJ144-'Module C Initial'!DJ144)</f>
        <v>-0.22999999999999954</v>
      </c>
      <c r="S144" s="32">
        <f ca="1">IFERROR(IF(AND($A144=VLOOKUP($A144&amp;"."&amp;$C144,UncollectibleLookup,2,FALSE),$C144=VLOOKUP($A144&amp;"."&amp;$C144,UncollectibleLookup,4,FALSE)),0,'Corrected With Uncollectible'!DK144-'Module C Initial'!DK144),'Corrected With Uncollectible'!DK144-'Module C Initial'!DK144)</f>
        <v>-0.64000000000000057</v>
      </c>
      <c r="T144" s="32">
        <f ca="1">IFERROR(IF(AND($A144=VLOOKUP($A144&amp;"."&amp;$C144,UncollectibleLookup,2,FALSE),$C144=VLOOKUP($A144&amp;"."&amp;$C144,UncollectibleLookup,4,FALSE)),0,'Corrected With Uncollectible'!DL144-'Module C Initial'!DL144),'Corrected With Uncollectible'!DL144-'Module C Initial'!DL144)</f>
        <v>-0.66000000000000014</v>
      </c>
      <c r="U144" s="32">
        <f ca="1">IFERROR(IF(AND($A144=VLOOKUP($A144&amp;"."&amp;$C144,UncollectibleLookup,2,FALSE),$C144=VLOOKUP($A144&amp;"."&amp;$C144,UncollectibleLookup,4,FALSE)),0,'Corrected With Uncollectible'!DM144-'Module C Initial'!DM144),'Corrected With Uncollectible'!DM144-'Module C Initial'!DM144)</f>
        <v>-1.0500000000000007</v>
      </c>
      <c r="V144" s="32">
        <f ca="1">IFERROR(IF(AND($A144=VLOOKUP($A144&amp;"."&amp;$C144,UncollectibleLookup,2,FALSE),$C144=VLOOKUP($A144&amp;"."&amp;$C144,UncollectibleLookup,4,FALSE)),0,'Corrected With Uncollectible'!DN144-'Module C Initial'!DN144),'Corrected With Uncollectible'!DN144-'Module C Initial'!DN144)</f>
        <v>-5.0000000000000044E-2</v>
      </c>
      <c r="W144" s="32">
        <f ca="1">IFERROR(IF(AND($A144=VLOOKUP($A144&amp;"."&amp;$C144,UncollectibleLookup,2,FALSE),$C144=VLOOKUP($A144&amp;"."&amp;$C144,UncollectibleLookup,4,FALSE)),0,'Corrected With Uncollectible'!DO144-'Module C Initial'!DO144),'Corrected With Uncollectible'!DO144-'Module C Initial'!DO144)</f>
        <v>-0.62999999999999901</v>
      </c>
      <c r="X144" s="32">
        <f ca="1">IFERROR(IF(AND($A144=VLOOKUP($A144&amp;"."&amp;$C144,UncollectibleLookup,2,FALSE),$C144=VLOOKUP($A144&amp;"."&amp;$C144,UncollectibleLookup,4,FALSE)),0,'Corrected With Uncollectible'!DP144-'Module C Initial'!DP144),'Corrected With Uncollectible'!DP144-'Module C Initial'!DP144)</f>
        <v>-1.0000000000000009E-2</v>
      </c>
      <c r="Y144" s="32">
        <f ca="1">IFERROR(IF(AND($A144=VLOOKUP($A144&amp;"."&amp;$C144,UncollectibleLookup,2,FALSE),$C144=VLOOKUP($A144&amp;"."&amp;$C144,UncollectibleLookup,4,FALSE)),0,'Corrected With Uncollectible'!DQ144-'Module C Initial'!DQ144),'Corrected With Uncollectible'!DQ144-'Module C Initial'!DQ144)</f>
        <v>-17.139999999999986</v>
      </c>
      <c r="Z144" s="32">
        <f ca="1">IFERROR(IF(AND($A144=VLOOKUP($A144&amp;"."&amp;$C144,UncollectibleLookup,2,FALSE),$C144=VLOOKUP($A144&amp;"."&amp;$C144,UncollectibleLookup,4,FALSE)),0,'Corrected With Uncollectible'!DR144-'Module C Initial'!DR144),'Corrected With Uncollectible'!DR144-'Module C Initial'!DR144)</f>
        <v>-0.59999999999999787</v>
      </c>
      <c r="AA144" s="32">
        <f ca="1">IFERROR(IF(AND($A144=VLOOKUP($A144&amp;"."&amp;$C144,UncollectibleLookup,2,FALSE),$C144=VLOOKUP($A144&amp;"."&amp;$C144,UncollectibleLookup,4,FALSE)),0,'Corrected With Uncollectible'!DS144-'Module C Initial'!DS144),'Corrected With Uncollectible'!DS144-'Module C Initial'!DS144)</f>
        <v>-5.9999999999999831E-2</v>
      </c>
      <c r="AB144" s="32">
        <f ca="1">IFERROR(IF(AND($A144=VLOOKUP($A144&amp;"."&amp;$C144,UncollectibleLookup,2,FALSE),$C144=VLOOKUP($A144&amp;"."&amp;$C144,UncollectibleLookup,4,FALSE)),0,'Corrected With Uncollectible'!DT144-'Module C Initial'!DT144),'Corrected With Uncollectible'!DT144-'Module C Initial'!DT144)</f>
        <v>-0.91999999999999815</v>
      </c>
      <c r="AC144" s="31">
        <f ca="1">IFERROR(IF(AND($A144=VLOOKUP($A144&amp;"."&amp;$C144,UncollectibleLookup,2,FALSE),$C144=VLOOKUP($A144&amp;"."&amp;$C144,UncollectibleLookup,4,FALSE)),0,'Corrected With Uncollectible'!DU144-'Module C Initial'!DU144),'Corrected With Uncollectible'!DU144-'Module C Initial'!DU144)</f>
        <v>-56.6099999999999</v>
      </c>
      <c r="AD144" s="31">
        <f ca="1">IFERROR(IF(AND($A144=VLOOKUP($A144&amp;"."&amp;$C144,UncollectibleLookup,2,FALSE),$C144=VLOOKUP($A144&amp;"."&amp;$C144,UncollectibleLookup,4,FALSE)),0,'Corrected With Uncollectible'!DV144-'Module C Initial'!DV144),'Corrected With Uncollectible'!DV144-'Module C Initial'!DV144)</f>
        <v>-1.480000000000004</v>
      </c>
      <c r="AE144" s="31">
        <f ca="1">IFERROR(IF(AND($A144=VLOOKUP($A144&amp;"."&amp;$C144,UncollectibleLookup,2,FALSE),$C144=VLOOKUP($A144&amp;"."&amp;$C144,UncollectibleLookup,4,FALSE)),0,'Corrected With Uncollectible'!DW144-'Module C Initial'!DW144),'Corrected With Uncollectible'!DW144-'Module C Initial'!DW144)</f>
        <v>-4.039999999999992</v>
      </c>
      <c r="AF144" s="31">
        <f ca="1">IFERROR(IF(AND($A144=VLOOKUP($A144&amp;"."&amp;$C144,UncollectibleLookup,2,FALSE),$C144=VLOOKUP($A144&amp;"."&amp;$C144,UncollectibleLookup,4,FALSE)),0,'Corrected With Uncollectible'!DX144-'Module C Initial'!DX144),'Corrected With Uncollectible'!DX144-'Module C Initial'!DX144)</f>
        <v>-4.1800000000000068</v>
      </c>
      <c r="AG144" s="31">
        <f ca="1">IFERROR(IF(AND($A144=VLOOKUP($A144&amp;"."&amp;$C144,UncollectibleLookup,2,FALSE),$C144=VLOOKUP($A144&amp;"."&amp;$C144,UncollectibleLookup,4,FALSE)),0,'Corrected With Uncollectible'!DY144-'Module C Initial'!DY144),'Corrected With Uncollectible'!DY144-'Module C Initial'!DY144)</f>
        <v>-6.5700000000000216</v>
      </c>
      <c r="AH144" s="31">
        <f ca="1">IFERROR(IF(AND($A144=VLOOKUP($A144&amp;"."&amp;$C144,UncollectibleLookup,2,FALSE),$C144=VLOOKUP($A144&amp;"."&amp;$C144,UncollectibleLookup,4,FALSE)),0,'Corrected With Uncollectible'!DZ144-'Module C Initial'!DZ144),'Corrected With Uncollectible'!DZ144-'Module C Initial'!DZ144)</f>
        <v>-0.3100000000000005</v>
      </c>
      <c r="AI144" s="31">
        <f ca="1">IFERROR(IF(AND($A144=VLOOKUP($A144&amp;"."&amp;$C144,UncollectibleLookup,2,FALSE),$C144=VLOOKUP($A144&amp;"."&amp;$C144,UncollectibleLookup,4,FALSE)),0,'Corrected With Uncollectible'!EA144-'Module C Initial'!EA144),'Corrected With Uncollectible'!EA144-'Module C Initial'!EA144)</f>
        <v>-3.8900000000000006</v>
      </c>
      <c r="AJ144" s="31">
        <f ca="1">IFERROR(IF(AND($A144=VLOOKUP($A144&amp;"."&amp;$C144,UncollectibleLookup,2,FALSE),$C144=VLOOKUP($A144&amp;"."&amp;$C144,UncollectibleLookup,4,FALSE)),0,'Corrected With Uncollectible'!EB144-'Module C Initial'!EB144),'Corrected With Uncollectible'!EB144-'Module C Initial'!EB144)</f>
        <v>-6.0000000000000053E-2</v>
      </c>
      <c r="AK144" s="31">
        <f ca="1">IFERROR(IF(AND($A144=VLOOKUP($A144&amp;"."&amp;$C144,UncollectibleLookup,2,FALSE),$C144=VLOOKUP($A144&amp;"."&amp;$C144,UncollectibleLookup,4,FALSE)),0,'Corrected With Uncollectible'!EC144-'Module C Initial'!EC144),'Corrected With Uncollectible'!EC144-'Module C Initial'!EC144)</f>
        <v>-105.36000000000013</v>
      </c>
      <c r="AL144" s="31">
        <f ca="1">IFERROR(IF(AND($A144=VLOOKUP($A144&amp;"."&amp;$C144,UncollectibleLookup,2,FALSE),$C144=VLOOKUP($A144&amp;"."&amp;$C144,UncollectibleLookup,4,FALSE)),0,'Corrected With Uncollectible'!ED144-'Module C Initial'!ED144),'Corrected With Uncollectible'!ED144-'Module C Initial'!ED144)</f>
        <v>-3.6700000000000017</v>
      </c>
      <c r="AM144" s="31">
        <f ca="1">IFERROR(IF(AND($A144=VLOOKUP($A144&amp;"."&amp;$C144,UncollectibleLookup,2,FALSE),$C144=VLOOKUP($A144&amp;"."&amp;$C144,UncollectibleLookup,4,FALSE)),0,'Corrected With Uncollectible'!EE144-'Module C Initial'!EE144),'Corrected With Uncollectible'!EE144-'Module C Initial'!EE144)</f>
        <v>-0.34000000000000163</v>
      </c>
      <c r="AN144" s="31">
        <f ca="1">IFERROR(IF(AND($A144=VLOOKUP($A144&amp;"."&amp;$C144,UncollectibleLookup,2,FALSE),$C144=VLOOKUP($A144&amp;"."&amp;$C144,UncollectibleLookup,4,FALSE)),0,'Corrected With Uncollectible'!EF144-'Module C Initial'!EF144),'Corrected With Uncollectible'!EF144-'Module C Initial'!EF144)</f>
        <v>-5.6000000000000227</v>
      </c>
      <c r="AO144" s="32">
        <f t="shared" ca="1" si="27"/>
        <v>-241.12000000000018</v>
      </c>
      <c r="AP144" s="32">
        <f t="shared" ca="1" si="27"/>
        <v>-6.3300000000000081</v>
      </c>
      <c r="AQ144" s="32">
        <f t="shared" ca="1" si="27"/>
        <v>-17.369999999999933</v>
      </c>
      <c r="AR144" s="32">
        <f t="shared" ca="1" si="26"/>
        <v>-18.079999999999959</v>
      </c>
      <c r="AS144" s="32">
        <f t="shared" ca="1" si="26"/>
        <v>-28.549999999999972</v>
      </c>
      <c r="AT144" s="32">
        <f t="shared" ca="1" si="26"/>
        <v>-1.349999999999999</v>
      </c>
      <c r="AU144" s="32">
        <f t="shared" ca="1" si="26"/>
        <v>-17.010000000000009</v>
      </c>
      <c r="AV144" s="32">
        <f t="shared" ca="1" si="26"/>
        <v>-0.26000000000000134</v>
      </c>
      <c r="AW144" s="32">
        <f t="shared" ca="1" si="26"/>
        <v>-465.22000000000128</v>
      </c>
      <c r="AX144" s="32">
        <f t="shared" ca="1" si="28"/>
        <v>-16.23999999999997</v>
      </c>
      <c r="AY144" s="32">
        <f t="shared" ca="1" si="28"/>
        <v>-1.4999999999999958</v>
      </c>
      <c r="AZ144" s="32">
        <f t="shared" ca="1" si="28"/>
        <v>-25.040000000000003</v>
      </c>
      <c r="BA144" s="31">
        <f t="shared" ca="1" si="33"/>
        <v>-2.06</v>
      </c>
      <c r="BB144" s="31">
        <f t="shared" ca="1" si="33"/>
        <v>-0.05</v>
      </c>
      <c r="BC144" s="31">
        <f t="shared" ca="1" si="33"/>
        <v>-0.15</v>
      </c>
      <c r="BD144" s="31">
        <f t="shared" ca="1" si="31"/>
        <v>-0.16</v>
      </c>
      <c r="BE144" s="31">
        <f t="shared" ca="1" si="31"/>
        <v>-0.25</v>
      </c>
      <c r="BF144" s="31">
        <f t="shared" ca="1" si="31"/>
        <v>-0.01</v>
      </c>
      <c r="BG144" s="31">
        <f t="shared" ca="1" si="31"/>
        <v>-0.15</v>
      </c>
      <c r="BH144" s="31">
        <f t="shared" ca="1" si="31"/>
        <v>0</v>
      </c>
      <c r="BI144" s="31">
        <f t="shared" ca="1" si="31"/>
        <v>-4.01</v>
      </c>
      <c r="BJ144" s="31">
        <f t="shared" ca="1" si="22"/>
        <v>-0.14000000000000001</v>
      </c>
      <c r="BK144" s="31">
        <f t="shared" ca="1" si="22"/>
        <v>-0.01</v>
      </c>
      <c r="BL144" s="31">
        <f t="shared" ca="1" si="22"/>
        <v>-0.22</v>
      </c>
      <c r="BM144" s="32">
        <f t="shared" ca="1" si="34"/>
        <v>-243.18000000000018</v>
      </c>
      <c r="BN144" s="32">
        <f t="shared" ca="1" si="34"/>
        <v>-6.3800000000000079</v>
      </c>
      <c r="BO144" s="32">
        <f t="shared" ca="1" si="34"/>
        <v>-17.519999999999932</v>
      </c>
      <c r="BP144" s="32">
        <f t="shared" ca="1" si="32"/>
        <v>-18.239999999999959</v>
      </c>
      <c r="BQ144" s="32">
        <f t="shared" ca="1" si="32"/>
        <v>-28.799999999999972</v>
      </c>
      <c r="BR144" s="32">
        <f t="shared" ca="1" si="32"/>
        <v>-1.359999999999999</v>
      </c>
      <c r="BS144" s="32">
        <f t="shared" ca="1" si="32"/>
        <v>-17.160000000000007</v>
      </c>
      <c r="BT144" s="32">
        <f t="shared" ca="1" si="32"/>
        <v>-0.26000000000000134</v>
      </c>
      <c r="BU144" s="32">
        <f t="shared" ca="1" si="32"/>
        <v>-469.23000000000127</v>
      </c>
      <c r="BV144" s="32">
        <f t="shared" ca="1" si="23"/>
        <v>-16.379999999999971</v>
      </c>
      <c r="BW144" s="32">
        <f t="shared" ca="1" si="23"/>
        <v>-1.5099999999999958</v>
      </c>
      <c r="BX144" s="32">
        <f t="shared" ca="1" si="23"/>
        <v>-25.26</v>
      </c>
    </row>
    <row r="145" spans="1:76">
      <c r="A145" t="s">
        <v>436</v>
      </c>
      <c r="B145" s="1" t="s">
        <v>300</v>
      </c>
      <c r="C145" t="str">
        <f t="shared" ca="1" si="29"/>
        <v>WB4</v>
      </c>
      <c r="D145" t="str">
        <f t="shared" ca="1" si="30"/>
        <v>Wabamun #4</v>
      </c>
      <c r="E145" s="31">
        <f ca="1">IFERROR(IF(AND($A145=VLOOKUP($A145&amp;"."&amp;$C145,UncollectibleLookup,2,FALSE),$C145=VLOOKUP($A145&amp;"."&amp;$C145,UncollectibleLookup,4,FALSE)),0,'Corrected With Uncollectible'!CW145-'Module C Initial'!CW145),'Corrected With Uncollectible'!CW145-'Module C Initial'!CW145)</f>
        <v>0</v>
      </c>
      <c r="F145" s="31">
        <f ca="1">IFERROR(IF(AND($A145=VLOOKUP($A145&amp;"."&amp;$C145,UncollectibleLookup,2,FALSE),$C145=VLOOKUP($A145&amp;"."&amp;$C145,UncollectibleLookup,4,FALSE)),0,'Corrected With Uncollectible'!CX145-'Module C Initial'!CX145),'Corrected With Uncollectible'!CX145-'Module C Initial'!CX145)</f>
        <v>-1.1641532182693481E-10</v>
      </c>
      <c r="G145" s="31">
        <f ca="1">IFERROR(IF(AND($A145=VLOOKUP($A145&amp;"."&amp;$C145,UncollectibleLookup,2,FALSE),$C145=VLOOKUP($A145&amp;"."&amp;$C145,UncollectibleLookup,4,FALSE)),0,'Corrected With Uncollectible'!CY145-'Module C Initial'!CY145),'Corrected With Uncollectible'!CY145-'Module C Initial'!CY145)</f>
        <v>-5.8207660913467407E-11</v>
      </c>
      <c r="H145" s="31">
        <f ca="1">IFERROR(IF(AND($A145=VLOOKUP($A145&amp;"."&amp;$C145,UncollectibleLookup,2,FALSE),$C145=VLOOKUP($A145&amp;"."&amp;$C145,UncollectibleLookup,4,FALSE)),0,'Corrected With Uncollectible'!CZ145-'Module C Initial'!CZ145),'Corrected With Uncollectible'!CZ145-'Module C Initial'!CZ145)</f>
        <v>-5.8207660913467407E-11</v>
      </c>
      <c r="I145" s="31">
        <f ca="1">IFERROR(IF(AND($A145=VLOOKUP($A145&amp;"."&amp;$C145,UncollectibleLookup,2,FALSE),$C145=VLOOKUP($A145&amp;"."&amp;$C145,UncollectibleLookup,4,FALSE)),0,'Corrected With Uncollectible'!DA145-'Module C Initial'!DA145),'Corrected With Uncollectible'!DA145-'Module C Initial'!DA145)</f>
        <v>-1.0000000009313226E-2</v>
      </c>
      <c r="J145" s="31">
        <f ca="1">IFERROR(IF(AND($A145=VLOOKUP($A145&amp;"."&amp;$C145,UncollectibleLookup,2,FALSE),$C145=VLOOKUP($A145&amp;"."&amp;$C145,UncollectibleLookup,4,FALSE)),0,'Corrected With Uncollectible'!DB145-'Module C Initial'!DB145),'Corrected With Uncollectible'!DB145-'Module C Initial'!DB145)</f>
        <v>0</v>
      </c>
      <c r="K145" s="31">
        <f ca="1">IFERROR(IF(AND($A145=VLOOKUP($A145&amp;"."&amp;$C145,UncollectibleLookup,2,FALSE),$C145=VLOOKUP($A145&amp;"."&amp;$C145,UncollectibleLookup,4,FALSE)),0,'Corrected With Uncollectible'!DC145-'Module C Initial'!DC145),'Corrected With Uncollectible'!DC145-'Module C Initial'!DC145)</f>
        <v>-1.0000000067520887E-2</v>
      </c>
      <c r="L145" s="31">
        <f ca="1">IFERROR(IF(AND($A145=VLOOKUP($A145&amp;"."&amp;$C145,UncollectibleLookup,2,FALSE),$C145=VLOOKUP($A145&amp;"."&amp;$C145,UncollectibleLookup,4,FALSE)),0,'Corrected With Uncollectible'!DD145-'Module C Initial'!DD145),'Corrected With Uncollectible'!DD145-'Module C Initial'!DD145)</f>
        <v>9.9999999511055648E-3</v>
      </c>
      <c r="M145" s="31">
        <f ca="1">IFERROR(IF(AND($A145=VLOOKUP($A145&amp;"."&amp;$C145,UncollectibleLookup,2,FALSE),$C145=VLOOKUP($A145&amp;"."&amp;$C145,UncollectibleLookup,4,FALSE)),0,'Corrected With Uncollectible'!DE145-'Module C Initial'!DE145),'Corrected With Uncollectible'!DE145-'Module C Initial'!DE145)</f>
        <v>0</v>
      </c>
      <c r="N145" s="31">
        <f ca="1">IFERROR(IF(AND($A145=VLOOKUP($A145&amp;"."&amp;$C145,UncollectibleLookup,2,FALSE),$C145=VLOOKUP($A145&amp;"."&amp;$C145,UncollectibleLookup,4,FALSE)),0,'Corrected With Uncollectible'!DF145-'Module C Initial'!DF145),'Corrected With Uncollectible'!DF145-'Module C Initial'!DF145)</f>
        <v>0</v>
      </c>
      <c r="O145" s="31">
        <f ca="1">IFERROR(IF(AND($A145=VLOOKUP($A145&amp;"."&amp;$C145,UncollectibleLookup,2,FALSE),$C145=VLOOKUP($A145&amp;"."&amp;$C145,UncollectibleLookup,4,FALSE)),0,'Corrected With Uncollectible'!DG145-'Module C Initial'!DG145),'Corrected With Uncollectible'!DG145-'Module C Initial'!DG145)</f>
        <v>0</v>
      </c>
      <c r="P145" s="31">
        <f ca="1">IFERROR(IF(AND($A145=VLOOKUP($A145&amp;"."&amp;$C145,UncollectibleLookup,2,FALSE),$C145=VLOOKUP($A145&amp;"."&amp;$C145,UncollectibleLookup,4,FALSE)),0,'Corrected With Uncollectible'!DH145-'Module C Initial'!DH145),'Corrected With Uncollectible'!DH145-'Module C Initial'!DH145)</f>
        <v>1.1641532182693481E-10</v>
      </c>
      <c r="Q145" s="32">
        <f ca="1">IFERROR(IF(AND($A145=VLOOKUP($A145&amp;"."&amp;$C145,UncollectibleLookup,2,FALSE),$C145=VLOOKUP($A145&amp;"."&amp;$C145,UncollectibleLookup,4,FALSE)),0,'Corrected With Uncollectible'!DI145-'Module C Initial'!DI145),'Corrected With Uncollectible'!DI145-'Module C Initial'!DI145)</f>
        <v>0</v>
      </c>
      <c r="R145" s="32">
        <f ca="1">IFERROR(IF(AND($A145=VLOOKUP($A145&amp;"."&amp;$C145,UncollectibleLookup,2,FALSE),$C145=VLOOKUP($A145&amp;"."&amp;$C145,UncollectibleLookup,4,FALSE)),0,'Corrected With Uncollectible'!DJ145-'Module C Initial'!DJ145),'Corrected With Uncollectible'!DJ145-'Module C Initial'!DJ145)</f>
        <v>0</v>
      </c>
      <c r="S145" s="32">
        <f ca="1">IFERROR(IF(AND($A145=VLOOKUP($A145&amp;"."&amp;$C145,UncollectibleLookup,2,FALSE),$C145=VLOOKUP($A145&amp;"."&amp;$C145,UncollectibleLookup,4,FALSE)),0,'Corrected With Uncollectible'!DK145-'Module C Initial'!DK145),'Corrected With Uncollectible'!DK145-'Module C Initial'!DK145)</f>
        <v>0</v>
      </c>
      <c r="T145" s="32">
        <f ca="1">IFERROR(IF(AND($A145=VLOOKUP($A145&amp;"."&amp;$C145,UncollectibleLookup,2,FALSE),$C145=VLOOKUP($A145&amp;"."&amp;$C145,UncollectibleLookup,4,FALSE)),0,'Corrected With Uncollectible'!DL145-'Module C Initial'!DL145),'Corrected With Uncollectible'!DL145-'Module C Initial'!DL145)</f>
        <v>0</v>
      </c>
      <c r="U145" s="32">
        <f ca="1">IFERROR(IF(AND($A145=VLOOKUP($A145&amp;"."&amp;$C145,UncollectibleLookup,2,FALSE),$C145=VLOOKUP($A145&amp;"."&amp;$C145,UncollectibleLookup,4,FALSE)),0,'Corrected With Uncollectible'!DM145-'Module C Initial'!DM145),'Corrected With Uncollectible'!DM145-'Module C Initial'!DM145)</f>
        <v>0</v>
      </c>
      <c r="V145" s="32">
        <f ca="1">IFERROR(IF(AND($A145=VLOOKUP($A145&amp;"."&amp;$C145,UncollectibleLookup,2,FALSE),$C145=VLOOKUP($A145&amp;"."&amp;$C145,UncollectibleLookup,4,FALSE)),0,'Corrected With Uncollectible'!DN145-'Module C Initial'!DN145),'Corrected With Uncollectible'!DN145-'Module C Initial'!DN145)</f>
        <v>0</v>
      </c>
      <c r="W145" s="32">
        <f ca="1">IFERROR(IF(AND($A145=VLOOKUP($A145&amp;"."&amp;$C145,UncollectibleLookup,2,FALSE),$C145=VLOOKUP($A145&amp;"."&amp;$C145,UncollectibleLookup,4,FALSE)),0,'Corrected With Uncollectible'!DO145-'Module C Initial'!DO145),'Corrected With Uncollectible'!DO145-'Module C Initial'!DO145)</f>
        <v>0</v>
      </c>
      <c r="X145" s="32">
        <f ca="1">IFERROR(IF(AND($A145=VLOOKUP($A145&amp;"."&amp;$C145,UncollectibleLookup,2,FALSE),$C145=VLOOKUP($A145&amp;"."&amp;$C145,UncollectibleLookup,4,FALSE)),0,'Corrected With Uncollectible'!DP145-'Module C Initial'!DP145),'Corrected With Uncollectible'!DP145-'Module C Initial'!DP145)</f>
        <v>0</v>
      </c>
      <c r="Y145" s="32">
        <f ca="1">IFERROR(IF(AND($A145=VLOOKUP($A145&amp;"."&amp;$C145,UncollectibleLookup,2,FALSE),$C145=VLOOKUP($A145&amp;"."&amp;$C145,UncollectibleLookup,4,FALSE)),0,'Corrected With Uncollectible'!DQ145-'Module C Initial'!DQ145),'Corrected With Uncollectible'!DQ145-'Module C Initial'!DQ145)</f>
        <v>0</v>
      </c>
      <c r="Z145" s="32">
        <f ca="1">IFERROR(IF(AND($A145=VLOOKUP($A145&amp;"."&amp;$C145,UncollectibleLookup,2,FALSE),$C145=VLOOKUP($A145&amp;"."&amp;$C145,UncollectibleLookup,4,FALSE)),0,'Corrected With Uncollectible'!DR145-'Module C Initial'!DR145),'Corrected With Uncollectible'!DR145-'Module C Initial'!DR145)</f>
        <v>0</v>
      </c>
      <c r="AA145" s="32">
        <f ca="1">IFERROR(IF(AND($A145=VLOOKUP($A145&amp;"."&amp;$C145,UncollectibleLookup,2,FALSE),$C145=VLOOKUP($A145&amp;"."&amp;$C145,UncollectibleLookup,4,FALSE)),0,'Corrected With Uncollectible'!DS145-'Module C Initial'!DS145),'Corrected With Uncollectible'!DS145-'Module C Initial'!DS145)</f>
        <v>0</v>
      </c>
      <c r="AB145" s="32">
        <f ca="1">IFERROR(IF(AND($A145=VLOOKUP($A145&amp;"."&amp;$C145,UncollectibleLookup,2,FALSE),$C145=VLOOKUP($A145&amp;"."&amp;$C145,UncollectibleLookup,4,FALSE)),0,'Corrected With Uncollectible'!DT145-'Module C Initial'!DT145),'Corrected With Uncollectible'!DT145-'Module C Initial'!DT145)</f>
        <v>0</v>
      </c>
      <c r="AC145" s="31">
        <f ca="1">IFERROR(IF(AND($A145=VLOOKUP($A145&amp;"."&amp;$C145,UncollectibleLookup,2,FALSE),$C145=VLOOKUP($A145&amp;"."&amp;$C145,UncollectibleLookup,4,FALSE)),0,'Corrected With Uncollectible'!DU145-'Module C Initial'!DU145),'Corrected With Uncollectible'!DU145-'Module C Initial'!DU145)</f>
        <v>0</v>
      </c>
      <c r="AD145" s="31">
        <f ca="1">IFERROR(IF(AND($A145=VLOOKUP($A145&amp;"."&amp;$C145,UncollectibleLookup,2,FALSE),$C145=VLOOKUP($A145&amp;"."&amp;$C145,UncollectibleLookup,4,FALSE)),0,'Corrected With Uncollectible'!DV145-'Module C Initial'!DV145),'Corrected With Uncollectible'!DV145-'Module C Initial'!DV145)</f>
        <v>0</v>
      </c>
      <c r="AE145" s="31">
        <f ca="1">IFERROR(IF(AND($A145=VLOOKUP($A145&amp;"."&amp;$C145,UncollectibleLookup,2,FALSE),$C145=VLOOKUP($A145&amp;"."&amp;$C145,UncollectibleLookup,4,FALSE)),0,'Corrected With Uncollectible'!DW145-'Module C Initial'!DW145),'Corrected With Uncollectible'!DW145-'Module C Initial'!DW145)</f>
        <v>0</v>
      </c>
      <c r="AF145" s="31">
        <f ca="1">IFERROR(IF(AND($A145=VLOOKUP($A145&amp;"."&amp;$C145,UncollectibleLookup,2,FALSE),$C145=VLOOKUP($A145&amp;"."&amp;$C145,UncollectibleLookup,4,FALSE)),0,'Corrected With Uncollectible'!DX145-'Module C Initial'!DX145),'Corrected With Uncollectible'!DX145-'Module C Initial'!DX145)</f>
        <v>0</v>
      </c>
      <c r="AG145" s="31">
        <f ca="1">IFERROR(IF(AND($A145=VLOOKUP($A145&amp;"."&amp;$C145,UncollectibleLookup,2,FALSE),$C145=VLOOKUP($A145&amp;"."&amp;$C145,UncollectibleLookup,4,FALSE)),0,'Corrected With Uncollectible'!DY145-'Module C Initial'!DY145),'Corrected With Uncollectible'!DY145-'Module C Initial'!DY145)</f>
        <v>-9.9999999983992893E-3</v>
      </c>
      <c r="AH145" s="31">
        <f ca="1">IFERROR(IF(AND($A145=VLOOKUP($A145&amp;"."&amp;$C145,UncollectibleLookup,2,FALSE),$C145=VLOOKUP($A145&amp;"."&amp;$C145,UncollectibleLookup,4,FALSE)),0,'Corrected With Uncollectible'!DZ145-'Module C Initial'!DZ145),'Corrected With Uncollectible'!DZ145-'Module C Initial'!DZ145)</f>
        <v>0</v>
      </c>
      <c r="AI145" s="31">
        <f ca="1">IFERROR(IF(AND($A145=VLOOKUP($A145&amp;"."&amp;$C145,UncollectibleLookup,2,FALSE),$C145=VLOOKUP($A145&amp;"."&amp;$C145,UncollectibleLookup,4,FALSE)),0,'Corrected With Uncollectible'!EA145-'Module C Initial'!EA145),'Corrected With Uncollectible'!EA145-'Module C Initial'!EA145)</f>
        <v>-1.0000000002037268E-2</v>
      </c>
      <c r="AJ145" s="31">
        <f ca="1">IFERROR(IF(AND($A145=VLOOKUP($A145&amp;"."&amp;$C145,UncollectibleLookup,2,FALSE),$C145=VLOOKUP($A145&amp;"."&amp;$C145,UncollectibleLookup,4,FALSE)),0,'Corrected With Uncollectible'!EB145-'Module C Initial'!EB145),'Corrected With Uncollectible'!EB145-'Module C Initial'!EB145)</f>
        <v>0</v>
      </c>
      <c r="AK145" s="31">
        <f ca="1">IFERROR(IF(AND($A145=VLOOKUP($A145&amp;"."&amp;$C145,UncollectibleLookup,2,FALSE),$C145=VLOOKUP($A145&amp;"."&amp;$C145,UncollectibleLookup,4,FALSE)),0,'Corrected With Uncollectible'!EC145-'Module C Initial'!EC145),'Corrected With Uncollectible'!EC145-'Module C Initial'!EC145)</f>
        <v>0</v>
      </c>
      <c r="AL145" s="31">
        <f ca="1">IFERROR(IF(AND($A145=VLOOKUP($A145&amp;"."&amp;$C145,UncollectibleLookup,2,FALSE),$C145=VLOOKUP($A145&amp;"."&amp;$C145,UncollectibleLookup,4,FALSE)),0,'Corrected With Uncollectible'!ED145-'Module C Initial'!ED145),'Corrected With Uncollectible'!ED145-'Module C Initial'!ED145)</f>
        <v>0</v>
      </c>
      <c r="AM145" s="31">
        <f ca="1">IFERROR(IF(AND($A145=VLOOKUP($A145&amp;"."&amp;$C145,UncollectibleLookup,2,FALSE),$C145=VLOOKUP($A145&amp;"."&amp;$C145,UncollectibleLookup,4,FALSE)),0,'Corrected With Uncollectible'!EE145-'Module C Initial'!EE145),'Corrected With Uncollectible'!EE145-'Module C Initial'!EE145)</f>
        <v>0</v>
      </c>
      <c r="AN145" s="31">
        <f ca="1">IFERROR(IF(AND($A145=VLOOKUP($A145&amp;"."&amp;$C145,UncollectibleLookup,2,FALSE),$C145=VLOOKUP($A145&amp;"."&amp;$C145,UncollectibleLookup,4,FALSE)),0,'Corrected With Uncollectible'!EF145-'Module C Initial'!EF145),'Corrected With Uncollectible'!EF145-'Module C Initial'!EF145)</f>
        <v>0</v>
      </c>
      <c r="AO145" s="32">
        <f t="shared" ca="1" si="27"/>
        <v>0</v>
      </c>
      <c r="AP145" s="32">
        <f t="shared" ca="1" si="27"/>
        <v>-1.1641532182693481E-10</v>
      </c>
      <c r="AQ145" s="32">
        <f t="shared" ca="1" si="27"/>
        <v>-5.8207660913467407E-11</v>
      </c>
      <c r="AR145" s="32">
        <f t="shared" ca="1" si="26"/>
        <v>-5.8207660913467407E-11</v>
      </c>
      <c r="AS145" s="32">
        <f t="shared" ca="1" si="26"/>
        <v>-2.0000000007712515E-2</v>
      </c>
      <c r="AT145" s="32">
        <f t="shared" ca="1" si="26"/>
        <v>0</v>
      </c>
      <c r="AU145" s="32">
        <f t="shared" ca="1" si="26"/>
        <v>-2.0000000069558155E-2</v>
      </c>
      <c r="AV145" s="32">
        <f t="shared" ca="1" si="26"/>
        <v>9.9999999511055648E-3</v>
      </c>
      <c r="AW145" s="32">
        <f t="shared" ca="1" si="26"/>
        <v>0</v>
      </c>
      <c r="AX145" s="32">
        <f t="shared" ca="1" si="28"/>
        <v>0</v>
      </c>
      <c r="AY145" s="32">
        <f t="shared" ca="1" si="28"/>
        <v>0</v>
      </c>
      <c r="AZ145" s="32">
        <f t="shared" ca="1" si="28"/>
        <v>1.1641532182693481E-10</v>
      </c>
      <c r="BA145" s="31">
        <f t="shared" ca="1" si="33"/>
        <v>0</v>
      </c>
      <c r="BB145" s="31">
        <f t="shared" ca="1" si="33"/>
        <v>0</v>
      </c>
      <c r="BC145" s="31">
        <f t="shared" ca="1" si="33"/>
        <v>0</v>
      </c>
      <c r="BD145" s="31">
        <f t="shared" ca="1" si="31"/>
        <v>0</v>
      </c>
      <c r="BE145" s="31">
        <f t="shared" ca="1" si="31"/>
        <v>0</v>
      </c>
      <c r="BF145" s="31">
        <f t="shared" ca="1" si="31"/>
        <v>0</v>
      </c>
      <c r="BG145" s="31">
        <f t="shared" ca="1" si="31"/>
        <v>0</v>
      </c>
      <c r="BH145" s="31">
        <f t="shared" ca="1" si="31"/>
        <v>0</v>
      </c>
      <c r="BI145" s="31">
        <f t="shared" ca="1" si="31"/>
        <v>0</v>
      </c>
      <c r="BJ145" s="31">
        <f t="shared" ca="1" si="22"/>
        <v>0</v>
      </c>
      <c r="BK145" s="31">
        <f t="shared" ca="1" si="22"/>
        <v>0</v>
      </c>
      <c r="BL145" s="31">
        <f t="shared" ca="1" si="22"/>
        <v>0</v>
      </c>
      <c r="BM145" s="32">
        <f t="shared" ca="1" si="34"/>
        <v>0</v>
      </c>
      <c r="BN145" s="32">
        <f t="shared" ca="1" si="34"/>
        <v>-1.1641532182693481E-10</v>
      </c>
      <c r="BO145" s="32">
        <f t="shared" ca="1" si="34"/>
        <v>-5.8207660913467407E-11</v>
      </c>
      <c r="BP145" s="32">
        <f t="shared" ca="1" si="32"/>
        <v>-5.8207660913467407E-11</v>
      </c>
      <c r="BQ145" s="32">
        <f t="shared" ca="1" si="32"/>
        <v>-2.0000000007712515E-2</v>
      </c>
      <c r="BR145" s="32">
        <f t="shared" ca="1" si="32"/>
        <v>0</v>
      </c>
      <c r="BS145" s="32">
        <f t="shared" ca="1" si="32"/>
        <v>-2.0000000069558155E-2</v>
      </c>
      <c r="BT145" s="32">
        <f t="shared" ca="1" si="32"/>
        <v>9.9999999511055648E-3</v>
      </c>
      <c r="BU145" s="32">
        <f t="shared" ca="1" si="32"/>
        <v>0</v>
      </c>
      <c r="BV145" s="32">
        <f t="shared" ca="1" si="23"/>
        <v>0</v>
      </c>
      <c r="BW145" s="32">
        <f t="shared" ca="1" si="23"/>
        <v>0</v>
      </c>
      <c r="BX145" s="32">
        <f t="shared" ca="1" si="23"/>
        <v>1.1641532182693481E-10</v>
      </c>
    </row>
    <row r="146" spans="1:76">
      <c r="A146" t="s">
        <v>473</v>
      </c>
      <c r="B146" s="1" t="s">
        <v>87</v>
      </c>
      <c r="C146" t="str">
        <f t="shared" ca="1" si="29"/>
        <v>WEY1</v>
      </c>
      <c r="D146" t="str">
        <f t="shared" ca="1" si="30"/>
        <v>Weyerhaeuser</v>
      </c>
      <c r="E146" s="31">
        <f ca="1">IFERROR(IF(AND($A146=VLOOKUP($A146&amp;"."&amp;$C146,UncollectibleLookup,2,FALSE),$C146=VLOOKUP($A146&amp;"."&amp;$C146,UncollectibleLookup,4,FALSE)),0,'Corrected With Uncollectible'!CW146-'Module C Initial'!CW146),'Corrected With Uncollectible'!CW146-'Module C Initial'!CW146)</f>
        <v>-4.0000000000000036E-2</v>
      </c>
      <c r="F146" s="31">
        <f ca="1">IFERROR(IF(AND($A146=VLOOKUP($A146&amp;"."&amp;$C146,UncollectibleLookup,2,FALSE),$C146=VLOOKUP($A146&amp;"."&amp;$C146,UncollectibleLookup,4,FALSE)),0,'Corrected With Uncollectible'!CX146-'Module C Initial'!CX146),'Corrected With Uncollectible'!CX146-'Module C Initial'!CX146)</f>
        <v>0</v>
      </c>
      <c r="G146" s="31">
        <f ca="1">IFERROR(IF(AND($A146=VLOOKUP($A146&amp;"."&amp;$C146,UncollectibleLookup,2,FALSE),$C146=VLOOKUP($A146&amp;"."&amp;$C146,UncollectibleLookup,4,FALSE)),0,'Corrected With Uncollectible'!CY146-'Module C Initial'!CY146),'Corrected With Uncollectible'!CY146-'Module C Initial'!CY146)</f>
        <v>0</v>
      </c>
      <c r="H146" s="31">
        <f ca="1">IFERROR(IF(AND($A146=VLOOKUP($A146&amp;"."&amp;$C146,UncollectibleLookup,2,FALSE),$C146=VLOOKUP($A146&amp;"."&amp;$C146,UncollectibleLookup,4,FALSE)),0,'Corrected With Uncollectible'!CZ146-'Module C Initial'!CZ146),'Corrected With Uncollectible'!CZ146-'Module C Initial'!CZ146)</f>
        <v>-4.0000000000000036E-2</v>
      </c>
      <c r="I146" s="31">
        <f ca="1">IFERROR(IF(AND($A146=VLOOKUP($A146&amp;"."&amp;$C146,UncollectibleLookup,2,FALSE),$C146=VLOOKUP($A146&amp;"."&amp;$C146,UncollectibleLookup,4,FALSE)),0,'Corrected With Uncollectible'!DA146-'Module C Initial'!DA146),'Corrected With Uncollectible'!DA146-'Module C Initial'!DA146)</f>
        <v>0</v>
      </c>
      <c r="J146" s="31">
        <f ca="1">IFERROR(IF(AND($A146=VLOOKUP($A146&amp;"."&amp;$C146,UncollectibleLookup,2,FALSE),$C146=VLOOKUP($A146&amp;"."&amp;$C146,UncollectibleLookup,4,FALSE)),0,'Corrected With Uncollectible'!DB146-'Module C Initial'!DB146),'Corrected With Uncollectible'!DB146-'Module C Initial'!DB146)</f>
        <v>0</v>
      </c>
      <c r="K146" s="31">
        <f ca="1">IFERROR(IF(AND($A146=VLOOKUP($A146&amp;"."&amp;$C146,UncollectibleLookup,2,FALSE),$C146=VLOOKUP($A146&amp;"."&amp;$C146,UncollectibleLookup,4,FALSE)),0,'Corrected With Uncollectible'!DC146-'Module C Initial'!DC146),'Corrected With Uncollectible'!DC146-'Module C Initial'!DC146)</f>
        <v>0</v>
      </c>
      <c r="L146" s="31">
        <f ca="1">IFERROR(IF(AND($A146=VLOOKUP($A146&amp;"."&amp;$C146,UncollectibleLookup,2,FALSE),$C146=VLOOKUP($A146&amp;"."&amp;$C146,UncollectibleLookup,4,FALSE)),0,'Corrected With Uncollectible'!DD146-'Module C Initial'!DD146),'Corrected With Uncollectible'!DD146-'Module C Initial'!DD146)</f>
        <v>0</v>
      </c>
      <c r="M146" s="31">
        <f ca="1">IFERROR(IF(AND($A146=VLOOKUP($A146&amp;"."&amp;$C146,UncollectibleLookup,2,FALSE),$C146=VLOOKUP($A146&amp;"."&amp;$C146,UncollectibleLookup,4,FALSE)),0,'Corrected With Uncollectible'!DE146-'Module C Initial'!DE146),'Corrected With Uncollectible'!DE146-'Module C Initial'!DE146)</f>
        <v>0</v>
      </c>
      <c r="N146" s="31">
        <f ca="1">IFERROR(IF(AND($A146=VLOOKUP($A146&amp;"."&amp;$C146,UncollectibleLookup,2,FALSE),$C146=VLOOKUP($A146&amp;"."&amp;$C146,UncollectibleLookup,4,FALSE)),0,'Corrected With Uncollectible'!DF146-'Module C Initial'!DF146),'Corrected With Uncollectible'!DF146-'Module C Initial'!DF146)</f>
        <v>0</v>
      </c>
      <c r="O146" s="31">
        <f ca="1">IFERROR(IF(AND($A146=VLOOKUP($A146&amp;"."&amp;$C146,UncollectibleLookup,2,FALSE),$C146=VLOOKUP($A146&amp;"."&amp;$C146,UncollectibleLookup,4,FALSE)),0,'Corrected With Uncollectible'!DG146-'Module C Initial'!DG146),'Corrected With Uncollectible'!DG146-'Module C Initial'!DG146)</f>
        <v>-0.14000000000000057</v>
      </c>
      <c r="P146" s="31">
        <f ca="1">IFERROR(IF(AND($A146=VLOOKUP($A146&amp;"."&amp;$C146,UncollectibleLookup,2,FALSE),$C146=VLOOKUP($A146&amp;"."&amp;$C146,UncollectibleLookup,4,FALSE)),0,'Corrected With Uncollectible'!DH146-'Module C Initial'!DH146),'Corrected With Uncollectible'!DH146-'Module C Initial'!DH146)</f>
        <v>-4.0000000000000924E-2</v>
      </c>
      <c r="Q146" s="32">
        <f ca="1">IFERROR(IF(AND($A146=VLOOKUP($A146&amp;"."&amp;$C146,UncollectibleLookup,2,FALSE),$C146=VLOOKUP($A146&amp;"."&amp;$C146,UncollectibleLookup,4,FALSE)),0,'Corrected With Uncollectible'!DI146-'Module C Initial'!DI146),'Corrected With Uncollectible'!DI146-'Module C Initial'!DI146)</f>
        <v>-1.0000000000000009E-2</v>
      </c>
      <c r="R146" s="32">
        <f ca="1">IFERROR(IF(AND($A146=VLOOKUP($A146&amp;"."&amp;$C146,UncollectibleLookup,2,FALSE),$C146=VLOOKUP($A146&amp;"."&amp;$C146,UncollectibleLookup,4,FALSE)),0,'Corrected With Uncollectible'!DJ146-'Module C Initial'!DJ146),'Corrected With Uncollectible'!DJ146-'Module C Initial'!DJ146)</f>
        <v>0</v>
      </c>
      <c r="S146" s="32">
        <f ca="1">IFERROR(IF(AND($A146=VLOOKUP($A146&amp;"."&amp;$C146,UncollectibleLookup,2,FALSE),$C146=VLOOKUP($A146&amp;"."&amp;$C146,UncollectibleLookup,4,FALSE)),0,'Corrected With Uncollectible'!DK146-'Module C Initial'!DK146),'Corrected With Uncollectible'!DK146-'Module C Initial'!DK146)</f>
        <v>0</v>
      </c>
      <c r="T146" s="32">
        <f ca="1">IFERROR(IF(AND($A146=VLOOKUP($A146&amp;"."&amp;$C146,UncollectibleLookup,2,FALSE),$C146=VLOOKUP($A146&amp;"."&amp;$C146,UncollectibleLookup,4,FALSE)),0,'Corrected With Uncollectible'!DL146-'Module C Initial'!DL146),'Corrected With Uncollectible'!DL146-'Module C Initial'!DL146)</f>
        <v>0</v>
      </c>
      <c r="U146" s="32">
        <f ca="1">IFERROR(IF(AND($A146=VLOOKUP($A146&amp;"."&amp;$C146,UncollectibleLookup,2,FALSE),$C146=VLOOKUP($A146&amp;"."&amp;$C146,UncollectibleLookup,4,FALSE)),0,'Corrected With Uncollectible'!DM146-'Module C Initial'!DM146),'Corrected With Uncollectible'!DM146-'Module C Initial'!DM146)</f>
        <v>0</v>
      </c>
      <c r="V146" s="32">
        <f ca="1">IFERROR(IF(AND($A146=VLOOKUP($A146&amp;"."&amp;$C146,UncollectibleLookup,2,FALSE),$C146=VLOOKUP($A146&amp;"."&amp;$C146,UncollectibleLookup,4,FALSE)),0,'Corrected With Uncollectible'!DN146-'Module C Initial'!DN146),'Corrected With Uncollectible'!DN146-'Module C Initial'!DN146)</f>
        <v>0</v>
      </c>
      <c r="W146" s="32">
        <f ca="1">IFERROR(IF(AND($A146=VLOOKUP($A146&amp;"."&amp;$C146,UncollectibleLookup,2,FALSE),$C146=VLOOKUP($A146&amp;"."&amp;$C146,UncollectibleLookup,4,FALSE)),0,'Corrected With Uncollectible'!DO146-'Module C Initial'!DO146),'Corrected With Uncollectible'!DO146-'Module C Initial'!DO146)</f>
        <v>0</v>
      </c>
      <c r="X146" s="32">
        <f ca="1">IFERROR(IF(AND($A146=VLOOKUP($A146&amp;"."&amp;$C146,UncollectibleLookup,2,FALSE),$C146=VLOOKUP($A146&amp;"."&amp;$C146,UncollectibleLookup,4,FALSE)),0,'Corrected With Uncollectible'!DP146-'Module C Initial'!DP146),'Corrected With Uncollectible'!DP146-'Module C Initial'!DP146)</f>
        <v>0</v>
      </c>
      <c r="Y146" s="32">
        <f ca="1">IFERROR(IF(AND($A146=VLOOKUP($A146&amp;"."&amp;$C146,UncollectibleLookup,2,FALSE),$C146=VLOOKUP($A146&amp;"."&amp;$C146,UncollectibleLookup,4,FALSE)),0,'Corrected With Uncollectible'!DQ146-'Module C Initial'!DQ146),'Corrected With Uncollectible'!DQ146-'Module C Initial'!DQ146)</f>
        <v>0</v>
      </c>
      <c r="Z146" s="32">
        <f ca="1">IFERROR(IF(AND($A146=VLOOKUP($A146&amp;"."&amp;$C146,UncollectibleLookup,2,FALSE),$C146=VLOOKUP($A146&amp;"."&amp;$C146,UncollectibleLookup,4,FALSE)),0,'Corrected With Uncollectible'!DR146-'Module C Initial'!DR146),'Corrected With Uncollectible'!DR146-'Module C Initial'!DR146)</f>
        <v>0</v>
      </c>
      <c r="AA146" s="32">
        <f ca="1">IFERROR(IF(AND($A146=VLOOKUP($A146&amp;"."&amp;$C146,UncollectibleLookup,2,FALSE),$C146=VLOOKUP($A146&amp;"."&amp;$C146,UncollectibleLookup,4,FALSE)),0,'Corrected With Uncollectible'!DS146-'Module C Initial'!DS146),'Corrected With Uncollectible'!DS146-'Module C Initial'!DS146)</f>
        <v>-1.0000000000000009E-2</v>
      </c>
      <c r="AB146" s="32">
        <f ca="1">IFERROR(IF(AND($A146=VLOOKUP($A146&amp;"."&amp;$C146,UncollectibleLookup,2,FALSE),$C146=VLOOKUP($A146&amp;"."&amp;$C146,UncollectibleLookup,4,FALSE)),0,'Corrected With Uncollectible'!DT146-'Module C Initial'!DT146),'Corrected With Uncollectible'!DT146-'Module C Initial'!DT146)</f>
        <v>0</v>
      </c>
      <c r="AC146" s="31">
        <f ca="1">IFERROR(IF(AND($A146=VLOOKUP($A146&amp;"."&amp;$C146,UncollectibleLookup,2,FALSE),$C146=VLOOKUP($A146&amp;"."&amp;$C146,UncollectibleLookup,4,FALSE)),0,'Corrected With Uncollectible'!DU146-'Module C Initial'!DU146),'Corrected With Uncollectible'!DU146-'Module C Initial'!DU146)</f>
        <v>-9.9999999999997868E-3</v>
      </c>
      <c r="AD146" s="31">
        <f ca="1">IFERROR(IF(AND($A146=VLOOKUP($A146&amp;"."&amp;$C146,UncollectibleLookup,2,FALSE),$C146=VLOOKUP($A146&amp;"."&amp;$C146,UncollectibleLookup,4,FALSE)),0,'Corrected With Uncollectible'!DV146-'Module C Initial'!DV146),'Corrected With Uncollectible'!DV146-'Module C Initial'!DV146)</f>
        <v>0</v>
      </c>
      <c r="AE146" s="31">
        <f ca="1">IFERROR(IF(AND($A146=VLOOKUP($A146&amp;"."&amp;$C146,UncollectibleLookup,2,FALSE),$C146=VLOOKUP($A146&amp;"."&amp;$C146,UncollectibleLookup,4,FALSE)),0,'Corrected With Uncollectible'!DW146-'Module C Initial'!DW146),'Corrected With Uncollectible'!DW146-'Module C Initial'!DW146)</f>
        <v>0</v>
      </c>
      <c r="AF146" s="31">
        <f ca="1">IFERROR(IF(AND($A146=VLOOKUP($A146&amp;"."&amp;$C146,UncollectibleLookup,2,FALSE),$C146=VLOOKUP($A146&amp;"."&amp;$C146,UncollectibleLookup,4,FALSE)),0,'Corrected With Uncollectible'!DX146-'Module C Initial'!DX146),'Corrected With Uncollectible'!DX146-'Module C Initial'!DX146)</f>
        <v>-2.0000000000000018E-2</v>
      </c>
      <c r="AG146" s="31">
        <f ca="1">IFERROR(IF(AND($A146=VLOOKUP($A146&amp;"."&amp;$C146,UncollectibleLookup,2,FALSE),$C146=VLOOKUP($A146&amp;"."&amp;$C146,UncollectibleLookup,4,FALSE)),0,'Corrected With Uncollectible'!DY146-'Module C Initial'!DY146),'Corrected With Uncollectible'!DY146-'Module C Initial'!DY146)</f>
        <v>0</v>
      </c>
      <c r="AH146" s="31">
        <f ca="1">IFERROR(IF(AND($A146=VLOOKUP($A146&amp;"."&amp;$C146,UncollectibleLookup,2,FALSE),$C146=VLOOKUP($A146&amp;"."&amp;$C146,UncollectibleLookup,4,FALSE)),0,'Corrected With Uncollectible'!DZ146-'Module C Initial'!DZ146),'Corrected With Uncollectible'!DZ146-'Module C Initial'!DZ146)</f>
        <v>0</v>
      </c>
      <c r="AI146" s="31">
        <f ca="1">IFERROR(IF(AND($A146=VLOOKUP($A146&amp;"."&amp;$C146,UncollectibleLookup,2,FALSE),$C146=VLOOKUP($A146&amp;"."&amp;$C146,UncollectibleLookup,4,FALSE)),0,'Corrected With Uncollectible'!EA146-'Module C Initial'!EA146),'Corrected With Uncollectible'!EA146-'Module C Initial'!EA146)</f>
        <v>0</v>
      </c>
      <c r="AJ146" s="31">
        <f ca="1">IFERROR(IF(AND($A146=VLOOKUP($A146&amp;"."&amp;$C146,UncollectibleLookup,2,FALSE),$C146=VLOOKUP($A146&amp;"."&amp;$C146,UncollectibleLookup,4,FALSE)),0,'Corrected With Uncollectible'!EB146-'Module C Initial'!EB146),'Corrected With Uncollectible'!EB146-'Module C Initial'!EB146)</f>
        <v>0</v>
      </c>
      <c r="AK146" s="31">
        <f ca="1">IFERROR(IF(AND($A146=VLOOKUP($A146&amp;"."&amp;$C146,UncollectibleLookup,2,FALSE),$C146=VLOOKUP($A146&amp;"."&amp;$C146,UncollectibleLookup,4,FALSE)),0,'Corrected With Uncollectible'!EC146-'Module C Initial'!EC146),'Corrected With Uncollectible'!EC146-'Module C Initial'!EC146)</f>
        <v>0</v>
      </c>
      <c r="AL146" s="31">
        <f ca="1">IFERROR(IF(AND($A146=VLOOKUP($A146&amp;"."&amp;$C146,UncollectibleLookup,2,FALSE),$C146=VLOOKUP($A146&amp;"."&amp;$C146,UncollectibleLookup,4,FALSE)),0,'Corrected With Uncollectible'!ED146-'Module C Initial'!ED146),'Corrected With Uncollectible'!ED146-'Module C Initial'!ED146)</f>
        <v>0</v>
      </c>
      <c r="AM146" s="31">
        <f ca="1">IFERROR(IF(AND($A146=VLOOKUP($A146&amp;"."&amp;$C146,UncollectibleLookup,2,FALSE),$C146=VLOOKUP($A146&amp;"."&amp;$C146,UncollectibleLookup,4,FALSE)),0,'Corrected With Uncollectible'!EE146-'Module C Initial'!EE146),'Corrected With Uncollectible'!EE146-'Module C Initial'!EE146)</f>
        <v>-4.0000000000000036E-2</v>
      </c>
      <c r="AN146" s="31">
        <f ca="1">IFERROR(IF(AND($A146=VLOOKUP($A146&amp;"."&amp;$C146,UncollectibleLookup,2,FALSE),$C146=VLOOKUP($A146&amp;"."&amp;$C146,UncollectibleLookup,4,FALSE)),0,'Corrected With Uncollectible'!EF146-'Module C Initial'!EF146),'Corrected With Uncollectible'!EF146-'Module C Initial'!EF146)</f>
        <v>-1.0000000000000009E-2</v>
      </c>
      <c r="AO146" s="32">
        <f t="shared" ca="1" si="27"/>
        <v>-5.9999999999999831E-2</v>
      </c>
      <c r="AP146" s="32">
        <f t="shared" ca="1" si="27"/>
        <v>0</v>
      </c>
      <c r="AQ146" s="32">
        <f t="shared" ca="1" si="27"/>
        <v>0</v>
      </c>
      <c r="AR146" s="32">
        <f t="shared" ca="1" si="26"/>
        <v>-6.0000000000000053E-2</v>
      </c>
      <c r="AS146" s="32">
        <f t="shared" ca="1" si="26"/>
        <v>0</v>
      </c>
      <c r="AT146" s="32">
        <f t="shared" ca="1" si="26"/>
        <v>0</v>
      </c>
      <c r="AU146" s="32">
        <f t="shared" ca="1" si="26"/>
        <v>0</v>
      </c>
      <c r="AV146" s="32">
        <f t="shared" ca="1" si="26"/>
        <v>0</v>
      </c>
      <c r="AW146" s="32">
        <f t="shared" ca="1" si="26"/>
        <v>0</v>
      </c>
      <c r="AX146" s="32">
        <f t="shared" ca="1" si="28"/>
        <v>0</v>
      </c>
      <c r="AY146" s="32">
        <f t="shared" ca="1" si="28"/>
        <v>-0.19000000000000061</v>
      </c>
      <c r="AZ146" s="32">
        <f t="shared" ca="1" si="28"/>
        <v>-5.0000000000000933E-2</v>
      </c>
      <c r="BA146" s="31">
        <f t="shared" ca="1" si="33"/>
        <v>0</v>
      </c>
      <c r="BB146" s="31">
        <f t="shared" ca="1" si="33"/>
        <v>0</v>
      </c>
      <c r="BC146" s="31">
        <f t="shared" ca="1" si="33"/>
        <v>0</v>
      </c>
      <c r="BD146" s="31">
        <f t="shared" ca="1" si="31"/>
        <v>0</v>
      </c>
      <c r="BE146" s="31">
        <f t="shared" ca="1" si="31"/>
        <v>0</v>
      </c>
      <c r="BF146" s="31">
        <f t="shared" ca="1" si="31"/>
        <v>0</v>
      </c>
      <c r="BG146" s="31">
        <f t="shared" ca="1" si="31"/>
        <v>0</v>
      </c>
      <c r="BH146" s="31">
        <f t="shared" ca="1" si="31"/>
        <v>0</v>
      </c>
      <c r="BI146" s="31">
        <f t="shared" ca="1" si="31"/>
        <v>0</v>
      </c>
      <c r="BJ146" s="31">
        <f t="shared" ca="1" si="22"/>
        <v>0</v>
      </c>
      <c r="BK146" s="31">
        <f t="shared" ca="1" si="22"/>
        <v>0</v>
      </c>
      <c r="BL146" s="31">
        <f t="shared" ca="1" si="22"/>
        <v>0</v>
      </c>
      <c r="BM146" s="32">
        <f t="shared" ca="1" si="34"/>
        <v>-5.9999999999999831E-2</v>
      </c>
      <c r="BN146" s="32">
        <f t="shared" ca="1" si="34"/>
        <v>0</v>
      </c>
      <c r="BO146" s="32">
        <f t="shared" ca="1" si="34"/>
        <v>0</v>
      </c>
      <c r="BP146" s="32">
        <f t="shared" ca="1" si="32"/>
        <v>-6.0000000000000053E-2</v>
      </c>
      <c r="BQ146" s="32">
        <f t="shared" ca="1" si="32"/>
        <v>0</v>
      </c>
      <c r="BR146" s="32">
        <f t="shared" ca="1" si="32"/>
        <v>0</v>
      </c>
      <c r="BS146" s="32">
        <f t="shared" ca="1" si="32"/>
        <v>0</v>
      </c>
      <c r="BT146" s="32">
        <f t="shared" ca="1" si="32"/>
        <v>0</v>
      </c>
      <c r="BU146" s="32">
        <f t="shared" ca="1" si="32"/>
        <v>0</v>
      </c>
      <c r="BV146" s="32">
        <f t="shared" ca="1" si="23"/>
        <v>0</v>
      </c>
      <c r="BW146" s="32">
        <f t="shared" ca="1" si="23"/>
        <v>-0.19000000000000061</v>
      </c>
      <c r="BX146" s="32">
        <f t="shared" ca="1" si="23"/>
        <v>-5.0000000000000933E-2</v>
      </c>
    </row>
    <row r="148" spans="1:76">
      <c r="A148" t="s">
        <v>511</v>
      </c>
    </row>
    <row r="149" spans="1:76">
      <c r="A149" t="s">
        <v>520</v>
      </c>
    </row>
    <row r="150" spans="1:76">
      <c r="A150" t="s">
        <v>512</v>
      </c>
    </row>
    <row r="151" spans="1:76">
      <c r="A151" t="s">
        <v>513</v>
      </c>
    </row>
    <row r="152" spans="1:76">
      <c r="A152" t="s">
        <v>514</v>
      </c>
    </row>
    <row r="153" spans="1:76">
      <c r="A153" t="s">
        <v>515</v>
      </c>
    </row>
    <row r="154" spans="1:76">
      <c r="A154" t="s">
        <v>516</v>
      </c>
    </row>
  </sheetData>
  <mergeCells count="4">
    <mergeCell ref="O3:P3"/>
    <mergeCell ref="AA3:AB3"/>
    <mergeCell ref="AY3:AZ3"/>
    <mergeCell ref="BW3:BX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13 Aug 2021&amp;C&amp;9Page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54642-6E1E-474F-AC37-D583707BA267}">
  <dimension ref="A1:ER154"/>
  <sheetViews>
    <sheetView showZeros="0" workbookViewId="0">
      <pane xSplit="3" ySplit="4" topLeftCell="D5" activePane="bottomRight" state="frozen"/>
      <selection activeCell="D5" sqref="D5"/>
      <selection pane="topRight" activeCell="D5" sqref="D5"/>
      <selection pane="bottomLeft" activeCell="D5" sqref="D5"/>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c r="A1" s="22" t="s">
        <v>599</v>
      </c>
      <c r="BY1" s="55"/>
    </row>
    <row r="2" spans="1:148">
      <c r="A2" s="29" t="str">
        <f>'Total True-Up Adjustments'!A2</f>
        <v>Estimate - August 13, 2021</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420</v>
      </c>
      <c r="BA2" s="59" t="s">
        <v>603</v>
      </c>
      <c r="BB2" s="60"/>
      <c r="BC2" s="60"/>
      <c r="BD2" s="60"/>
      <c r="BE2" s="60"/>
      <c r="BF2" s="60"/>
      <c r="BG2" s="60"/>
      <c r="BH2" s="60"/>
      <c r="BI2" s="60"/>
      <c r="BJ2" s="76" t="s">
        <v>421</v>
      </c>
      <c r="BK2" s="82">
        <f ca="1">SUM(BA5:BL146)</f>
        <v>-1290945.0699999975</v>
      </c>
      <c r="BL2" s="83"/>
      <c r="BM2" s="5" t="s">
        <v>570</v>
      </c>
      <c r="BN2" s="5"/>
      <c r="BO2" s="5"/>
      <c r="BP2" s="5"/>
      <c r="BQ2" s="5"/>
      <c r="BR2" s="5"/>
      <c r="BS2" s="5"/>
      <c r="BT2" s="5"/>
      <c r="BU2" s="5"/>
      <c r="BV2" s="5"/>
      <c r="BW2" s="5"/>
      <c r="BX2" s="5"/>
      <c r="BY2" s="61" t="s">
        <v>571</v>
      </c>
      <c r="CJ2" s="23" t="s">
        <v>498</v>
      </c>
      <c r="CK2" s="56" t="s">
        <v>605</v>
      </c>
      <c r="CL2" s="32"/>
      <c r="CM2" s="32"/>
      <c r="CN2" s="32"/>
      <c r="CO2" s="32"/>
      <c r="CP2" s="32"/>
      <c r="CQ2" s="32"/>
      <c r="CR2" s="32"/>
      <c r="CS2" s="32"/>
      <c r="CT2" s="32"/>
      <c r="CU2" s="32"/>
      <c r="CV2" s="24" t="s">
        <v>423</v>
      </c>
      <c r="CW2" s="61" t="s">
        <v>575</v>
      </c>
      <c r="CX2" s="61"/>
      <c r="CY2" s="61"/>
      <c r="CZ2" s="61"/>
      <c r="DA2" s="61"/>
      <c r="DB2" s="61"/>
      <c r="DC2" s="61"/>
      <c r="DD2" s="61"/>
      <c r="DE2" s="61"/>
      <c r="DF2" s="61"/>
      <c r="DG2" s="61"/>
      <c r="DH2" s="23" t="s">
        <v>529</v>
      </c>
      <c r="DI2" s="56" t="s">
        <v>608</v>
      </c>
      <c r="DJ2" s="56"/>
      <c r="DK2" s="56"/>
      <c r="DL2" s="56"/>
      <c r="DM2" s="56"/>
      <c r="DN2" s="56"/>
      <c r="DO2" s="56"/>
      <c r="DP2" s="56"/>
      <c r="DQ2" s="56"/>
      <c r="DR2" s="56"/>
      <c r="DS2" s="56"/>
      <c r="DT2" s="24" t="s">
        <v>518</v>
      </c>
      <c r="DU2" s="61" t="s">
        <v>610</v>
      </c>
      <c r="DV2" s="61"/>
      <c r="DW2" s="61"/>
      <c r="DX2" s="61"/>
      <c r="DY2" s="61"/>
      <c r="DZ2" s="61"/>
      <c r="EA2" s="61"/>
      <c r="EB2" s="61"/>
      <c r="EC2" s="61"/>
      <c r="ED2" s="61"/>
      <c r="EE2" s="61"/>
      <c r="EF2" s="23" t="s">
        <v>521</v>
      </c>
      <c r="EG2" s="56" t="s">
        <v>611</v>
      </c>
      <c r="EH2" s="32"/>
      <c r="EI2" s="32"/>
      <c r="EJ2" s="32"/>
      <c r="EK2" s="32"/>
      <c r="EL2" s="32"/>
      <c r="EM2" s="32"/>
      <c r="EN2" s="32"/>
      <c r="EO2" s="32"/>
      <c r="EP2" s="32"/>
      <c r="EQ2" s="32"/>
      <c r="ER2" s="24" t="s">
        <v>522</v>
      </c>
    </row>
    <row r="3" spans="1:148">
      <c r="E3" s="53" t="s">
        <v>600</v>
      </c>
      <c r="F3" s="54"/>
      <c r="G3" s="54"/>
      <c r="H3" s="54"/>
      <c r="I3" s="54"/>
      <c r="J3" s="54"/>
      <c r="K3" s="54"/>
      <c r="L3" s="54"/>
      <c r="M3" s="54"/>
      <c r="N3" s="54"/>
      <c r="O3" s="86">
        <f ca="1">SUM(E5:P146)</f>
        <v>55984477.049871236</v>
      </c>
      <c r="P3" s="87"/>
      <c r="Q3" s="57" t="s">
        <v>601</v>
      </c>
      <c r="R3" s="58"/>
      <c r="S3" s="58"/>
      <c r="T3" s="58"/>
      <c r="U3" s="58"/>
      <c r="V3" s="58"/>
      <c r="W3" s="58"/>
      <c r="X3" s="58"/>
      <c r="Y3" s="58"/>
      <c r="Z3" s="58"/>
      <c r="AA3" s="84">
        <f ca="1">SUM(Q5:AB146)</f>
        <v>2785339192.7500019</v>
      </c>
      <c r="AB3" s="85"/>
      <c r="AD3" s="4"/>
      <c r="AE3" s="4"/>
      <c r="AF3" s="4"/>
      <c r="AG3" s="4"/>
      <c r="AH3" s="4"/>
      <c r="AI3" s="4"/>
      <c r="AJ3" s="4"/>
      <c r="AK3" s="4"/>
      <c r="AL3" s="4"/>
      <c r="AM3" s="4"/>
      <c r="AN3" s="4"/>
      <c r="AO3" s="36" t="s">
        <v>602</v>
      </c>
      <c r="AP3" s="75"/>
      <c r="AQ3" s="75"/>
      <c r="AR3" s="75"/>
      <c r="AS3" s="75"/>
      <c r="AT3" s="75"/>
      <c r="AU3" s="75"/>
      <c r="AV3" s="75"/>
      <c r="AW3" s="75"/>
      <c r="AX3" s="75"/>
      <c r="AY3" s="84">
        <f ca="1">SUM(AO5:AZ146)</f>
        <v>125099776.81000005</v>
      </c>
      <c r="AZ3" s="85"/>
      <c r="BA3" s="62">
        <v>-2.9999999999999997E-4</v>
      </c>
      <c r="BB3" s="62">
        <v>-2.9999999999999997E-4</v>
      </c>
      <c r="BC3" s="62">
        <v>-2.9999999999999997E-4</v>
      </c>
      <c r="BD3" s="62">
        <v>-4.0000000000000002E-4</v>
      </c>
      <c r="BE3" s="62">
        <v>-4.0000000000000002E-4</v>
      </c>
      <c r="BF3" s="62">
        <v>-4.0000000000000002E-4</v>
      </c>
      <c r="BG3" s="62">
        <v>9.9999999999999994E-12</v>
      </c>
      <c r="BH3" s="62">
        <v>9.9999999999999994E-12</v>
      </c>
      <c r="BI3" s="62">
        <v>9.9999999999999994E-12</v>
      </c>
      <c r="BJ3" s="62">
        <v>-1.1999999999999999E-3</v>
      </c>
      <c r="BK3" s="62">
        <v>-1.1999999999999999E-3</v>
      </c>
      <c r="BL3" s="62">
        <v>-1.1999999999999999E-3</v>
      </c>
      <c r="BM3" s="6"/>
      <c r="BN3" s="6"/>
      <c r="BO3" s="6"/>
      <c r="BP3" s="6"/>
      <c r="BQ3" s="6"/>
      <c r="BR3" s="6"/>
      <c r="BS3" s="6"/>
      <c r="BT3" s="6"/>
      <c r="BU3" s="6"/>
      <c r="BV3" s="6"/>
      <c r="BW3" s="6"/>
      <c r="BX3" s="6"/>
      <c r="BY3" s="59" t="s">
        <v>604</v>
      </c>
      <c r="BZ3" s="60"/>
      <c r="CA3" s="60"/>
      <c r="CB3" s="60"/>
      <c r="CC3" s="60"/>
      <c r="CD3" s="60"/>
      <c r="CE3" s="60"/>
      <c r="CF3" s="60"/>
      <c r="CG3" s="60"/>
      <c r="CH3" s="60"/>
      <c r="CI3" s="82">
        <f ca="1">SUM(BY5:CJ146)</f>
        <v>116841564.5699999</v>
      </c>
      <c r="CJ3" s="83"/>
      <c r="CK3" s="57" t="s">
        <v>424</v>
      </c>
      <c r="CL3" s="58"/>
      <c r="CM3" s="58"/>
      <c r="CN3" s="58"/>
      <c r="CO3" s="58"/>
      <c r="CP3" s="58"/>
      <c r="CQ3" s="58"/>
      <c r="CR3" s="58"/>
      <c r="CS3" s="58"/>
      <c r="CT3" s="75"/>
      <c r="CU3" s="75" t="s">
        <v>606</v>
      </c>
      <c r="CV3" s="63">
        <f ca="1">ROUND(-(CI3-'Module C Corrected'!AY3-'Module C Corrected'!BK2+SUM('Lookup Tables'!O:O))/AA3,4)</f>
        <v>2.5000000000000001E-3</v>
      </c>
      <c r="CW3" s="59" t="s">
        <v>607</v>
      </c>
      <c r="CX3" s="60"/>
      <c r="CY3" s="60"/>
      <c r="CZ3" s="60"/>
      <c r="DA3" s="60"/>
      <c r="DB3" s="60"/>
      <c r="DC3" s="60"/>
      <c r="DD3" s="60"/>
      <c r="DE3" s="60"/>
      <c r="DF3" s="60"/>
      <c r="DG3" s="82">
        <f ca="1">SUM(CW5:DH146)</f>
        <v>-3918.9200000036599</v>
      </c>
      <c r="DH3" s="83"/>
      <c r="DI3" s="57" t="s">
        <v>609</v>
      </c>
      <c r="DJ3" s="58"/>
      <c r="DK3" s="58"/>
      <c r="DL3" s="58"/>
      <c r="DM3" s="58"/>
      <c r="DN3" s="58"/>
      <c r="DO3" s="58"/>
      <c r="DP3" s="58"/>
      <c r="DQ3" s="58"/>
      <c r="DR3" s="58"/>
      <c r="DS3" s="84">
        <f ca="1">SUM(DI5:DT146)</f>
        <v>-195.98999999981859</v>
      </c>
      <c r="DT3" s="85"/>
      <c r="DU3" s="62">
        <f t="shared" ref="DU3:EF3" ca="1" si="0">VLOOKUP(DU4,CumulativeInterestRate,7,FALSE)</f>
        <v>0.32217018489407895</v>
      </c>
      <c r="DV3" s="62">
        <f t="shared" ca="1" si="0"/>
        <v>0.31983456845572272</v>
      </c>
      <c r="DW3" s="62">
        <f t="shared" ca="1" si="0"/>
        <v>0.31772497941462685</v>
      </c>
      <c r="DX3" s="62">
        <f t="shared" ca="1" si="0"/>
        <v>0.31581402051051727</v>
      </c>
      <c r="DY3" s="62">
        <f t="shared" ca="1" si="0"/>
        <v>0.31417018489407883</v>
      </c>
      <c r="DZ3" s="62">
        <f t="shared" ca="1" si="0"/>
        <v>0.31247155475709254</v>
      </c>
      <c r="EA3" s="62">
        <f t="shared" ca="1" si="0"/>
        <v>0.31082771914065416</v>
      </c>
      <c r="EB3" s="62">
        <f t="shared" ca="1" si="0"/>
        <v>0.30912908900366787</v>
      </c>
      <c r="EC3" s="62">
        <f t="shared" ca="1" si="0"/>
        <v>0.30743045886668158</v>
      </c>
      <c r="ED3" s="62">
        <f t="shared" ca="1" si="0"/>
        <v>0.30578662325024319</v>
      </c>
      <c r="EE3" s="62">
        <f t="shared" ca="1" si="0"/>
        <v>0.3040879931132569</v>
      </c>
      <c r="EF3" s="62">
        <f t="shared" ca="1" si="0"/>
        <v>0.30244415749681852</v>
      </c>
      <c r="EG3" s="57" t="s">
        <v>612</v>
      </c>
      <c r="EH3" s="58"/>
      <c r="EI3" s="58"/>
      <c r="EJ3" s="58"/>
      <c r="EK3" s="58"/>
      <c r="EL3" s="58"/>
      <c r="EM3" s="58"/>
      <c r="EN3" s="58"/>
      <c r="EO3" s="58"/>
      <c r="EP3" s="58"/>
      <c r="EQ3" s="84">
        <f ca="1">SUM(EG5:ER146)</f>
        <v>-13107.220000003375</v>
      </c>
      <c r="ER3" s="85"/>
    </row>
    <row r="4" spans="1:148" s="7" customFormat="1">
      <c r="A4" s="7" t="s">
        <v>8</v>
      </c>
      <c r="B4" s="1" t="s">
        <v>474</v>
      </c>
      <c r="C4" s="7" t="s">
        <v>9</v>
      </c>
      <c r="D4" s="7" t="s">
        <v>10</v>
      </c>
      <c r="E4" s="8">
        <v>39814</v>
      </c>
      <c r="F4" s="8">
        <v>39845</v>
      </c>
      <c r="G4" s="8">
        <v>39873</v>
      </c>
      <c r="H4" s="8">
        <v>39904</v>
      </c>
      <c r="I4" s="8">
        <v>39934</v>
      </c>
      <c r="J4" s="8">
        <v>39965</v>
      </c>
      <c r="K4" s="8">
        <v>39995</v>
      </c>
      <c r="L4" s="8">
        <v>40026</v>
      </c>
      <c r="M4" s="8">
        <v>40057</v>
      </c>
      <c r="N4" s="8">
        <v>40087</v>
      </c>
      <c r="O4" s="8">
        <v>40118</v>
      </c>
      <c r="P4" s="8">
        <v>40148</v>
      </c>
      <c r="Q4" s="9">
        <v>39814</v>
      </c>
      <c r="R4" s="9">
        <v>39845</v>
      </c>
      <c r="S4" s="9">
        <v>39873</v>
      </c>
      <c r="T4" s="9">
        <v>39904</v>
      </c>
      <c r="U4" s="9">
        <v>39934</v>
      </c>
      <c r="V4" s="9">
        <v>39965</v>
      </c>
      <c r="W4" s="9">
        <v>39995</v>
      </c>
      <c r="X4" s="9">
        <v>40026</v>
      </c>
      <c r="Y4" s="9">
        <v>40057</v>
      </c>
      <c r="Z4" s="9">
        <v>40087</v>
      </c>
      <c r="AA4" s="9">
        <v>40118</v>
      </c>
      <c r="AB4" s="9">
        <v>40148</v>
      </c>
      <c r="AC4" s="8">
        <v>39814</v>
      </c>
      <c r="AD4" s="8">
        <v>39845</v>
      </c>
      <c r="AE4" s="8">
        <v>39873</v>
      </c>
      <c r="AF4" s="8">
        <v>39904</v>
      </c>
      <c r="AG4" s="8">
        <v>39934</v>
      </c>
      <c r="AH4" s="8">
        <v>39965</v>
      </c>
      <c r="AI4" s="8">
        <v>39995</v>
      </c>
      <c r="AJ4" s="8">
        <v>40026</v>
      </c>
      <c r="AK4" s="8">
        <v>40057</v>
      </c>
      <c r="AL4" s="8">
        <v>40087</v>
      </c>
      <c r="AM4" s="8">
        <v>40118</v>
      </c>
      <c r="AN4" s="8">
        <v>40148</v>
      </c>
      <c r="AO4" s="37">
        <v>39814</v>
      </c>
      <c r="AP4" s="37">
        <v>39845</v>
      </c>
      <c r="AQ4" s="37">
        <v>39873</v>
      </c>
      <c r="AR4" s="37">
        <v>39904</v>
      </c>
      <c r="AS4" s="37">
        <v>39934</v>
      </c>
      <c r="AT4" s="37">
        <v>39965</v>
      </c>
      <c r="AU4" s="37">
        <v>39995</v>
      </c>
      <c r="AV4" s="37">
        <v>40026</v>
      </c>
      <c r="AW4" s="37">
        <v>40057</v>
      </c>
      <c r="AX4" s="37">
        <v>40087</v>
      </c>
      <c r="AY4" s="37">
        <v>40118</v>
      </c>
      <c r="AZ4" s="37">
        <v>40148</v>
      </c>
      <c r="BA4" s="10">
        <v>39814</v>
      </c>
      <c r="BB4" s="10">
        <v>39845</v>
      </c>
      <c r="BC4" s="10">
        <v>39873</v>
      </c>
      <c r="BD4" s="10">
        <v>39904</v>
      </c>
      <c r="BE4" s="10">
        <v>39934</v>
      </c>
      <c r="BF4" s="10">
        <v>39965</v>
      </c>
      <c r="BG4" s="10">
        <v>39995</v>
      </c>
      <c r="BH4" s="10">
        <v>40026</v>
      </c>
      <c r="BI4" s="10">
        <v>40057</v>
      </c>
      <c r="BJ4" s="10">
        <v>40087</v>
      </c>
      <c r="BK4" s="10">
        <v>40118</v>
      </c>
      <c r="BL4" s="10">
        <v>40148</v>
      </c>
      <c r="BM4" s="9">
        <v>39814</v>
      </c>
      <c r="BN4" s="9">
        <v>39845</v>
      </c>
      <c r="BO4" s="9">
        <v>39873</v>
      </c>
      <c r="BP4" s="9">
        <v>39904</v>
      </c>
      <c r="BQ4" s="9">
        <v>39934</v>
      </c>
      <c r="BR4" s="9">
        <v>39965</v>
      </c>
      <c r="BS4" s="9">
        <v>39995</v>
      </c>
      <c r="BT4" s="9">
        <v>40026</v>
      </c>
      <c r="BU4" s="9">
        <v>40057</v>
      </c>
      <c r="BV4" s="9">
        <v>40087</v>
      </c>
      <c r="BW4" s="9">
        <v>40118</v>
      </c>
      <c r="BX4" s="9">
        <v>40148</v>
      </c>
      <c r="BY4" s="10">
        <v>39814</v>
      </c>
      <c r="BZ4" s="10">
        <v>39845</v>
      </c>
      <c r="CA4" s="10">
        <v>39873</v>
      </c>
      <c r="CB4" s="10">
        <v>39904</v>
      </c>
      <c r="CC4" s="10">
        <v>39934</v>
      </c>
      <c r="CD4" s="10">
        <v>39965</v>
      </c>
      <c r="CE4" s="10">
        <v>39995</v>
      </c>
      <c r="CF4" s="10">
        <v>40026</v>
      </c>
      <c r="CG4" s="10">
        <v>40057</v>
      </c>
      <c r="CH4" s="10">
        <v>40087</v>
      </c>
      <c r="CI4" s="10">
        <v>40118</v>
      </c>
      <c r="CJ4" s="10">
        <v>40148</v>
      </c>
      <c r="CK4" s="9">
        <v>39814</v>
      </c>
      <c r="CL4" s="9">
        <v>39845</v>
      </c>
      <c r="CM4" s="9">
        <v>39873</v>
      </c>
      <c r="CN4" s="9">
        <v>39904</v>
      </c>
      <c r="CO4" s="9">
        <v>39934</v>
      </c>
      <c r="CP4" s="9">
        <v>39965</v>
      </c>
      <c r="CQ4" s="9">
        <v>39995</v>
      </c>
      <c r="CR4" s="9">
        <v>40026</v>
      </c>
      <c r="CS4" s="9">
        <v>40057</v>
      </c>
      <c r="CT4" s="9">
        <v>40087</v>
      </c>
      <c r="CU4" s="9">
        <v>40118</v>
      </c>
      <c r="CV4" s="9">
        <v>40148</v>
      </c>
      <c r="CW4" s="10">
        <v>39814</v>
      </c>
      <c r="CX4" s="10">
        <v>39845</v>
      </c>
      <c r="CY4" s="10">
        <v>39873</v>
      </c>
      <c r="CZ4" s="10">
        <v>39904</v>
      </c>
      <c r="DA4" s="10">
        <v>39934</v>
      </c>
      <c r="DB4" s="10">
        <v>39965</v>
      </c>
      <c r="DC4" s="10">
        <v>39995</v>
      </c>
      <c r="DD4" s="10">
        <v>40026</v>
      </c>
      <c r="DE4" s="10">
        <v>40057</v>
      </c>
      <c r="DF4" s="10">
        <v>40087</v>
      </c>
      <c r="DG4" s="10">
        <v>40118</v>
      </c>
      <c r="DH4" s="10">
        <v>40148</v>
      </c>
      <c r="DI4" s="9">
        <v>39814</v>
      </c>
      <c r="DJ4" s="9">
        <v>39845</v>
      </c>
      <c r="DK4" s="9">
        <v>39873</v>
      </c>
      <c r="DL4" s="9">
        <v>39904</v>
      </c>
      <c r="DM4" s="9">
        <v>39934</v>
      </c>
      <c r="DN4" s="9">
        <v>39965</v>
      </c>
      <c r="DO4" s="9">
        <v>39995</v>
      </c>
      <c r="DP4" s="9">
        <v>40026</v>
      </c>
      <c r="DQ4" s="9">
        <v>40057</v>
      </c>
      <c r="DR4" s="9">
        <v>40087</v>
      </c>
      <c r="DS4" s="9">
        <v>40118</v>
      </c>
      <c r="DT4" s="9">
        <v>40148</v>
      </c>
      <c r="DU4" s="10">
        <v>39814</v>
      </c>
      <c r="DV4" s="10">
        <v>39845</v>
      </c>
      <c r="DW4" s="10">
        <v>39873</v>
      </c>
      <c r="DX4" s="10">
        <v>39904</v>
      </c>
      <c r="DY4" s="10">
        <v>39934</v>
      </c>
      <c r="DZ4" s="10">
        <v>39965</v>
      </c>
      <c r="EA4" s="10">
        <v>39995</v>
      </c>
      <c r="EB4" s="10">
        <v>40026</v>
      </c>
      <c r="EC4" s="10">
        <v>40057</v>
      </c>
      <c r="ED4" s="10">
        <v>40087</v>
      </c>
      <c r="EE4" s="10">
        <v>40118</v>
      </c>
      <c r="EF4" s="10">
        <v>40148</v>
      </c>
      <c r="EG4" s="9">
        <v>39814</v>
      </c>
      <c r="EH4" s="9">
        <v>39845</v>
      </c>
      <c r="EI4" s="9">
        <v>39873</v>
      </c>
      <c r="EJ4" s="9">
        <v>39904</v>
      </c>
      <c r="EK4" s="9">
        <v>39934</v>
      </c>
      <c r="EL4" s="9">
        <v>39965</v>
      </c>
      <c r="EM4" s="9">
        <v>39995</v>
      </c>
      <c r="EN4" s="9">
        <v>40026</v>
      </c>
      <c r="EO4" s="9">
        <v>40057</v>
      </c>
      <c r="EP4" s="9">
        <v>40087</v>
      </c>
      <c r="EQ4" s="9">
        <v>40118</v>
      </c>
      <c r="ER4" s="9">
        <v>40148</v>
      </c>
    </row>
    <row r="5" spans="1:148">
      <c r="A5" t="s">
        <v>433</v>
      </c>
      <c r="B5" s="1" t="s">
        <v>148</v>
      </c>
      <c r="C5" t="str">
        <f t="shared" ref="C5:C68" ca="1" si="1">VLOOKUP($B5,LocationLookup,2,FALSE)</f>
        <v>0000001511</v>
      </c>
      <c r="D5" t="str">
        <f t="shared" ref="D5:D68" ca="1" si="2">VLOOKUP($C5,LossFactorLookup,2,FALSE)</f>
        <v>FortisAlberta Reversing POD - Fort Macleod (15S)</v>
      </c>
      <c r="E5" s="51">
        <f ca="1">IFERROR(IF(AND($A5=VLOOKUP($A5&amp;"."&amp;$C5,UncollectibleLookup,2,FALSE),$C5=VLOOKUP($A5&amp;"."&amp;$C5,UncollectibleLookup,4,FALSE)),0,'Module C Corrected'!E5),'Module C Corrected'!E5)</f>
        <v>10.8887</v>
      </c>
      <c r="F5" s="51">
        <f ca="1">IFERROR(IF(AND($A5=VLOOKUP($A5&amp;"."&amp;$C5,UncollectibleLookup,2,FALSE),$C5=VLOOKUP($A5&amp;"."&amp;$C5,UncollectibleLookup,4,FALSE)),0,'Module C Corrected'!F5),'Module C Corrected'!F5)</f>
        <v>1.6709000000000001</v>
      </c>
      <c r="G5" s="51">
        <f ca="1">IFERROR(IF(AND($A5=VLOOKUP($A5&amp;"."&amp;$C5,UncollectibleLookup,2,FALSE),$C5=VLOOKUP($A5&amp;"."&amp;$C5,UncollectibleLookup,4,FALSE)),0,'Module C Corrected'!G5),'Module C Corrected'!G5)</f>
        <v>10.616400000000001</v>
      </c>
      <c r="H5" s="51">
        <f ca="1">IFERROR(IF(AND($A5=VLOOKUP($A5&amp;"."&amp;$C5,UncollectibleLookup,2,FALSE),$C5=VLOOKUP($A5&amp;"."&amp;$C5,UncollectibleLookup,4,FALSE)),0,'Module C Corrected'!H5),'Module C Corrected'!H5)</f>
        <v>0</v>
      </c>
      <c r="I5" s="51">
        <f ca="1">IFERROR(IF(AND($A5=VLOOKUP($A5&amp;"."&amp;$C5,UncollectibleLookup,2,FALSE),$C5=VLOOKUP($A5&amp;"."&amp;$C5,UncollectibleLookup,4,FALSE)),0,'Module C Corrected'!I5),'Module C Corrected'!I5)</f>
        <v>20.960999999999999</v>
      </c>
      <c r="J5" s="51">
        <f ca="1">IFERROR(IF(AND($A5=VLOOKUP($A5&amp;"."&amp;$C5,UncollectibleLookup,2,FALSE),$C5=VLOOKUP($A5&amp;"."&amp;$C5,UncollectibleLookup,4,FALSE)),0,'Module C Corrected'!J5),'Module C Corrected'!J5)</f>
        <v>0</v>
      </c>
      <c r="K5" s="51">
        <f ca="1">IFERROR(IF(AND($A5=VLOOKUP($A5&amp;"."&amp;$C5,UncollectibleLookup,2,FALSE),$C5=VLOOKUP($A5&amp;"."&amp;$C5,UncollectibleLookup,4,FALSE)),0,'Module C Corrected'!K5),'Module C Corrected'!K5)</f>
        <v>0.14849999999999999</v>
      </c>
      <c r="L5" s="51">
        <f ca="1">IFERROR(IF(AND($A5=VLOOKUP($A5&amp;"."&amp;$C5,UncollectibleLookup,2,FALSE),$C5=VLOOKUP($A5&amp;"."&amp;$C5,UncollectibleLookup,4,FALSE)),0,'Module C Corrected'!L5),'Module C Corrected'!L5)</f>
        <v>7.1563199999999993E-2</v>
      </c>
      <c r="M5" s="51">
        <f ca="1">IFERROR(IF(AND($A5=VLOOKUP($A5&amp;"."&amp;$C5,UncollectibleLookup,2,FALSE),$C5=VLOOKUP($A5&amp;"."&amp;$C5,UncollectibleLookup,4,FALSE)),0,'Module C Corrected'!M5),'Module C Corrected'!M5)</f>
        <v>0.1048192</v>
      </c>
      <c r="N5" s="51">
        <f ca="1">IFERROR(IF(AND($A5=VLOOKUP($A5&amp;"."&amp;$C5,UncollectibleLookup,2,FALSE),$C5=VLOOKUP($A5&amp;"."&amp;$C5,UncollectibleLookup,4,FALSE)),0,'Module C Corrected'!N5),'Module C Corrected'!N5)</f>
        <v>12.4066235</v>
      </c>
      <c r="O5" s="51">
        <f ca="1">IFERROR(IF(AND($A5=VLOOKUP($A5&amp;"."&amp;$C5,UncollectibleLookup,2,FALSE),$C5=VLOOKUP($A5&amp;"."&amp;$C5,UncollectibleLookup,4,FALSE)),0,'Module C Corrected'!O5),'Module C Corrected'!O5)</f>
        <v>69.1572855</v>
      </c>
      <c r="P5" s="51">
        <f ca="1">IFERROR(IF(AND($A5=VLOOKUP($A5&amp;"."&amp;$C5,UncollectibleLookup,2,FALSE),$C5=VLOOKUP($A5&amp;"."&amp;$C5,UncollectibleLookup,4,FALSE)),0,'Module C Corrected'!P5),'Module C Corrected'!P5)</f>
        <v>0.82179469999999999</v>
      </c>
      <c r="Q5" s="32">
        <f ca="1">IFERROR(IF(AND($A5=VLOOKUP($A5&amp;"."&amp;$C5,UncollectibleLookup,2,FALSE),$C5=VLOOKUP($A5&amp;"."&amp;$C5,UncollectibleLookup,4,FALSE)),0,'Module C Corrected'!Q5),'Module C Corrected'!Q5)</f>
        <v>1190.6199999999999</v>
      </c>
      <c r="R5" s="32">
        <f ca="1">IFERROR(IF(AND($A5=VLOOKUP($A5&amp;"."&amp;$C5,UncollectibleLookup,2,FALSE),$C5=VLOOKUP($A5&amp;"."&amp;$C5,UncollectibleLookup,4,FALSE)),0,'Module C Corrected'!R5),'Module C Corrected'!R5)</f>
        <v>111.63</v>
      </c>
      <c r="S5" s="32">
        <f ca="1">IFERROR(IF(AND($A5=VLOOKUP($A5&amp;"."&amp;$C5,UncollectibleLookup,2,FALSE),$C5=VLOOKUP($A5&amp;"."&amp;$C5,UncollectibleLookup,4,FALSE)),0,'Module C Corrected'!S5),'Module C Corrected'!S5)</f>
        <v>1421.35</v>
      </c>
      <c r="T5" s="32">
        <f ca="1">IFERROR(IF(AND($A5=VLOOKUP($A5&amp;"."&amp;$C5,UncollectibleLookup,2,FALSE),$C5=VLOOKUP($A5&amp;"."&amp;$C5,UncollectibleLookup,4,FALSE)),0,'Module C Corrected'!T5),'Module C Corrected'!T5)</f>
        <v>0</v>
      </c>
      <c r="U5" s="32">
        <f ca="1">IFERROR(IF(AND($A5=VLOOKUP($A5&amp;"."&amp;$C5,UncollectibleLookup,2,FALSE),$C5=VLOOKUP($A5&amp;"."&amp;$C5,UncollectibleLookup,4,FALSE)),0,'Module C Corrected'!U5),'Module C Corrected'!U5)</f>
        <v>2160.9299999999998</v>
      </c>
      <c r="V5" s="32">
        <f ca="1">IFERROR(IF(AND($A5=VLOOKUP($A5&amp;"."&amp;$C5,UncollectibleLookup,2,FALSE),$C5=VLOOKUP($A5&amp;"."&amp;$C5,UncollectibleLookup,4,FALSE)),0,'Module C Corrected'!V5),'Module C Corrected'!V5)</f>
        <v>0</v>
      </c>
      <c r="W5" s="32">
        <f ca="1">IFERROR(IF(AND($A5=VLOOKUP($A5&amp;"."&amp;$C5,UncollectibleLookup,2,FALSE),$C5=VLOOKUP($A5&amp;"."&amp;$C5,UncollectibleLookup,4,FALSE)),0,'Module C Corrected'!W5),'Module C Corrected'!W5)</f>
        <v>14.29</v>
      </c>
      <c r="X5" s="32">
        <f ca="1">IFERROR(IF(AND($A5=VLOOKUP($A5&amp;"."&amp;$C5,UncollectibleLookup,2,FALSE),$C5=VLOOKUP($A5&amp;"."&amp;$C5,UncollectibleLookup,4,FALSE)),0,'Module C Corrected'!X5),'Module C Corrected'!X5)</f>
        <v>2.92</v>
      </c>
      <c r="Y5" s="32">
        <f ca="1">IFERROR(IF(AND($A5=VLOOKUP($A5&amp;"."&amp;$C5,UncollectibleLookup,2,FALSE),$C5=VLOOKUP($A5&amp;"."&amp;$C5,UncollectibleLookup,4,FALSE)),0,'Module C Corrected'!Y5),'Module C Corrected'!Y5)</f>
        <v>3.9</v>
      </c>
      <c r="Z5" s="32">
        <f ca="1">IFERROR(IF(AND($A5=VLOOKUP($A5&amp;"."&amp;$C5,UncollectibleLookup,2,FALSE),$C5=VLOOKUP($A5&amp;"."&amp;$C5,UncollectibleLookup,4,FALSE)),0,'Module C Corrected'!Z5),'Module C Corrected'!Z5)</f>
        <v>162.01</v>
      </c>
      <c r="AA5" s="32">
        <f ca="1">IFERROR(IF(AND($A5=VLOOKUP($A5&amp;"."&amp;$C5,UncollectibleLookup,2,FALSE),$C5=VLOOKUP($A5&amp;"."&amp;$C5,UncollectibleLookup,4,FALSE)),0,'Module C Corrected'!AA5),'Module C Corrected'!AA5)</f>
        <v>4954.0200000000004</v>
      </c>
      <c r="AB5" s="32">
        <f ca="1">IFERROR(IF(AND($A5=VLOOKUP($A5&amp;"."&amp;$C5,UncollectibleLookup,2,FALSE),$C5=VLOOKUP($A5&amp;"."&amp;$C5,UncollectibleLookup,4,FALSE)),0,'Module C Corrected'!AB5),'Module C Corrected'!AB5)</f>
        <v>47.34</v>
      </c>
      <c r="AC5" s="2">
        <f>IF(ISBLANK('Module C Corrected'!AC5),"",'Module C Corrected'!AC5)</f>
        <v>0.72</v>
      </c>
      <c r="AD5" s="2">
        <f>IF(ISBLANK('Module C Corrected'!AD5),"",'Module C Corrected'!AD5)</f>
        <v>0.72</v>
      </c>
      <c r="AE5" s="2">
        <f>IF(ISBLANK('Module C Corrected'!AE5),"",'Module C Corrected'!AE5)</f>
        <v>0.72</v>
      </c>
      <c r="AF5" s="2">
        <f>IF(ISBLANK('Module C Corrected'!AF5),"",'Module C Corrected'!AF5)</f>
        <v>0.72</v>
      </c>
      <c r="AG5" s="2">
        <f>IF(ISBLANK('Module C Corrected'!AG5),"",'Module C Corrected'!AG5)</f>
        <v>0.72</v>
      </c>
      <c r="AH5" s="2">
        <f>IF(ISBLANK('Module C Corrected'!AH5),"",'Module C Corrected'!AH5)</f>
        <v>0.72</v>
      </c>
      <c r="AI5" s="2">
        <f>IF(ISBLANK('Module C Corrected'!AI5),"",'Module C Corrected'!AI5)</f>
        <v>0.72</v>
      </c>
      <c r="AJ5" s="2">
        <f>IF(ISBLANK('Module C Corrected'!AJ5),"",'Module C Corrected'!AJ5)</f>
        <v>0.72</v>
      </c>
      <c r="AK5" s="2">
        <f>IF(ISBLANK('Module C Corrected'!AK5),"",'Module C Corrected'!AK5)</f>
        <v>0.72</v>
      </c>
      <c r="AL5" s="2">
        <f>IF(ISBLANK('Module C Corrected'!AL5),"",'Module C Corrected'!AL5)</f>
        <v>0.72</v>
      </c>
      <c r="AM5" s="2">
        <f>IF(ISBLANK('Module C Corrected'!AM5),"",'Module C Corrected'!AM5)</f>
        <v>0.72</v>
      </c>
      <c r="AN5" s="2">
        <f>IF(ISBLANK('Module C Corrected'!AN5),"",'Module C Corrected'!AN5)</f>
        <v>0.72</v>
      </c>
      <c r="AO5" s="33">
        <f ca="1">IFERROR(IF(AND($A5=VLOOKUP($A5&amp;"."&amp;$C5,UncollectibleLookup,2,FALSE),$C5=VLOOKUP($A5&amp;"."&amp;$C5,UncollectibleLookup,4,FALSE)),0,'Module C Corrected'!AO5),'Module C Corrected'!AO5)</f>
        <v>8.57</v>
      </c>
      <c r="AP5" s="33">
        <f ca="1">IFERROR(IF(AND($A5=VLOOKUP($A5&amp;"."&amp;$C5,UncollectibleLookup,2,FALSE),$C5=VLOOKUP($A5&amp;"."&amp;$C5,UncollectibleLookup,4,FALSE)),0,'Module C Corrected'!AP5),'Module C Corrected'!AP5)</f>
        <v>0.8</v>
      </c>
      <c r="AQ5" s="33">
        <f ca="1">IFERROR(IF(AND($A5=VLOOKUP($A5&amp;"."&amp;$C5,UncollectibleLookup,2,FALSE),$C5=VLOOKUP($A5&amp;"."&amp;$C5,UncollectibleLookup,4,FALSE)),0,'Module C Corrected'!AQ5),'Module C Corrected'!AQ5)</f>
        <v>10.23</v>
      </c>
      <c r="AR5" s="33">
        <f ca="1">IFERROR(IF(AND($A5=VLOOKUP($A5&amp;"."&amp;$C5,UncollectibleLookup,2,FALSE),$C5=VLOOKUP($A5&amp;"."&amp;$C5,UncollectibleLookup,4,FALSE)),0,'Module C Corrected'!AR5),'Module C Corrected'!AR5)</f>
        <v>0</v>
      </c>
      <c r="AS5" s="33">
        <f ca="1">IFERROR(IF(AND($A5=VLOOKUP($A5&amp;"."&amp;$C5,UncollectibleLookup,2,FALSE),$C5=VLOOKUP($A5&amp;"."&amp;$C5,UncollectibleLookup,4,FALSE)),0,'Module C Corrected'!AS5),'Module C Corrected'!AS5)</f>
        <v>15.56</v>
      </c>
      <c r="AT5" s="33">
        <f ca="1">IFERROR(IF(AND($A5=VLOOKUP($A5&amp;"."&amp;$C5,UncollectibleLookup,2,FALSE),$C5=VLOOKUP($A5&amp;"."&amp;$C5,UncollectibleLookup,4,FALSE)),0,'Module C Corrected'!AT5),'Module C Corrected'!AT5)</f>
        <v>0</v>
      </c>
      <c r="AU5" s="33">
        <f ca="1">IFERROR(IF(AND($A5=VLOOKUP($A5&amp;"."&amp;$C5,UncollectibleLookup,2,FALSE),$C5=VLOOKUP($A5&amp;"."&amp;$C5,UncollectibleLookup,4,FALSE)),0,'Module C Corrected'!AU5),'Module C Corrected'!AU5)</f>
        <v>0.1</v>
      </c>
      <c r="AV5" s="33">
        <f ca="1">IFERROR(IF(AND($A5=VLOOKUP($A5&amp;"."&amp;$C5,UncollectibleLookup,2,FALSE),$C5=VLOOKUP($A5&amp;"."&amp;$C5,UncollectibleLookup,4,FALSE)),0,'Module C Corrected'!AV5),'Module C Corrected'!AV5)</f>
        <v>0.02</v>
      </c>
      <c r="AW5" s="33">
        <f ca="1">IFERROR(IF(AND($A5=VLOOKUP($A5&amp;"."&amp;$C5,UncollectibleLookup,2,FALSE),$C5=VLOOKUP($A5&amp;"."&amp;$C5,UncollectibleLookup,4,FALSE)),0,'Module C Corrected'!AW5),'Module C Corrected'!AW5)</f>
        <v>0.03</v>
      </c>
      <c r="AX5" s="33">
        <f ca="1">IFERROR(IF(AND($A5=VLOOKUP($A5&amp;"."&amp;$C5,UncollectibleLookup,2,FALSE),$C5=VLOOKUP($A5&amp;"."&amp;$C5,UncollectibleLookup,4,FALSE)),0,'Module C Corrected'!AX5),'Module C Corrected'!AX5)</f>
        <v>1.17</v>
      </c>
      <c r="AY5" s="33">
        <f ca="1">IFERROR(IF(AND($A5=VLOOKUP($A5&amp;"."&amp;$C5,UncollectibleLookup,2,FALSE),$C5=VLOOKUP($A5&amp;"."&amp;$C5,UncollectibleLookup,4,FALSE)),0,'Module C Corrected'!AY5),'Module C Corrected'!AY5)</f>
        <v>35.67</v>
      </c>
      <c r="AZ5" s="33">
        <f ca="1">IFERROR(IF(AND($A5=VLOOKUP($A5&amp;"."&amp;$C5,UncollectibleLookup,2,FALSE),$C5=VLOOKUP($A5&amp;"."&amp;$C5,UncollectibleLookup,4,FALSE)),0,'Module C Corrected'!AZ5),'Module C Corrected'!AZ5)</f>
        <v>0.34</v>
      </c>
      <c r="BA5" s="31">
        <f t="shared" ref="BA5:BL20" ca="1" si="3">ROUND(Q5*BA$3,2)</f>
        <v>-0.36</v>
      </c>
      <c r="BB5" s="31">
        <f t="shared" ca="1" si="3"/>
        <v>-0.03</v>
      </c>
      <c r="BC5" s="31">
        <f t="shared" ca="1" si="3"/>
        <v>-0.43</v>
      </c>
      <c r="BD5" s="31">
        <f t="shared" ca="1" si="3"/>
        <v>0</v>
      </c>
      <c r="BE5" s="31">
        <f t="shared" ca="1" si="3"/>
        <v>-0.86</v>
      </c>
      <c r="BF5" s="31">
        <f t="shared" ca="1" si="3"/>
        <v>0</v>
      </c>
      <c r="BG5" s="31">
        <f t="shared" ca="1" si="3"/>
        <v>0</v>
      </c>
      <c r="BH5" s="31">
        <f t="shared" ca="1" si="3"/>
        <v>0</v>
      </c>
      <c r="BI5" s="31">
        <f t="shared" ca="1" si="3"/>
        <v>0</v>
      </c>
      <c r="BJ5" s="31">
        <f t="shared" ca="1" si="3"/>
        <v>-0.19</v>
      </c>
      <c r="BK5" s="31">
        <f t="shared" ca="1" si="3"/>
        <v>-5.94</v>
      </c>
      <c r="BL5" s="31">
        <f t="shared" ca="1" si="3"/>
        <v>-0.06</v>
      </c>
      <c r="BM5" s="6">
        <f t="shared" ref="BM5:BX20" ca="1" si="4">VLOOKUP($C5,LossFactorLookup,3,FALSE)</f>
        <v>4.2200000000000001E-2</v>
      </c>
      <c r="BN5" s="6">
        <f t="shared" ca="1" si="4"/>
        <v>4.2200000000000001E-2</v>
      </c>
      <c r="BO5" s="6">
        <f t="shared" ca="1" si="4"/>
        <v>4.2200000000000001E-2</v>
      </c>
      <c r="BP5" s="6">
        <f t="shared" ca="1" si="4"/>
        <v>4.2200000000000001E-2</v>
      </c>
      <c r="BQ5" s="6">
        <f t="shared" ca="1" si="4"/>
        <v>4.2200000000000001E-2</v>
      </c>
      <c r="BR5" s="6">
        <f t="shared" ca="1" si="4"/>
        <v>4.2200000000000001E-2</v>
      </c>
      <c r="BS5" s="6">
        <f t="shared" ca="1" si="4"/>
        <v>4.2200000000000001E-2</v>
      </c>
      <c r="BT5" s="6">
        <f t="shared" ca="1" si="4"/>
        <v>4.2200000000000001E-2</v>
      </c>
      <c r="BU5" s="6">
        <f t="shared" ca="1" si="4"/>
        <v>4.2200000000000001E-2</v>
      </c>
      <c r="BV5" s="6">
        <f t="shared" ca="1" si="4"/>
        <v>4.2200000000000001E-2</v>
      </c>
      <c r="BW5" s="6">
        <f t="shared" ca="1" si="4"/>
        <v>4.2200000000000001E-2</v>
      </c>
      <c r="BX5" s="6">
        <f t="shared" ca="1" si="4"/>
        <v>4.2200000000000001E-2</v>
      </c>
      <c r="BY5" s="31">
        <f t="shared" ref="BY5:CJ26" ca="1" si="5">IFERROR(VLOOKUP($C5,DOSDetail,CELL("col",BY$4)+58,FALSE),ROUND(Q5*BM5,2))</f>
        <v>50.24</v>
      </c>
      <c r="BZ5" s="31">
        <f t="shared" ca="1" si="5"/>
        <v>4.71</v>
      </c>
      <c r="CA5" s="31">
        <f t="shared" ca="1" si="5"/>
        <v>59.98</v>
      </c>
      <c r="CB5" s="31">
        <f t="shared" ca="1" si="5"/>
        <v>0</v>
      </c>
      <c r="CC5" s="31">
        <f t="shared" ca="1" si="5"/>
        <v>91.19</v>
      </c>
      <c r="CD5" s="31">
        <f t="shared" ca="1" si="5"/>
        <v>0</v>
      </c>
      <c r="CE5" s="31">
        <f t="shared" ca="1" si="5"/>
        <v>0.6</v>
      </c>
      <c r="CF5" s="31">
        <f t="shared" ca="1" si="5"/>
        <v>0.12</v>
      </c>
      <c r="CG5" s="31">
        <f t="shared" ca="1" si="5"/>
        <v>0.16</v>
      </c>
      <c r="CH5" s="31">
        <f t="shared" ca="1" si="5"/>
        <v>6.84</v>
      </c>
      <c r="CI5" s="31">
        <f t="shared" ca="1" si="5"/>
        <v>209.06</v>
      </c>
      <c r="CJ5" s="31">
        <f t="shared" ca="1" si="5"/>
        <v>2</v>
      </c>
      <c r="CK5" s="32">
        <f t="shared" ref="CK5:CV20" ca="1" si="6">ROUND(Q5*$CV$3,2)</f>
        <v>2.98</v>
      </c>
      <c r="CL5" s="32">
        <f t="shared" ca="1" si="6"/>
        <v>0.28000000000000003</v>
      </c>
      <c r="CM5" s="32">
        <f t="shared" ca="1" si="6"/>
        <v>3.55</v>
      </c>
      <c r="CN5" s="32">
        <f t="shared" ca="1" si="6"/>
        <v>0</v>
      </c>
      <c r="CO5" s="32">
        <f t="shared" ca="1" si="6"/>
        <v>5.4</v>
      </c>
      <c r="CP5" s="32">
        <f t="shared" ca="1" si="6"/>
        <v>0</v>
      </c>
      <c r="CQ5" s="32">
        <f t="shared" ca="1" si="6"/>
        <v>0.04</v>
      </c>
      <c r="CR5" s="32">
        <f t="shared" ca="1" si="6"/>
        <v>0.01</v>
      </c>
      <c r="CS5" s="32">
        <f t="shared" ca="1" si="6"/>
        <v>0.01</v>
      </c>
      <c r="CT5" s="32">
        <f t="shared" ca="1" si="6"/>
        <v>0.41</v>
      </c>
      <c r="CU5" s="32">
        <f t="shared" ca="1" si="6"/>
        <v>12.39</v>
      </c>
      <c r="CV5" s="32">
        <f t="shared" ca="1" si="6"/>
        <v>0.12</v>
      </c>
      <c r="CW5" s="31">
        <f t="shared" ref="CW5:DH20" ca="1" si="7">BY5+CK5-AO5-BA5</f>
        <v>45.01</v>
      </c>
      <c r="CX5" s="31">
        <f t="shared" ca="1" si="7"/>
        <v>4.2200000000000006</v>
      </c>
      <c r="CY5" s="31">
        <f t="shared" ca="1" si="7"/>
        <v>53.73</v>
      </c>
      <c r="CZ5" s="31">
        <f t="shared" ca="1" si="7"/>
        <v>0</v>
      </c>
      <c r="DA5" s="31">
        <f t="shared" ca="1" si="7"/>
        <v>81.89</v>
      </c>
      <c r="DB5" s="31">
        <f t="shared" ca="1" si="7"/>
        <v>0</v>
      </c>
      <c r="DC5" s="31">
        <f t="shared" ca="1" si="7"/>
        <v>0.54</v>
      </c>
      <c r="DD5" s="31">
        <f t="shared" ca="1" si="7"/>
        <v>0.11</v>
      </c>
      <c r="DE5" s="31">
        <f t="shared" ca="1" si="7"/>
        <v>0.14000000000000001</v>
      </c>
      <c r="DF5" s="31">
        <f t="shared" ca="1" si="7"/>
        <v>6.2700000000000005</v>
      </c>
      <c r="DG5" s="31">
        <f t="shared" ca="1" si="7"/>
        <v>191.71999999999997</v>
      </c>
      <c r="DH5" s="31">
        <f t="shared" ca="1" si="7"/>
        <v>1.84</v>
      </c>
      <c r="DI5" s="32">
        <f ca="1">ROUND(CW5*5%,2)</f>
        <v>2.25</v>
      </c>
      <c r="DJ5" s="32">
        <f t="shared" ref="DJ5:DT20" ca="1" si="8">ROUND(CX5*5%,2)</f>
        <v>0.21</v>
      </c>
      <c r="DK5" s="32">
        <f t="shared" ca="1" si="8"/>
        <v>2.69</v>
      </c>
      <c r="DL5" s="32">
        <f t="shared" ca="1" si="8"/>
        <v>0</v>
      </c>
      <c r="DM5" s="32">
        <f t="shared" ca="1" si="8"/>
        <v>4.09</v>
      </c>
      <c r="DN5" s="32">
        <f t="shared" ca="1" si="8"/>
        <v>0</v>
      </c>
      <c r="DO5" s="32">
        <f t="shared" ca="1" si="8"/>
        <v>0.03</v>
      </c>
      <c r="DP5" s="32">
        <f t="shared" ca="1" si="8"/>
        <v>0.01</v>
      </c>
      <c r="DQ5" s="32">
        <f t="shared" ca="1" si="8"/>
        <v>0.01</v>
      </c>
      <c r="DR5" s="32">
        <f t="shared" ca="1" si="8"/>
        <v>0.31</v>
      </c>
      <c r="DS5" s="32">
        <f t="shared" ca="1" si="8"/>
        <v>9.59</v>
      </c>
      <c r="DT5" s="32">
        <f t="shared" ca="1" si="8"/>
        <v>0.09</v>
      </c>
      <c r="DU5" s="31">
        <f ca="1">ROUND(CW5*DU$3,2)</f>
        <v>14.5</v>
      </c>
      <c r="DV5" s="31">
        <f t="shared" ref="DV5:EF20" ca="1" si="9">ROUND(CX5*DV$3,2)</f>
        <v>1.35</v>
      </c>
      <c r="DW5" s="31">
        <f t="shared" ca="1" si="9"/>
        <v>17.07</v>
      </c>
      <c r="DX5" s="31">
        <f t="shared" ca="1" si="9"/>
        <v>0</v>
      </c>
      <c r="DY5" s="31">
        <f t="shared" ca="1" si="9"/>
        <v>25.73</v>
      </c>
      <c r="DZ5" s="31">
        <f t="shared" ca="1" si="9"/>
        <v>0</v>
      </c>
      <c r="EA5" s="31">
        <f t="shared" ca="1" si="9"/>
        <v>0.17</v>
      </c>
      <c r="EB5" s="31">
        <f t="shared" ca="1" si="9"/>
        <v>0.03</v>
      </c>
      <c r="EC5" s="31">
        <f t="shared" ca="1" si="9"/>
        <v>0.04</v>
      </c>
      <c r="ED5" s="31">
        <f t="shared" ca="1" si="9"/>
        <v>1.92</v>
      </c>
      <c r="EE5" s="31">
        <f t="shared" ca="1" si="9"/>
        <v>58.3</v>
      </c>
      <c r="EF5" s="31">
        <f t="shared" ca="1" si="9"/>
        <v>0.56000000000000005</v>
      </c>
      <c r="EG5" s="32">
        <f ca="1">CW5+DI5+DU5</f>
        <v>61.76</v>
      </c>
      <c r="EH5" s="32">
        <f t="shared" ref="EH5:ER20" ca="1" si="10">CX5+DJ5+DV5</f>
        <v>5.7800000000000011</v>
      </c>
      <c r="EI5" s="32">
        <f t="shared" ca="1" si="10"/>
        <v>73.489999999999995</v>
      </c>
      <c r="EJ5" s="32">
        <f t="shared" ca="1" si="10"/>
        <v>0</v>
      </c>
      <c r="EK5" s="32">
        <f t="shared" ca="1" si="10"/>
        <v>111.71000000000001</v>
      </c>
      <c r="EL5" s="32">
        <f t="shared" ca="1" si="10"/>
        <v>0</v>
      </c>
      <c r="EM5" s="32">
        <f t="shared" ca="1" si="10"/>
        <v>0.7400000000000001</v>
      </c>
      <c r="EN5" s="32">
        <f t="shared" ca="1" si="10"/>
        <v>0.15</v>
      </c>
      <c r="EO5" s="32">
        <f t="shared" ca="1" si="10"/>
        <v>0.19000000000000003</v>
      </c>
      <c r="EP5" s="32">
        <f t="shared" ca="1" si="10"/>
        <v>8.5</v>
      </c>
      <c r="EQ5" s="32">
        <f t="shared" ca="1" si="10"/>
        <v>259.60999999999996</v>
      </c>
      <c r="ER5" s="32">
        <f t="shared" ca="1" si="10"/>
        <v>2.4900000000000002</v>
      </c>
    </row>
    <row r="6" spans="1:148">
      <c r="A6" t="s">
        <v>433</v>
      </c>
      <c r="B6" s="1" t="s">
        <v>156</v>
      </c>
      <c r="C6" t="str">
        <f t="shared" ca="1" si="1"/>
        <v>0000006711</v>
      </c>
      <c r="D6" t="str">
        <f t="shared" ca="1" si="2"/>
        <v>FortisAlberta Reversing POD - Stirling (67S)</v>
      </c>
      <c r="E6" s="51">
        <f ca="1">IFERROR(IF(AND($A6=VLOOKUP($A6&amp;"."&amp;$C6,UncollectibleLookup,2,FALSE),$C6=VLOOKUP($A6&amp;"."&amp;$C6,UncollectibleLookup,4,FALSE)),0,'Module C Corrected'!E6),'Module C Corrected'!E6)</f>
        <v>0</v>
      </c>
      <c r="F6" s="51">
        <f ca="1">IFERROR(IF(AND($A6=VLOOKUP($A6&amp;"."&amp;$C6,UncollectibleLookup,2,FALSE),$C6=VLOOKUP($A6&amp;"."&amp;$C6,UncollectibleLookup,4,FALSE)),0,'Module C Corrected'!F6),'Module C Corrected'!F6)</f>
        <v>0</v>
      </c>
      <c r="G6" s="51">
        <f ca="1">IFERROR(IF(AND($A6=VLOOKUP($A6&amp;"."&amp;$C6,UncollectibleLookup,2,FALSE),$C6=VLOOKUP($A6&amp;"."&amp;$C6,UncollectibleLookup,4,FALSE)),0,'Module C Corrected'!G6),'Module C Corrected'!G6)</f>
        <v>0</v>
      </c>
      <c r="H6" s="51">
        <f ca="1">IFERROR(IF(AND($A6=VLOOKUP($A6&amp;"."&amp;$C6,UncollectibleLookup,2,FALSE),$C6=VLOOKUP($A6&amp;"."&amp;$C6,UncollectibleLookup,4,FALSE)),0,'Module C Corrected'!H6),'Module C Corrected'!H6)</f>
        <v>0.1305</v>
      </c>
      <c r="I6" s="51">
        <f ca="1">IFERROR(IF(AND($A6=VLOOKUP($A6&amp;"."&amp;$C6,UncollectibleLookup,2,FALSE),$C6=VLOOKUP($A6&amp;"."&amp;$C6,UncollectibleLookup,4,FALSE)),0,'Module C Corrected'!I6),'Module C Corrected'!I6)</f>
        <v>47.387799999999999</v>
      </c>
      <c r="J6" s="51">
        <f ca="1">IFERROR(IF(AND($A6=VLOOKUP($A6&amp;"."&amp;$C6,UncollectibleLookup,2,FALSE),$C6=VLOOKUP($A6&amp;"."&amp;$C6,UncollectibleLookup,4,FALSE)),0,'Module C Corrected'!J6),'Module C Corrected'!J6)</f>
        <v>758.56029999999998</v>
      </c>
      <c r="K6" s="51">
        <f ca="1">IFERROR(IF(AND($A6=VLOOKUP($A6&amp;"."&amp;$C6,UncollectibleLookup,2,FALSE),$C6=VLOOKUP($A6&amp;"."&amp;$C6,UncollectibleLookup,4,FALSE)),0,'Module C Corrected'!K6),'Module C Corrected'!K6)</f>
        <v>424.16070000000002</v>
      </c>
      <c r="L6" s="51">
        <f ca="1">IFERROR(IF(AND($A6=VLOOKUP($A6&amp;"."&amp;$C6,UncollectibleLookup,2,FALSE),$C6=VLOOKUP($A6&amp;"."&amp;$C6,UncollectibleLookup,4,FALSE)),0,'Module C Corrected'!L6),'Module C Corrected'!L6)</f>
        <v>181.40459509999999</v>
      </c>
      <c r="M6" s="51">
        <f ca="1">IFERROR(IF(AND($A6=VLOOKUP($A6&amp;"."&amp;$C6,UncollectibleLookup,2,FALSE),$C6=VLOOKUP($A6&amp;"."&amp;$C6,UncollectibleLookup,4,FALSE)),0,'Module C Corrected'!M6),'Module C Corrected'!M6)</f>
        <v>287.26625000000001</v>
      </c>
      <c r="N6" s="51">
        <f ca="1">IFERROR(IF(AND($A6=VLOOKUP($A6&amp;"."&amp;$C6,UncollectibleLookup,2,FALSE),$C6=VLOOKUP($A6&amp;"."&amp;$C6,UncollectibleLookup,4,FALSE)),0,'Module C Corrected'!N6),'Module C Corrected'!N6)</f>
        <v>168.699375</v>
      </c>
      <c r="O6" s="51">
        <f ca="1">IFERROR(IF(AND($A6=VLOOKUP($A6&amp;"."&amp;$C6,UncollectibleLookup,2,FALSE),$C6=VLOOKUP($A6&amp;"."&amp;$C6,UncollectibleLookup,4,FALSE)),0,'Module C Corrected'!O6),'Module C Corrected'!O6)</f>
        <v>0</v>
      </c>
      <c r="P6" s="51">
        <f ca="1">IFERROR(IF(AND($A6=VLOOKUP($A6&amp;"."&amp;$C6,UncollectibleLookup,2,FALSE),$C6=VLOOKUP($A6&amp;"."&amp;$C6,UncollectibleLookup,4,FALSE)),0,'Module C Corrected'!P6),'Module C Corrected'!P6)</f>
        <v>0</v>
      </c>
      <c r="Q6" s="32">
        <f ca="1">IFERROR(IF(AND($A6=VLOOKUP($A6&amp;"."&amp;$C6,UncollectibleLookup,2,FALSE),$C6=VLOOKUP($A6&amp;"."&amp;$C6,UncollectibleLookup,4,FALSE)),0,'Module C Corrected'!Q6),'Module C Corrected'!Q6)</f>
        <v>0</v>
      </c>
      <c r="R6" s="32">
        <f ca="1">IFERROR(IF(AND($A6=VLOOKUP($A6&amp;"."&amp;$C6,UncollectibleLookup,2,FALSE),$C6=VLOOKUP($A6&amp;"."&amp;$C6,UncollectibleLookup,4,FALSE)),0,'Module C Corrected'!R6),'Module C Corrected'!R6)</f>
        <v>0</v>
      </c>
      <c r="S6" s="32">
        <f ca="1">IFERROR(IF(AND($A6=VLOOKUP($A6&amp;"."&amp;$C6,UncollectibleLookup,2,FALSE),$C6=VLOOKUP($A6&amp;"."&amp;$C6,UncollectibleLookup,4,FALSE)),0,'Module C Corrected'!S6),'Module C Corrected'!S6)</f>
        <v>0</v>
      </c>
      <c r="T6" s="32">
        <f ca="1">IFERROR(IF(AND($A6=VLOOKUP($A6&amp;"."&amp;$C6,UncollectibleLookup,2,FALSE),$C6=VLOOKUP($A6&amp;"."&amp;$C6,UncollectibleLookup,4,FALSE)),0,'Module C Corrected'!T6),'Module C Corrected'!T6)</f>
        <v>2.72</v>
      </c>
      <c r="U6" s="32">
        <f ca="1">IFERROR(IF(AND($A6=VLOOKUP($A6&amp;"."&amp;$C6,UncollectibleLookup,2,FALSE),$C6=VLOOKUP($A6&amp;"."&amp;$C6,UncollectibleLookup,4,FALSE)),0,'Module C Corrected'!U6),'Module C Corrected'!U6)</f>
        <v>734.41</v>
      </c>
      <c r="V6" s="32">
        <f ca="1">IFERROR(IF(AND($A6=VLOOKUP($A6&amp;"."&amp;$C6,UncollectibleLookup,2,FALSE),$C6=VLOOKUP($A6&amp;"."&amp;$C6,UncollectibleLookup,4,FALSE)),0,'Module C Corrected'!V6),'Module C Corrected'!V6)</f>
        <v>16144.64</v>
      </c>
      <c r="W6" s="32">
        <f ca="1">IFERROR(IF(AND($A6=VLOOKUP($A6&amp;"."&amp;$C6,UncollectibleLookup,2,FALSE),$C6=VLOOKUP($A6&amp;"."&amp;$C6,UncollectibleLookup,4,FALSE)),0,'Module C Corrected'!W6),'Module C Corrected'!W6)</f>
        <v>11354.8</v>
      </c>
      <c r="X6" s="32">
        <f ca="1">IFERROR(IF(AND($A6=VLOOKUP($A6&amp;"."&amp;$C6,UncollectibleLookup,2,FALSE),$C6=VLOOKUP($A6&amp;"."&amp;$C6,UncollectibleLookup,4,FALSE)),0,'Module C Corrected'!X6),'Module C Corrected'!X6)</f>
        <v>3503.62</v>
      </c>
      <c r="Y6" s="32">
        <f ca="1">IFERROR(IF(AND($A6=VLOOKUP($A6&amp;"."&amp;$C6,UncollectibleLookup,2,FALSE),$C6=VLOOKUP($A6&amp;"."&amp;$C6,UncollectibleLookup,4,FALSE)),0,'Module C Corrected'!Y6),'Module C Corrected'!Y6)</f>
        <v>6011.41</v>
      </c>
      <c r="Z6" s="32">
        <f ca="1">IFERROR(IF(AND($A6=VLOOKUP($A6&amp;"."&amp;$C6,UncollectibleLookup,2,FALSE),$C6=VLOOKUP($A6&amp;"."&amp;$C6,UncollectibleLookup,4,FALSE)),0,'Module C Corrected'!Z6),'Module C Corrected'!Z6)</f>
        <v>3595.48</v>
      </c>
      <c r="AA6" s="32">
        <f ca="1">IFERROR(IF(AND($A6=VLOOKUP($A6&amp;"."&amp;$C6,UncollectibleLookup,2,FALSE),$C6=VLOOKUP($A6&amp;"."&amp;$C6,UncollectibleLookup,4,FALSE)),0,'Module C Corrected'!AA6),'Module C Corrected'!AA6)</f>
        <v>0</v>
      </c>
      <c r="AB6" s="32">
        <f ca="1">IFERROR(IF(AND($A6=VLOOKUP($A6&amp;"."&amp;$C6,UncollectibleLookup,2,FALSE),$C6=VLOOKUP($A6&amp;"."&amp;$C6,UncollectibleLookup,4,FALSE)),0,'Module C Corrected'!AB6),'Module C Corrected'!AB6)</f>
        <v>0</v>
      </c>
      <c r="AC6" s="2">
        <f>IF(ISBLANK('Module C Corrected'!AC6),"",'Module C Corrected'!AC6)</f>
        <v>0.6</v>
      </c>
      <c r="AD6" s="2">
        <f>IF(ISBLANK('Module C Corrected'!AD6),"",'Module C Corrected'!AD6)</f>
        <v>0.6</v>
      </c>
      <c r="AE6" s="2">
        <f>IF(ISBLANK('Module C Corrected'!AE6),"",'Module C Corrected'!AE6)</f>
        <v>0.6</v>
      </c>
      <c r="AF6" s="2">
        <f>IF(ISBLANK('Module C Corrected'!AF6),"",'Module C Corrected'!AF6)</f>
        <v>0.6</v>
      </c>
      <c r="AG6" s="2">
        <f>IF(ISBLANK('Module C Corrected'!AG6),"",'Module C Corrected'!AG6)</f>
        <v>0.6</v>
      </c>
      <c r="AH6" s="2">
        <f>IF(ISBLANK('Module C Corrected'!AH6),"",'Module C Corrected'!AH6)</f>
        <v>0.6</v>
      </c>
      <c r="AI6" s="2">
        <f>IF(ISBLANK('Module C Corrected'!AI6),"",'Module C Corrected'!AI6)</f>
        <v>0.6</v>
      </c>
      <c r="AJ6" s="2">
        <f>IF(ISBLANK('Module C Corrected'!AJ6),"",'Module C Corrected'!AJ6)</f>
        <v>0.6</v>
      </c>
      <c r="AK6" s="2">
        <f>IF(ISBLANK('Module C Corrected'!AK6),"",'Module C Corrected'!AK6)</f>
        <v>0.6</v>
      </c>
      <c r="AL6" s="2">
        <f>IF(ISBLANK('Module C Corrected'!AL6),"",'Module C Corrected'!AL6)</f>
        <v>0.6</v>
      </c>
      <c r="AM6" s="2">
        <f>IF(ISBLANK('Module C Corrected'!AM6),"",'Module C Corrected'!AM6)</f>
        <v>0.6</v>
      </c>
      <c r="AN6" s="2">
        <f>IF(ISBLANK('Module C Corrected'!AN6),"",'Module C Corrected'!AN6)</f>
        <v>0.6</v>
      </c>
      <c r="AO6" s="33">
        <f ca="1">IFERROR(IF(AND($A6=VLOOKUP($A6&amp;"."&amp;$C6,UncollectibleLookup,2,FALSE),$C6=VLOOKUP($A6&amp;"."&amp;$C6,UncollectibleLookup,4,FALSE)),0,'Module C Corrected'!AO6),'Module C Corrected'!AO6)</f>
        <v>0</v>
      </c>
      <c r="AP6" s="33">
        <f ca="1">IFERROR(IF(AND($A6=VLOOKUP($A6&amp;"."&amp;$C6,UncollectibleLookup,2,FALSE),$C6=VLOOKUP($A6&amp;"."&amp;$C6,UncollectibleLookup,4,FALSE)),0,'Module C Corrected'!AP6),'Module C Corrected'!AP6)</f>
        <v>0</v>
      </c>
      <c r="AQ6" s="33">
        <f ca="1">IFERROR(IF(AND($A6=VLOOKUP($A6&amp;"."&amp;$C6,UncollectibleLookup,2,FALSE),$C6=VLOOKUP($A6&amp;"."&amp;$C6,UncollectibleLookup,4,FALSE)),0,'Module C Corrected'!AQ6),'Module C Corrected'!AQ6)</f>
        <v>0</v>
      </c>
      <c r="AR6" s="33">
        <f ca="1">IFERROR(IF(AND($A6=VLOOKUP($A6&amp;"."&amp;$C6,UncollectibleLookup,2,FALSE),$C6=VLOOKUP($A6&amp;"."&amp;$C6,UncollectibleLookup,4,FALSE)),0,'Module C Corrected'!AR6),'Module C Corrected'!AR6)</f>
        <v>0.02</v>
      </c>
      <c r="AS6" s="33">
        <f ca="1">IFERROR(IF(AND($A6=VLOOKUP($A6&amp;"."&amp;$C6,UncollectibleLookup,2,FALSE),$C6=VLOOKUP($A6&amp;"."&amp;$C6,UncollectibleLookup,4,FALSE)),0,'Module C Corrected'!AS6),'Module C Corrected'!AS6)</f>
        <v>4.41</v>
      </c>
      <c r="AT6" s="33">
        <f ca="1">IFERROR(IF(AND($A6=VLOOKUP($A6&amp;"."&amp;$C6,UncollectibleLookup,2,FALSE),$C6=VLOOKUP($A6&amp;"."&amp;$C6,UncollectibleLookup,4,FALSE)),0,'Module C Corrected'!AT6),'Module C Corrected'!AT6)</f>
        <v>96.87</v>
      </c>
      <c r="AU6" s="33">
        <f ca="1">IFERROR(IF(AND($A6=VLOOKUP($A6&amp;"."&amp;$C6,UncollectibleLookup,2,FALSE),$C6=VLOOKUP($A6&amp;"."&amp;$C6,UncollectibleLookup,4,FALSE)),0,'Module C Corrected'!AU6),'Module C Corrected'!AU6)</f>
        <v>68.13</v>
      </c>
      <c r="AV6" s="33">
        <f ca="1">IFERROR(IF(AND($A6=VLOOKUP($A6&amp;"."&amp;$C6,UncollectibleLookup,2,FALSE),$C6=VLOOKUP($A6&amp;"."&amp;$C6,UncollectibleLookup,4,FALSE)),0,'Module C Corrected'!AV6),'Module C Corrected'!AV6)</f>
        <v>21.02</v>
      </c>
      <c r="AW6" s="33">
        <f ca="1">IFERROR(IF(AND($A6=VLOOKUP($A6&amp;"."&amp;$C6,UncollectibleLookup,2,FALSE),$C6=VLOOKUP($A6&amp;"."&amp;$C6,UncollectibleLookup,4,FALSE)),0,'Module C Corrected'!AW6),'Module C Corrected'!AW6)</f>
        <v>36.07</v>
      </c>
      <c r="AX6" s="33">
        <f ca="1">IFERROR(IF(AND($A6=VLOOKUP($A6&amp;"."&amp;$C6,UncollectibleLookup,2,FALSE),$C6=VLOOKUP($A6&amp;"."&amp;$C6,UncollectibleLookup,4,FALSE)),0,'Module C Corrected'!AX6),'Module C Corrected'!AX6)</f>
        <v>21.57</v>
      </c>
      <c r="AY6" s="33">
        <f ca="1">IFERROR(IF(AND($A6=VLOOKUP($A6&amp;"."&amp;$C6,UncollectibleLookup,2,FALSE),$C6=VLOOKUP($A6&amp;"."&amp;$C6,UncollectibleLookup,4,FALSE)),0,'Module C Corrected'!AY6),'Module C Corrected'!AY6)</f>
        <v>0</v>
      </c>
      <c r="AZ6" s="33">
        <f ca="1">IFERROR(IF(AND($A6=VLOOKUP($A6&amp;"."&amp;$C6,UncollectibleLookup,2,FALSE),$C6=VLOOKUP($A6&amp;"."&amp;$C6,UncollectibleLookup,4,FALSE)),0,'Module C Corrected'!AZ6),'Module C Corrected'!AZ6)</f>
        <v>0</v>
      </c>
      <c r="BA6" s="31">
        <f t="shared" ca="1" si="3"/>
        <v>0</v>
      </c>
      <c r="BB6" s="31">
        <f t="shared" ca="1" si="3"/>
        <v>0</v>
      </c>
      <c r="BC6" s="31">
        <f t="shared" ca="1" si="3"/>
        <v>0</v>
      </c>
      <c r="BD6" s="31">
        <f t="shared" ca="1" si="3"/>
        <v>0</v>
      </c>
      <c r="BE6" s="31">
        <f t="shared" ca="1" si="3"/>
        <v>-0.28999999999999998</v>
      </c>
      <c r="BF6" s="31">
        <f t="shared" ca="1" si="3"/>
        <v>-6.46</v>
      </c>
      <c r="BG6" s="31">
        <f t="shared" ca="1" si="3"/>
        <v>0</v>
      </c>
      <c r="BH6" s="31">
        <f t="shared" ca="1" si="3"/>
        <v>0</v>
      </c>
      <c r="BI6" s="31">
        <f t="shared" ca="1" si="3"/>
        <v>0</v>
      </c>
      <c r="BJ6" s="31">
        <f t="shared" ca="1" si="3"/>
        <v>-4.3099999999999996</v>
      </c>
      <c r="BK6" s="31">
        <f t="shared" ca="1" si="3"/>
        <v>0</v>
      </c>
      <c r="BL6" s="31">
        <f t="shared" ca="1" si="3"/>
        <v>0</v>
      </c>
      <c r="BM6" s="6">
        <f t="shared" ca="1" si="4"/>
        <v>-2.8400000000000002E-2</v>
      </c>
      <c r="BN6" s="6">
        <f t="shared" ca="1" si="4"/>
        <v>-2.8400000000000002E-2</v>
      </c>
      <c r="BO6" s="6">
        <f t="shared" ca="1" si="4"/>
        <v>-2.8400000000000002E-2</v>
      </c>
      <c r="BP6" s="6">
        <f t="shared" ca="1" si="4"/>
        <v>-2.8400000000000002E-2</v>
      </c>
      <c r="BQ6" s="6">
        <f t="shared" ca="1" si="4"/>
        <v>-2.8400000000000002E-2</v>
      </c>
      <c r="BR6" s="6">
        <f t="shared" ca="1" si="4"/>
        <v>-2.8400000000000002E-2</v>
      </c>
      <c r="BS6" s="6">
        <f t="shared" ca="1" si="4"/>
        <v>-2.8400000000000002E-2</v>
      </c>
      <c r="BT6" s="6">
        <f t="shared" ca="1" si="4"/>
        <v>-2.8400000000000002E-2</v>
      </c>
      <c r="BU6" s="6">
        <f t="shared" ca="1" si="4"/>
        <v>-2.8400000000000002E-2</v>
      </c>
      <c r="BV6" s="6">
        <f t="shared" ca="1" si="4"/>
        <v>-2.8400000000000002E-2</v>
      </c>
      <c r="BW6" s="6">
        <f t="shared" ca="1" si="4"/>
        <v>-2.8400000000000002E-2</v>
      </c>
      <c r="BX6" s="6">
        <f t="shared" ca="1" si="4"/>
        <v>-2.8400000000000002E-2</v>
      </c>
      <c r="BY6" s="31">
        <f t="shared" ca="1" si="5"/>
        <v>0</v>
      </c>
      <c r="BZ6" s="31">
        <f t="shared" ca="1" si="5"/>
        <v>0</v>
      </c>
      <c r="CA6" s="31">
        <f t="shared" ca="1" si="5"/>
        <v>0</v>
      </c>
      <c r="CB6" s="31">
        <f t="shared" ca="1" si="5"/>
        <v>-0.08</v>
      </c>
      <c r="CC6" s="31">
        <f t="shared" ca="1" si="5"/>
        <v>-20.86</v>
      </c>
      <c r="CD6" s="31">
        <f t="shared" ca="1" si="5"/>
        <v>-458.51</v>
      </c>
      <c r="CE6" s="31">
        <f t="shared" ca="1" si="5"/>
        <v>-322.48</v>
      </c>
      <c r="CF6" s="31">
        <f t="shared" ca="1" si="5"/>
        <v>-99.5</v>
      </c>
      <c r="CG6" s="31">
        <f t="shared" ca="1" si="5"/>
        <v>-170.72</v>
      </c>
      <c r="CH6" s="31">
        <f t="shared" ca="1" si="5"/>
        <v>-102.11</v>
      </c>
      <c r="CI6" s="31">
        <f t="shared" ca="1" si="5"/>
        <v>0</v>
      </c>
      <c r="CJ6" s="31">
        <f t="shared" ca="1" si="5"/>
        <v>0</v>
      </c>
      <c r="CK6" s="32">
        <f t="shared" ca="1" si="6"/>
        <v>0</v>
      </c>
      <c r="CL6" s="32">
        <f t="shared" ca="1" si="6"/>
        <v>0</v>
      </c>
      <c r="CM6" s="32">
        <f t="shared" ca="1" si="6"/>
        <v>0</v>
      </c>
      <c r="CN6" s="32">
        <f t="shared" ca="1" si="6"/>
        <v>0.01</v>
      </c>
      <c r="CO6" s="32">
        <f t="shared" ca="1" si="6"/>
        <v>1.84</v>
      </c>
      <c r="CP6" s="32">
        <f t="shared" ca="1" si="6"/>
        <v>40.36</v>
      </c>
      <c r="CQ6" s="32">
        <f t="shared" ca="1" si="6"/>
        <v>28.39</v>
      </c>
      <c r="CR6" s="32">
        <f t="shared" ca="1" si="6"/>
        <v>8.76</v>
      </c>
      <c r="CS6" s="32">
        <f t="shared" ca="1" si="6"/>
        <v>15.03</v>
      </c>
      <c r="CT6" s="32">
        <f t="shared" ca="1" si="6"/>
        <v>8.99</v>
      </c>
      <c r="CU6" s="32">
        <f t="shared" ca="1" si="6"/>
        <v>0</v>
      </c>
      <c r="CV6" s="32">
        <f t="shared" ca="1" si="6"/>
        <v>0</v>
      </c>
      <c r="CW6" s="31">
        <f t="shared" ca="1" si="7"/>
        <v>0</v>
      </c>
      <c r="CX6" s="31">
        <f t="shared" ca="1" si="7"/>
        <v>0</v>
      </c>
      <c r="CY6" s="31">
        <f t="shared" ca="1" si="7"/>
        <v>0</v>
      </c>
      <c r="CZ6" s="31">
        <f t="shared" ca="1" si="7"/>
        <v>-9.0000000000000011E-2</v>
      </c>
      <c r="DA6" s="31">
        <f t="shared" ca="1" si="7"/>
        <v>-23.14</v>
      </c>
      <c r="DB6" s="31">
        <f t="shared" ca="1" si="7"/>
        <v>-508.56</v>
      </c>
      <c r="DC6" s="31">
        <f t="shared" ca="1" si="7"/>
        <v>-362.22</v>
      </c>
      <c r="DD6" s="31">
        <f t="shared" ca="1" si="7"/>
        <v>-111.75999999999999</v>
      </c>
      <c r="DE6" s="31">
        <f t="shared" ca="1" si="7"/>
        <v>-191.76</v>
      </c>
      <c r="DF6" s="31">
        <f t="shared" ca="1" si="7"/>
        <v>-110.38</v>
      </c>
      <c r="DG6" s="31">
        <f t="shared" ca="1" si="7"/>
        <v>0</v>
      </c>
      <c r="DH6" s="31">
        <f t="shared" ca="1" si="7"/>
        <v>0</v>
      </c>
      <c r="DI6" s="32">
        <f t="shared" ref="DI6:DT40" ca="1" si="11">ROUND(CW6*5%,2)</f>
        <v>0</v>
      </c>
      <c r="DJ6" s="32">
        <f t="shared" ca="1" si="8"/>
        <v>0</v>
      </c>
      <c r="DK6" s="32">
        <f t="shared" ca="1" si="8"/>
        <v>0</v>
      </c>
      <c r="DL6" s="32">
        <f t="shared" ca="1" si="8"/>
        <v>0</v>
      </c>
      <c r="DM6" s="32">
        <f t="shared" ca="1" si="8"/>
        <v>-1.1599999999999999</v>
      </c>
      <c r="DN6" s="32">
        <f t="shared" ca="1" si="8"/>
        <v>-25.43</v>
      </c>
      <c r="DO6" s="32">
        <f t="shared" ca="1" si="8"/>
        <v>-18.11</v>
      </c>
      <c r="DP6" s="32">
        <f t="shared" ca="1" si="8"/>
        <v>-5.59</v>
      </c>
      <c r="DQ6" s="32">
        <f t="shared" ca="1" si="8"/>
        <v>-9.59</v>
      </c>
      <c r="DR6" s="32">
        <f t="shared" ca="1" si="8"/>
        <v>-5.52</v>
      </c>
      <c r="DS6" s="32">
        <f t="shared" ca="1" si="8"/>
        <v>0</v>
      </c>
      <c r="DT6" s="32">
        <f t="shared" ca="1" si="8"/>
        <v>0</v>
      </c>
      <c r="DU6" s="31">
        <f t="shared" ref="DU6:EF40" ca="1" si="12">ROUND(CW6*DU$3,2)</f>
        <v>0</v>
      </c>
      <c r="DV6" s="31">
        <f t="shared" ca="1" si="9"/>
        <v>0</v>
      </c>
      <c r="DW6" s="31">
        <f t="shared" ca="1" si="9"/>
        <v>0</v>
      </c>
      <c r="DX6" s="31">
        <f t="shared" ca="1" si="9"/>
        <v>-0.03</v>
      </c>
      <c r="DY6" s="31">
        <f t="shared" ca="1" si="9"/>
        <v>-7.27</v>
      </c>
      <c r="DZ6" s="31">
        <f t="shared" ca="1" si="9"/>
        <v>-158.91</v>
      </c>
      <c r="EA6" s="31">
        <f t="shared" ca="1" si="9"/>
        <v>-112.59</v>
      </c>
      <c r="EB6" s="31">
        <f t="shared" ca="1" si="9"/>
        <v>-34.549999999999997</v>
      </c>
      <c r="EC6" s="31">
        <f t="shared" ca="1" si="9"/>
        <v>-58.95</v>
      </c>
      <c r="ED6" s="31">
        <f t="shared" ca="1" si="9"/>
        <v>-33.75</v>
      </c>
      <c r="EE6" s="31">
        <f t="shared" ca="1" si="9"/>
        <v>0</v>
      </c>
      <c r="EF6" s="31">
        <f t="shared" ca="1" si="9"/>
        <v>0</v>
      </c>
      <c r="EG6" s="32">
        <f t="shared" ref="EG6:ER40" ca="1" si="13">CW6+DI6+DU6</f>
        <v>0</v>
      </c>
      <c r="EH6" s="32">
        <f t="shared" ca="1" si="10"/>
        <v>0</v>
      </c>
      <c r="EI6" s="32">
        <f t="shared" ca="1" si="10"/>
        <v>0</v>
      </c>
      <c r="EJ6" s="32">
        <f t="shared" ca="1" si="10"/>
        <v>-0.12000000000000001</v>
      </c>
      <c r="EK6" s="32">
        <f t="shared" ca="1" si="10"/>
        <v>-31.57</v>
      </c>
      <c r="EL6" s="32">
        <f t="shared" ca="1" si="10"/>
        <v>-692.9</v>
      </c>
      <c r="EM6" s="32">
        <f t="shared" ca="1" si="10"/>
        <v>-492.92000000000007</v>
      </c>
      <c r="EN6" s="32">
        <f t="shared" ca="1" si="10"/>
        <v>-151.89999999999998</v>
      </c>
      <c r="EO6" s="32">
        <f t="shared" ca="1" si="10"/>
        <v>-260.3</v>
      </c>
      <c r="EP6" s="32">
        <f t="shared" ca="1" si="10"/>
        <v>-149.64999999999998</v>
      </c>
      <c r="EQ6" s="32">
        <f t="shared" ca="1" si="10"/>
        <v>0</v>
      </c>
      <c r="ER6" s="32">
        <f t="shared" ca="1" si="10"/>
        <v>0</v>
      </c>
    </row>
    <row r="7" spans="1:148">
      <c r="A7" t="s">
        <v>433</v>
      </c>
      <c r="B7" s="1" t="s">
        <v>149</v>
      </c>
      <c r="C7" t="str">
        <f t="shared" ca="1" si="1"/>
        <v>0000022911</v>
      </c>
      <c r="D7" t="str">
        <f t="shared" ca="1" si="2"/>
        <v>FortisAlberta Reversing POD - Glenwood (229S)</v>
      </c>
      <c r="E7" s="51">
        <f ca="1">IFERROR(IF(AND($A7=VLOOKUP($A7&amp;"."&amp;$C7,UncollectibleLookup,2,FALSE),$C7=VLOOKUP($A7&amp;"."&amp;$C7,UncollectibleLookup,4,FALSE)),0,'Module C Corrected'!E7),'Module C Corrected'!E7)</f>
        <v>10.199199999999999</v>
      </c>
      <c r="F7" s="51">
        <f ca="1">IFERROR(IF(AND($A7=VLOOKUP($A7&amp;"."&amp;$C7,UncollectibleLookup,2,FALSE),$C7=VLOOKUP($A7&amp;"."&amp;$C7,UncollectibleLookup,4,FALSE)),0,'Module C Corrected'!F7),'Module C Corrected'!F7)</f>
        <v>13.2029</v>
      </c>
      <c r="G7" s="51">
        <f ca="1">IFERROR(IF(AND($A7=VLOOKUP($A7&amp;"."&amp;$C7,UncollectibleLookup,2,FALSE),$C7=VLOOKUP($A7&amp;"."&amp;$C7,UncollectibleLookup,4,FALSE)),0,'Module C Corrected'!G7),'Module C Corrected'!G7)</f>
        <v>4.2778999999999998</v>
      </c>
      <c r="H7" s="51">
        <f ca="1">IFERROR(IF(AND($A7=VLOOKUP($A7&amp;"."&amp;$C7,UncollectibleLookup,2,FALSE),$C7=VLOOKUP($A7&amp;"."&amp;$C7,UncollectibleLookup,4,FALSE)),0,'Module C Corrected'!H7),'Module C Corrected'!H7)</f>
        <v>20.849699999999999</v>
      </c>
      <c r="I7" s="51">
        <f ca="1">IFERROR(IF(AND($A7=VLOOKUP($A7&amp;"."&amp;$C7,UncollectibleLookup,2,FALSE),$C7=VLOOKUP($A7&amp;"."&amp;$C7,UncollectibleLookup,4,FALSE)),0,'Module C Corrected'!I7),'Module C Corrected'!I7)</f>
        <v>292.05360480000002</v>
      </c>
      <c r="J7" s="51">
        <f ca="1">IFERROR(IF(AND($A7=VLOOKUP($A7&amp;"."&amp;$C7,UncollectibleLookup,2,FALSE),$C7=VLOOKUP($A7&amp;"."&amp;$C7,UncollectibleLookup,4,FALSE)),0,'Module C Corrected'!J7),'Module C Corrected'!J7)</f>
        <v>131.7474</v>
      </c>
      <c r="K7" s="51">
        <f ca="1">IFERROR(IF(AND($A7=VLOOKUP($A7&amp;"."&amp;$C7,UncollectibleLookup,2,FALSE),$C7=VLOOKUP($A7&amp;"."&amp;$C7,UncollectibleLookup,4,FALSE)),0,'Module C Corrected'!K7),'Module C Corrected'!K7)</f>
        <v>47.580100000000002</v>
      </c>
      <c r="L7" s="51">
        <f ca="1">IFERROR(IF(AND($A7=VLOOKUP($A7&amp;"."&amp;$C7,UncollectibleLookup,2,FALSE),$C7=VLOOKUP($A7&amp;"."&amp;$C7,UncollectibleLookup,4,FALSE)),0,'Module C Corrected'!L7),'Module C Corrected'!L7)</f>
        <v>165.57721359999999</v>
      </c>
      <c r="M7" s="51">
        <f ca="1">IFERROR(IF(AND($A7=VLOOKUP($A7&amp;"."&amp;$C7,UncollectibleLookup,2,FALSE),$C7=VLOOKUP($A7&amp;"."&amp;$C7,UncollectibleLookup,4,FALSE)),0,'Module C Corrected'!M7),'Module C Corrected'!M7)</f>
        <v>319.39023450000002</v>
      </c>
      <c r="N7" s="51">
        <f ca="1">IFERROR(IF(AND($A7=VLOOKUP($A7&amp;"."&amp;$C7,UncollectibleLookup,2,FALSE),$C7=VLOOKUP($A7&amp;"."&amp;$C7,UncollectibleLookup,4,FALSE)),0,'Module C Corrected'!N7),'Module C Corrected'!N7)</f>
        <v>94.6369124</v>
      </c>
      <c r="O7" s="51">
        <f ca="1">IFERROR(IF(AND($A7=VLOOKUP($A7&amp;"."&amp;$C7,UncollectibleLookup,2,FALSE),$C7=VLOOKUP($A7&amp;"."&amp;$C7,UncollectibleLookup,4,FALSE)),0,'Module C Corrected'!O7),'Module C Corrected'!O7)</f>
        <v>11.8704453</v>
      </c>
      <c r="P7" s="51">
        <f ca="1">IFERROR(IF(AND($A7=VLOOKUP($A7&amp;"."&amp;$C7,UncollectibleLookup,2,FALSE),$C7=VLOOKUP($A7&amp;"."&amp;$C7,UncollectibleLookup,4,FALSE)),0,'Module C Corrected'!P7),'Module C Corrected'!P7)</f>
        <v>5.4747200000000003E-2</v>
      </c>
      <c r="Q7" s="32">
        <f ca="1">IFERROR(IF(AND($A7=VLOOKUP($A7&amp;"."&amp;$C7,UncollectibleLookup,2,FALSE),$C7=VLOOKUP($A7&amp;"."&amp;$C7,UncollectibleLookup,4,FALSE)),0,'Module C Corrected'!Q7),'Module C Corrected'!Q7)</f>
        <v>413.35</v>
      </c>
      <c r="R7" s="32">
        <f ca="1">IFERROR(IF(AND($A7=VLOOKUP($A7&amp;"."&amp;$C7,UncollectibleLookup,2,FALSE),$C7=VLOOKUP($A7&amp;"."&amp;$C7,UncollectibleLookup,4,FALSE)),0,'Module C Corrected'!R7),'Module C Corrected'!R7)</f>
        <v>426.21</v>
      </c>
      <c r="S7" s="32">
        <f ca="1">IFERROR(IF(AND($A7=VLOOKUP($A7&amp;"."&amp;$C7,UncollectibleLookup,2,FALSE),$C7=VLOOKUP($A7&amp;"."&amp;$C7,UncollectibleLookup,4,FALSE)),0,'Module C Corrected'!S7),'Module C Corrected'!S7)</f>
        <v>87.43</v>
      </c>
      <c r="T7" s="32">
        <f ca="1">IFERROR(IF(AND($A7=VLOOKUP($A7&amp;"."&amp;$C7,UncollectibleLookup,2,FALSE),$C7=VLOOKUP($A7&amp;"."&amp;$C7,UncollectibleLookup,4,FALSE)),0,'Module C Corrected'!T7),'Module C Corrected'!T7)</f>
        <v>411.23</v>
      </c>
      <c r="U7" s="32">
        <f ca="1">IFERROR(IF(AND($A7=VLOOKUP($A7&amp;"."&amp;$C7,UncollectibleLookup,2,FALSE),$C7=VLOOKUP($A7&amp;"."&amp;$C7,UncollectibleLookup,4,FALSE)),0,'Module C Corrected'!U7),'Module C Corrected'!U7)</f>
        <v>9878.8799999999992</v>
      </c>
      <c r="V7" s="32">
        <f ca="1">IFERROR(IF(AND($A7=VLOOKUP($A7&amp;"."&amp;$C7,UncollectibleLookup,2,FALSE),$C7=VLOOKUP($A7&amp;"."&amp;$C7,UncollectibleLookup,4,FALSE)),0,'Module C Corrected'!V7),'Module C Corrected'!V7)</f>
        <v>2528.39</v>
      </c>
      <c r="W7" s="32">
        <f ca="1">IFERROR(IF(AND($A7=VLOOKUP($A7&amp;"."&amp;$C7,UncollectibleLookup,2,FALSE),$C7=VLOOKUP($A7&amp;"."&amp;$C7,UncollectibleLookup,4,FALSE)),0,'Module C Corrected'!W7),'Module C Corrected'!W7)</f>
        <v>1270.0999999999999</v>
      </c>
      <c r="X7" s="32">
        <f ca="1">IFERROR(IF(AND($A7=VLOOKUP($A7&amp;"."&amp;$C7,UncollectibleLookup,2,FALSE),$C7=VLOOKUP($A7&amp;"."&amp;$C7,UncollectibleLookup,4,FALSE)),0,'Module C Corrected'!X7),'Module C Corrected'!X7)</f>
        <v>3320.74</v>
      </c>
      <c r="Y7" s="32">
        <f ca="1">IFERROR(IF(AND($A7=VLOOKUP($A7&amp;"."&amp;$C7,UncollectibleLookup,2,FALSE),$C7=VLOOKUP($A7&amp;"."&amp;$C7,UncollectibleLookup,4,FALSE)),0,'Module C Corrected'!Y7),'Module C Corrected'!Y7)</f>
        <v>10954.72</v>
      </c>
      <c r="Z7" s="32">
        <f ca="1">IFERROR(IF(AND($A7=VLOOKUP($A7&amp;"."&amp;$C7,UncollectibleLookup,2,FALSE),$C7=VLOOKUP($A7&amp;"."&amp;$C7,UncollectibleLookup,4,FALSE)),0,'Module C Corrected'!Z7),'Module C Corrected'!Z7)</f>
        <v>1834.48</v>
      </c>
      <c r="AA7" s="32">
        <f ca="1">IFERROR(IF(AND($A7=VLOOKUP($A7&amp;"."&amp;$C7,UncollectibleLookup,2,FALSE),$C7=VLOOKUP($A7&amp;"."&amp;$C7,UncollectibleLookup,4,FALSE)),0,'Module C Corrected'!AA7),'Module C Corrected'!AA7)</f>
        <v>305.49</v>
      </c>
      <c r="AB7" s="32">
        <f ca="1">IFERROR(IF(AND($A7=VLOOKUP($A7&amp;"."&amp;$C7,UncollectibleLookup,2,FALSE),$C7=VLOOKUP($A7&amp;"."&amp;$C7,UncollectibleLookup,4,FALSE)),0,'Module C Corrected'!AB7),'Module C Corrected'!AB7)</f>
        <v>0.79</v>
      </c>
      <c r="AC7" s="2">
        <f>IF(ISBLANK('Module C Corrected'!AC7),"",'Module C Corrected'!AC7)</f>
        <v>0.45</v>
      </c>
      <c r="AD7" s="2">
        <f>IF(ISBLANK('Module C Corrected'!AD7),"",'Module C Corrected'!AD7)</f>
        <v>0.45</v>
      </c>
      <c r="AE7" s="2">
        <f>IF(ISBLANK('Module C Corrected'!AE7),"",'Module C Corrected'!AE7)</f>
        <v>0.45</v>
      </c>
      <c r="AF7" s="2">
        <f>IF(ISBLANK('Module C Corrected'!AF7),"",'Module C Corrected'!AF7)</f>
        <v>0.45</v>
      </c>
      <c r="AG7" s="2">
        <f>IF(ISBLANK('Module C Corrected'!AG7),"",'Module C Corrected'!AG7)</f>
        <v>0.45</v>
      </c>
      <c r="AH7" s="2">
        <f>IF(ISBLANK('Module C Corrected'!AH7),"",'Module C Corrected'!AH7)</f>
        <v>0.45</v>
      </c>
      <c r="AI7" s="2">
        <f>IF(ISBLANK('Module C Corrected'!AI7),"",'Module C Corrected'!AI7)</f>
        <v>0.45</v>
      </c>
      <c r="AJ7" s="2">
        <f>IF(ISBLANK('Module C Corrected'!AJ7),"",'Module C Corrected'!AJ7)</f>
        <v>0.45</v>
      </c>
      <c r="AK7" s="2">
        <f>IF(ISBLANK('Module C Corrected'!AK7),"",'Module C Corrected'!AK7)</f>
        <v>0.45</v>
      </c>
      <c r="AL7" s="2">
        <f>IF(ISBLANK('Module C Corrected'!AL7),"",'Module C Corrected'!AL7)</f>
        <v>0.45</v>
      </c>
      <c r="AM7" s="2">
        <f>IF(ISBLANK('Module C Corrected'!AM7),"",'Module C Corrected'!AM7)</f>
        <v>0.45</v>
      </c>
      <c r="AN7" s="2">
        <f>IF(ISBLANK('Module C Corrected'!AN7),"",'Module C Corrected'!AN7)</f>
        <v>0.45</v>
      </c>
      <c r="AO7" s="33">
        <f ca="1">IFERROR(IF(AND($A7=VLOOKUP($A7&amp;"."&amp;$C7,UncollectibleLookup,2,FALSE),$C7=VLOOKUP($A7&amp;"."&amp;$C7,UncollectibleLookup,4,FALSE)),0,'Module C Corrected'!AO7),'Module C Corrected'!AO7)</f>
        <v>1.86</v>
      </c>
      <c r="AP7" s="33">
        <f ca="1">IFERROR(IF(AND($A7=VLOOKUP($A7&amp;"."&amp;$C7,UncollectibleLookup,2,FALSE),$C7=VLOOKUP($A7&amp;"."&amp;$C7,UncollectibleLookup,4,FALSE)),0,'Module C Corrected'!AP7),'Module C Corrected'!AP7)</f>
        <v>1.92</v>
      </c>
      <c r="AQ7" s="33">
        <f ca="1">IFERROR(IF(AND($A7=VLOOKUP($A7&amp;"."&amp;$C7,UncollectibleLookup,2,FALSE),$C7=VLOOKUP($A7&amp;"."&amp;$C7,UncollectibleLookup,4,FALSE)),0,'Module C Corrected'!AQ7),'Module C Corrected'!AQ7)</f>
        <v>0.39</v>
      </c>
      <c r="AR7" s="33">
        <f ca="1">IFERROR(IF(AND($A7=VLOOKUP($A7&amp;"."&amp;$C7,UncollectibleLookup,2,FALSE),$C7=VLOOKUP($A7&amp;"."&amp;$C7,UncollectibleLookup,4,FALSE)),0,'Module C Corrected'!AR7),'Module C Corrected'!AR7)</f>
        <v>1.85</v>
      </c>
      <c r="AS7" s="33">
        <f ca="1">IFERROR(IF(AND($A7=VLOOKUP($A7&amp;"."&amp;$C7,UncollectibleLookup,2,FALSE),$C7=VLOOKUP($A7&amp;"."&amp;$C7,UncollectibleLookup,4,FALSE)),0,'Module C Corrected'!AS7),'Module C Corrected'!AS7)</f>
        <v>44.45</v>
      </c>
      <c r="AT7" s="33">
        <f ca="1">IFERROR(IF(AND($A7=VLOOKUP($A7&amp;"."&amp;$C7,UncollectibleLookup,2,FALSE),$C7=VLOOKUP($A7&amp;"."&amp;$C7,UncollectibleLookup,4,FALSE)),0,'Module C Corrected'!AT7),'Module C Corrected'!AT7)</f>
        <v>11.38</v>
      </c>
      <c r="AU7" s="33">
        <f ca="1">IFERROR(IF(AND($A7=VLOOKUP($A7&amp;"."&amp;$C7,UncollectibleLookup,2,FALSE),$C7=VLOOKUP($A7&amp;"."&amp;$C7,UncollectibleLookup,4,FALSE)),0,'Module C Corrected'!AU7),'Module C Corrected'!AU7)</f>
        <v>5.72</v>
      </c>
      <c r="AV7" s="33">
        <f ca="1">IFERROR(IF(AND($A7=VLOOKUP($A7&amp;"."&amp;$C7,UncollectibleLookup,2,FALSE),$C7=VLOOKUP($A7&amp;"."&amp;$C7,UncollectibleLookup,4,FALSE)),0,'Module C Corrected'!AV7),'Module C Corrected'!AV7)</f>
        <v>14.94</v>
      </c>
      <c r="AW7" s="33">
        <f ca="1">IFERROR(IF(AND($A7=VLOOKUP($A7&amp;"."&amp;$C7,UncollectibleLookup,2,FALSE),$C7=VLOOKUP($A7&amp;"."&amp;$C7,UncollectibleLookup,4,FALSE)),0,'Module C Corrected'!AW7),'Module C Corrected'!AW7)</f>
        <v>49.3</v>
      </c>
      <c r="AX7" s="33">
        <f ca="1">IFERROR(IF(AND($A7=VLOOKUP($A7&amp;"."&amp;$C7,UncollectibleLookup,2,FALSE),$C7=VLOOKUP($A7&amp;"."&amp;$C7,UncollectibleLookup,4,FALSE)),0,'Module C Corrected'!AX7),'Module C Corrected'!AX7)</f>
        <v>8.26</v>
      </c>
      <c r="AY7" s="33">
        <f ca="1">IFERROR(IF(AND($A7=VLOOKUP($A7&amp;"."&amp;$C7,UncollectibleLookup,2,FALSE),$C7=VLOOKUP($A7&amp;"."&amp;$C7,UncollectibleLookup,4,FALSE)),0,'Module C Corrected'!AY7),'Module C Corrected'!AY7)</f>
        <v>1.37</v>
      </c>
      <c r="AZ7" s="33">
        <f ca="1">IFERROR(IF(AND($A7=VLOOKUP($A7&amp;"."&amp;$C7,UncollectibleLookup,2,FALSE),$C7=VLOOKUP($A7&amp;"."&amp;$C7,UncollectibleLookup,4,FALSE)),0,'Module C Corrected'!AZ7),'Module C Corrected'!AZ7)</f>
        <v>0</v>
      </c>
      <c r="BA7" s="31">
        <f t="shared" ca="1" si="3"/>
        <v>-0.12</v>
      </c>
      <c r="BB7" s="31">
        <f t="shared" ca="1" si="3"/>
        <v>-0.13</v>
      </c>
      <c r="BC7" s="31">
        <f t="shared" ca="1" si="3"/>
        <v>-0.03</v>
      </c>
      <c r="BD7" s="31">
        <f t="shared" ca="1" si="3"/>
        <v>-0.16</v>
      </c>
      <c r="BE7" s="31">
        <f t="shared" ca="1" si="3"/>
        <v>-3.95</v>
      </c>
      <c r="BF7" s="31">
        <f t="shared" ca="1" si="3"/>
        <v>-1.01</v>
      </c>
      <c r="BG7" s="31">
        <f t="shared" ca="1" si="3"/>
        <v>0</v>
      </c>
      <c r="BH7" s="31">
        <f t="shared" ca="1" si="3"/>
        <v>0</v>
      </c>
      <c r="BI7" s="31">
        <f t="shared" ca="1" si="3"/>
        <v>0</v>
      </c>
      <c r="BJ7" s="31">
        <f t="shared" ca="1" si="3"/>
        <v>-2.2000000000000002</v>
      </c>
      <c r="BK7" s="31">
        <f t="shared" ca="1" si="3"/>
        <v>-0.37</v>
      </c>
      <c r="BL7" s="31">
        <f t="shared" ca="1" si="3"/>
        <v>0</v>
      </c>
      <c r="BM7" s="6">
        <f t="shared" ca="1" si="4"/>
        <v>5.4600000000000003E-2</v>
      </c>
      <c r="BN7" s="6">
        <f t="shared" ca="1" si="4"/>
        <v>5.4600000000000003E-2</v>
      </c>
      <c r="BO7" s="6">
        <f t="shared" ca="1" si="4"/>
        <v>5.4600000000000003E-2</v>
      </c>
      <c r="BP7" s="6">
        <f t="shared" ca="1" si="4"/>
        <v>5.4600000000000003E-2</v>
      </c>
      <c r="BQ7" s="6">
        <f t="shared" ca="1" si="4"/>
        <v>5.4600000000000003E-2</v>
      </c>
      <c r="BR7" s="6">
        <f t="shared" ca="1" si="4"/>
        <v>5.4600000000000003E-2</v>
      </c>
      <c r="BS7" s="6">
        <f t="shared" ca="1" si="4"/>
        <v>5.4600000000000003E-2</v>
      </c>
      <c r="BT7" s="6">
        <f t="shared" ca="1" si="4"/>
        <v>5.4600000000000003E-2</v>
      </c>
      <c r="BU7" s="6">
        <f t="shared" ca="1" si="4"/>
        <v>5.4600000000000003E-2</v>
      </c>
      <c r="BV7" s="6">
        <f t="shared" ca="1" si="4"/>
        <v>5.4600000000000003E-2</v>
      </c>
      <c r="BW7" s="6">
        <f t="shared" ca="1" si="4"/>
        <v>5.4600000000000003E-2</v>
      </c>
      <c r="BX7" s="6">
        <f t="shared" ca="1" si="4"/>
        <v>5.4600000000000003E-2</v>
      </c>
      <c r="BY7" s="31">
        <f t="shared" ca="1" si="5"/>
        <v>22.57</v>
      </c>
      <c r="BZ7" s="31">
        <f t="shared" ca="1" si="5"/>
        <v>23.27</v>
      </c>
      <c r="CA7" s="31">
        <f t="shared" ca="1" si="5"/>
        <v>4.7699999999999996</v>
      </c>
      <c r="CB7" s="31">
        <f t="shared" ca="1" si="5"/>
        <v>22.45</v>
      </c>
      <c r="CC7" s="31">
        <f t="shared" ca="1" si="5"/>
        <v>539.39</v>
      </c>
      <c r="CD7" s="31">
        <f t="shared" ca="1" si="5"/>
        <v>138.05000000000001</v>
      </c>
      <c r="CE7" s="31">
        <f t="shared" ca="1" si="5"/>
        <v>69.349999999999994</v>
      </c>
      <c r="CF7" s="31">
        <f t="shared" ca="1" si="5"/>
        <v>181.31</v>
      </c>
      <c r="CG7" s="31">
        <f t="shared" ca="1" si="5"/>
        <v>598.13</v>
      </c>
      <c r="CH7" s="31">
        <f t="shared" ca="1" si="5"/>
        <v>100.16</v>
      </c>
      <c r="CI7" s="31">
        <f t="shared" ca="1" si="5"/>
        <v>16.68</v>
      </c>
      <c r="CJ7" s="31">
        <f t="shared" ca="1" si="5"/>
        <v>0.04</v>
      </c>
      <c r="CK7" s="32">
        <f t="shared" ca="1" si="6"/>
        <v>1.03</v>
      </c>
      <c r="CL7" s="32">
        <f t="shared" ca="1" si="6"/>
        <v>1.07</v>
      </c>
      <c r="CM7" s="32">
        <f t="shared" ca="1" si="6"/>
        <v>0.22</v>
      </c>
      <c r="CN7" s="32">
        <f t="shared" ca="1" si="6"/>
        <v>1.03</v>
      </c>
      <c r="CO7" s="32">
        <f t="shared" ca="1" si="6"/>
        <v>24.7</v>
      </c>
      <c r="CP7" s="32">
        <f t="shared" ca="1" si="6"/>
        <v>6.32</v>
      </c>
      <c r="CQ7" s="32">
        <f t="shared" ca="1" si="6"/>
        <v>3.18</v>
      </c>
      <c r="CR7" s="32">
        <f t="shared" ca="1" si="6"/>
        <v>8.3000000000000007</v>
      </c>
      <c r="CS7" s="32">
        <f t="shared" ca="1" si="6"/>
        <v>27.39</v>
      </c>
      <c r="CT7" s="32">
        <f t="shared" ca="1" si="6"/>
        <v>4.59</v>
      </c>
      <c r="CU7" s="32">
        <f t="shared" ca="1" si="6"/>
        <v>0.76</v>
      </c>
      <c r="CV7" s="32">
        <f t="shared" ca="1" si="6"/>
        <v>0</v>
      </c>
      <c r="CW7" s="31">
        <f t="shared" ca="1" si="7"/>
        <v>21.860000000000003</v>
      </c>
      <c r="CX7" s="31">
        <f t="shared" ca="1" si="7"/>
        <v>22.55</v>
      </c>
      <c r="CY7" s="31">
        <f t="shared" ca="1" si="7"/>
        <v>4.63</v>
      </c>
      <c r="CZ7" s="31">
        <f t="shared" ca="1" si="7"/>
        <v>21.79</v>
      </c>
      <c r="DA7" s="31">
        <f t="shared" ca="1" si="7"/>
        <v>523.59</v>
      </c>
      <c r="DB7" s="31">
        <f t="shared" ca="1" si="7"/>
        <v>134</v>
      </c>
      <c r="DC7" s="31">
        <f t="shared" ca="1" si="7"/>
        <v>66.81</v>
      </c>
      <c r="DD7" s="31">
        <f t="shared" ca="1" si="7"/>
        <v>174.67000000000002</v>
      </c>
      <c r="DE7" s="31">
        <f t="shared" ca="1" si="7"/>
        <v>576.22</v>
      </c>
      <c r="DF7" s="31">
        <f t="shared" ca="1" si="7"/>
        <v>98.69</v>
      </c>
      <c r="DG7" s="31">
        <f t="shared" ca="1" si="7"/>
        <v>16.440000000000001</v>
      </c>
      <c r="DH7" s="31">
        <f t="shared" ca="1" si="7"/>
        <v>0.04</v>
      </c>
      <c r="DI7" s="32">
        <f t="shared" ca="1" si="11"/>
        <v>1.0900000000000001</v>
      </c>
      <c r="DJ7" s="32">
        <f t="shared" ca="1" si="8"/>
        <v>1.1299999999999999</v>
      </c>
      <c r="DK7" s="32">
        <f t="shared" ca="1" si="8"/>
        <v>0.23</v>
      </c>
      <c r="DL7" s="32">
        <f t="shared" ca="1" si="8"/>
        <v>1.0900000000000001</v>
      </c>
      <c r="DM7" s="32">
        <f t="shared" ca="1" si="8"/>
        <v>26.18</v>
      </c>
      <c r="DN7" s="32">
        <f t="shared" ca="1" si="8"/>
        <v>6.7</v>
      </c>
      <c r="DO7" s="32">
        <f t="shared" ca="1" si="8"/>
        <v>3.34</v>
      </c>
      <c r="DP7" s="32">
        <f t="shared" ca="1" si="8"/>
        <v>8.73</v>
      </c>
      <c r="DQ7" s="32">
        <f t="shared" ca="1" si="8"/>
        <v>28.81</v>
      </c>
      <c r="DR7" s="32">
        <f t="shared" ca="1" si="8"/>
        <v>4.93</v>
      </c>
      <c r="DS7" s="32">
        <f t="shared" ca="1" si="8"/>
        <v>0.82</v>
      </c>
      <c r="DT7" s="32">
        <f t="shared" ca="1" si="8"/>
        <v>0</v>
      </c>
      <c r="DU7" s="31">
        <f t="shared" ca="1" si="12"/>
        <v>7.04</v>
      </c>
      <c r="DV7" s="31">
        <f t="shared" ca="1" si="9"/>
        <v>7.21</v>
      </c>
      <c r="DW7" s="31">
        <f t="shared" ca="1" si="9"/>
        <v>1.47</v>
      </c>
      <c r="DX7" s="31">
        <f t="shared" ca="1" si="9"/>
        <v>6.88</v>
      </c>
      <c r="DY7" s="31">
        <f t="shared" ca="1" si="9"/>
        <v>164.5</v>
      </c>
      <c r="DZ7" s="31">
        <f t="shared" ca="1" si="9"/>
        <v>41.87</v>
      </c>
      <c r="EA7" s="31">
        <f t="shared" ca="1" si="9"/>
        <v>20.77</v>
      </c>
      <c r="EB7" s="31">
        <f t="shared" ca="1" si="9"/>
        <v>54</v>
      </c>
      <c r="EC7" s="31">
        <f t="shared" ca="1" si="9"/>
        <v>177.15</v>
      </c>
      <c r="ED7" s="31">
        <f t="shared" ca="1" si="9"/>
        <v>30.18</v>
      </c>
      <c r="EE7" s="31">
        <f t="shared" ca="1" si="9"/>
        <v>5</v>
      </c>
      <c r="EF7" s="31">
        <f t="shared" ca="1" si="9"/>
        <v>0.01</v>
      </c>
      <c r="EG7" s="32">
        <f t="shared" ca="1" si="13"/>
        <v>29.990000000000002</v>
      </c>
      <c r="EH7" s="32">
        <f t="shared" ca="1" si="10"/>
        <v>30.89</v>
      </c>
      <c r="EI7" s="32">
        <f t="shared" ca="1" si="10"/>
        <v>6.33</v>
      </c>
      <c r="EJ7" s="32">
        <f t="shared" ca="1" si="10"/>
        <v>29.759999999999998</v>
      </c>
      <c r="EK7" s="32">
        <f t="shared" ca="1" si="10"/>
        <v>714.27</v>
      </c>
      <c r="EL7" s="32">
        <f t="shared" ca="1" si="10"/>
        <v>182.57</v>
      </c>
      <c r="EM7" s="32">
        <f t="shared" ca="1" si="10"/>
        <v>90.92</v>
      </c>
      <c r="EN7" s="32">
        <f t="shared" ca="1" si="10"/>
        <v>237.4</v>
      </c>
      <c r="EO7" s="32">
        <f t="shared" ca="1" si="10"/>
        <v>782.18</v>
      </c>
      <c r="EP7" s="32">
        <f t="shared" ca="1" si="10"/>
        <v>133.80000000000001</v>
      </c>
      <c r="EQ7" s="32">
        <f t="shared" ca="1" si="10"/>
        <v>22.26</v>
      </c>
      <c r="ER7" s="32">
        <f t="shared" ca="1" si="10"/>
        <v>0.05</v>
      </c>
    </row>
    <row r="8" spans="1:148">
      <c r="A8" t="s">
        <v>433</v>
      </c>
      <c r="B8" s="1" t="s">
        <v>152</v>
      </c>
      <c r="C8" t="str">
        <f t="shared" ca="1" si="1"/>
        <v>0000034911</v>
      </c>
      <c r="D8" t="str">
        <f t="shared" ca="1" si="2"/>
        <v>FortisAlberta Reversing POD - Stavely (349S)</v>
      </c>
      <c r="E8" s="51">
        <f ca="1">IFERROR(IF(AND($A8=VLOOKUP($A8&amp;"."&amp;$C8,UncollectibleLookup,2,FALSE),$C8=VLOOKUP($A8&amp;"."&amp;$C8,UncollectibleLookup,4,FALSE)),0,'Module C Corrected'!E8),'Module C Corrected'!E8)</f>
        <v>0</v>
      </c>
      <c r="F8" s="51">
        <f ca="1">IFERROR(IF(AND($A8=VLOOKUP($A8&amp;"."&amp;$C8,UncollectibleLookup,2,FALSE),$C8=VLOOKUP($A8&amp;"."&amp;$C8,UncollectibleLookup,4,FALSE)),0,'Module C Corrected'!F8),'Module C Corrected'!F8)</f>
        <v>0</v>
      </c>
      <c r="G8" s="51">
        <f ca="1">IFERROR(IF(AND($A8=VLOOKUP($A8&amp;"."&amp;$C8,UncollectibleLookup,2,FALSE),$C8=VLOOKUP($A8&amp;"."&amp;$C8,UncollectibleLookup,4,FALSE)),0,'Module C Corrected'!G8),'Module C Corrected'!G8)</f>
        <v>0</v>
      </c>
      <c r="H8" s="51">
        <f ca="1">IFERROR(IF(AND($A8=VLOOKUP($A8&amp;"."&amp;$C8,UncollectibleLookup,2,FALSE),$C8=VLOOKUP($A8&amp;"."&amp;$C8,UncollectibleLookup,4,FALSE)),0,'Module C Corrected'!H8),'Module C Corrected'!H8)</f>
        <v>0</v>
      </c>
      <c r="I8" s="51">
        <f ca="1">IFERROR(IF(AND($A8=VLOOKUP($A8&amp;"."&amp;$C8,UncollectibleLookup,2,FALSE),$C8=VLOOKUP($A8&amp;"."&amp;$C8,UncollectibleLookup,4,FALSE)),0,'Module C Corrected'!I8),'Module C Corrected'!I8)</f>
        <v>0</v>
      </c>
      <c r="J8" s="51">
        <f ca="1">IFERROR(IF(AND($A8=VLOOKUP($A8&amp;"."&amp;$C8,UncollectibleLookup,2,FALSE),$C8=VLOOKUP($A8&amp;"."&amp;$C8,UncollectibleLookup,4,FALSE)),0,'Module C Corrected'!J8),'Module C Corrected'!J8)</f>
        <v>4.1999999999999997E-3</v>
      </c>
      <c r="K8" s="51">
        <f ca="1">IFERROR(IF(AND($A8=VLOOKUP($A8&amp;"."&amp;$C8,UncollectibleLookup,2,FALSE),$C8=VLOOKUP($A8&amp;"."&amp;$C8,UncollectibleLookup,4,FALSE)),0,'Module C Corrected'!K8),'Module C Corrected'!K8)</f>
        <v>0</v>
      </c>
      <c r="L8" s="51">
        <f ca="1">IFERROR(IF(AND($A8=VLOOKUP($A8&amp;"."&amp;$C8,UncollectibleLookup,2,FALSE),$C8=VLOOKUP($A8&amp;"."&amp;$C8,UncollectibleLookup,4,FALSE)),0,'Module C Corrected'!L8),'Module C Corrected'!L8)</f>
        <v>0</v>
      </c>
      <c r="M8" s="51">
        <f ca="1">IFERROR(IF(AND($A8=VLOOKUP($A8&amp;"."&amp;$C8,UncollectibleLookup,2,FALSE),$C8=VLOOKUP($A8&amp;"."&amp;$C8,UncollectibleLookup,4,FALSE)),0,'Module C Corrected'!M8),'Module C Corrected'!M8)</f>
        <v>0</v>
      </c>
      <c r="N8" s="51">
        <f ca="1">IFERROR(IF(AND($A8=VLOOKUP($A8&amp;"."&amp;$C8,UncollectibleLookup,2,FALSE),$C8=VLOOKUP($A8&amp;"."&amp;$C8,UncollectibleLookup,4,FALSE)),0,'Module C Corrected'!N8),'Module C Corrected'!N8)</f>
        <v>0</v>
      </c>
      <c r="O8" s="51">
        <f ca="1">IFERROR(IF(AND($A8=VLOOKUP($A8&amp;"."&amp;$C8,UncollectibleLookup,2,FALSE),$C8=VLOOKUP($A8&amp;"."&amp;$C8,UncollectibleLookup,4,FALSE)),0,'Module C Corrected'!O8),'Module C Corrected'!O8)</f>
        <v>0</v>
      </c>
      <c r="P8" s="51">
        <f ca="1">IFERROR(IF(AND($A8=VLOOKUP($A8&amp;"."&amp;$C8,UncollectibleLookup,2,FALSE),$C8=VLOOKUP($A8&amp;"."&amp;$C8,UncollectibleLookup,4,FALSE)),0,'Module C Corrected'!P8),'Module C Corrected'!P8)</f>
        <v>0</v>
      </c>
      <c r="Q8" s="32">
        <f ca="1">IFERROR(IF(AND($A8=VLOOKUP($A8&amp;"."&amp;$C8,UncollectibleLookup,2,FALSE),$C8=VLOOKUP($A8&amp;"."&amp;$C8,UncollectibleLookup,4,FALSE)),0,'Module C Corrected'!Q8),'Module C Corrected'!Q8)</f>
        <v>0</v>
      </c>
      <c r="R8" s="32">
        <f ca="1">IFERROR(IF(AND($A8=VLOOKUP($A8&amp;"."&amp;$C8,UncollectibleLookup,2,FALSE),$C8=VLOOKUP($A8&amp;"."&amp;$C8,UncollectibleLookup,4,FALSE)),0,'Module C Corrected'!R8),'Module C Corrected'!R8)</f>
        <v>0</v>
      </c>
      <c r="S8" s="32">
        <f ca="1">IFERROR(IF(AND($A8=VLOOKUP($A8&amp;"."&amp;$C8,UncollectibleLookup,2,FALSE),$C8=VLOOKUP($A8&amp;"."&amp;$C8,UncollectibleLookup,4,FALSE)),0,'Module C Corrected'!S8),'Module C Corrected'!S8)</f>
        <v>0</v>
      </c>
      <c r="T8" s="32">
        <f ca="1">IFERROR(IF(AND($A8=VLOOKUP($A8&amp;"."&amp;$C8,UncollectibleLookup,2,FALSE),$C8=VLOOKUP($A8&amp;"."&amp;$C8,UncollectibleLookup,4,FALSE)),0,'Module C Corrected'!T8),'Module C Corrected'!T8)</f>
        <v>0</v>
      </c>
      <c r="U8" s="32">
        <f ca="1">IFERROR(IF(AND($A8=VLOOKUP($A8&amp;"."&amp;$C8,UncollectibleLookup,2,FALSE),$C8=VLOOKUP($A8&amp;"."&amp;$C8,UncollectibleLookup,4,FALSE)),0,'Module C Corrected'!U8),'Module C Corrected'!U8)</f>
        <v>0</v>
      </c>
      <c r="V8" s="32">
        <f ca="1">IFERROR(IF(AND($A8=VLOOKUP($A8&amp;"."&amp;$C8,UncollectibleLookup,2,FALSE),$C8=VLOOKUP($A8&amp;"."&amp;$C8,UncollectibleLookup,4,FALSE)),0,'Module C Corrected'!V8),'Module C Corrected'!V8)</f>
        <v>0.32</v>
      </c>
      <c r="W8" s="32">
        <f ca="1">IFERROR(IF(AND($A8=VLOOKUP($A8&amp;"."&amp;$C8,UncollectibleLookup,2,FALSE),$C8=VLOOKUP($A8&amp;"."&amp;$C8,UncollectibleLookup,4,FALSE)),0,'Module C Corrected'!W8),'Module C Corrected'!W8)</f>
        <v>0</v>
      </c>
      <c r="X8" s="32">
        <f ca="1">IFERROR(IF(AND($A8=VLOOKUP($A8&amp;"."&amp;$C8,UncollectibleLookup,2,FALSE),$C8=VLOOKUP($A8&amp;"."&amp;$C8,UncollectibleLookup,4,FALSE)),0,'Module C Corrected'!X8),'Module C Corrected'!X8)</f>
        <v>0</v>
      </c>
      <c r="Y8" s="32">
        <f ca="1">IFERROR(IF(AND($A8=VLOOKUP($A8&amp;"."&amp;$C8,UncollectibleLookup,2,FALSE),$C8=VLOOKUP($A8&amp;"."&amp;$C8,UncollectibleLookup,4,FALSE)),0,'Module C Corrected'!Y8),'Module C Corrected'!Y8)</f>
        <v>0</v>
      </c>
      <c r="Z8" s="32">
        <f ca="1">IFERROR(IF(AND($A8=VLOOKUP($A8&amp;"."&amp;$C8,UncollectibleLookup,2,FALSE),$C8=VLOOKUP($A8&amp;"."&amp;$C8,UncollectibleLookup,4,FALSE)),0,'Module C Corrected'!Z8),'Module C Corrected'!Z8)</f>
        <v>0</v>
      </c>
      <c r="AA8" s="32">
        <f ca="1">IFERROR(IF(AND($A8=VLOOKUP($A8&amp;"."&amp;$C8,UncollectibleLookup,2,FALSE),$C8=VLOOKUP($A8&amp;"."&amp;$C8,UncollectibleLookup,4,FALSE)),0,'Module C Corrected'!AA8),'Module C Corrected'!AA8)</f>
        <v>0</v>
      </c>
      <c r="AB8" s="32">
        <f ca="1">IFERROR(IF(AND($A8=VLOOKUP($A8&amp;"."&amp;$C8,UncollectibleLookup,2,FALSE),$C8=VLOOKUP($A8&amp;"."&amp;$C8,UncollectibleLookup,4,FALSE)),0,'Module C Corrected'!AB8),'Module C Corrected'!AB8)</f>
        <v>0</v>
      </c>
      <c r="AC8" s="2">
        <f>IF(ISBLANK('Module C Corrected'!AC8),"",'Module C Corrected'!AC8)</f>
        <v>-0.91</v>
      </c>
      <c r="AD8" s="2">
        <f>IF(ISBLANK('Module C Corrected'!AD8),"",'Module C Corrected'!AD8)</f>
        <v>-0.91</v>
      </c>
      <c r="AE8" s="2">
        <f>IF(ISBLANK('Module C Corrected'!AE8),"",'Module C Corrected'!AE8)</f>
        <v>-0.91</v>
      </c>
      <c r="AF8" s="2">
        <f>IF(ISBLANK('Module C Corrected'!AF8),"",'Module C Corrected'!AF8)</f>
        <v>-0.91</v>
      </c>
      <c r="AG8" s="2">
        <f>IF(ISBLANK('Module C Corrected'!AG8),"",'Module C Corrected'!AG8)</f>
        <v>-0.91</v>
      </c>
      <c r="AH8" s="2">
        <f>IF(ISBLANK('Module C Corrected'!AH8),"",'Module C Corrected'!AH8)</f>
        <v>-0.91</v>
      </c>
      <c r="AI8" s="2">
        <f>IF(ISBLANK('Module C Corrected'!AI8),"",'Module C Corrected'!AI8)</f>
        <v>-0.91</v>
      </c>
      <c r="AJ8" s="2">
        <f>IF(ISBLANK('Module C Corrected'!AJ8),"",'Module C Corrected'!AJ8)</f>
        <v>-0.91</v>
      </c>
      <c r="AK8" s="2">
        <f>IF(ISBLANK('Module C Corrected'!AK8),"",'Module C Corrected'!AK8)</f>
        <v>-0.91</v>
      </c>
      <c r="AL8" s="2">
        <f>IF(ISBLANK('Module C Corrected'!AL8),"",'Module C Corrected'!AL8)</f>
        <v>-0.91</v>
      </c>
      <c r="AM8" s="2">
        <f>IF(ISBLANK('Module C Corrected'!AM8),"",'Module C Corrected'!AM8)</f>
        <v>-0.91</v>
      </c>
      <c r="AN8" s="2">
        <f>IF(ISBLANK('Module C Corrected'!AN8),"",'Module C Corrected'!AN8)</f>
        <v>-0.91</v>
      </c>
      <c r="AO8" s="33">
        <f ca="1">IFERROR(IF(AND($A8=VLOOKUP($A8&amp;"."&amp;$C8,UncollectibleLookup,2,FALSE),$C8=VLOOKUP($A8&amp;"."&amp;$C8,UncollectibleLookup,4,FALSE)),0,'Module C Corrected'!AO8),'Module C Corrected'!AO8)</f>
        <v>0</v>
      </c>
      <c r="AP8" s="33">
        <f ca="1">IFERROR(IF(AND($A8=VLOOKUP($A8&amp;"."&amp;$C8,UncollectibleLookup,2,FALSE),$C8=VLOOKUP($A8&amp;"."&amp;$C8,UncollectibleLookup,4,FALSE)),0,'Module C Corrected'!AP8),'Module C Corrected'!AP8)</f>
        <v>0</v>
      </c>
      <c r="AQ8" s="33">
        <f ca="1">IFERROR(IF(AND($A8=VLOOKUP($A8&amp;"."&amp;$C8,UncollectibleLookup,2,FALSE),$C8=VLOOKUP($A8&amp;"."&amp;$C8,UncollectibleLookup,4,FALSE)),0,'Module C Corrected'!AQ8),'Module C Corrected'!AQ8)</f>
        <v>0</v>
      </c>
      <c r="AR8" s="33">
        <f ca="1">IFERROR(IF(AND($A8=VLOOKUP($A8&amp;"."&amp;$C8,UncollectibleLookup,2,FALSE),$C8=VLOOKUP($A8&amp;"."&amp;$C8,UncollectibleLookup,4,FALSE)),0,'Module C Corrected'!AR8),'Module C Corrected'!AR8)</f>
        <v>0</v>
      </c>
      <c r="AS8" s="33">
        <f ca="1">IFERROR(IF(AND($A8=VLOOKUP($A8&amp;"."&amp;$C8,UncollectibleLookup,2,FALSE),$C8=VLOOKUP($A8&amp;"."&amp;$C8,UncollectibleLookup,4,FALSE)),0,'Module C Corrected'!AS8),'Module C Corrected'!AS8)</f>
        <v>0</v>
      </c>
      <c r="AT8" s="33">
        <f ca="1">IFERROR(IF(AND($A8=VLOOKUP($A8&amp;"."&amp;$C8,UncollectibleLookup,2,FALSE),$C8=VLOOKUP($A8&amp;"."&amp;$C8,UncollectibleLookup,4,FALSE)),0,'Module C Corrected'!AT8),'Module C Corrected'!AT8)</f>
        <v>0</v>
      </c>
      <c r="AU8" s="33">
        <f ca="1">IFERROR(IF(AND($A8=VLOOKUP($A8&amp;"."&amp;$C8,UncollectibleLookup,2,FALSE),$C8=VLOOKUP($A8&amp;"."&amp;$C8,UncollectibleLookup,4,FALSE)),0,'Module C Corrected'!AU8),'Module C Corrected'!AU8)</f>
        <v>0</v>
      </c>
      <c r="AV8" s="33">
        <f ca="1">IFERROR(IF(AND($A8=VLOOKUP($A8&amp;"."&amp;$C8,UncollectibleLookup,2,FALSE),$C8=VLOOKUP($A8&amp;"."&amp;$C8,UncollectibleLookup,4,FALSE)),0,'Module C Corrected'!AV8),'Module C Corrected'!AV8)</f>
        <v>0</v>
      </c>
      <c r="AW8" s="33">
        <f ca="1">IFERROR(IF(AND($A8=VLOOKUP($A8&amp;"."&amp;$C8,UncollectibleLookup,2,FALSE),$C8=VLOOKUP($A8&amp;"."&amp;$C8,UncollectibleLookup,4,FALSE)),0,'Module C Corrected'!AW8),'Module C Corrected'!AW8)</f>
        <v>0</v>
      </c>
      <c r="AX8" s="33">
        <f ca="1">IFERROR(IF(AND($A8=VLOOKUP($A8&amp;"."&amp;$C8,UncollectibleLookup,2,FALSE),$C8=VLOOKUP($A8&amp;"."&amp;$C8,UncollectibleLookup,4,FALSE)),0,'Module C Corrected'!AX8),'Module C Corrected'!AX8)</f>
        <v>0</v>
      </c>
      <c r="AY8" s="33">
        <f ca="1">IFERROR(IF(AND($A8=VLOOKUP($A8&amp;"."&amp;$C8,UncollectibleLookup,2,FALSE),$C8=VLOOKUP($A8&amp;"."&amp;$C8,UncollectibleLookup,4,FALSE)),0,'Module C Corrected'!AY8),'Module C Corrected'!AY8)</f>
        <v>0</v>
      </c>
      <c r="AZ8" s="33">
        <f ca="1">IFERROR(IF(AND($A8=VLOOKUP($A8&amp;"."&amp;$C8,UncollectibleLookup,2,FALSE),$C8=VLOOKUP($A8&amp;"."&amp;$C8,UncollectibleLookup,4,FALSE)),0,'Module C Corrected'!AZ8),'Module C Corrected'!AZ8)</f>
        <v>0</v>
      </c>
      <c r="BA8" s="31">
        <f t="shared" ca="1" si="3"/>
        <v>0</v>
      </c>
      <c r="BB8" s="31">
        <f t="shared" ca="1" si="3"/>
        <v>0</v>
      </c>
      <c r="BC8" s="31">
        <f t="shared" ca="1" si="3"/>
        <v>0</v>
      </c>
      <c r="BD8" s="31">
        <f t="shared" ca="1" si="3"/>
        <v>0</v>
      </c>
      <c r="BE8" s="31">
        <f t="shared" ca="1" si="3"/>
        <v>0</v>
      </c>
      <c r="BF8" s="31">
        <f t="shared" ca="1" si="3"/>
        <v>0</v>
      </c>
      <c r="BG8" s="31">
        <f t="shared" ca="1" si="3"/>
        <v>0</v>
      </c>
      <c r="BH8" s="31">
        <f t="shared" ca="1" si="3"/>
        <v>0</v>
      </c>
      <c r="BI8" s="31">
        <f t="shared" ca="1" si="3"/>
        <v>0</v>
      </c>
      <c r="BJ8" s="31">
        <f t="shared" ca="1" si="3"/>
        <v>0</v>
      </c>
      <c r="BK8" s="31">
        <f t="shared" ca="1" si="3"/>
        <v>0</v>
      </c>
      <c r="BL8" s="31">
        <f t="shared" ca="1" si="3"/>
        <v>0</v>
      </c>
      <c r="BM8" s="6">
        <f t="shared" ca="1" si="4"/>
        <v>4.7500000000000001E-2</v>
      </c>
      <c r="BN8" s="6">
        <f t="shared" ca="1" si="4"/>
        <v>4.7500000000000001E-2</v>
      </c>
      <c r="BO8" s="6">
        <f t="shared" ca="1" si="4"/>
        <v>4.7500000000000001E-2</v>
      </c>
      <c r="BP8" s="6">
        <f t="shared" ca="1" si="4"/>
        <v>4.7500000000000001E-2</v>
      </c>
      <c r="BQ8" s="6">
        <f t="shared" ca="1" si="4"/>
        <v>4.7500000000000001E-2</v>
      </c>
      <c r="BR8" s="6">
        <f t="shared" ca="1" si="4"/>
        <v>4.7500000000000001E-2</v>
      </c>
      <c r="BS8" s="6">
        <f t="shared" ca="1" si="4"/>
        <v>4.7500000000000001E-2</v>
      </c>
      <c r="BT8" s="6">
        <f t="shared" ca="1" si="4"/>
        <v>4.7500000000000001E-2</v>
      </c>
      <c r="BU8" s="6">
        <f t="shared" ca="1" si="4"/>
        <v>4.7500000000000001E-2</v>
      </c>
      <c r="BV8" s="6">
        <f t="shared" ca="1" si="4"/>
        <v>4.7500000000000001E-2</v>
      </c>
      <c r="BW8" s="6">
        <f t="shared" ca="1" si="4"/>
        <v>4.7500000000000001E-2</v>
      </c>
      <c r="BX8" s="6">
        <f t="shared" ca="1" si="4"/>
        <v>4.7500000000000001E-2</v>
      </c>
      <c r="BY8" s="31">
        <f t="shared" ca="1" si="5"/>
        <v>0</v>
      </c>
      <c r="BZ8" s="31">
        <f t="shared" ca="1" si="5"/>
        <v>0</v>
      </c>
      <c r="CA8" s="31">
        <f t="shared" ca="1" si="5"/>
        <v>0</v>
      </c>
      <c r="CB8" s="31">
        <f t="shared" ca="1" si="5"/>
        <v>0</v>
      </c>
      <c r="CC8" s="31">
        <f t="shared" ca="1" si="5"/>
        <v>0</v>
      </c>
      <c r="CD8" s="31">
        <f t="shared" ca="1" si="5"/>
        <v>0.02</v>
      </c>
      <c r="CE8" s="31">
        <f t="shared" ca="1" si="5"/>
        <v>0</v>
      </c>
      <c r="CF8" s="31">
        <f t="shared" ca="1" si="5"/>
        <v>0</v>
      </c>
      <c r="CG8" s="31">
        <f t="shared" ca="1" si="5"/>
        <v>0</v>
      </c>
      <c r="CH8" s="31">
        <f t="shared" ca="1" si="5"/>
        <v>0</v>
      </c>
      <c r="CI8" s="31">
        <f t="shared" ca="1" si="5"/>
        <v>0</v>
      </c>
      <c r="CJ8" s="31">
        <f t="shared" ca="1" si="5"/>
        <v>0</v>
      </c>
      <c r="CK8" s="32">
        <f t="shared" ca="1" si="6"/>
        <v>0</v>
      </c>
      <c r="CL8" s="32">
        <f t="shared" ca="1" si="6"/>
        <v>0</v>
      </c>
      <c r="CM8" s="32">
        <f t="shared" ca="1" si="6"/>
        <v>0</v>
      </c>
      <c r="CN8" s="32">
        <f t="shared" ca="1" si="6"/>
        <v>0</v>
      </c>
      <c r="CO8" s="32">
        <f t="shared" ca="1" si="6"/>
        <v>0</v>
      </c>
      <c r="CP8" s="32">
        <f t="shared" ca="1" si="6"/>
        <v>0</v>
      </c>
      <c r="CQ8" s="32">
        <f t="shared" ca="1" si="6"/>
        <v>0</v>
      </c>
      <c r="CR8" s="32">
        <f t="shared" ca="1" si="6"/>
        <v>0</v>
      </c>
      <c r="CS8" s="32">
        <f t="shared" ca="1" si="6"/>
        <v>0</v>
      </c>
      <c r="CT8" s="32">
        <f t="shared" ca="1" si="6"/>
        <v>0</v>
      </c>
      <c r="CU8" s="32">
        <f t="shared" ca="1" si="6"/>
        <v>0</v>
      </c>
      <c r="CV8" s="32">
        <f t="shared" ca="1" si="6"/>
        <v>0</v>
      </c>
      <c r="CW8" s="31">
        <f t="shared" ca="1" si="7"/>
        <v>0</v>
      </c>
      <c r="CX8" s="31">
        <f t="shared" ca="1" si="7"/>
        <v>0</v>
      </c>
      <c r="CY8" s="31">
        <f t="shared" ca="1" si="7"/>
        <v>0</v>
      </c>
      <c r="CZ8" s="31">
        <f t="shared" ca="1" si="7"/>
        <v>0</v>
      </c>
      <c r="DA8" s="31">
        <f t="shared" ca="1" si="7"/>
        <v>0</v>
      </c>
      <c r="DB8" s="31">
        <f t="shared" ca="1" si="7"/>
        <v>0.02</v>
      </c>
      <c r="DC8" s="31">
        <f t="shared" ca="1" si="7"/>
        <v>0</v>
      </c>
      <c r="DD8" s="31">
        <f t="shared" ca="1" si="7"/>
        <v>0</v>
      </c>
      <c r="DE8" s="31">
        <f t="shared" ca="1" si="7"/>
        <v>0</v>
      </c>
      <c r="DF8" s="31">
        <f t="shared" ca="1" si="7"/>
        <v>0</v>
      </c>
      <c r="DG8" s="31">
        <f t="shared" ca="1" si="7"/>
        <v>0</v>
      </c>
      <c r="DH8" s="31">
        <f t="shared" ca="1" si="7"/>
        <v>0</v>
      </c>
      <c r="DI8" s="32">
        <f t="shared" ca="1" si="11"/>
        <v>0</v>
      </c>
      <c r="DJ8" s="32">
        <f t="shared" ca="1" si="8"/>
        <v>0</v>
      </c>
      <c r="DK8" s="32">
        <f t="shared" ca="1" si="8"/>
        <v>0</v>
      </c>
      <c r="DL8" s="32">
        <f t="shared" ca="1" si="8"/>
        <v>0</v>
      </c>
      <c r="DM8" s="32">
        <f t="shared" ca="1" si="8"/>
        <v>0</v>
      </c>
      <c r="DN8" s="32">
        <f t="shared" ca="1" si="8"/>
        <v>0</v>
      </c>
      <c r="DO8" s="32">
        <f t="shared" ca="1" si="8"/>
        <v>0</v>
      </c>
      <c r="DP8" s="32">
        <f t="shared" ca="1" si="8"/>
        <v>0</v>
      </c>
      <c r="DQ8" s="32">
        <f t="shared" ca="1" si="8"/>
        <v>0</v>
      </c>
      <c r="DR8" s="32">
        <f t="shared" ca="1" si="8"/>
        <v>0</v>
      </c>
      <c r="DS8" s="32">
        <f t="shared" ca="1" si="8"/>
        <v>0</v>
      </c>
      <c r="DT8" s="32">
        <f t="shared" ca="1" si="8"/>
        <v>0</v>
      </c>
      <c r="DU8" s="31">
        <f t="shared" ca="1" si="12"/>
        <v>0</v>
      </c>
      <c r="DV8" s="31">
        <f t="shared" ca="1" si="9"/>
        <v>0</v>
      </c>
      <c r="DW8" s="31">
        <f t="shared" ca="1" si="9"/>
        <v>0</v>
      </c>
      <c r="DX8" s="31">
        <f t="shared" ca="1" si="9"/>
        <v>0</v>
      </c>
      <c r="DY8" s="31">
        <f t="shared" ca="1" si="9"/>
        <v>0</v>
      </c>
      <c r="DZ8" s="31">
        <f t="shared" ca="1" si="9"/>
        <v>0.01</v>
      </c>
      <c r="EA8" s="31">
        <f t="shared" ca="1" si="9"/>
        <v>0</v>
      </c>
      <c r="EB8" s="31">
        <f t="shared" ca="1" si="9"/>
        <v>0</v>
      </c>
      <c r="EC8" s="31">
        <f t="shared" ca="1" si="9"/>
        <v>0</v>
      </c>
      <c r="ED8" s="31">
        <f t="shared" ca="1" si="9"/>
        <v>0</v>
      </c>
      <c r="EE8" s="31">
        <f t="shared" ca="1" si="9"/>
        <v>0</v>
      </c>
      <c r="EF8" s="31">
        <f t="shared" ca="1" si="9"/>
        <v>0</v>
      </c>
      <c r="EG8" s="32">
        <f t="shared" ca="1" si="13"/>
        <v>0</v>
      </c>
      <c r="EH8" s="32">
        <f t="shared" ca="1" si="10"/>
        <v>0</v>
      </c>
      <c r="EI8" s="32">
        <f t="shared" ca="1" si="10"/>
        <v>0</v>
      </c>
      <c r="EJ8" s="32">
        <f t="shared" ca="1" si="10"/>
        <v>0</v>
      </c>
      <c r="EK8" s="32">
        <f t="shared" ca="1" si="10"/>
        <v>0</v>
      </c>
      <c r="EL8" s="32">
        <f t="shared" ca="1" si="10"/>
        <v>0.03</v>
      </c>
      <c r="EM8" s="32">
        <f t="shared" ca="1" si="10"/>
        <v>0</v>
      </c>
      <c r="EN8" s="32">
        <f t="shared" ca="1" si="10"/>
        <v>0</v>
      </c>
      <c r="EO8" s="32">
        <f t="shared" ca="1" si="10"/>
        <v>0</v>
      </c>
      <c r="EP8" s="32">
        <f t="shared" ca="1" si="10"/>
        <v>0</v>
      </c>
      <c r="EQ8" s="32">
        <f t="shared" ca="1" si="10"/>
        <v>0</v>
      </c>
      <c r="ER8" s="32">
        <f t="shared" ca="1" si="10"/>
        <v>0</v>
      </c>
    </row>
    <row r="9" spans="1:148">
      <c r="A9" t="s">
        <v>433</v>
      </c>
      <c r="B9" s="1" t="s">
        <v>195</v>
      </c>
      <c r="C9" t="str">
        <f t="shared" ca="1" si="1"/>
        <v>0000035311</v>
      </c>
      <c r="D9" t="str">
        <f t="shared" ca="1" si="2"/>
        <v>FortisAlberta Reversing POD - Plamondon (353S)</v>
      </c>
      <c r="E9" s="51">
        <f ca="1">IFERROR(IF(AND($A9=VLOOKUP($A9&amp;"."&amp;$C9,UncollectibleLookup,2,FALSE),$C9=VLOOKUP($A9&amp;"."&amp;$C9,UncollectibleLookup,4,FALSE)),0,'Module C Corrected'!E9),'Module C Corrected'!E9)</f>
        <v>0</v>
      </c>
      <c r="F9" s="51">
        <f ca="1">IFERROR(IF(AND($A9=VLOOKUP($A9&amp;"."&amp;$C9,UncollectibleLookup,2,FALSE),$C9=VLOOKUP($A9&amp;"."&amp;$C9,UncollectibleLookup,4,FALSE)),0,'Module C Corrected'!F9),'Module C Corrected'!F9)</f>
        <v>0</v>
      </c>
      <c r="G9" s="51">
        <f ca="1">IFERROR(IF(AND($A9=VLOOKUP($A9&amp;"."&amp;$C9,UncollectibleLookup,2,FALSE),$C9=VLOOKUP($A9&amp;"."&amp;$C9,UncollectibleLookup,4,FALSE)),0,'Module C Corrected'!G9),'Module C Corrected'!G9)</f>
        <v>0</v>
      </c>
      <c r="H9" s="51">
        <f ca="1">IFERROR(IF(AND($A9=VLOOKUP($A9&amp;"."&amp;$C9,UncollectibleLookup,2,FALSE),$C9=VLOOKUP($A9&amp;"."&amp;$C9,UncollectibleLookup,4,FALSE)),0,'Module C Corrected'!H9),'Module C Corrected'!H9)</f>
        <v>0</v>
      </c>
      <c r="I9" s="51">
        <f ca="1">IFERROR(IF(AND($A9=VLOOKUP($A9&amp;"."&amp;$C9,UncollectibleLookup,2,FALSE),$C9=VLOOKUP($A9&amp;"."&amp;$C9,UncollectibleLookup,4,FALSE)),0,'Module C Corrected'!I9),'Module C Corrected'!I9)</f>
        <v>0</v>
      </c>
      <c r="J9" s="51">
        <f ca="1">IFERROR(IF(AND($A9=VLOOKUP($A9&amp;"."&amp;$C9,UncollectibleLookup,2,FALSE),$C9=VLOOKUP($A9&amp;"."&amp;$C9,UncollectibleLookup,4,FALSE)),0,'Module C Corrected'!J9),'Module C Corrected'!J9)</f>
        <v>0</v>
      </c>
      <c r="K9" s="51">
        <f ca="1">IFERROR(IF(AND($A9=VLOOKUP($A9&amp;"."&amp;$C9,UncollectibleLookup,2,FALSE),$C9=VLOOKUP($A9&amp;"."&amp;$C9,UncollectibleLookup,4,FALSE)),0,'Module C Corrected'!K9),'Module C Corrected'!K9)</f>
        <v>0</v>
      </c>
      <c r="L9" s="51">
        <f ca="1">IFERROR(IF(AND($A9=VLOOKUP($A9&amp;"."&amp;$C9,UncollectibleLookup,2,FALSE),$C9=VLOOKUP($A9&amp;"."&amp;$C9,UncollectibleLookup,4,FALSE)),0,'Module C Corrected'!L9),'Module C Corrected'!L9)</f>
        <v>0</v>
      </c>
      <c r="M9" s="51">
        <f ca="1">IFERROR(IF(AND($A9=VLOOKUP($A9&amp;"."&amp;$C9,UncollectibleLookup,2,FALSE),$C9=VLOOKUP($A9&amp;"."&amp;$C9,UncollectibleLookup,4,FALSE)),0,'Module C Corrected'!M9),'Module C Corrected'!M9)</f>
        <v>0</v>
      </c>
      <c r="N9" s="51">
        <f ca="1">IFERROR(IF(AND($A9=VLOOKUP($A9&amp;"."&amp;$C9,UncollectibleLookup,2,FALSE),$C9=VLOOKUP($A9&amp;"."&amp;$C9,UncollectibleLookup,4,FALSE)),0,'Module C Corrected'!N9),'Module C Corrected'!N9)</f>
        <v>0</v>
      </c>
      <c r="O9" s="51">
        <f ca="1">IFERROR(IF(AND($A9=VLOOKUP($A9&amp;"."&amp;$C9,UncollectibleLookup,2,FALSE),$C9=VLOOKUP($A9&amp;"."&amp;$C9,UncollectibleLookup,4,FALSE)),0,'Module C Corrected'!O9),'Module C Corrected'!O9)</f>
        <v>0</v>
      </c>
      <c r="P9" s="51">
        <f ca="1">IFERROR(IF(AND($A9=VLOOKUP($A9&amp;"."&amp;$C9,UncollectibleLookup,2,FALSE),$C9=VLOOKUP($A9&amp;"."&amp;$C9,UncollectibleLookup,4,FALSE)),0,'Module C Corrected'!P9),'Module C Corrected'!P9)</f>
        <v>0</v>
      </c>
      <c r="Q9" s="32">
        <f ca="1">IFERROR(IF(AND($A9=VLOOKUP($A9&amp;"."&amp;$C9,UncollectibleLookup,2,FALSE),$C9=VLOOKUP($A9&amp;"."&amp;$C9,UncollectibleLookup,4,FALSE)),0,'Module C Corrected'!Q9),'Module C Corrected'!Q9)</f>
        <v>0</v>
      </c>
      <c r="R9" s="32">
        <f ca="1">IFERROR(IF(AND($A9=VLOOKUP($A9&amp;"."&amp;$C9,UncollectibleLookup,2,FALSE),$C9=VLOOKUP($A9&amp;"."&amp;$C9,UncollectibleLookup,4,FALSE)),0,'Module C Corrected'!R9),'Module C Corrected'!R9)</f>
        <v>0</v>
      </c>
      <c r="S9" s="32">
        <f ca="1">IFERROR(IF(AND($A9=VLOOKUP($A9&amp;"."&amp;$C9,UncollectibleLookup,2,FALSE),$C9=VLOOKUP($A9&amp;"."&amp;$C9,UncollectibleLookup,4,FALSE)),0,'Module C Corrected'!S9),'Module C Corrected'!S9)</f>
        <v>0</v>
      </c>
      <c r="T9" s="32">
        <f ca="1">IFERROR(IF(AND($A9=VLOOKUP($A9&amp;"."&amp;$C9,UncollectibleLookup,2,FALSE),$C9=VLOOKUP($A9&amp;"."&amp;$C9,UncollectibleLookup,4,FALSE)),0,'Module C Corrected'!T9),'Module C Corrected'!T9)</f>
        <v>0</v>
      </c>
      <c r="U9" s="32">
        <f ca="1">IFERROR(IF(AND($A9=VLOOKUP($A9&amp;"."&amp;$C9,UncollectibleLookup,2,FALSE),$C9=VLOOKUP($A9&amp;"."&amp;$C9,UncollectibleLookup,4,FALSE)),0,'Module C Corrected'!U9),'Module C Corrected'!U9)</f>
        <v>0</v>
      </c>
      <c r="V9" s="32">
        <f ca="1">IFERROR(IF(AND($A9=VLOOKUP($A9&amp;"."&amp;$C9,UncollectibleLookup,2,FALSE),$C9=VLOOKUP($A9&amp;"."&amp;$C9,UncollectibleLookup,4,FALSE)),0,'Module C Corrected'!V9),'Module C Corrected'!V9)</f>
        <v>0</v>
      </c>
      <c r="W9" s="32">
        <f ca="1">IFERROR(IF(AND($A9=VLOOKUP($A9&amp;"."&amp;$C9,UncollectibleLookup,2,FALSE),$C9=VLOOKUP($A9&amp;"."&amp;$C9,UncollectibleLookup,4,FALSE)),0,'Module C Corrected'!W9),'Module C Corrected'!W9)</f>
        <v>0</v>
      </c>
      <c r="X9" s="32">
        <f ca="1">IFERROR(IF(AND($A9=VLOOKUP($A9&amp;"."&amp;$C9,UncollectibleLookup,2,FALSE),$C9=VLOOKUP($A9&amp;"."&amp;$C9,UncollectibleLookup,4,FALSE)),0,'Module C Corrected'!X9),'Module C Corrected'!X9)</f>
        <v>0</v>
      </c>
      <c r="Y9" s="32">
        <f ca="1">IFERROR(IF(AND($A9=VLOOKUP($A9&amp;"."&amp;$C9,UncollectibleLookup,2,FALSE),$C9=VLOOKUP($A9&amp;"."&amp;$C9,UncollectibleLookup,4,FALSE)),0,'Module C Corrected'!Y9),'Module C Corrected'!Y9)</f>
        <v>0</v>
      </c>
      <c r="Z9" s="32">
        <f ca="1">IFERROR(IF(AND($A9=VLOOKUP($A9&amp;"."&amp;$C9,UncollectibleLookup,2,FALSE),$C9=VLOOKUP($A9&amp;"."&amp;$C9,UncollectibleLookup,4,FALSE)),0,'Module C Corrected'!Z9),'Module C Corrected'!Z9)</f>
        <v>0</v>
      </c>
      <c r="AA9" s="32">
        <f ca="1">IFERROR(IF(AND($A9=VLOOKUP($A9&amp;"."&amp;$C9,UncollectibleLookup,2,FALSE),$C9=VLOOKUP($A9&amp;"."&amp;$C9,UncollectibleLookup,4,FALSE)),0,'Module C Corrected'!AA9),'Module C Corrected'!AA9)</f>
        <v>0</v>
      </c>
      <c r="AB9" s="32">
        <f ca="1">IFERROR(IF(AND($A9=VLOOKUP($A9&amp;"."&amp;$C9,UncollectibleLookup,2,FALSE),$C9=VLOOKUP($A9&amp;"."&amp;$C9,UncollectibleLookup,4,FALSE)),0,'Module C Corrected'!AB9),'Module C Corrected'!AB9)</f>
        <v>0</v>
      </c>
      <c r="AC9" s="2">
        <f>IF(ISBLANK('Module C Corrected'!AC9),"",'Module C Corrected'!AC9)</f>
        <v>2.87</v>
      </c>
      <c r="AD9" s="2">
        <f>IF(ISBLANK('Module C Corrected'!AD9),"",'Module C Corrected'!AD9)</f>
        <v>2.87</v>
      </c>
      <c r="AE9" s="2">
        <f>IF(ISBLANK('Module C Corrected'!AE9),"",'Module C Corrected'!AE9)</f>
        <v>2.87</v>
      </c>
      <c r="AF9" s="2">
        <f>IF(ISBLANK('Module C Corrected'!AF9),"",'Module C Corrected'!AF9)</f>
        <v>2.87</v>
      </c>
      <c r="AG9" s="2">
        <f>IF(ISBLANK('Module C Corrected'!AG9),"",'Module C Corrected'!AG9)</f>
        <v>2.87</v>
      </c>
      <c r="AH9" s="2">
        <f>IF(ISBLANK('Module C Corrected'!AH9),"",'Module C Corrected'!AH9)</f>
        <v>2.87</v>
      </c>
      <c r="AI9" s="2">
        <f>IF(ISBLANK('Module C Corrected'!AI9),"",'Module C Corrected'!AI9)</f>
        <v>2.87</v>
      </c>
      <c r="AJ9" s="2">
        <f>IF(ISBLANK('Module C Corrected'!AJ9),"",'Module C Corrected'!AJ9)</f>
        <v>2.87</v>
      </c>
      <c r="AK9" s="2" t="str">
        <f>IF(ISBLANK('Module C Corrected'!AK9),"",'Module C Corrected'!AK9)</f>
        <v/>
      </c>
      <c r="AL9" s="2" t="str">
        <f>IF(ISBLANK('Module C Corrected'!AL9),"",'Module C Corrected'!AL9)</f>
        <v/>
      </c>
      <c r="AM9" s="2" t="str">
        <f>IF(ISBLANK('Module C Corrected'!AM9),"",'Module C Corrected'!AM9)</f>
        <v/>
      </c>
      <c r="AN9" s="2" t="str">
        <f>IF(ISBLANK('Module C Corrected'!AN9),"",'Module C Corrected'!AN9)</f>
        <v/>
      </c>
      <c r="AO9" s="33">
        <f ca="1">IFERROR(IF(AND($A9=VLOOKUP($A9&amp;"."&amp;$C9,UncollectibleLookup,2,FALSE),$C9=VLOOKUP($A9&amp;"."&amp;$C9,UncollectibleLookup,4,FALSE)),0,'Module C Corrected'!AO9),'Module C Corrected'!AO9)</f>
        <v>0</v>
      </c>
      <c r="AP9" s="33">
        <f ca="1">IFERROR(IF(AND($A9=VLOOKUP($A9&amp;"."&amp;$C9,UncollectibleLookup,2,FALSE),$C9=VLOOKUP($A9&amp;"."&amp;$C9,UncollectibleLookup,4,FALSE)),0,'Module C Corrected'!AP9),'Module C Corrected'!AP9)</f>
        <v>0</v>
      </c>
      <c r="AQ9" s="33">
        <f ca="1">IFERROR(IF(AND($A9=VLOOKUP($A9&amp;"."&amp;$C9,UncollectibleLookup,2,FALSE),$C9=VLOOKUP($A9&amp;"."&amp;$C9,UncollectibleLookup,4,FALSE)),0,'Module C Corrected'!AQ9),'Module C Corrected'!AQ9)</f>
        <v>0</v>
      </c>
      <c r="AR9" s="33">
        <f ca="1">IFERROR(IF(AND($A9=VLOOKUP($A9&amp;"."&amp;$C9,UncollectibleLookup,2,FALSE),$C9=VLOOKUP($A9&amp;"."&amp;$C9,UncollectibleLookup,4,FALSE)),0,'Module C Corrected'!AR9),'Module C Corrected'!AR9)</f>
        <v>0</v>
      </c>
      <c r="AS9" s="33">
        <f ca="1">IFERROR(IF(AND($A9=VLOOKUP($A9&amp;"."&amp;$C9,UncollectibleLookup,2,FALSE),$C9=VLOOKUP($A9&amp;"."&amp;$C9,UncollectibleLookup,4,FALSE)),0,'Module C Corrected'!AS9),'Module C Corrected'!AS9)</f>
        <v>0</v>
      </c>
      <c r="AT9" s="33">
        <f ca="1">IFERROR(IF(AND($A9=VLOOKUP($A9&amp;"."&amp;$C9,UncollectibleLookup,2,FALSE),$C9=VLOOKUP($A9&amp;"."&amp;$C9,UncollectibleLookup,4,FALSE)),0,'Module C Corrected'!AT9),'Module C Corrected'!AT9)</f>
        <v>0</v>
      </c>
      <c r="AU9" s="33">
        <f ca="1">IFERROR(IF(AND($A9=VLOOKUP($A9&amp;"."&amp;$C9,UncollectibleLookup,2,FALSE),$C9=VLOOKUP($A9&amp;"."&amp;$C9,UncollectibleLookup,4,FALSE)),0,'Module C Corrected'!AU9),'Module C Corrected'!AU9)</f>
        <v>0</v>
      </c>
      <c r="AV9" s="33">
        <f ca="1">IFERROR(IF(AND($A9=VLOOKUP($A9&amp;"."&amp;$C9,UncollectibleLookup,2,FALSE),$C9=VLOOKUP($A9&amp;"."&amp;$C9,UncollectibleLookup,4,FALSE)),0,'Module C Corrected'!AV9),'Module C Corrected'!AV9)</f>
        <v>0</v>
      </c>
      <c r="AW9" s="33">
        <f ca="1">IFERROR(IF(AND($A9=VLOOKUP($A9&amp;"."&amp;$C9,UncollectibleLookup,2,FALSE),$C9=VLOOKUP($A9&amp;"."&amp;$C9,UncollectibleLookup,4,FALSE)),0,'Module C Corrected'!AW9),'Module C Corrected'!AW9)</f>
        <v>0</v>
      </c>
      <c r="AX9" s="33">
        <f ca="1">IFERROR(IF(AND($A9=VLOOKUP($A9&amp;"."&amp;$C9,UncollectibleLookup,2,FALSE),$C9=VLOOKUP($A9&amp;"."&amp;$C9,UncollectibleLookup,4,FALSE)),0,'Module C Corrected'!AX9),'Module C Corrected'!AX9)</f>
        <v>0</v>
      </c>
      <c r="AY9" s="33">
        <f ca="1">IFERROR(IF(AND($A9=VLOOKUP($A9&amp;"."&amp;$C9,UncollectibleLookup,2,FALSE),$C9=VLOOKUP($A9&amp;"."&amp;$C9,UncollectibleLookup,4,FALSE)),0,'Module C Corrected'!AY9),'Module C Corrected'!AY9)</f>
        <v>0</v>
      </c>
      <c r="AZ9" s="33">
        <f ca="1">IFERROR(IF(AND($A9=VLOOKUP($A9&amp;"."&amp;$C9,UncollectibleLookup,2,FALSE),$C9=VLOOKUP($A9&amp;"."&amp;$C9,UncollectibleLookup,4,FALSE)),0,'Module C Corrected'!AZ9),'Module C Corrected'!AZ9)</f>
        <v>0</v>
      </c>
      <c r="BA9" s="31">
        <f t="shared" ca="1" si="3"/>
        <v>0</v>
      </c>
      <c r="BB9" s="31">
        <f t="shared" ca="1" si="3"/>
        <v>0</v>
      </c>
      <c r="BC9" s="31">
        <f t="shared" ca="1" si="3"/>
        <v>0</v>
      </c>
      <c r="BD9" s="31">
        <f t="shared" ca="1" si="3"/>
        <v>0</v>
      </c>
      <c r="BE9" s="31">
        <f t="shared" ca="1" si="3"/>
        <v>0</v>
      </c>
      <c r="BF9" s="31">
        <f t="shared" ca="1" si="3"/>
        <v>0</v>
      </c>
      <c r="BG9" s="31">
        <f t="shared" ca="1" si="3"/>
        <v>0</v>
      </c>
      <c r="BH9" s="31">
        <f t="shared" ca="1" si="3"/>
        <v>0</v>
      </c>
      <c r="BI9" s="31">
        <f t="shared" ca="1" si="3"/>
        <v>0</v>
      </c>
      <c r="BJ9" s="31">
        <f t="shared" ca="1" si="3"/>
        <v>0</v>
      </c>
      <c r="BK9" s="31">
        <f t="shared" ca="1" si="3"/>
        <v>0</v>
      </c>
      <c r="BL9" s="31">
        <f t="shared" ca="1" si="3"/>
        <v>0</v>
      </c>
      <c r="BM9" s="6">
        <f t="shared" ca="1" si="4"/>
        <v>4.7500000000000001E-2</v>
      </c>
      <c r="BN9" s="6">
        <f t="shared" ca="1" si="4"/>
        <v>4.7500000000000001E-2</v>
      </c>
      <c r="BO9" s="6">
        <f t="shared" ca="1" si="4"/>
        <v>4.7500000000000001E-2</v>
      </c>
      <c r="BP9" s="6">
        <f t="shared" ca="1" si="4"/>
        <v>4.7500000000000001E-2</v>
      </c>
      <c r="BQ9" s="6">
        <f t="shared" ca="1" si="4"/>
        <v>4.7500000000000001E-2</v>
      </c>
      <c r="BR9" s="6">
        <f t="shared" ca="1" si="4"/>
        <v>4.7500000000000001E-2</v>
      </c>
      <c r="BS9" s="6">
        <f t="shared" ca="1" si="4"/>
        <v>4.7500000000000001E-2</v>
      </c>
      <c r="BT9" s="6">
        <f t="shared" ca="1" si="4"/>
        <v>4.7500000000000001E-2</v>
      </c>
      <c r="BU9" s="6">
        <f t="shared" ca="1" si="4"/>
        <v>4.7500000000000001E-2</v>
      </c>
      <c r="BV9" s="6">
        <f t="shared" ca="1" si="4"/>
        <v>4.7500000000000001E-2</v>
      </c>
      <c r="BW9" s="6">
        <f t="shared" ca="1" si="4"/>
        <v>4.7500000000000001E-2</v>
      </c>
      <c r="BX9" s="6">
        <f t="shared" ca="1" si="4"/>
        <v>4.7500000000000001E-2</v>
      </c>
      <c r="BY9" s="31">
        <f t="shared" ca="1" si="5"/>
        <v>0</v>
      </c>
      <c r="BZ9" s="31">
        <f t="shared" ca="1" si="5"/>
        <v>0</v>
      </c>
      <c r="CA9" s="31">
        <f t="shared" ca="1" si="5"/>
        <v>0</v>
      </c>
      <c r="CB9" s="31">
        <f t="shared" ca="1" si="5"/>
        <v>0</v>
      </c>
      <c r="CC9" s="31">
        <f t="shared" ca="1" si="5"/>
        <v>0</v>
      </c>
      <c r="CD9" s="31">
        <f t="shared" ca="1" si="5"/>
        <v>0</v>
      </c>
      <c r="CE9" s="31">
        <f t="shared" ca="1" si="5"/>
        <v>0</v>
      </c>
      <c r="CF9" s="31">
        <f t="shared" ca="1" si="5"/>
        <v>0</v>
      </c>
      <c r="CG9" s="31">
        <f t="shared" ca="1" si="5"/>
        <v>0</v>
      </c>
      <c r="CH9" s="31">
        <f t="shared" ca="1" si="5"/>
        <v>0</v>
      </c>
      <c r="CI9" s="31">
        <f t="shared" ca="1" si="5"/>
        <v>0</v>
      </c>
      <c r="CJ9" s="31">
        <f t="shared" ca="1" si="5"/>
        <v>0</v>
      </c>
      <c r="CK9" s="32">
        <f t="shared" ca="1" si="6"/>
        <v>0</v>
      </c>
      <c r="CL9" s="32">
        <f t="shared" ca="1" si="6"/>
        <v>0</v>
      </c>
      <c r="CM9" s="32">
        <f t="shared" ca="1" si="6"/>
        <v>0</v>
      </c>
      <c r="CN9" s="32">
        <f t="shared" ca="1" si="6"/>
        <v>0</v>
      </c>
      <c r="CO9" s="32">
        <f t="shared" ca="1" si="6"/>
        <v>0</v>
      </c>
      <c r="CP9" s="32">
        <f t="shared" ca="1" si="6"/>
        <v>0</v>
      </c>
      <c r="CQ9" s="32">
        <f t="shared" ca="1" si="6"/>
        <v>0</v>
      </c>
      <c r="CR9" s="32">
        <f t="shared" ca="1" si="6"/>
        <v>0</v>
      </c>
      <c r="CS9" s="32">
        <f t="shared" ca="1" si="6"/>
        <v>0</v>
      </c>
      <c r="CT9" s="32">
        <f t="shared" ca="1" si="6"/>
        <v>0</v>
      </c>
      <c r="CU9" s="32">
        <f t="shared" ca="1" si="6"/>
        <v>0</v>
      </c>
      <c r="CV9" s="32">
        <f t="shared" ca="1" si="6"/>
        <v>0</v>
      </c>
      <c r="CW9" s="31">
        <f t="shared" ca="1" si="7"/>
        <v>0</v>
      </c>
      <c r="CX9" s="31">
        <f t="shared" ca="1" si="7"/>
        <v>0</v>
      </c>
      <c r="CY9" s="31">
        <f t="shared" ca="1" si="7"/>
        <v>0</v>
      </c>
      <c r="CZ9" s="31">
        <f t="shared" ca="1" si="7"/>
        <v>0</v>
      </c>
      <c r="DA9" s="31">
        <f t="shared" ca="1" si="7"/>
        <v>0</v>
      </c>
      <c r="DB9" s="31">
        <f t="shared" ca="1" si="7"/>
        <v>0</v>
      </c>
      <c r="DC9" s="31">
        <f t="shared" ca="1" si="7"/>
        <v>0</v>
      </c>
      <c r="DD9" s="31">
        <f t="shared" ca="1" si="7"/>
        <v>0</v>
      </c>
      <c r="DE9" s="31">
        <f t="shared" ca="1" si="7"/>
        <v>0</v>
      </c>
      <c r="DF9" s="31">
        <f t="shared" ca="1" si="7"/>
        <v>0</v>
      </c>
      <c r="DG9" s="31">
        <f t="shared" ca="1" si="7"/>
        <v>0</v>
      </c>
      <c r="DH9" s="31">
        <f t="shared" ca="1" si="7"/>
        <v>0</v>
      </c>
      <c r="DI9" s="32">
        <f t="shared" ca="1" si="11"/>
        <v>0</v>
      </c>
      <c r="DJ9" s="32">
        <f t="shared" ca="1" si="8"/>
        <v>0</v>
      </c>
      <c r="DK9" s="32">
        <f t="shared" ca="1" si="8"/>
        <v>0</v>
      </c>
      <c r="DL9" s="32">
        <f t="shared" ca="1" si="8"/>
        <v>0</v>
      </c>
      <c r="DM9" s="32">
        <f t="shared" ca="1" si="8"/>
        <v>0</v>
      </c>
      <c r="DN9" s="32">
        <f t="shared" ca="1" si="8"/>
        <v>0</v>
      </c>
      <c r="DO9" s="32">
        <f t="shared" ca="1" si="8"/>
        <v>0</v>
      </c>
      <c r="DP9" s="32">
        <f t="shared" ca="1" si="8"/>
        <v>0</v>
      </c>
      <c r="DQ9" s="32">
        <f t="shared" ca="1" si="8"/>
        <v>0</v>
      </c>
      <c r="DR9" s="32">
        <f t="shared" ca="1" si="8"/>
        <v>0</v>
      </c>
      <c r="DS9" s="32">
        <f t="shared" ca="1" si="8"/>
        <v>0</v>
      </c>
      <c r="DT9" s="32">
        <f t="shared" ca="1" si="8"/>
        <v>0</v>
      </c>
      <c r="DU9" s="31">
        <f t="shared" ca="1" si="12"/>
        <v>0</v>
      </c>
      <c r="DV9" s="31">
        <f t="shared" ca="1" si="9"/>
        <v>0</v>
      </c>
      <c r="DW9" s="31">
        <f t="shared" ca="1" si="9"/>
        <v>0</v>
      </c>
      <c r="DX9" s="31">
        <f t="shared" ca="1" si="9"/>
        <v>0</v>
      </c>
      <c r="DY9" s="31">
        <f t="shared" ca="1" si="9"/>
        <v>0</v>
      </c>
      <c r="DZ9" s="31">
        <f t="shared" ca="1" si="9"/>
        <v>0</v>
      </c>
      <c r="EA9" s="31">
        <f t="shared" ca="1" si="9"/>
        <v>0</v>
      </c>
      <c r="EB9" s="31">
        <f t="shared" ca="1" si="9"/>
        <v>0</v>
      </c>
      <c r="EC9" s="31">
        <f t="shared" ca="1" si="9"/>
        <v>0</v>
      </c>
      <c r="ED9" s="31">
        <f t="shared" ca="1" si="9"/>
        <v>0</v>
      </c>
      <c r="EE9" s="31">
        <f t="shared" ca="1" si="9"/>
        <v>0</v>
      </c>
      <c r="EF9" s="31">
        <f t="shared" ca="1" si="9"/>
        <v>0</v>
      </c>
      <c r="EG9" s="32">
        <f t="shared" ca="1" si="13"/>
        <v>0</v>
      </c>
      <c r="EH9" s="32">
        <f t="shared" ca="1" si="10"/>
        <v>0</v>
      </c>
      <c r="EI9" s="32">
        <f t="shared" ca="1" si="10"/>
        <v>0</v>
      </c>
      <c r="EJ9" s="32">
        <f t="shared" ca="1" si="10"/>
        <v>0</v>
      </c>
      <c r="EK9" s="32">
        <f t="shared" ca="1" si="10"/>
        <v>0</v>
      </c>
      <c r="EL9" s="32">
        <f t="shared" ca="1" si="10"/>
        <v>0</v>
      </c>
      <c r="EM9" s="32">
        <f t="shared" ca="1" si="10"/>
        <v>0</v>
      </c>
      <c r="EN9" s="32">
        <f t="shared" ca="1" si="10"/>
        <v>0</v>
      </c>
      <c r="EO9" s="32">
        <f t="shared" ca="1" si="10"/>
        <v>0</v>
      </c>
      <c r="EP9" s="32">
        <f t="shared" ca="1" si="10"/>
        <v>0</v>
      </c>
      <c r="EQ9" s="32">
        <f t="shared" ca="1" si="10"/>
        <v>0</v>
      </c>
      <c r="ER9" s="32">
        <f t="shared" ca="1" si="10"/>
        <v>0</v>
      </c>
    </row>
    <row r="10" spans="1:148">
      <c r="A10" t="s">
        <v>433</v>
      </c>
      <c r="B10" s="1" t="s">
        <v>153</v>
      </c>
      <c r="C10" t="str">
        <f t="shared" ca="1" si="1"/>
        <v>0000038511</v>
      </c>
      <c r="D10" t="str">
        <f t="shared" ca="1" si="2"/>
        <v>FortisAlberta Reversing POD - Spring Coulee (385S)</v>
      </c>
      <c r="E10" s="51">
        <f ca="1">IFERROR(IF(AND($A10=VLOOKUP($A10&amp;"."&amp;$C10,UncollectibleLookup,2,FALSE),$C10=VLOOKUP($A10&amp;"."&amp;$C10,UncollectibleLookup,4,FALSE)),0,'Module C Corrected'!E10),'Module C Corrected'!E10)</f>
        <v>0</v>
      </c>
      <c r="F10" s="51">
        <f ca="1">IFERROR(IF(AND($A10=VLOOKUP($A10&amp;"."&amp;$C10,UncollectibleLookup,2,FALSE),$C10=VLOOKUP($A10&amp;"."&amp;$C10,UncollectibleLookup,4,FALSE)),0,'Module C Corrected'!F10),'Module C Corrected'!F10)</f>
        <v>0</v>
      </c>
      <c r="G10" s="51">
        <f ca="1">IFERROR(IF(AND($A10=VLOOKUP($A10&amp;"."&amp;$C10,UncollectibleLookup,2,FALSE),$C10=VLOOKUP($A10&amp;"."&amp;$C10,UncollectibleLookup,4,FALSE)),0,'Module C Corrected'!G10),'Module C Corrected'!G10)</f>
        <v>0</v>
      </c>
      <c r="H10" s="51">
        <f ca="1">IFERROR(IF(AND($A10=VLOOKUP($A10&amp;"."&amp;$C10,UncollectibleLookup,2,FALSE),$C10=VLOOKUP($A10&amp;"."&amp;$C10,UncollectibleLookup,4,FALSE)),0,'Module C Corrected'!H10),'Module C Corrected'!H10)</f>
        <v>0</v>
      </c>
      <c r="I10" s="51">
        <f ca="1">IFERROR(IF(AND($A10=VLOOKUP($A10&amp;"."&amp;$C10,UncollectibleLookup,2,FALSE),$C10=VLOOKUP($A10&amp;"."&amp;$C10,UncollectibleLookup,4,FALSE)),0,'Module C Corrected'!I10),'Module C Corrected'!I10)</f>
        <v>0</v>
      </c>
      <c r="J10" s="51">
        <f ca="1">IFERROR(IF(AND($A10=VLOOKUP($A10&amp;"."&amp;$C10,UncollectibleLookup,2,FALSE),$C10=VLOOKUP($A10&amp;"."&amp;$C10,UncollectibleLookup,4,FALSE)),0,'Module C Corrected'!J10),'Module C Corrected'!J10)</f>
        <v>0</v>
      </c>
      <c r="K10" s="51">
        <f ca="1">IFERROR(IF(AND($A10=VLOOKUP($A10&amp;"."&amp;$C10,UncollectibleLookup,2,FALSE),$C10=VLOOKUP($A10&amp;"."&amp;$C10,UncollectibleLookup,4,FALSE)),0,'Module C Corrected'!K10),'Module C Corrected'!K10)</f>
        <v>0</v>
      </c>
      <c r="L10" s="51">
        <f ca="1">IFERROR(IF(AND($A10=VLOOKUP($A10&amp;"."&amp;$C10,UncollectibleLookup,2,FALSE),$C10=VLOOKUP($A10&amp;"."&amp;$C10,UncollectibleLookup,4,FALSE)),0,'Module C Corrected'!L10),'Module C Corrected'!L10)</f>
        <v>0</v>
      </c>
      <c r="M10" s="51">
        <f ca="1">IFERROR(IF(AND($A10=VLOOKUP($A10&amp;"."&amp;$C10,UncollectibleLookup,2,FALSE),$C10=VLOOKUP($A10&amp;"."&amp;$C10,UncollectibleLookup,4,FALSE)),0,'Module C Corrected'!M10),'Module C Corrected'!M10)</f>
        <v>0</v>
      </c>
      <c r="N10" s="51">
        <f ca="1">IFERROR(IF(AND($A10=VLOOKUP($A10&amp;"."&amp;$C10,UncollectibleLookup,2,FALSE),$C10=VLOOKUP($A10&amp;"."&amp;$C10,UncollectibleLookup,4,FALSE)),0,'Module C Corrected'!N10),'Module C Corrected'!N10)</f>
        <v>0</v>
      </c>
      <c r="O10" s="51">
        <f ca="1">IFERROR(IF(AND($A10=VLOOKUP($A10&amp;"."&amp;$C10,UncollectibleLookup,2,FALSE),$C10=VLOOKUP($A10&amp;"."&amp;$C10,UncollectibleLookup,4,FALSE)),0,'Module C Corrected'!O10),'Module C Corrected'!O10)</f>
        <v>0</v>
      </c>
      <c r="P10" s="51">
        <f ca="1">IFERROR(IF(AND($A10=VLOOKUP($A10&amp;"."&amp;$C10,UncollectibleLookup,2,FALSE),$C10=VLOOKUP($A10&amp;"."&amp;$C10,UncollectibleLookup,4,FALSE)),0,'Module C Corrected'!P10),'Module C Corrected'!P10)</f>
        <v>0</v>
      </c>
      <c r="Q10" s="32">
        <f ca="1">IFERROR(IF(AND($A10=VLOOKUP($A10&amp;"."&amp;$C10,UncollectibleLookup,2,FALSE),$C10=VLOOKUP($A10&amp;"."&amp;$C10,UncollectibleLookup,4,FALSE)),0,'Module C Corrected'!Q10),'Module C Corrected'!Q10)</f>
        <v>0</v>
      </c>
      <c r="R10" s="32">
        <f ca="1">IFERROR(IF(AND($A10=VLOOKUP($A10&amp;"."&amp;$C10,UncollectibleLookup,2,FALSE),$C10=VLOOKUP($A10&amp;"."&amp;$C10,UncollectibleLookup,4,FALSE)),0,'Module C Corrected'!R10),'Module C Corrected'!R10)</f>
        <v>0</v>
      </c>
      <c r="S10" s="32">
        <f ca="1">IFERROR(IF(AND($A10=VLOOKUP($A10&amp;"."&amp;$C10,UncollectibleLookup,2,FALSE),$C10=VLOOKUP($A10&amp;"."&amp;$C10,UncollectibleLookup,4,FALSE)),0,'Module C Corrected'!S10),'Module C Corrected'!S10)</f>
        <v>0</v>
      </c>
      <c r="T10" s="32">
        <f ca="1">IFERROR(IF(AND($A10=VLOOKUP($A10&amp;"."&amp;$C10,UncollectibleLookup,2,FALSE),$C10=VLOOKUP($A10&amp;"."&amp;$C10,UncollectibleLookup,4,FALSE)),0,'Module C Corrected'!T10),'Module C Corrected'!T10)</f>
        <v>0</v>
      </c>
      <c r="U10" s="32">
        <f ca="1">IFERROR(IF(AND($A10=VLOOKUP($A10&amp;"."&amp;$C10,UncollectibleLookup,2,FALSE),$C10=VLOOKUP($A10&amp;"."&amp;$C10,UncollectibleLookup,4,FALSE)),0,'Module C Corrected'!U10),'Module C Corrected'!U10)</f>
        <v>0</v>
      </c>
      <c r="V10" s="32">
        <f ca="1">IFERROR(IF(AND($A10=VLOOKUP($A10&amp;"."&amp;$C10,UncollectibleLookup,2,FALSE),$C10=VLOOKUP($A10&amp;"."&amp;$C10,UncollectibleLookup,4,FALSE)),0,'Module C Corrected'!V10),'Module C Corrected'!V10)</f>
        <v>0</v>
      </c>
      <c r="W10" s="32">
        <f ca="1">IFERROR(IF(AND($A10=VLOOKUP($A10&amp;"."&amp;$C10,UncollectibleLookup,2,FALSE),$C10=VLOOKUP($A10&amp;"."&amp;$C10,UncollectibleLookup,4,FALSE)),0,'Module C Corrected'!W10),'Module C Corrected'!W10)</f>
        <v>0</v>
      </c>
      <c r="X10" s="32">
        <f ca="1">IFERROR(IF(AND($A10=VLOOKUP($A10&amp;"."&amp;$C10,UncollectibleLookup,2,FALSE),$C10=VLOOKUP($A10&amp;"."&amp;$C10,UncollectibleLookup,4,FALSE)),0,'Module C Corrected'!X10),'Module C Corrected'!X10)</f>
        <v>0</v>
      </c>
      <c r="Y10" s="32">
        <f ca="1">IFERROR(IF(AND($A10=VLOOKUP($A10&amp;"."&amp;$C10,UncollectibleLookup,2,FALSE),$C10=VLOOKUP($A10&amp;"."&amp;$C10,UncollectibleLookup,4,FALSE)),0,'Module C Corrected'!Y10),'Module C Corrected'!Y10)</f>
        <v>0</v>
      </c>
      <c r="Z10" s="32">
        <f ca="1">IFERROR(IF(AND($A10=VLOOKUP($A10&amp;"."&amp;$C10,UncollectibleLookup,2,FALSE),$C10=VLOOKUP($A10&amp;"."&amp;$C10,UncollectibleLookup,4,FALSE)),0,'Module C Corrected'!Z10),'Module C Corrected'!Z10)</f>
        <v>0</v>
      </c>
      <c r="AA10" s="32">
        <f ca="1">IFERROR(IF(AND($A10=VLOOKUP($A10&amp;"."&amp;$C10,UncollectibleLookup,2,FALSE),$C10=VLOOKUP($A10&amp;"."&amp;$C10,UncollectibleLookup,4,FALSE)),0,'Module C Corrected'!AA10),'Module C Corrected'!AA10)</f>
        <v>0</v>
      </c>
      <c r="AB10" s="32">
        <f ca="1">IFERROR(IF(AND($A10=VLOOKUP($A10&amp;"."&amp;$C10,UncollectibleLookup,2,FALSE),$C10=VLOOKUP($A10&amp;"."&amp;$C10,UncollectibleLookup,4,FALSE)),0,'Module C Corrected'!AB10),'Module C Corrected'!AB10)</f>
        <v>0</v>
      </c>
      <c r="AC10" s="2">
        <f>IF(ISBLANK('Module C Corrected'!AC10),"",'Module C Corrected'!AC10)</f>
        <v>0.36</v>
      </c>
      <c r="AD10" s="2">
        <f>IF(ISBLANK('Module C Corrected'!AD10),"",'Module C Corrected'!AD10)</f>
        <v>0.36</v>
      </c>
      <c r="AE10" s="2">
        <f>IF(ISBLANK('Module C Corrected'!AE10),"",'Module C Corrected'!AE10)</f>
        <v>0.36</v>
      </c>
      <c r="AF10" s="2">
        <f>IF(ISBLANK('Module C Corrected'!AF10),"",'Module C Corrected'!AF10)</f>
        <v>0.36</v>
      </c>
      <c r="AG10" s="2">
        <f>IF(ISBLANK('Module C Corrected'!AG10),"",'Module C Corrected'!AG10)</f>
        <v>0.36</v>
      </c>
      <c r="AH10" s="2">
        <f>IF(ISBLANK('Module C Corrected'!AH10),"",'Module C Corrected'!AH10)</f>
        <v>0.36</v>
      </c>
      <c r="AI10" s="2">
        <f>IF(ISBLANK('Module C Corrected'!AI10),"",'Module C Corrected'!AI10)</f>
        <v>0.36</v>
      </c>
      <c r="AJ10" s="2">
        <f>IF(ISBLANK('Module C Corrected'!AJ10),"",'Module C Corrected'!AJ10)</f>
        <v>0.36</v>
      </c>
      <c r="AK10" s="2">
        <f>IF(ISBLANK('Module C Corrected'!AK10),"",'Module C Corrected'!AK10)</f>
        <v>0.36</v>
      </c>
      <c r="AL10" s="2">
        <f>IF(ISBLANK('Module C Corrected'!AL10),"",'Module C Corrected'!AL10)</f>
        <v>0.36</v>
      </c>
      <c r="AM10" s="2">
        <f>IF(ISBLANK('Module C Corrected'!AM10),"",'Module C Corrected'!AM10)</f>
        <v>0.36</v>
      </c>
      <c r="AN10" s="2">
        <f>IF(ISBLANK('Module C Corrected'!AN10),"",'Module C Corrected'!AN10)</f>
        <v>0.36</v>
      </c>
      <c r="AO10" s="33">
        <f ca="1">IFERROR(IF(AND($A10=VLOOKUP($A10&amp;"."&amp;$C10,UncollectibleLookup,2,FALSE),$C10=VLOOKUP($A10&amp;"."&amp;$C10,UncollectibleLookup,4,FALSE)),0,'Module C Corrected'!AO10),'Module C Corrected'!AO10)</f>
        <v>0</v>
      </c>
      <c r="AP10" s="33">
        <f ca="1">IFERROR(IF(AND($A10=VLOOKUP($A10&amp;"."&amp;$C10,UncollectibleLookup,2,FALSE),$C10=VLOOKUP($A10&amp;"."&amp;$C10,UncollectibleLookup,4,FALSE)),0,'Module C Corrected'!AP10),'Module C Corrected'!AP10)</f>
        <v>0</v>
      </c>
      <c r="AQ10" s="33">
        <f ca="1">IFERROR(IF(AND($A10=VLOOKUP($A10&amp;"."&amp;$C10,UncollectibleLookup,2,FALSE),$C10=VLOOKUP($A10&amp;"."&amp;$C10,UncollectibleLookup,4,FALSE)),0,'Module C Corrected'!AQ10),'Module C Corrected'!AQ10)</f>
        <v>0</v>
      </c>
      <c r="AR10" s="33">
        <f ca="1">IFERROR(IF(AND($A10=VLOOKUP($A10&amp;"."&amp;$C10,UncollectibleLookup,2,FALSE),$C10=VLOOKUP($A10&amp;"."&amp;$C10,UncollectibleLookup,4,FALSE)),0,'Module C Corrected'!AR10),'Module C Corrected'!AR10)</f>
        <v>0</v>
      </c>
      <c r="AS10" s="33">
        <f ca="1">IFERROR(IF(AND($A10=VLOOKUP($A10&amp;"."&amp;$C10,UncollectibleLookup,2,FALSE),$C10=VLOOKUP($A10&amp;"."&amp;$C10,UncollectibleLookup,4,FALSE)),0,'Module C Corrected'!AS10),'Module C Corrected'!AS10)</f>
        <v>0</v>
      </c>
      <c r="AT10" s="33">
        <f ca="1">IFERROR(IF(AND($A10=VLOOKUP($A10&amp;"."&amp;$C10,UncollectibleLookup,2,FALSE),$C10=VLOOKUP($A10&amp;"."&amp;$C10,UncollectibleLookup,4,FALSE)),0,'Module C Corrected'!AT10),'Module C Corrected'!AT10)</f>
        <v>0</v>
      </c>
      <c r="AU10" s="33">
        <f ca="1">IFERROR(IF(AND($A10=VLOOKUP($A10&amp;"."&amp;$C10,UncollectibleLookup,2,FALSE),$C10=VLOOKUP($A10&amp;"."&amp;$C10,UncollectibleLookup,4,FALSE)),0,'Module C Corrected'!AU10),'Module C Corrected'!AU10)</f>
        <v>0</v>
      </c>
      <c r="AV10" s="33">
        <f ca="1">IFERROR(IF(AND($A10=VLOOKUP($A10&amp;"."&amp;$C10,UncollectibleLookup,2,FALSE),$C10=VLOOKUP($A10&amp;"."&amp;$C10,UncollectibleLookup,4,FALSE)),0,'Module C Corrected'!AV10),'Module C Corrected'!AV10)</f>
        <v>0</v>
      </c>
      <c r="AW10" s="33">
        <f ca="1">IFERROR(IF(AND($A10=VLOOKUP($A10&amp;"."&amp;$C10,UncollectibleLookup,2,FALSE),$C10=VLOOKUP($A10&amp;"."&amp;$C10,UncollectibleLookup,4,FALSE)),0,'Module C Corrected'!AW10),'Module C Corrected'!AW10)</f>
        <v>0</v>
      </c>
      <c r="AX10" s="33">
        <f ca="1">IFERROR(IF(AND($A10=VLOOKUP($A10&amp;"."&amp;$C10,UncollectibleLookup,2,FALSE),$C10=VLOOKUP($A10&amp;"."&amp;$C10,UncollectibleLookup,4,FALSE)),0,'Module C Corrected'!AX10),'Module C Corrected'!AX10)</f>
        <v>0</v>
      </c>
      <c r="AY10" s="33">
        <f ca="1">IFERROR(IF(AND($A10=VLOOKUP($A10&amp;"."&amp;$C10,UncollectibleLookup,2,FALSE),$C10=VLOOKUP($A10&amp;"."&amp;$C10,UncollectibleLookup,4,FALSE)),0,'Module C Corrected'!AY10),'Module C Corrected'!AY10)</f>
        <v>0</v>
      </c>
      <c r="AZ10" s="33">
        <f ca="1">IFERROR(IF(AND($A10=VLOOKUP($A10&amp;"."&amp;$C10,UncollectibleLookup,2,FALSE),$C10=VLOOKUP($A10&amp;"."&amp;$C10,UncollectibleLookup,4,FALSE)),0,'Module C Corrected'!AZ10),'Module C Corrected'!AZ10)</f>
        <v>0</v>
      </c>
      <c r="BA10" s="31">
        <f t="shared" ca="1" si="3"/>
        <v>0</v>
      </c>
      <c r="BB10" s="31">
        <f t="shared" ca="1" si="3"/>
        <v>0</v>
      </c>
      <c r="BC10" s="31">
        <f t="shared" ca="1" si="3"/>
        <v>0</v>
      </c>
      <c r="BD10" s="31">
        <f t="shared" ca="1" si="3"/>
        <v>0</v>
      </c>
      <c r="BE10" s="31">
        <f t="shared" ca="1" si="3"/>
        <v>0</v>
      </c>
      <c r="BF10" s="31">
        <f t="shared" ca="1" si="3"/>
        <v>0</v>
      </c>
      <c r="BG10" s="31">
        <f t="shared" ca="1" si="3"/>
        <v>0</v>
      </c>
      <c r="BH10" s="31">
        <f t="shared" ca="1" si="3"/>
        <v>0</v>
      </c>
      <c r="BI10" s="31">
        <f t="shared" ca="1" si="3"/>
        <v>0</v>
      </c>
      <c r="BJ10" s="31">
        <f t="shared" ca="1" si="3"/>
        <v>0</v>
      </c>
      <c r="BK10" s="31">
        <f t="shared" ca="1" si="3"/>
        <v>0</v>
      </c>
      <c r="BL10" s="31">
        <f t="shared" ca="1" si="3"/>
        <v>0</v>
      </c>
      <c r="BM10" s="6">
        <f t="shared" ca="1" si="4"/>
        <v>-7.4999999999999997E-3</v>
      </c>
      <c r="BN10" s="6">
        <f t="shared" ca="1" si="4"/>
        <v>-7.4999999999999997E-3</v>
      </c>
      <c r="BO10" s="6">
        <f t="shared" ca="1" si="4"/>
        <v>-7.4999999999999997E-3</v>
      </c>
      <c r="BP10" s="6">
        <f t="shared" ca="1" si="4"/>
        <v>-7.4999999999999997E-3</v>
      </c>
      <c r="BQ10" s="6">
        <f t="shared" ca="1" si="4"/>
        <v>-7.4999999999999997E-3</v>
      </c>
      <c r="BR10" s="6">
        <f t="shared" ca="1" si="4"/>
        <v>-7.4999999999999997E-3</v>
      </c>
      <c r="BS10" s="6">
        <f t="shared" ca="1" si="4"/>
        <v>-7.4999999999999997E-3</v>
      </c>
      <c r="BT10" s="6">
        <f t="shared" ca="1" si="4"/>
        <v>-7.4999999999999997E-3</v>
      </c>
      <c r="BU10" s="6">
        <f t="shared" ca="1" si="4"/>
        <v>-7.4999999999999997E-3</v>
      </c>
      <c r="BV10" s="6">
        <f t="shared" ca="1" si="4"/>
        <v>-7.4999999999999997E-3</v>
      </c>
      <c r="BW10" s="6">
        <f t="shared" ca="1" si="4"/>
        <v>-7.4999999999999997E-3</v>
      </c>
      <c r="BX10" s="6">
        <f t="shared" ca="1" si="4"/>
        <v>-7.4999999999999997E-3</v>
      </c>
      <c r="BY10" s="31">
        <f t="shared" ca="1" si="5"/>
        <v>0</v>
      </c>
      <c r="BZ10" s="31">
        <f t="shared" ca="1" si="5"/>
        <v>0</v>
      </c>
      <c r="CA10" s="31">
        <f t="shared" ca="1" si="5"/>
        <v>0</v>
      </c>
      <c r="CB10" s="31">
        <f t="shared" ca="1" si="5"/>
        <v>0</v>
      </c>
      <c r="CC10" s="31">
        <f t="shared" ca="1" si="5"/>
        <v>0</v>
      </c>
      <c r="CD10" s="31">
        <f t="shared" ca="1" si="5"/>
        <v>0</v>
      </c>
      <c r="CE10" s="31">
        <f t="shared" ca="1" si="5"/>
        <v>0</v>
      </c>
      <c r="CF10" s="31">
        <f t="shared" ca="1" si="5"/>
        <v>0</v>
      </c>
      <c r="CG10" s="31">
        <f t="shared" ca="1" si="5"/>
        <v>0</v>
      </c>
      <c r="CH10" s="31">
        <f t="shared" ca="1" si="5"/>
        <v>0</v>
      </c>
      <c r="CI10" s="31">
        <f t="shared" ca="1" si="5"/>
        <v>0</v>
      </c>
      <c r="CJ10" s="31">
        <f t="shared" ca="1" si="5"/>
        <v>0</v>
      </c>
      <c r="CK10" s="32">
        <f t="shared" ca="1" si="6"/>
        <v>0</v>
      </c>
      <c r="CL10" s="32">
        <f t="shared" ca="1" si="6"/>
        <v>0</v>
      </c>
      <c r="CM10" s="32">
        <f t="shared" ca="1" si="6"/>
        <v>0</v>
      </c>
      <c r="CN10" s="32">
        <f t="shared" ca="1" si="6"/>
        <v>0</v>
      </c>
      <c r="CO10" s="32">
        <f t="shared" ca="1" si="6"/>
        <v>0</v>
      </c>
      <c r="CP10" s="32">
        <f t="shared" ca="1" si="6"/>
        <v>0</v>
      </c>
      <c r="CQ10" s="32">
        <f t="shared" ca="1" si="6"/>
        <v>0</v>
      </c>
      <c r="CR10" s="32">
        <f t="shared" ca="1" si="6"/>
        <v>0</v>
      </c>
      <c r="CS10" s="32">
        <f t="shared" ca="1" si="6"/>
        <v>0</v>
      </c>
      <c r="CT10" s="32">
        <f t="shared" ca="1" si="6"/>
        <v>0</v>
      </c>
      <c r="CU10" s="32">
        <f t="shared" ca="1" si="6"/>
        <v>0</v>
      </c>
      <c r="CV10" s="32">
        <f t="shared" ca="1" si="6"/>
        <v>0</v>
      </c>
      <c r="CW10" s="31">
        <f t="shared" ca="1" si="7"/>
        <v>0</v>
      </c>
      <c r="CX10" s="31">
        <f t="shared" ca="1" si="7"/>
        <v>0</v>
      </c>
      <c r="CY10" s="31">
        <f t="shared" ca="1" si="7"/>
        <v>0</v>
      </c>
      <c r="CZ10" s="31">
        <f t="shared" ca="1" si="7"/>
        <v>0</v>
      </c>
      <c r="DA10" s="31">
        <f t="shared" ca="1" si="7"/>
        <v>0</v>
      </c>
      <c r="DB10" s="31">
        <f t="shared" ca="1" si="7"/>
        <v>0</v>
      </c>
      <c r="DC10" s="31">
        <f t="shared" ca="1" si="7"/>
        <v>0</v>
      </c>
      <c r="DD10" s="31">
        <f t="shared" ca="1" si="7"/>
        <v>0</v>
      </c>
      <c r="DE10" s="31">
        <f t="shared" ca="1" si="7"/>
        <v>0</v>
      </c>
      <c r="DF10" s="31">
        <f t="shared" ca="1" si="7"/>
        <v>0</v>
      </c>
      <c r="DG10" s="31">
        <f t="shared" ca="1" si="7"/>
        <v>0</v>
      </c>
      <c r="DH10" s="31">
        <f t="shared" ca="1" si="7"/>
        <v>0</v>
      </c>
      <c r="DI10" s="32">
        <f t="shared" ca="1" si="11"/>
        <v>0</v>
      </c>
      <c r="DJ10" s="32">
        <f t="shared" ca="1" si="8"/>
        <v>0</v>
      </c>
      <c r="DK10" s="32">
        <f t="shared" ca="1" si="8"/>
        <v>0</v>
      </c>
      <c r="DL10" s="32">
        <f t="shared" ca="1" si="8"/>
        <v>0</v>
      </c>
      <c r="DM10" s="32">
        <f t="shared" ca="1" si="8"/>
        <v>0</v>
      </c>
      <c r="DN10" s="32">
        <f t="shared" ca="1" si="8"/>
        <v>0</v>
      </c>
      <c r="DO10" s="32">
        <f t="shared" ca="1" si="8"/>
        <v>0</v>
      </c>
      <c r="DP10" s="32">
        <f t="shared" ca="1" si="8"/>
        <v>0</v>
      </c>
      <c r="DQ10" s="32">
        <f t="shared" ca="1" si="8"/>
        <v>0</v>
      </c>
      <c r="DR10" s="32">
        <f t="shared" ca="1" si="8"/>
        <v>0</v>
      </c>
      <c r="DS10" s="32">
        <f t="shared" ca="1" si="8"/>
        <v>0</v>
      </c>
      <c r="DT10" s="32">
        <f t="shared" ca="1" si="8"/>
        <v>0</v>
      </c>
      <c r="DU10" s="31">
        <f t="shared" ca="1" si="12"/>
        <v>0</v>
      </c>
      <c r="DV10" s="31">
        <f t="shared" ca="1" si="9"/>
        <v>0</v>
      </c>
      <c r="DW10" s="31">
        <f t="shared" ca="1" si="9"/>
        <v>0</v>
      </c>
      <c r="DX10" s="31">
        <f t="shared" ca="1" si="9"/>
        <v>0</v>
      </c>
      <c r="DY10" s="31">
        <f t="shared" ca="1" si="9"/>
        <v>0</v>
      </c>
      <c r="DZ10" s="31">
        <f t="shared" ca="1" si="9"/>
        <v>0</v>
      </c>
      <c r="EA10" s="31">
        <f t="shared" ca="1" si="9"/>
        <v>0</v>
      </c>
      <c r="EB10" s="31">
        <f t="shared" ca="1" si="9"/>
        <v>0</v>
      </c>
      <c r="EC10" s="31">
        <f t="shared" ca="1" si="9"/>
        <v>0</v>
      </c>
      <c r="ED10" s="31">
        <f t="shared" ca="1" si="9"/>
        <v>0</v>
      </c>
      <c r="EE10" s="31">
        <f t="shared" ca="1" si="9"/>
        <v>0</v>
      </c>
      <c r="EF10" s="31">
        <f t="shared" ca="1" si="9"/>
        <v>0</v>
      </c>
      <c r="EG10" s="32">
        <f t="shared" ca="1" si="13"/>
        <v>0</v>
      </c>
      <c r="EH10" s="32">
        <f t="shared" ca="1" si="10"/>
        <v>0</v>
      </c>
      <c r="EI10" s="32">
        <f t="shared" ca="1" si="10"/>
        <v>0</v>
      </c>
      <c r="EJ10" s="32">
        <f t="shared" ca="1" si="10"/>
        <v>0</v>
      </c>
      <c r="EK10" s="32">
        <f t="shared" ca="1" si="10"/>
        <v>0</v>
      </c>
      <c r="EL10" s="32">
        <f t="shared" ca="1" si="10"/>
        <v>0</v>
      </c>
      <c r="EM10" s="32">
        <f t="shared" ca="1" si="10"/>
        <v>0</v>
      </c>
      <c r="EN10" s="32">
        <f t="shared" ca="1" si="10"/>
        <v>0</v>
      </c>
      <c r="EO10" s="32">
        <f t="shared" ca="1" si="10"/>
        <v>0</v>
      </c>
      <c r="EP10" s="32">
        <f t="shared" ca="1" si="10"/>
        <v>0</v>
      </c>
      <c r="EQ10" s="32">
        <f t="shared" ca="1" si="10"/>
        <v>0</v>
      </c>
      <c r="ER10" s="32">
        <f t="shared" ca="1" si="10"/>
        <v>0</v>
      </c>
    </row>
    <row r="11" spans="1:148">
      <c r="A11" t="s">
        <v>433</v>
      </c>
      <c r="B11" s="1" t="s">
        <v>154</v>
      </c>
      <c r="C11" t="str">
        <f t="shared" ca="1" si="1"/>
        <v>0000039611</v>
      </c>
      <c r="D11" t="str">
        <f t="shared" ca="1" si="2"/>
        <v>FortisAlberta Reversing POD - Pincher Creek (396S)</v>
      </c>
      <c r="E11" s="51">
        <f ca="1">IFERROR(IF(AND($A11=VLOOKUP($A11&amp;"."&amp;$C11,UncollectibleLookup,2,FALSE),$C11=VLOOKUP($A11&amp;"."&amp;$C11,UncollectibleLookup,4,FALSE)),0,'Module C Corrected'!E11),'Module C Corrected'!E11)</f>
        <v>610.15279999999996</v>
      </c>
      <c r="F11" s="51">
        <f ca="1">IFERROR(IF(AND($A11=VLOOKUP($A11&amp;"."&amp;$C11,UncollectibleLookup,2,FALSE),$C11=VLOOKUP($A11&amp;"."&amp;$C11,UncollectibleLookup,4,FALSE)),0,'Module C Corrected'!F11),'Module C Corrected'!F11)</f>
        <v>398.27370000000002</v>
      </c>
      <c r="G11" s="51">
        <f ca="1">IFERROR(IF(AND($A11=VLOOKUP($A11&amp;"."&amp;$C11,UncollectibleLookup,2,FALSE),$C11=VLOOKUP($A11&amp;"."&amp;$C11,UncollectibleLookup,4,FALSE)),0,'Module C Corrected'!G11),'Module C Corrected'!G11)</f>
        <v>428.59159269999998</v>
      </c>
      <c r="H11" s="51">
        <f ca="1">IFERROR(IF(AND($A11=VLOOKUP($A11&amp;"."&amp;$C11,UncollectibleLookup,2,FALSE),$C11=VLOOKUP($A11&amp;"."&amp;$C11,UncollectibleLookup,4,FALSE)),0,'Module C Corrected'!H11),'Module C Corrected'!H11)</f>
        <v>648.36500000000001</v>
      </c>
      <c r="I11" s="51">
        <f ca="1">IFERROR(IF(AND($A11=VLOOKUP($A11&amp;"."&amp;$C11,UncollectibleLookup,2,FALSE),$C11=VLOOKUP($A11&amp;"."&amp;$C11,UncollectibleLookup,4,FALSE)),0,'Module C Corrected'!I11),'Module C Corrected'!I11)</f>
        <v>706.35080000000005</v>
      </c>
      <c r="J11" s="51">
        <f ca="1">IFERROR(IF(AND($A11=VLOOKUP($A11&amp;"."&amp;$C11,UncollectibleLookup,2,FALSE),$C11=VLOOKUP($A11&amp;"."&amp;$C11,UncollectibleLookup,4,FALSE)),0,'Module C Corrected'!J11),'Module C Corrected'!J11)</f>
        <v>560.19650000000001</v>
      </c>
      <c r="K11" s="51">
        <f ca="1">IFERROR(IF(AND($A11=VLOOKUP($A11&amp;"."&amp;$C11,UncollectibleLookup,2,FALSE),$C11=VLOOKUP($A11&amp;"."&amp;$C11,UncollectibleLookup,4,FALSE)),0,'Module C Corrected'!K11),'Module C Corrected'!K11)</f>
        <v>187.29599999999999</v>
      </c>
      <c r="L11" s="51">
        <f ca="1">IFERROR(IF(AND($A11=VLOOKUP($A11&amp;"."&amp;$C11,UncollectibleLookup,2,FALSE),$C11=VLOOKUP($A11&amp;"."&amp;$C11,UncollectibleLookup,4,FALSE)),0,'Module C Corrected'!L11),'Module C Corrected'!L11)</f>
        <v>314.38843500000002</v>
      </c>
      <c r="M11" s="51">
        <f ca="1">IFERROR(IF(AND($A11=VLOOKUP($A11&amp;"."&amp;$C11,UncollectibleLookup,2,FALSE),$C11=VLOOKUP($A11&amp;"."&amp;$C11,UncollectibleLookup,4,FALSE)),0,'Module C Corrected'!M11),'Module C Corrected'!M11)</f>
        <v>708.19137499999999</v>
      </c>
      <c r="N11" s="51">
        <f ca="1">IFERROR(IF(AND($A11=VLOOKUP($A11&amp;"."&amp;$C11,UncollectibleLookup,2,FALSE),$C11=VLOOKUP($A11&amp;"."&amp;$C11,UncollectibleLookup,4,FALSE)),0,'Module C Corrected'!N11),'Module C Corrected'!N11)</f>
        <v>751.22363010000004</v>
      </c>
      <c r="O11" s="51">
        <f ca="1">IFERROR(IF(AND($A11=VLOOKUP($A11&amp;"."&amp;$C11,UncollectibleLookup,2,FALSE),$C11=VLOOKUP($A11&amp;"."&amp;$C11,UncollectibleLookup,4,FALSE)),0,'Module C Corrected'!O11),'Module C Corrected'!O11)</f>
        <v>2612.9015862000001</v>
      </c>
      <c r="P11" s="51">
        <f ca="1">IFERROR(IF(AND($A11=VLOOKUP($A11&amp;"."&amp;$C11,UncollectibleLookup,2,FALSE),$C11=VLOOKUP($A11&amp;"."&amp;$C11,UncollectibleLookup,4,FALSE)),0,'Module C Corrected'!P11),'Module C Corrected'!P11)</f>
        <v>965.39230699999996</v>
      </c>
      <c r="Q11" s="32">
        <f ca="1">IFERROR(IF(AND($A11=VLOOKUP($A11&amp;"."&amp;$C11,UncollectibleLookup,2,FALSE),$C11=VLOOKUP($A11&amp;"."&amp;$C11,UncollectibleLookup,4,FALSE)),0,'Module C Corrected'!Q11),'Module C Corrected'!Q11)</f>
        <v>31335.8</v>
      </c>
      <c r="R11" s="32">
        <f ca="1">IFERROR(IF(AND($A11=VLOOKUP($A11&amp;"."&amp;$C11,UncollectibleLookup,2,FALSE),$C11=VLOOKUP($A11&amp;"."&amp;$C11,UncollectibleLookup,4,FALSE)),0,'Module C Corrected'!R11),'Module C Corrected'!R11)</f>
        <v>15047.65</v>
      </c>
      <c r="S11" s="32">
        <f ca="1">IFERROR(IF(AND($A11=VLOOKUP($A11&amp;"."&amp;$C11,UncollectibleLookup,2,FALSE),$C11=VLOOKUP($A11&amp;"."&amp;$C11,UncollectibleLookup,4,FALSE)),0,'Module C Corrected'!S11),'Module C Corrected'!S11)</f>
        <v>13317.43</v>
      </c>
      <c r="T11" s="32">
        <f ca="1">IFERROR(IF(AND($A11=VLOOKUP($A11&amp;"."&amp;$C11,UncollectibleLookup,2,FALSE),$C11=VLOOKUP($A11&amp;"."&amp;$C11,UncollectibleLookup,4,FALSE)),0,'Module C Corrected'!T11),'Module C Corrected'!T11)</f>
        <v>14823.24</v>
      </c>
      <c r="U11" s="32">
        <f ca="1">IFERROR(IF(AND($A11=VLOOKUP($A11&amp;"."&amp;$C11,UncollectibleLookup,2,FALSE),$C11=VLOOKUP($A11&amp;"."&amp;$C11,UncollectibleLookup,4,FALSE)),0,'Module C Corrected'!U11),'Module C Corrected'!U11)</f>
        <v>23131.91</v>
      </c>
      <c r="V11" s="32">
        <f ca="1">IFERROR(IF(AND($A11=VLOOKUP($A11&amp;"."&amp;$C11,UncollectibleLookup,2,FALSE),$C11=VLOOKUP($A11&amp;"."&amp;$C11,UncollectibleLookup,4,FALSE)),0,'Module C Corrected'!V11),'Module C Corrected'!V11)</f>
        <v>14080.54</v>
      </c>
      <c r="W11" s="32">
        <f ca="1">IFERROR(IF(AND($A11=VLOOKUP($A11&amp;"."&amp;$C11,UncollectibleLookup,2,FALSE),$C11=VLOOKUP($A11&amp;"."&amp;$C11,UncollectibleLookup,4,FALSE)),0,'Module C Corrected'!W11),'Module C Corrected'!W11)</f>
        <v>4764.59</v>
      </c>
      <c r="X11" s="32">
        <f ca="1">IFERROR(IF(AND($A11=VLOOKUP($A11&amp;"."&amp;$C11,UncollectibleLookup,2,FALSE),$C11=VLOOKUP($A11&amp;"."&amp;$C11,UncollectibleLookup,4,FALSE)),0,'Module C Corrected'!X11),'Module C Corrected'!X11)</f>
        <v>10342.969999999999</v>
      </c>
      <c r="Y11" s="32">
        <f ca="1">IFERROR(IF(AND($A11=VLOOKUP($A11&amp;"."&amp;$C11,UncollectibleLookup,2,FALSE),$C11=VLOOKUP($A11&amp;"."&amp;$C11,UncollectibleLookup,4,FALSE)),0,'Module C Corrected'!Y11),'Module C Corrected'!Y11)</f>
        <v>27854.73</v>
      </c>
      <c r="Z11" s="32">
        <f ca="1">IFERROR(IF(AND($A11=VLOOKUP($A11&amp;"."&amp;$C11,UncollectibleLookup,2,FALSE),$C11=VLOOKUP($A11&amp;"."&amp;$C11,UncollectibleLookup,4,FALSE)),0,'Module C Corrected'!Z11),'Module C Corrected'!Z11)</f>
        <v>20373.98</v>
      </c>
      <c r="AA11" s="32">
        <f ca="1">IFERROR(IF(AND($A11=VLOOKUP($A11&amp;"."&amp;$C11,UncollectibleLookup,2,FALSE),$C11=VLOOKUP($A11&amp;"."&amp;$C11,UncollectibleLookup,4,FALSE)),0,'Module C Corrected'!AA11),'Module C Corrected'!AA11)</f>
        <v>104832.75</v>
      </c>
      <c r="AB11" s="32">
        <f ca="1">IFERROR(IF(AND($A11=VLOOKUP($A11&amp;"."&amp;$C11,UncollectibleLookup,2,FALSE),$C11=VLOOKUP($A11&amp;"."&amp;$C11,UncollectibleLookup,4,FALSE)),0,'Module C Corrected'!AB11),'Module C Corrected'!AB11)</f>
        <v>32830.870000000003</v>
      </c>
      <c r="AC11" s="2">
        <f>IF(ISBLANK('Module C Corrected'!AC11),"",'Module C Corrected'!AC11)</f>
        <v>1.52</v>
      </c>
      <c r="AD11" s="2">
        <f>IF(ISBLANK('Module C Corrected'!AD11),"",'Module C Corrected'!AD11)</f>
        <v>1.52</v>
      </c>
      <c r="AE11" s="2">
        <f>IF(ISBLANK('Module C Corrected'!AE11),"",'Module C Corrected'!AE11)</f>
        <v>1.52</v>
      </c>
      <c r="AF11" s="2">
        <f>IF(ISBLANK('Module C Corrected'!AF11),"",'Module C Corrected'!AF11)</f>
        <v>1.52</v>
      </c>
      <c r="AG11" s="2">
        <f>IF(ISBLANK('Module C Corrected'!AG11),"",'Module C Corrected'!AG11)</f>
        <v>1.52</v>
      </c>
      <c r="AH11" s="2">
        <f>IF(ISBLANK('Module C Corrected'!AH11),"",'Module C Corrected'!AH11)</f>
        <v>1.52</v>
      </c>
      <c r="AI11" s="2">
        <f>IF(ISBLANK('Module C Corrected'!AI11),"",'Module C Corrected'!AI11)</f>
        <v>1.52</v>
      </c>
      <c r="AJ11" s="2">
        <f>IF(ISBLANK('Module C Corrected'!AJ11),"",'Module C Corrected'!AJ11)</f>
        <v>1.52</v>
      </c>
      <c r="AK11" s="2">
        <f>IF(ISBLANK('Module C Corrected'!AK11),"",'Module C Corrected'!AK11)</f>
        <v>1.82</v>
      </c>
      <c r="AL11" s="2">
        <f>IF(ISBLANK('Module C Corrected'!AL11),"",'Module C Corrected'!AL11)</f>
        <v>1.82</v>
      </c>
      <c r="AM11" s="2">
        <f>IF(ISBLANK('Module C Corrected'!AM11),"",'Module C Corrected'!AM11)</f>
        <v>1.82</v>
      </c>
      <c r="AN11" s="2">
        <f>IF(ISBLANK('Module C Corrected'!AN11),"",'Module C Corrected'!AN11)</f>
        <v>1.82</v>
      </c>
      <c r="AO11" s="33">
        <f ca="1">IFERROR(IF(AND($A11=VLOOKUP($A11&amp;"."&amp;$C11,UncollectibleLookup,2,FALSE),$C11=VLOOKUP($A11&amp;"."&amp;$C11,UncollectibleLookup,4,FALSE)),0,'Module C Corrected'!AO11),'Module C Corrected'!AO11)</f>
        <v>476.3</v>
      </c>
      <c r="AP11" s="33">
        <f ca="1">IFERROR(IF(AND($A11=VLOOKUP($A11&amp;"."&amp;$C11,UncollectibleLookup,2,FALSE),$C11=VLOOKUP($A11&amp;"."&amp;$C11,UncollectibleLookup,4,FALSE)),0,'Module C Corrected'!AP11),'Module C Corrected'!AP11)</f>
        <v>228.72</v>
      </c>
      <c r="AQ11" s="33">
        <f ca="1">IFERROR(IF(AND($A11=VLOOKUP($A11&amp;"."&amp;$C11,UncollectibleLookup,2,FALSE),$C11=VLOOKUP($A11&amp;"."&amp;$C11,UncollectibleLookup,4,FALSE)),0,'Module C Corrected'!AQ11),'Module C Corrected'!AQ11)</f>
        <v>202.42</v>
      </c>
      <c r="AR11" s="33">
        <f ca="1">IFERROR(IF(AND($A11=VLOOKUP($A11&amp;"."&amp;$C11,UncollectibleLookup,2,FALSE),$C11=VLOOKUP($A11&amp;"."&amp;$C11,UncollectibleLookup,4,FALSE)),0,'Module C Corrected'!AR11),'Module C Corrected'!AR11)</f>
        <v>225.31</v>
      </c>
      <c r="AS11" s="33">
        <f ca="1">IFERROR(IF(AND($A11=VLOOKUP($A11&amp;"."&amp;$C11,UncollectibleLookup,2,FALSE),$C11=VLOOKUP($A11&amp;"."&amp;$C11,UncollectibleLookup,4,FALSE)),0,'Module C Corrected'!AS11),'Module C Corrected'!AS11)</f>
        <v>351.61</v>
      </c>
      <c r="AT11" s="33">
        <f ca="1">IFERROR(IF(AND($A11=VLOOKUP($A11&amp;"."&amp;$C11,UncollectibleLookup,2,FALSE),$C11=VLOOKUP($A11&amp;"."&amp;$C11,UncollectibleLookup,4,FALSE)),0,'Module C Corrected'!AT11),'Module C Corrected'!AT11)</f>
        <v>214.02</v>
      </c>
      <c r="AU11" s="33">
        <f ca="1">IFERROR(IF(AND($A11=VLOOKUP($A11&amp;"."&amp;$C11,UncollectibleLookup,2,FALSE),$C11=VLOOKUP($A11&amp;"."&amp;$C11,UncollectibleLookup,4,FALSE)),0,'Module C Corrected'!AU11),'Module C Corrected'!AU11)</f>
        <v>72.42</v>
      </c>
      <c r="AV11" s="33">
        <f ca="1">IFERROR(IF(AND($A11=VLOOKUP($A11&amp;"."&amp;$C11,UncollectibleLookup,2,FALSE),$C11=VLOOKUP($A11&amp;"."&amp;$C11,UncollectibleLookup,4,FALSE)),0,'Module C Corrected'!AV11),'Module C Corrected'!AV11)</f>
        <v>157.21</v>
      </c>
      <c r="AW11" s="33">
        <f ca="1">IFERROR(IF(AND($A11=VLOOKUP($A11&amp;"."&amp;$C11,UncollectibleLookup,2,FALSE),$C11=VLOOKUP($A11&amp;"."&amp;$C11,UncollectibleLookup,4,FALSE)),0,'Module C Corrected'!AW11),'Module C Corrected'!AW11)</f>
        <v>506.96</v>
      </c>
      <c r="AX11" s="33">
        <f ca="1">IFERROR(IF(AND($A11=VLOOKUP($A11&amp;"."&amp;$C11,UncollectibleLookup,2,FALSE),$C11=VLOOKUP($A11&amp;"."&amp;$C11,UncollectibleLookup,4,FALSE)),0,'Module C Corrected'!AX11),'Module C Corrected'!AX11)</f>
        <v>370.81</v>
      </c>
      <c r="AY11" s="33">
        <f ca="1">IFERROR(IF(AND($A11=VLOOKUP($A11&amp;"."&amp;$C11,UncollectibleLookup,2,FALSE),$C11=VLOOKUP($A11&amp;"."&amp;$C11,UncollectibleLookup,4,FALSE)),0,'Module C Corrected'!AY11),'Module C Corrected'!AY11)</f>
        <v>1907.96</v>
      </c>
      <c r="AZ11" s="33">
        <f ca="1">IFERROR(IF(AND($A11=VLOOKUP($A11&amp;"."&amp;$C11,UncollectibleLookup,2,FALSE),$C11=VLOOKUP($A11&amp;"."&amp;$C11,UncollectibleLookup,4,FALSE)),0,'Module C Corrected'!AZ11),'Module C Corrected'!AZ11)</f>
        <v>597.52</v>
      </c>
      <c r="BA11" s="31">
        <f t="shared" ca="1" si="3"/>
        <v>-9.4</v>
      </c>
      <c r="BB11" s="31">
        <f t="shared" ca="1" si="3"/>
        <v>-4.51</v>
      </c>
      <c r="BC11" s="31">
        <f t="shared" ca="1" si="3"/>
        <v>-4</v>
      </c>
      <c r="BD11" s="31">
        <f t="shared" ca="1" si="3"/>
        <v>-5.93</v>
      </c>
      <c r="BE11" s="31">
        <f t="shared" ca="1" si="3"/>
        <v>-9.25</v>
      </c>
      <c r="BF11" s="31">
        <f t="shared" ca="1" si="3"/>
        <v>-5.63</v>
      </c>
      <c r="BG11" s="31">
        <f t="shared" ca="1" si="3"/>
        <v>0</v>
      </c>
      <c r="BH11" s="31">
        <f t="shared" ca="1" si="3"/>
        <v>0</v>
      </c>
      <c r="BI11" s="31">
        <f t="shared" ca="1" si="3"/>
        <v>0</v>
      </c>
      <c r="BJ11" s="31">
        <f t="shared" ca="1" si="3"/>
        <v>-24.45</v>
      </c>
      <c r="BK11" s="31">
        <f t="shared" ca="1" si="3"/>
        <v>-125.8</v>
      </c>
      <c r="BL11" s="31">
        <f t="shared" ca="1" si="3"/>
        <v>-39.4</v>
      </c>
      <c r="BM11" s="6">
        <f t="shared" ca="1" si="4"/>
        <v>8.2699999999999996E-2</v>
      </c>
      <c r="BN11" s="6">
        <f t="shared" ca="1" si="4"/>
        <v>8.2699999999999996E-2</v>
      </c>
      <c r="BO11" s="6">
        <f t="shared" ca="1" si="4"/>
        <v>8.2699999999999996E-2</v>
      </c>
      <c r="BP11" s="6">
        <f t="shared" ca="1" si="4"/>
        <v>8.2699999999999996E-2</v>
      </c>
      <c r="BQ11" s="6">
        <f t="shared" ca="1" si="4"/>
        <v>8.2699999999999996E-2</v>
      </c>
      <c r="BR11" s="6">
        <f t="shared" ca="1" si="4"/>
        <v>8.2699999999999996E-2</v>
      </c>
      <c r="BS11" s="6">
        <f t="shared" ca="1" si="4"/>
        <v>8.2699999999999996E-2</v>
      </c>
      <c r="BT11" s="6">
        <f t="shared" ca="1" si="4"/>
        <v>8.2699999999999996E-2</v>
      </c>
      <c r="BU11" s="6">
        <f t="shared" ca="1" si="4"/>
        <v>8.2699999999999996E-2</v>
      </c>
      <c r="BV11" s="6">
        <f t="shared" ca="1" si="4"/>
        <v>8.2699999999999996E-2</v>
      </c>
      <c r="BW11" s="6">
        <f t="shared" ca="1" si="4"/>
        <v>8.2699999999999996E-2</v>
      </c>
      <c r="BX11" s="6">
        <f t="shared" ca="1" si="4"/>
        <v>8.2699999999999996E-2</v>
      </c>
      <c r="BY11" s="31">
        <f t="shared" ca="1" si="5"/>
        <v>2591.4699999999998</v>
      </c>
      <c r="BZ11" s="31">
        <f t="shared" ca="1" si="5"/>
        <v>1244.44</v>
      </c>
      <c r="CA11" s="31">
        <f t="shared" ca="1" si="5"/>
        <v>1101.3499999999999</v>
      </c>
      <c r="CB11" s="31">
        <f t="shared" ca="1" si="5"/>
        <v>1225.8800000000001</v>
      </c>
      <c r="CC11" s="31">
        <f t="shared" ca="1" si="5"/>
        <v>1913.01</v>
      </c>
      <c r="CD11" s="31">
        <f t="shared" ca="1" si="5"/>
        <v>1164.46</v>
      </c>
      <c r="CE11" s="31">
        <f t="shared" ca="1" si="5"/>
        <v>394.03</v>
      </c>
      <c r="CF11" s="31">
        <f t="shared" ca="1" si="5"/>
        <v>855.36</v>
      </c>
      <c r="CG11" s="31">
        <f t="shared" ca="1" si="5"/>
        <v>2303.59</v>
      </c>
      <c r="CH11" s="31">
        <f t="shared" ca="1" si="5"/>
        <v>1684.93</v>
      </c>
      <c r="CI11" s="31">
        <f t="shared" ca="1" si="5"/>
        <v>8669.67</v>
      </c>
      <c r="CJ11" s="31">
        <f t="shared" ca="1" si="5"/>
        <v>2715.11</v>
      </c>
      <c r="CK11" s="32">
        <f t="shared" ca="1" si="6"/>
        <v>78.34</v>
      </c>
      <c r="CL11" s="32">
        <f t="shared" ca="1" si="6"/>
        <v>37.619999999999997</v>
      </c>
      <c r="CM11" s="32">
        <f t="shared" ca="1" si="6"/>
        <v>33.29</v>
      </c>
      <c r="CN11" s="32">
        <f t="shared" ca="1" si="6"/>
        <v>37.06</v>
      </c>
      <c r="CO11" s="32">
        <f t="shared" ca="1" si="6"/>
        <v>57.83</v>
      </c>
      <c r="CP11" s="32">
        <f t="shared" ca="1" si="6"/>
        <v>35.200000000000003</v>
      </c>
      <c r="CQ11" s="32">
        <f t="shared" ca="1" si="6"/>
        <v>11.91</v>
      </c>
      <c r="CR11" s="32">
        <f t="shared" ca="1" si="6"/>
        <v>25.86</v>
      </c>
      <c r="CS11" s="32">
        <f t="shared" ca="1" si="6"/>
        <v>69.64</v>
      </c>
      <c r="CT11" s="32">
        <f t="shared" ca="1" si="6"/>
        <v>50.93</v>
      </c>
      <c r="CU11" s="32">
        <f t="shared" ca="1" si="6"/>
        <v>262.08</v>
      </c>
      <c r="CV11" s="32">
        <f t="shared" ca="1" si="6"/>
        <v>82.08</v>
      </c>
      <c r="CW11" s="31">
        <f t="shared" ca="1" si="7"/>
        <v>2202.91</v>
      </c>
      <c r="CX11" s="31">
        <f t="shared" ca="1" si="7"/>
        <v>1057.8499999999999</v>
      </c>
      <c r="CY11" s="31">
        <f t="shared" ca="1" si="7"/>
        <v>936.21999999999991</v>
      </c>
      <c r="CZ11" s="31">
        <f t="shared" ca="1" si="7"/>
        <v>1043.5600000000002</v>
      </c>
      <c r="DA11" s="31">
        <f t="shared" ca="1" si="7"/>
        <v>1628.48</v>
      </c>
      <c r="DB11" s="31">
        <f t="shared" ca="1" si="7"/>
        <v>991.2700000000001</v>
      </c>
      <c r="DC11" s="31">
        <f t="shared" ca="1" si="7"/>
        <v>333.52</v>
      </c>
      <c r="DD11" s="31">
        <f t="shared" ca="1" si="7"/>
        <v>724.01</v>
      </c>
      <c r="DE11" s="31">
        <f t="shared" ca="1" si="7"/>
        <v>1866.27</v>
      </c>
      <c r="DF11" s="31">
        <f t="shared" ca="1" si="7"/>
        <v>1389.5000000000002</v>
      </c>
      <c r="DG11" s="31">
        <f t="shared" ca="1" si="7"/>
        <v>7149.59</v>
      </c>
      <c r="DH11" s="31">
        <f t="shared" ca="1" si="7"/>
        <v>2239.0700000000002</v>
      </c>
      <c r="DI11" s="32">
        <f t="shared" ca="1" si="11"/>
        <v>110.15</v>
      </c>
      <c r="DJ11" s="32">
        <f t="shared" ca="1" si="8"/>
        <v>52.89</v>
      </c>
      <c r="DK11" s="32">
        <f t="shared" ca="1" si="8"/>
        <v>46.81</v>
      </c>
      <c r="DL11" s="32">
        <f t="shared" ca="1" si="8"/>
        <v>52.18</v>
      </c>
      <c r="DM11" s="32">
        <f t="shared" ca="1" si="8"/>
        <v>81.42</v>
      </c>
      <c r="DN11" s="32">
        <f t="shared" ca="1" si="8"/>
        <v>49.56</v>
      </c>
      <c r="DO11" s="32">
        <f t="shared" ca="1" si="8"/>
        <v>16.68</v>
      </c>
      <c r="DP11" s="32">
        <f t="shared" ca="1" si="8"/>
        <v>36.200000000000003</v>
      </c>
      <c r="DQ11" s="32">
        <f t="shared" ca="1" si="8"/>
        <v>93.31</v>
      </c>
      <c r="DR11" s="32">
        <f t="shared" ca="1" si="8"/>
        <v>69.48</v>
      </c>
      <c r="DS11" s="32">
        <f t="shared" ca="1" si="8"/>
        <v>357.48</v>
      </c>
      <c r="DT11" s="32">
        <f t="shared" ca="1" si="8"/>
        <v>111.95</v>
      </c>
      <c r="DU11" s="31">
        <f t="shared" ca="1" si="12"/>
        <v>709.71</v>
      </c>
      <c r="DV11" s="31">
        <f t="shared" ca="1" si="9"/>
        <v>338.34</v>
      </c>
      <c r="DW11" s="31">
        <f t="shared" ca="1" si="9"/>
        <v>297.45999999999998</v>
      </c>
      <c r="DX11" s="31">
        <f t="shared" ca="1" si="9"/>
        <v>329.57</v>
      </c>
      <c r="DY11" s="31">
        <f t="shared" ca="1" si="9"/>
        <v>511.62</v>
      </c>
      <c r="DZ11" s="31">
        <f t="shared" ca="1" si="9"/>
        <v>309.74</v>
      </c>
      <c r="EA11" s="31">
        <f t="shared" ca="1" si="9"/>
        <v>103.67</v>
      </c>
      <c r="EB11" s="31">
        <f t="shared" ca="1" si="9"/>
        <v>223.81</v>
      </c>
      <c r="EC11" s="31">
        <f t="shared" ca="1" si="9"/>
        <v>573.75</v>
      </c>
      <c r="ED11" s="31">
        <f t="shared" ca="1" si="9"/>
        <v>424.89</v>
      </c>
      <c r="EE11" s="31">
        <f t="shared" ca="1" si="9"/>
        <v>2174.1</v>
      </c>
      <c r="EF11" s="31">
        <f t="shared" ca="1" si="9"/>
        <v>677.19</v>
      </c>
      <c r="EG11" s="32">
        <f t="shared" ca="1" si="13"/>
        <v>3022.77</v>
      </c>
      <c r="EH11" s="32">
        <f t="shared" ca="1" si="10"/>
        <v>1449.08</v>
      </c>
      <c r="EI11" s="32">
        <f t="shared" ca="1" si="10"/>
        <v>1280.49</v>
      </c>
      <c r="EJ11" s="32">
        <f t="shared" ca="1" si="10"/>
        <v>1425.3100000000002</v>
      </c>
      <c r="EK11" s="32">
        <f t="shared" ca="1" si="10"/>
        <v>2221.52</v>
      </c>
      <c r="EL11" s="32">
        <f t="shared" ca="1" si="10"/>
        <v>1350.5700000000002</v>
      </c>
      <c r="EM11" s="32">
        <f t="shared" ca="1" si="10"/>
        <v>453.87</v>
      </c>
      <c r="EN11" s="32">
        <f t="shared" ca="1" si="10"/>
        <v>984.02</v>
      </c>
      <c r="EO11" s="32">
        <f t="shared" ca="1" si="10"/>
        <v>2533.33</v>
      </c>
      <c r="EP11" s="32">
        <f t="shared" ca="1" si="10"/>
        <v>1883.8700000000003</v>
      </c>
      <c r="EQ11" s="32">
        <f t="shared" ca="1" si="10"/>
        <v>9681.17</v>
      </c>
      <c r="ER11" s="32">
        <f t="shared" ca="1" si="10"/>
        <v>3028.21</v>
      </c>
    </row>
    <row r="12" spans="1:148">
      <c r="A12" t="s">
        <v>433</v>
      </c>
      <c r="B12" s="1" t="s">
        <v>198</v>
      </c>
      <c r="C12" t="str">
        <f t="shared" ca="1" si="1"/>
        <v>0000040511</v>
      </c>
      <c r="D12" t="str">
        <f t="shared" ca="1" si="2"/>
        <v>FortisAlberta Reversing POD - Waupisoo (405S)</v>
      </c>
      <c r="E12" s="51">
        <f ca="1">IFERROR(IF(AND($A12=VLOOKUP($A12&amp;"."&amp;$C12,UncollectibleLookup,2,FALSE),$C12=VLOOKUP($A12&amp;"."&amp;$C12,UncollectibleLookup,4,FALSE)),0,'Module C Corrected'!E12),'Module C Corrected'!E12)</f>
        <v>0</v>
      </c>
      <c r="F12" s="51">
        <f ca="1">IFERROR(IF(AND($A12=VLOOKUP($A12&amp;"."&amp;$C12,UncollectibleLookup,2,FALSE),$C12=VLOOKUP($A12&amp;"."&amp;$C12,UncollectibleLookup,4,FALSE)),0,'Module C Corrected'!F12),'Module C Corrected'!F12)</f>
        <v>0</v>
      </c>
      <c r="G12" s="51">
        <f ca="1">IFERROR(IF(AND($A12=VLOOKUP($A12&amp;"."&amp;$C12,UncollectibleLookup,2,FALSE),$C12=VLOOKUP($A12&amp;"."&amp;$C12,UncollectibleLookup,4,FALSE)),0,'Module C Corrected'!G12),'Module C Corrected'!G12)</f>
        <v>0</v>
      </c>
      <c r="H12" s="51">
        <f ca="1">IFERROR(IF(AND($A12=VLOOKUP($A12&amp;"."&amp;$C12,UncollectibleLookup,2,FALSE),$C12=VLOOKUP($A12&amp;"."&amp;$C12,UncollectibleLookup,4,FALSE)),0,'Module C Corrected'!H12),'Module C Corrected'!H12)</f>
        <v>0</v>
      </c>
      <c r="I12" s="51">
        <f ca="1">IFERROR(IF(AND($A12=VLOOKUP($A12&amp;"."&amp;$C12,UncollectibleLookup,2,FALSE),$C12=VLOOKUP($A12&amp;"."&amp;$C12,UncollectibleLookup,4,FALSE)),0,'Module C Corrected'!I12),'Module C Corrected'!I12)</f>
        <v>0</v>
      </c>
      <c r="J12" s="51">
        <f ca="1">IFERROR(IF(AND($A12=VLOOKUP($A12&amp;"."&amp;$C12,UncollectibleLookup,2,FALSE),$C12=VLOOKUP($A12&amp;"."&amp;$C12,UncollectibleLookup,4,FALSE)),0,'Module C Corrected'!J12),'Module C Corrected'!J12)</f>
        <v>0</v>
      </c>
      <c r="K12" s="51">
        <f ca="1">IFERROR(IF(AND($A12=VLOOKUP($A12&amp;"."&amp;$C12,UncollectibleLookup,2,FALSE),$C12=VLOOKUP($A12&amp;"."&amp;$C12,UncollectibleLookup,4,FALSE)),0,'Module C Corrected'!K12),'Module C Corrected'!K12)</f>
        <v>0</v>
      </c>
      <c r="L12" s="51">
        <f ca="1">IFERROR(IF(AND($A12=VLOOKUP($A12&amp;"."&amp;$C12,UncollectibleLookup,2,FALSE),$C12=VLOOKUP($A12&amp;"."&amp;$C12,UncollectibleLookup,4,FALSE)),0,'Module C Corrected'!L12),'Module C Corrected'!L12)</f>
        <v>0</v>
      </c>
      <c r="M12" s="51">
        <f ca="1">IFERROR(IF(AND($A12=VLOOKUP($A12&amp;"."&amp;$C12,UncollectibleLookup,2,FALSE),$C12=VLOOKUP($A12&amp;"."&amp;$C12,UncollectibleLookup,4,FALSE)),0,'Module C Corrected'!M12),'Module C Corrected'!M12)</f>
        <v>866.19542630000001</v>
      </c>
      <c r="N12" s="51">
        <f ca="1">IFERROR(IF(AND($A12=VLOOKUP($A12&amp;"."&amp;$C12,UncollectibleLookup,2,FALSE),$C12=VLOOKUP($A12&amp;"."&amp;$C12,UncollectibleLookup,4,FALSE)),0,'Module C Corrected'!N12),'Module C Corrected'!N12)</f>
        <v>464.71245620000002</v>
      </c>
      <c r="O12" s="51">
        <f ca="1">IFERROR(IF(AND($A12=VLOOKUP($A12&amp;"."&amp;$C12,UncollectibleLookup,2,FALSE),$C12=VLOOKUP($A12&amp;"."&amp;$C12,UncollectibleLookup,4,FALSE)),0,'Module C Corrected'!O12),'Module C Corrected'!O12)</f>
        <v>1375.5771158</v>
      </c>
      <c r="P12" s="51">
        <f ca="1">IFERROR(IF(AND($A12=VLOOKUP($A12&amp;"."&amp;$C12,UncollectibleLookup,2,FALSE),$C12=VLOOKUP($A12&amp;"."&amp;$C12,UncollectibleLookup,4,FALSE)),0,'Module C Corrected'!P12),'Module C Corrected'!P12)</f>
        <v>1485.1282624</v>
      </c>
      <c r="Q12" s="32">
        <f ca="1">IFERROR(IF(AND($A12=VLOOKUP($A12&amp;"."&amp;$C12,UncollectibleLookup,2,FALSE),$C12=VLOOKUP($A12&amp;"."&amp;$C12,UncollectibleLookup,4,FALSE)),0,'Module C Corrected'!Q12),'Module C Corrected'!Q12)</f>
        <v>0</v>
      </c>
      <c r="R12" s="32">
        <f ca="1">IFERROR(IF(AND($A12=VLOOKUP($A12&amp;"."&amp;$C12,UncollectibleLookup,2,FALSE),$C12=VLOOKUP($A12&amp;"."&amp;$C12,UncollectibleLookup,4,FALSE)),0,'Module C Corrected'!R12),'Module C Corrected'!R12)</f>
        <v>0</v>
      </c>
      <c r="S12" s="32">
        <f ca="1">IFERROR(IF(AND($A12=VLOOKUP($A12&amp;"."&amp;$C12,UncollectibleLookup,2,FALSE),$C12=VLOOKUP($A12&amp;"."&amp;$C12,UncollectibleLookup,4,FALSE)),0,'Module C Corrected'!S12),'Module C Corrected'!S12)</f>
        <v>0</v>
      </c>
      <c r="T12" s="32">
        <f ca="1">IFERROR(IF(AND($A12=VLOOKUP($A12&amp;"."&amp;$C12,UncollectibleLookup,2,FALSE),$C12=VLOOKUP($A12&amp;"."&amp;$C12,UncollectibleLookup,4,FALSE)),0,'Module C Corrected'!T12),'Module C Corrected'!T12)</f>
        <v>0</v>
      </c>
      <c r="U12" s="32">
        <f ca="1">IFERROR(IF(AND($A12=VLOOKUP($A12&amp;"."&amp;$C12,UncollectibleLookup,2,FALSE),$C12=VLOOKUP($A12&amp;"."&amp;$C12,UncollectibleLookup,4,FALSE)),0,'Module C Corrected'!U12),'Module C Corrected'!U12)</f>
        <v>0</v>
      </c>
      <c r="V12" s="32">
        <f ca="1">IFERROR(IF(AND($A12=VLOOKUP($A12&amp;"."&amp;$C12,UncollectibleLookup,2,FALSE),$C12=VLOOKUP($A12&amp;"."&amp;$C12,UncollectibleLookup,4,FALSE)),0,'Module C Corrected'!V12),'Module C Corrected'!V12)</f>
        <v>0</v>
      </c>
      <c r="W12" s="32">
        <f ca="1">IFERROR(IF(AND($A12=VLOOKUP($A12&amp;"."&amp;$C12,UncollectibleLookup,2,FALSE),$C12=VLOOKUP($A12&amp;"."&amp;$C12,UncollectibleLookup,4,FALSE)),0,'Module C Corrected'!W12),'Module C Corrected'!W12)</f>
        <v>0</v>
      </c>
      <c r="X12" s="32">
        <f ca="1">IFERROR(IF(AND($A12=VLOOKUP($A12&amp;"."&amp;$C12,UncollectibleLookup,2,FALSE),$C12=VLOOKUP($A12&amp;"."&amp;$C12,UncollectibleLookup,4,FALSE)),0,'Module C Corrected'!X12),'Module C Corrected'!X12)</f>
        <v>0</v>
      </c>
      <c r="Y12" s="32">
        <f ca="1">IFERROR(IF(AND($A12=VLOOKUP($A12&amp;"."&amp;$C12,UncollectibleLookup,2,FALSE),$C12=VLOOKUP($A12&amp;"."&amp;$C12,UncollectibleLookup,4,FALSE)),0,'Module C Corrected'!Y12),'Module C Corrected'!Y12)</f>
        <v>216482.83</v>
      </c>
      <c r="Z12" s="32">
        <f ca="1">IFERROR(IF(AND($A12=VLOOKUP($A12&amp;"."&amp;$C12,UncollectibleLookup,2,FALSE),$C12=VLOOKUP($A12&amp;"."&amp;$C12,UncollectibleLookup,4,FALSE)),0,'Module C Corrected'!Z12),'Module C Corrected'!Z12)</f>
        <v>16041.57</v>
      </c>
      <c r="AA12" s="32">
        <f ca="1">IFERROR(IF(AND($A12=VLOOKUP($A12&amp;"."&amp;$C12,UncollectibleLookup,2,FALSE),$C12=VLOOKUP($A12&amp;"."&amp;$C12,UncollectibleLookup,4,FALSE)),0,'Module C Corrected'!AA12),'Module C Corrected'!AA12)</f>
        <v>89388.67</v>
      </c>
      <c r="AB12" s="32">
        <f ca="1">IFERROR(IF(AND($A12=VLOOKUP($A12&amp;"."&amp;$C12,UncollectibleLookup,2,FALSE),$C12=VLOOKUP($A12&amp;"."&amp;$C12,UncollectibleLookup,4,FALSE)),0,'Module C Corrected'!AB12),'Module C Corrected'!AB12)</f>
        <v>89863.81</v>
      </c>
      <c r="AC12" s="2" t="str">
        <f>IF(ISBLANK('Module C Corrected'!AC12),"",'Module C Corrected'!AC12)</f>
        <v/>
      </c>
      <c r="AD12" s="2" t="str">
        <f>IF(ISBLANK('Module C Corrected'!AD12),"",'Module C Corrected'!AD12)</f>
        <v/>
      </c>
      <c r="AE12" s="2" t="str">
        <f>IF(ISBLANK('Module C Corrected'!AE12),"",'Module C Corrected'!AE12)</f>
        <v/>
      </c>
      <c r="AF12" s="2" t="str">
        <f>IF(ISBLANK('Module C Corrected'!AF12),"",'Module C Corrected'!AF12)</f>
        <v/>
      </c>
      <c r="AG12" s="2" t="str">
        <f>IF(ISBLANK('Module C Corrected'!AG12),"",'Module C Corrected'!AG12)</f>
        <v/>
      </c>
      <c r="AH12" s="2" t="str">
        <f>IF(ISBLANK('Module C Corrected'!AH12),"",'Module C Corrected'!AH12)</f>
        <v/>
      </c>
      <c r="AI12" s="2" t="str">
        <f>IF(ISBLANK('Module C Corrected'!AI12),"",'Module C Corrected'!AI12)</f>
        <v/>
      </c>
      <c r="AJ12" s="2" t="str">
        <f>IF(ISBLANK('Module C Corrected'!AJ12),"",'Module C Corrected'!AJ12)</f>
        <v/>
      </c>
      <c r="AK12" s="2">
        <f>IF(ISBLANK('Module C Corrected'!AK12),"",'Module C Corrected'!AK12)</f>
        <v>2.44</v>
      </c>
      <c r="AL12" s="2">
        <f>IF(ISBLANK('Module C Corrected'!AL12),"",'Module C Corrected'!AL12)</f>
        <v>2.44</v>
      </c>
      <c r="AM12" s="2">
        <f>IF(ISBLANK('Module C Corrected'!AM12),"",'Module C Corrected'!AM12)</f>
        <v>2.44</v>
      </c>
      <c r="AN12" s="2">
        <f>IF(ISBLANK('Module C Corrected'!AN12),"",'Module C Corrected'!AN12)</f>
        <v>2.44</v>
      </c>
      <c r="AO12" s="33">
        <f ca="1">IFERROR(IF(AND($A12=VLOOKUP($A12&amp;"."&amp;$C12,UncollectibleLookup,2,FALSE),$C12=VLOOKUP($A12&amp;"."&amp;$C12,UncollectibleLookup,4,FALSE)),0,'Module C Corrected'!AO12),'Module C Corrected'!AO12)</f>
        <v>0</v>
      </c>
      <c r="AP12" s="33">
        <f ca="1">IFERROR(IF(AND($A12=VLOOKUP($A12&amp;"."&amp;$C12,UncollectibleLookup,2,FALSE),$C12=VLOOKUP($A12&amp;"."&amp;$C12,UncollectibleLookup,4,FALSE)),0,'Module C Corrected'!AP12),'Module C Corrected'!AP12)</f>
        <v>0</v>
      </c>
      <c r="AQ12" s="33">
        <f ca="1">IFERROR(IF(AND($A12=VLOOKUP($A12&amp;"."&amp;$C12,UncollectibleLookup,2,FALSE),$C12=VLOOKUP($A12&amp;"."&amp;$C12,UncollectibleLookup,4,FALSE)),0,'Module C Corrected'!AQ12),'Module C Corrected'!AQ12)</f>
        <v>0</v>
      </c>
      <c r="AR12" s="33">
        <f ca="1">IFERROR(IF(AND($A12=VLOOKUP($A12&amp;"."&amp;$C12,UncollectibleLookup,2,FALSE),$C12=VLOOKUP($A12&amp;"."&amp;$C12,UncollectibleLookup,4,FALSE)),0,'Module C Corrected'!AR12),'Module C Corrected'!AR12)</f>
        <v>0</v>
      </c>
      <c r="AS12" s="33">
        <f ca="1">IFERROR(IF(AND($A12=VLOOKUP($A12&amp;"."&amp;$C12,UncollectibleLookup,2,FALSE),$C12=VLOOKUP($A12&amp;"."&amp;$C12,UncollectibleLookup,4,FALSE)),0,'Module C Corrected'!AS12),'Module C Corrected'!AS12)</f>
        <v>0</v>
      </c>
      <c r="AT12" s="33">
        <f ca="1">IFERROR(IF(AND($A12=VLOOKUP($A12&amp;"."&amp;$C12,UncollectibleLookup,2,FALSE),$C12=VLOOKUP($A12&amp;"."&amp;$C12,UncollectibleLookup,4,FALSE)),0,'Module C Corrected'!AT12),'Module C Corrected'!AT12)</f>
        <v>0</v>
      </c>
      <c r="AU12" s="33">
        <f ca="1">IFERROR(IF(AND($A12=VLOOKUP($A12&amp;"."&amp;$C12,UncollectibleLookup,2,FALSE),$C12=VLOOKUP($A12&amp;"."&amp;$C12,UncollectibleLookup,4,FALSE)),0,'Module C Corrected'!AU12),'Module C Corrected'!AU12)</f>
        <v>0</v>
      </c>
      <c r="AV12" s="33">
        <f ca="1">IFERROR(IF(AND($A12=VLOOKUP($A12&amp;"."&amp;$C12,UncollectibleLookup,2,FALSE),$C12=VLOOKUP($A12&amp;"."&amp;$C12,UncollectibleLookup,4,FALSE)),0,'Module C Corrected'!AV12),'Module C Corrected'!AV12)</f>
        <v>0</v>
      </c>
      <c r="AW12" s="33">
        <f ca="1">IFERROR(IF(AND($A12=VLOOKUP($A12&amp;"."&amp;$C12,UncollectibleLookup,2,FALSE),$C12=VLOOKUP($A12&amp;"."&amp;$C12,UncollectibleLookup,4,FALSE)),0,'Module C Corrected'!AW12),'Module C Corrected'!AW12)</f>
        <v>5282.18</v>
      </c>
      <c r="AX12" s="33">
        <f ca="1">IFERROR(IF(AND($A12=VLOOKUP($A12&amp;"."&amp;$C12,UncollectibleLookup,2,FALSE),$C12=VLOOKUP($A12&amp;"."&amp;$C12,UncollectibleLookup,4,FALSE)),0,'Module C Corrected'!AX12),'Module C Corrected'!AX12)</f>
        <v>391.41</v>
      </c>
      <c r="AY12" s="33">
        <f ca="1">IFERROR(IF(AND($A12=VLOOKUP($A12&amp;"."&amp;$C12,UncollectibleLookup,2,FALSE),$C12=VLOOKUP($A12&amp;"."&amp;$C12,UncollectibleLookup,4,FALSE)),0,'Module C Corrected'!AY12),'Module C Corrected'!AY12)</f>
        <v>2181.08</v>
      </c>
      <c r="AZ12" s="33">
        <f ca="1">IFERROR(IF(AND($A12=VLOOKUP($A12&amp;"."&amp;$C12,UncollectibleLookup,2,FALSE),$C12=VLOOKUP($A12&amp;"."&amp;$C12,UncollectibleLookup,4,FALSE)),0,'Module C Corrected'!AZ12),'Module C Corrected'!AZ12)</f>
        <v>2192.6799999999998</v>
      </c>
      <c r="BA12" s="31">
        <f t="shared" ca="1" si="3"/>
        <v>0</v>
      </c>
      <c r="BB12" s="31">
        <f t="shared" ca="1" si="3"/>
        <v>0</v>
      </c>
      <c r="BC12" s="31">
        <f t="shared" ca="1" si="3"/>
        <v>0</v>
      </c>
      <c r="BD12" s="31">
        <f t="shared" ca="1" si="3"/>
        <v>0</v>
      </c>
      <c r="BE12" s="31">
        <f t="shared" ca="1" si="3"/>
        <v>0</v>
      </c>
      <c r="BF12" s="31">
        <f t="shared" ca="1" si="3"/>
        <v>0</v>
      </c>
      <c r="BG12" s="31">
        <f t="shared" ca="1" si="3"/>
        <v>0</v>
      </c>
      <c r="BH12" s="31">
        <f t="shared" ca="1" si="3"/>
        <v>0</v>
      </c>
      <c r="BI12" s="31">
        <f t="shared" ca="1" si="3"/>
        <v>0</v>
      </c>
      <c r="BJ12" s="31">
        <f t="shared" ca="1" si="3"/>
        <v>-19.25</v>
      </c>
      <c r="BK12" s="31">
        <f t="shared" ca="1" si="3"/>
        <v>-107.27</v>
      </c>
      <c r="BL12" s="31">
        <f t="shared" ca="1" si="3"/>
        <v>-107.84</v>
      </c>
      <c r="BM12" s="6">
        <f t="shared" ca="1" si="4"/>
        <v>2.2100000000000002E-2</v>
      </c>
      <c r="BN12" s="6">
        <f t="shared" ca="1" si="4"/>
        <v>2.2100000000000002E-2</v>
      </c>
      <c r="BO12" s="6">
        <f t="shared" ca="1" si="4"/>
        <v>2.2100000000000002E-2</v>
      </c>
      <c r="BP12" s="6">
        <f t="shared" ca="1" si="4"/>
        <v>2.2100000000000002E-2</v>
      </c>
      <c r="BQ12" s="6">
        <f t="shared" ca="1" si="4"/>
        <v>2.2100000000000002E-2</v>
      </c>
      <c r="BR12" s="6">
        <f t="shared" ca="1" si="4"/>
        <v>2.2100000000000002E-2</v>
      </c>
      <c r="BS12" s="6">
        <f t="shared" ca="1" si="4"/>
        <v>2.2100000000000002E-2</v>
      </c>
      <c r="BT12" s="6">
        <f t="shared" ca="1" si="4"/>
        <v>2.2100000000000002E-2</v>
      </c>
      <c r="BU12" s="6">
        <f t="shared" ca="1" si="4"/>
        <v>2.2100000000000002E-2</v>
      </c>
      <c r="BV12" s="6">
        <f t="shared" ca="1" si="4"/>
        <v>2.2100000000000002E-2</v>
      </c>
      <c r="BW12" s="6">
        <f t="shared" ca="1" si="4"/>
        <v>2.2100000000000002E-2</v>
      </c>
      <c r="BX12" s="6">
        <f t="shared" ca="1" si="4"/>
        <v>2.2100000000000002E-2</v>
      </c>
      <c r="BY12" s="31">
        <f t="shared" ca="1" si="5"/>
        <v>0</v>
      </c>
      <c r="BZ12" s="31">
        <f t="shared" ca="1" si="5"/>
        <v>0</v>
      </c>
      <c r="CA12" s="31">
        <f t="shared" ca="1" si="5"/>
        <v>0</v>
      </c>
      <c r="CB12" s="31">
        <f t="shared" ca="1" si="5"/>
        <v>0</v>
      </c>
      <c r="CC12" s="31">
        <f t="shared" ca="1" si="5"/>
        <v>0</v>
      </c>
      <c r="CD12" s="31">
        <f t="shared" ca="1" si="5"/>
        <v>0</v>
      </c>
      <c r="CE12" s="31">
        <f t="shared" ca="1" si="5"/>
        <v>0</v>
      </c>
      <c r="CF12" s="31">
        <f t="shared" ca="1" si="5"/>
        <v>0</v>
      </c>
      <c r="CG12" s="31">
        <f t="shared" ca="1" si="5"/>
        <v>4784.2700000000004</v>
      </c>
      <c r="CH12" s="31">
        <f t="shared" ca="1" si="5"/>
        <v>354.52</v>
      </c>
      <c r="CI12" s="31">
        <f t="shared" ca="1" si="5"/>
        <v>1975.49</v>
      </c>
      <c r="CJ12" s="31">
        <f t="shared" ca="1" si="5"/>
        <v>1985.99</v>
      </c>
      <c r="CK12" s="32">
        <f t="shared" ca="1" si="6"/>
        <v>0</v>
      </c>
      <c r="CL12" s="32">
        <f t="shared" ca="1" si="6"/>
        <v>0</v>
      </c>
      <c r="CM12" s="32">
        <f t="shared" ca="1" si="6"/>
        <v>0</v>
      </c>
      <c r="CN12" s="32">
        <f t="shared" ca="1" si="6"/>
        <v>0</v>
      </c>
      <c r="CO12" s="32">
        <f t="shared" ca="1" si="6"/>
        <v>0</v>
      </c>
      <c r="CP12" s="32">
        <f t="shared" ca="1" si="6"/>
        <v>0</v>
      </c>
      <c r="CQ12" s="32">
        <f t="shared" ca="1" si="6"/>
        <v>0</v>
      </c>
      <c r="CR12" s="32">
        <f t="shared" ca="1" si="6"/>
        <v>0</v>
      </c>
      <c r="CS12" s="32">
        <f t="shared" ca="1" si="6"/>
        <v>541.21</v>
      </c>
      <c r="CT12" s="32">
        <f t="shared" ca="1" si="6"/>
        <v>40.1</v>
      </c>
      <c r="CU12" s="32">
        <f t="shared" ca="1" si="6"/>
        <v>223.47</v>
      </c>
      <c r="CV12" s="32">
        <f t="shared" ca="1" si="6"/>
        <v>224.66</v>
      </c>
      <c r="CW12" s="31">
        <f t="shared" ca="1" si="7"/>
        <v>0</v>
      </c>
      <c r="CX12" s="31">
        <f t="shared" ca="1" si="7"/>
        <v>0</v>
      </c>
      <c r="CY12" s="31">
        <f t="shared" ca="1" si="7"/>
        <v>0</v>
      </c>
      <c r="CZ12" s="31">
        <f t="shared" ca="1" si="7"/>
        <v>0</v>
      </c>
      <c r="DA12" s="31">
        <f t="shared" ca="1" si="7"/>
        <v>0</v>
      </c>
      <c r="DB12" s="31">
        <f t="shared" ca="1" si="7"/>
        <v>0</v>
      </c>
      <c r="DC12" s="31">
        <f t="shared" ca="1" si="7"/>
        <v>0</v>
      </c>
      <c r="DD12" s="31">
        <f t="shared" ca="1" si="7"/>
        <v>0</v>
      </c>
      <c r="DE12" s="31">
        <f t="shared" ca="1" si="7"/>
        <v>43.300000000000182</v>
      </c>
      <c r="DF12" s="31">
        <f t="shared" ca="1" si="7"/>
        <v>22.45999999999998</v>
      </c>
      <c r="DG12" s="31">
        <f t="shared" ca="1" si="7"/>
        <v>125.15000000000011</v>
      </c>
      <c r="DH12" s="31">
        <f t="shared" ca="1" si="7"/>
        <v>125.81000000000026</v>
      </c>
      <c r="DI12" s="32">
        <f t="shared" ca="1" si="11"/>
        <v>0</v>
      </c>
      <c r="DJ12" s="32">
        <f t="shared" ca="1" si="8"/>
        <v>0</v>
      </c>
      <c r="DK12" s="32">
        <f t="shared" ca="1" si="8"/>
        <v>0</v>
      </c>
      <c r="DL12" s="32">
        <f t="shared" ca="1" si="8"/>
        <v>0</v>
      </c>
      <c r="DM12" s="32">
        <f t="shared" ca="1" si="8"/>
        <v>0</v>
      </c>
      <c r="DN12" s="32">
        <f t="shared" ca="1" si="8"/>
        <v>0</v>
      </c>
      <c r="DO12" s="32">
        <f t="shared" ca="1" si="8"/>
        <v>0</v>
      </c>
      <c r="DP12" s="32">
        <f t="shared" ca="1" si="8"/>
        <v>0</v>
      </c>
      <c r="DQ12" s="32">
        <f t="shared" ca="1" si="8"/>
        <v>2.17</v>
      </c>
      <c r="DR12" s="32">
        <f t="shared" ca="1" si="8"/>
        <v>1.1200000000000001</v>
      </c>
      <c r="DS12" s="32">
        <f t="shared" ca="1" si="8"/>
        <v>6.26</v>
      </c>
      <c r="DT12" s="32">
        <f t="shared" ca="1" si="8"/>
        <v>6.29</v>
      </c>
      <c r="DU12" s="31">
        <f t="shared" ca="1" si="12"/>
        <v>0</v>
      </c>
      <c r="DV12" s="31">
        <f t="shared" ca="1" si="9"/>
        <v>0</v>
      </c>
      <c r="DW12" s="31">
        <f t="shared" ca="1" si="9"/>
        <v>0</v>
      </c>
      <c r="DX12" s="31">
        <f t="shared" ca="1" si="9"/>
        <v>0</v>
      </c>
      <c r="DY12" s="31">
        <f t="shared" ca="1" si="9"/>
        <v>0</v>
      </c>
      <c r="DZ12" s="31">
        <f t="shared" ca="1" si="9"/>
        <v>0</v>
      </c>
      <c r="EA12" s="31">
        <f t="shared" ca="1" si="9"/>
        <v>0</v>
      </c>
      <c r="EB12" s="31">
        <f t="shared" ca="1" si="9"/>
        <v>0</v>
      </c>
      <c r="EC12" s="31">
        <f t="shared" ca="1" si="9"/>
        <v>13.31</v>
      </c>
      <c r="ED12" s="31">
        <f t="shared" ca="1" si="9"/>
        <v>6.87</v>
      </c>
      <c r="EE12" s="31">
        <f t="shared" ca="1" si="9"/>
        <v>38.06</v>
      </c>
      <c r="EF12" s="31">
        <f t="shared" ca="1" si="9"/>
        <v>38.049999999999997</v>
      </c>
      <c r="EG12" s="32">
        <f t="shared" ca="1" si="13"/>
        <v>0</v>
      </c>
      <c r="EH12" s="32">
        <f t="shared" ca="1" si="10"/>
        <v>0</v>
      </c>
      <c r="EI12" s="32">
        <f t="shared" ca="1" si="10"/>
        <v>0</v>
      </c>
      <c r="EJ12" s="32">
        <f t="shared" ca="1" si="10"/>
        <v>0</v>
      </c>
      <c r="EK12" s="32">
        <f t="shared" ca="1" si="10"/>
        <v>0</v>
      </c>
      <c r="EL12" s="32">
        <f t="shared" ca="1" si="10"/>
        <v>0</v>
      </c>
      <c r="EM12" s="32">
        <f t="shared" ca="1" si="10"/>
        <v>0</v>
      </c>
      <c r="EN12" s="32">
        <f t="shared" ca="1" si="10"/>
        <v>0</v>
      </c>
      <c r="EO12" s="32">
        <f t="shared" ca="1" si="10"/>
        <v>58.780000000000186</v>
      </c>
      <c r="EP12" s="32">
        <f t="shared" ca="1" si="10"/>
        <v>30.449999999999982</v>
      </c>
      <c r="EQ12" s="32">
        <f t="shared" ca="1" si="10"/>
        <v>169.47000000000011</v>
      </c>
      <c r="ER12" s="32">
        <f t="shared" ca="1" si="10"/>
        <v>170.15000000000026</v>
      </c>
    </row>
    <row r="13" spans="1:148">
      <c r="A13" t="s">
        <v>433</v>
      </c>
      <c r="B13" s="1" t="s">
        <v>189</v>
      </c>
      <c r="C13" t="str">
        <f t="shared" ca="1" si="1"/>
        <v>0000045411</v>
      </c>
      <c r="D13" t="str">
        <f t="shared" ca="1" si="2"/>
        <v>FortisAlberta Reversing POD - Buck Lake (454S)</v>
      </c>
      <c r="E13" s="51">
        <f ca="1">IFERROR(IF(AND($A13=VLOOKUP($A13&amp;"."&amp;$C13,UncollectibleLookup,2,FALSE),$C13=VLOOKUP($A13&amp;"."&amp;$C13,UncollectibleLookup,4,FALSE)),0,'Module C Corrected'!E13),'Module C Corrected'!E13)</f>
        <v>1.5996999999999999</v>
      </c>
      <c r="F13" s="51">
        <f ca="1">IFERROR(IF(AND($A13=VLOOKUP($A13&amp;"."&amp;$C13,UncollectibleLookup,2,FALSE),$C13=VLOOKUP($A13&amp;"."&amp;$C13,UncollectibleLookup,4,FALSE)),0,'Module C Corrected'!F13),'Module C Corrected'!F13)</f>
        <v>0.23130000000000001</v>
      </c>
      <c r="G13" s="51">
        <f ca="1">IFERROR(IF(AND($A13=VLOOKUP($A13&amp;"."&amp;$C13,UncollectibleLookup,2,FALSE),$C13=VLOOKUP($A13&amp;"."&amp;$C13,UncollectibleLookup,4,FALSE)),0,'Module C Corrected'!G13),'Module C Corrected'!G13)</f>
        <v>0</v>
      </c>
      <c r="H13" s="51">
        <f ca="1">IFERROR(IF(AND($A13=VLOOKUP($A13&amp;"."&amp;$C13,UncollectibleLookup,2,FALSE),$C13=VLOOKUP($A13&amp;"."&amp;$C13,UncollectibleLookup,4,FALSE)),0,'Module C Corrected'!H13),'Module C Corrected'!H13)</f>
        <v>35.727899999999998</v>
      </c>
      <c r="I13" s="51">
        <f ca="1">IFERROR(IF(AND($A13=VLOOKUP($A13&amp;"."&amp;$C13,UncollectibleLookup,2,FALSE),$C13=VLOOKUP($A13&amp;"."&amp;$C13,UncollectibleLookup,4,FALSE)),0,'Module C Corrected'!I13),'Module C Corrected'!I13)</f>
        <v>129.38159999999999</v>
      </c>
      <c r="J13" s="51">
        <f ca="1">IFERROR(IF(AND($A13=VLOOKUP($A13&amp;"."&amp;$C13,UncollectibleLookup,2,FALSE),$C13=VLOOKUP($A13&amp;"."&amp;$C13,UncollectibleLookup,4,FALSE)),0,'Module C Corrected'!J13),'Module C Corrected'!J13)</f>
        <v>1.0063</v>
      </c>
      <c r="K13" s="51">
        <f ca="1">IFERROR(IF(AND($A13=VLOOKUP($A13&amp;"."&amp;$C13,UncollectibleLookup,2,FALSE),$C13=VLOOKUP($A13&amp;"."&amp;$C13,UncollectibleLookup,4,FALSE)),0,'Module C Corrected'!K13),'Module C Corrected'!K13)</f>
        <v>6.7046999999999999</v>
      </c>
      <c r="L13" s="51">
        <f ca="1">IFERROR(IF(AND($A13=VLOOKUP($A13&amp;"."&amp;$C13,UncollectibleLookup,2,FALSE),$C13=VLOOKUP($A13&amp;"."&amp;$C13,UncollectibleLookup,4,FALSE)),0,'Module C Corrected'!L13),'Module C Corrected'!L13)</f>
        <v>3.35</v>
      </c>
      <c r="M13" s="51">
        <f ca="1">IFERROR(IF(AND($A13=VLOOKUP($A13&amp;"."&amp;$C13,UncollectibleLookup,2,FALSE),$C13=VLOOKUP($A13&amp;"."&amp;$C13,UncollectibleLookup,4,FALSE)),0,'Module C Corrected'!M13),'Module C Corrected'!M13)</f>
        <v>0.83899999999999997</v>
      </c>
      <c r="N13" s="51">
        <f ca="1">IFERROR(IF(AND($A13=VLOOKUP($A13&amp;"."&amp;$C13,UncollectibleLookup,2,FALSE),$C13=VLOOKUP($A13&amp;"."&amp;$C13,UncollectibleLookup,4,FALSE)),0,'Module C Corrected'!N13),'Module C Corrected'!N13)</f>
        <v>13.840249999999999</v>
      </c>
      <c r="O13" s="51">
        <f ca="1">IFERROR(IF(AND($A13=VLOOKUP($A13&amp;"."&amp;$C13,UncollectibleLookup,2,FALSE),$C13=VLOOKUP($A13&amp;"."&amp;$C13,UncollectibleLookup,4,FALSE)),0,'Module C Corrected'!O13),'Module C Corrected'!O13)</f>
        <v>0</v>
      </c>
      <c r="P13" s="51">
        <f ca="1">IFERROR(IF(AND($A13=VLOOKUP($A13&amp;"."&amp;$C13,UncollectibleLookup,2,FALSE),$C13=VLOOKUP($A13&amp;"."&amp;$C13,UncollectibleLookup,4,FALSE)),0,'Module C Corrected'!P13),'Module C Corrected'!P13)</f>
        <v>0</v>
      </c>
      <c r="Q13" s="32">
        <f ca="1">IFERROR(IF(AND($A13=VLOOKUP($A13&amp;"."&amp;$C13,UncollectibleLookup,2,FALSE),$C13=VLOOKUP($A13&amp;"."&amp;$C13,UncollectibleLookup,4,FALSE)),0,'Module C Corrected'!Q13),'Module C Corrected'!Q13)</f>
        <v>52.9</v>
      </c>
      <c r="R13" s="32">
        <f ca="1">IFERROR(IF(AND($A13=VLOOKUP($A13&amp;"."&amp;$C13,UncollectibleLookup,2,FALSE),$C13=VLOOKUP($A13&amp;"."&amp;$C13,UncollectibleLookup,4,FALSE)),0,'Module C Corrected'!R13),'Module C Corrected'!R13)</f>
        <v>7.2</v>
      </c>
      <c r="S13" s="32">
        <f ca="1">IFERROR(IF(AND($A13=VLOOKUP($A13&amp;"."&amp;$C13,UncollectibleLookup,2,FALSE),$C13=VLOOKUP($A13&amp;"."&amp;$C13,UncollectibleLookup,4,FALSE)),0,'Module C Corrected'!S13),'Module C Corrected'!S13)</f>
        <v>0</v>
      </c>
      <c r="T13" s="32">
        <f ca="1">IFERROR(IF(AND($A13=VLOOKUP($A13&amp;"."&amp;$C13,UncollectibleLookup,2,FALSE),$C13=VLOOKUP($A13&amp;"."&amp;$C13,UncollectibleLookup,4,FALSE)),0,'Module C Corrected'!T13),'Module C Corrected'!T13)</f>
        <v>1367.99</v>
      </c>
      <c r="U13" s="32">
        <f ca="1">IFERROR(IF(AND($A13=VLOOKUP($A13&amp;"."&amp;$C13,UncollectibleLookup,2,FALSE),$C13=VLOOKUP($A13&amp;"."&amp;$C13,UncollectibleLookup,4,FALSE)),0,'Module C Corrected'!U13),'Module C Corrected'!U13)</f>
        <v>4695.78</v>
      </c>
      <c r="V13" s="32">
        <f ca="1">IFERROR(IF(AND($A13=VLOOKUP($A13&amp;"."&amp;$C13,UncollectibleLookup,2,FALSE),$C13=VLOOKUP($A13&amp;"."&amp;$C13,UncollectibleLookup,4,FALSE)),0,'Module C Corrected'!V13),'Module C Corrected'!V13)</f>
        <v>7.9</v>
      </c>
      <c r="W13" s="32">
        <f ca="1">IFERROR(IF(AND($A13=VLOOKUP($A13&amp;"."&amp;$C13,UncollectibleLookup,2,FALSE),$C13=VLOOKUP($A13&amp;"."&amp;$C13,UncollectibleLookup,4,FALSE)),0,'Module C Corrected'!W13),'Module C Corrected'!W13)</f>
        <v>279.67</v>
      </c>
      <c r="X13" s="32">
        <f ca="1">IFERROR(IF(AND($A13=VLOOKUP($A13&amp;"."&amp;$C13,UncollectibleLookup,2,FALSE),$C13=VLOOKUP($A13&amp;"."&amp;$C13,UncollectibleLookup,4,FALSE)),0,'Module C Corrected'!X13),'Module C Corrected'!X13)</f>
        <v>302.2</v>
      </c>
      <c r="Y13" s="32">
        <f ca="1">IFERROR(IF(AND($A13=VLOOKUP($A13&amp;"."&amp;$C13,UncollectibleLookup,2,FALSE),$C13=VLOOKUP($A13&amp;"."&amp;$C13,UncollectibleLookup,4,FALSE)),0,'Module C Corrected'!Y13),'Module C Corrected'!Y13)</f>
        <v>123.14</v>
      </c>
      <c r="Z13" s="32">
        <f ca="1">IFERROR(IF(AND($A13=VLOOKUP($A13&amp;"."&amp;$C13,UncollectibleLookup,2,FALSE),$C13=VLOOKUP($A13&amp;"."&amp;$C13,UncollectibleLookup,4,FALSE)),0,'Module C Corrected'!Z13),'Module C Corrected'!Z13)</f>
        <v>635.07000000000005</v>
      </c>
      <c r="AA13" s="32">
        <f ca="1">IFERROR(IF(AND($A13=VLOOKUP($A13&amp;"."&amp;$C13,UncollectibleLookup,2,FALSE),$C13=VLOOKUP($A13&amp;"."&amp;$C13,UncollectibleLookup,4,FALSE)),0,'Module C Corrected'!AA13),'Module C Corrected'!AA13)</f>
        <v>0</v>
      </c>
      <c r="AB13" s="32">
        <f ca="1">IFERROR(IF(AND($A13=VLOOKUP($A13&amp;"."&amp;$C13,UncollectibleLookup,2,FALSE),$C13=VLOOKUP($A13&amp;"."&amp;$C13,UncollectibleLookup,4,FALSE)),0,'Module C Corrected'!AB13),'Module C Corrected'!AB13)</f>
        <v>0</v>
      </c>
      <c r="AC13" s="2">
        <f>IF(ISBLANK('Module C Corrected'!AC13),"",'Module C Corrected'!AC13)</f>
        <v>2.3199999999999998</v>
      </c>
      <c r="AD13" s="2">
        <f>IF(ISBLANK('Module C Corrected'!AD13),"",'Module C Corrected'!AD13)</f>
        <v>2.3199999999999998</v>
      </c>
      <c r="AE13" s="2">
        <f>IF(ISBLANK('Module C Corrected'!AE13),"",'Module C Corrected'!AE13)</f>
        <v>2.3199999999999998</v>
      </c>
      <c r="AF13" s="2">
        <f>IF(ISBLANK('Module C Corrected'!AF13),"",'Module C Corrected'!AF13)</f>
        <v>2.3199999999999998</v>
      </c>
      <c r="AG13" s="2">
        <f>IF(ISBLANK('Module C Corrected'!AG13),"",'Module C Corrected'!AG13)</f>
        <v>2.3199999999999998</v>
      </c>
      <c r="AH13" s="2">
        <f>IF(ISBLANK('Module C Corrected'!AH13),"",'Module C Corrected'!AH13)</f>
        <v>2.3199999999999998</v>
      </c>
      <c r="AI13" s="2">
        <f>IF(ISBLANK('Module C Corrected'!AI13),"",'Module C Corrected'!AI13)</f>
        <v>2.3199999999999998</v>
      </c>
      <c r="AJ13" s="2">
        <f>IF(ISBLANK('Module C Corrected'!AJ13),"",'Module C Corrected'!AJ13)</f>
        <v>2.3199999999999998</v>
      </c>
      <c r="AK13" s="2">
        <f>IF(ISBLANK('Module C Corrected'!AK13),"",'Module C Corrected'!AK13)</f>
        <v>2.3199999999999998</v>
      </c>
      <c r="AL13" s="2">
        <f>IF(ISBLANK('Module C Corrected'!AL13),"",'Module C Corrected'!AL13)</f>
        <v>2.3199999999999998</v>
      </c>
      <c r="AM13" s="2">
        <f>IF(ISBLANK('Module C Corrected'!AM13),"",'Module C Corrected'!AM13)</f>
        <v>2.3199999999999998</v>
      </c>
      <c r="AN13" s="2">
        <f>IF(ISBLANK('Module C Corrected'!AN13),"",'Module C Corrected'!AN13)</f>
        <v>2.3199999999999998</v>
      </c>
      <c r="AO13" s="33">
        <f ca="1">IFERROR(IF(AND($A13=VLOOKUP($A13&amp;"."&amp;$C13,UncollectibleLookup,2,FALSE),$C13=VLOOKUP($A13&amp;"."&amp;$C13,UncollectibleLookup,4,FALSE)),0,'Module C Corrected'!AO13),'Module C Corrected'!AO13)</f>
        <v>1.23</v>
      </c>
      <c r="AP13" s="33">
        <f ca="1">IFERROR(IF(AND($A13=VLOOKUP($A13&amp;"."&amp;$C13,UncollectibleLookup,2,FALSE),$C13=VLOOKUP($A13&amp;"."&amp;$C13,UncollectibleLookup,4,FALSE)),0,'Module C Corrected'!AP13),'Module C Corrected'!AP13)</f>
        <v>0.17</v>
      </c>
      <c r="AQ13" s="33">
        <f ca="1">IFERROR(IF(AND($A13=VLOOKUP($A13&amp;"."&amp;$C13,UncollectibleLookup,2,FALSE),$C13=VLOOKUP($A13&amp;"."&amp;$C13,UncollectibleLookup,4,FALSE)),0,'Module C Corrected'!AQ13),'Module C Corrected'!AQ13)</f>
        <v>0</v>
      </c>
      <c r="AR13" s="33">
        <f ca="1">IFERROR(IF(AND($A13=VLOOKUP($A13&amp;"."&amp;$C13,UncollectibleLookup,2,FALSE),$C13=VLOOKUP($A13&amp;"."&amp;$C13,UncollectibleLookup,4,FALSE)),0,'Module C Corrected'!AR13),'Module C Corrected'!AR13)</f>
        <v>31.74</v>
      </c>
      <c r="AS13" s="33">
        <f ca="1">IFERROR(IF(AND($A13=VLOOKUP($A13&amp;"."&amp;$C13,UncollectibleLookup,2,FALSE),$C13=VLOOKUP($A13&amp;"."&amp;$C13,UncollectibleLookup,4,FALSE)),0,'Module C Corrected'!AS13),'Module C Corrected'!AS13)</f>
        <v>108.94</v>
      </c>
      <c r="AT13" s="33">
        <f ca="1">IFERROR(IF(AND($A13=VLOOKUP($A13&amp;"."&amp;$C13,UncollectibleLookup,2,FALSE),$C13=VLOOKUP($A13&amp;"."&amp;$C13,UncollectibleLookup,4,FALSE)),0,'Module C Corrected'!AT13),'Module C Corrected'!AT13)</f>
        <v>0.18</v>
      </c>
      <c r="AU13" s="33">
        <f ca="1">IFERROR(IF(AND($A13=VLOOKUP($A13&amp;"."&amp;$C13,UncollectibleLookup,2,FALSE),$C13=VLOOKUP($A13&amp;"."&amp;$C13,UncollectibleLookup,4,FALSE)),0,'Module C Corrected'!AU13),'Module C Corrected'!AU13)</f>
        <v>6.49</v>
      </c>
      <c r="AV13" s="33">
        <f ca="1">IFERROR(IF(AND($A13=VLOOKUP($A13&amp;"."&amp;$C13,UncollectibleLookup,2,FALSE),$C13=VLOOKUP($A13&amp;"."&amp;$C13,UncollectibleLookup,4,FALSE)),0,'Module C Corrected'!AV13),'Module C Corrected'!AV13)</f>
        <v>7.01</v>
      </c>
      <c r="AW13" s="33">
        <f ca="1">IFERROR(IF(AND($A13=VLOOKUP($A13&amp;"."&amp;$C13,UncollectibleLookup,2,FALSE),$C13=VLOOKUP($A13&amp;"."&amp;$C13,UncollectibleLookup,4,FALSE)),0,'Module C Corrected'!AW13),'Module C Corrected'!AW13)</f>
        <v>2.86</v>
      </c>
      <c r="AX13" s="33">
        <f ca="1">IFERROR(IF(AND($A13=VLOOKUP($A13&amp;"."&amp;$C13,UncollectibleLookup,2,FALSE),$C13=VLOOKUP($A13&amp;"."&amp;$C13,UncollectibleLookup,4,FALSE)),0,'Module C Corrected'!AX13),'Module C Corrected'!AX13)</f>
        <v>14.73</v>
      </c>
      <c r="AY13" s="33">
        <f ca="1">IFERROR(IF(AND($A13=VLOOKUP($A13&amp;"."&amp;$C13,UncollectibleLookup,2,FALSE),$C13=VLOOKUP($A13&amp;"."&amp;$C13,UncollectibleLookup,4,FALSE)),0,'Module C Corrected'!AY13),'Module C Corrected'!AY13)</f>
        <v>0</v>
      </c>
      <c r="AZ13" s="33">
        <f ca="1">IFERROR(IF(AND($A13=VLOOKUP($A13&amp;"."&amp;$C13,UncollectibleLookup,2,FALSE),$C13=VLOOKUP($A13&amp;"."&amp;$C13,UncollectibleLookup,4,FALSE)),0,'Module C Corrected'!AZ13),'Module C Corrected'!AZ13)</f>
        <v>0</v>
      </c>
      <c r="BA13" s="31">
        <f t="shared" ca="1" si="3"/>
        <v>-0.02</v>
      </c>
      <c r="BB13" s="31">
        <f t="shared" ca="1" si="3"/>
        <v>0</v>
      </c>
      <c r="BC13" s="31">
        <f t="shared" ca="1" si="3"/>
        <v>0</v>
      </c>
      <c r="BD13" s="31">
        <f t="shared" ca="1" si="3"/>
        <v>-0.55000000000000004</v>
      </c>
      <c r="BE13" s="31">
        <f t="shared" ca="1" si="3"/>
        <v>-1.88</v>
      </c>
      <c r="BF13" s="31">
        <f t="shared" ca="1" si="3"/>
        <v>0</v>
      </c>
      <c r="BG13" s="31">
        <f t="shared" ca="1" si="3"/>
        <v>0</v>
      </c>
      <c r="BH13" s="31">
        <f t="shared" ca="1" si="3"/>
        <v>0</v>
      </c>
      <c r="BI13" s="31">
        <f t="shared" ca="1" si="3"/>
        <v>0</v>
      </c>
      <c r="BJ13" s="31">
        <f t="shared" ca="1" si="3"/>
        <v>-0.76</v>
      </c>
      <c r="BK13" s="31">
        <f t="shared" ca="1" si="3"/>
        <v>0</v>
      </c>
      <c r="BL13" s="31">
        <f t="shared" ca="1" si="3"/>
        <v>0</v>
      </c>
      <c r="BM13" s="6">
        <f t="shared" ca="1" si="4"/>
        <v>6.6400000000000001E-2</v>
      </c>
      <c r="BN13" s="6">
        <f t="shared" ca="1" si="4"/>
        <v>6.6400000000000001E-2</v>
      </c>
      <c r="BO13" s="6">
        <f t="shared" ca="1" si="4"/>
        <v>6.6400000000000001E-2</v>
      </c>
      <c r="BP13" s="6">
        <f t="shared" ca="1" si="4"/>
        <v>6.6400000000000001E-2</v>
      </c>
      <c r="BQ13" s="6">
        <f t="shared" ca="1" si="4"/>
        <v>6.6400000000000001E-2</v>
      </c>
      <c r="BR13" s="6">
        <f t="shared" ca="1" si="4"/>
        <v>6.6400000000000001E-2</v>
      </c>
      <c r="BS13" s="6">
        <f t="shared" ca="1" si="4"/>
        <v>6.6400000000000001E-2</v>
      </c>
      <c r="BT13" s="6">
        <f t="shared" ca="1" si="4"/>
        <v>6.6400000000000001E-2</v>
      </c>
      <c r="BU13" s="6">
        <f t="shared" ca="1" si="4"/>
        <v>6.6400000000000001E-2</v>
      </c>
      <c r="BV13" s="6">
        <f t="shared" ca="1" si="4"/>
        <v>6.6400000000000001E-2</v>
      </c>
      <c r="BW13" s="6">
        <f t="shared" ca="1" si="4"/>
        <v>6.6400000000000001E-2</v>
      </c>
      <c r="BX13" s="6">
        <f t="shared" ca="1" si="4"/>
        <v>6.6400000000000001E-2</v>
      </c>
      <c r="BY13" s="31">
        <f t="shared" ca="1" si="5"/>
        <v>3.51</v>
      </c>
      <c r="BZ13" s="31">
        <f t="shared" ca="1" si="5"/>
        <v>0.48</v>
      </c>
      <c r="CA13" s="31">
        <f t="shared" ca="1" si="5"/>
        <v>0</v>
      </c>
      <c r="CB13" s="31">
        <f t="shared" ca="1" si="5"/>
        <v>90.83</v>
      </c>
      <c r="CC13" s="31">
        <f t="shared" ca="1" si="5"/>
        <v>311.8</v>
      </c>
      <c r="CD13" s="31">
        <f t="shared" ca="1" si="5"/>
        <v>0.52</v>
      </c>
      <c r="CE13" s="31">
        <f t="shared" ca="1" si="5"/>
        <v>18.57</v>
      </c>
      <c r="CF13" s="31">
        <f t="shared" ca="1" si="5"/>
        <v>20.07</v>
      </c>
      <c r="CG13" s="31">
        <f t="shared" ca="1" si="5"/>
        <v>8.18</v>
      </c>
      <c r="CH13" s="31">
        <f t="shared" ca="1" si="5"/>
        <v>42.17</v>
      </c>
      <c r="CI13" s="31">
        <f t="shared" ca="1" si="5"/>
        <v>0</v>
      </c>
      <c r="CJ13" s="31">
        <f t="shared" ca="1" si="5"/>
        <v>0</v>
      </c>
      <c r="CK13" s="32">
        <f t="shared" ca="1" si="6"/>
        <v>0.13</v>
      </c>
      <c r="CL13" s="32">
        <f t="shared" ca="1" si="6"/>
        <v>0.02</v>
      </c>
      <c r="CM13" s="32">
        <f t="shared" ca="1" si="6"/>
        <v>0</v>
      </c>
      <c r="CN13" s="32">
        <f t="shared" ca="1" si="6"/>
        <v>3.42</v>
      </c>
      <c r="CO13" s="32">
        <f t="shared" ca="1" si="6"/>
        <v>11.74</v>
      </c>
      <c r="CP13" s="32">
        <f t="shared" ca="1" si="6"/>
        <v>0.02</v>
      </c>
      <c r="CQ13" s="32">
        <f t="shared" ca="1" si="6"/>
        <v>0.7</v>
      </c>
      <c r="CR13" s="32">
        <f t="shared" ca="1" si="6"/>
        <v>0.76</v>
      </c>
      <c r="CS13" s="32">
        <f t="shared" ca="1" si="6"/>
        <v>0.31</v>
      </c>
      <c r="CT13" s="32">
        <f t="shared" ca="1" si="6"/>
        <v>1.59</v>
      </c>
      <c r="CU13" s="32">
        <f t="shared" ca="1" si="6"/>
        <v>0</v>
      </c>
      <c r="CV13" s="32">
        <f t="shared" ca="1" si="6"/>
        <v>0</v>
      </c>
      <c r="CW13" s="31">
        <f t="shared" ca="1" si="7"/>
        <v>2.4299999999999997</v>
      </c>
      <c r="CX13" s="31">
        <f t="shared" ca="1" si="7"/>
        <v>0.32999999999999996</v>
      </c>
      <c r="CY13" s="31">
        <f t="shared" ca="1" si="7"/>
        <v>0</v>
      </c>
      <c r="CZ13" s="31">
        <f t="shared" ca="1" si="7"/>
        <v>63.06</v>
      </c>
      <c r="DA13" s="31">
        <f t="shared" ca="1" si="7"/>
        <v>216.48000000000002</v>
      </c>
      <c r="DB13" s="31">
        <f t="shared" ca="1" si="7"/>
        <v>0.36000000000000004</v>
      </c>
      <c r="DC13" s="31">
        <f t="shared" ca="1" si="7"/>
        <v>12.78</v>
      </c>
      <c r="DD13" s="31">
        <f t="shared" ca="1" si="7"/>
        <v>13.820000000000002</v>
      </c>
      <c r="DE13" s="31">
        <f t="shared" ca="1" si="7"/>
        <v>5.6300000000000008</v>
      </c>
      <c r="DF13" s="31">
        <f t="shared" ca="1" si="7"/>
        <v>29.790000000000006</v>
      </c>
      <c r="DG13" s="31">
        <f t="shared" ca="1" si="7"/>
        <v>0</v>
      </c>
      <c r="DH13" s="31">
        <f t="shared" ca="1" si="7"/>
        <v>0</v>
      </c>
      <c r="DI13" s="32">
        <f t="shared" ca="1" si="11"/>
        <v>0.12</v>
      </c>
      <c r="DJ13" s="32">
        <f t="shared" ca="1" si="8"/>
        <v>0.02</v>
      </c>
      <c r="DK13" s="32">
        <f t="shared" ca="1" si="8"/>
        <v>0</v>
      </c>
      <c r="DL13" s="32">
        <f t="shared" ca="1" si="8"/>
        <v>3.15</v>
      </c>
      <c r="DM13" s="32">
        <f t="shared" ca="1" si="8"/>
        <v>10.82</v>
      </c>
      <c r="DN13" s="32">
        <f t="shared" ca="1" si="8"/>
        <v>0.02</v>
      </c>
      <c r="DO13" s="32">
        <f t="shared" ca="1" si="8"/>
        <v>0.64</v>
      </c>
      <c r="DP13" s="32">
        <f t="shared" ca="1" si="8"/>
        <v>0.69</v>
      </c>
      <c r="DQ13" s="32">
        <f t="shared" ca="1" si="8"/>
        <v>0.28000000000000003</v>
      </c>
      <c r="DR13" s="32">
        <f t="shared" ca="1" si="8"/>
        <v>1.49</v>
      </c>
      <c r="DS13" s="32">
        <f t="shared" ca="1" si="8"/>
        <v>0</v>
      </c>
      <c r="DT13" s="32">
        <f t="shared" ca="1" si="8"/>
        <v>0</v>
      </c>
      <c r="DU13" s="31">
        <f t="shared" ca="1" si="12"/>
        <v>0.78</v>
      </c>
      <c r="DV13" s="31">
        <f t="shared" ca="1" si="9"/>
        <v>0.11</v>
      </c>
      <c r="DW13" s="31">
        <f t="shared" ca="1" si="9"/>
        <v>0</v>
      </c>
      <c r="DX13" s="31">
        <f t="shared" ca="1" si="9"/>
        <v>19.920000000000002</v>
      </c>
      <c r="DY13" s="31">
        <f t="shared" ca="1" si="9"/>
        <v>68.010000000000005</v>
      </c>
      <c r="DZ13" s="31">
        <f t="shared" ca="1" si="9"/>
        <v>0.11</v>
      </c>
      <c r="EA13" s="31">
        <f t="shared" ca="1" si="9"/>
        <v>3.97</v>
      </c>
      <c r="EB13" s="31">
        <f t="shared" ca="1" si="9"/>
        <v>4.2699999999999996</v>
      </c>
      <c r="EC13" s="31">
        <f t="shared" ca="1" si="9"/>
        <v>1.73</v>
      </c>
      <c r="ED13" s="31">
        <f t="shared" ca="1" si="9"/>
        <v>9.11</v>
      </c>
      <c r="EE13" s="31">
        <f t="shared" ca="1" si="9"/>
        <v>0</v>
      </c>
      <c r="EF13" s="31">
        <f t="shared" ca="1" si="9"/>
        <v>0</v>
      </c>
      <c r="EG13" s="32">
        <f t="shared" ca="1" si="13"/>
        <v>3.33</v>
      </c>
      <c r="EH13" s="32">
        <f t="shared" ca="1" si="10"/>
        <v>0.45999999999999996</v>
      </c>
      <c r="EI13" s="32">
        <f t="shared" ca="1" si="10"/>
        <v>0</v>
      </c>
      <c r="EJ13" s="32">
        <f t="shared" ca="1" si="10"/>
        <v>86.13000000000001</v>
      </c>
      <c r="EK13" s="32">
        <f t="shared" ca="1" si="10"/>
        <v>295.31</v>
      </c>
      <c r="EL13" s="32">
        <f t="shared" ca="1" si="10"/>
        <v>0.49000000000000005</v>
      </c>
      <c r="EM13" s="32">
        <f t="shared" ca="1" si="10"/>
        <v>17.39</v>
      </c>
      <c r="EN13" s="32">
        <f t="shared" ca="1" si="10"/>
        <v>18.78</v>
      </c>
      <c r="EO13" s="32">
        <f t="shared" ca="1" si="10"/>
        <v>7.6400000000000006</v>
      </c>
      <c r="EP13" s="32">
        <f t="shared" ca="1" si="10"/>
        <v>40.39</v>
      </c>
      <c r="EQ13" s="32">
        <f t="shared" ca="1" si="10"/>
        <v>0</v>
      </c>
      <c r="ER13" s="32">
        <f t="shared" ca="1" si="10"/>
        <v>0</v>
      </c>
    </row>
    <row r="14" spans="1:148">
      <c r="A14" t="s">
        <v>433</v>
      </c>
      <c r="B14" s="1" t="s">
        <v>192</v>
      </c>
      <c r="C14" t="str">
        <f t="shared" ca="1" si="1"/>
        <v>0000079301</v>
      </c>
      <c r="D14" t="str">
        <f t="shared" ca="1" si="2"/>
        <v>FortisAlberta DOS - Cochrane EV Partnership (793S)</v>
      </c>
      <c r="E14" s="51">
        <f ca="1">IFERROR(IF(AND($A14=VLOOKUP($A14&amp;"."&amp;$C14,UncollectibleLookup,2,FALSE),$C14=VLOOKUP($A14&amp;"."&amp;$C14,UncollectibleLookup,4,FALSE)),0,'Module C Corrected'!E14),'Module C Corrected'!E14)</f>
        <v>1056.6699000000001</v>
      </c>
      <c r="F14" s="51">
        <f ca="1">IFERROR(IF(AND($A14=VLOOKUP($A14&amp;"."&amp;$C14,UncollectibleLookup,2,FALSE),$C14=VLOOKUP($A14&amp;"."&amp;$C14,UncollectibleLookup,4,FALSE)),0,'Module C Corrected'!F14),'Module C Corrected'!F14)</f>
        <v>0</v>
      </c>
      <c r="G14" s="51">
        <f ca="1">IFERROR(IF(AND($A14=VLOOKUP($A14&amp;"."&amp;$C14,UncollectibleLookup,2,FALSE),$C14=VLOOKUP($A14&amp;"."&amp;$C14,UncollectibleLookup,4,FALSE)),0,'Module C Corrected'!G14),'Module C Corrected'!G14)</f>
        <v>6717.1384800000005</v>
      </c>
      <c r="H14" s="51">
        <f ca="1">IFERROR(IF(AND($A14=VLOOKUP($A14&amp;"."&amp;$C14,UncollectibleLookup,2,FALSE),$C14=VLOOKUP($A14&amp;"."&amp;$C14,UncollectibleLookup,4,FALSE)),0,'Module C Corrected'!H14),'Module C Corrected'!H14)</f>
        <v>5852.6266350000005</v>
      </c>
      <c r="I14" s="51">
        <f ca="1">IFERROR(IF(AND($A14=VLOOKUP($A14&amp;"."&amp;$C14,UncollectibleLookup,2,FALSE),$C14=VLOOKUP($A14&amp;"."&amp;$C14,UncollectibleLookup,4,FALSE)),0,'Module C Corrected'!I14),'Module C Corrected'!I14)</f>
        <v>135.57306</v>
      </c>
      <c r="J14" s="51">
        <f ca="1">IFERROR(IF(AND($A14=VLOOKUP($A14&amp;"."&amp;$C14,UncollectibleLookup,2,FALSE),$C14=VLOOKUP($A14&amp;"."&amp;$C14,UncollectibleLookup,4,FALSE)),0,'Module C Corrected'!J14),'Module C Corrected'!J14)</f>
        <v>0</v>
      </c>
      <c r="K14" s="51">
        <f ca="1">IFERROR(IF(AND($A14=VLOOKUP($A14&amp;"."&amp;$C14,UncollectibleLookup,2,FALSE),$C14=VLOOKUP($A14&amp;"."&amp;$C14,UncollectibleLookup,4,FALSE)),0,'Module C Corrected'!K14),'Module C Corrected'!K14)</f>
        <v>0</v>
      </c>
      <c r="L14" s="51">
        <f ca="1">IFERROR(IF(AND($A14=VLOOKUP($A14&amp;"."&amp;$C14,UncollectibleLookup,2,FALSE),$C14=VLOOKUP($A14&amp;"."&amp;$C14,UncollectibleLookup,4,FALSE)),0,'Module C Corrected'!L14),'Module C Corrected'!L14)</f>
        <v>0</v>
      </c>
      <c r="M14" s="51">
        <f ca="1">IFERROR(IF(AND($A14=VLOOKUP($A14&amp;"."&amp;$C14,UncollectibleLookup,2,FALSE),$C14=VLOOKUP($A14&amp;"."&amp;$C14,UncollectibleLookup,4,FALSE)),0,'Module C Corrected'!M14),'Module C Corrected'!M14)</f>
        <v>0</v>
      </c>
      <c r="N14" s="51">
        <f ca="1">IFERROR(IF(AND($A14=VLOOKUP($A14&amp;"."&amp;$C14,UncollectibleLookup,2,FALSE),$C14=VLOOKUP($A14&amp;"."&amp;$C14,UncollectibleLookup,4,FALSE)),0,'Module C Corrected'!N14),'Module C Corrected'!N14)</f>
        <v>374.047282</v>
      </c>
      <c r="O14" s="51">
        <f ca="1">IFERROR(IF(AND($A14=VLOOKUP($A14&amp;"."&amp;$C14,UncollectibleLookup,2,FALSE),$C14=VLOOKUP($A14&amp;"."&amp;$C14,UncollectibleLookup,4,FALSE)),0,'Module C Corrected'!O14),'Module C Corrected'!O14)</f>
        <v>0</v>
      </c>
      <c r="P14" s="51">
        <f ca="1">IFERROR(IF(AND($A14=VLOOKUP($A14&amp;"."&amp;$C14,UncollectibleLookup,2,FALSE),$C14=VLOOKUP($A14&amp;"."&amp;$C14,UncollectibleLookup,4,FALSE)),0,'Module C Corrected'!P14),'Module C Corrected'!P14)</f>
        <v>0</v>
      </c>
      <c r="Q14" s="32">
        <f ca="1">IFERROR(IF(AND($A14=VLOOKUP($A14&amp;"."&amp;$C14,UncollectibleLookup,2,FALSE),$C14=VLOOKUP($A14&amp;"."&amp;$C14,UncollectibleLookup,4,FALSE)),0,'Module C Corrected'!Q14),'Module C Corrected'!Q14)</f>
        <v>69735.06</v>
      </c>
      <c r="R14" s="32">
        <f ca="1">IFERROR(IF(AND($A14=VLOOKUP($A14&amp;"."&amp;$C14,UncollectibleLookup,2,FALSE),$C14=VLOOKUP($A14&amp;"."&amp;$C14,UncollectibleLookup,4,FALSE)),0,'Module C Corrected'!R14),'Module C Corrected'!R14)</f>
        <v>0</v>
      </c>
      <c r="S14" s="32">
        <f ca="1">IFERROR(IF(AND($A14=VLOOKUP($A14&amp;"."&amp;$C14,UncollectibleLookup,2,FALSE),$C14=VLOOKUP($A14&amp;"."&amp;$C14,UncollectibleLookup,4,FALSE)),0,'Module C Corrected'!S14),'Module C Corrected'!S14)</f>
        <v>261224.29000000004</v>
      </c>
      <c r="T14" s="32">
        <f ca="1">IFERROR(IF(AND($A14=VLOOKUP($A14&amp;"."&amp;$C14,UncollectibleLookup,2,FALSE),$C14=VLOOKUP($A14&amp;"."&amp;$C14,UncollectibleLookup,4,FALSE)),0,'Module C Corrected'!T14),'Module C Corrected'!T14)</f>
        <v>163865.34</v>
      </c>
      <c r="U14" s="32">
        <f ca="1">IFERROR(IF(AND($A14=VLOOKUP($A14&amp;"."&amp;$C14,UncollectibleLookup,2,FALSE),$C14=VLOOKUP($A14&amp;"."&amp;$C14,UncollectibleLookup,4,FALSE)),0,'Module C Corrected'!U14),'Module C Corrected'!U14)</f>
        <v>2932.74</v>
      </c>
      <c r="V14" s="32">
        <f ca="1">IFERROR(IF(AND($A14=VLOOKUP($A14&amp;"."&amp;$C14,UncollectibleLookup,2,FALSE),$C14=VLOOKUP($A14&amp;"."&amp;$C14,UncollectibleLookup,4,FALSE)),0,'Module C Corrected'!V14),'Module C Corrected'!V14)</f>
        <v>0</v>
      </c>
      <c r="W14" s="32">
        <f ca="1">IFERROR(IF(AND($A14=VLOOKUP($A14&amp;"."&amp;$C14,UncollectibleLookup,2,FALSE),$C14=VLOOKUP($A14&amp;"."&amp;$C14,UncollectibleLookup,4,FALSE)),0,'Module C Corrected'!W14),'Module C Corrected'!W14)</f>
        <v>0</v>
      </c>
      <c r="X14" s="32">
        <f ca="1">IFERROR(IF(AND($A14=VLOOKUP($A14&amp;"."&amp;$C14,UncollectibleLookup,2,FALSE),$C14=VLOOKUP($A14&amp;"."&amp;$C14,UncollectibleLookup,4,FALSE)),0,'Module C Corrected'!X14),'Module C Corrected'!X14)</f>
        <v>0</v>
      </c>
      <c r="Y14" s="32">
        <f ca="1">IFERROR(IF(AND($A14=VLOOKUP($A14&amp;"."&amp;$C14,UncollectibleLookup,2,FALSE),$C14=VLOOKUP($A14&amp;"."&amp;$C14,UncollectibleLookup,4,FALSE)),0,'Module C Corrected'!Y14),'Module C Corrected'!Y14)</f>
        <v>0</v>
      </c>
      <c r="Z14" s="32">
        <f ca="1">IFERROR(IF(AND($A14=VLOOKUP($A14&amp;"."&amp;$C14,UncollectibleLookup,2,FALSE),$C14=VLOOKUP($A14&amp;"."&amp;$C14,UncollectibleLookup,4,FALSE)),0,'Module C Corrected'!Z14),'Module C Corrected'!Z14)</f>
        <v>8314.26</v>
      </c>
      <c r="AA14" s="32">
        <f ca="1">IFERROR(IF(AND($A14=VLOOKUP($A14&amp;"."&amp;$C14,UncollectibleLookup,2,FALSE),$C14=VLOOKUP($A14&amp;"."&amp;$C14,UncollectibleLookup,4,FALSE)),0,'Module C Corrected'!AA14),'Module C Corrected'!AA14)</f>
        <v>0</v>
      </c>
      <c r="AB14" s="32">
        <f ca="1">IFERROR(IF(AND($A14=VLOOKUP($A14&amp;"."&amp;$C14,UncollectibleLookup,2,FALSE),$C14=VLOOKUP($A14&amp;"."&amp;$C14,UncollectibleLookup,4,FALSE)),0,'Module C Corrected'!AB14),'Module C Corrected'!AB14)</f>
        <v>0</v>
      </c>
      <c r="AC14" s="2">
        <f>IF(ISBLANK('Module C Corrected'!AC14),"",'Module C Corrected'!AC14)</f>
        <v>3.66</v>
      </c>
      <c r="AD14" s="2">
        <f>IF(ISBLANK('Module C Corrected'!AD14),"",'Module C Corrected'!AD14)</f>
        <v>3.66</v>
      </c>
      <c r="AE14" s="2">
        <f>IF(ISBLANK('Module C Corrected'!AE14),"",'Module C Corrected'!AE14)</f>
        <v>3.66</v>
      </c>
      <c r="AF14" s="2">
        <f>IF(ISBLANK('Module C Corrected'!AF14),"",'Module C Corrected'!AF14)</f>
        <v>3.66</v>
      </c>
      <c r="AG14" s="2">
        <f>IF(ISBLANK('Module C Corrected'!AG14),"",'Module C Corrected'!AG14)</f>
        <v>3.66</v>
      </c>
      <c r="AH14" s="2">
        <f>IF(ISBLANK('Module C Corrected'!AH14),"",'Module C Corrected'!AH14)</f>
        <v>3.66</v>
      </c>
      <c r="AI14" s="2">
        <f>IF(ISBLANK('Module C Corrected'!AI14),"",'Module C Corrected'!AI14)</f>
        <v>3.66</v>
      </c>
      <c r="AJ14" s="2">
        <f>IF(ISBLANK('Module C Corrected'!AJ14),"",'Module C Corrected'!AJ14)</f>
        <v>3.66</v>
      </c>
      <c r="AK14" s="2">
        <f>IF(ISBLANK('Module C Corrected'!AK14),"",'Module C Corrected'!AK14)</f>
        <v>3.66</v>
      </c>
      <c r="AL14" s="2">
        <f>IF(ISBLANK('Module C Corrected'!AL14),"",'Module C Corrected'!AL14)</f>
        <v>3.66</v>
      </c>
      <c r="AM14" s="2">
        <f>IF(ISBLANK('Module C Corrected'!AM14),"",'Module C Corrected'!AM14)</f>
        <v>3.66</v>
      </c>
      <c r="AN14" s="2">
        <f>IF(ISBLANK('Module C Corrected'!AN14),"",'Module C Corrected'!AN14)</f>
        <v>3.66</v>
      </c>
      <c r="AO14" s="33">
        <f ca="1">IFERROR(IF(AND($A14=VLOOKUP($A14&amp;"."&amp;$C14,UncollectibleLookup,2,FALSE),$C14=VLOOKUP($A14&amp;"."&amp;$C14,UncollectibleLookup,4,FALSE)),0,'Module C Corrected'!AO14),'Module C Corrected'!AO14)</f>
        <v>2552.3000000000002</v>
      </c>
      <c r="AP14" s="33">
        <f ca="1">IFERROR(IF(AND($A14=VLOOKUP($A14&amp;"."&amp;$C14,UncollectibleLookup,2,FALSE),$C14=VLOOKUP($A14&amp;"."&amp;$C14,UncollectibleLookup,4,FALSE)),0,'Module C Corrected'!AP14),'Module C Corrected'!AP14)</f>
        <v>0</v>
      </c>
      <c r="AQ14" s="33">
        <f ca="1">IFERROR(IF(AND($A14=VLOOKUP($A14&amp;"."&amp;$C14,UncollectibleLookup,2,FALSE),$C14=VLOOKUP($A14&amp;"."&amp;$C14,UncollectibleLookup,4,FALSE)),0,'Module C Corrected'!AQ14),'Module C Corrected'!AQ14)</f>
        <v>9560.7999999999993</v>
      </c>
      <c r="AR14" s="33">
        <f ca="1">IFERROR(IF(AND($A14=VLOOKUP($A14&amp;"."&amp;$C14,UncollectibleLookup,2,FALSE),$C14=VLOOKUP($A14&amp;"."&amp;$C14,UncollectibleLookup,4,FALSE)),0,'Module C Corrected'!AR14),'Module C Corrected'!AR14)</f>
        <v>5997.4800000000005</v>
      </c>
      <c r="AS14" s="33">
        <f ca="1">IFERROR(IF(AND($A14=VLOOKUP($A14&amp;"."&amp;$C14,UncollectibleLookup,2,FALSE),$C14=VLOOKUP($A14&amp;"."&amp;$C14,UncollectibleLookup,4,FALSE)),0,'Module C Corrected'!AS14),'Module C Corrected'!AS14)</f>
        <v>107.33</v>
      </c>
      <c r="AT14" s="33">
        <f ca="1">IFERROR(IF(AND($A14=VLOOKUP($A14&amp;"."&amp;$C14,UncollectibleLookup,2,FALSE),$C14=VLOOKUP($A14&amp;"."&amp;$C14,UncollectibleLookup,4,FALSE)),0,'Module C Corrected'!AT14),'Module C Corrected'!AT14)</f>
        <v>0</v>
      </c>
      <c r="AU14" s="33">
        <f ca="1">IFERROR(IF(AND($A14=VLOOKUP($A14&amp;"."&amp;$C14,UncollectibleLookup,2,FALSE),$C14=VLOOKUP($A14&amp;"."&amp;$C14,UncollectibleLookup,4,FALSE)),0,'Module C Corrected'!AU14),'Module C Corrected'!AU14)</f>
        <v>0</v>
      </c>
      <c r="AV14" s="33">
        <f ca="1">IFERROR(IF(AND($A14=VLOOKUP($A14&amp;"."&amp;$C14,UncollectibleLookup,2,FALSE),$C14=VLOOKUP($A14&amp;"."&amp;$C14,UncollectibleLookup,4,FALSE)),0,'Module C Corrected'!AV14),'Module C Corrected'!AV14)</f>
        <v>0</v>
      </c>
      <c r="AW14" s="33">
        <f ca="1">IFERROR(IF(AND($A14=VLOOKUP($A14&amp;"."&amp;$C14,UncollectibleLookup,2,FALSE),$C14=VLOOKUP($A14&amp;"."&amp;$C14,UncollectibleLookup,4,FALSE)),0,'Module C Corrected'!AW14),'Module C Corrected'!AW14)</f>
        <v>0</v>
      </c>
      <c r="AX14" s="33">
        <f ca="1">IFERROR(IF(AND($A14=VLOOKUP($A14&amp;"."&amp;$C14,UncollectibleLookup,2,FALSE),$C14=VLOOKUP($A14&amp;"."&amp;$C14,UncollectibleLookup,4,FALSE)),0,'Module C Corrected'!AX14),'Module C Corrected'!AX14)</f>
        <v>304.31</v>
      </c>
      <c r="AY14" s="33">
        <f ca="1">IFERROR(IF(AND($A14=VLOOKUP($A14&amp;"."&amp;$C14,UncollectibleLookup,2,FALSE),$C14=VLOOKUP($A14&amp;"."&amp;$C14,UncollectibleLookup,4,FALSE)),0,'Module C Corrected'!AY14),'Module C Corrected'!AY14)</f>
        <v>0</v>
      </c>
      <c r="AZ14" s="33">
        <f ca="1">IFERROR(IF(AND($A14=VLOOKUP($A14&amp;"."&amp;$C14,UncollectibleLookup,2,FALSE),$C14=VLOOKUP($A14&amp;"."&amp;$C14,UncollectibleLookup,4,FALSE)),0,'Module C Corrected'!AZ14),'Module C Corrected'!AZ14)</f>
        <v>0</v>
      </c>
      <c r="BA14" s="31">
        <f t="shared" ca="1" si="3"/>
        <v>-20.92</v>
      </c>
      <c r="BB14" s="31">
        <f t="shared" ca="1" si="3"/>
        <v>0</v>
      </c>
      <c r="BC14" s="31">
        <f t="shared" ca="1" si="3"/>
        <v>-78.37</v>
      </c>
      <c r="BD14" s="31">
        <f t="shared" ca="1" si="3"/>
        <v>-65.55</v>
      </c>
      <c r="BE14" s="31">
        <f t="shared" ca="1" si="3"/>
        <v>-1.17</v>
      </c>
      <c r="BF14" s="31">
        <f t="shared" ca="1" si="3"/>
        <v>0</v>
      </c>
      <c r="BG14" s="31">
        <f t="shared" ca="1" si="3"/>
        <v>0</v>
      </c>
      <c r="BH14" s="31">
        <f t="shared" ca="1" si="3"/>
        <v>0</v>
      </c>
      <c r="BI14" s="31">
        <f t="shared" ca="1" si="3"/>
        <v>0</v>
      </c>
      <c r="BJ14" s="31">
        <f t="shared" ca="1" si="3"/>
        <v>-9.98</v>
      </c>
      <c r="BK14" s="31">
        <f t="shared" ca="1" si="3"/>
        <v>0</v>
      </c>
      <c r="BL14" s="31">
        <f t="shared" ca="1" si="3"/>
        <v>0</v>
      </c>
      <c r="BM14" s="6">
        <f t="shared" ca="1" si="4"/>
        <v>0.12</v>
      </c>
      <c r="BN14" s="6">
        <f t="shared" ca="1" si="4"/>
        <v>0.12</v>
      </c>
      <c r="BO14" s="6">
        <f t="shared" ca="1" si="4"/>
        <v>0.12</v>
      </c>
      <c r="BP14" s="6">
        <f t="shared" ca="1" si="4"/>
        <v>0.12</v>
      </c>
      <c r="BQ14" s="6">
        <f t="shared" ca="1" si="4"/>
        <v>0.12</v>
      </c>
      <c r="BR14" s="6">
        <f t="shared" ca="1" si="4"/>
        <v>0.12</v>
      </c>
      <c r="BS14" s="6">
        <f t="shared" ca="1" si="4"/>
        <v>0.12</v>
      </c>
      <c r="BT14" s="6">
        <f t="shared" ca="1" si="4"/>
        <v>0.12</v>
      </c>
      <c r="BU14" s="6">
        <f t="shared" ca="1" si="4"/>
        <v>0.12</v>
      </c>
      <c r="BV14" s="6">
        <f t="shared" ca="1" si="4"/>
        <v>0.12</v>
      </c>
      <c r="BW14" s="6">
        <f t="shared" ca="1" si="4"/>
        <v>0.12</v>
      </c>
      <c r="BX14" s="6">
        <f t="shared" ca="1" si="4"/>
        <v>0.12</v>
      </c>
      <c r="BY14" s="31">
        <f t="shared" ca="1" si="5"/>
        <v>6334.46</v>
      </c>
      <c r="BZ14" s="31">
        <f t="shared" ca="1" si="5"/>
        <v>0</v>
      </c>
      <c r="CA14" s="31">
        <f t="shared" ca="1" si="5"/>
        <v>30844.890000000003</v>
      </c>
      <c r="CB14" s="31">
        <f t="shared" ca="1" si="5"/>
        <v>11939.09</v>
      </c>
      <c r="CC14" s="31">
        <f t="shared" ca="1" si="5"/>
        <v>107.33</v>
      </c>
      <c r="CD14" s="31">
        <f t="shared" ca="1" si="5"/>
        <v>0</v>
      </c>
      <c r="CE14" s="31">
        <f t="shared" ca="1" si="5"/>
        <v>0</v>
      </c>
      <c r="CF14" s="31">
        <f t="shared" ca="1" si="5"/>
        <v>0</v>
      </c>
      <c r="CG14" s="31">
        <f t="shared" ca="1" si="5"/>
        <v>0</v>
      </c>
      <c r="CH14" s="31">
        <f t="shared" ca="1" si="5"/>
        <v>304.31</v>
      </c>
      <c r="CI14" s="31">
        <f t="shared" ca="1" si="5"/>
        <v>0</v>
      </c>
      <c r="CJ14" s="31">
        <f t="shared" ca="1" si="5"/>
        <v>0</v>
      </c>
      <c r="CK14" s="32">
        <f t="shared" ca="1" si="6"/>
        <v>174.34</v>
      </c>
      <c r="CL14" s="32">
        <f t="shared" ca="1" si="6"/>
        <v>0</v>
      </c>
      <c r="CM14" s="32">
        <f t="shared" ca="1" si="6"/>
        <v>653.05999999999995</v>
      </c>
      <c r="CN14" s="32">
        <f t="shared" ca="1" si="6"/>
        <v>409.66</v>
      </c>
      <c r="CO14" s="32">
        <f t="shared" ca="1" si="6"/>
        <v>7.33</v>
      </c>
      <c r="CP14" s="32">
        <f t="shared" ca="1" si="6"/>
        <v>0</v>
      </c>
      <c r="CQ14" s="32">
        <f t="shared" ca="1" si="6"/>
        <v>0</v>
      </c>
      <c r="CR14" s="32">
        <f t="shared" ca="1" si="6"/>
        <v>0</v>
      </c>
      <c r="CS14" s="32">
        <f t="shared" ca="1" si="6"/>
        <v>0</v>
      </c>
      <c r="CT14" s="32">
        <f t="shared" ca="1" si="6"/>
        <v>20.79</v>
      </c>
      <c r="CU14" s="32">
        <f t="shared" ca="1" si="6"/>
        <v>0</v>
      </c>
      <c r="CV14" s="32">
        <f t="shared" ca="1" si="6"/>
        <v>0</v>
      </c>
      <c r="CW14" s="31">
        <f t="shared" ca="1" si="7"/>
        <v>3977.42</v>
      </c>
      <c r="CX14" s="31">
        <f t="shared" ca="1" si="7"/>
        <v>0</v>
      </c>
      <c r="CY14" s="31">
        <f t="shared" ca="1" si="7"/>
        <v>22015.520000000004</v>
      </c>
      <c r="CZ14" s="31">
        <f t="shared" ca="1" si="7"/>
        <v>6416.82</v>
      </c>
      <c r="DA14" s="31">
        <f t="shared" ca="1" si="7"/>
        <v>8.4999999999999982</v>
      </c>
      <c r="DB14" s="31">
        <f t="shared" ca="1" si="7"/>
        <v>0</v>
      </c>
      <c r="DC14" s="31">
        <f t="shared" ca="1" si="7"/>
        <v>0</v>
      </c>
      <c r="DD14" s="31">
        <f t="shared" ca="1" si="7"/>
        <v>0</v>
      </c>
      <c r="DE14" s="31">
        <f t="shared" ca="1" si="7"/>
        <v>0</v>
      </c>
      <c r="DF14" s="31">
        <f t="shared" ca="1" si="7"/>
        <v>30.770000000000021</v>
      </c>
      <c r="DG14" s="31">
        <f t="shared" ca="1" si="7"/>
        <v>0</v>
      </c>
      <c r="DH14" s="31">
        <f t="shared" ca="1" si="7"/>
        <v>0</v>
      </c>
      <c r="DI14" s="32">
        <f t="shared" ca="1" si="11"/>
        <v>198.87</v>
      </c>
      <c r="DJ14" s="32">
        <f t="shared" ca="1" si="8"/>
        <v>0</v>
      </c>
      <c r="DK14" s="32">
        <f t="shared" ca="1" si="8"/>
        <v>1100.78</v>
      </c>
      <c r="DL14" s="32">
        <f t="shared" ca="1" si="8"/>
        <v>320.83999999999997</v>
      </c>
      <c r="DM14" s="32">
        <f t="shared" ca="1" si="8"/>
        <v>0.43</v>
      </c>
      <c r="DN14" s="32">
        <f t="shared" ca="1" si="8"/>
        <v>0</v>
      </c>
      <c r="DO14" s="32">
        <f t="shared" ca="1" si="8"/>
        <v>0</v>
      </c>
      <c r="DP14" s="32">
        <f t="shared" ca="1" si="8"/>
        <v>0</v>
      </c>
      <c r="DQ14" s="32">
        <f t="shared" ca="1" si="8"/>
        <v>0</v>
      </c>
      <c r="DR14" s="32">
        <f t="shared" ca="1" si="8"/>
        <v>1.54</v>
      </c>
      <c r="DS14" s="32">
        <f t="shared" ca="1" si="8"/>
        <v>0</v>
      </c>
      <c r="DT14" s="32">
        <f t="shared" ca="1" si="8"/>
        <v>0</v>
      </c>
      <c r="DU14" s="31">
        <f t="shared" ca="1" si="12"/>
        <v>1281.4100000000001</v>
      </c>
      <c r="DV14" s="31">
        <f t="shared" ca="1" si="9"/>
        <v>0</v>
      </c>
      <c r="DW14" s="31">
        <f t="shared" ca="1" si="9"/>
        <v>6994.88</v>
      </c>
      <c r="DX14" s="31">
        <f t="shared" ca="1" si="9"/>
        <v>2026.52</v>
      </c>
      <c r="DY14" s="31">
        <f t="shared" ca="1" si="9"/>
        <v>2.67</v>
      </c>
      <c r="DZ14" s="31">
        <f t="shared" ca="1" si="9"/>
        <v>0</v>
      </c>
      <c r="EA14" s="31">
        <f t="shared" ca="1" si="9"/>
        <v>0</v>
      </c>
      <c r="EB14" s="31">
        <f t="shared" ca="1" si="9"/>
        <v>0</v>
      </c>
      <c r="EC14" s="31">
        <f t="shared" ca="1" si="9"/>
        <v>0</v>
      </c>
      <c r="ED14" s="31">
        <f t="shared" ca="1" si="9"/>
        <v>9.41</v>
      </c>
      <c r="EE14" s="31">
        <f t="shared" ca="1" si="9"/>
        <v>0</v>
      </c>
      <c r="EF14" s="31">
        <f t="shared" ca="1" si="9"/>
        <v>0</v>
      </c>
      <c r="EG14" s="32">
        <f t="shared" ca="1" si="13"/>
        <v>5457.7</v>
      </c>
      <c r="EH14" s="32">
        <f t="shared" ca="1" si="10"/>
        <v>0</v>
      </c>
      <c r="EI14" s="32">
        <f t="shared" ca="1" si="10"/>
        <v>30111.180000000004</v>
      </c>
      <c r="EJ14" s="32">
        <f t="shared" ca="1" si="10"/>
        <v>8764.18</v>
      </c>
      <c r="EK14" s="32">
        <f t="shared" ca="1" si="10"/>
        <v>11.599999999999998</v>
      </c>
      <c r="EL14" s="32">
        <f t="shared" ca="1" si="10"/>
        <v>0</v>
      </c>
      <c r="EM14" s="32">
        <f t="shared" ca="1" si="10"/>
        <v>0</v>
      </c>
      <c r="EN14" s="32">
        <f t="shared" ca="1" si="10"/>
        <v>0</v>
      </c>
      <c r="EO14" s="32">
        <f t="shared" ca="1" si="10"/>
        <v>0</v>
      </c>
      <c r="EP14" s="32">
        <f t="shared" ca="1" si="10"/>
        <v>41.720000000000027</v>
      </c>
      <c r="EQ14" s="32">
        <f t="shared" ca="1" si="10"/>
        <v>0</v>
      </c>
      <c r="ER14" s="32">
        <f t="shared" ca="1" si="10"/>
        <v>0</v>
      </c>
    </row>
    <row r="15" spans="1:148">
      <c r="A15" t="s">
        <v>465</v>
      </c>
      <c r="B15" s="1" t="s">
        <v>530</v>
      </c>
      <c r="C15" t="str">
        <f t="shared" ca="1" si="1"/>
        <v>341S025</v>
      </c>
      <c r="D15" t="str">
        <f t="shared" ca="1" si="2"/>
        <v>Syncrude Industrial System DOS</v>
      </c>
      <c r="E15" s="51">
        <f ca="1">IFERROR(IF(AND($A15=VLOOKUP($A15&amp;"."&amp;$C15,UncollectibleLookup,2,FALSE),$C15=VLOOKUP($A15&amp;"."&amp;$C15,UncollectibleLookup,4,FALSE)),0,'Module C Corrected'!E15),'Module C Corrected'!E15)</f>
        <v>120.342</v>
      </c>
      <c r="F15" s="51">
        <f ca="1">IFERROR(IF(AND($A15=VLOOKUP($A15&amp;"."&amp;$C15,UncollectibleLookup,2,FALSE),$C15=VLOOKUP($A15&amp;"."&amp;$C15,UncollectibleLookup,4,FALSE)),0,'Module C Corrected'!F15),'Module C Corrected'!F15)</f>
        <v>0</v>
      </c>
      <c r="G15" s="51">
        <f ca="1">IFERROR(IF(AND($A15=VLOOKUP($A15&amp;"."&amp;$C15,UncollectibleLookup,2,FALSE),$C15=VLOOKUP($A15&amp;"."&amp;$C15,UncollectibleLookup,4,FALSE)),0,'Module C Corrected'!G15),'Module C Corrected'!G15)</f>
        <v>4604.8500000000004</v>
      </c>
      <c r="H15" s="51">
        <f ca="1">IFERROR(IF(AND($A15=VLOOKUP($A15&amp;"."&amp;$C15,UncollectibleLookup,2,FALSE),$C15=VLOOKUP($A15&amp;"."&amp;$C15,UncollectibleLookup,4,FALSE)),0,'Module C Corrected'!H15),'Module C Corrected'!H15)</f>
        <v>156.184</v>
      </c>
      <c r="I15" s="51">
        <f ca="1">IFERROR(IF(AND($A15=VLOOKUP($A15&amp;"."&amp;$C15,UncollectibleLookup,2,FALSE),$C15=VLOOKUP($A15&amp;"."&amp;$C15,UncollectibleLookup,4,FALSE)),0,'Module C Corrected'!I15),'Module C Corrected'!I15)</f>
        <v>397.11599999999999</v>
      </c>
      <c r="J15" s="51">
        <f ca="1">IFERROR(IF(AND($A15=VLOOKUP($A15&amp;"."&amp;$C15,UncollectibleLookup,2,FALSE),$C15=VLOOKUP($A15&amp;"."&amp;$C15,UncollectibleLookup,4,FALSE)),0,'Module C Corrected'!J15),'Module C Corrected'!J15)</f>
        <v>9663.4120000000003</v>
      </c>
      <c r="K15" s="51">
        <f ca="1">IFERROR(IF(AND($A15=VLOOKUP($A15&amp;"."&amp;$C15,UncollectibleLookup,2,FALSE),$C15=VLOOKUP($A15&amp;"."&amp;$C15,UncollectibleLookup,4,FALSE)),0,'Module C Corrected'!K15),'Module C Corrected'!K15)</f>
        <v>399.35550000000001</v>
      </c>
      <c r="L15" s="51">
        <f ca="1">IFERROR(IF(AND($A15=VLOOKUP($A15&amp;"."&amp;$C15,UncollectibleLookup,2,FALSE),$C15=VLOOKUP($A15&amp;"."&amp;$C15,UncollectibleLookup,4,FALSE)),0,'Module C Corrected'!L15),'Module C Corrected'!L15)</f>
        <v>1054.117</v>
      </c>
      <c r="M15" s="51">
        <f ca="1">IFERROR(IF(AND($A15=VLOOKUP($A15&amp;"."&amp;$C15,UncollectibleLookup,2,FALSE),$C15=VLOOKUP($A15&amp;"."&amp;$C15,UncollectibleLookup,4,FALSE)),0,'Module C Corrected'!M15),'Module C Corrected'!M15)</f>
        <v>90.063700000000011</v>
      </c>
      <c r="N15" s="51">
        <f ca="1">IFERROR(IF(AND($A15=VLOOKUP($A15&amp;"."&amp;$C15,UncollectibleLookup,2,FALSE),$C15=VLOOKUP($A15&amp;"."&amp;$C15,UncollectibleLookup,4,FALSE)),0,'Module C Corrected'!N15),'Module C Corrected'!N15)</f>
        <v>0</v>
      </c>
      <c r="O15" s="51">
        <f ca="1">IFERROR(IF(AND($A15=VLOOKUP($A15&amp;"."&amp;$C15,UncollectibleLookup,2,FALSE),$C15=VLOOKUP($A15&amp;"."&amp;$C15,UncollectibleLookup,4,FALSE)),0,'Module C Corrected'!O15),'Module C Corrected'!O15)</f>
        <v>161.43600000000001</v>
      </c>
      <c r="P15" s="51">
        <f ca="1">IFERROR(IF(AND($A15=VLOOKUP($A15&amp;"."&amp;$C15,UncollectibleLookup,2,FALSE),$C15=VLOOKUP($A15&amp;"."&amp;$C15,UncollectibleLookup,4,FALSE)),0,'Module C Corrected'!P15),'Module C Corrected'!P15)</f>
        <v>0</v>
      </c>
      <c r="Q15" s="32">
        <f ca="1">IFERROR(IF(AND($A15=VLOOKUP($A15&amp;"."&amp;$C15,UncollectibleLookup,2,FALSE),$C15=VLOOKUP($A15&amp;"."&amp;$C15,UncollectibleLookup,4,FALSE)),0,'Module C Corrected'!Q15),'Module C Corrected'!Q15)</f>
        <v>6000.95</v>
      </c>
      <c r="R15" s="32">
        <f ca="1">IFERROR(IF(AND($A15=VLOOKUP($A15&amp;"."&amp;$C15,UncollectibleLookup,2,FALSE),$C15=VLOOKUP($A15&amp;"."&amp;$C15,UncollectibleLookup,4,FALSE)),0,'Module C Corrected'!R15),'Module C Corrected'!R15)</f>
        <v>0</v>
      </c>
      <c r="S15" s="32">
        <f ca="1">IFERROR(IF(AND($A15=VLOOKUP($A15&amp;"."&amp;$C15,UncollectibleLookup,2,FALSE),$C15=VLOOKUP($A15&amp;"."&amp;$C15,UncollectibleLookup,4,FALSE)),0,'Module C Corrected'!S15),'Module C Corrected'!S15)</f>
        <v>248447.51</v>
      </c>
      <c r="T15" s="32">
        <f ca="1">IFERROR(IF(AND($A15=VLOOKUP($A15&amp;"."&amp;$C15,UncollectibleLookup,2,FALSE),$C15=VLOOKUP($A15&amp;"."&amp;$C15,UncollectibleLookup,4,FALSE)),0,'Module C Corrected'!T15),'Module C Corrected'!T15)</f>
        <v>4527.3500000000004</v>
      </c>
      <c r="U15" s="32">
        <f ca="1">IFERROR(IF(AND($A15=VLOOKUP($A15&amp;"."&amp;$C15,UncollectibleLookup,2,FALSE),$C15=VLOOKUP($A15&amp;"."&amp;$C15,UncollectibleLookup,4,FALSE)),0,'Module C Corrected'!U15),'Module C Corrected'!U15)</f>
        <v>11767.64</v>
      </c>
      <c r="V15" s="32">
        <f ca="1">IFERROR(IF(AND($A15=VLOOKUP($A15&amp;"."&amp;$C15,UncollectibleLookup,2,FALSE),$C15=VLOOKUP($A15&amp;"."&amp;$C15,UncollectibleLookup,4,FALSE)),0,'Module C Corrected'!V15),'Module C Corrected'!V15)</f>
        <v>506305.11</v>
      </c>
      <c r="W15" s="32">
        <f ca="1">IFERROR(IF(AND($A15=VLOOKUP($A15&amp;"."&amp;$C15,UncollectibleLookup,2,FALSE),$C15=VLOOKUP($A15&amp;"."&amp;$C15,UncollectibleLookup,4,FALSE)),0,'Module C Corrected'!W15),'Module C Corrected'!W15)</f>
        <v>30953.859999999997</v>
      </c>
      <c r="X15" s="32">
        <f ca="1">IFERROR(IF(AND($A15=VLOOKUP($A15&amp;"."&amp;$C15,UncollectibleLookup,2,FALSE),$C15=VLOOKUP($A15&amp;"."&amp;$C15,UncollectibleLookup,4,FALSE)),0,'Module C Corrected'!X15),'Module C Corrected'!X15)</f>
        <v>25979.15</v>
      </c>
      <c r="Y15" s="32">
        <f ca="1">IFERROR(IF(AND($A15=VLOOKUP($A15&amp;"."&amp;$C15,UncollectibleLookup,2,FALSE),$C15=VLOOKUP($A15&amp;"."&amp;$C15,UncollectibleLookup,4,FALSE)),0,'Module C Corrected'!Y15),'Module C Corrected'!Y15)</f>
        <v>5462.2900000000009</v>
      </c>
      <c r="Z15" s="32">
        <f ca="1">IFERROR(IF(AND($A15=VLOOKUP($A15&amp;"."&amp;$C15,UncollectibleLookup,2,FALSE),$C15=VLOOKUP($A15&amp;"."&amp;$C15,UncollectibleLookup,4,FALSE)),0,'Module C Corrected'!Z15),'Module C Corrected'!Z15)</f>
        <v>0</v>
      </c>
      <c r="AA15" s="32">
        <f ca="1">IFERROR(IF(AND($A15=VLOOKUP($A15&amp;"."&amp;$C15,UncollectibleLookup,2,FALSE),$C15=VLOOKUP($A15&amp;"."&amp;$C15,UncollectibleLookup,4,FALSE)),0,'Module C Corrected'!AA15),'Module C Corrected'!AA15)</f>
        <v>8043.34</v>
      </c>
      <c r="AB15" s="32">
        <f ca="1">IFERROR(IF(AND($A15=VLOOKUP($A15&amp;"."&amp;$C15,UncollectibleLookup,2,FALSE),$C15=VLOOKUP($A15&amp;"."&amp;$C15,UncollectibleLookup,4,FALSE)),0,'Module C Corrected'!AB15),'Module C Corrected'!AB15)</f>
        <v>0</v>
      </c>
      <c r="AC15" s="2">
        <f>IF(ISBLANK('Module C Corrected'!AC15),"",'Module C Corrected'!AC15)</f>
        <v>-4.4800000000000004</v>
      </c>
      <c r="AD15" s="2">
        <f>IF(ISBLANK('Module C Corrected'!AD15),"",'Module C Corrected'!AD15)</f>
        <v>-4.4800000000000004</v>
      </c>
      <c r="AE15" s="2">
        <f>IF(ISBLANK('Module C Corrected'!AE15),"",'Module C Corrected'!AE15)</f>
        <v>-4.4800000000000004</v>
      </c>
      <c r="AF15" s="2">
        <f>IF(ISBLANK('Module C Corrected'!AF15),"",'Module C Corrected'!AF15)</f>
        <v>-4.4800000000000004</v>
      </c>
      <c r="AG15" s="2">
        <f>IF(ISBLANK('Module C Corrected'!AG15),"",'Module C Corrected'!AG15)</f>
        <v>-4.4800000000000004</v>
      </c>
      <c r="AH15" s="2">
        <f>IF(ISBLANK('Module C Corrected'!AH15),"",'Module C Corrected'!AH15)</f>
        <v>-4.4800000000000004</v>
      </c>
      <c r="AI15" s="2">
        <f>IF(ISBLANK('Module C Corrected'!AI15),"",'Module C Corrected'!AI15)</f>
        <v>-4.4800000000000004</v>
      </c>
      <c r="AJ15" s="2">
        <f>IF(ISBLANK('Module C Corrected'!AJ15),"",'Module C Corrected'!AJ15)</f>
        <v>-4.4800000000000004</v>
      </c>
      <c r="AK15" s="2">
        <f>IF(ISBLANK('Module C Corrected'!AK15),"",'Module C Corrected'!AK15)</f>
        <v>-4.4800000000000004</v>
      </c>
      <c r="AL15" s="2">
        <f>IF(ISBLANK('Module C Corrected'!AL15),"",'Module C Corrected'!AL15)</f>
        <v>-4.4800000000000004</v>
      </c>
      <c r="AM15" s="2">
        <f>IF(ISBLANK('Module C Corrected'!AM15),"",'Module C Corrected'!AM15)</f>
        <v>-4.4800000000000004</v>
      </c>
      <c r="AN15" s="2">
        <f>IF(ISBLANK('Module C Corrected'!AN15),"",'Module C Corrected'!AN15)</f>
        <v>-4.4800000000000004</v>
      </c>
      <c r="AO15" s="33">
        <f ca="1">IFERROR(IF(AND($A15=VLOOKUP($A15&amp;"."&amp;$C15,UncollectibleLookup,2,FALSE),$C15=VLOOKUP($A15&amp;"."&amp;$C15,UncollectibleLookup,4,FALSE)),0,'Module C Corrected'!AO15),'Module C Corrected'!AO15)</f>
        <v>-268.83999999999997</v>
      </c>
      <c r="AP15" s="33">
        <f ca="1">IFERROR(IF(AND($A15=VLOOKUP($A15&amp;"."&amp;$C15,UncollectibleLookup,2,FALSE),$C15=VLOOKUP($A15&amp;"."&amp;$C15,UncollectibleLookup,4,FALSE)),0,'Module C Corrected'!AP15),'Module C Corrected'!AP15)</f>
        <v>0</v>
      </c>
      <c r="AQ15" s="33">
        <f ca="1">IFERROR(IF(AND($A15=VLOOKUP($A15&amp;"."&amp;$C15,UncollectibleLookup,2,FALSE),$C15=VLOOKUP($A15&amp;"."&amp;$C15,UncollectibleLookup,4,FALSE)),0,'Module C Corrected'!AQ15),'Module C Corrected'!AQ15)</f>
        <v>-11130.45</v>
      </c>
      <c r="AR15" s="33">
        <f ca="1">IFERROR(IF(AND($A15=VLOOKUP($A15&amp;"."&amp;$C15,UncollectibleLookup,2,FALSE),$C15=VLOOKUP($A15&amp;"."&amp;$C15,UncollectibleLookup,4,FALSE)),0,'Module C Corrected'!AR15),'Module C Corrected'!AR15)</f>
        <v>-202.83</v>
      </c>
      <c r="AS15" s="33">
        <f ca="1">IFERROR(IF(AND($A15=VLOOKUP($A15&amp;"."&amp;$C15,UncollectibleLookup,2,FALSE),$C15=VLOOKUP($A15&amp;"."&amp;$C15,UncollectibleLookup,4,FALSE)),0,'Module C Corrected'!AS15),'Module C Corrected'!AS15)</f>
        <v>-527.19999999999993</v>
      </c>
      <c r="AT15" s="33">
        <f ca="1">IFERROR(IF(AND($A15=VLOOKUP($A15&amp;"."&amp;$C15,UncollectibleLookup,2,FALSE),$C15=VLOOKUP($A15&amp;"."&amp;$C15,UncollectibleLookup,4,FALSE)),0,'Module C Corrected'!AT15),'Module C Corrected'!AT15)</f>
        <v>-22682.46</v>
      </c>
      <c r="AU15" s="33">
        <f ca="1">IFERROR(IF(AND($A15=VLOOKUP($A15&amp;"."&amp;$C15,UncollectibleLookup,2,FALSE),$C15=VLOOKUP($A15&amp;"."&amp;$C15,UncollectibleLookup,4,FALSE)),0,'Module C Corrected'!AU15),'Module C Corrected'!AU15)</f>
        <v>-1386.7400000000002</v>
      </c>
      <c r="AV15" s="33">
        <f ca="1">IFERROR(IF(AND($A15=VLOOKUP($A15&amp;"."&amp;$C15,UncollectibleLookup,2,FALSE),$C15=VLOOKUP($A15&amp;"."&amp;$C15,UncollectibleLookup,4,FALSE)),0,'Module C Corrected'!AV15),'Module C Corrected'!AV15)</f>
        <v>-1163.8599999999999</v>
      </c>
      <c r="AW15" s="33">
        <f ca="1">IFERROR(IF(AND($A15=VLOOKUP($A15&amp;"."&amp;$C15,UncollectibleLookup,2,FALSE),$C15=VLOOKUP($A15&amp;"."&amp;$C15,UncollectibleLookup,4,FALSE)),0,'Module C Corrected'!AW15),'Module C Corrected'!AW15)</f>
        <v>-244.70999999999998</v>
      </c>
      <c r="AX15" s="33">
        <f ca="1">IFERROR(IF(AND($A15=VLOOKUP($A15&amp;"."&amp;$C15,UncollectibleLookup,2,FALSE),$C15=VLOOKUP($A15&amp;"."&amp;$C15,UncollectibleLookup,4,FALSE)),0,'Module C Corrected'!AX15),'Module C Corrected'!AX15)</f>
        <v>0</v>
      </c>
      <c r="AY15" s="33">
        <f ca="1">IFERROR(IF(AND($A15=VLOOKUP($A15&amp;"."&amp;$C15,UncollectibleLookup,2,FALSE),$C15=VLOOKUP($A15&amp;"."&amp;$C15,UncollectibleLookup,4,FALSE)),0,'Module C Corrected'!AY15),'Module C Corrected'!AY15)</f>
        <v>-360.35</v>
      </c>
      <c r="AZ15" s="33">
        <f ca="1">IFERROR(IF(AND($A15=VLOOKUP($A15&amp;"."&amp;$C15,UncollectibleLookup,2,FALSE),$C15=VLOOKUP($A15&amp;"."&amp;$C15,UncollectibleLookup,4,FALSE)),0,'Module C Corrected'!AZ15),'Module C Corrected'!AZ15)</f>
        <v>0</v>
      </c>
      <c r="BA15" s="31">
        <f t="shared" ca="1" si="3"/>
        <v>-1.8</v>
      </c>
      <c r="BB15" s="31">
        <f t="shared" ca="1" si="3"/>
        <v>0</v>
      </c>
      <c r="BC15" s="31">
        <f t="shared" ca="1" si="3"/>
        <v>-74.53</v>
      </c>
      <c r="BD15" s="31">
        <f t="shared" ca="1" si="3"/>
        <v>-1.81</v>
      </c>
      <c r="BE15" s="31">
        <f t="shared" ca="1" si="3"/>
        <v>-4.71</v>
      </c>
      <c r="BF15" s="31">
        <f t="shared" ca="1" si="3"/>
        <v>-202.52</v>
      </c>
      <c r="BG15" s="31">
        <f t="shared" ca="1" si="3"/>
        <v>0</v>
      </c>
      <c r="BH15" s="31">
        <f t="shared" ca="1" si="3"/>
        <v>0</v>
      </c>
      <c r="BI15" s="31">
        <f t="shared" ca="1" si="3"/>
        <v>0</v>
      </c>
      <c r="BJ15" s="31">
        <f t="shared" ca="1" si="3"/>
        <v>0</v>
      </c>
      <c r="BK15" s="31">
        <f t="shared" ca="1" si="3"/>
        <v>-9.65</v>
      </c>
      <c r="BL15" s="31">
        <f t="shared" ca="1" si="3"/>
        <v>0</v>
      </c>
      <c r="BM15" s="6">
        <f t="shared" ca="1" si="4"/>
        <v>-1.3100000000000001E-2</v>
      </c>
      <c r="BN15" s="6">
        <f t="shared" ca="1" si="4"/>
        <v>-1.3100000000000001E-2</v>
      </c>
      <c r="BO15" s="6">
        <f t="shared" ca="1" si="4"/>
        <v>-1.3100000000000001E-2</v>
      </c>
      <c r="BP15" s="6">
        <f t="shared" ca="1" si="4"/>
        <v>-1.3100000000000001E-2</v>
      </c>
      <c r="BQ15" s="6">
        <f t="shared" ca="1" si="4"/>
        <v>-1.3100000000000001E-2</v>
      </c>
      <c r="BR15" s="6">
        <f t="shared" ca="1" si="4"/>
        <v>-1.3100000000000001E-2</v>
      </c>
      <c r="BS15" s="6">
        <f t="shared" ca="1" si="4"/>
        <v>-1.3100000000000001E-2</v>
      </c>
      <c r="BT15" s="6">
        <f t="shared" ca="1" si="4"/>
        <v>-1.3100000000000001E-2</v>
      </c>
      <c r="BU15" s="6">
        <f t="shared" ca="1" si="4"/>
        <v>-1.3100000000000001E-2</v>
      </c>
      <c r="BV15" s="6">
        <f t="shared" ca="1" si="4"/>
        <v>-1.3100000000000001E-2</v>
      </c>
      <c r="BW15" s="6">
        <f t="shared" ca="1" si="4"/>
        <v>-1.3100000000000001E-2</v>
      </c>
      <c r="BX15" s="6">
        <f t="shared" ca="1" si="4"/>
        <v>-1.3100000000000001E-2</v>
      </c>
      <c r="BY15" s="31">
        <f t="shared" ca="1" si="5"/>
        <v>-268.83999999999997</v>
      </c>
      <c r="BZ15" s="31">
        <f t="shared" ca="1" si="5"/>
        <v>0</v>
      </c>
      <c r="CA15" s="31">
        <f t="shared" ca="1" si="5"/>
        <v>-11130.45</v>
      </c>
      <c r="CB15" s="31">
        <f t="shared" ca="1" si="5"/>
        <v>-202.83</v>
      </c>
      <c r="CC15" s="31">
        <f t="shared" ca="1" si="5"/>
        <v>-527.19999999999993</v>
      </c>
      <c r="CD15" s="31">
        <f t="shared" ca="1" si="5"/>
        <v>-22682.46</v>
      </c>
      <c r="CE15" s="31">
        <f t="shared" ca="1" si="5"/>
        <v>-1386.7400000000002</v>
      </c>
      <c r="CF15" s="31">
        <f t="shared" ca="1" si="5"/>
        <v>-1163.8599999999999</v>
      </c>
      <c r="CG15" s="31">
        <f t="shared" ca="1" si="5"/>
        <v>-244.70999999999998</v>
      </c>
      <c r="CH15" s="31">
        <f t="shared" ca="1" si="5"/>
        <v>0</v>
      </c>
      <c r="CI15" s="31">
        <f t="shared" ca="1" si="5"/>
        <v>-360.35</v>
      </c>
      <c r="CJ15" s="31">
        <f t="shared" ca="1" si="5"/>
        <v>0</v>
      </c>
      <c r="CK15" s="32">
        <f t="shared" ca="1" si="6"/>
        <v>15</v>
      </c>
      <c r="CL15" s="32">
        <f t="shared" ca="1" si="6"/>
        <v>0</v>
      </c>
      <c r="CM15" s="32">
        <f t="shared" ca="1" si="6"/>
        <v>621.12</v>
      </c>
      <c r="CN15" s="32">
        <f t="shared" ca="1" si="6"/>
        <v>11.32</v>
      </c>
      <c r="CO15" s="32">
        <f t="shared" ca="1" si="6"/>
        <v>29.42</v>
      </c>
      <c r="CP15" s="32">
        <f t="shared" ca="1" si="6"/>
        <v>1265.76</v>
      </c>
      <c r="CQ15" s="32">
        <f t="shared" ca="1" si="6"/>
        <v>77.38</v>
      </c>
      <c r="CR15" s="32">
        <f t="shared" ca="1" si="6"/>
        <v>64.95</v>
      </c>
      <c r="CS15" s="32">
        <f t="shared" ca="1" si="6"/>
        <v>13.66</v>
      </c>
      <c r="CT15" s="32">
        <f t="shared" ca="1" si="6"/>
        <v>0</v>
      </c>
      <c r="CU15" s="32">
        <f t="shared" ca="1" si="6"/>
        <v>20.11</v>
      </c>
      <c r="CV15" s="32">
        <f t="shared" ca="1" si="6"/>
        <v>0</v>
      </c>
      <c r="CW15" s="31">
        <f t="shared" ca="1" si="7"/>
        <v>16.8</v>
      </c>
      <c r="CX15" s="31">
        <f t="shared" ca="1" si="7"/>
        <v>0</v>
      </c>
      <c r="CY15" s="31">
        <f t="shared" ca="1" si="7"/>
        <v>695.65000000000077</v>
      </c>
      <c r="CZ15" s="31">
        <f t="shared" ca="1" si="7"/>
        <v>13.129999999999994</v>
      </c>
      <c r="DA15" s="31">
        <f t="shared" ca="1" si="7"/>
        <v>34.130000000000017</v>
      </c>
      <c r="DB15" s="31">
        <f t="shared" ca="1" si="7"/>
        <v>1468.2799999999984</v>
      </c>
      <c r="DC15" s="31">
        <f t="shared" ca="1" si="7"/>
        <v>77.380000000000109</v>
      </c>
      <c r="DD15" s="31">
        <f t="shared" ca="1" si="7"/>
        <v>64.950000000000045</v>
      </c>
      <c r="DE15" s="31">
        <f t="shared" ca="1" si="7"/>
        <v>13.659999999999997</v>
      </c>
      <c r="DF15" s="31">
        <f t="shared" ca="1" si="7"/>
        <v>0</v>
      </c>
      <c r="DG15" s="31">
        <f t="shared" ca="1" si="7"/>
        <v>29.760000000000012</v>
      </c>
      <c r="DH15" s="31">
        <f t="shared" ca="1" si="7"/>
        <v>0</v>
      </c>
      <c r="DI15" s="32">
        <f t="shared" ca="1" si="11"/>
        <v>0.84</v>
      </c>
      <c r="DJ15" s="32">
        <f t="shared" ca="1" si="8"/>
        <v>0</v>
      </c>
      <c r="DK15" s="32">
        <f t="shared" ca="1" si="8"/>
        <v>34.78</v>
      </c>
      <c r="DL15" s="32">
        <f t="shared" ca="1" si="8"/>
        <v>0.66</v>
      </c>
      <c r="DM15" s="32">
        <f t="shared" ca="1" si="8"/>
        <v>1.71</v>
      </c>
      <c r="DN15" s="32">
        <f t="shared" ca="1" si="8"/>
        <v>73.41</v>
      </c>
      <c r="DO15" s="32">
        <f t="shared" ca="1" si="8"/>
        <v>3.87</v>
      </c>
      <c r="DP15" s="32">
        <f t="shared" ca="1" si="8"/>
        <v>3.25</v>
      </c>
      <c r="DQ15" s="32">
        <f t="shared" ca="1" si="8"/>
        <v>0.68</v>
      </c>
      <c r="DR15" s="32">
        <f t="shared" ca="1" si="8"/>
        <v>0</v>
      </c>
      <c r="DS15" s="32">
        <f t="shared" ca="1" si="8"/>
        <v>1.49</v>
      </c>
      <c r="DT15" s="32">
        <f t="shared" ca="1" si="8"/>
        <v>0</v>
      </c>
      <c r="DU15" s="31">
        <f t="shared" ca="1" si="12"/>
        <v>5.41</v>
      </c>
      <c r="DV15" s="31">
        <f t="shared" ca="1" si="9"/>
        <v>0</v>
      </c>
      <c r="DW15" s="31">
        <f t="shared" ca="1" si="9"/>
        <v>221.03</v>
      </c>
      <c r="DX15" s="31">
        <f t="shared" ca="1" si="9"/>
        <v>4.1500000000000004</v>
      </c>
      <c r="DY15" s="31">
        <f t="shared" ca="1" si="9"/>
        <v>10.72</v>
      </c>
      <c r="DZ15" s="31">
        <f t="shared" ca="1" si="9"/>
        <v>458.8</v>
      </c>
      <c r="EA15" s="31">
        <f t="shared" ca="1" si="9"/>
        <v>24.05</v>
      </c>
      <c r="EB15" s="31">
        <f t="shared" ca="1" si="9"/>
        <v>20.079999999999998</v>
      </c>
      <c r="EC15" s="31">
        <f t="shared" ca="1" si="9"/>
        <v>4.2</v>
      </c>
      <c r="ED15" s="31">
        <f t="shared" ca="1" si="9"/>
        <v>0</v>
      </c>
      <c r="EE15" s="31">
        <f t="shared" ca="1" si="9"/>
        <v>9.0500000000000007</v>
      </c>
      <c r="EF15" s="31">
        <f t="shared" ca="1" si="9"/>
        <v>0</v>
      </c>
      <c r="EG15" s="32">
        <f t="shared" ca="1" si="13"/>
        <v>23.05</v>
      </c>
      <c r="EH15" s="32">
        <f t="shared" ca="1" si="10"/>
        <v>0</v>
      </c>
      <c r="EI15" s="32">
        <f t="shared" ca="1" si="10"/>
        <v>951.46000000000072</v>
      </c>
      <c r="EJ15" s="32">
        <f t="shared" ca="1" si="10"/>
        <v>17.939999999999994</v>
      </c>
      <c r="EK15" s="32">
        <f t="shared" ca="1" si="10"/>
        <v>46.560000000000016</v>
      </c>
      <c r="EL15" s="32">
        <f t="shared" ca="1" si="10"/>
        <v>2000.4899999999984</v>
      </c>
      <c r="EM15" s="32">
        <f t="shared" ca="1" si="10"/>
        <v>105.30000000000011</v>
      </c>
      <c r="EN15" s="32">
        <f t="shared" ca="1" si="10"/>
        <v>88.280000000000044</v>
      </c>
      <c r="EO15" s="32">
        <f t="shared" ca="1" si="10"/>
        <v>18.539999999999996</v>
      </c>
      <c r="EP15" s="32">
        <f t="shared" ca="1" si="10"/>
        <v>0</v>
      </c>
      <c r="EQ15" s="32">
        <f t="shared" ca="1" si="10"/>
        <v>40.300000000000011</v>
      </c>
      <c r="ER15" s="32">
        <f t="shared" ca="1" si="10"/>
        <v>0</v>
      </c>
    </row>
    <row r="16" spans="1:148">
      <c r="A16" t="s">
        <v>434</v>
      </c>
      <c r="B16" s="1" t="s">
        <v>62</v>
      </c>
      <c r="C16" t="str">
        <f t="shared" ca="1" si="1"/>
        <v>AKE1</v>
      </c>
      <c r="D16" t="str">
        <f t="shared" ca="1" si="2"/>
        <v>McBride Lake Wind Facility</v>
      </c>
      <c r="E16" s="51">
        <f ca="1">IFERROR(IF(AND($A16=VLOOKUP($A16&amp;"."&amp;$C16,UncollectibleLookup,2,FALSE),$C16=VLOOKUP($A16&amp;"."&amp;$C16,UncollectibleLookup,4,FALSE)),0,'Module C Corrected'!E16),'Module C Corrected'!E16)</f>
        <v>29122.7052</v>
      </c>
      <c r="F16" s="51">
        <f ca="1">IFERROR(IF(AND($A16=VLOOKUP($A16&amp;"."&amp;$C16,UncollectibleLookup,2,FALSE),$C16=VLOOKUP($A16&amp;"."&amp;$C16,UncollectibleLookup,4,FALSE)),0,'Module C Corrected'!F16),'Module C Corrected'!F16)</f>
        <v>16560.836899999998</v>
      </c>
      <c r="G16" s="51">
        <f ca="1">IFERROR(IF(AND($A16=VLOOKUP($A16&amp;"."&amp;$C16,UncollectibleLookup,2,FALSE),$C16=VLOOKUP($A16&amp;"."&amp;$C16,UncollectibleLookup,4,FALSE)),0,'Module C Corrected'!G16),'Module C Corrected'!G16)</f>
        <v>24913.504700000001</v>
      </c>
      <c r="H16" s="51">
        <f ca="1">IFERROR(IF(AND($A16=VLOOKUP($A16&amp;"."&amp;$C16,UncollectibleLookup,2,FALSE),$C16=VLOOKUP($A16&amp;"."&amp;$C16,UncollectibleLookup,4,FALSE)),0,'Module C Corrected'!H16),'Module C Corrected'!H16)</f>
        <v>18812.3413</v>
      </c>
      <c r="I16" s="51">
        <f ca="1">IFERROR(IF(AND($A16=VLOOKUP($A16&amp;"."&amp;$C16,UncollectibleLookup,2,FALSE),$C16=VLOOKUP($A16&amp;"."&amp;$C16,UncollectibleLookup,4,FALSE)),0,'Module C Corrected'!I16),'Module C Corrected'!I16)</f>
        <v>17001.0376</v>
      </c>
      <c r="J16" s="51">
        <f ca="1">IFERROR(IF(AND($A16=VLOOKUP($A16&amp;"."&amp;$C16,UncollectibleLookup,2,FALSE),$C16=VLOOKUP($A16&amp;"."&amp;$C16,UncollectibleLookup,4,FALSE)),0,'Module C Corrected'!J16),'Module C Corrected'!J16)</f>
        <v>13134.1176</v>
      </c>
      <c r="K16" s="51">
        <f ca="1">IFERROR(IF(AND($A16=VLOOKUP($A16&amp;"."&amp;$C16,UncollectibleLookup,2,FALSE),$C16=VLOOKUP($A16&amp;"."&amp;$C16,UncollectibleLookup,4,FALSE)),0,'Module C Corrected'!K16),'Module C Corrected'!K16)</f>
        <v>7725.5928999999996</v>
      </c>
      <c r="L16" s="51">
        <f ca="1">IFERROR(IF(AND($A16=VLOOKUP($A16&amp;"."&amp;$C16,UncollectibleLookup,2,FALSE),$C16=VLOOKUP($A16&amp;"."&amp;$C16,UncollectibleLookup,4,FALSE)),0,'Module C Corrected'!L16),'Module C Corrected'!L16)</f>
        <v>8260.7124000000003</v>
      </c>
      <c r="M16" s="51">
        <f ca="1">IFERROR(IF(AND($A16=VLOOKUP($A16&amp;"."&amp;$C16,UncollectibleLookup,2,FALSE),$C16=VLOOKUP($A16&amp;"."&amp;$C16,UncollectibleLookup,4,FALSE)),0,'Module C Corrected'!M16),'Module C Corrected'!M16)</f>
        <v>15724.178900000001</v>
      </c>
      <c r="N16" s="51">
        <f ca="1">IFERROR(IF(AND($A16=VLOOKUP($A16&amp;"."&amp;$C16,UncollectibleLookup,2,FALSE),$C16=VLOOKUP($A16&amp;"."&amp;$C16,UncollectibleLookup,4,FALSE)),0,'Module C Corrected'!N16),'Module C Corrected'!N16)</f>
        <v>18031.0753</v>
      </c>
      <c r="O16" s="51">
        <f ca="1">IFERROR(IF(AND($A16=VLOOKUP($A16&amp;"."&amp;$C16,UncollectibleLookup,2,FALSE),$C16=VLOOKUP($A16&amp;"."&amp;$C16,UncollectibleLookup,4,FALSE)),0,'Module C Corrected'!O16),'Module C Corrected'!O16)</f>
        <v>36362.8269</v>
      </c>
      <c r="P16" s="51">
        <f ca="1">IFERROR(IF(AND($A16=VLOOKUP($A16&amp;"."&amp;$C16,UncollectibleLookup,2,FALSE),$C16=VLOOKUP($A16&amp;"."&amp;$C16,UncollectibleLookup,4,FALSE)),0,'Module C Corrected'!P16),'Module C Corrected'!P16)</f>
        <v>19959.854200000002</v>
      </c>
      <c r="Q16" s="32">
        <f ca="1">IFERROR(IF(AND($A16=VLOOKUP($A16&amp;"."&amp;$C16,UncollectibleLookup,2,FALSE),$C16=VLOOKUP($A16&amp;"."&amp;$C16,UncollectibleLookup,4,FALSE)),0,'Module C Corrected'!Q16),'Module C Corrected'!Q16)</f>
        <v>1895534.91</v>
      </c>
      <c r="R16" s="32">
        <f ca="1">IFERROR(IF(AND($A16=VLOOKUP($A16&amp;"."&amp;$C16,UncollectibleLookup,2,FALSE),$C16=VLOOKUP($A16&amp;"."&amp;$C16,UncollectibleLookup,4,FALSE)),0,'Module C Corrected'!R16),'Module C Corrected'!R16)</f>
        <v>682174.23</v>
      </c>
      <c r="S16" s="32">
        <f ca="1">IFERROR(IF(AND($A16=VLOOKUP($A16&amp;"."&amp;$C16,UncollectibleLookup,2,FALSE),$C16=VLOOKUP($A16&amp;"."&amp;$C16,UncollectibleLookup,4,FALSE)),0,'Module C Corrected'!S16),'Module C Corrected'!S16)</f>
        <v>949444.88</v>
      </c>
      <c r="T16" s="32">
        <f ca="1">IFERROR(IF(AND($A16=VLOOKUP($A16&amp;"."&amp;$C16,UncollectibleLookup,2,FALSE),$C16=VLOOKUP($A16&amp;"."&amp;$C16,UncollectibleLookup,4,FALSE)),0,'Module C Corrected'!T16),'Module C Corrected'!T16)</f>
        <v>489531.78</v>
      </c>
      <c r="U16" s="32">
        <f ca="1">IFERROR(IF(AND($A16=VLOOKUP($A16&amp;"."&amp;$C16,UncollectibleLookup,2,FALSE),$C16=VLOOKUP($A16&amp;"."&amp;$C16,UncollectibleLookup,4,FALSE)),0,'Module C Corrected'!U16),'Module C Corrected'!U16)</f>
        <v>573414.01</v>
      </c>
      <c r="V16" s="32">
        <f ca="1">IFERROR(IF(AND($A16=VLOOKUP($A16&amp;"."&amp;$C16,UncollectibleLookup,2,FALSE),$C16=VLOOKUP($A16&amp;"."&amp;$C16,UncollectibleLookup,4,FALSE)),0,'Module C Corrected'!V16),'Module C Corrected'!V16)</f>
        <v>340321.27</v>
      </c>
      <c r="W16" s="32">
        <f ca="1">IFERROR(IF(AND($A16=VLOOKUP($A16&amp;"."&amp;$C16,UncollectibleLookup,2,FALSE),$C16=VLOOKUP($A16&amp;"."&amp;$C16,UncollectibleLookup,4,FALSE)),0,'Module C Corrected'!W16),'Module C Corrected'!W16)</f>
        <v>265665.02</v>
      </c>
      <c r="X16" s="32">
        <f ca="1">IFERROR(IF(AND($A16=VLOOKUP($A16&amp;"."&amp;$C16,UncollectibleLookup,2,FALSE),$C16=VLOOKUP($A16&amp;"."&amp;$C16,UncollectibleLookup,4,FALSE)),0,'Module C Corrected'!X16),'Module C Corrected'!X16)</f>
        <v>249744.75</v>
      </c>
      <c r="Y16" s="32">
        <f ca="1">IFERROR(IF(AND($A16=VLOOKUP($A16&amp;"."&amp;$C16,UncollectibleLookup,2,FALSE),$C16=VLOOKUP($A16&amp;"."&amp;$C16,UncollectibleLookup,4,FALSE)),0,'Module C Corrected'!Y16),'Module C Corrected'!Y16)</f>
        <v>1003022.94</v>
      </c>
      <c r="Z16" s="32">
        <f ca="1">IFERROR(IF(AND($A16=VLOOKUP($A16&amp;"."&amp;$C16,UncollectibleLookup,2,FALSE),$C16=VLOOKUP($A16&amp;"."&amp;$C16,UncollectibleLookup,4,FALSE)),0,'Module C Corrected'!Z16),'Module C Corrected'!Z16)</f>
        <v>540615.62</v>
      </c>
      <c r="AA16" s="32">
        <f ca="1">IFERROR(IF(AND($A16=VLOOKUP($A16&amp;"."&amp;$C16,UncollectibleLookup,2,FALSE),$C16=VLOOKUP($A16&amp;"."&amp;$C16,UncollectibleLookup,4,FALSE)),0,'Module C Corrected'!AA16),'Module C Corrected'!AA16)</f>
        <v>1749372.24</v>
      </c>
      <c r="AB16" s="32">
        <f ca="1">IFERROR(IF(AND($A16=VLOOKUP($A16&amp;"."&amp;$C16,UncollectibleLookup,2,FALSE),$C16=VLOOKUP($A16&amp;"."&amp;$C16,UncollectibleLookup,4,FALSE)),0,'Module C Corrected'!AB16),'Module C Corrected'!AB16)</f>
        <v>749505.71</v>
      </c>
      <c r="AC16" s="2">
        <f>IF(ISBLANK('Module C Corrected'!AC16),"",'Module C Corrected'!AC16)</f>
        <v>1.1200000000000001</v>
      </c>
      <c r="AD16" s="2">
        <f>IF(ISBLANK('Module C Corrected'!AD16),"",'Module C Corrected'!AD16)</f>
        <v>1.1200000000000001</v>
      </c>
      <c r="AE16" s="2">
        <f>IF(ISBLANK('Module C Corrected'!AE16),"",'Module C Corrected'!AE16)</f>
        <v>1.1200000000000001</v>
      </c>
      <c r="AF16" s="2">
        <f>IF(ISBLANK('Module C Corrected'!AF16),"",'Module C Corrected'!AF16)</f>
        <v>1.1200000000000001</v>
      </c>
      <c r="AG16" s="2">
        <f>IF(ISBLANK('Module C Corrected'!AG16),"",'Module C Corrected'!AG16)</f>
        <v>1.1200000000000001</v>
      </c>
      <c r="AH16" s="2">
        <f>IF(ISBLANK('Module C Corrected'!AH16),"",'Module C Corrected'!AH16)</f>
        <v>1.1200000000000001</v>
      </c>
      <c r="AI16" s="2">
        <f>IF(ISBLANK('Module C Corrected'!AI16),"",'Module C Corrected'!AI16)</f>
        <v>1.1200000000000001</v>
      </c>
      <c r="AJ16" s="2">
        <f>IF(ISBLANK('Module C Corrected'!AJ16),"",'Module C Corrected'!AJ16)</f>
        <v>1.1200000000000001</v>
      </c>
      <c r="AK16" s="2">
        <f>IF(ISBLANK('Module C Corrected'!AK16),"",'Module C Corrected'!AK16)</f>
        <v>1.39</v>
      </c>
      <c r="AL16" s="2">
        <f>IF(ISBLANK('Module C Corrected'!AL16),"",'Module C Corrected'!AL16)</f>
        <v>1.39</v>
      </c>
      <c r="AM16" s="2">
        <f>IF(ISBLANK('Module C Corrected'!AM16),"",'Module C Corrected'!AM16)</f>
        <v>1.39</v>
      </c>
      <c r="AN16" s="2">
        <f>IF(ISBLANK('Module C Corrected'!AN16),"",'Module C Corrected'!AN16)</f>
        <v>1.39</v>
      </c>
      <c r="AO16" s="33">
        <f ca="1">IFERROR(IF(AND($A16=VLOOKUP($A16&amp;"."&amp;$C16,UncollectibleLookup,2,FALSE),$C16=VLOOKUP($A16&amp;"."&amp;$C16,UncollectibleLookup,4,FALSE)),0,'Module C Corrected'!AO16),'Module C Corrected'!AO16)</f>
        <v>21229.99</v>
      </c>
      <c r="AP16" s="33">
        <f ca="1">IFERROR(IF(AND($A16=VLOOKUP($A16&amp;"."&amp;$C16,UncollectibleLookup,2,FALSE),$C16=VLOOKUP($A16&amp;"."&amp;$C16,UncollectibleLookup,4,FALSE)),0,'Module C Corrected'!AP16),'Module C Corrected'!AP16)</f>
        <v>7640.35</v>
      </c>
      <c r="AQ16" s="33">
        <f ca="1">IFERROR(IF(AND($A16=VLOOKUP($A16&amp;"."&amp;$C16,UncollectibleLookup,2,FALSE),$C16=VLOOKUP($A16&amp;"."&amp;$C16,UncollectibleLookup,4,FALSE)),0,'Module C Corrected'!AQ16),'Module C Corrected'!AQ16)</f>
        <v>10633.78</v>
      </c>
      <c r="AR16" s="33">
        <f ca="1">IFERROR(IF(AND($A16=VLOOKUP($A16&amp;"."&amp;$C16,UncollectibleLookup,2,FALSE),$C16=VLOOKUP($A16&amp;"."&amp;$C16,UncollectibleLookup,4,FALSE)),0,'Module C Corrected'!AR16),'Module C Corrected'!AR16)</f>
        <v>5482.76</v>
      </c>
      <c r="AS16" s="33">
        <f ca="1">IFERROR(IF(AND($A16=VLOOKUP($A16&amp;"."&amp;$C16,UncollectibleLookup,2,FALSE),$C16=VLOOKUP($A16&amp;"."&amp;$C16,UncollectibleLookup,4,FALSE)),0,'Module C Corrected'!AS16),'Module C Corrected'!AS16)</f>
        <v>6422.24</v>
      </c>
      <c r="AT16" s="33">
        <f ca="1">IFERROR(IF(AND($A16=VLOOKUP($A16&amp;"."&amp;$C16,UncollectibleLookup,2,FALSE),$C16=VLOOKUP($A16&amp;"."&amp;$C16,UncollectibleLookup,4,FALSE)),0,'Module C Corrected'!AT16),'Module C Corrected'!AT16)</f>
        <v>3811.6</v>
      </c>
      <c r="AU16" s="33">
        <f ca="1">IFERROR(IF(AND($A16=VLOOKUP($A16&amp;"."&amp;$C16,UncollectibleLookup,2,FALSE),$C16=VLOOKUP($A16&amp;"."&amp;$C16,UncollectibleLookup,4,FALSE)),0,'Module C Corrected'!AU16),'Module C Corrected'!AU16)</f>
        <v>2975.45</v>
      </c>
      <c r="AV16" s="33">
        <f ca="1">IFERROR(IF(AND($A16=VLOOKUP($A16&amp;"."&amp;$C16,UncollectibleLookup,2,FALSE),$C16=VLOOKUP($A16&amp;"."&amp;$C16,UncollectibleLookup,4,FALSE)),0,'Module C Corrected'!AV16),'Module C Corrected'!AV16)</f>
        <v>2797.14</v>
      </c>
      <c r="AW16" s="33">
        <f ca="1">IFERROR(IF(AND($A16=VLOOKUP($A16&amp;"."&amp;$C16,UncollectibleLookup,2,FALSE),$C16=VLOOKUP($A16&amp;"."&amp;$C16,UncollectibleLookup,4,FALSE)),0,'Module C Corrected'!AW16),'Module C Corrected'!AW16)</f>
        <v>13942.02</v>
      </c>
      <c r="AX16" s="33">
        <f ca="1">IFERROR(IF(AND($A16=VLOOKUP($A16&amp;"."&amp;$C16,UncollectibleLookup,2,FALSE),$C16=VLOOKUP($A16&amp;"."&amp;$C16,UncollectibleLookup,4,FALSE)),0,'Module C Corrected'!AX16),'Module C Corrected'!AX16)</f>
        <v>7514.56</v>
      </c>
      <c r="AY16" s="33">
        <f ca="1">IFERROR(IF(AND($A16=VLOOKUP($A16&amp;"."&amp;$C16,UncollectibleLookup,2,FALSE),$C16=VLOOKUP($A16&amp;"."&amp;$C16,UncollectibleLookup,4,FALSE)),0,'Module C Corrected'!AY16),'Module C Corrected'!AY16)</f>
        <v>24316.27</v>
      </c>
      <c r="AZ16" s="33">
        <f ca="1">IFERROR(IF(AND($A16=VLOOKUP($A16&amp;"."&amp;$C16,UncollectibleLookup,2,FALSE),$C16=VLOOKUP($A16&amp;"."&amp;$C16,UncollectibleLookup,4,FALSE)),0,'Module C Corrected'!AZ16),'Module C Corrected'!AZ16)</f>
        <v>10418.129999999999</v>
      </c>
      <c r="BA16" s="31">
        <f t="shared" ca="1" si="3"/>
        <v>-568.66</v>
      </c>
      <c r="BB16" s="31">
        <f t="shared" ca="1" si="3"/>
        <v>-204.65</v>
      </c>
      <c r="BC16" s="31">
        <f t="shared" ca="1" si="3"/>
        <v>-284.83</v>
      </c>
      <c r="BD16" s="31">
        <f t="shared" ca="1" si="3"/>
        <v>-195.81</v>
      </c>
      <c r="BE16" s="31">
        <f t="shared" ca="1" si="3"/>
        <v>-229.37</v>
      </c>
      <c r="BF16" s="31">
        <f t="shared" ca="1" si="3"/>
        <v>-136.13</v>
      </c>
      <c r="BG16" s="31">
        <f t="shared" ca="1" si="3"/>
        <v>0</v>
      </c>
      <c r="BH16" s="31">
        <f t="shared" ca="1" si="3"/>
        <v>0</v>
      </c>
      <c r="BI16" s="31">
        <f t="shared" ca="1" si="3"/>
        <v>0</v>
      </c>
      <c r="BJ16" s="31">
        <f t="shared" ca="1" si="3"/>
        <v>-648.74</v>
      </c>
      <c r="BK16" s="31">
        <f t="shared" ca="1" si="3"/>
        <v>-2099.25</v>
      </c>
      <c r="BL16" s="31">
        <f t="shared" ca="1" si="3"/>
        <v>-899.41</v>
      </c>
      <c r="BM16" s="6">
        <f t="shared" ca="1" si="4"/>
        <v>2.5000000000000001E-2</v>
      </c>
      <c r="BN16" s="6">
        <f t="shared" ca="1" si="4"/>
        <v>2.5000000000000001E-2</v>
      </c>
      <c r="BO16" s="6">
        <f t="shared" ca="1" si="4"/>
        <v>2.5000000000000001E-2</v>
      </c>
      <c r="BP16" s="6">
        <f t="shared" ca="1" si="4"/>
        <v>2.5000000000000001E-2</v>
      </c>
      <c r="BQ16" s="6">
        <f t="shared" ca="1" si="4"/>
        <v>2.5000000000000001E-2</v>
      </c>
      <c r="BR16" s="6">
        <f t="shared" ca="1" si="4"/>
        <v>2.5000000000000001E-2</v>
      </c>
      <c r="BS16" s="6">
        <f t="shared" ca="1" si="4"/>
        <v>2.5000000000000001E-2</v>
      </c>
      <c r="BT16" s="6">
        <f t="shared" ca="1" si="4"/>
        <v>2.5000000000000001E-2</v>
      </c>
      <c r="BU16" s="6">
        <f t="shared" ca="1" si="4"/>
        <v>2.5000000000000001E-2</v>
      </c>
      <c r="BV16" s="6">
        <f t="shared" ca="1" si="4"/>
        <v>2.5000000000000001E-2</v>
      </c>
      <c r="BW16" s="6">
        <f t="shared" ca="1" si="4"/>
        <v>2.5000000000000001E-2</v>
      </c>
      <c r="BX16" s="6">
        <f t="shared" ca="1" si="4"/>
        <v>2.5000000000000001E-2</v>
      </c>
      <c r="BY16" s="31">
        <f t="shared" ca="1" si="5"/>
        <v>47388.37</v>
      </c>
      <c r="BZ16" s="31">
        <f t="shared" ca="1" si="5"/>
        <v>17054.36</v>
      </c>
      <c r="CA16" s="31">
        <f t="shared" ca="1" si="5"/>
        <v>23736.12</v>
      </c>
      <c r="CB16" s="31">
        <f t="shared" ca="1" si="5"/>
        <v>12238.29</v>
      </c>
      <c r="CC16" s="31">
        <f t="shared" ca="1" si="5"/>
        <v>14335.35</v>
      </c>
      <c r="CD16" s="31">
        <f t="shared" ca="1" si="5"/>
        <v>8508.0300000000007</v>
      </c>
      <c r="CE16" s="31">
        <f t="shared" ca="1" si="5"/>
        <v>6641.63</v>
      </c>
      <c r="CF16" s="31">
        <f t="shared" ca="1" si="5"/>
        <v>6243.62</v>
      </c>
      <c r="CG16" s="31">
        <f t="shared" ca="1" si="5"/>
        <v>25075.57</v>
      </c>
      <c r="CH16" s="31">
        <f t="shared" ca="1" si="5"/>
        <v>13515.39</v>
      </c>
      <c r="CI16" s="31">
        <f t="shared" ca="1" si="5"/>
        <v>43734.31</v>
      </c>
      <c r="CJ16" s="31">
        <f t="shared" ca="1" si="5"/>
        <v>18737.64</v>
      </c>
      <c r="CK16" s="32">
        <f t="shared" ca="1" si="6"/>
        <v>4738.84</v>
      </c>
      <c r="CL16" s="32">
        <f t="shared" ca="1" si="6"/>
        <v>1705.44</v>
      </c>
      <c r="CM16" s="32">
        <f t="shared" ca="1" si="6"/>
        <v>2373.61</v>
      </c>
      <c r="CN16" s="32">
        <f t="shared" ca="1" si="6"/>
        <v>1223.83</v>
      </c>
      <c r="CO16" s="32">
        <f t="shared" ca="1" si="6"/>
        <v>1433.54</v>
      </c>
      <c r="CP16" s="32">
        <f t="shared" ca="1" si="6"/>
        <v>850.8</v>
      </c>
      <c r="CQ16" s="32">
        <f t="shared" ca="1" si="6"/>
        <v>664.16</v>
      </c>
      <c r="CR16" s="32">
        <f t="shared" ca="1" si="6"/>
        <v>624.36</v>
      </c>
      <c r="CS16" s="32">
        <f t="shared" ca="1" si="6"/>
        <v>2507.56</v>
      </c>
      <c r="CT16" s="32">
        <f t="shared" ca="1" si="6"/>
        <v>1351.54</v>
      </c>
      <c r="CU16" s="32">
        <f t="shared" ca="1" si="6"/>
        <v>4373.43</v>
      </c>
      <c r="CV16" s="32">
        <f t="shared" ca="1" si="6"/>
        <v>1873.76</v>
      </c>
      <c r="CW16" s="31">
        <f t="shared" ca="1" si="7"/>
        <v>31465.880000000005</v>
      </c>
      <c r="CX16" s="31">
        <f t="shared" ca="1" si="7"/>
        <v>11324.099999999999</v>
      </c>
      <c r="CY16" s="31">
        <f t="shared" ca="1" si="7"/>
        <v>15760.779999999999</v>
      </c>
      <c r="CZ16" s="31">
        <f t="shared" ca="1" si="7"/>
        <v>8175.170000000001</v>
      </c>
      <c r="DA16" s="31">
        <f t="shared" ca="1" si="7"/>
        <v>9576.02</v>
      </c>
      <c r="DB16" s="31">
        <f t="shared" ca="1" si="7"/>
        <v>5683.36</v>
      </c>
      <c r="DC16" s="31">
        <f t="shared" ca="1" si="7"/>
        <v>4330.34</v>
      </c>
      <c r="DD16" s="31">
        <f t="shared" ca="1" si="7"/>
        <v>4070.8399999999997</v>
      </c>
      <c r="DE16" s="31">
        <f t="shared" ca="1" si="7"/>
        <v>13641.11</v>
      </c>
      <c r="DF16" s="31">
        <f t="shared" ca="1" si="7"/>
        <v>8001.11</v>
      </c>
      <c r="DG16" s="31">
        <f t="shared" ca="1" si="7"/>
        <v>25890.719999999998</v>
      </c>
      <c r="DH16" s="31">
        <f t="shared" ca="1" si="7"/>
        <v>11092.679999999998</v>
      </c>
      <c r="DI16" s="32">
        <f t="shared" ca="1" si="11"/>
        <v>1573.29</v>
      </c>
      <c r="DJ16" s="32">
        <f t="shared" ca="1" si="8"/>
        <v>566.21</v>
      </c>
      <c r="DK16" s="32">
        <f t="shared" ca="1" si="8"/>
        <v>788.04</v>
      </c>
      <c r="DL16" s="32">
        <f t="shared" ca="1" si="8"/>
        <v>408.76</v>
      </c>
      <c r="DM16" s="32">
        <f t="shared" ca="1" si="8"/>
        <v>478.8</v>
      </c>
      <c r="DN16" s="32">
        <f t="shared" ca="1" si="8"/>
        <v>284.17</v>
      </c>
      <c r="DO16" s="32">
        <f t="shared" ca="1" si="8"/>
        <v>216.52</v>
      </c>
      <c r="DP16" s="32">
        <f t="shared" ca="1" si="8"/>
        <v>203.54</v>
      </c>
      <c r="DQ16" s="32">
        <f t="shared" ca="1" si="8"/>
        <v>682.06</v>
      </c>
      <c r="DR16" s="32">
        <f t="shared" ca="1" si="8"/>
        <v>400.06</v>
      </c>
      <c r="DS16" s="32">
        <f t="shared" ca="1" si="8"/>
        <v>1294.54</v>
      </c>
      <c r="DT16" s="32">
        <f t="shared" ca="1" si="8"/>
        <v>554.63</v>
      </c>
      <c r="DU16" s="31">
        <f t="shared" ca="1" si="12"/>
        <v>10137.370000000001</v>
      </c>
      <c r="DV16" s="31">
        <f t="shared" ca="1" si="9"/>
        <v>3621.84</v>
      </c>
      <c r="DW16" s="31">
        <f t="shared" ca="1" si="9"/>
        <v>5007.59</v>
      </c>
      <c r="DX16" s="31">
        <f t="shared" ca="1" si="9"/>
        <v>2581.83</v>
      </c>
      <c r="DY16" s="31">
        <f t="shared" ca="1" si="9"/>
        <v>3008.5</v>
      </c>
      <c r="DZ16" s="31">
        <f t="shared" ca="1" si="9"/>
        <v>1775.89</v>
      </c>
      <c r="EA16" s="31">
        <f t="shared" ca="1" si="9"/>
        <v>1345.99</v>
      </c>
      <c r="EB16" s="31">
        <f t="shared" ca="1" si="9"/>
        <v>1258.42</v>
      </c>
      <c r="EC16" s="31">
        <f t="shared" ca="1" si="9"/>
        <v>4193.6899999999996</v>
      </c>
      <c r="ED16" s="31">
        <f t="shared" ca="1" si="9"/>
        <v>2446.63</v>
      </c>
      <c r="EE16" s="31">
        <f t="shared" ca="1" si="9"/>
        <v>7873.06</v>
      </c>
      <c r="EF16" s="31">
        <f t="shared" ca="1" si="9"/>
        <v>3354.92</v>
      </c>
      <c r="EG16" s="32">
        <f t="shared" ca="1" si="13"/>
        <v>43176.540000000008</v>
      </c>
      <c r="EH16" s="32">
        <f t="shared" ca="1" si="10"/>
        <v>15512.149999999998</v>
      </c>
      <c r="EI16" s="32">
        <f t="shared" ca="1" si="10"/>
        <v>21556.41</v>
      </c>
      <c r="EJ16" s="32">
        <f t="shared" ca="1" si="10"/>
        <v>11165.76</v>
      </c>
      <c r="EK16" s="32">
        <f t="shared" ca="1" si="10"/>
        <v>13063.32</v>
      </c>
      <c r="EL16" s="32">
        <f t="shared" ca="1" si="10"/>
        <v>7743.42</v>
      </c>
      <c r="EM16" s="32">
        <f t="shared" ca="1" si="10"/>
        <v>5892.85</v>
      </c>
      <c r="EN16" s="32">
        <f t="shared" ca="1" si="10"/>
        <v>5532.8</v>
      </c>
      <c r="EO16" s="32">
        <f t="shared" ca="1" si="10"/>
        <v>18516.86</v>
      </c>
      <c r="EP16" s="32">
        <f t="shared" ca="1" si="10"/>
        <v>10847.8</v>
      </c>
      <c r="EQ16" s="32">
        <f t="shared" ca="1" si="10"/>
        <v>35058.32</v>
      </c>
      <c r="ER16" s="32">
        <f t="shared" ca="1" si="10"/>
        <v>15002.229999999998</v>
      </c>
    </row>
    <row r="17" spans="1:148">
      <c r="A17" t="s">
        <v>436</v>
      </c>
      <c r="B17" s="1" t="s">
        <v>122</v>
      </c>
      <c r="C17" t="str">
        <f t="shared" ca="1" si="1"/>
        <v>BAR</v>
      </c>
      <c r="D17" t="str">
        <f t="shared" ca="1" si="2"/>
        <v>Barrier Hydro Facility</v>
      </c>
      <c r="E17" s="51">
        <f ca="1">IFERROR(IF(AND($A17=VLOOKUP($A17&amp;"."&amp;$C17,UncollectibleLookup,2,FALSE),$C17=VLOOKUP($A17&amp;"."&amp;$C17,UncollectibleLookup,4,FALSE)),0,'Module C Corrected'!E17),'Module C Corrected'!E17)</f>
        <v>3785.5947999999999</v>
      </c>
      <c r="F17" s="51">
        <f ca="1">IFERROR(IF(AND($A17=VLOOKUP($A17&amp;"."&amp;$C17,UncollectibleLookup,2,FALSE),$C17=VLOOKUP($A17&amp;"."&amp;$C17,UncollectibleLookup,4,FALSE)),0,'Module C Corrected'!F17),'Module C Corrected'!F17)</f>
        <v>3509.1345000000001</v>
      </c>
      <c r="G17" s="51">
        <f ca="1">IFERROR(IF(AND($A17=VLOOKUP($A17&amp;"."&amp;$C17,UncollectibleLookup,2,FALSE),$C17=VLOOKUP($A17&amp;"."&amp;$C17,UncollectibleLookup,4,FALSE)),0,'Module C Corrected'!G17),'Module C Corrected'!G17)</f>
        <v>3197.0385000000001</v>
      </c>
      <c r="H17" s="51">
        <f ca="1">IFERROR(IF(AND($A17=VLOOKUP($A17&amp;"."&amp;$C17,UncollectibleLookup,2,FALSE),$C17=VLOOKUP($A17&amp;"."&amp;$C17,UncollectibleLookup,4,FALSE)),0,'Module C Corrected'!H17),'Module C Corrected'!H17)</f>
        <v>3175.4058</v>
      </c>
      <c r="I17" s="51">
        <f ca="1">IFERROR(IF(AND($A17=VLOOKUP($A17&amp;"."&amp;$C17,UncollectibleLookup,2,FALSE),$C17=VLOOKUP($A17&amp;"."&amp;$C17,UncollectibleLookup,4,FALSE)),0,'Module C Corrected'!I17),'Module C Corrected'!I17)</f>
        <v>3054.8317000000002</v>
      </c>
      <c r="J17" s="51">
        <f ca="1">IFERROR(IF(AND($A17=VLOOKUP($A17&amp;"."&amp;$C17,UncollectibleLookup,2,FALSE),$C17=VLOOKUP($A17&amp;"."&amp;$C17,UncollectibleLookup,4,FALSE)),0,'Module C Corrected'!J17),'Module C Corrected'!J17)</f>
        <v>3484.6952000000001</v>
      </c>
      <c r="K17" s="51">
        <f ca="1">IFERROR(IF(AND($A17=VLOOKUP($A17&amp;"."&amp;$C17,UncollectibleLookup,2,FALSE),$C17=VLOOKUP($A17&amp;"."&amp;$C17,UncollectibleLookup,4,FALSE)),0,'Module C Corrected'!K17),'Module C Corrected'!K17)</f>
        <v>2542.2631999999999</v>
      </c>
      <c r="L17" s="51">
        <f ca="1">IFERROR(IF(AND($A17=VLOOKUP($A17&amp;"."&amp;$C17,UncollectibleLookup,2,FALSE),$C17=VLOOKUP($A17&amp;"."&amp;$C17,UncollectibleLookup,4,FALSE)),0,'Module C Corrected'!L17),'Module C Corrected'!L17)</f>
        <v>2833.6925890000002</v>
      </c>
      <c r="M17" s="51">
        <f ca="1">IFERROR(IF(AND($A17=VLOOKUP($A17&amp;"."&amp;$C17,UncollectibleLookup,2,FALSE),$C17=VLOOKUP($A17&amp;"."&amp;$C17,UncollectibleLookup,4,FALSE)),0,'Module C Corrected'!M17),'Module C Corrected'!M17)</f>
        <v>2471.4618962</v>
      </c>
      <c r="N17" s="51">
        <f ca="1">IFERROR(IF(AND($A17=VLOOKUP($A17&amp;"."&amp;$C17,UncollectibleLookup,2,FALSE),$C17=VLOOKUP($A17&amp;"."&amp;$C17,UncollectibleLookup,4,FALSE)),0,'Module C Corrected'!N17),'Module C Corrected'!N17)</f>
        <v>2376.6222247999999</v>
      </c>
      <c r="O17" s="51">
        <f ca="1">IFERROR(IF(AND($A17=VLOOKUP($A17&amp;"."&amp;$C17,UncollectibleLookup,2,FALSE),$C17=VLOOKUP($A17&amp;"."&amp;$C17,UncollectibleLookup,4,FALSE)),0,'Module C Corrected'!O17),'Module C Corrected'!O17)</f>
        <v>2806.5719883000002</v>
      </c>
      <c r="P17" s="51">
        <f ca="1">IFERROR(IF(AND($A17=VLOOKUP($A17&amp;"."&amp;$C17,UncollectibleLookup,2,FALSE),$C17=VLOOKUP($A17&amp;"."&amp;$C17,UncollectibleLookup,4,FALSE)),0,'Module C Corrected'!P17),'Module C Corrected'!P17)</f>
        <v>3357.691315</v>
      </c>
      <c r="Q17" s="32">
        <f ca="1">IFERROR(IF(AND($A17=VLOOKUP($A17&amp;"."&amp;$C17,UncollectibleLookup,2,FALSE),$C17=VLOOKUP($A17&amp;"."&amp;$C17,UncollectibleLookup,4,FALSE)),0,'Module C Corrected'!Q17),'Module C Corrected'!Q17)</f>
        <v>477113.92</v>
      </c>
      <c r="R17" s="32">
        <f ca="1">IFERROR(IF(AND($A17=VLOOKUP($A17&amp;"."&amp;$C17,UncollectibleLookup,2,FALSE),$C17=VLOOKUP($A17&amp;"."&amp;$C17,UncollectibleLookup,4,FALSE)),0,'Module C Corrected'!R17),'Module C Corrected'!R17)</f>
        <v>189614.66</v>
      </c>
      <c r="S17" s="32">
        <f ca="1">IFERROR(IF(AND($A17=VLOOKUP($A17&amp;"."&amp;$C17,UncollectibleLookup,2,FALSE),$C17=VLOOKUP($A17&amp;"."&amp;$C17,UncollectibleLookup,4,FALSE)),0,'Module C Corrected'!S17),'Module C Corrected'!S17)</f>
        <v>174324.54</v>
      </c>
      <c r="T17" s="32">
        <f ca="1">IFERROR(IF(AND($A17=VLOOKUP($A17&amp;"."&amp;$C17,UncollectibleLookup,2,FALSE),$C17=VLOOKUP($A17&amp;"."&amp;$C17,UncollectibleLookup,4,FALSE)),0,'Module C Corrected'!T17),'Module C Corrected'!T17)</f>
        <v>125383.42</v>
      </c>
      <c r="U17" s="32">
        <f ca="1">IFERROR(IF(AND($A17=VLOOKUP($A17&amp;"."&amp;$C17,UncollectibleLookup,2,FALSE),$C17=VLOOKUP($A17&amp;"."&amp;$C17,UncollectibleLookup,4,FALSE)),0,'Module C Corrected'!U17),'Module C Corrected'!U17)</f>
        <v>117405.23</v>
      </c>
      <c r="V17" s="32">
        <f ca="1">IFERROR(IF(AND($A17=VLOOKUP($A17&amp;"."&amp;$C17,UncollectibleLookup,2,FALSE),$C17=VLOOKUP($A17&amp;"."&amp;$C17,UncollectibleLookup,4,FALSE)),0,'Module C Corrected'!V17),'Module C Corrected'!V17)</f>
        <v>162320.22</v>
      </c>
      <c r="W17" s="32">
        <f ca="1">IFERROR(IF(AND($A17=VLOOKUP($A17&amp;"."&amp;$C17,UncollectibleLookup,2,FALSE),$C17=VLOOKUP($A17&amp;"."&amp;$C17,UncollectibleLookup,4,FALSE)),0,'Module C Corrected'!W17),'Module C Corrected'!W17)</f>
        <v>149694.32999999999</v>
      </c>
      <c r="X17" s="32">
        <f ca="1">IFERROR(IF(AND($A17=VLOOKUP($A17&amp;"."&amp;$C17,UncollectibleLookup,2,FALSE),$C17=VLOOKUP($A17&amp;"."&amp;$C17,UncollectibleLookup,4,FALSE)),0,'Module C Corrected'!X17),'Module C Corrected'!X17)</f>
        <v>136012.59</v>
      </c>
      <c r="Y17" s="32">
        <f ca="1">IFERROR(IF(AND($A17=VLOOKUP($A17&amp;"."&amp;$C17,UncollectibleLookup,2,FALSE),$C17=VLOOKUP($A17&amp;"."&amp;$C17,UncollectibleLookup,4,FALSE)),0,'Module C Corrected'!Y17),'Module C Corrected'!Y17)</f>
        <v>388826.9</v>
      </c>
      <c r="Z17" s="32">
        <f ca="1">IFERROR(IF(AND($A17=VLOOKUP($A17&amp;"."&amp;$C17,UncollectibleLookup,2,FALSE),$C17=VLOOKUP($A17&amp;"."&amp;$C17,UncollectibleLookup,4,FALSE)),0,'Module C Corrected'!Z17),'Module C Corrected'!Z17)</f>
        <v>101873.95</v>
      </c>
      <c r="AA17" s="32">
        <f ca="1">IFERROR(IF(AND($A17=VLOOKUP($A17&amp;"."&amp;$C17,UncollectibleLookup,2,FALSE),$C17=VLOOKUP($A17&amp;"."&amp;$C17,UncollectibleLookup,4,FALSE)),0,'Module C Corrected'!AA17),'Module C Corrected'!AA17)</f>
        <v>162862.47</v>
      </c>
      <c r="AB17" s="32">
        <f ca="1">IFERROR(IF(AND($A17=VLOOKUP($A17&amp;"."&amp;$C17,UncollectibleLookup,2,FALSE),$C17=VLOOKUP($A17&amp;"."&amp;$C17,UncollectibleLookup,4,FALSE)),0,'Module C Corrected'!AB17),'Module C Corrected'!AB17)</f>
        <v>239353.27</v>
      </c>
      <c r="AC17" s="2">
        <f>IF(ISBLANK('Module C Corrected'!AC17),"",'Module C Corrected'!AC17)</f>
        <v>-1.46</v>
      </c>
      <c r="AD17" s="2">
        <f>IF(ISBLANK('Module C Corrected'!AD17),"",'Module C Corrected'!AD17)</f>
        <v>-1.46</v>
      </c>
      <c r="AE17" s="2">
        <f>IF(ISBLANK('Module C Corrected'!AE17),"",'Module C Corrected'!AE17)</f>
        <v>-1.46</v>
      </c>
      <c r="AF17" s="2">
        <f>IF(ISBLANK('Module C Corrected'!AF17),"",'Module C Corrected'!AF17)</f>
        <v>-1.46</v>
      </c>
      <c r="AG17" s="2">
        <f>IF(ISBLANK('Module C Corrected'!AG17),"",'Module C Corrected'!AG17)</f>
        <v>-1.46</v>
      </c>
      <c r="AH17" s="2">
        <f>IF(ISBLANK('Module C Corrected'!AH17),"",'Module C Corrected'!AH17)</f>
        <v>-1.46</v>
      </c>
      <c r="AI17" s="2">
        <f>IF(ISBLANK('Module C Corrected'!AI17),"",'Module C Corrected'!AI17)</f>
        <v>-1.46</v>
      </c>
      <c r="AJ17" s="2">
        <f>IF(ISBLANK('Module C Corrected'!AJ17),"",'Module C Corrected'!AJ17)</f>
        <v>-1.46</v>
      </c>
      <c r="AK17" s="2">
        <f>IF(ISBLANK('Module C Corrected'!AK17),"",'Module C Corrected'!AK17)</f>
        <v>-1.46</v>
      </c>
      <c r="AL17" s="2">
        <f>IF(ISBLANK('Module C Corrected'!AL17),"",'Module C Corrected'!AL17)</f>
        <v>-1.46</v>
      </c>
      <c r="AM17" s="2">
        <f>IF(ISBLANK('Module C Corrected'!AM17),"",'Module C Corrected'!AM17)</f>
        <v>-1.46</v>
      </c>
      <c r="AN17" s="2">
        <f>IF(ISBLANK('Module C Corrected'!AN17),"",'Module C Corrected'!AN17)</f>
        <v>-1.46</v>
      </c>
      <c r="AO17" s="33">
        <f ca="1">IFERROR(IF(AND($A17=VLOOKUP($A17&amp;"."&amp;$C17,UncollectibleLookup,2,FALSE),$C17=VLOOKUP($A17&amp;"."&amp;$C17,UncollectibleLookup,4,FALSE)),0,'Module C Corrected'!AO17),'Module C Corrected'!AO17)</f>
        <v>-6965.86</v>
      </c>
      <c r="AP17" s="33">
        <f ca="1">IFERROR(IF(AND($A17=VLOOKUP($A17&amp;"."&amp;$C17,UncollectibleLookup,2,FALSE),$C17=VLOOKUP($A17&amp;"."&amp;$C17,UncollectibleLookup,4,FALSE)),0,'Module C Corrected'!AP17),'Module C Corrected'!AP17)</f>
        <v>-2768.37</v>
      </c>
      <c r="AQ17" s="33">
        <f ca="1">IFERROR(IF(AND($A17=VLOOKUP($A17&amp;"."&amp;$C17,UncollectibleLookup,2,FALSE),$C17=VLOOKUP($A17&amp;"."&amp;$C17,UncollectibleLookup,4,FALSE)),0,'Module C Corrected'!AQ17),'Module C Corrected'!AQ17)</f>
        <v>-2545.14</v>
      </c>
      <c r="AR17" s="33">
        <f ca="1">IFERROR(IF(AND($A17=VLOOKUP($A17&amp;"."&amp;$C17,UncollectibleLookup,2,FALSE),$C17=VLOOKUP($A17&amp;"."&amp;$C17,UncollectibleLookup,4,FALSE)),0,'Module C Corrected'!AR17),'Module C Corrected'!AR17)</f>
        <v>-1830.6</v>
      </c>
      <c r="AS17" s="33">
        <f ca="1">IFERROR(IF(AND($A17=VLOOKUP($A17&amp;"."&amp;$C17,UncollectibleLookup,2,FALSE),$C17=VLOOKUP($A17&amp;"."&amp;$C17,UncollectibleLookup,4,FALSE)),0,'Module C Corrected'!AS17),'Module C Corrected'!AS17)</f>
        <v>-1714.12</v>
      </c>
      <c r="AT17" s="33">
        <f ca="1">IFERROR(IF(AND($A17=VLOOKUP($A17&amp;"."&amp;$C17,UncollectibleLookup,2,FALSE),$C17=VLOOKUP($A17&amp;"."&amp;$C17,UncollectibleLookup,4,FALSE)),0,'Module C Corrected'!AT17),'Module C Corrected'!AT17)</f>
        <v>-2369.88</v>
      </c>
      <c r="AU17" s="33">
        <f ca="1">IFERROR(IF(AND($A17=VLOOKUP($A17&amp;"."&amp;$C17,UncollectibleLookup,2,FALSE),$C17=VLOOKUP($A17&amp;"."&amp;$C17,UncollectibleLookup,4,FALSE)),0,'Module C Corrected'!AU17),'Module C Corrected'!AU17)</f>
        <v>-2185.54</v>
      </c>
      <c r="AV17" s="33">
        <f ca="1">IFERROR(IF(AND($A17=VLOOKUP($A17&amp;"."&amp;$C17,UncollectibleLookup,2,FALSE),$C17=VLOOKUP($A17&amp;"."&amp;$C17,UncollectibleLookup,4,FALSE)),0,'Module C Corrected'!AV17),'Module C Corrected'!AV17)</f>
        <v>-1985.78</v>
      </c>
      <c r="AW17" s="33">
        <f ca="1">IFERROR(IF(AND($A17=VLOOKUP($A17&amp;"."&amp;$C17,UncollectibleLookup,2,FALSE),$C17=VLOOKUP($A17&amp;"."&amp;$C17,UncollectibleLookup,4,FALSE)),0,'Module C Corrected'!AW17),'Module C Corrected'!AW17)</f>
        <v>-5676.87</v>
      </c>
      <c r="AX17" s="33">
        <f ca="1">IFERROR(IF(AND($A17=VLOOKUP($A17&amp;"."&amp;$C17,UncollectibleLookup,2,FALSE),$C17=VLOOKUP($A17&amp;"."&amp;$C17,UncollectibleLookup,4,FALSE)),0,'Module C Corrected'!AX17),'Module C Corrected'!AX17)</f>
        <v>-1487.36</v>
      </c>
      <c r="AY17" s="33">
        <f ca="1">IFERROR(IF(AND($A17=VLOOKUP($A17&amp;"."&amp;$C17,UncollectibleLookup,2,FALSE),$C17=VLOOKUP($A17&amp;"."&amp;$C17,UncollectibleLookup,4,FALSE)),0,'Module C Corrected'!AY17),'Module C Corrected'!AY17)</f>
        <v>-2377.79</v>
      </c>
      <c r="AZ17" s="33">
        <f ca="1">IFERROR(IF(AND($A17=VLOOKUP($A17&amp;"."&amp;$C17,UncollectibleLookup,2,FALSE),$C17=VLOOKUP($A17&amp;"."&amp;$C17,UncollectibleLookup,4,FALSE)),0,'Module C Corrected'!AZ17),'Module C Corrected'!AZ17)</f>
        <v>-3494.56</v>
      </c>
      <c r="BA17" s="31">
        <f t="shared" ca="1" si="3"/>
        <v>-143.13</v>
      </c>
      <c r="BB17" s="31">
        <f t="shared" ca="1" si="3"/>
        <v>-56.88</v>
      </c>
      <c r="BC17" s="31">
        <f t="shared" ca="1" si="3"/>
        <v>-52.3</v>
      </c>
      <c r="BD17" s="31">
        <f t="shared" ca="1" si="3"/>
        <v>-50.15</v>
      </c>
      <c r="BE17" s="31">
        <f t="shared" ca="1" si="3"/>
        <v>-46.96</v>
      </c>
      <c r="BF17" s="31">
        <f t="shared" ca="1" si="3"/>
        <v>-64.930000000000007</v>
      </c>
      <c r="BG17" s="31">
        <f t="shared" ca="1" si="3"/>
        <v>0</v>
      </c>
      <c r="BH17" s="31">
        <f t="shared" ca="1" si="3"/>
        <v>0</v>
      </c>
      <c r="BI17" s="31">
        <f t="shared" ca="1" si="3"/>
        <v>0</v>
      </c>
      <c r="BJ17" s="31">
        <f t="shared" ca="1" si="3"/>
        <v>-122.25</v>
      </c>
      <c r="BK17" s="31">
        <f t="shared" ca="1" si="3"/>
        <v>-195.43</v>
      </c>
      <c r="BL17" s="31">
        <f t="shared" ca="1" si="3"/>
        <v>-287.22000000000003</v>
      </c>
      <c r="BM17" s="6">
        <f t="shared" ca="1" si="4"/>
        <v>-4.1399999999999999E-2</v>
      </c>
      <c r="BN17" s="6">
        <f t="shared" ca="1" si="4"/>
        <v>-4.1399999999999999E-2</v>
      </c>
      <c r="BO17" s="6">
        <f t="shared" ca="1" si="4"/>
        <v>-4.1399999999999999E-2</v>
      </c>
      <c r="BP17" s="6">
        <f t="shared" ca="1" si="4"/>
        <v>-4.1399999999999999E-2</v>
      </c>
      <c r="BQ17" s="6">
        <f t="shared" ca="1" si="4"/>
        <v>-4.1399999999999999E-2</v>
      </c>
      <c r="BR17" s="6">
        <f t="shared" ca="1" si="4"/>
        <v>-4.1399999999999999E-2</v>
      </c>
      <c r="BS17" s="6">
        <f t="shared" ca="1" si="4"/>
        <v>-4.1399999999999999E-2</v>
      </c>
      <c r="BT17" s="6">
        <f t="shared" ca="1" si="4"/>
        <v>-4.1399999999999999E-2</v>
      </c>
      <c r="BU17" s="6">
        <f t="shared" ca="1" si="4"/>
        <v>-4.1399999999999999E-2</v>
      </c>
      <c r="BV17" s="6">
        <f t="shared" ca="1" si="4"/>
        <v>-4.1399999999999999E-2</v>
      </c>
      <c r="BW17" s="6">
        <f t="shared" ca="1" si="4"/>
        <v>-4.1399999999999999E-2</v>
      </c>
      <c r="BX17" s="6">
        <f t="shared" ca="1" si="4"/>
        <v>-4.1399999999999999E-2</v>
      </c>
      <c r="BY17" s="31">
        <f t="shared" ca="1" si="5"/>
        <v>-19752.52</v>
      </c>
      <c r="BZ17" s="31">
        <f t="shared" ca="1" si="5"/>
        <v>-7850.05</v>
      </c>
      <c r="CA17" s="31">
        <f t="shared" ca="1" si="5"/>
        <v>-7217.04</v>
      </c>
      <c r="CB17" s="31">
        <f t="shared" ca="1" si="5"/>
        <v>-5190.87</v>
      </c>
      <c r="CC17" s="31">
        <f t="shared" ca="1" si="5"/>
        <v>-4860.58</v>
      </c>
      <c r="CD17" s="31">
        <f t="shared" ca="1" si="5"/>
        <v>-6720.06</v>
      </c>
      <c r="CE17" s="31">
        <f t="shared" ca="1" si="5"/>
        <v>-6197.35</v>
      </c>
      <c r="CF17" s="31">
        <f t="shared" ca="1" si="5"/>
        <v>-5630.92</v>
      </c>
      <c r="CG17" s="31">
        <f t="shared" ca="1" si="5"/>
        <v>-16097.43</v>
      </c>
      <c r="CH17" s="31">
        <f t="shared" ca="1" si="5"/>
        <v>-4217.58</v>
      </c>
      <c r="CI17" s="31">
        <f t="shared" ca="1" si="5"/>
        <v>-6742.51</v>
      </c>
      <c r="CJ17" s="31">
        <f t="shared" ca="1" si="5"/>
        <v>-9909.23</v>
      </c>
      <c r="CK17" s="32">
        <f t="shared" ca="1" si="6"/>
        <v>1192.78</v>
      </c>
      <c r="CL17" s="32">
        <f t="shared" ca="1" si="6"/>
        <v>474.04</v>
      </c>
      <c r="CM17" s="32">
        <f t="shared" ca="1" si="6"/>
        <v>435.81</v>
      </c>
      <c r="CN17" s="32">
        <f t="shared" ca="1" si="6"/>
        <v>313.45999999999998</v>
      </c>
      <c r="CO17" s="32">
        <f t="shared" ca="1" si="6"/>
        <v>293.51</v>
      </c>
      <c r="CP17" s="32">
        <f t="shared" ca="1" si="6"/>
        <v>405.8</v>
      </c>
      <c r="CQ17" s="32">
        <f t="shared" ca="1" si="6"/>
        <v>374.24</v>
      </c>
      <c r="CR17" s="32">
        <f t="shared" ca="1" si="6"/>
        <v>340.03</v>
      </c>
      <c r="CS17" s="32">
        <f t="shared" ca="1" si="6"/>
        <v>972.07</v>
      </c>
      <c r="CT17" s="32">
        <f t="shared" ca="1" si="6"/>
        <v>254.68</v>
      </c>
      <c r="CU17" s="32">
        <f t="shared" ca="1" si="6"/>
        <v>407.16</v>
      </c>
      <c r="CV17" s="32">
        <f t="shared" ca="1" si="6"/>
        <v>598.38</v>
      </c>
      <c r="CW17" s="31">
        <f t="shared" ca="1" si="7"/>
        <v>-11450.750000000002</v>
      </c>
      <c r="CX17" s="31">
        <f t="shared" ca="1" si="7"/>
        <v>-4550.76</v>
      </c>
      <c r="CY17" s="31">
        <f t="shared" ca="1" si="7"/>
        <v>-4183.79</v>
      </c>
      <c r="CZ17" s="31">
        <f t="shared" ca="1" si="7"/>
        <v>-2996.66</v>
      </c>
      <c r="DA17" s="31">
        <f t="shared" ca="1" si="7"/>
        <v>-2805.99</v>
      </c>
      <c r="DB17" s="31">
        <f t="shared" ca="1" si="7"/>
        <v>-3879.4500000000003</v>
      </c>
      <c r="DC17" s="31">
        <f t="shared" ca="1" si="7"/>
        <v>-3637.5700000000006</v>
      </c>
      <c r="DD17" s="31">
        <f t="shared" ca="1" si="7"/>
        <v>-3305.1100000000006</v>
      </c>
      <c r="DE17" s="31">
        <f t="shared" ca="1" si="7"/>
        <v>-9448.4900000000016</v>
      </c>
      <c r="DF17" s="31">
        <f t="shared" ca="1" si="7"/>
        <v>-2353.29</v>
      </c>
      <c r="DG17" s="31">
        <f t="shared" ca="1" si="7"/>
        <v>-3762.1300000000006</v>
      </c>
      <c r="DH17" s="31">
        <f t="shared" ca="1" si="7"/>
        <v>-5529.0700000000006</v>
      </c>
      <c r="DI17" s="32">
        <f t="shared" ca="1" si="11"/>
        <v>-572.54</v>
      </c>
      <c r="DJ17" s="32">
        <f t="shared" ca="1" si="8"/>
        <v>-227.54</v>
      </c>
      <c r="DK17" s="32">
        <f t="shared" ca="1" si="8"/>
        <v>-209.19</v>
      </c>
      <c r="DL17" s="32">
        <f t="shared" ca="1" si="8"/>
        <v>-149.83000000000001</v>
      </c>
      <c r="DM17" s="32">
        <f t="shared" ca="1" si="8"/>
        <v>-140.30000000000001</v>
      </c>
      <c r="DN17" s="32">
        <f t="shared" ca="1" si="8"/>
        <v>-193.97</v>
      </c>
      <c r="DO17" s="32">
        <f t="shared" ca="1" si="8"/>
        <v>-181.88</v>
      </c>
      <c r="DP17" s="32">
        <f t="shared" ca="1" si="8"/>
        <v>-165.26</v>
      </c>
      <c r="DQ17" s="32">
        <f t="shared" ca="1" si="8"/>
        <v>-472.42</v>
      </c>
      <c r="DR17" s="32">
        <f t="shared" ca="1" si="8"/>
        <v>-117.66</v>
      </c>
      <c r="DS17" s="32">
        <f t="shared" ca="1" si="8"/>
        <v>-188.11</v>
      </c>
      <c r="DT17" s="32">
        <f t="shared" ca="1" si="8"/>
        <v>-276.45</v>
      </c>
      <c r="DU17" s="31">
        <f t="shared" ca="1" si="12"/>
        <v>-3689.09</v>
      </c>
      <c r="DV17" s="31">
        <f t="shared" ca="1" si="9"/>
        <v>-1455.49</v>
      </c>
      <c r="DW17" s="31">
        <f t="shared" ca="1" si="9"/>
        <v>-1329.29</v>
      </c>
      <c r="DX17" s="31">
        <f t="shared" ca="1" si="9"/>
        <v>-946.39</v>
      </c>
      <c r="DY17" s="31">
        <f t="shared" ca="1" si="9"/>
        <v>-881.56</v>
      </c>
      <c r="DZ17" s="31">
        <f t="shared" ca="1" si="9"/>
        <v>-1212.22</v>
      </c>
      <c r="EA17" s="31">
        <f t="shared" ca="1" si="9"/>
        <v>-1130.6600000000001</v>
      </c>
      <c r="EB17" s="31">
        <f t="shared" ca="1" si="9"/>
        <v>-1021.71</v>
      </c>
      <c r="EC17" s="31">
        <f t="shared" ca="1" si="9"/>
        <v>-2904.75</v>
      </c>
      <c r="ED17" s="31">
        <f t="shared" ca="1" si="9"/>
        <v>-719.6</v>
      </c>
      <c r="EE17" s="31">
        <f t="shared" ca="1" si="9"/>
        <v>-1144.02</v>
      </c>
      <c r="EF17" s="31">
        <f t="shared" ca="1" si="9"/>
        <v>-1672.23</v>
      </c>
      <c r="EG17" s="32">
        <f t="shared" ca="1" si="13"/>
        <v>-15712.380000000001</v>
      </c>
      <c r="EH17" s="32">
        <f t="shared" ca="1" si="10"/>
        <v>-6233.79</v>
      </c>
      <c r="EI17" s="32">
        <f t="shared" ca="1" si="10"/>
        <v>-5722.2699999999995</v>
      </c>
      <c r="EJ17" s="32">
        <f t="shared" ca="1" si="10"/>
        <v>-4092.8799999999997</v>
      </c>
      <c r="EK17" s="32">
        <f t="shared" ca="1" si="10"/>
        <v>-3827.85</v>
      </c>
      <c r="EL17" s="32">
        <f t="shared" ca="1" si="10"/>
        <v>-5285.64</v>
      </c>
      <c r="EM17" s="32">
        <f t="shared" ca="1" si="10"/>
        <v>-4950.1100000000006</v>
      </c>
      <c r="EN17" s="32">
        <f t="shared" ca="1" si="10"/>
        <v>-4492.0800000000008</v>
      </c>
      <c r="EO17" s="32">
        <f t="shared" ca="1" si="10"/>
        <v>-12825.660000000002</v>
      </c>
      <c r="EP17" s="32">
        <f t="shared" ca="1" si="10"/>
        <v>-3190.5499999999997</v>
      </c>
      <c r="EQ17" s="32">
        <f t="shared" ca="1" si="10"/>
        <v>-5094.26</v>
      </c>
      <c r="ER17" s="32">
        <f t="shared" ca="1" si="10"/>
        <v>-7477.75</v>
      </c>
    </row>
    <row r="18" spans="1:148">
      <c r="A18" t="s">
        <v>437</v>
      </c>
      <c r="B18" s="1" t="s">
        <v>138</v>
      </c>
      <c r="C18" t="str">
        <f t="shared" ca="1" si="1"/>
        <v>BCR2</v>
      </c>
      <c r="D18" t="str">
        <f t="shared" ca="1" si="2"/>
        <v>Bear Creek #2</v>
      </c>
      <c r="E18" s="51">
        <f ca="1">IFERROR(IF(AND($A18=VLOOKUP($A18&amp;"."&amp;$C18,UncollectibleLookup,2,FALSE),$C18=VLOOKUP($A18&amp;"."&amp;$C18,UncollectibleLookup,4,FALSE)),0,'Module C Corrected'!E18),'Module C Corrected'!E18)</f>
        <v>10449.470799999999</v>
      </c>
      <c r="F18" s="51">
        <f ca="1">IFERROR(IF(AND($A18=VLOOKUP($A18&amp;"."&amp;$C18,UncollectibleLookup,2,FALSE),$C18=VLOOKUP($A18&amp;"."&amp;$C18,UncollectibleLookup,4,FALSE)),0,'Module C Corrected'!F18),'Module C Corrected'!F18)</f>
        <v>8601.7168999999994</v>
      </c>
      <c r="G18" s="51">
        <f ca="1">IFERROR(IF(AND($A18=VLOOKUP($A18&amp;"."&amp;$C18,UncollectibleLookup,2,FALSE),$C18=VLOOKUP($A18&amp;"."&amp;$C18,UncollectibleLookup,4,FALSE)),0,'Module C Corrected'!G18),'Module C Corrected'!G18)</f>
        <v>10563.142599999999</v>
      </c>
      <c r="H18" s="51">
        <f ca="1">IFERROR(IF(AND($A18=VLOOKUP($A18&amp;"."&amp;$C18,UncollectibleLookup,2,FALSE),$C18=VLOOKUP($A18&amp;"."&amp;$C18,UncollectibleLookup,4,FALSE)),0,'Module C Corrected'!H18),'Module C Corrected'!H18)</f>
        <v>6909.8941000000004</v>
      </c>
      <c r="I18" s="51">
        <f ca="1">IFERROR(IF(AND($A18=VLOOKUP($A18&amp;"."&amp;$C18,UncollectibleLookup,2,FALSE),$C18=VLOOKUP($A18&amp;"."&amp;$C18,UncollectibleLookup,4,FALSE)),0,'Module C Corrected'!I18),'Module C Corrected'!I18)</f>
        <v>6829.9151000000002</v>
      </c>
      <c r="J18" s="51">
        <f ca="1">IFERROR(IF(AND($A18=VLOOKUP($A18&amp;"."&amp;$C18,UncollectibleLookup,2,FALSE),$C18=VLOOKUP($A18&amp;"."&amp;$C18,UncollectibleLookup,4,FALSE)),0,'Module C Corrected'!J18),'Module C Corrected'!J18)</f>
        <v>8722.4907999999996</v>
      </c>
      <c r="K18" s="51">
        <f ca="1">IFERROR(IF(AND($A18=VLOOKUP($A18&amp;"."&amp;$C18,UncollectibleLookup,2,FALSE),$C18=VLOOKUP($A18&amp;"."&amp;$C18,UncollectibleLookup,4,FALSE)),0,'Module C Corrected'!K18),'Module C Corrected'!K18)</f>
        <v>11400.2418</v>
      </c>
      <c r="L18" s="51">
        <f ca="1">IFERROR(IF(AND($A18=VLOOKUP($A18&amp;"."&amp;$C18,UncollectibleLookup,2,FALSE),$C18=VLOOKUP($A18&amp;"."&amp;$C18,UncollectibleLookup,4,FALSE)),0,'Module C Corrected'!L18),'Module C Corrected'!L18)</f>
        <v>10312.6911</v>
      </c>
      <c r="M18" s="51">
        <f ca="1">IFERROR(IF(AND($A18=VLOOKUP($A18&amp;"."&amp;$C18,UncollectibleLookup,2,FALSE),$C18=VLOOKUP($A18&amp;"."&amp;$C18,UncollectibleLookup,4,FALSE)),0,'Module C Corrected'!M18),'Module C Corrected'!M18)</f>
        <v>7870.0118000000002</v>
      </c>
      <c r="N18" s="51">
        <f ca="1">IFERROR(IF(AND($A18=VLOOKUP($A18&amp;"."&amp;$C18,UncollectibleLookup,2,FALSE),$C18=VLOOKUP($A18&amp;"."&amp;$C18,UncollectibleLookup,4,FALSE)),0,'Module C Corrected'!N18),'Module C Corrected'!N18)</f>
        <v>8039.0325000000003</v>
      </c>
      <c r="O18" s="51">
        <f ca="1">IFERROR(IF(AND($A18=VLOOKUP($A18&amp;"."&amp;$C18,UncollectibleLookup,2,FALSE),$C18=VLOOKUP($A18&amp;"."&amp;$C18,UncollectibleLookup,4,FALSE)),0,'Module C Corrected'!O18),'Module C Corrected'!O18)</f>
        <v>8709.7602977999995</v>
      </c>
      <c r="P18" s="51">
        <f ca="1">IFERROR(IF(AND($A18=VLOOKUP($A18&amp;"."&amp;$C18,UncollectibleLookup,2,FALSE),$C18=VLOOKUP($A18&amp;"."&amp;$C18,UncollectibleLookup,4,FALSE)),0,'Module C Corrected'!P18),'Module C Corrected'!P18)</f>
        <v>8892.2331536999991</v>
      </c>
      <c r="Q18" s="32">
        <f ca="1">IFERROR(IF(AND($A18=VLOOKUP($A18&amp;"."&amp;$C18,UncollectibleLookup,2,FALSE),$C18=VLOOKUP($A18&amp;"."&amp;$C18,UncollectibleLookup,4,FALSE)),0,'Module C Corrected'!Q18),'Module C Corrected'!Q18)</f>
        <v>1178611.28</v>
      </c>
      <c r="R18" s="32">
        <f ca="1">IFERROR(IF(AND($A18=VLOOKUP($A18&amp;"."&amp;$C18,UncollectibleLookup,2,FALSE),$C18=VLOOKUP($A18&amp;"."&amp;$C18,UncollectibleLookup,4,FALSE)),0,'Module C Corrected'!R18),'Module C Corrected'!R18)</f>
        <v>458597.51</v>
      </c>
      <c r="S18" s="32">
        <f ca="1">IFERROR(IF(AND($A18=VLOOKUP($A18&amp;"."&amp;$C18,UncollectibleLookup,2,FALSE),$C18=VLOOKUP($A18&amp;"."&amp;$C18,UncollectibleLookup,4,FALSE)),0,'Module C Corrected'!S18),'Module C Corrected'!S18)</f>
        <v>461681.69</v>
      </c>
      <c r="T18" s="32">
        <f ca="1">IFERROR(IF(AND($A18=VLOOKUP($A18&amp;"."&amp;$C18,UncollectibleLookup,2,FALSE),$C18=VLOOKUP($A18&amp;"."&amp;$C18,UncollectibleLookup,4,FALSE)),0,'Module C Corrected'!T18),'Module C Corrected'!T18)</f>
        <v>228352.02</v>
      </c>
      <c r="U18" s="32">
        <f ca="1">IFERROR(IF(AND($A18=VLOOKUP($A18&amp;"."&amp;$C18,UncollectibleLookup,2,FALSE),$C18=VLOOKUP($A18&amp;"."&amp;$C18,UncollectibleLookup,4,FALSE)),0,'Module C Corrected'!U18),'Module C Corrected'!U18)</f>
        <v>227080.21</v>
      </c>
      <c r="V18" s="32">
        <f ca="1">IFERROR(IF(AND($A18=VLOOKUP($A18&amp;"."&amp;$C18,UncollectibleLookup,2,FALSE),$C18=VLOOKUP($A18&amp;"."&amp;$C18,UncollectibleLookup,4,FALSE)),0,'Module C Corrected'!V18),'Module C Corrected'!V18)</f>
        <v>289296.71999999997</v>
      </c>
      <c r="W18" s="32">
        <f ca="1">IFERROR(IF(AND($A18=VLOOKUP($A18&amp;"."&amp;$C18,UncollectibleLookup,2,FALSE),$C18=VLOOKUP($A18&amp;"."&amp;$C18,UncollectibleLookup,4,FALSE)),0,'Module C Corrected'!W18),'Module C Corrected'!W18)</f>
        <v>474719.85</v>
      </c>
      <c r="X18" s="32">
        <f ca="1">IFERROR(IF(AND($A18=VLOOKUP($A18&amp;"."&amp;$C18,UncollectibleLookup,2,FALSE),$C18=VLOOKUP($A18&amp;"."&amp;$C18,UncollectibleLookup,4,FALSE)),0,'Module C Corrected'!X18),'Module C Corrected'!X18)</f>
        <v>365766.34</v>
      </c>
      <c r="Y18" s="32">
        <f ca="1">IFERROR(IF(AND($A18=VLOOKUP($A18&amp;"."&amp;$C18,UncollectibleLookup,2,FALSE),$C18=VLOOKUP($A18&amp;"."&amp;$C18,UncollectibleLookup,4,FALSE)),0,'Module C Corrected'!Y18),'Module C Corrected'!Y18)</f>
        <v>761071.4</v>
      </c>
      <c r="Z18" s="32">
        <f ca="1">IFERROR(IF(AND($A18=VLOOKUP($A18&amp;"."&amp;$C18,UncollectibleLookup,2,FALSE),$C18=VLOOKUP($A18&amp;"."&amp;$C18,UncollectibleLookup,4,FALSE)),0,'Module C Corrected'!Z18),'Module C Corrected'!Z18)</f>
        <v>285194.65000000002</v>
      </c>
      <c r="AA18" s="32">
        <f ca="1">IFERROR(IF(AND($A18=VLOOKUP($A18&amp;"."&amp;$C18,UncollectibleLookup,2,FALSE),$C18=VLOOKUP($A18&amp;"."&amp;$C18,UncollectibleLookup,4,FALSE)),0,'Module C Corrected'!AA18),'Module C Corrected'!AA18)</f>
        <v>425231.92</v>
      </c>
      <c r="AB18" s="32">
        <f ca="1">IFERROR(IF(AND($A18=VLOOKUP($A18&amp;"."&amp;$C18,UncollectibleLookup,2,FALSE),$C18=VLOOKUP($A18&amp;"."&amp;$C18,UncollectibleLookup,4,FALSE)),0,'Module C Corrected'!AB18),'Module C Corrected'!AB18)</f>
        <v>484643.3</v>
      </c>
      <c r="AC18" s="2">
        <f>IF(ISBLANK('Module C Corrected'!AC18),"",'Module C Corrected'!AC18)</f>
        <v>-1.43</v>
      </c>
      <c r="AD18" s="2">
        <f>IF(ISBLANK('Module C Corrected'!AD18),"",'Module C Corrected'!AD18)</f>
        <v>-1.43</v>
      </c>
      <c r="AE18" s="2">
        <f>IF(ISBLANK('Module C Corrected'!AE18),"",'Module C Corrected'!AE18)</f>
        <v>-1.43</v>
      </c>
      <c r="AF18" s="2">
        <f>IF(ISBLANK('Module C Corrected'!AF18),"",'Module C Corrected'!AF18)</f>
        <v>-1.43</v>
      </c>
      <c r="AG18" s="2">
        <f>IF(ISBLANK('Module C Corrected'!AG18),"",'Module C Corrected'!AG18)</f>
        <v>-1.43</v>
      </c>
      <c r="AH18" s="2">
        <f>IF(ISBLANK('Module C Corrected'!AH18),"",'Module C Corrected'!AH18)</f>
        <v>-1.43</v>
      </c>
      <c r="AI18" s="2">
        <f>IF(ISBLANK('Module C Corrected'!AI18),"",'Module C Corrected'!AI18)</f>
        <v>-1.43</v>
      </c>
      <c r="AJ18" s="2">
        <f>IF(ISBLANK('Module C Corrected'!AJ18),"",'Module C Corrected'!AJ18)</f>
        <v>-1.43</v>
      </c>
      <c r="AK18" s="2">
        <f>IF(ISBLANK('Module C Corrected'!AK18),"",'Module C Corrected'!AK18)</f>
        <v>-1.43</v>
      </c>
      <c r="AL18" s="2">
        <f>IF(ISBLANK('Module C Corrected'!AL18),"",'Module C Corrected'!AL18)</f>
        <v>-1.43</v>
      </c>
      <c r="AM18" s="2">
        <f>IF(ISBLANK('Module C Corrected'!AM18),"",'Module C Corrected'!AM18)</f>
        <v>-1.43</v>
      </c>
      <c r="AN18" s="2">
        <f>IF(ISBLANK('Module C Corrected'!AN18),"",'Module C Corrected'!AN18)</f>
        <v>-1.43</v>
      </c>
      <c r="AO18" s="33">
        <f ca="1">IFERROR(IF(AND($A18=VLOOKUP($A18&amp;"."&amp;$C18,UncollectibleLookup,2,FALSE),$C18=VLOOKUP($A18&amp;"."&amp;$C18,UncollectibleLookup,4,FALSE)),0,'Module C Corrected'!AO18),'Module C Corrected'!AO18)</f>
        <v>-16854.14</v>
      </c>
      <c r="AP18" s="33">
        <f ca="1">IFERROR(IF(AND($A18=VLOOKUP($A18&amp;"."&amp;$C18,UncollectibleLookup,2,FALSE),$C18=VLOOKUP($A18&amp;"."&amp;$C18,UncollectibleLookup,4,FALSE)),0,'Module C Corrected'!AP18),'Module C Corrected'!AP18)</f>
        <v>-6557.94</v>
      </c>
      <c r="AQ18" s="33">
        <f ca="1">IFERROR(IF(AND($A18=VLOOKUP($A18&amp;"."&amp;$C18,UncollectibleLookup,2,FALSE),$C18=VLOOKUP($A18&amp;"."&amp;$C18,UncollectibleLookup,4,FALSE)),0,'Module C Corrected'!AQ18),'Module C Corrected'!AQ18)</f>
        <v>-6602.05</v>
      </c>
      <c r="AR18" s="33">
        <f ca="1">IFERROR(IF(AND($A18=VLOOKUP($A18&amp;"."&amp;$C18,UncollectibleLookup,2,FALSE),$C18=VLOOKUP($A18&amp;"."&amp;$C18,UncollectibleLookup,4,FALSE)),0,'Module C Corrected'!AR18),'Module C Corrected'!AR18)</f>
        <v>-3265.43</v>
      </c>
      <c r="AS18" s="33">
        <f ca="1">IFERROR(IF(AND($A18=VLOOKUP($A18&amp;"."&amp;$C18,UncollectibleLookup,2,FALSE),$C18=VLOOKUP($A18&amp;"."&amp;$C18,UncollectibleLookup,4,FALSE)),0,'Module C Corrected'!AS18),'Module C Corrected'!AS18)</f>
        <v>-3247.25</v>
      </c>
      <c r="AT18" s="33">
        <f ca="1">IFERROR(IF(AND($A18=VLOOKUP($A18&amp;"."&amp;$C18,UncollectibleLookup,2,FALSE),$C18=VLOOKUP($A18&amp;"."&amp;$C18,UncollectibleLookup,4,FALSE)),0,'Module C Corrected'!AT18),'Module C Corrected'!AT18)</f>
        <v>-4136.9399999999996</v>
      </c>
      <c r="AU18" s="33">
        <f ca="1">IFERROR(IF(AND($A18=VLOOKUP($A18&amp;"."&amp;$C18,UncollectibleLookup,2,FALSE),$C18=VLOOKUP($A18&amp;"."&amp;$C18,UncollectibleLookup,4,FALSE)),0,'Module C Corrected'!AU18),'Module C Corrected'!AU18)</f>
        <v>-6788.49</v>
      </c>
      <c r="AV18" s="33">
        <f ca="1">IFERROR(IF(AND($A18=VLOOKUP($A18&amp;"."&amp;$C18,UncollectibleLookup,2,FALSE),$C18=VLOOKUP($A18&amp;"."&amp;$C18,UncollectibleLookup,4,FALSE)),0,'Module C Corrected'!AV18),'Module C Corrected'!AV18)</f>
        <v>-5230.46</v>
      </c>
      <c r="AW18" s="33">
        <f ca="1">IFERROR(IF(AND($A18=VLOOKUP($A18&amp;"."&amp;$C18,UncollectibleLookup,2,FALSE),$C18=VLOOKUP($A18&amp;"."&amp;$C18,UncollectibleLookup,4,FALSE)),0,'Module C Corrected'!AW18),'Module C Corrected'!AW18)</f>
        <v>-10883.32</v>
      </c>
      <c r="AX18" s="33">
        <f ca="1">IFERROR(IF(AND($A18=VLOOKUP($A18&amp;"."&amp;$C18,UncollectibleLookup,2,FALSE),$C18=VLOOKUP($A18&amp;"."&amp;$C18,UncollectibleLookup,4,FALSE)),0,'Module C Corrected'!AX18),'Module C Corrected'!AX18)</f>
        <v>-4078.28</v>
      </c>
      <c r="AY18" s="33">
        <f ca="1">IFERROR(IF(AND($A18=VLOOKUP($A18&amp;"."&amp;$C18,UncollectibleLookup,2,FALSE),$C18=VLOOKUP($A18&amp;"."&amp;$C18,UncollectibleLookup,4,FALSE)),0,'Module C Corrected'!AY18),'Module C Corrected'!AY18)</f>
        <v>-6080.82</v>
      </c>
      <c r="AZ18" s="33">
        <f ca="1">IFERROR(IF(AND($A18=VLOOKUP($A18&amp;"."&amp;$C18,UncollectibleLookup,2,FALSE),$C18=VLOOKUP($A18&amp;"."&amp;$C18,UncollectibleLookup,4,FALSE)),0,'Module C Corrected'!AZ18),'Module C Corrected'!AZ18)</f>
        <v>-6930.4</v>
      </c>
      <c r="BA18" s="31">
        <f t="shared" ca="1" si="3"/>
        <v>-353.58</v>
      </c>
      <c r="BB18" s="31">
        <f t="shared" ca="1" si="3"/>
        <v>-137.58000000000001</v>
      </c>
      <c r="BC18" s="31">
        <f t="shared" ca="1" si="3"/>
        <v>-138.5</v>
      </c>
      <c r="BD18" s="31">
        <f t="shared" ca="1" si="3"/>
        <v>-91.34</v>
      </c>
      <c r="BE18" s="31">
        <f t="shared" ca="1" si="3"/>
        <v>-90.83</v>
      </c>
      <c r="BF18" s="31">
        <f t="shared" ca="1" si="3"/>
        <v>-115.72</v>
      </c>
      <c r="BG18" s="31">
        <f t="shared" ca="1" si="3"/>
        <v>0</v>
      </c>
      <c r="BH18" s="31">
        <f t="shared" ca="1" si="3"/>
        <v>0</v>
      </c>
      <c r="BI18" s="31">
        <f t="shared" ca="1" si="3"/>
        <v>0</v>
      </c>
      <c r="BJ18" s="31">
        <f t="shared" ca="1" si="3"/>
        <v>-342.23</v>
      </c>
      <c r="BK18" s="31">
        <f t="shared" ca="1" si="3"/>
        <v>-510.28</v>
      </c>
      <c r="BL18" s="31">
        <f t="shared" ca="1" si="3"/>
        <v>-581.57000000000005</v>
      </c>
      <c r="BM18" s="6">
        <f t="shared" ca="1" si="4"/>
        <v>-9.4100000000000003E-2</v>
      </c>
      <c r="BN18" s="6">
        <f t="shared" ca="1" si="4"/>
        <v>-9.4100000000000003E-2</v>
      </c>
      <c r="BO18" s="6">
        <f t="shared" ca="1" si="4"/>
        <v>-9.4100000000000003E-2</v>
      </c>
      <c r="BP18" s="6">
        <f t="shared" ca="1" si="4"/>
        <v>-9.4100000000000003E-2</v>
      </c>
      <c r="BQ18" s="6">
        <f t="shared" ca="1" si="4"/>
        <v>-9.4100000000000003E-2</v>
      </c>
      <c r="BR18" s="6">
        <f t="shared" ca="1" si="4"/>
        <v>-9.4100000000000003E-2</v>
      </c>
      <c r="BS18" s="6">
        <f t="shared" ca="1" si="4"/>
        <v>-9.4100000000000003E-2</v>
      </c>
      <c r="BT18" s="6">
        <f t="shared" ca="1" si="4"/>
        <v>-9.4100000000000003E-2</v>
      </c>
      <c r="BU18" s="6">
        <f t="shared" ca="1" si="4"/>
        <v>-9.4100000000000003E-2</v>
      </c>
      <c r="BV18" s="6">
        <f t="shared" ca="1" si="4"/>
        <v>-9.4100000000000003E-2</v>
      </c>
      <c r="BW18" s="6">
        <f t="shared" ca="1" si="4"/>
        <v>-9.4100000000000003E-2</v>
      </c>
      <c r="BX18" s="6">
        <f t="shared" ca="1" si="4"/>
        <v>-9.4100000000000003E-2</v>
      </c>
      <c r="BY18" s="31">
        <f t="shared" ca="1" si="5"/>
        <v>-110907.32</v>
      </c>
      <c r="BZ18" s="31">
        <f t="shared" ca="1" si="5"/>
        <v>-43154.03</v>
      </c>
      <c r="CA18" s="31">
        <f t="shared" ca="1" si="5"/>
        <v>-43444.25</v>
      </c>
      <c r="CB18" s="31">
        <f t="shared" ca="1" si="5"/>
        <v>-21487.93</v>
      </c>
      <c r="CC18" s="31">
        <f t="shared" ca="1" si="5"/>
        <v>-21368.25</v>
      </c>
      <c r="CD18" s="31">
        <f t="shared" ca="1" si="5"/>
        <v>-27222.82</v>
      </c>
      <c r="CE18" s="31">
        <f t="shared" ca="1" si="5"/>
        <v>-44671.14</v>
      </c>
      <c r="CF18" s="31">
        <f t="shared" ca="1" si="5"/>
        <v>-34418.61</v>
      </c>
      <c r="CG18" s="31">
        <f t="shared" ca="1" si="5"/>
        <v>-71616.820000000007</v>
      </c>
      <c r="CH18" s="31">
        <f t="shared" ca="1" si="5"/>
        <v>-26836.82</v>
      </c>
      <c r="CI18" s="31">
        <f t="shared" ca="1" si="5"/>
        <v>-40014.32</v>
      </c>
      <c r="CJ18" s="31">
        <f t="shared" ca="1" si="5"/>
        <v>-45604.93</v>
      </c>
      <c r="CK18" s="32">
        <f t="shared" ca="1" si="6"/>
        <v>2946.53</v>
      </c>
      <c r="CL18" s="32">
        <f t="shared" ca="1" si="6"/>
        <v>1146.49</v>
      </c>
      <c r="CM18" s="32">
        <f t="shared" ca="1" si="6"/>
        <v>1154.2</v>
      </c>
      <c r="CN18" s="32">
        <f t="shared" ca="1" si="6"/>
        <v>570.88</v>
      </c>
      <c r="CO18" s="32">
        <f t="shared" ca="1" si="6"/>
        <v>567.70000000000005</v>
      </c>
      <c r="CP18" s="32">
        <f t="shared" ca="1" si="6"/>
        <v>723.24</v>
      </c>
      <c r="CQ18" s="32">
        <f t="shared" ca="1" si="6"/>
        <v>1186.8</v>
      </c>
      <c r="CR18" s="32">
        <f t="shared" ca="1" si="6"/>
        <v>914.42</v>
      </c>
      <c r="CS18" s="32">
        <f t="shared" ca="1" si="6"/>
        <v>1902.68</v>
      </c>
      <c r="CT18" s="32">
        <f t="shared" ca="1" si="6"/>
        <v>712.99</v>
      </c>
      <c r="CU18" s="32">
        <f t="shared" ca="1" si="6"/>
        <v>1063.08</v>
      </c>
      <c r="CV18" s="32">
        <f t="shared" ca="1" si="6"/>
        <v>1211.6099999999999</v>
      </c>
      <c r="CW18" s="31">
        <f t="shared" ca="1" si="7"/>
        <v>-90753.07</v>
      </c>
      <c r="CX18" s="31">
        <f t="shared" ca="1" si="7"/>
        <v>-35312.019999999997</v>
      </c>
      <c r="CY18" s="31">
        <f t="shared" ca="1" si="7"/>
        <v>-35549.5</v>
      </c>
      <c r="CZ18" s="31">
        <f t="shared" ca="1" si="7"/>
        <v>-17560.28</v>
      </c>
      <c r="DA18" s="31">
        <f t="shared" ca="1" si="7"/>
        <v>-17462.469999999998</v>
      </c>
      <c r="DB18" s="31">
        <f t="shared" ca="1" si="7"/>
        <v>-22246.92</v>
      </c>
      <c r="DC18" s="31">
        <f t="shared" ca="1" si="7"/>
        <v>-36695.85</v>
      </c>
      <c r="DD18" s="31">
        <f t="shared" ca="1" si="7"/>
        <v>-28273.730000000003</v>
      </c>
      <c r="DE18" s="31">
        <f t="shared" ca="1" si="7"/>
        <v>-58830.820000000014</v>
      </c>
      <c r="DF18" s="31">
        <f t="shared" ca="1" si="7"/>
        <v>-21703.32</v>
      </c>
      <c r="DG18" s="31">
        <f t="shared" ca="1" si="7"/>
        <v>-32360.14</v>
      </c>
      <c r="DH18" s="31">
        <f t="shared" ca="1" si="7"/>
        <v>-36881.35</v>
      </c>
      <c r="DI18" s="32">
        <f t="shared" ca="1" si="11"/>
        <v>-4537.6499999999996</v>
      </c>
      <c r="DJ18" s="32">
        <f t="shared" ca="1" si="8"/>
        <v>-1765.6</v>
      </c>
      <c r="DK18" s="32">
        <f t="shared" ca="1" si="8"/>
        <v>-1777.48</v>
      </c>
      <c r="DL18" s="32">
        <f t="shared" ca="1" si="8"/>
        <v>-878.01</v>
      </c>
      <c r="DM18" s="32">
        <f t="shared" ca="1" si="8"/>
        <v>-873.12</v>
      </c>
      <c r="DN18" s="32">
        <f t="shared" ca="1" si="8"/>
        <v>-1112.3499999999999</v>
      </c>
      <c r="DO18" s="32">
        <f t="shared" ca="1" si="8"/>
        <v>-1834.79</v>
      </c>
      <c r="DP18" s="32">
        <f t="shared" ca="1" si="8"/>
        <v>-1413.69</v>
      </c>
      <c r="DQ18" s="32">
        <f t="shared" ca="1" si="8"/>
        <v>-2941.54</v>
      </c>
      <c r="DR18" s="32">
        <f t="shared" ca="1" si="8"/>
        <v>-1085.17</v>
      </c>
      <c r="DS18" s="32">
        <f t="shared" ca="1" si="8"/>
        <v>-1618.01</v>
      </c>
      <c r="DT18" s="32">
        <f t="shared" ca="1" si="8"/>
        <v>-1844.07</v>
      </c>
      <c r="DU18" s="31">
        <f t="shared" ca="1" si="12"/>
        <v>-29237.93</v>
      </c>
      <c r="DV18" s="31">
        <f t="shared" ca="1" si="9"/>
        <v>-11294</v>
      </c>
      <c r="DW18" s="31">
        <f t="shared" ca="1" si="9"/>
        <v>-11294.96</v>
      </c>
      <c r="DX18" s="31">
        <f t="shared" ca="1" si="9"/>
        <v>-5545.78</v>
      </c>
      <c r="DY18" s="31">
        <f t="shared" ca="1" si="9"/>
        <v>-5486.19</v>
      </c>
      <c r="DZ18" s="31">
        <f t="shared" ca="1" si="9"/>
        <v>-6951.53</v>
      </c>
      <c r="EA18" s="31">
        <f t="shared" ca="1" si="9"/>
        <v>-11406.09</v>
      </c>
      <c r="EB18" s="31">
        <f t="shared" ca="1" si="9"/>
        <v>-8740.23</v>
      </c>
      <c r="EC18" s="31">
        <f t="shared" ca="1" si="9"/>
        <v>-18086.39</v>
      </c>
      <c r="ED18" s="31">
        <f t="shared" ca="1" si="9"/>
        <v>-6636.58</v>
      </c>
      <c r="EE18" s="31">
        <f t="shared" ca="1" si="9"/>
        <v>-9840.33</v>
      </c>
      <c r="EF18" s="31">
        <f t="shared" ca="1" si="9"/>
        <v>-11154.55</v>
      </c>
      <c r="EG18" s="32">
        <f t="shared" ca="1" si="13"/>
        <v>-124528.65</v>
      </c>
      <c r="EH18" s="32">
        <f t="shared" ca="1" si="10"/>
        <v>-48371.619999999995</v>
      </c>
      <c r="EI18" s="32">
        <f t="shared" ca="1" si="10"/>
        <v>-48621.94</v>
      </c>
      <c r="EJ18" s="32">
        <f t="shared" ca="1" si="10"/>
        <v>-23984.069999999996</v>
      </c>
      <c r="EK18" s="32">
        <f t="shared" ca="1" si="10"/>
        <v>-23821.779999999995</v>
      </c>
      <c r="EL18" s="32">
        <f t="shared" ca="1" si="10"/>
        <v>-30310.799999999996</v>
      </c>
      <c r="EM18" s="32">
        <f t="shared" ca="1" si="10"/>
        <v>-49936.729999999996</v>
      </c>
      <c r="EN18" s="32">
        <f t="shared" ca="1" si="10"/>
        <v>-38427.65</v>
      </c>
      <c r="EO18" s="32">
        <f t="shared" ca="1" si="10"/>
        <v>-79858.750000000015</v>
      </c>
      <c r="EP18" s="32">
        <f t="shared" ca="1" si="10"/>
        <v>-29425.07</v>
      </c>
      <c r="EQ18" s="32">
        <f t="shared" ca="1" si="10"/>
        <v>-43818.48</v>
      </c>
      <c r="ER18" s="32">
        <f t="shared" ca="1" si="10"/>
        <v>-49879.97</v>
      </c>
    </row>
    <row r="19" spans="1:148">
      <c r="A19" t="s">
        <v>437</v>
      </c>
      <c r="B19" s="1" t="s">
        <v>139</v>
      </c>
      <c r="C19" t="str">
        <f t="shared" ca="1" si="1"/>
        <v>BCRK</v>
      </c>
      <c r="D19" t="str">
        <f t="shared" ca="1" si="2"/>
        <v>Bear Creek #1</v>
      </c>
      <c r="E19" s="51">
        <f ca="1">IFERROR(IF(AND($A19=VLOOKUP($A19&amp;"."&amp;$C19,UncollectibleLookup,2,FALSE),$C19=VLOOKUP($A19&amp;"."&amp;$C19,UncollectibleLookup,4,FALSE)),0,'Module C Corrected'!E19),'Module C Corrected'!E19)</f>
        <v>14526.766600000001</v>
      </c>
      <c r="F19" s="51">
        <f ca="1">IFERROR(IF(AND($A19=VLOOKUP($A19&amp;"."&amp;$C19,UncollectibleLookup,2,FALSE),$C19=VLOOKUP($A19&amp;"."&amp;$C19,UncollectibleLookup,4,FALSE)),0,'Module C Corrected'!F19),'Module C Corrected'!F19)</f>
        <v>5115.6614</v>
      </c>
      <c r="G19" s="51">
        <f ca="1">IFERROR(IF(AND($A19=VLOOKUP($A19&amp;"."&amp;$C19,UncollectibleLookup,2,FALSE),$C19=VLOOKUP($A19&amp;"."&amp;$C19,UncollectibleLookup,4,FALSE)),0,'Module C Corrected'!G19),'Module C Corrected'!G19)</f>
        <v>7665.0826999999999</v>
      </c>
      <c r="H19" s="51">
        <f ca="1">IFERROR(IF(AND($A19=VLOOKUP($A19&amp;"."&amp;$C19,UncollectibleLookup,2,FALSE),$C19=VLOOKUP($A19&amp;"."&amp;$C19,UncollectibleLookup,4,FALSE)),0,'Module C Corrected'!H19),'Module C Corrected'!H19)</f>
        <v>1303.1022</v>
      </c>
      <c r="I19" s="51">
        <f ca="1">IFERROR(IF(AND($A19=VLOOKUP($A19&amp;"."&amp;$C19,UncollectibleLookup,2,FALSE),$C19=VLOOKUP($A19&amp;"."&amp;$C19,UncollectibleLookup,4,FALSE)),0,'Module C Corrected'!I19),'Module C Corrected'!I19)</f>
        <v>698.18679999999995</v>
      </c>
      <c r="J19" s="51">
        <f ca="1">IFERROR(IF(AND($A19=VLOOKUP($A19&amp;"."&amp;$C19,UncollectibleLookup,2,FALSE),$C19=VLOOKUP($A19&amp;"."&amp;$C19,UncollectibleLookup,4,FALSE)),0,'Module C Corrected'!J19),'Module C Corrected'!J19)</f>
        <v>1055.4573</v>
      </c>
      <c r="K19" s="51">
        <f ca="1">IFERROR(IF(AND($A19=VLOOKUP($A19&amp;"."&amp;$C19,UncollectibleLookup,2,FALSE),$C19=VLOOKUP($A19&amp;"."&amp;$C19,UncollectibleLookup,4,FALSE)),0,'Module C Corrected'!K19),'Module C Corrected'!K19)</f>
        <v>3128.0362</v>
      </c>
      <c r="L19" s="51">
        <f ca="1">IFERROR(IF(AND($A19=VLOOKUP($A19&amp;"."&amp;$C19,UncollectibleLookup,2,FALSE),$C19=VLOOKUP($A19&amp;"."&amp;$C19,UncollectibleLookup,4,FALSE)),0,'Module C Corrected'!L19),'Module C Corrected'!L19)</f>
        <v>143.233</v>
      </c>
      <c r="M19" s="51">
        <f ca="1">IFERROR(IF(AND($A19=VLOOKUP($A19&amp;"."&amp;$C19,UncollectibleLookup,2,FALSE),$C19=VLOOKUP($A19&amp;"."&amp;$C19,UncollectibleLookup,4,FALSE)),0,'Module C Corrected'!M19),'Module C Corrected'!M19)</f>
        <v>2407.8914</v>
      </c>
      <c r="N19" s="51">
        <f ca="1">IFERROR(IF(AND($A19=VLOOKUP($A19&amp;"."&amp;$C19,UncollectibleLookup,2,FALSE),$C19=VLOOKUP($A19&amp;"."&amp;$C19,UncollectibleLookup,4,FALSE)),0,'Module C Corrected'!N19),'Module C Corrected'!N19)</f>
        <v>199.40110000000001</v>
      </c>
      <c r="O19" s="51">
        <f ca="1">IFERROR(IF(AND($A19=VLOOKUP($A19&amp;"."&amp;$C19,UncollectibleLookup,2,FALSE),$C19=VLOOKUP($A19&amp;"."&amp;$C19,UncollectibleLookup,4,FALSE)),0,'Module C Corrected'!O19),'Module C Corrected'!O19)</f>
        <v>1385.2199022</v>
      </c>
      <c r="P19" s="51">
        <f ca="1">IFERROR(IF(AND($A19=VLOOKUP($A19&amp;"."&amp;$C19,UncollectibleLookup,2,FALSE),$C19=VLOOKUP($A19&amp;"."&amp;$C19,UncollectibleLookup,4,FALSE)),0,'Module C Corrected'!P19),'Module C Corrected'!P19)</f>
        <v>5125.7249462999998</v>
      </c>
      <c r="Q19" s="32">
        <f ca="1">IFERROR(IF(AND($A19=VLOOKUP($A19&amp;"."&amp;$C19,UncollectibleLookup,2,FALSE),$C19=VLOOKUP($A19&amp;"."&amp;$C19,UncollectibleLookup,4,FALSE)),0,'Module C Corrected'!Q19),'Module C Corrected'!Q19)</f>
        <v>2193435.02</v>
      </c>
      <c r="R19" s="32">
        <f ca="1">IFERROR(IF(AND($A19=VLOOKUP($A19&amp;"."&amp;$C19,UncollectibleLookup,2,FALSE),$C19=VLOOKUP($A19&amp;"."&amp;$C19,UncollectibleLookup,4,FALSE)),0,'Module C Corrected'!R19),'Module C Corrected'!R19)</f>
        <v>293625.89</v>
      </c>
      <c r="S19" s="32">
        <f ca="1">IFERROR(IF(AND($A19=VLOOKUP($A19&amp;"."&amp;$C19,UncollectibleLookup,2,FALSE),$C19=VLOOKUP($A19&amp;"."&amp;$C19,UncollectibleLookup,4,FALSE)),0,'Module C Corrected'!S19),'Module C Corrected'!S19)</f>
        <v>326977</v>
      </c>
      <c r="T19" s="32">
        <f ca="1">IFERROR(IF(AND($A19=VLOOKUP($A19&amp;"."&amp;$C19,UncollectibleLookup,2,FALSE),$C19=VLOOKUP($A19&amp;"."&amp;$C19,UncollectibleLookup,4,FALSE)),0,'Module C Corrected'!T19),'Module C Corrected'!T19)</f>
        <v>58154.52</v>
      </c>
      <c r="U19" s="32">
        <f ca="1">IFERROR(IF(AND($A19=VLOOKUP($A19&amp;"."&amp;$C19,UncollectibleLookup,2,FALSE),$C19=VLOOKUP($A19&amp;"."&amp;$C19,UncollectibleLookup,4,FALSE)),0,'Module C Corrected'!U19),'Module C Corrected'!U19)</f>
        <v>47694.559999999998</v>
      </c>
      <c r="V19" s="32">
        <f ca="1">IFERROR(IF(AND($A19=VLOOKUP($A19&amp;"."&amp;$C19,UncollectibleLookup,2,FALSE),$C19=VLOOKUP($A19&amp;"."&amp;$C19,UncollectibleLookup,4,FALSE)),0,'Module C Corrected'!V19),'Module C Corrected'!V19)</f>
        <v>56814.13</v>
      </c>
      <c r="W19" s="32">
        <f ca="1">IFERROR(IF(AND($A19=VLOOKUP($A19&amp;"."&amp;$C19,UncollectibleLookup,2,FALSE),$C19=VLOOKUP($A19&amp;"."&amp;$C19,UncollectibleLookup,4,FALSE)),0,'Module C Corrected'!W19),'Module C Corrected'!W19)</f>
        <v>139663.54999999999</v>
      </c>
      <c r="X19" s="32">
        <f ca="1">IFERROR(IF(AND($A19=VLOOKUP($A19&amp;"."&amp;$C19,UncollectibleLookup,2,FALSE),$C19=VLOOKUP($A19&amp;"."&amp;$C19,UncollectibleLookup,4,FALSE)),0,'Module C Corrected'!X19),'Module C Corrected'!X19)</f>
        <v>34201.410000000003</v>
      </c>
      <c r="Y19" s="32">
        <f ca="1">IFERROR(IF(AND($A19=VLOOKUP($A19&amp;"."&amp;$C19,UncollectibleLookup,2,FALSE),$C19=VLOOKUP($A19&amp;"."&amp;$C19,UncollectibleLookup,4,FALSE)),0,'Module C Corrected'!Y19),'Module C Corrected'!Y19)</f>
        <v>956131.78</v>
      </c>
      <c r="Z19" s="32">
        <f ca="1">IFERROR(IF(AND($A19=VLOOKUP($A19&amp;"."&amp;$C19,UncollectibleLookup,2,FALSE),$C19=VLOOKUP($A19&amp;"."&amp;$C19,UncollectibleLookup,4,FALSE)),0,'Module C Corrected'!Z19),'Module C Corrected'!Z19)</f>
        <v>10162.219999999999</v>
      </c>
      <c r="AA19" s="32">
        <f ca="1">IFERROR(IF(AND($A19=VLOOKUP($A19&amp;"."&amp;$C19,UncollectibleLookup,2,FALSE),$C19=VLOOKUP($A19&amp;"."&amp;$C19,UncollectibleLookup,4,FALSE)),0,'Module C Corrected'!AA19),'Module C Corrected'!AA19)</f>
        <v>84274.27</v>
      </c>
      <c r="AB19" s="32">
        <f ca="1">IFERROR(IF(AND($A19=VLOOKUP($A19&amp;"."&amp;$C19,UncollectibleLookup,2,FALSE),$C19=VLOOKUP($A19&amp;"."&amp;$C19,UncollectibleLookup,4,FALSE)),0,'Module C Corrected'!AB19),'Module C Corrected'!AB19)</f>
        <v>376968.75</v>
      </c>
      <c r="AC19" s="2">
        <f>IF(ISBLANK('Module C Corrected'!AC19),"",'Module C Corrected'!AC19)</f>
        <v>-1.43</v>
      </c>
      <c r="AD19" s="2">
        <f>IF(ISBLANK('Module C Corrected'!AD19),"",'Module C Corrected'!AD19)</f>
        <v>-1.43</v>
      </c>
      <c r="AE19" s="2">
        <f>IF(ISBLANK('Module C Corrected'!AE19),"",'Module C Corrected'!AE19)</f>
        <v>-1.43</v>
      </c>
      <c r="AF19" s="2">
        <f>IF(ISBLANK('Module C Corrected'!AF19),"",'Module C Corrected'!AF19)</f>
        <v>-1.43</v>
      </c>
      <c r="AG19" s="2">
        <f>IF(ISBLANK('Module C Corrected'!AG19),"",'Module C Corrected'!AG19)</f>
        <v>-1.43</v>
      </c>
      <c r="AH19" s="2">
        <f>IF(ISBLANK('Module C Corrected'!AH19),"",'Module C Corrected'!AH19)</f>
        <v>-1.43</v>
      </c>
      <c r="AI19" s="2">
        <f>IF(ISBLANK('Module C Corrected'!AI19),"",'Module C Corrected'!AI19)</f>
        <v>-1.43</v>
      </c>
      <c r="AJ19" s="2">
        <f>IF(ISBLANK('Module C Corrected'!AJ19),"",'Module C Corrected'!AJ19)</f>
        <v>-1.43</v>
      </c>
      <c r="AK19" s="2">
        <f>IF(ISBLANK('Module C Corrected'!AK19),"",'Module C Corrected'!AK19)</f>
        <v>-1.43</v>
      </c>
      <c r="AL19" s="2">
        <f>IF(ISBLANK('Module C Corrected'!AL19),"",'Module C Corrected'!AL19)</f>
        <v>-1.43</v>
      </c>
      <c r="AM19" s="2">
        <f>IF(ISBLANK('Module C Corrected'!AM19),"",'Module C Corrected'!AM19)</f>
        <v>-1.43</v>
      </c>
      <c r="AN19" s="2">
        <f>IF(ISBLANK('Module C Corrected'!AN19),"",'Module C Corrected'!AN19)</f>
        <v>-1.43</v>
      </c>
      <c r="AO19" s="33">
        <f ca="1">IFERROR(IF(AND($A19=VLOOKUP($A19&amp;"."&amp;$C19,UncollectibleLookup,2,FALSE),$C19=VLOOKUP($A19&amp;"."&amp;$C19,UncollectibleLookup,4,FALSE)),0,'Module C Corrected'!AO19),'Module C Corrected'!AO19)</f>
        <v>-31366.12</v>
      </c>
      <c r="AP19" s="33">
        <f ca="1">IFERROR(IF(AND($A19=VLOOKUP($A19&amp;"."&amp;$C19,UncollectibleLookup,2,FALSE),$C19=VLOOKUP($A19&amp;"."&amp;$C19,UncollectibleLookup,4,FALSE)),0,'Module C Corrected'!AP19),'Module C Corrected'!AP19)</f>
        <v>-4198.8500000000004</v>
      </c>
      <c r="AQ19" s="33">
        <f ca="1">IFERROR(IF(AND($A19=VLOOKUP($A19&amp;"."&amp;$C19,UncollectibleLookup,2,FALSE),$C19=VLOOKUP($A19&amp;"."&amp;$C19,UncollectibleLookup,4,FALSE)),0,'Module C Corrected'!AQ19),'Module C Corrected'!AQ19)</f>
        <v>-4675.7700000000004</v>
      </c>
      <c r="AR19" s="33">
        <f ca="1">IFERROR(IF(AND($A19=VLOOKUP($A19&amp;"."&amp;$C19,UncollectibleLookup,2,FALSE),$C19=VLOOKUP($A19&amp;"."&amp;$C19,UncollectibleLookup,4,FALSE)),0,'Module C Corrected'!AR19),'Module C Corrected'!AR19)</f>
        <v>-831.61</v>
      </c>
      <c r="AS19" s="33">
        <f ca="1">IFERROR(IF(AND($A19=VLOOKUP($A19&amp;"."&amp;$C19,UncollectibleLookup,2,FALSE),$C19=VLOOKUP($A19&amp;"."&amp;$C19,UncollectibleLookup,4,FALSE)),0,'Module C Corrected'!AS19),'Module C Corrected'!AS19)</f>
        <v>-682.03</v>
      </c>
      <c r="AT19" s="33">
        <f ca="1">IFERROR(IF(AND($A19=VLOOKUP($A19&amp;"."&amp;$C19,UncollectibleLookup,2,FALSE),$C19=VLOOKUP($A19&amp;"."&amp;$C19,UncollectibleLookup,4,FALSE)),0,'Module C Corrected'!AT19),'Module C Corrected'!AT19)</f>
        <v>-812.44</v>
      </c>
      <c r="AU19" s="33">
        <f ca="1">IFERROR(IF(AND($A19=VLOOKUP($A19&amp;"."&amp;$C19,UncollectibleLookup,2,FALSE),$C19=VLOOKUP($A19&amp;"."&amp;$C19,UncollectibleLookup,4,FALSE)),0,'Module C Corrected'!AU19),'Module C Corrected'!AU19)</f>
        <v>-1997.19</v>
      </c>
      <c r="AV19" s="33">
        <f ca="1">IFERROR(IF(AND($A19=VLOOKUP($A19&amp;"."&amp;$C19,UncollectibleLookup,2,FALSE),$C19=VLOOKUP($A19&amp;"."&amp;$C19,UncollectibleLookup,4,FALSE)),0,'Module C Corrected'!AV19),'Module C Corrected'!AV19)</f>
        <v>-489.08</v>
      </c>
      <c r="AW19" s="33">
        <f ca="1">IFERROR(IF(AND($A19=VLOOKUP($A19&amp;"."&amp;$C19,UncollectibleLookup,2,FALSE),$C19=VLOOKUP($A19&amp;"."&amp;$C19,UncollectibleLookup,4,FALSE)),0,'Module C Corrected'!AW19),'Module C Corrected'!AW19)</f>
        <v>-13672.68</v>
      </c>
      <c r="AX19" s="33">
        <f ca="1">IFERROR(IF(AND($A19=VLOOKUP($A19&amp;"."&amp;$C19,UncollectibleLookup,2,FALSE),$C19=VLOOKUP($A19&amp;"."&amp;$C19,UncollectibleLookup,4,FALSE)),0,'Module C Corrected'!AX19),'Module C Corrected'!AX19)</f>
        <v>-145.32</v>
      </c>
      <c r="AY19" s="33">
        <f ca="1">IFERROR(IF(AND($A19=VLOOKUP($A19&amp;"."&amp;$C19,UncollectibleLookup,2,FALSE),$C19=VLOOKUP($A19&amp;"."&amp;$C19,UncollectibleLookup,4,FALSE)),0,'Module C Corrected'!AY19),'Module C Corrected'!AY19)</f>
        <v>-1205.1199999999999</v>
      </c>
      <c r="AZ19" s="33">
        <f ca="1">IFERROR(IF(AND($A19=VLOOKUP($A19&amp;"."&amp;$C19,UncollectibleLookup,2,FALSE),$C19=VLOOKUP($A19&amp;"."&amp;$C19,UncollectibleLookup,4,FALSE)),0,'Module C Corrected'!AZ19),'Module C Corrected'!AZ19)</f>
        <v>-5390.65</v>
      </c>
      <c r="BA19" s="31">
        <f t="shared" ca="1" si="3"/>
        <v>-658.03</v>
      </c>
      <c r="BB19" s="31">
        <f t="shared" ca="1" si="3"/>
        <v>-88.09</v>
      </c>
      <c r="BC19" s="31">
        <f t="shared" ca="1" si="3"/>
        <v>-98.09</v>
      </c>
      <c r="BD19" s="31">
        <f t="shared" ca="1" si="3"/>
        <v>-23.26</v>
      </c>
      <c r="BE19" s="31">
        <f t="shared" ca="1" si="3"/>
        <v>-19.079999999999998</v>
      </c>
      <c r="BF19" s="31">
        <f t="shared" ca="1" si="3"/>
        <v>-22.73</v>
      </c>
      <c r="BG19" s="31">
        <f t="shared" ca="1" si="3"/>
        <v>0</v>
      </c>
      <c r="BH19" s="31">
        <f t="shared" ca="1" si="3"/>
        <v>0</v>
      </c>
      <c r="BI19" s="31">
        <f t="shared" ca="1" si="3"/>
        <v>0</v>
      </c>
      <c r="BJ19" s="31">
        <f t="shared" ca="1" si="3"/>
        <v>-12.19</v>
      </c>
      <c r="BK19" s="31">
        <f t="shared" ca="1" si="3"/>
        <v>-101.13</v>
      </c>
      <c r="BL19" s="31">
        <f t="shared" ca="1" si="3"/>
        <v>-452.36</v>
      </c>
      <c r="BM19" s="6">
        <f t="shared" ca="1" si="4"/>
        <v>-8.6199999999999999E-2</v>
      </c>
      <c r="BN19" s="6">
        <f t="shared" ca="1" si="4"/>
        <v>-8.6199999999999999E-2</v>
      </c>
      <c r="BO19" s="6">
        <f t="shared" ca="1" si="4"/>
        <v>-8.6199999999999999E-2</v>
      </c>
      <c r="BP19" s="6">
        <f t="shared" ca="1" si="4"/>
        <v>-8.6199999999999999E-2</v>
      </c>
      <c r="BQ19" s="6">
        <f t="shared" ca="1" si="4"/>
        <v>-8.6199999999999999E-2</v>
      </c>
      <c r="BR19" s="6">
        <f t="shared" ca="1" si="4"/>
        <v>-8.6199999999999999E-2</v>
      </c>
      <c r="BS19" s="6">
        <f t="shared" ca="1" si="4"/>
        <v>-8.6199999999999999E-2</v>
      </c>
      <c r="BT19" s="6">
        <f t="shared" ca="1" si="4"/>
        <v>-8.6199999999999999E-2</v>
      </c>
      <c r="BU19" s="6">
        <f t="shared" ca="1" si="4"/>
        <v>-8.6199999999999999E-2</v>
      </c>
      <c r="BV19" s="6">
        <f t="shared" ca="1" si="4"/>
        <v>-8.6199999999999999E-2</v>
      </c>
      <c r="BW19" s="6">
        <f t="shared" ca="1" si="4"/>
        <v>-8.6199999999999999E-2</v>
      </c>
      <c r="BX19" s="6">
        <f t="shared" ca="1" si="4"/>
        <v>-8.6199999999999999E-2</v>
      </c>
      <c r="BY19" s="31">
        <f t="shared" ca="1" si="5"/>
        <v>-189074.1</v>
      </c>
      <c r="BZ19" s="31">
        <f t="shared" ca="1" si="5"/>
        <v>-25310.55</v>
      </c>
      <c r="CA19" s="31">
        <f t="shared" ca="1" si="5"/>
        <v>-28185.42</v>
      </c>
      <c r="CB19" s="31">
        <f t="shared" ca="1" si="5"/>
        <v>-5012.92</v>
      </c>
      <c r="CC19" s="31">
        <f t="shared" ca="1" si="5"/>
        <v>-4111.2700000000004</v>
      </c>
      <c r="CD19" s="31">
        <f t="shared" ca="1" si="5"/>
        <v>-4897.38</v>
      </c>
      <c r="CE19" s="31">
        <f t="shared" ca="1" si="5"/>
        <v>-12039</v>
      </c>
      <c r="CF19" s="31">
        <f t="shared" ca="1" si="5"/>
        <v>-2948.16</v>
      </c>
      <c r="CG19" s="31">
        <f t="shared" ca="1" si="5"/>
        <v>-82418.559999999998</v>
      </c>
      <c r="CH19" s="31">
        <f t="shared" ca="1" si="5"/>
        <v>-875.98</v>
      </c>
      <c r="CI19" s="31">
        <f t="shared" ca="1" si="5"/>
        <v>-7264.44</v>
      </c>
      <c r="CJ19" s="31">
        <f t="shared" ca="1" si="5"/>
        <v>-32494.71</v>
      </c>
      <c r="CK19" s="32">
        <f t="shared" ca="1" si="6"/>
        <v>5483.59</v>
      </c>
      <c r="CL19" s="32">
        <f t="shared" ca="1" si="6"/>
        <v>734.06</v>
      </c>
      <c r="CM19" s="32">
        <f t="shared" ca="1" si="6"/>
        <v>817.44</v>
      </c>
      <c r="CN19" s="32">
        <f t="shared" ca="1" si="6"/>
        <v>145.38999999999999</v>
      </c>
      <c r="CO19" s="32">
        <f t="shared" ca="1" si="6"/>
        <v>119.24</v>
      </c>
      <c r="CP19" s="32">
        <f t="shared" ca="1" si="6"/>
        <v>142.04</v>
      </c>
      <c r="CQ19" s="32">
        <f t="shared" ca="1" si="6"/>
        <v>349.16</v>
      </c>
      <c r="CR19" s="32">
        <f t="shared" ca="1" si="6"/>
        <v>85.5</v>
      </c>
      <c r="CS19" s="32">
        <f t="shared" ca="1" si="6"/>
        <v>2390.33</v>
      </c>
      <c r="CT19" s="32">
        <f t="shared" ca="1" si="6"/>
        <v>25.41</v>
      </c>
      <c r="CU19" s="32">
        <f t="shared" ca="1" si="6"/>
        <v>210.69</v>
      </c>
      <c r="CV19" s="32">
        <f t="shared" ca="1" si="6"/>
        <v>942.42</v>
      </c>
      <c r="CW19" s="31">
        <f t="shared" ca="1" si="7"/>
        <v>-151566.36000000002</v>
      </c>
      <c r="CX19" s="31">
        <f t="shared" ca="1" si="7"/>
        <v>-20289.55</v>
      </c>
      <c r="CY19" s="31">
        <f t="shared" ca="1" si="7"/>
        <v>-22594.12</v>
      </c>
      <c r="CZ19" s="31">
        <f t="shared" ca="1" si="7"/>
        <v>-4012.6599999999994</v>
      </c>
      <c r="DA19" s="31">
        <f t="shared" ca="1" si="7"/>
        <v>-3290.920000000001</v>
      </c>
      <c r="DB19" s="31">
        <f t="shared" ca="1" si="7"/>
        <v>-3920.17</v>
      </c>
      <c r="DC19" s="31">
        <f t="shared" ca="1" si="7"/>
        <v>-9692.65</v>
      </c>
      <c r="DD19" s="31">
        <f t="shared" ca="1" si="7"/>
        <v>-2373.58</v>
      </c>
      <c r="DE19" s="31">
        <f t="shared" ca="1" si="7"/>
        <v>-66355.549999999988</v>
      </c>
      <c r="DF19" s="31">
        <f t="shared" ca="1" si="7"/>
        <v>-693.06</v>
      </c>
      <c r="DG19" s="31">
        <f t="shared" ca="1" si="7"/>
        <v>-5747.5</v>
      </c>
      <c r="DH19" s="31">
        <f t="shared" ca="1" si="7"/>
        <v>-25709.279999999999</v>
      </c>
      <c r="DI19" s="32">
        <f t="shared" ca="1" si="11"/>
        <v>-7578.32</v>
      </c>
      <c r="DJ19" s="32">
        <f t="shared" ca="1" si="8"/>
        <v>-1014.48</v>
      </c>
      <c r="DK19" s="32">
        <f t="shared" ca="1" si="8"/>
        <v>-1129.71</v>
      </c>
      <c r="DL19" s="32">
        <f t="shared" ca="1" si="8"/>
        <v>-200.63</v>
      </c>
      <c r="DM19" s="32">
        <f t="shared" ca="1" si="8"/>
        <v>-164.55</v>
      </c>
      <c r="DN19" s="32">
        <f t="shared" ca="1" si="8"/>
        <v>-196.01</v>
      </c>
      <c r="DO19" s="32">
        <f t="shared" ca="1" si="8"/>
        <v>-484.63</v>
      </c>
      <c r="DP19" s="32">
        <f t="shared" ca="1" si="8"/>
        <v>-118.68</v>
      </c>
      <c r="DQ19" s="32">
        <f t="shared" ca="1" si="8"/>
        <v>-3317.78</v>
      </c>
      <c r="DR19" s="32">
        <f t="shared" ca="1" si="8"/>
        <v>-34.65</v>
      </c>
      <c r="DS19" s="32">
        <f t="shared" ca="1" si="8"/>
        <v>-287.38</v>
      </c>
      <c r="DT19" s="32">
        <f t="shared" ca="1" si="8"/>
        <v>-1285.46</v>
      </c>
      <c r="DU19" s="31">
        <f t="shared" ca="1" si="12"/>
        <v>-48830.16</v>
      </c>
      <c r="DV19" s="31">
        <f t="shared" ca="1" si="9"/>
        <v>-6489.3</v>
      </c>
      <c r="DW19" s="31">
        <f t="shared" ca="1" si="9"/>
        <v>-7178.72</v>
      </c>
      <c r="DX19" s="31">
        <f t="shared" ca="1" si="9"/>
        <v>-1267.25</v>
      </c>
      <c r="DY19" s="31">
        <f t="shared" ca="1" si="9"/>
        <v>-1033.9100000000001</v>
      </c>
      <c r="DZ19" s="31">
        <f t="shared" ca="1" si="9"/>
        <v>-1224.94</v>
      </c>
      <c r="EA19" s="31">
        <f t="shared" ca="1" si="9"/>
        <v>-3012.74</v>
      </c>
      <c r="EB19" s="31">
        <f t="shared" ca="1" si="9"/>
        <v>-733.74</v>
      </c>
      <c r="EC19" s="31">
        <f t="shared" ca="1" si="9"/>
        <v>-20399.72</v>
      </c>
      <c r="ED19" s="31">
        <f t="shared" ca="1" si="9"/>
        <v>-211.93</v>
      </c>
      <c r="EE19" s="31">
        <f t="shared" ca="1" si="9"/>
        <v>-1747.75</v>
      </c>
      <c r="EF19" s="31">
        <f t="shared" ca="1" si="9"/>
        <v>-7775.62</v>
      </c>
      <c r="EG19" s="32">
        <f t="shared" ca="1" si="13"/>
        <v>-207974.84000000003</v>
      </c>
      <c r="EH19" s="32">
        <f t="shared" ca="1" si="10"/>
        <v>-27793.329999999998</v>
      </c>
      <c r="EI19" s="32">
        <f t="shared" ca="1" si="10"/>
        <v>-30902.55</v>
      </c>
      <c r="EJ19" s="32">
        <f t="shared" ca="1" si="10"/>
        <v>-5480.5399999999991</v>
      </c>
      <c r="EK19" s="32">
        <f t="shared" ca="1" si="10"/>
        <v>-4489.380000000001</v>
      </c>
      <c r="EL19" s="32">
        <f t="shared" ca="1" si="10"/>
        <v>-5341.1200000000008</v>
      </c>
      <c r="EM19" s="32">
        <f t="shared" ca="1" si="10"/>
        <v>-13190.019999999999</v>
      </c>
      <c r="EN19" s="32">
        <f t="shared" ca="1" si="10"/>
        <v>-3226</v>
      </c>
      <c r="EO19" s="32">
        <f t="shared" ca="1" si="10"/>
        <v>-90073.049999999988</v>
      </c>
      <c r="EP19" s="32">
        <f t="shared" ca="1" si="10"/>
        <v>-939.63999999999987</v>
      </c>
      <c r="EQ19" s="32">
        <f t="shared" ca="1" si="10"/>
        <v>-7782.63</v>
      </c>
      <c r="ER19" s="32">
        <f t="shared" ca="1" si="10"/>
        <v>-34770.36</v>
      </c>
    </row>
    <row r="20" spans="1:148">
      <c r="A20" t="s">
        <v>436</v>
      </c>
      <c r="B20" s="1" t="s">
        <v>123</v>
      </c>
      <c r="C20" t="str">
        <f t="shared" ca="1" si="1"/>
        <v>BIG</v>
      </c>
      <c r="D20" t="str">
        <f t="shared" ca="1" si="2"/>
        <v>Bighorn Hydro Facility</v>
      </c>
      <c r="E20" s="51">
        <f ca="1">IFERROR(IF(AND($A20=VLOOKUP($A20&amp;"."&amp;$C20,UncollectibleLookup,2,FALSE),$C20=VLOOKUP($A20&amp;"."&amp;$C20,UncollectibleLookup,4,FALSE)),0,'Module C Corrected'!E20),'Module C Corrected'!E20)</f>
        <v>33533.917800000003</v>
      </c>
      <c r="F20" s="51">
        <f ca="1">IFERROR(IF(AND($A20=VLOOKUP($A20&amp;"."&amp;$C20,UncollectibleLookup,2,FALSE),$C20=VLOOKUP($A20&amp;"."&amp;$C20,UncollectibleLookup,4,FALSE)),0,'Module C Corrected'!F20),'Module C Corrected'!F20)</f>
        <v>27829.757900000001</v>
      </c>
      <c r="G20" s="51">
        <f ca="1">IFERROR(IF(AND($A20=VLOOKUP($A20&amp;"."&amp;$C20,UncollectibleLookup,2,FALSE),$C20=VLOOKUP($A20&amp;"."&amp;$C20,UncollectibleLookup,4,FALSE)),0,'Module C Corrected'!G20),'Module C Corrected'!G20)</f>
        <v>27042.802800000001</v>
      </c>
      <c r="H20" s="51">
        <f ca="1">IFERROR(IF(AND($A20=VLOOKUP($A20&amp;"."&amp;$C20,UncollectibleLookup,2,FALSE),$C20=VLOOKUP($A20&amp;"."&amp;$C20,UncollectibleLookup,4,FALSE)),0,'Module C Corrected'!H20),'Module C Corrected'!H20)</f>
        <v>25614.670600000001</v>
      </c>
      <c r="I20" s="51">
        <f ca="1">IFERROR(IF(AND($A20=VLOOKUP($A20&amp;"."&amp;$C20,UncollectibleLookup,2,FALSE),$C20=VLOOKUP($A20&amp;"."&amp;$C20,UncollectibleLookup,4,FALSE)),0,'Module C Corrected'!I20),'Module C Corrected'!I20)</f>
        <v>23722.814999999999</v>
      </c>
      <c r="J20" s="51">
        <f ca="1">IFERROR(IF(AND($A20=VLOOKUP($A20&amp;"."&amp;$C20,UncollectibleLookup,2,FALSE),$C20=VLOOKUP($A20&amp;"."&amp;$C20,UncollectibleLookup,4,FALSE)),0,'Module C Corrected'!J20),'Module C Corrected'!J20)</f>
        <v>15948.5407</v>
      </c>
      <c r="K20" s="51">
        <f ca="1">IFERROR(IF(AND($A20=VLOOKUP($A20&amp;"."&amp;$C20,UncollectibleLookup,2,FALSE),$C20=VLOOKUP($A20&amp;"."&amp;$C20,UncollectibleLookup,4,FALSE)),0,'Module C Corrected'!K20),'Module C Corrected'!K20)</f>
        <v>24998.263900000002</v>
      </c>
      <c r="L20" s="51">
        <f ca="1">IFERROR(IF(AND($A20=VLOOKUP($A20&amp;"."&amp;$C20,UncollectibleLookup,2,FALSE),$C20=VLOOKUP($A20&amp;"."&amp;$C20,UncollectibleLookup,4,FALSE)),0,'Module C Corrected'!L20),'Module C Corrected'!L20)</f>
        <v>32515.146990599998</v>
      </c>
      <c r="M20" s="51">
        <f ca="1">IFERROR(IF(AND($A20=VLOOKUP($A20&amp;"."&amp;$C20,UncollectibleLookup,2,FALSE),$C20=VLOOKUP($A20&amp;"."&amp;$C20,UncollectibleLookup,4,FALSE)),0,'Module C Corrected'!M20),'Module C Corrected'!M20)</f>
        <v>30591.335091000001</v>
      </c>
      <c r="N20" s="51">
        <f ca="1">IFERROR(IF(AND($A20=VLOOKUP($A20&amp;"."&amp;$C20,UncollectibleLookup,2,FALSE),$C20=VLOOKUP($A20&amp;"."&amp;$C20,UncollectibleLookup,4,FALSE)),0,'Module C Corrected'!N20),'Module C Corrected'!N20)</f>
        <v>33015.305316999998</v>
      </c>
      <c r="O20" s="51">
        <f ca="1">IFERROR(IF(AND($A20=VLOOKUP($A20&amp;"."&amp;$C20,UncollectibleLookup,2,FALSE),$C20=VLOOKUP($A20&amp;"."&amp;$C20,UncollectibleLookup,4,FALSE)),0,'Module C Corrected'!O20),'Module C Corrected'!O20)</f>
        <v>32601.173000999999</v>
      </c>
      <c r="P20" s="51">
        <f ca="1">IFERROR(IF(AND($A20=VLOOKUP($A20&amp;"."&amp;$C20,UncollectibleLookup,2,FALSE),$C20=VLOOKUP($A20&amp;"."&amp;$C20,UncollectibleLookup,4,FALSE)),0,'Module C Corrected'!P20),'Module C Corrected'!P20)</f>
        <v>32699.357266999999</v>
      </c>
      <c r="Q20" s="32">
        <f ca="1">IFERROR(IF(AND($A20=VLOOKUP($A20&amp;"."&amp;$C20,UncollectibleLookup,2,FALSE),$C20=VLOOKUP($A20&amp;"."&amp;$C20,UncollectibleLookup,4,FALSE)),0,'Module C Corrected'!Q20),'Module C Corrected'!Q20)</f>
        <v>3484187.87</v>
      </c>
      <c r="R20" s="32">
        <f ca="1">IFERROR(IF(AND($A20=VLOOKUP($A20&amp;"."&amp;$C20,UncollectibleLookup,2,FALSE),$C20=VLOOKUP($A20&amp;"."&amp;$C20,UncollectibleLookup,4,FALSE)),0,'Module C Corrected'!R20),'Module C Corrected'!R20)</f>
        <v>1509677.4</v>
      </c>
      <c r="S20" s="32">
        <f ca="1">IFERROR(IF(AND($A20=VLOOKUP($A20&amp;"."&amp;$C20,UncollectibleLookup,2,FALSE),$C20=VLOOKUP($A20&amp;"."&amp;$C20,UncollectibleLookup,4,FALSE)),0,'Module C Corrected'!S20),'Module C Corrected'!S20)</f>
        <v>1196577.71</v>
      </c>
      <c r="T20" s="32">
        <f ca="1">IFERROR(IF(AND($A20=VLOOKUP($A20&amp;"."&amp;$C20,UncollectibleLookup,2,FALSE),$C20=VLOOKUP($A20&amp;"."&amp;$C20,UncollectibleLookup,4,FALSE)),0,'Module C Corrected'!T20),'Module C Corrected'!T20)</f>
        <v>839274.59</v>
      </c>
      <c r="U20" s="32">
        <f ca="1">IFERROR(IF(AND($A20=VLOOKUP($A20&amp;"."&amp;$C20,UncollectibleLookup,2,FALSE),$C20=VLOOKUP($A20&amp;"."&amp;$C20,UncollectibleLookup,4,FALSE)),0,'Module C Corrected'!U20),'Module C Corrected'!U20)</f>
        <v>827056.65</v>
      </c>
      <c r="V20" s="32">
        <f ca="1">IFERROR(IF(AND($A20=VLOOKUP($A20&amp;"."&amp;$C20,UncollectibleLookup,2,FALSE),$C20=VLOOKUP($A20&amp;"."&amp;$C20,UncollectibleLookup,4,FALSE)),0,'Module C Corrected'!V20),'Module C Corrected'!V20)</f>
        <v>596688.14</v>
      </c>
      <c r="W20" s="32">
        <f ca="1">IFERROR(IF(AND($A20=VLOOKUP($A20&amp;"."&amp;$C20,UncollectibleLookup,2,FALSE),$C20=VLOOKUP($A20&amp;"."&amp;$C20,UncollectibleLookup,4,FALSE)),0,'Module C Corrected'!W20),'Module C Corrected'!W20)</f>
        <v>1149425.96</v>
      </c>
      <c r="X20" s="32">
        <f ca="1">IFERROR(IF(AND($A20=VLOOKUP($A20&amp;"."&amp;$C20,UncollectibleLookup,2,FALSE),$C20=VLOOKUP($A20&amp;"."&amp;$C20,UncollectibleLookup,4,FALSE)),0,'Module C Corrected'!X20),'Module C Corrected'!X20)</f>
        <v>1214527.96</v>
      </c>
      <c r="Y20" s="32">
        <f ca="1">IFERROR(IF(AND($A20=VLOOKUP($A20&amp;"."&amp;$C20,UncollectibleLookup,2,FALSE),$C20=VLOOKUP($A20&amp;"."&amp;$C20,UncollectibleLookup,4,FALSE)),0,'Module C Corrected'!Y20),'Module C Corrected'!Y20)</f>
        <v>2632311.1800000002</v>
      </c>
      <c r="Z20" s="32">
        <f ca="1">IFERROR(IF(AND($A20=VLOOKUP($A20&amp;"."&amp;$C20,UncollectibleLookup,2,FALSE),$C20=VLOOKUP($A20&amp;"."&amp;$C20,UncollectibleLookup,4,FALSE)),0,'Module C Corrected'!Z20),'Module C Corrected'!Z20)</f>
        <v>1196871.4099999999</v>
      </c>
      <c r="AA20" s="32">
        <f ca="1">IFERROR(IF(AND($A20=VLOOKUP($A20&amp;"."&amp;$C20,UncollectibleLookup,2,FALSE),$C20=VLOOKUP($A20&amp;"."&amp;$C20,UncollectibleLookup,4,FALSE)),0,'Module C Corrected'!AA20),'Module C Corrected'!AA20)</f>
        <v>1798161.39</v>
      </c>
      <c r="AB20" s="32">
        <f ca="1">IFERROR(IF(AND($A20=VLOOKUP($A20&amp;"."&amp;$C20,UncollectibleLookup,2,FALSE),$C20=VLOOKUP($A20&amp;"."&amp;$C20,UncollectibleLookup,4,FALSE)),0,'Module C Corrected'!AB20),'Module C Corrected'!AB20)</f>
        <v>1974319.61</v>
      </c>
      <c r="AC20" s="2">
        <f>IF(ISBLANK('Module C Corrected'!AC20),"",'Module C Corrected'!AC20)</f>
        <v>2.4900000000000002</v>
      </c>
      <c r="AD20" s="2">
        <f>IF(ISBLANK('Module C Corrected'!AD20),"",'Module C Corrected'!AD20)</f>
        <v>2.4900000000000002</v>
      </c>
      <c r="AE20" s="2">
        <f>IF(ISBLANK('Module C Corrected'!AE20),"",'Module C Corrected'!AE20)</f>
        <v>2.4900000000000002</v>
      </c>
      <c r="AF20" s="2">
        <f>IF(ISBLANK('Module C Corrected'!AF20),"",'Module C Corrected'!AF20)</f>
        <v>2.4900000000000002</v>
      </c>
      <c r="AG20" s="2">
        <f>IF(ISBLANK('Module C Corrected'!AG20),"",'Module C Corrected'!AG20)</f>
        <v>2.4900000000000002</v>
      </c>
      <c r="AH20" s="2">
        <f>IF(ISBLANK('Module C Corrected'!AH20),"",'Module C Corrected'!AH20)</f>
        <v>2.4900000000000002</v>
      </c>
      <c r="AI20" s="2">
        <f>IF(ISBLANK('Module C Corrected'!AI20),"",'Module C Corrected'!AI20)</f>
        <v>2.4900000000000002</v>
      </c>
      <c r="AJ20" s="2">
        <f>IF(ISBLANK('Module C Corrected'!AJ20),"",'Module C Corrected'!AJ20)</f>
        <v>2.4900000000000002</v>
      </c>
      <c r="AK20" s="2">
        <f>IF(ISBLANK('Module C Corrected'!AK20),"",'Module C Corrected'!AK20)</f>
        <v>2.4900000000000002</v>
      </c>
      <c r="AL20" s="2">
        <f>IF(ISBLANK('Module C Corrected'!AL20),"",'Module C Corrected'!AL20)</f>
        <v>2.4900000000000002</v>
      </c>
      <c r="AM20" s="2">
        <f>IF(ISBLANK('Module C Corrected'!AM20),"",'Module C Corrected'!AM20)</f>
        <v>2.4900000000000002</v>
      </c>
      <c r="AN20" s="2">
        <f>IF(ISBLANK('Module C Corrected'!AN20),"",'Module C Corrected'!AN20)</f>
        <v>2.4900000000000002</v>
      </c>
      <c r="AO20" s="33">
        <f ca="1">IFERROR(IF(AND($A20=VLOOKUP($A20&amp;"."&amp;$C20,UncollectibleLookup,2,FALSE),$C20=VLOOKUP($A20&amp;"."&amp;$C20,UncollectibleLookup,4,FALSE)),0,'Module C Corrected'!AO20),'Module C Corrected'!AO20)</f>
        <v>86756.28</v>
      </c>
      <c r="AP20" s="33">
        <f ca="1">IFERROR(IF(AND($A20=VLOOKUP($A20&amp;"."&amp;$C20,UncollectibleLookup,2,FALSE),$C20=VLOOKUP($A20&amp;"."&amp;$C20,UncollectibleLookup,4,FALSE)),0,'Module C Corrected'!AP20),'Module C Corrected'!AP20)</f>
        <v>37590.97</v>
      </c>
      <c r="AQ20" s="33">
        <f ca="1">IFERROR(IF(AND($A20=VLOOKUP($A20&amp;"."&amp;$C20,UncollectibleLookup,2,FALSE),$C20=VLOOKUP($A20&amp;"."&amp;$C20,UncollectibleLookup,4,FALSE)),0,'Module C Corrected'!AQ20),'Module C Corrected'!AQ20)</f>
        <v>29794.78</v>
      </c>
      <c r="AR20" s="33">
        <f ca="1">IFERROR(IF(AND($A20=VLOOKUP($A20&amp;"."&amp;$C20,UncollectibleLookup,2,FALSE),$C20=VLOOKUP($A20&amp;"."&amp;$C20,UncollectibleLookup,4,FALSE)),0,'Module C Corrected'!AR20),'Module C Corrected'!AR20)</f>
        <v>20897.939999999999</v>
      </c>
      <c r="AS20" s="33">
        <f ca="1">IFERROR(IF(AND($A20=VLOOKUP($A20&amp;"."&amp;$C20,UncollectibleLookup,2,FALSE),$C20=VLOOKUP($A20&amp;"."&amp;$C20,UncollectibleLookup,4,FALSE)),0,'Module C Corrected'!AS20),'Module C Corrected'!AS20)</f>
        <v>20593.71</v>
      </c>
      <c r="AT20" s="33">
        <f ca="1">IFERROR(IF(AND($A20=VLOOKUP($A20&amp;"."&amp;$C20,UncollectibleLookup,2,FALSE),$C20=VLOOKUP($A20&amp;"."&amp;$C20,UncollectibleLookup,4,FALSE)),0,'Module C Corrected'!AT20),'Module C Corrected'!AT20)</f>
        <v>14857.53</v>
      </c>
      <c r="AU20" s="33">
        <f ca="1">IFERROR(IF(AND($A20=VLOOKUP($A20&amp;"."&amp;$C20,UncollectibleLookup,2,FALSE),$C20=VLOOKUP($A20&amp;"."&amp;$C20,UncollectibleLookup,4,FALSE)),0,'Module C Corrected'!AU20),'Module C Corrected'!AU20)</f>
        <v>28620.71</v>
      </c>
      <c r="AV20" s="33">
        <f ca="1">IFERROR(IF(AND($A20=VLOOKUP($A20&amp;"."&amp;$C20,UncollectibleLookup,2,FALSE),$C20=VLOOKUP($A20&amp;"."&amp;$C20,UncollectibleLookup,4,FALSE)),0,'Module C Corrected'!AV20),'Module C Corrected'!AV20)</f>
        <v>30241.75</v>
      </c>
      <c r="AW20" s="33">
        <f ca="1">IFERROR(IF(AND($A20=VLOOKUP($A20&amp;"."&amp;$C20,UncollectibleLookup,2,FALSE),$C20=VLOOKUP($A20&amp;"."&amp;$C20,UncollectibleLookup,4,FALSE)),0,'Module C Corrected'!AW20),'Module C Corrected'!AW20)</f>
        <v>65544.55</v>
      </c>
      <c r="AX20" s="33">
        <f ca="1">IFERROR(IF(AND($A20=VLOOKUP($A20&amp;"."&amp;$C20,UncollectibleLookup,2,FALSE),$C20=VLOOKUP($A20&amp;"."&amp;$C20,UncollectibleLookup,4,FALSE)),0,'Module C Corrected'!AX20),'Module C Corrected'!AX20)</f>
        <v>29802.1</v>
      </c>
      <c r="AY20" s="33">
        <f ca="1">IFERROR(IF(AND($A20=VLOOKUP($A20&amp;"."&amp;$C20,UncollectibleLookup,2,FALSE),$C20=VLOOKUP($A20&amp;"."&amp;$C20,UncollectibleLookup,4,FALSE)),0,'Module C Corrected'!AY20),'Module C Corrected'!AY20)</f>
        <v>44774.22</v>
      </c>
      <c r="AZ20" s="33">
        <f ca="1">IFERROR(IF(AND($A20=VLOOKUP($A20&amp;"."&amp;$C20,UncollectibleLookup,2,FALSE),$C20=VLOOKUP($A20&amp;"."&amp;$C20,UncollectibleLookup,4,FALSE)),0,'Module C Corrected'!AZ20),'Module C Corrected'!AZ20)</f>
        <v>49160.56</v>
      </c>
      <c r="BA20" s="31">
        <f t="shared" ca="1" si="3"/>
        <v>-1045.26</v>
      </c>
      <c r="BB20" s="31">
        <f t="shared" ca="1" si="3"/>
        <v>-452.9</v>
      </c>
      <c r="BC20" s="31">
        <f t="shared" ca="1" si="3"/>
        <v>-358.97</v>
      </c>
      <c r="BD20" s="31">
        <f t="shared" ca="1" si="3"/>
        <v>-335.71</v>
      </c>
      <c r="BE20" s="31">
        <f t="shared" ca="1" si="3"/>
        <v>-330.82</v>
      </c>
      <c r="BF20" s="31">
        <f t="shared" ca="1" si="3"/>
        <v>-238.68</v>
      </c>
      <c r="BG20" s="31">
        <f t="shared" ca="1" si="3"/>
        <v>0</v>
      </c>
      <c r="BH20" s="31">
        <f t="shared" ca="1" si="3"/>
        <v>0</v>
      </c>
      <c r="BI20" s="31">
        <f t="shared" ca="1" si="3"/>
        <v>0</v>
      </c>
      <c r="BJ20" s="31">
        <f t="shared" ca="1" si="3"/>
        <v>-1436.25</v>
      </c>
      <c r="BK20" s="31">
        <f t="shared" ca="1" si="3"/>
        <v>-2157.79</v>
      </c>
      <c r="BL20" s="31">
        <f t="shared" ca="1" si="3"/>
        <v>-2369.1799999999998</v>
      </c>
      <c r="BM20" s="6">
        <f t="shared" ca="1" si="4"/>
        <v>-4.2900000000000001E-2</v>
      </c>
      <c r="BN20" s="6">
        <f t="shared" ca="1" si="4"/>
        <v>-4.2900000000000001E-2</v>
      </c>
      <c r="BO20" s="6">
        <f t="shared" ca="1" si="4"/>
        <v>-4.2900000000000001E-2</v>
      </c>
      <c r="BP20" s="6">
        <f t="shared" ca="1" si="4"/>
        <v>-4.2900000000000001E-2</v>
      </c>
      <c r="BQ20" s="6">
        <f t="shared" ca="1" si="4"/>
        <v>-4.2900000000000001E-2</v>
      </c>
      <c r="BR20" s="6">
        <f t="shared" ca="1" si="4"/>
        <v>-4.2900000000000001E-2</v>
      </c>
      <c r="BS20" s="6">
        <f t="shared" ca="1" si="4"/>
        <v>-4.2900000000000001E-2</v>
      </c>
      <c r="BT20" s="6">
        <f t="shared" ca="1" si="4"/>
        <v>-4.2900000000000001E-2</v>
      </c>
      <c r="BU20" s="6">
        <f t="shared" ca="1" si="4"/>
        <v>-4.2900000000000001E-2</v>
      </c>
      <c r="BV20" s="6">
        <f t="shared" ca="1" si="4"/>
        <v>-4.2900000000000001E-2</v>
      </c>
      <c r="BW20" s="6">
        <f t="shared" ca="1" si="4"/>
        <v>-4.2900000000000001E-2</v>
      </c>
      <c r="BX20" s="6">
        <f t="shared" ca="1" si="4"/>
        <v>-4.2900000000000001E-2</v>
      </c>
      <c r="BY20" s="31">
        <f t="shared" ca="1" si="5"/>
        <v>-149471.66</v>
      </c>
      <c r="BZ20" s="31">
        <f t="shared" ca="1" si="5"/>
        <v>-64765.16</v>
      </c>
      <c r="CA20" s="31">
        <f t="shared" ca="1" si="5"/>
        <v>-51333.18</v>
      </c>
      <c r="CB20" s="31">
        <f t="shared" ca="1" si="5"/>
        <v>-36004.879999999997</v>
      </c>
      <c r="CC20" s="31">
        <f t="shared" ca="1" si="5"/>
        <v>-35480.730000000003</v>
      </c>
      <c r="CD20" s="31">
        <f t="shared" ca="1" si="5"/>
        <v>-25597.919999999998</v>
      </c>
      <c r="CE20" s="31">
        <f t="shared" ca="1" si="5"/>
        <v>-49310.37</v>
      </c>
      <c r="CF20" s="31">
        <f t="shared" ca="1" si="5"/>
        <v>-52103.25</v>
      </c>
      <c r="CG20" s="31">
        <f t="shared" ca="1" si="5"/>
        <v>-112926.15</v>
      </c>
      <c r="CH20" s="31">
        <f t="shared" ca="1" si="5"/>
        <v>-51345.78</v>
      </c>
      <c r="CI20" s="31">
        <f t="shared" ca="1" si="5"/>
        <v>-77141.119999999995</v>
      </c>
      <c r="CJ20" s="31">
        <f t="shared" ca="1" si="5"/>
        <v>-84698.31</v>
      </c>
      <c r="CK20" s="32">
        <f t="shared" ca="1" si="6"/>
        <v>8710.4699999999993</v>
      </c>
      <c r="CL20" s="32">
        <f t="shared" ca="1" si="6"/>
        <v>3774.19</v>
      </c>
      <c r="CM20" s="32">
        <f t="shared" ca="1" si="6"/>
        <v>2991.44</v>
      </c>
      <c r="CN20" s="32">
        <f t="shared" ca="1" si="6"/>
        <v>2098.19</v>
      </c>
      <c r="CO20" s="32">
        <f t="shared" ca="1" si="6"/>
        <v>2067.64</v>
      </c>
      <c r="CP20" s="32">
        <f t="shared" ca="1" si="6"/>
        <v>1491.72</v>
      </c>
      <c r="CQ20" s="32">
        <f t="shared" ca="1" si="6"/>
        <v>2873.56</v>
      </c>
      <c r="CR20" s="32">
        <f t="shared" ca="1" si="6"/>
        <v>3036.32</v>
      </c>
      <c r="CS20" s="32">
        <f t="shared" ca="1" si="6"/>
        <v>6580.78</v>
      </c>
      <c r="CT20" s="32">
        <f t="shared" ca="1" si="6"/>
        <v>2992.18</v>
      </c>
      <c r="CU20" s="32">
        <f t="shared" ca="1" si="6"/>
        <v>4495.3999999999996</v>
      </c>
      <c r="CV20" s="32">
        <f t="shared" ca="1" si="6"/>
        <v>4935.8</v>
      </c>
      <c r="CW20" s="31">
        <f t="shared" ca="1" si="7"/>
        <v>-226472.21</v>
      </c>
      <c r="CX20" s="31">
        <f t="shared" ca="1" si="7"/>
        <v>-98129.040000000008</v>
      </c>
      <c r="CY20" s="31">
        <f t="shared" ca="1" si="7"/>
        <v>-77777.549999999988</v>
      </c>
      <c r="CZ20" s="31">
        <f t="shared" ca="1" si="7"/>
        <v>-54468.919999999991</v>
      </c>
      <c r="DA20" s="31">
        <f t="shared" ca="1" si="7"/>
        <v>-53675.98</v>
      </c>
      <c r="DB20" s="31">
        <f t="shared" ca="1" si="7"/>
        <v>-38725.049999999996</v>
      </c>
      <c r="DC20" s="31">
        <f t="shared" ca="1" si="7"/>
        <v>-75057.52</v>
      </c>
      <c r="DD20" s="31">
        <f t="shared" ca="1" si="7"/>
        <v>-79308.679999999993</v>
      </c>
      <c r="DE20" s="31">
        <f t="shared" ca="1" si="7"/>
        <v>-171889.91999999998</v>
      </c>
      <c r="DF20" s="31">
        <f t="shared" ca="1" si="7"/>
        <v>-76719.45</v>
      </c>
      <c r="DG20" s="31">
        <f t="shared" ca="1" si="7"/>
        <v>-115262.15000000001</v>
      </c>
      <c r="DH20" s="31">
        <f t="shared" ca="1" si="7"/>
        <v>-126553.89</v>
      </c>
      <c r="DI20" s="32">
        <f t="shared" ca="1" si="11"/>
        <v>-11323.61</v>
      </c>
      <c r="DJ20" s="32">
        <f t="shared" ca="1" si="8"/>
        <v>-4906.45</v>
      </c>
      <c r="DK20" s="32">
        <f t="shared" ca="1" si="8"/>
        <v>-3888.88</v>
      </c>
      <c r="DL20" s="32">
        <f t="shared" ca="1" si="8"/>
        <v>-2723.45</v>
      </c>
      <c r="DM20" s="32">
        <f t="shared" ca="1" si="8"/>
        <v>-2683.8</v>
      </c>
      <c r="DN20" s="32">
        <f t="shared" ca="1" si="8"/>
        <v>-1936.25</v>
      </c>
      <c r="DO20" s="32">
        <f t="shared" ca="1" si="8"/>
        <v>-3752.88</v>
      </c>
      <c r="DP20" s="32">
        <f t="shared" ca="1" si="8"/>
        <v>-3965.43</v>
      </c>
      <c r="DQ20" s="32">
        <f t="shared" ca="1" si="8"/>
        <v>-8594.5</v>
      </c>
      <c r="DR20" s="32">
        <f t="shared" ca="1" si="8"/>
        <v>-3835.97</v>
      </c>
      <c r="DS20" s="32">
        <f t="shared" ca="1" si="8"/>
        <v>-5763.11</v>
      </c>
      <c r="DT20" s="32">
        <f t="shared" ca="1" si="8"/>
        <v>-6327.69</v>
      </c>
      <c r="DU20" s="31">
        <f t="shared" ca="1" si="12"/>
        <v>-72962.59</v>
      </c>
      <c r="DV20" s="31">
        <f t="shared" ca="1" si="9"/>
        <v>-31385.06</v>
      </c>
      <c r="DW20" s="31">
        <f t="shared" ca="1" si="9"/>
        <v>-24711.87</v>
      </c>
      <c r="DX20" s="31">
        <f t="shared" ca="1" si="9"/>
        <v>-17202.05</v>
      </c>
      <c r="DY20" s="31">
        <f t="shared" ca="1" si="9"/>
        <v>-16863.39</v>
      </c>
      <c r="DZ20" s="31">
        <f t="shared" ca="1" si="9"/>
        <v>-12100.48</v>
      </c>
      <c r="EA20" s="31">
        <f t="shared" ca="1" si="9"/>
        <v>-23329.96</v>
      </c>
      <c r="EB20" s="31">
        <f t="shared" ca="1" si="9"/>
        <v>-24516.62</v>
      </c>
      <c r="EC20" s="31">
        <f t="shared" ca="1" si="9"/>
        <v>-52844.2</v>
      </c>
      <c r="ED20" s="31">
        <f t="shared" ca="1" si="9"/>
        <v>-23459.78</v>
      </c>
      <c r="EE20" s="31">
        <f t="shared" ca="1" si="9"/>
        <v>-35049.839999999997</v>
      </c>
      <c r="EF20" s="31">
        <f t="shared" ca="1" si="9"/>
        <v>-38275.480000000003</v>
      </c>
      <c r="EG20" s="32">
        <f t="shared" ca="1" si="13"/>
        <v>-310758.41000000003</v>
      </c>
      <c r="EH20" s="32">
        <f t="shared" ca="1" si="10"/>
        <v>-134420.55000000002</v>
      </c>
      <c r="EI20" s="32">
        <f t="shared" ca="1" si="10"/>
        <v>-106378.29999999999</v>
      </c>
      <c r="EJ20" s="32">
        <f t="shared" ca="1" si="10"/>
        <v>-74394.419999999984</v>
      </c>
      <c r="EK20" s="32">
        <f t="shared" ca="1" si="10"/>
        <v>-73223.170000000013</v>
      </c>
      <c r="EL20" s="32">
        <f t="shared" ca="1" si="10"/>
        <v>-52761.78</v>
      </c>
      <c r="EM20" s="32">
        <f t="shared" ca="1" si="10"/>
        <v>-102140.36000000002</v>
      </c>
      <c r="EN20" s="32">
        <f t="shared" ca="1" si="10"/>
        <v>-107790.72999999998</v>
      </c>
      <c r="EO20" s="32">
        <f t="shared" ca="1" si="10"/>
        <v>-233328.62</v>
      </c>
      <c r="EP20" s="32">
        <f t="shared" ca="1" si="10"/>
        <v>-104015.2</v>
      </c>
      <c r="EQ20" s="32">
        <f t="shared" ca="1" si="10"/>
        <v>-156075.1</v>
      </c>
      <c r="ER20" s="32">
        <f t="shared" ca="1" si="10"/>
        <v>-171157.06</v>
      </c>
    </row>
    <row r="21" spans="1:148">
      <c r="A21" t="s">
        <v>436</v>
      </c>
      <c r="B21" s="1" t="s">
        <v>124</v>
      </c>
      <c r="C21" t="str">
        <f t="shared" ca="1" si="1"/>
        <v>BPW</v>
      </c>
      <c r="D21" t="str">
        <f t="shared" ca="1" si="2"/>
        <v>Bearspaw Hydro Facility</v>
      </c>
      <c r="E21" s="51">
        <f ca="1">IFERROR(IF(AND($A21=VLOOKUP($A21&amp;"."&amp;$C21,UncollectibleLookup,2,FALSE),$C21=VLOOKUP($A21&amp;"."&amp;$C21,UncollectibleLookup,4,FALSE)),0,'Module C Corrected'!E21),'Module C Corrected'!E21)</f>
        <v>5214.8666999999996</v>
      </c>
      <c r="F21" s="51">
        <f ca="1">IFERROR(IF(AND($A21=VLOOKUP($A21&amp;"."&amp;$C21,UncollectibleLookup,2,FALSE),$C21=VLOOKUP($A21&amp;"."&amp;$C21,UncollectibleLookup,4,FALSE)),0,'Module C Corrected'!F21),'Module C Corrected'!F21)</f>
        <v>4292.1632</v>
      </c>
      <c r="G21" s="51">
        <f ca="1">IFERROR(IF(AND($A21=VLOOKUP($A21&amp;"."&amp;$C21,UncollectibleLookup,2,FALSE),$C21=VLOOKUP($A21&amp;"."&amp;$C21,UncollectibleLookup,4,FALSE)),0,'Module C Corrected'!G21),'Module C Corrected'!G21)</f>
        <v>4653.0501999999997</v>
      </c>
      <c r="H21" s="51">
        <f ca="1">IFERROR(IF(AND($A21=VLOOKUP($A21&amp;"."&amp;$C21,UncollectibleLookup,2,FALSE),$C21=VLOOKUP($A21&amp;"."&amp;$C21,UncollectibleLookup,4,FALSE)),0,'Module C Corrected'!H21),'Module C Corrected'!H21)</f>
        <v>4611.1202999999996</v>
      </c>
      <c r="I21" s="51">
        <f ca="1">IFERROR(IF(AND($A21=VLOOKUP($A21&amp;"."&amp;$C21,UncollectibleLookup,2,FALSE),$C21=VLOOKUP($A21&amp;"."&amp;$C21,UncollectibleLookup,4,FALSE)),0,'Module C Corrected'!I21),'Module C Corrected'!I21)</f>
        <v>5779.1752999999999</v>
      </c>
      <c r="J21" s="51">
        <f ca="1">IFERROR(IF(AND($A21=VLOOKUP($A21&amp;"."&amp;$C21,UncollectibleLookup,2,FALSE),$C21=VLOOKUP($A21&amp;"."&amp;$C21,UncollectibleLookup,4,FALSE)),0,'Module C Corrected'!J21),'Module C Corrected'!J21)</f>
        <v>9971.3556000000008</v>
      </c>
      <c r="K21" s="51">
        <f ca="1">IFERROR(IF(AND($A21=VLOOKUP($A21&amp;"."&amp;$C21,UncollectibleLookup,2,FALSE),$C21=VLOOKUP($A21&amp;"."&amp;$C21,UncollectibleLookup,4,FALSE)),0,'Module C Corrected'!K21),'Module C Corrected'!K21)</f>
        <v>8864.7312999999995</v>
      </c>
      <c r="L21" s="51">
        <f ca="1">IFERROR(IF(AND($A21=VLOOKUP($A21&amp;"."&amp;$C21,UncollectibleLookup,2,FALSE),$C21=VLOOKUP($A21&amp;"."&amp;$C21,UncollectibleLookup,4,FALSE)),0,'Module C Corrected'!L21),'Module C Corrected'!L21)</f>
        <v>7429.8916380000001</v>
      </c>
      <c r="M21" s="51">
        <f ca="1">IFERROR(IF(AND($A21=VLOOKUP($A21&amp;"."&amp;$C21,UncollectibleLookup,2,FALSE),$C21=VLOOKUP($A21&amp;"."&amp;$C21,UncollectibleLookup,4,FALSE)),0,'Module C Corrected'!M21),'Module C Corrected'!M21)</f>
        <v>5024.9120897000003</v>
      </c>
      <c r="N21" s="51">
        <f ca="1">IFERROR(IF(AND($A21=VLOOKUP($A21&amp;"."&amp;$C21,UncollectibleLookup,2,FALSE),$C21=VLOOKUP($A21&amp;"."&amp;$C21,UncollectibleLookup,4,FALSE)),0,'Module C Corrected'!N21),'Module C Corrected'!N21)</f>
        <v>3026.8488293</v>
      </c>
      <c r="O21" s="51">
        <f ca="1">IFERROR(IF(AND($A21=VLOOKUP($A21&amp;"."&amp;$C21,UncollectibleLookup,2,FALSE),$C21=VLOOKUP($A21&amp;"."&amp;$C21,UncollectibleLookup,4,FALSE)),0,'Module C Corrected'!O21),'Module C Corrected'!O21)</f>
        <v>4309.7659489999996</v>
      </c>
      <c r="P21" s="51">
        <f ca="1">IFERROR(IF(AND($A21=VLOOKUP($A21&amp;"."&amp;$C21,UncollectibleLookup,2,FALSE),$C21=VLOOKUP($A21&amp;"."&amp;$C21,UncollectibleLookup,4,FALSE)),0,'Module C Corrected'!P21),'Module C Corrected'!P21)</f>
        <v>4115.4529089999996</v>
      </c>
      <c r="Q21" s="32">
        <f ca="1">IFERROR(IF(AND($A21=VLOOKUP($A21&amp;"."&amp;$C21,UncollectibleLookup,2,FALSE),$C21=VLOOKUP($A21&amp;"."&amp;$C21,UncollectibleLookup,4,FALSE)),0,'Module C Corrected'!Q21),'Module C Corrected'!Q21)</f>
        <v>485006.25</v>
      </c>
      <c r="R21" s="32">
        <f ca="1">IFERROR(IF(AND($A21=VLOOKUP($A21&amp;"."&amp;$C21,UncollectibleLookup,2,FALSE),$C21=VLOOKUP($A21&amp;"."&amp;$C21,UncollectibleLookup,4,FALSE)),0,'Module C Corrected'!R21),'Module C Corrected'!R21)</f>
        <v>224683.26</v>
      </c>
      <c r="S21" s="32">
        <f ca="1">IFERROR(IF(AND($A21=VLOOKUP($A21&amp;"."&amp;$C21,UncollectibleLookup,2,FALSE),$C21=VLOOKUP($A21&amp;"."&amp;$C21,UncollectibleLookup,4,FALSE)),0,'Module C Corrected'!S21),'Module C Corrected'!S21)</f>
        <v>200054.55</v>
      </c>
      <c r="T21" s="32">
        <f ca="1">IFERROR(IF(AND($A21=VLOOKUP($A21&amp;"."&amp;$C21,UncollectibleLookup,2,FALSE),$C21=VLOOKUP($A21&amp;"."&amp;$C21,UncollectibleLookup,4,FALSE)),0,'Module C Corrected'!T21),'Module C Corrected'!T21)</f>
        <v>143715.48000000001</v>
      </c>
      <c r="U21" s="32">
        <f ca="1">IFERROR(IF(AND($A21=VLOOKUP($A21&amp;"."&amp;$C21,UncollectibleLookup,2,FALSE),$C21=VLOOKUP($A21&amp;"."&amp;$C21,UncollectibleLookup,4,FALSE)),0,'Module C Corrected'!U21),'Module C Corrected'!U21)</f>
        <v>181985.37</v>
      </c>
      <c r="V21" s="32">
        <f ca="1">IFERROR(IF(AND($A21=VLOOKUP($A21&amp;"."&amp;$C21,UncollectibleLookup,2,FALSE),$C21=VLOOKUP($A21&amp;"."&amp;$C21,UncollectibleLookup,4,FALSE)),0,'Module C Corrected'!V21),'Module C Corrected'!V21)</f>
        <v>328891.36</v>
      </c>
      <c r="W21" s="32">
        <f ca="1">IFERROR(IF(AND($A21=VLOOKUP($A21&amp;"."&amp;$C21,UncollectibleLookup,2,FALSE),$C21=VLOOKUP($A21&amp;"."&amp;$C21,UncollectibleLookup,4,FALSE)),0,'Module C Corrected'!W21),'Module C Corrected'!W21)</f>
        <v>370012.58</v>
      </c>
      <c r="X21" s="32">
        <f ca="1">IFERROR(IF(AND($A21=VLOOKUP($A21&amp;"."&amp;$C21,UncollectibleLookup,2,FALSE),$C21=VLOOKUP($A21&amp;"."&amp;$C21,UncollectibleLookup,4,FALSE)),0,'Module C Corrected'!X21),'Module C Corrected'!X21)</f>
        <v>242439.79</v>
      </c>
      <c r="Y21" s="32">
        <f ca="1">IFERROR(IF(AND($A21=VLOOKUP($A21&amp;"."&amp;$C21,UncollectibleLookup,2,FALSE),$C21=VLOOKUP($A21&amp;"."&amp;$C21,UncollectibleLookup,4,FALSE)),0,'Module C Corrected'!Y21),'Module C Corrected'!Y21)</f>
        <v>380614.91</v>
      </c>
      <c r="Z21" s="32">
        <f ca="1">IFERROR(IF(AND($A21=VLOOKUP($A21&amp;"."&amp;$C21,UncollectibleLookup,2,FALSE),$C21=VLOOKUP($A21&amp;"."&amp;$C21,UncollectibleLookup,4,FALSE)),0,'Module C Corrected'!Z21),'Module C Corrected'!Z21)</f>
        <v>110923.57</v>
      </c>
      <c r="AA21" s="32">
        <f ca="1">IFERROR(IF(AND($A21=VLOOKUP($A21&amp;"."&amp;$C21,UncollectibleLookup,2,FALSE),$C21=VLOOKUP($A21&amp;"."&amp;$C21,UncollectibleLookup,4,FALSE)),0,'Module C Corrected'!AA21),'Module C Corrected'!AA21)</f>
        <v>217691.59</v>
      </c>
      <c r="AB21" s="32">
        <f ca="1">IFERROR(IF(AND($A21=VLOOKUP($A21&amp;"."&amp;$C21,UncollectibleLookup,2,FALSE),$C21=VLOOKUP($A21&amp;"."&amp;$C21,UncollectibleLookup,4,FALSE)),0,'Module C Corrected'!AB21),'Module C Corrected'!AB21)</f>
        <v>221818.87</v>
      </c>
      <c r="AC21" s="2">
        <f>IF(ISBLANK('Module C Corrected'!AC21),"",'Module C Corrected'!AC21)</f>
        <v>-1.37</v>
      </c>
      <c r="AD21" s="2">
        <f>IF(ISBLANK('Module C Corrected'!AD21),"",'Module C Corrected'!AD21)</f>
        <v>-1.37</v>
      </c>
      <c r="AE21" s="2">
        <f>IF(ISBLANK('Module C Corrected'!AE21),"",'Module C Corrected'!AE21)</f>
        <v>-1.37</v>
      </c>
      <c r="AF21" s="2">
        <f>IF(ISBLANK('Module C Corrected'!AF21),"",'Module C Corrected'!AF21)</f>
        <v>-1.37</v>
      </c>
      <c r="AG21" s="2">
        <f>IF(ISBLANK('Module C Corrected'!AG21),"",'Module C Corrected'!AG21)</f>
        <v>-1.37</v>
      </c>
      <c r="AH21" s="2">
        <f>IF(ISBLANK('Module C Corrected'!AH21),"",'Module C Corrected'!AH21)</f>
        <v>-1.37</v>
      </c>
      <c r="AI21" s="2">
        <f>IF(ISBLANK('Module C Corrected'!AI21),"",'Module C Corrected'!AI21)</f>
        <v>-1.37</v>
      </c>
      <c r="AJ21" s="2">
        <f>IF(ISBLANK('Module C Corrected'!AJ21),"",'Module C Corrected'!AJ21)</f>
        <v>-1.37</v>
      </c>
      <c r="AK21" s="2">
        <f>IF(ISBLANK('Module C Corrected'!AK21),"",'Module C Corrected'!AK21)</f>
        <v>-1.37</v>
      </c>
      <c r="AL21" s="2">
        <f>IF(ISBLANK('Module C Corrected'!AL21),"",'Module C Corrected'!AL21)</f>
        <v>-1.37</v>
      </c>
      <c r="AM21" s="2">
        <f>IF(ISBLANK('Module C Corrected'!AM21),"",'Module C Corrected'!AM21)</f>
        <v>-1.37</v>
      </c>
      <c r="AN21" s="2">
        <f>IF(ISBLANK('Module C Corrected'!AN21),"",'Module C Corrected'!AN21)</f>
        <v>-1.37</v>
      </c>
      <c r="AO21" s="33">
        <f ca="1">IFERROR(IF(AND($A21=VLOOKUP($A21&amp;"."&amp;$C21,UncollectibleLookup,2,FALSE),$C21=VLOOKUP($A21&amp;"."&amp;$C21,UncollectibleLookup,4,FALSE)),0,'Module C Corrected'!AO21),'Module C Corrected'!AO21)</f>
        <v>-6644.59</v>
      </c>
      <c r="AP21" s="33">
        <f ca="1">IFERROR(IF(AND($A21=VLOOKUP($A21&amp;"."&amp;$C21,UncollectibleLookup,2,FALSE),$C21=VLOOKUP($A21&amp;"."&amp;$C21,UncollectibleLookup,4,FALSE)),0,'Module C Corrected'!AP21),'Module C Corrected'!AP21)</f>
        <v>-3078.16</v>
      </c>
      <c r="AQ21" s="33">
        <f ca="1">IFERROR(IF(AND($A21=VLOOKUP($A21&amp;"."&amp;$C21,UncollectibleLookup,2,FALSE),$C21=VLOOKUP($A21&amp;"."&amp;$C21,UncollectibleLookup,4,FALSE)),0,'Module C Corrected'!AQ21),'Module C Corrected'!AQ21)</f>
        <v>-2740.75</v>
      </c>
      <c r="AR21" s="33">
        <f ca="1">IFERROR(IF(AND($A21=VLOOKUP($A21&amp;"."&amp;$C21,UncollectibleLookup,2,FALSE),$C21=VLOOKUP($A21&amp;"."&amp;$C21,UncollectibleLookup,4,FALSE)),0,'Module C Corrected'!AR21),'Module C Corrected'!AR21)</f>
        <v>-1968.9</v>
      </c>
      <c r="AS21" s="33">
        <f ca="1">IFERROR(IF(AND($A21=VLOOKUP($A21&amp;"."&amp;$C21,UncollectibleLookup,2,FALSE),$C21=VLOOKUP($A21&amp;"."&amp;$C21,UncollectibleLookup,4,FALSE)),0,'Module C Corrected'!AS21),'Module C Corrected'!AS21)</f>
        <v>-2493.1999999999998</v>
      </c>
      <c r="AT21" s="33">
        <f ca="1">IFERROR(IF(AND($A21=VLOOKUP($A21&amp;"."&amp;$C21,UncollectibleLookup,2,FALSE),$C21=VLOOKUP($A21&amp;"."&amp;$C21,UncollectibleLookup,4,FALSE)),0,'Module C Corrected'!AT21),'Module C Corrected'!AT21)</f>
        <v>-4505.8100000000004</v>
      </c>
      <c r="AU21" s="33">
        <f ca="1">IFERROR(IF(AND($A21=VLOOKUP($A21&amp;"."&amp;$C21,UncollectibleLookup,2,FALSE),$C21=VLOOKUP($A21&amp;"."&amp;$C21,UncollectibleLookup,4,FALSE)),0,'Module C Corrected'!AU21),'Module C Corrected'!AU21)</f>
        <v>-5069.17</v>
      </c>
      <c r="AV21" s="33">
        <f ca="1">IFERROR(IF(AND($A21=VLOOKUP($A21&amp;"."&amp;$C21,UncollectibleLookup,2,FALSE),$C21=VLOOKUP($A21&amp;"."&amp;$C21,UncollectibleLookup,4,FALSE)),0,'Module C Corrected'!AV21),'Module C Corrected'!AV21)</f>
        <v>-3321.43</v>
      </c>
      <c r="AW21" s="33">
        <f ca="1">IFERROR(IF(AND($A21=VLOOKUP($A21&amp;"."&amp;$C21,UncollectibleLookup,2,FALSE),$C21=VLOOKUP($A21&amp;"."&amp;$C21,UncollectibleLookup,4,FALSE)),0,'Module C Corrected'!AW21),'Module C Corrected'!AW21)</f>
        <v>-5214.42</v>
      </c>
      <c r="AX21" s="33">
        <f ca="1">IFERROR(IF(AND($A21=VLOOKUP($A21&amp;"."&amp;$C21,UncollectibleLookup,2,FALSE),$C21=VLOOKUP($A21&amp;"."&amp;$C21,UncollectibleLookup,4,FALSE)),0,'Module C Corrected'!AX21),'Module C Corrected'!AX21)</f>
        <v>-1519.65</v>
      </c>
      <c r="AY21" s="33">
        <f ca="1">IFERROR(IF(AND($A21=VLOOKUP($A21&amp;"."&amp;$C21,UncollectibleLookup,2,FALSE),$C21=VLOOKUP($A21&amp;"."&amp;$C21,UncollectibleLookup,4,FALSE)),0,'Module C Corrected'!AY21),'Module C Corrected'!AY21)</f>
        <v>-2982.37</v>
      </c>
      <c r="AZ21" s="33">
        <f ca="1">IFERROR(IF(AND($A21=VLOOKUP($A21&amp;"."&amp;$C21,UncollectibleLookup,2,FALSE),$C21=VLOOKUP($A21&amp;"."&amp;$C21,UncollectibleLookup,4,FALSE)),0,'Module C Corrected'!AZ21),'Module C Corrected'!AZ21)</f>
        <v>-3038.92</v>
      </c>
      <c r="BA21" s="31">
        <f t="shared" ref="BA21:BL42" ca="1" si="14">ROUND(Q21*BA$3,2)</f>
        <v>-145.5</v>
      </c>
      <c r="BB21" s="31">
        <f t="shared" ca="1" si="14"/>
        <v>-67.400000000000006</v>
      </c>
      <c r="BC21" s="31">
        <f t="shared" ca="1" si="14"/>
        <v>-60.02</v>
      </c>
      <c r="BD21" s="31">
        <f t="shared" ca="1" si="14"/>
        <v>-57.49</v>
      </c>
      <c r="BE21" s="31">
        <f t="shared" ca="1" si="14"/>
        <v>-72.790000000000006</v>
      </c>
      <c r="BF21" s="31">
        <f t="shared" ca="1" si="14"/>
        <v>-131.56</v>
      </c>
      <c r="BG21" s="31">
        <f t="shared" ca="1" si="14"/>
        <v>0</v>
      </c>
      <c r="BH21" s="31">
        <f t="shared" ca="1" si="14"/>
        <v>0</v>
      </c>
      <c r="BI21" s="31">
        <f t="shared" ca="1" si="14"/>
        <v>0</v>
      </c>
      <c r="BJ21" s="31">
        <f t="shared" ca="1" si="14"/>
        <v>-133.11000000000001</v>
      </c>
      <c r="BK21" s="31">
        <f t="shared" ca="1" si="14"/>
        <v>-261.23</v>
      </c>
      <c r="BL21" s="31">
        <f t="shared" ca="1" si="14"/>
        <v>-266.18</v>
      </c>
      <c r="BM21" s="6">
        <f t="shared" ref="BM21:BX42" ca="1" si="15">VLOOKUP($C21,LossFactorLookup,3,FALSE)</f>
        <v>-5.0500000000000003E-2</v>
      </c>
      <c r="BN21" s="6">
        <f t="shared" ca="1" si="15"/>
        <v>-5.0500000000000003E-2</v>
      </c>
      <c r="BO21" s="6">
        <f t="shared" ca="1" si="15"/>
        <v>-5.0500000000000003E-2</v>
      </c>
      <c r="BP21" s="6">
        <f t="shared" ca="1" si="15"/>
        <v>-5.0500000000000003E-2</v>
      </c>
      <c r="BQ21" s="6">
        <f t="shared" ca="1" si="15"/>
        <v>-5.0500000000000003E-2</v>
      </c>
      <c r="BR21" s="6">
        <f t="shared" ca="1" si="15"/>
        <v>-5.0500000000000003E-2</v>
      </c>
      <c r="BS21" s="6">
        <f t="shared" ca="1" si="15"/>
        <v>-5.0500000000000003E-2</v>
      </c>
      <c r="BT21" s="6">
        <f t="shared" ca="1" si="15"/>
        <v>-5.0500000000000003E-2</v>
      </c>
      <c r="BU21" s="6">
        <f t="shared" ca="1" si="15"/>
        <v>-5.0500000000000003E-2</v>
      </c>
      <c r="BV21" s="6">
        <f t="shared" ca="1" si="15"/>
        <v>-5.0500000000000003E-2</v>
      </c>
      <c r="BW21" s="6">
        <f t="shared" ca="1" si="15"/>
        <v>-5.0500000000000003E-2</v>
      </c>
      <c r="BX21" s="6">
        <f t="shared" ca="1" si="15"/>
        <v>-5.0500000000000003E-2</v>
      </c>
      <c r="BY21" s="31">
        <f t="shared" ca="1" si="5"/>
        <v>-24492.82</v>
      </c>
      <c r="BZ21" s="31">
        <f t="shared" ca="1" si="5"/>
        <v>-11346.5</v>
      </c>
      <c r="CA21" s="31">
        <f t="shared" ca="1" si="5"/>
        <v>-10102.75</v>
      </c>
      <c r="CB21" s="31">
        <f t="shared" ca="1" si="5"/>
        <v>-7257.63</v>
      </c>
      <c r="CC21" s="31">
        <f t="shared" ca="1" si="5"/>
        <v>-9190.26</v>
      </c>
      <c r="CD21" s="31">
        <f t="shared" ca="1" si="5"/>
        <v>-16609.009999999998</v>
      </c>
      <c r="CE21" s="31">
        <f t="shared" ca="1" si="5"/>
        <v>-18685.64</v>
      </c>
      <c r="CF21" s="31">
        <f t="shared" ca="1" si="5"/>
        <v>-12243.21</v>
      </c>
      <c r="CG21" s="31">
        <f t="shared" ca="1" si="5"/>
        <v>-19221.05</v>
      </c>
      <c r="CH21" s="31">
        <f t="shared" ca="1" si="5"/>
        <v>-5601.64</v>
      </c>
      <c r="CI21" s="31">
        <f t="shared" ca="1" si="5"/>
        <v>-10993.43</v>
      </c>
      <c r="CJ21" s="31">
        <f t="shared" ca="1" si="5"/>
        <v>-11201.85</v>
      </c>
      <c r="CK21" s="32">
        <f t="shared" ref="CK21:CV42" ca="1" si="16">ROUND(Q21*$CV$3,2)</f>
        <v>1212.52</v>
      </c>
      <c r="CL21" s="32">
        <f t="shared" ca="1" si="16"/>
        <v>561.71</v>
      </c>
      <c r="CM21" s="32">
        <f t="shared" ca="1" si="16"/>
        <v>500.14</v>
      </c>
      <c r="CN21" s="32">
        <f t="shared" ca="1" si="16"/>
        <v>359.29</v>
      </c>
      <c r="CO21" s="32">
        <f t="shared" ca="1" si="16"/>
        <v>454.96</v>
      </c>
      <c r="CP21" s="32">
        <f t="shared" ca="1" si="16"/>
        <v>822.23</v>
      </c>
      <c r="CQ21" s="32">
        <f t="shared" ca="1" si="16"/>
        <v>925.03</v>
      </c>
      <c r="CR21" s="32">
        <f t="shared" ca="1" si="16"/>
        <v>606.1</v>
      </c>
      <c r="CS21" s="32">
        <f t="shared" ca="1" si="16"/>
        <v>951.54</v>
      </c>
      <c r="CT21" s="32">
        <f t="shared" ca="1" si="16"/>
        <v>277.31</v>
      </c>
      <c r="CU21" s="32">
        <f t="shared" ca="1" si="16"/>
        <v>544.23</v>
      </c>
      <c r="CV21" s="32">
        <f t="shared" ca="1" si="16"/>
        <v>554.54999999999995</v>
      </c>
      <c r="CW21" s="31">
        <f t="shared" ref="CW21:DH42" ca="1" si="17">BY21+CK21-AO21-BA21</f>
        <v>-16490.21</v>
      </c>
      <c r="CX21" s="31">
        <f t="shared" ca="1" si="17"/>
        <v>-7639.2300000000014</v>
      </c>
      <c r="CY21" s="31">
        <f t="shared" ca="1" si="17"/>
        <v>-6801.84</v>
      </c>
      <c r="CZ21" s="31">
        <f t="shared" ca="1" si="17"/>
        <v>-4871.9500000000007</v>
      </c>
      <c r="DA21" s="31">
        <f t="shared" ca="1" si="17"/>
        <v>-6169.3100000000013</v>
      </c>
      <c r="DB21" s="31">
        <f t="shared" ca="1" si="17"/>
        <v>-11149.409999999998</v>
      </c>
      <c r="DC21" s="31">
        <f t="shared" ca="1" si="17"/>
        <v>-12691.44</v>
      </c>
      <c r="DD21" s="31">
        <f t="shared" ca="1" si="17"/>
        <v>-8315.6799999999985</v>
      </c>
      <c r="DE21" s="31">
        <f t="shared" ca="1" si="17"/>
        <v>-13055.089999999998</v>
      </c>
      <c r="DF21" s="31">
        <f t="shared" ca="1" si="17"/>
        <v>-3671.5699999999997</v>
      </c>
      <c r="DG21" s="31">
        <f t="shared" ca="1" si="17"/>
        <v>-7205.6</v>
      </c>
      <c r="DH21" s="31">
        <f t="shared" ca="1" si="17"/>
        <v>-7342.2000000000007</v>
      </c>
      <c r="DI21" s="32">
        <f t="shared" ca="1" si="11"/>
        <v>-824.51</v>
      </c>
      <c r="DJ21" s="32">
        <f t="shared" ca="1" si="11"/>
        <v>-381.96</v>
      </c>
      <c r="DK21" s="32">
        <f t="shared" ca="1" si="11"/>
        <v>-340.09</v>
      </c>
      <c r="DL21" s="32">
        <f t="shared" ca="1" si="11"/>
        <v>-243.6</v>
      </c>
      <c r="DM21" s="32">
        <f t="shared" ca="1" si="11"/>
        <v>-308.47000000000003</v>
      </c>
      <c r="DN21" s="32">
        <f t="shared" ca="1" si="11"/>
        <v>-557.47</v>
      </c>
      <c r="DO21" s="32">
        <f t="shared" ca="1" si="11"/>
        <v>-634.57000000000005</v>
      </c>
      <c r="DP21" s="32">
        <f t="shared" ca="1" si="11"/>
        <v>-415.78</v>
      </c>
      <c r="DQ21" s="32">
        <f t="shared" ca="1" si="11"/>
        <v>-652.75</v>
      </c>
      <c r="DR21" s="32">
        <f t="shared" ca="1" si="11"/>
        <v>-183.58</v>
      </c>
      <c r="DS21" s="32">
        <f t="shared" ca="1" si="11"/>
        <v>-360.28</v>
      </c>
      <c r="DT21" s="32">
        <f t="shared" ca="1" si="11"/>
        <v>-367.11</v>
      </c>
      <c r="DU21" s="31">
        <f t="shared" ca="1" si="12"/>
        <v>-5312.65</v>
      </c>
      <c r="DV21" s="31">
        <f t="shared" ca="1" si="12"/>
        <v>-2443.29</v>
      </c>
      <c r="DW21" s="31">
        <f t="shared" ca="1" si="12"/>
        <v>-2161.11</v>
      </c>
      <c r="DX21" s="31">
        <f t="shared" ca="1" si="12"/>
        <v>-1538.63</v>
      </c>
      <c r="DY21" s="31">
        <f t="shared" ca="1" si="12"/>
        <v>-1938.21</v>
      </c>
      <c r="DZ21" s="31">
        <f t="shared" ca="1" si="12"/>
        <v>-3483.87</v>
      </c>
      <c r="EA21" s="31">
        <f t="shared" ca="1" si="12"/>
        <v>-3944.85</v>
      </c>
      <c r="EB21" s="31">
        <f t="shared" ca="1" si="12"/>
        <v>-2570.62</v>
      </c>
      <c r="EC21" s="31">
        <f t="shared" ca="1" si="12"/>
        <v>-4013.53</v>
      </c>
      <c r="ED21" s="31">
        <f t="shared" ca="1" si="12"/>
        <v>-1122.72</v>
      </c>
      <c r="EE21" s="31">
        <f t="shared" ca="1" si="12"/>
        <v>-2191.14</v>
      </c>
      <c r="EF21" s="31">
        <f t="shared" ca="1" si="12"/>
        <v>-2220.61</v>
      </c>
      <c r="EG21" s="32">
        <f t="shared" ca="1" si="13"/>
        <v>-22627.369999999995</v>
      </c>
      <c r="EH21" s="32">
        <f t="shared" ca="1" si="13"/>
        <v>-10464.480000000001</v>
      </c>
      <c r="EI21" s="32">
        <f t="shared" ca="1" si="13"/>
        <v>-9303.0400000000009</v>
      </c>
      <c r="EJ21" s="32">
        <f t="shared" ca="1" si="13"/>
        <v>-6654.1800000000012</v>
      </c>
      <c r="EK21" s="32">
        <f t="shared" ca="1" si="13"/>
        <v>-8415.9900000000016</v>
      </c>
      <c r="EL21" s="32">
        <f t="shared" ca="1" si="13"/>
        <v>-15190.749999999996</v>
      </c>
      <c r="EM21" s="32">
        <f t="shared" ca="1" si="13"/>
        <v>-17270.86</v>
      </c>
      <c r="EN21" s="32">
        <f t="shared" ca="1" si="13"/>
        <v>-11302.079999999998</v>
      </c>
      <c r="EO21" s="32">
        <f t="shared" ca="1" si="13"/>
        <v>-17721.37</v>
      </c>
      <c r="EP21" s="32">
        <f t="shared" ca="1" si="13"/>
        <v>-4977.87</v>
      </c>
      <c r="EQ21" s="32">
        <f t="shared" ca="1" si="13"/>
        <v>-9757.02</v>
      </c>
      <c r="ER21" s="32">
        <f t="shared" ca="1" si="13"/>
        <v>-9929.92</v>
      </c>
    </row>
    <row r="22" spans="1:148">
      <c r="A22" t="s">
        <v>438</v>
      </c>
      <c r="B22" s="1" t="s">
        <v>12</v>
      </c>
      <c r="C22" t="str">
        <f t="shared" ca="1" si="1"/>
        <v>BR3</v>
      </c>
      <c r="D22" t="str">
        <f t="shared" ca="1" si="2"/>
        <v>Battle River #3</v>
      </c>
      <c r="E22" s="51">
        <f ca="1">IFERROR(IF(AND($A22=VLOOKUP($A22&amp;"."&amp;$C22,UncollectibleLookup,2,FALSE),$C22=VLOOKUP($A22&amp;"."&amp;$C22,UncollectibleLookup,4,FALSE)),0,'Module C Corrected'!E22),'Module C Corrected'!E22)</f>
        <v>106074.55070000001</v>
      </c>
      <c r="F22" s="51">
        <f ca="1">IFERROR(IF(AND($A22=VLOOKUP($A22&amp;"."&amp;$C22,UncollectibleLookup,2,FALSE),$C22=VLOOKUP($A22&amp;"."&amp;$C22,UncollectibleLookup,4,FALSE)),0,'Module C Corrected'!F22),'Module C Corrected'!F22)</f>
        <v>91074.514999999999</v>
      </c>
      <c r="G22" s="51">
        <f ca="1">IFERROR(IF(AND($A22=VLOOKUP($A22&amp;"."&amp;$C22,UncollectibleLookup,2,FALSE),$C22=VLOOKUP($A22&amp;"."&amp;$C22,UncollectibleLookup,4,FALSE)),0,'Module C Corrected'!G22),'Module C Corrected'!G22)</f>
        <v>88804.650699999998</v>
      </c>
      <c r="H22" s="51">
        <f ca="1">IFERROR(IF(AND($A22=VLOOKUP($A22&amp;"."&amp;$C22,UncollectibleLookup,2,FALSE),$C22=VLOOKUP($A22&amp;"."&amp;$C22,UncollectibleLookup,4,FALSE)),0,'Module C Corrected'!H22),'Module C Corrected'!H22)</f>
        <v>89481.573099999994</v>
      </c>
      <c r="I22" s="51">
        <f ca="1">IFERROR(IF(AND($A22=VLOOKUP($A22&amp;"."&amp;$C22,UncollectibleLookup,2,FALSE),$C22=VLOOKUP($A22&amp;"."&amp;$C22,UncollectibleLookup,4,FALSE)),0,'Module C Corrected'!I22),'Module C Corrected'!I22)</f>
        <v>20652.730299999999</v>
      </c>
      <c r="J22" s="51">
        <f ca="1">IFERROR(IF(AND($A22=VLOOKUP($A22&amp;"."&amp;$C22,UncollectibleLookup,2,FALSE),$C22=VLOOKUP($A22&amp;"."&amp;$C22,UncollectibleLookup,4,FALSE)),0,'Module C Corrected'!J22),'Module C Corrected'!J22)</f>
        <v>87244.008199999997</v>
      </c>
      <c r="K22" s="51">
        <f ca="1">IFERROR(IF(AND($A22=VLOOKUP($A22&amp;"."&amp;$C22,UncollectibleLookup,2,FALSE),$C22=VLOOKUP($A22&amp;"."&amp;$C22,UncollectibleLookup,4,FALSE)),0,'Module C Corrected'!K22),'Module C Corrected'!K22)</f>
        <v>97493.817899999995</v>
      </c>
      <c r="L22" s="51">
        <f ca="1">IFERROR(IF(AND($A22=VLOOKUP($A22&amp;"."&amp;$C22,UncollectibleLookup,2,FALSE),$C22=VLOOKUP($A22&amp;"."&amp;$C22,UncollectibleLookup,4,FALSE)),0,'Module C Corrected'!L22),'Module C Corrected'!L22)</f>
        <v>102141.5664</v>
      </c>
      <c r="M22" s="51">
        <f ca="1">IFERROR(IF(AND($A22=VLOOKUP($A22&amp;"."&amp;$C22,UncollectibleLookup,2,FALSE),$C22=VLOOKUP($A22&amp;"."&amp;$C22,UncollectibleLookup,4,FALSE)),0,'Module C Corrected'!M22),'Module C Corrected'!M22)</f>
        <v>98816.694499999998</v>
      </c>
      <c r="N22" s="51">
        <f ca="1">IFERROR(IF(AND($A22=VLOOKUP($A22&amp;"."&amp;$C22,UncollectibleLookup,2,FALSE),$C22=VLOOKUP($A22&amp;"."&amp;$C22,UncollectibleLookup,4,FALSE)),0,'Module C Corrected'!N22),'Module C Corrected'!N22)</f>
        <v>105556.5157</v>
      </c>
      <c r="O22" s="51">
        <f ca="1">IFERROR(IF(AND($A22=VLOOKUP($A22&amp;"."&amp;$C22,UncollectibleLookup,2,FALSE),$C22=VLOOKUP($A22&amp;"."&amp;$C22,UncollectibleLookup,4,FALSE)),0,'Module C Corrected'!O22),'Module C Corrected'!O22)</f>
        <v>85802.622199999998</v>
      </c>
      <c r="P22" s="51">
        <f ca="1">IFERROR(IF(AND($A22=VLOOKUP($A22&amp;"."&amp;$C22,UncollectibleLookup,2,FALSE),$C22=VLOOKUP($A22&amp;"."&amp;$C22,UncollectibleLookup,4,FALSE)),0,'Module C Corrected'!P22),'Module C Corrected'!P22)</f>
        <v>104668.44839999999</v>
      </c>
      <c r="Q22" s="32">
        <f ca="1">IFERROR(IF(AND($A22=VLOOKUP($A22&amp;"."&amp;$C22,UncollectibleLookup,2,FALSE),$C22=VLOOKUP($A22&amp;"."&amp;$C22,UncollectibleLookup,4,FALSE)),0,'Module C Corrected'!Q22),'Module C Corrected'!Q22)</f>
        <v>10171120.789999999</v>
      </c>
      <c r="R22" s="32">
        <f ca="1">IFERROR(IF(AND($A22=VLOOKUP($A22&amp;"."&amp;$C22,UncollectibleLookup,2,FALSE),$C22=VLOOKUP($A22&amp;"."&amp;$C22,UncollectibleLookup,4,FALSE)),0,'Module C Corrected'!R22),'Module C Corrected'!R22)</f>
        <v>4915608.07</v>
      </c>
      <c r="S22" s="32">
        <f ca="1">IFERROR(IF(AND($A22=VLOOKUP($A22&amp;"."&amp;$C22,UncollectibleLookup,2,FALSE),$C22=VLOOKUP($A22&amp;"."&amp;$C22,UncollectibleLookup,4,FALSE)),0,'Module C Corrected'!S22),'Module C Corrected'!S22)</f>
        <v>3415399.49</v>
      </c>
      <c r="T22" s="32">
        <f ca="1">IFERROR(IF(AND($A22=VLOOKUP($A22&amp;"."&amp;$C22,UncollectibleLookup,2,FALSE),$C22=VLOOKUP($A22&amp;"."&amp;$C22,UncollectibleLookup,4,FALSE)),0,'Module C Corrected'!T22),'Module C Corrected'!T22)</f>
        <v>2838954.51</v>
      </c>
      <c r="U22" s="32">
        <f ca="1">IFERROR(IF(AND($A22=VLOOKUP($A22&amp;"."&amp;$C22,UncollectibleLookup,2,FALSE),$C22=VLOOKUP($A22&amp;"."&amp;$C22,UncollectibleLookup,4,FALSE)),0,'Module C Corrected'!U22),'Module C Corrected'!U22)</f>
        <v>584817.68999999994</v>
      </c>
      <c r="V22" s="32">
        <f ca="1">IFERROR(IF(AND($A22=VLOOKUP($A22&amp;"."&amp;$C22,UncollectibleLookup,2,FALSE),$C22=VLOOKUP($A22&amp;"."&amp;$C22,UncollectibleLookup,4,FALSE)),0,'Module C Corrected'!V22),'Module C Corrected'!V22)</f>
        <v>3242972.14</v>
      </c>
      <c r="W22" s="32">
        <f ca="1">IFERROR(IF(AND($A22=VLOOKUP($A22&amp;"."&amp;$C22,UncollectibleLookup,2,FALSE),$C22=VLOOKUP($A22&amp;"."&amp;$C22,UncollectibleLookup,4,FALSE)),0,'Module C Corrected'!W22),'Module C Corrected'!W22)</f>
        <v>4212496.76</v>
      </c>
      <c r="X22" s="32">
        <f ca="1">IFERROR(IF(AND($A22=VLOOKUP($A22&amp;"."&amp;$C22,UncollectibleLookup,2,FALSE),$C22=VLOOKUP($A22&amp;"."&amp;$C22,UncollectibleLookup,4,FALSE)),0,'Module C Corrected'!X22),'Module C Corrected'!X22)</f>
        <v>3638900.15</v>
      </c>
      <c r="Y22" s="32">
        <f ca="1">IFERROR(IF(AND($A22=VLOOKUP($A22&amp;"."&amp;$C22,UncollectibleLookup,2,FALSE),$C22=VLOOKUP($A22&amp;"."&amp;$C22,UncollectibleLookup,4,FALSE)),0,'Module C Corrected'!Y22),'Module C Corrected'!Y22)</f>
        <v>7720321.0099999998</v>
      </c>
      <c r="Z22" s="32">
        <f ca="1">IFERROR(IF(AND($A22=VLOOKUP($A22&amp;"."&amp;$C22,UncollectibleLookup,2,FALSE),$C22=VLOOKUP($A22&amp;"."&amp;$C22,UncollectibleLookup,4,FALSE)),0,'Module C Corrected'!Z22),'Module C Corrected'!Z22)</f>
        <v>3767855.87</v>
      </c>
      <c r="AA22" s="32">
        <f ca="1">IFERROR(IF(AND($A22=VLOOKUP($A22&amp;"."&amp;$C22,UncollectibleLookup,2,FALSE),$C22=VLOOKUP($A22&amp;"."&amp;$C22,UncollectibleLookup,4,FALSE)),0,'Module C Corrected'!AA22),'Module C Corrected'!AA22)</f>
        <v>4404673.1399999997</v>
      </c>
      <c r="AB22" s="32">
        <f ca="1">IFERROR(IF(AND($A22=VLOOKUP($A22&amp;"."&amp;$C22,UncollectibleLookup,2,FALSE),$C22=VLOOKUP($A22&amp;"."&amp;$C22,UncollectibleLookup,4,FALSE)),0,'Module C Corrected'!AB22),'Module C Corrected'!AB22)</f>
        <v>5621793.04</v>
      </c>
      <c r="AC22" s="2">
        <f>IF(ISBLANK('Module C Corrected'!AC22),"",'Module C Corrected'!AC22)</f>
        <v>5.07</v>
      </c>
      <c r="AD22" s="2">
        <f>IF(ISBLANK('Module C Corrected'!AD22),"",'Module C Corrected'!AD22)</f>
        <v>5.07</v>
      </c>
      <c r="AE22" s="2">
        <f>IF(ISBLANK('Module C Corrected'!AE22),"",'Module C Corrected'!AE22)</f>
        <v>5.07</v>
      </c>
      <c r="AF22" s="2">
        <f>IF(ISBLANK('Module C Corrected'!AF22),"",'Module C Corrected'!AF22)</f>
        <v>5.07</v>
      </c>
      <c r="AG22" s="2">
        <f>IF(ISBLANK('Module C Corrected'!AG22),"",'Module C Corrected'!AG22)</f>
        <v>5.07</v>
      </c>
      <c r="AH22" s="2">
        <f>IF(ISBLANK('Module C Corrected'!AH22),"",'Module C Corrected'!AH22)</f>
        <v>5.07</v>
      </c>
      <c r="AI22" s="2">
        <f>IF(ISBLANK('Module C Corrected'!AI22),"",'Module C Corrected'!AI22)</f>
        <v>5.07</v>
      </c>
      <c r="AJ22" s="2">
        <f>IF(ISBLANK('Module C Corrected'!AJ22),"",'Module C Corrected'!AJ22)</f>
        <v>5.07</v>
      </c>
      <c r="AK22" s="2">
        <f>IF(ISBLANK('Module C Corrected'!AK22),"",'Module C Corrected'!AK22)</f>
        <v>5.07</v>
      </c>
      <c r="AL22" s="2">
        <f>IF(ISBLANK('Module C Corrected'!AL22),"",'Module C Corrected'!AL22)</f>
        <v>5.07</v>
      </c>
      <c r="AM22" s="2">
        <f>IF(ISBLANK('Module C Corrected'!AM22),"",'Module C Corrected'!AM22)</f>
        <v>5.07</v>
      </c>
      <c r="AN22" s="2">
        <f>IF(ISBLANK('Module C Corrected'!AN22),"",'Module C Corrected'!AN22)</f>
        <v>5.07</v>
      </c>
      <c r="AO22" s="33">
        <f ca="1">IFERROR(IF(AND($A22=VLOOKUP($A22&amp;"."&amp;$C22,UncollectibleLookup,2,FALSE),$C22=VLOOKUP($A22&amp;"."&amp;$C22,UncollectibleLookup,4,FALSE)),0,'Module C Corrected'!AO22),'Module C Corrected'!AO22)</f>
        <v>515675.82</v>
      </c>
      <c r="AP22" s="33">
        <f ca="1">IFERROR(IF(AND($A22=VLOOKUP($A22&amp;"."&amp;$C22,UncollectibleLookup,2,FALSE),$C22=VLOOKUP($A22&amp;"."&amp;$C22,UncollectibleLookup,4,FALSE)),0,'Module C Corrected'!AP22),'Module C Corrected'!AP22)</f>
        <v>249221.33</v>
      </c>
      <c r="AQ22" s="33">
        <f ca="1">IFERROR(IF(AND($A22=VLOOKUP($A22&amp;"."&amp;$C22,UncollectibleLookup,2,FALSE),$C22=VLOOKUP($A22&amp;"."&amp;$C22,UncollectibleLookup,4,FALSE)),0,'Module C Corrected'!AQ22),'Module C Corrected'!AQ22)</f>
        <v>173160.75</v>
      </c>
      <c r="AR22" s="33">
        <f ca="1">IFERROR(IF(AND($A22=VLOOKUP($A22&amp;"."&amp;$C22,UncollectibleLookup,2,FALSE),$C22=VLOOKUP($A22&amp;"."&amp;$C22,UncollectibleLookup,4,FALSE)),0,'Module C Corrected'!AR22),'Module C Corrected'!AR22)</f>
        <v>143934.99</v>
      </c>
      <c r="AS22" s="33">
        <f ca="1">IFERROR(IF(AND($A22=VLOOKUP($A22&amp;"."&amp;$C22,UncollectibleLookup,2,FALSE),$C22=VLOOKUP($A22&amp;"."&amp;$C22,UncollectibleLookup,4,FALSE)),0,'Module C Corrected'!AS22),'Module C Corrected'!AS22)</f>
        <v>29650.26</v>
      </c>
      <c r="AT22" s="33">
        <f ca="1">IFERROR(IF(AND($A22=VLOOKUP($A22&amp;"."&amp;$C22,UncollectibleLookup,2,FALSE),$C22=VLOOKUP($A22&amp;"."&amp;$C22,UncollectibleLookup,4,FALSE)),0,'Module C Corrected'!AT22),'Module C Corrected'!AT22)</f>
        <v>164418.69</v>
      </c>
      <c r="AU22" s="33">
        <f ca="1">IFERROR(IF(AND($A22=VLOOKUP($A22&amp;"."&amp;$C22,UncollectibleLookup,2,FALSE),$C22=VLOOKUP($A22&amp;"."&amp;$C22,UncollectibleLookup,4,FALSE)),0,'Module C Corrected'!AU22),'Module C Corrected'!AU22)</f>
        <v>213573.59</v>
      </c>
      <c r="AV22" s="33">
        <f ca="1">IFERROR(IF(AND($A22=VLOOKUP($A22&amp;"."&amp;$C22,UncollectibleLookup,2,FALSE),$C22=VLOOKUP($A22&amp;"."&amp;$C22,UncollectibleLookup,4,FALSE)),0,'Module C Corrected'!AV22),'Module C Corrected'!AV22)</f>
        <v>184492.24</v>
      </c>
      <c r="AW22" s="33">
        <f ca="1">IFERROR(IF(AND($A22=VLOOKUP($A22&amp;"."&amp;$C22,UncollectibleLookup,2,FALSE),$C22=VLOOKUP($A22&amp;"."&amp;$C22,UncollectibleLookup,4,FALSE)),0,'Module C Corrected'!AW22),'Module C Corrected'!AW22)</f>
        <v>391420.28</v>
      </c>
      <c r="AX22" s="33">
        <f ca="1">IFERROR(IF(AND($A22=VLOOKUP($A22&amp;"."&amp;$C22,UncollectibleLookup,2,FALSE),$C22=VLOOKUP($A22&amp;"."&amp;$C22,UncollectibleLookup,4,FALSE)),0,'Module C Corrected'!AX22),'Module C Corrected'!AX22)</f>
        <v>191030.29</v>
      </c>
      <c r="AY22" s="33">
        <f ca="1">IFERROR(IF(AND($A22=VLOOKUP($A22&amp;"."&amp;$C22,UncollectibleLookup,2,FALSE),$C22=VLOOKUP($A22&amp;"."&amp;$C22,UncollectibleLookup,4,FALSE)),0,'Module C Corrected'!AY22),'Module C Corrected'!AY22)</f>
        <v>223316.93</v>
      </c>
      <c r="AZ22" s="33">
        <f ca="1">IFERROR(IF(AND($A22=VLOOKUP($A22&amp;"."&amp;$C22,UncollectibleLookup,2,FALSE),$C22=VLOOKUP($A22&amp;"."&amp;$C22,UncollectibleLookup,4,FALSE)),0,'Module C Corrected'!AZ22),'Module C Corrected'!AZ22)</f>
        <v>285024.90999999997</v>
      </c>
      <c r="BA22" s="31">
        <f t="shared" ca="1" si="14"/>
        <v>-3051.34</v>
      </c>
      <c r="BB22" s="31">
        <f t="shared" ca="1" si="14"/>
        <v>-1474.68</v>
      </c>
      <c r="BC22" s="31">
        <f t="shared" ca="1" si="14"/>
        <v>-1024.6199999999999</v>
      </c>
      <c r="BD22" s="31">
        <f t="shared" ca="1" si="14"/>
        <v>-1135.58</v>
      </c>
      <c r="BE22" s="31">
        <f t="shared" ca="1" si="14"/>
        <v>-233.93</v>
      </c>
      <c r="BF22" s="31">
        <f t="shared" ca="1" si="14"/>
        <v>-1297.19</v>
      </c>
      <c r="BG22" s="31">
        <f t="shared" ca="1" si="14"/>
        <v>0</v>
      </c>
      <c r="BH22" s="31">
        <f t="shared" ca="1" si="14"/>
        <v>0</v>
      </c>
      <c r="BI22" s="31">
        <f t="shared" ca="1" si="14"/>
        <v>0</v>
      </c>
      <c r="BJ22" s="31">
        <f t="shared" ca="1" si="14"/>
        <v>-4521.43</v>
      </c>
      <c r="BK22" s="31">
        <f t="shared" ca="1" si="14"/>
        <v>-5285.61</v>
      </c>
      <c r="BL22" s="31">
        <f t="shared" ca="1" si="14"/>
        <v>-6746.15</v>
      </c>
      <c r="BM22" s="6">
        <f t="shared" ca="1" si="15"/>
        <v>6.1899999999999997E-2</v>
      </c>
      <c r="BN22" s="6">
        <f t="shared" ca="1" si="15"/>
        <v>6.1899999999999997E-2</v>
      </c>
      <c r="BO22" s="6">
        <f t="shared" ca="1" si="15"/>
        <v>6.1899999999999997E-2</v>
      </c>
      <c r="BP22" s="6">
        <f t="shared" ca="1" si="15"/>
        <v>6.1899999999999997E-2</v>
      </c>
      <c r="BQ22" s="6">
        <f t="shared" ca="1" si="15"/>
        <v>6.1899999999999997E-2</v>
      </c>
      <c r="BR22" s="6">
        <f t="shared" ca="1" si="15"/>
        <v>6.1899999999999997E-2</v>
      </c>
      <c r="BS22" s="6">
        <f t="shared" ca="1" si="15"/>
        <v>6.1899999999999997E-2</v>
      </c>
      <c r="BT22" s="6">
        <f t="shared" ca="1" si="15"/>
        <v>6.1899999999999997E-2</v>
      </c>
      <c r="BU22" s="6">
        <f t="shared" ca="1" si="15"/>
        <v>6.1899999999999997E-2</v>
      </c>
      <c r="BV22" s="6">
        <f t="shared" ca="1" si="15"/>
        <v>6.1899999999999997E-2</v>
      </c>
      <c r="BW22" s="6">
        <f t="shared" ca="1" si="15"/>
        <v>6.1899999999999997E-2</v>
      </c>
      <c r="BX22" s="6">
        <f t="shared" ca="1" si="15"/>
        <v>6.1899999999999997E-2</v>
      </c>
      <c r="BY22" s="31">
        <f t="shared" ca="1" si="5"/>
        <v>629592.38</v>
      </c>
      <c r="BZ22" s="31">
        <f t="shared" ca="1" si="5"/>
        <v>304276.14</v>
      </c>
      <c r="CA22" s="31">
        <f t="shared" ca="1" si="5"/>
        <v>211413.23</v>
      </c>
      <c r="CB22" s="31">
        <f t="shared" ca="1" si="5"/>
        <v>175731.28</v>
      </c>
      <c r="CC22" s="31">
        <f t="shared" ca="1" si="5"/>
        <v>36200.22</v>
      </c>
      <c r="CD22" s="31">
        <f t="shared" ca="1" si="5"/>
        <v>200739.98</v>
      </c>
      <c r="CE22" s="31">
        <f t="shared" ca="1" si="5"/>
        <v>260753.55</v>
      </c>
      <c r="CF22" s="31">
        <f t="shared" ca="1" si="5"/>
        <v>225247.92</v>
      </c>
      <c r="CG22" s="31">
        <f t="shared" ca="1" si="5"/>
        <v>477887.87</v>
      </c>
      <c r="CH22" s="31">
        <f t="shared" ca="1" si="5"/>
        <v>233230.28</v>
      </c>
      <c r="CI22" s="31">
        <f t="shared" ca="1" si="5"/>
        <v>272649.27</v>
      </c>
      <c r="CJ22" s="31">
        <f t="shared" ca="1" si="5"/>
        <v>347988.99</v>
      </c>
      <c r="CK22" s="32">
        <f t="shared" ca="1" si="16"/>
        <v>25427.8</v>
      </c>
      <c r="CL22" s="32">
        <f t="shared" ca="1" si="16"/>
        <v>12289.02</v>
      </c>
      <c r="CM22" s="32">
        <f t="shared" ca="1" si="16"/>
        <v>8538.5</v>
      </c>
      <c r="CN22" s="32">
        <f t="shared" ca="1" si="16"/>
        <v>7097.39</v>
      </c>
      <c r="CO22" s="32">
        <f t="shared" ca="1" si="16"/>
        <v>1462.04</v>
      </c>
      <c r="CP22" s="32">
        <f t="shared" ca="1" si="16"/>
        <v>8107.43</v>
      </c>
      <c r="CQ22" s="32">
        <f t="shared" ca="1" si="16"/>
        <v>10531.24</v>
      </c>
      <c r="CR22" s="32">
        <f t="shared" ca="1" si="16"/>
        <v>9097.25</v>
      </c>
      <c r="CS22" s="32">
        <f t="shared" ca="1" si="16"/>
        <v>19300.8</v>
      </c>
      <c r="CT22" s="32">
        <f t="shared" ca="1" si="16"/>
        <v>9419.64</v>
      </c>
      <c r="CU22" s="32">
        <f t="shared" ca="1" si="16"/>
        <v>11011.68</v>
      </c>
      <c r="CV22" s="32">
        <f t="shared" ca="1" si="16"/>
        <v>14054.48</v>
      </c>
      <c r="CW22" s="31">
        <f t="shared" ca="1" si="17"/>
        <v>142395.70000000004</v>
      </c>
      <c r="CX22" s="31">
        <f t="shared" ca="1" si="17"/>
        <v>68818.510000000038</v>
      </c>
      <c r="CY22" s="31">
        <f t="shared" ca="1" si="17"/>
        <v>47815.600000000013</v>
      </c>
      <c r="CZ22" s="31">
        <f t="shared" ca="1" si="17"/>
        <v>40029.260000000024</v>
      </c>
      <c r="DA22" s="31">
        <f t="shared" ca="1" si="17"/>
        <v>8245.9300000000039</v>
      </c>
      <c r="DB22" s="31">
        <f t="shared" ca="1" si="17"/>
        <v>45725.91</v>
      </c>
      <c r="DC22" s="31">
        <f t="shared" ca="1" si="17"/>
        <v>57711.199999999983</v>
      </c>
      <c r="DD22" s="31">
        <f t="shared" ca="1" si="17"/>
        <v>49852.930000000022</v>
      </c>
      <c r="DE22" s="31">
        <f t="shared" ca="1" si="17"/>
        <v>105768.38999999996</v>
      </c>
      <c r="DF22" s="31">
        <f t="shared" ca="1" si="17"/>
        <v>56141.059999999976</v>
      </c>
      <c r="DG22" s="31">
        <f t="shared" ca="1" si="17"/>
        <v>65629.630000000019</v>
      </c>
      <c r="DH22" s="31">
        <f t="shared" ca="1" si="17"/>
        <v>83764.709999999992</v>
      </c>
      <c r="DI22" s="32">
        <f t="shared" ca="1" si="11"/>
        <v>7119.79</v>
      </c>
      <c r="DJ22" s="32">
        <f t="shared" ca="1" si="11"/>
        <v>3440.93</v>
      </c>
      <c r="DK22" s="32">
        <f t="shared" ca="1" si="11"/>
        <v>2390.7800000000002</v>
      </c>
      <c r="DL22" s="32">
        <f t="shared" ca="1" si="11"/>
        <v>2001.46</v>
      </c>
      <c r="DM22" s="32">
        <f t="shared" ca="1" si="11"/>
        <v>412.3</v>
      </c>
      <c r="DN22" s="32">
        <f t="shared" ca="1" si="11"/>
        <v>2286.3000000000002</v>
      </c>
      <c r="DO22" s="32">
        <f t="shared" ca="1" si="11"/>
        <v>2885.56</v>
      </c>
      <c r="DP22" s="32">
        <f t="shared" ca="1" si="11"/>
        <v>2492.65</v>
      </c>
      <c r="DQ22" s="32">
        <f t="shared" ca="1" si="11"/>
        <v>5288.42</v>
      </c>
      <c r="DR22" s="32">
        <f t="shared" ca="1" si="11"/>
        <v>2807.05</v>
      </c>
      <c r="DS22" s="32">
        <f t="shared" ca="1" si="11"/>
        <v>3281.48</v>
      </c>
      <c r="DT22" s="32">
        <f t="shared" ca="1" si="11"/>
        <v>4188.24</v>
      </c>
      <c r="DU22" s="31">
        <f t="shared" ca="1" si="12"/>
        <v>45875.65</v>
      </c>
      <c r="DV22" s="31">
        <f t="shared" ca="1" si="12"/>
        <v>22010.54</v>
      </c>
      <c r="DW22" s="31">
        <f t="shared" ca="1" si="12"/>
        <v>15192.21</v>
      </c>
      <c r="DX22" s="31">
        <f t="shared" ca="1" si="12"/>
        <v>12641.8</v>
      </c>
      <c r="DY22" s="31">
        <f t="shared" ca="1" si="12"/>
        <v>2590.63</v>
      </c>
      <c r="DZ22" s="31">
        <f t="shared" ca="1" si="12"/>
        <v>14288.05</v>
      </c>
      <c r="EA22" s="31">
        <f t="shared" ca="1" si="12"/>
        <v>17938.240000000002</v>
      </c>
      <c r="EB22" s="31">
        <f t="shared" ca="1" si="12"/>
        <v>15410.99</v>
      </c>
      <c r="EC22" s="31">
        <f t="shared" ca="1" si="12"/>
        <v>32516.42</v>
      </c>
      <c r="ED22" s="31">
        <f t="shared" ca="1" si="12"/>
        <v>17167.189999999999</v>
      </c>
      <c r="EE22" s="31">
        <f t="shared" ca="1" si="12"/>
        <v>19957.18</v>
      </c>
      <c r="EF22" s="31">
        <f t="shared" ca="1" si="12"/>
        <v>25334.15</v>
      </c>
      <c r="EG22" s="32">
        <f t="shared" ca="1" si="13"/>
        <v>195391.14000000004</v>
      </c>
      <c r="EH22" s="32">
        <f t="shared" ca="1" si="13"/>
        <v>94269.98000000004</v>
      </c>
      <c r="EI22" s="32">
        <f t="shared" ca="1" si="13"/>
        <v>65398.590000000011</v>
      </c>
      <c r="EJ22" s="32">
        <f t="shared" ca="1" si="13"/>
        <v>54672.520000000019</v>
      </c>
      <c r="EK22" s="32">
        <f t="shared" ca="1" si="13"/>
        <v>11248.860000000004</v>
      </c>
      <c r="EL22" s="32">
        <f t="shared" ca="1" si="13"/>
        <v>62300.260000000009</v>
      </c>
      <c r="EM22" s="32">
        <f t="shared" ca="1" si="13"/>
        <v>78534.999999999985</v>
      </c>
      <c r="EN22" s="32">
        <f t="shared" ca="1" si="13"/>
        <v>67756.570000000022</v>
      </c>
      <c r="EO22" s="32">
        <f t="shared" ca="1" si="13"/>
        <v>143573.22999999995</v>
      </c>
      <c r="EP22" s="32">
        <f t="shared" ca="1" si="13"/>
        <v>76115.299999999974</v>
      </c>
      <c r="EQ22" s="32">
        <f t="shared" ca="1" si="13"/>
        <v>88868.290000000008</v>
      </c>
      <c r="ER22" s="32">
        <f t="shared" ca="1" si="13"/>
        <v>113287.1</v>
      </c>
    </row>
    <row r="23" spans="1:148">
      <c r="A23" t="s">
        <v>438</v>
      </c>
      <c r="B23" s="1" t="s">
        <v>13</v>
      </c>
      <c r="C23" t="str">
        <f t="shared" ca="1" si="1"/>
        <v>BR4</v>
      </c>
      <c r="D23" t="str">
        <f t="shared" ca="1" si="2"/>
        <v>Battle River #4</v>
      </c>
      <c r="E23" s="51">
        <f ca="1">IFERROR(IF(AND($A23=VLOOKUP($A23&amp;"."&amp;$C23,UncollectibleLookup,2,FALSE),$C23=VLOOKUP($A23&amp;"."&amp;$C23,UncollectibleLookup,4,FALSE)),0,'Module C Corrected'!E23),'Module C Corrected'!E23)</f>
        <v>99251.975099999996</v>
      </c>
      <c r="F23" s="51">
        <f ca="1">IFERROR(IF(AND($A23=VLOOKUP($A23&amp;"."&amp;$C23,UncollectibleLookup,2,FALSE),$C23=VLOOKUP($A23&amp;"."&amp;$C23,UncollectibleLookup,4,FALSE)),0,'Module C Corrected'!F23),'Module C Corrected'!F23)</f>
        <v>96701.069600000003</v>
      </c>
      <c r="G23" s="51">
        <f ca="1">IFERROR(IF(AND($A23=VLOOKUP($A23&amp;"."&amp;$C23,UncollectibleLookup,2,FALSE),$C23=VLOOKUP($A23&amp;"."&amp;$C23,UncollectibleLookup,4,FALSE)),0,'Module C Corrected'!G23),'Module C Corrected'!G23)</f>
        <v>107343.3515</v>
      </c>
      <c r="H23" s="51">
        <f ca="1">IFERROR(IF(AND($A23=VLOOKUP($A23&amp;"."&amp;$C23,UncollectibleLookup,2,FALSE),$C23=VLOOKUP($A23&amp;"."&amp;$C23,UncollectibleLookup,4,FALSE)),0,'Module C Corrected'!H23),'Module C Corrected'!H23)</f>
        <v>101298.1992</v>
      </c>
      <c r="I23" s="51">
        <f ca="1">IFERROR(IF(AND($A23=VLOOKUP($A23&amp;"."&amp;$C23,UncollectibleLookup,2,FALSE),$C23=VLOOKUP($A23&amp;"."&amp;$C23,UncollectibleLookup,4,FALSE)),0,'Module C Corrected'!I23),'Module C Corrected'!I23)</f>
        <v>56257.1852</v>
      </c>
      <c r="J23" s="51">
        <f ca="1">IFERROR(IF(AND($A23=VLOOKUP($A23&amp;"."&amp;$C23,UncollectibleLookup,2,FALSE),$C23=VLOOKUP($A23&amp;"."&amp;$C23,UncollectibleLookup,4,FALSE)),0,'Module C Corrected'!J23),'Module C Corrected'!J23)</f>
        <v>88190.886899999998</v>
      </c>
      <c r="K23" s="51">
        <f ca="1">IFERROR(IF(AND($A23=VLOOKUP($A23&amp;"."&amp;$C23,UncollectibleLookup,2,FALSE),$C23=VLOOKUP($A23&amp;"."&amp;$C23,UncollectibleLookup,4,FALSE)),0,'Module C Corrected'!K23),'Module C Corrected'!K23)</f>
        <v>96497.950400000002</v>
      </c>
      <c r="L23" s="51">
        <f ca="1">IFERROR(IF(AND($A23=VLOOKUP($A23&amp;"."&amp;$C23,UncollectibleLookup,2,FALSE),$C23=VLOOKUP($A23&amp;"."&amp;$C23,UncollectibleLookup,4,FALSE)),0,'Module C Corrected'!L23),'Module C Corrected'!L23)</f>
        <v>98947.425600000002</v>
      </c>
      <c r="M23" s="51">
        <f ca="1">IFERROR(IF(AND($A23=VLOOKUP($A23&amp;"."&amp;$C23,UncollectibleLookup,2,FALSE),$C23=VLOOKUP($A23&amp;"."&amp;$C23,UncollectibleLookup,4,FALSE)),0,'Module C Corrected'!M23),'Module C Corrected'!M23)</f>
        <v>97221.271200000003</v>
      </c>
      <c r="N23" s="51">
        <f ca="1">IFERROR(IF(AND($A23=VLOOKUP($A23&amp;"."&amp;$C23,UncollectibleLookup,2,FALSE),$C23=VLOOKUP($A23&amp;"."&amp;$C23,UncollectibleLookup,4,FALSE)),0,'Module C Corrected'!N23),'Module C Corrected'!N23)</f>
        <v>74492.232900000003</v>
      </c>
      <c r="O23" s="51">
        <f ca="1">IFERROR(IF(AND($A23=VLOOKUP($A23&amp;"."&amp;$C23,UncollectibleLookup,2,FALSE),$C23=VLOOKUP($A23&amp;"."&amp;$C23,UncollectibleLookup,4,FALSE)),0,'Module C Corrected'!O23),'Module C Corrected'!O23)</f>
        <v>85134.208799999993</v>
      </c>
      <c r="P23" s="51">
        <f ca="1">IFERROR(IF(AND($A23=VLOOKUP($A23&amp;"."&amp;$C23,UncollectibleLookup,2,FALSE),$C23=VLOOKUP($A23&amp;"."&amp;$C23,UncollectibleLookup,4,FALSE)),0,'Module C Corrected'!P23),'Module C Corrected'!P23)</f>
        <v>110583.70020000001</v>
      </c>
      <c r="Q23" s="32">
        <f ca="1">IFERROR(IF(AND($A23=VLOOKUP($A23&amp;"."&amp;$C23,UncollectibleLookup,2,FALSE),$C23=VLOOKUP($A23&amp;"."&amp;$C23,UncollectibleLookup,4,FALSE)),0,'Module C Corrected'!Q23),'Module C Corrected'!Q23)</f>
        <v>9967451.5299999993</v>
      </c>
      <c r="R23" s="32">
        <f ca="1">IFERROR(IF(AND($A23=VLOOKUP($A23&amp;"."&amp;$C23,UncollectibleLookup,2,FALSE),$C23=VLOOKUP($A23&amp;"."&amp;$C23,UncollectibleLookup,4,FALSE)),0,'Module C Corrected'!R23),'Module C Corrected'!R23)</f>
        <v>5209425.55</v>
      </c>
      <c r="S23" s="32">
        <f ca="1">IFERROR(IF(AND($A23=VLOOKUP($A23&amp;"."&amp;$C23,UncollectibleLookup,2,FALSE),$C23=VLOOKUP($A23&amp;"."&amp;$C23,UncollectibleLookup,4,FALSE)),0,'Module C Corrected'!S23),'Module C Corrected'!S23)</f>
        <v>4661126.91</v>
      </c>
      <c r="T23" s="32">
        <f ca="1">IFERROR(IF(AND($A23=VLOOKUP($A23&amp;"."&amp;$C23,UncollectibleLookup,2,FALSE),$C23=VLOOKUP($A23&amp;"."&amp;$C23,UncollectibleLookup,4,FALSE)),0,'Module C Corrected'!T23),'Module C Corrected'!T23)</f>
        <v>3296439.64</v>
      </c>
      <c r="U23" s="32">
        <f ca="1">IFERROR(IF(AND($A23=VLOOKUP($A23&amp;"."&amp;$C23,UncollectibleLookup,2,FALSE),$C23=VLOOKUP($A23&amp;"."&amp;$C23,UncollectibleLookup,4,FALSE)),0,'Module C Corrected'!U23),'Module C Corrected'!U23)</f>
        <v>1804832.12</v>
      </c>
      <c r="V23" s="32">
        <f ca="1">IFERROR(IF(AND($A23=VLOOKUP($A23&amp;"."&amp;$C23,UncollectibleLookup,2,FALSE),$C23=VLOOKUP($A23&amp;"."&amp;$C23,UncollectibleLookup,4,FALSE)),0,'Module C Corrected'!V23),'Module C Corrected'!V23)</f>
        <v>3300994.51</v>
      </c>
      <c r="W23" s="32">
        <f ca="1">IFERROR(IF(AND($A23=VLOOKUP($A23&amp;"."&amp;$C23,UncollectibleLookup,2,FALSE),$C23=VLOOKUP($A23&amp;"."&amp;$C23,UncollectibleLookup,4,FALSE)),0,'Module C Corrected'!W23),'Module C Corrected'!W23)</f>
        <v>4199145.66</v>
      </c>
      <c r="X23" s="32">
        <f ca="1">IFERROR(IF(AND($A23=VLOOKUP($A23&amp;"."&amp;$C23,UncollectibleLookup,2,FALSE),$C23=VLOOKUP($A23&amp;"."&amp;$C23,UncollectibleLookup,4,FALSE)),0,'Module C Corrected'!X23),'Module C Corrected'!X23)</f>
        <v>3611406.3</v>
      </c>
      <c r="Y23" s="32">
        <f ca="1">IFERROR(IF(AND($A23=VLOOKUP($A23&amp;"."&amp;$C23,UncollectibleLookup,2,FALSE),$C23=VLOOKUP($A23&amp;"."&amp;$C23,UncollectibleLookup,4,FALSE)),0,'Module C Corrected'!Y23),'Module C Corrected'!Y23)</f>
        <v>7879661.3499999996</v>
      </c>
      <c r="Z23" s="32">
        <f ca="1">IFERROR(IF(AND($A23=VLOOKUP($A23&amp;"."&amp;$C23,UncollectibleLookup,2,FALSE),$C23=VLOOKUP($A23&amp;"."&amp;$C23,UncollectibleLookup,4,FALSE)),0,'Module C Corrected'!Z23),'Module C Corrected'!Z23)</f>
        <v>2519174.5099999998</v>
      </c>
      <c r="AA23" s="32">
        <f ca="1">IFERROR(IF(AND($A23=VLOOKUP($A23&amp;"."&amp;$C23,UncollectibleLookup,2,FALSE),$C23=VLOOKUP($A23&amp;"."&amp;$C23,UncollectibleLookup,4,FALSE)),0,'Module C Corrected'!AA23),'Module C Corrected'!AA23)</f>
        <v>4316917.5199999996</v>
      </c>
      <c r="AB23" s="32">
        <f ca="1">IFERROR(IF(AND($A23=VLOOKUP($A23&amp;"."&amp;$C23,UncollectibleLookup,2,FALSE),$C23=VLOOKUP($A23&amp;"."&amp;$C23,UncollectibleLookup,4,FALSE)),0,'Module C Corrected'!AB23),'Module C Corrected'!AB23)</f>
        <v>6087926.2699999996</v>
      </c>
      <c r="AC23" s="2">
        <f>IF(ISBLANK('Module C Corrected'!AC23),"",'Module C Corrected'!AC23)</f>
        <v>5.07</v>
      </c>
      <c r="AD23" s="2">
        <f>IF(ISBLANK('Module C Corrected'!AD23),"",'Module C Corrected'!AD23)</f>
        <v>5.07</v>
      </c>
      <c r="AE23" s="2">
        <f>IF(ISBLANK('Module C Corrected'!AE23),"",'Module C Corrected'!AE23)</f>
        <v>5.07</v>
      </c>
      <c r="AF23" s="2">
        <f>IF(ISBLANK('Module C Corrected'!AF23),"",'Module C Corrected'!AF23)</f>
        <v>5.07</v>
      </c>
      <c r="AG23" s="2">
        <f>IF(ISBLANK('Module C Corrected'!AG23),"",'Module C Corrected'!AG23)</f>
        <v>5.07</v>
      </c>
      <c r="AH23" s="2">
        <f>IF(ISBLANK('Module C Corrected'!AH23),"",'Module C Corrected'!AH23)</f>
        <v>5.07</v>
      </c>
      <c r="AI23" s="2">
        <f>IF(ISBLANK('Module C Corrected'!AI23),"",'Module C Corrected'!AI23)</f>
        <v>5.07</v>
      </c>
      <c r="AJ23" s="2">
        <f>IF(ISBLANK('Module C Corrected'!AJ23),"",'Module C Corrected'!AJ23)</f>
        <v>5.07</v>
      </c>
      <c r="AK23" s="2">
        <f>IF(ISBLANK('Module C Corrected'!AK23),"",'Module C Corrected'!AK23)</f>
        <v>5.07</v>
      </c>
      <c r="AL23" s="2">
        <f>IF(ISBLANK('Module C Corrected'!AL23),"",'Module C Corrected'!AL23)</f>
        <v>5.07</v>
      </c>
      <c r="AM23" s="2">
        <f>IF(ISBLANK('Module C Corrected'!AM23),"",'Module C Corrected'!AM23)</f>
        <v>5.07</v>
      </c>
      <c r="AN23" s="2">
        <f>IF(ISBLANK('Module C Corrected'!AN23),"",'Module C Corrected'!AN23)</f>
        <v>5.07</v>
      </c>
      <c r="AO23" s="33">
        <f ca="1">IFERROR(IF(AND($A23=VLOOKUP($A23&amp;"."&amp;$C23,UncollectibleLookup,2,FALSE),$C23=VLOOKUP($A23&amp;"."&amp;$C23,UncollectibleLookup,4,FALSE)),0,'Module C Corrected'!AO23),'Module C Corrected'!AO23)</f>
        <v>505349.79</v>
      </c>
      <c r="AP23" s="33">
        <f ca="1">IFERROR(IF(AND($A23=VLOOKUP($A23&amp;"."&amp;$C23,UncollectibleLookup,2,FALSE),$C23=VLOOKUP($A23&amp;"."&amp;$C23,UncollectibleLookup,4,FALSE)),0,'Module C Corrected'!AP23),'Module C Corrected'!AP23)</f>
        <v>264117.88</v>
      </c>
      <c r="AQ23" s="33">
        <f ca="1">IFERROR(IF(AND($A23=VLOOKUP($A23&amp;"."&amp;$C23,UncollectibleLookup,2,FALSE),$C23=VLOOKUP($A23&amp;"."&amp;$C23,UncollectibleLookup,4,FALSE)),0,'Module C Corrected'!AQ23),'Module C Corrected'!AQ23)</f>
        <v>236319.13</v>
      </c>
      <c r="AR23" s="33">
        <f ca="1">IFERROR(IF(AND($A23=VLOOKUP($A23&amp;"."&amp;$C23,UncollectibleLookup,2,FALSE),$C23=VLOOKUP($A23&amp;"."&amp;$C23,UncollectibleLookup,4,FALSE)),0,'Module C Corrected'!AR23),'Module C Corrected'!AR23)</f>
        <v>167129.49</v>
      </c>
      <c r="AS23" s="33">
        <f ca="1">IFERROR(IF(AND($A23=VLOOKUP($A23&amp;"."&amp;$C23,UncollectibleLookup,2,FALSE),$C23=VLOOKUP($A23&amp;"."&amp;$C23,UncollectibleLookup,4,FALSE)),0,'Module C Corrected'!AS23),'Module C Corrected'!AS23)</f>
        <v>91504.99</v>
      </c>
      <c r="AT23" s="33">
        <f ca="1">IFERROR(IF(AND($A23=VLOOKUP($A23&amp;"."&amp;$C23,UncollectibleLookup,2,FALSE),$C23=VLOOKUP($A23&amp;"."&amp;$C23,UncollectibleLookup,4,FALSE)),0,'Module C Corrected'!AT23),'Module C Corrected'!AT23)</f>
        <v>167360.42000000001</v>
      </c>
      <c r="AU23" s="33">
        <f ca="1">IFERROR(IF(AND($A23=VLOOKUP($A23&amp;"."&amp;$C23,UncollectibleLookup,2,FALSE),$C23=VLOOKUP($A23&amp;"."&amp;$C23,UncollectibleLookup,4,FALSE)),0,'Module C Corrected'!AU23),'Module C Corrected'!AU23)</f>
        <v>212896.68</v>
      </c>
      <c r="AV23" s="33">
        <f ca="1">IFERROR(IF(AND($A23=VLOOKUP($A23&amp;"."&amp;$C23,UncollectibleLookup,2,FALSE),$C23=VLOOKUP($A23&amp;"."&amp;$C23,UncollectibleLookup,4,FALSE)),0,'Module C Corrected'!AV23),'Module C Corrected'!AV23)</f>
        <v>183098.3</v>
      </c>
      <c r="AW23" s="33">
        <f ca="1">IFERROR(IF(AND($A23=VLOOKUP($A23&amp;"."&amp;$C23,UncollectibleLookup,2,FALSE),$C23=VLOOKUP($A23&amp;"."&amp;$C23,UncollectibleLookup,4,FALSE)),0,'Module C Corrected'!AW23),'Module C Corrected'!AW23)</f>
        <v>399498.83</v>
      </c>
      <c r="AX23" s="33">
        <f ca="1">IFERROR(IF(AND($A23=VLOOKUP($A23&amp;"."&amp;$C23,UncollectibleLookup,2,FALSE),$C23=VLOOKUP($A23&amp;"."&amp;$C23,UncollectibleLookup,4,FALSE)),0,'Module C Corrected'!AX23),'Module C Corrected'!AX23)</f>
        <v>127722.15</v>
      </c>
      <c r="AY23" s="33">
        <f ca="1">IFERROR(IF(AND($A23=VLOOKUP($A23&amp;"."&amp;$C23,UncollectibleLookup,2,FALSE),$C23=VLOOKUP($A23&amp;"."&amp;$C23,UncollectibleLookup,4,FALSE)),0,'Module C Corrected'!AY23),'Module C Corrected'!AY23)</f>
        <v>218867.72</v>
      </c>
      <c r="AZ23" s="33">
        <f ca="1">IFERROR(IF(AND($A23=VLOOKUP($A23&amp;"."&amp;$C23,UncollectibleLookup,2,FALSE),$C23=VLOOKUP($A23&amp;"."&amp;$C23,UncollectibleLookup,4,FALSE)),0,'Module C Corrected'!AZ23),'Module C Corrected'!AZ23)</f>
        <v>308657.86</v>
      </c>
      <c r="BA23" s="31">
        <f t="shared" ca="1" si="14"/>
        <v>-2990.24</v>
      </c>
      <c r="BB23" s="31">
        <f t="shared" ca="1" si="14"/>
        <v>-1562.83</v>
      </c>
      <c r="BC23" s="31">
        <f t="shared" ca="1" si="14"/>
        <v>-1398.34</v>
      </c>
      <c r="BD23" s="31">
        <f t="shared" ca="1" si="14"/>
        <v>-1318.58</v>
      </c>
      <c r="BE23" s="31">
        <f t="shared" ca="1" si="14"/>
        <v>-721.93</v>
      </c>
      <c r="BF23" s="31">
        <f t="shared" ca="1" si="14"/>
        <v>-1320.4</v>
      </c>
      <c r="BG23" s="31">
        <f t="shared" ca="1" si="14"/>
        <v>0</v>
      </c>
      <c r="BH23" s="31">
        <f t="shared" ca="1" si="14"/>
        <v>0</v>
      </c>
      <c r="BI23" s="31">
        <f t="shared" ca="1" si="14"/>
        <v>0</v>
      </c>
      <c r="BJ23" s="31">
        <f t="shared" ca="1" si="14"/>
        <v>-3023.01</v>
      </c>
      <c r="BK23" s="31">
        <f t="shared" ca="1" si="14"/>
        <v>-5180.3</v>
      </c>
      <c r="BL23" s="31">
        <f t="shared" ca="1" si="14"/>
        <v>-7305.51</v>
      </c>
      <c r="BM23" s="6">
        <f t="shared" ca="1" si="15"/>
        <v>6.2100000000000002E-2</v>
      </c>
      <c r="BN23" s="6">
        <f t="shared" ca="1" si="15"/>
        <v>6.2100000000000002E-2</v>
      </c>
      <c r="BO23" s="6">
        <f t="shared" ca="1" si="15"/>
        <v>6.2100000000000002E-2</v>
      </c>
      <c r="BP23" s="6">
        <f t="shared" ca="1" si="15"/>
        <v>6.2100000000000002E-2</v>
      </c>
      <c r="BQ23" s="6">
        <f t="shared" ca="1" si="15"/>
        <v>6.2100000000000002E-2</v>
      </c>
      <c r="BR23" s="6">
        <f t="shared" ca="1" si="15"/>
        <v>6.2100000000000002E-2</v>
      </c>
      <c r="BS23" s="6">
        <f t="shared" ca="1" si="15"/>
        <v>6.2100000000000002E-2</v>
      </c>
      <c r="BT23" s="6">
        <f t="shared" ca="1" si="15"/>
        <v>6.2100000000000002E-2</v>
      </c>
      <c r="BU23" s="6">
        <f t="shared" ca="1" si="15"/>
        <v>6.2100000000000002E-2</v>
      </c>
      <c r="BV23" s="6">
        <f t="shared" ca="1" si="15"/>
        <v>6.2100000000000002E-2</v>
      </c>
      <c r="BW23" s="6">
        <f t="shared" ca="1" si="15"/>
        <v>6.2100000000000002E-2</v>
      </c>
      <c r="BX23" s="6">
        <f t="shared" ca="1" si="15"/>
        <v>6.2100000000000002E-2</v>
      </c>
      <c r="BY23" s="31">
        <f t="shared" ca="1" si="5"/>
        <v>618978.74</v>
      </c>
      <c r="BZ23" s="31">
        <f t="shared" ca="1" si="5"/>
        <v>323505.33</v>
      </c>
      <c r="CA23" s="31">
        <f t="shared" ca="1" si="5"/>
        <v>289455.98</v>
      </c>
      <c r="CB23" s="31">
        <f t="shared" ca="1" si="5"/>
        <v>204708.9</v>
      </c>
      <c r="CC23" s="31">
        <f t="shared" ca="1" si="5"/>
        <v>112080.07</v>
      </c>
      <c r="CD23" s="31">
        <f t="shared" ca="1" si="5"/>
        <v>204991.76</v>
      </c>
      <c r="CE23" s="31">
        <f t="shared" ca="1" si="5"/>
        <v>260766.95</v>
      </c>
      <c r="CF23" s="31">
        <f t="shared" ca="1" si="5"/>
        <v>224268.33</v>
      </c>
      <c r="CG23" s="31">
        <f t="shared" ca="1" si="5"/>
        <v>489326.97</v>
      </c>
      <c r="CH23" s="31">
        <f t="shared" ca="1" si="5"/>
        <v>156440.74</v>
      </c>
      <c r="CI23" s="31">
        <f t="shared" ca="1" si="5"/>
        <v>268080.58</v>
      </c>
      <c r="CJ23" s="31">
        <f t="shared" ca="1" si="5"/>
        <v>378060.22</v>
      </c>
      <c r="CK23" s="32">
        <f t="shared" ca="1" si="16"/>
        <v>24918.63</v>
      </c>
      <c r="CL23" s="32">
        <f t="shared" ca="1" si="16"/>
        <v>13023.56</v>
      </c>
      <c r="CM23" s="32">
        <f t="shared" ca="1" si="16"/>
        <v>11652.82</v>
      </c>
      <c r="CN23" s="32">
        <f t="shared" ca="1" si="16"/>
        <v>8241.1</v>
      </c>
      <c r="CO23" s="32">
        <f t="shared" ca="1" si="16"/>
        <v>4512.08</v>
      </c>
      <c r="CP23" s="32">
        <f t="shared" ca="1" si="16"/>
        <v>8252.49</v>
      </c>
      <c r="CQ23" s="32">
        <f t="shared" ca="1" si="16"/>
        <v>10497.86</v>
      </c>
      <c r="CR23" s="32">
        <f t="shared" ca="1" si="16"/>
        <v>9028.52</v>
      </c>
      <c r="CS23" s="32">
        <f t="shared" ca="1" si="16"/>
        <v>19699.150000000001</v>
      </c>
      <c r="CT23" s="32">
        <f t="shared" ca="1" si="16"/>
        <v>6297.94</v>
      </c>
      <c r="CU23" s="32">
        <f t="shared" ca="1" si="16"/>
        <v>10792.29</v>
      </c>
      <c r="CV23" s="32">
        <f t="shared" ca="1" si="16"/>
        <v>15219.82</v>
      </c>
      <c r="CW23" s="31">
        <f t="shared" ca="1" si="17"/>
        <v>141537.82</v>
      </c>
      <c r="CX23" s="31">
        <f t="shared" ca="1" si="17"/>
        <v>73973.840000000011</v>
      </c>
      <c r="CY23" s="31">
        <f t="shared" ca="1" si="17"/>
        <v>66188.00999999998</v>
      </c>
      <c r="CZ23" s="31">
        <f t="shared" ca="1" si="17"/>
        <v>47139.090000000011</v>
      </c>
      <c r="DA23" s="31">
        <f t="shared" ca="1" si="17"/>
        <v>25809.090000000004</v>
      </c>
      <c r="DB23" s="31">
        <f t="shared" ca="1" si="17"/>
        <v>47204.229999999989</v>
      </c>
      <c r="DC23" s="31">
        <f t="shared" ca="1" si="17"/>
        <v>58368.130000000005</v>
      </c>
      <c r="DD23" s="31">
        <f t="shared" ca="1" si="17"/>
        <v>50198.549999999988</v>
      </c>
      <c r="DE23" s="31">
        <f t="shared" ca="1" si="17"/>
        <v>109527.28999999998</v>
      </c>
      <c r="DF23" s="31">
        <f t="shared" ca="1" si="17"/>
        <v>38039.54</v>
      </c>
      <c r="DG23" s="31">
        <f t="shared" ca="1" si="17"/>
        <v>65185.45</v>
      </c>
      <c r="DH23" s="31">
        <f t="shared" ca="1" si="17"/>
        <v>91927.689999999988</v>
      </c>
      <c r="DI23" s="32">
        <f t="shared" ca="1" si="11"/>
        <v>7076.89</v>
      </c>
      <c r="DJ23" s="32">
        <f t="shared" ca="1" si="11"/>
        <v>3698.69</v>
      </c>
      <c r="DK23" s="32">
        <f t="shared" ca="1" si="11"/>
        <v>3309.4</v>
      </c>
      <c r="DL23" s="32">
        <f t="shared" ca="1" si="11"/>
        <v>2356.9499999999998</v>
      </c>
      <c r="DM23" s="32">
        <f t="shared" ca="1" si="11"/>
        <v>1290.45</v>
      </c>
      <c r="DN23" s="32">
        <f t="shared" ca="1" si="11"/>
        <v>2360.21</v>
      </c>
      <c r="DO23" s="32">
        <f t="shared" ca="1" si="11"/>
        <v>2918.41</v>
      </c>
      <c r="DP23" s="32">
        <f t="shared" ca="1" si="11"/>
        <v>2509.9299999999998</v>
      </c>
      <c r="DQ23" s="32">
        <f t="shared" ca="1" si="11"/>
        <v>5476.36</v>
      </c>
      <c r="DR23" s="32">
        <f t="shared" ca="1" si="11"/>
        <v>1901.98</v>
      </c>
      <c r="DS23" s="32">
        <f t="shared" ca="1" si="11"/>
        <v>3259.27</v>
      </c>
      <c r="DT23" s="32">
        <f t="shared" ca="1" si="11"/>
        <v>4596.38</v>
      </c>
      <c r="DU23" s="31">
        <f t="shared" ca="1" si="12"/>
        <v>45599.27</v>
      </c>
      <c r="DV23" s="31">
        <f t="shared" ca="1" si="12"/>
        <v>23659.39</v>
      </c>
      <c r="DW23" s="31">
        <f t="shared" ca="1" si="12"/>
        <v>21029.58</v>
      </c>
      <c r="DX23" s="31">
        <f t="shared" ca="1" si="12"/>
        <v>14887.19</v>
      </c>
      <c r="DY23" s="31">
        <f t="shared" ca="1" si="12"/>
        <v>8108.45</v>
      </c>
      <c r="DZ23" s="31">
        <f t="shared" ca="1" si="12"/>
        <v>14749.98</v>
      </c>
      <c r="EA23" s="31">
        <f t="shared" ca="1" si="12"/>
        <v>18142.43</v>
      </c>
      <c r="EB23" s="31">
        <f t="shared" ca="1" si="12"/>
        <v>15517.83</v>
      </c>
      <c r="EC23" s="31">
        <f t="shared" ca="1" si="12"/>
        <v>33672.03</v>
      </c>
      <c r="ED23" s="31">
        <f t="shared" ca="1" si="12"/>
        <v>11631.98</v>
      </c>
      <c r="EE23" s="31">
        <f t="shared" ca="1" si="12"/>
        <v>19822.11</v>
      </c>
      <c r="EF23" s="31">
        <f t="shared" ca="1" si="12"/>
        <v>27802.99</v>
      </c>
      <c r="EG23" s="32">
        <f t="shared" ca="1" si="13"/>
        <v>194213.98</v>
      </c>
      <c r="EH23" s="32">
        <f t="shared" ca="1" si="13"/>
        <v>101331.92000000001</v>
      </c>
      <c r="EI23" s="32">
        <f t="shared" ca="1" si="13"/>
        <v>90526.989999999976</v>
      </c>
      <c r="EJ23" s="32">
        <f t="shared" ca="1" si="13"/>
        <v>64383.23000000001</v>
      </c>
      <c r="EK23" s="32">
        <f t="shared" ca="1" si="13"/>
        <v>35207.990000000005</v>
      </c>
      <c r="EL23" s="32">
        <f t="shared" ca="1" si="13"/>
        <v>64314.419999999984</v>
      </c>
      <c r="EM23" s="32">
        <f t="shared" ca="1" si="13"/>
        <v>79428.97</v>
      </c>
      <c r="EN23" s="32">
        <f t="shared" ca="1" si="13"/>
        <v>68226.309999999983</v>
      </c>
      <c r="EO23" s="32">
        <f t="shared" ca="1" si="13"/>
        <v>148675.68</v>
      </c>
      <c r="EP23" s="32">
        <f t="shared" ca="1" si="13"/>
        <v>51573.5</v>
      </c>
      <c r="EQ23" s="32">
        <f t="shared" ca="1" si="13"/>
        <v>88266.83</v>
      </c>
      <c r="ER23" s="32">
        <f t="shared" ca="1" si="13"/>
        <v>124327.06</v>
      </c>
    </row>
    <row r="24" spans="1:148">
      <c r="A24" t="s">
        <v>438</v>
      </c>
      <c r="B24" s="1" t="s">
        <v>25</v>
      </c>
      <c r="C24" t="str">
        <f t="shared" ca="1" si="1"/>
        <v>BR5</v>
      </c>
      <c r="D24" t="str">
        <f t="shared" ca="1" si="2"/>
        <v>Battle River #5</v>
      </c>
      <c r="E24" s="51">
        <f ca="1">IFERROR(IF(AND($A24=VLOOKUP($A24&amp;"."&amp;$C24,UncollectibleLookup,2,FALSE),$C24=VLOOKUP($A24&amp;"."&amp;$C24,UncollectibleLookup,4,FALSE)),0,'Module C Corrected'!E24),'Module C Corrected'!E24)</f>
        <v>272625.15629999997</v>
      </c>
      <c r="F24" s="51">
        <f ca="1">IFERROR(IF(AND($A24=VLOOKUP($A24&amp;"."&amp;$C24,UncollectibleLookup,2,FALSE),$C24=VLOOKUP($A24&amp;"."&amp;$C24,UncollectibleLookup,4,FALSE)),0,'Module C Corrected'!F24),'Module C Corrected'!F24)</f>
        <v>241221.99479999999</v>
      </c>
      <c r="G24" s="51">
        <f ca="1">IFERROR(IF(AND($A24=VLOOKUP($A24&amp;"."&amp;$C24,UncollectibleLookup,2,FALSE),$C24=VLOOKUP($A24&amp;"."&amp;$C24,UncollectibleLookup,4,FALSE)),0,'Module C Corrected'!G24),'Module C Corrected'!G24)</f>
        <v>238266.47649999999</v>
      </c>
      <c r="H24" s="51">
        <f ca="1">IFERROR(IF(AND($A24=VLOOKUP($A24&amp;"."&amp;$C24,UncollectibleLookup,2,FALSE),$C24=VLOOKUP($A24&amp;"."&amp;$C24,UncollectibleLookup,4,FALSE)),0,'Module C Corrected'!H24),'Module C Corrected'!H24)</f>
        <v>243680.4571</v>
      </c>
      <c r="I24" s="51">
        <f ca="1">IFERROR(IF(AND($A24=VLOOKUP($A24&amp;"."&amp;$C24,UncollectibleLookup,2,FALSE),$C24=VLOOKUP($A24&amp;"."&amp;$C24,UncollectibleLookup,4,FALSE)),0,'Module C Corrected'!I24),'Module C Corrected'!I24)</f>
        <v>236827.54459999999</v>
      </c>
      <c r="J24" s="51">
        <f ca="1">IFERROR(IF(AND($A24=VLOOKUP($A24&amp;"."&amp;$C24,UncollectibleLookup,2,FALSE),$C24=VLOOKUP($A24&amp;"."&amp;$C24,UncollectibleLookup,4,FALSE)),0,'Module C Corrected'!J24),'Module C Corrected'!J24)</f>
        <v>187406.1502</v>
      </c>
      <c r="K24" s="51">
        <f ca="1">IFERROR(IF(AND($A24=VLOOKUP($A24&amp;"."&amp;$C24,UncollectibleLookup,2,FALSE),$C24=VLOOKUP($A24&amp;"."&amp;$C24,UncollectibleLookup,4,FALSE)),0,'Module C Corrected'!K24),'Module C Corrected'!K24)</f>
        <v>238420.5883</v>
      </c>
      <c r="L24" s="51">
        <f ca="1">IFERROR(IF(AND($A24=VLOOKUP($A24&amp;"."&amp;$C24,UncollectibleLookup,2,FALSE),$C24=VLOOKUP($A24&amp;"."&amp;$C24,UncollectibleLookup,4,FALSE)),0,'Module C Corrected'!L24),'Module C Corrected'!L24)</f>
        <v>245642.55319999999</v>
      </c>
      <c r="M24" s="51">
        <f ca="1">IFERROR(IF(AND($A24=VLOOKUP($A24&amp;"."&amp;$C24,UncollectibleLookup,2,FALSE),$C24=VLOOKUP($A24&amp;"."&amp;$C24,UncollectibleLookup,4,FALSE)),0,'Module C Corrected'!M24),'Module C Corrected'!M24)</f>
        <v>245491.3382</v>
      </c>
      <c r="N24" s="51">
        <f ca="1">IFERROR(IF(AND($A24=VLOOKUP($A24&amp;"."&amp;$C24,UncollectibleLookup,2,FALSE),$C24=VLOOKUP($A24&amp;"."&amp;$C24,UncollectibleLookup,4,FALSE)),0,'Module C Corrected'!N24),'Module C Corrected'!N24)</f>
        <v>248474.63529999999</v>
      </c>
      <c r="O24" s="51">
        <f ca="1">IFERROR(IF(AND($A24=VLOOKUP($A24&amp;"."&amp;$C24,UncollectibleLookup,2,FALSE),$C24=VLOOKUP($A24&amp;"."&amp;$C24,UncollectibleLookup,4,FALSE)),0,'Module C Corrected'!O24),'Module C Corrected'!O24)</f>
        <v>200640.8762</v>
      </c>
      <c r="P24" s="51">
        <f ca="1">IFERROR(IF(AND($A24=VLOOKUP($A24&amp;"."&amp;$C24,UncollectibleLookup,2,FALSE),$C24=VLOOKUP($A24&amp;"."&amp;$C24,UncollectibleLookup,4,FALSE)),0,'Module C Corrected'!P24),'Module C Corrected'!P24)</f>
        <v>255770.50760000001</v>
      </c>
      <c r="Q24" s="32">
        <f ca="1">IFERROR(IF(AND($A24=VLOOKUP($A24&amp;"."&amp;$C24,UncollectibleLookup,2,FALSE),$C24=VLOOKUP($A24&amp;"."&amp;$C24,UncollectibleLookup,4,FALSE)),0,'Module C Corrected'!Q24),'Module C Corrected'!Q24)</f>
        <v>26057086.98</v>
      </c>
      <c r="R24" s="32">
        <f ca="1">IFERROR(IF(AND($A24=VLOOKUP($A24&amp;"."&amp;$C24,UncollectibleLookup,2,FALSE),$C24=VLOOKUP($A24&amp;"."&amp;$C24,UncollectibleLookup,4,FALSE)),0,'Module C Corrected'!R24),'Module C Corrected'!R24)</f>
        <v>12964527.73</v>
      </c>
      <c r="S24" s="32">
        <f ca="1">IFERROR(IF(AND($A24=VLOOKUP($A24&amp;"."&amp;$C24,UncollectibleLookup,2,FALSE),$C24=VLOOKUP($A24&amp;"."&amp;$C24,UncollectibleLookup,4,FALSE)),0,'Module C Corrected'!S24),'Module C Corrected'!S24)</f>
        <v>10530997.49</v>
      </c>
      <c r="T24" s="32">
        <f ca="1">IFERROR(IF(AND($A24=VLOOKUP($A24&amp;"."&amp;$C24,UncollectibleLookup,2,FALSE),$C24=VLOOKUP($A24&amp;"."&amp;$C24,UncollectibleLookup,4,FALSE)),0,'Module C Corrected'!T24),'Module C Corrected'!T24)</f>
        <v>7979050.5199999996</v>
      </c>
      <c r="U24" s="32">
        <f ca="1">IFERROR(IF(AND($A24=VLOOKUP($A24&amp;"."&amp;$C24,UncollectibleLookup,2,FALSE),$C24=VLOOKUP($A24&amp;"."&amp;$C24,UncollectibleLookup,4,FALSE)),0,'Module C Corrected'!U24),'Module C Corrected'!U24)</f>
        <v>8086137.9400000004</v>
      </c>
      <c r="V24" s="32">
        <f ca="1">IFERROR(IF(AND($A24=VLOOKUP($A24&amp;"."&amp;$C24,UncollectibleLookup,2,FALSE),$C24=VLOOKUP($A24&amp;"."&amp;$C24,UncollectibleLookup,4,FALSE)),0,'Module C Corrected'!V24),'Module C Corrected'!V24)</f>
        <v>6266626.6299999999</v>
      </c>
      <c r="W24" s="32">
        <f ca="1">IFERROR(IF(AND($A24=VLOOKUP($A24&amp;"."&amp;$C24,UncollectibleLookup,2,FALSE),$C24=VLOOKUP($A24&amp;"."&amp;$C24,UncollectibleLookup,4,FALSE)),0,'Module C Corrected'!W24),'Module C Corrected'!W24)</f>
        <v>10363855.25</v>
      </c>
      <c r="X24" s="32">
        <f ca="1">IFERROR(IF(AND($A24=VLOOKUP($A24&amp;"."&amp;$C24,UncollectibleLookup,2,FALSE),$C24=VLOOKUP($A24&amp;"."&amp;$C24,UncollectibleLookup,4,FALSE)),0,'Module C Corrected'!X24),'Module C Corrected'!X24)</f>
        <v>8760834.5299999993</v>
      </c>
      <c r="Y24" s="32">
        <f ca="1">IFERROR(IF(AND($A24=VLOOKUP($A24&amp;"."&amp;$C24,UncollectibleLookup,2,FALSE),$C24=VLOOKUP($A24&amp;"."&amp;$C24,UncollectibleLookup,4,FALSE)),0,'Module C Corrected'!Y24),'Module C Corrected'!Y24)</f>
        <v>19298043.920000002</v>
      </c>
      <c r="Z24" s="32">
        <f ca="1">IFERROR(IF(AND($A24=VLOOKUP($A24&amp;"."&amp;$C24,UncollectibleLookup,2,FALSE),$C24=VLOOKUP($A24&amp;"."&amp;$C24,UncollectibleLookup,4,FALSE)),0,'Module C Corrected'!Z24),'Module C Corrected'!Z24)</f>
        <v>8951811.8699999992</v>
      </c>
      <c r="AA24" s="32">
        <f ca="1">IFERROR(IF(AND($A24=VLOOKUP($A24&amp;"."&amp;$C24,UncollectibleLookup,2,FALSE),$C24=VLOOKUP($A24&amp;"."&amp;$C24,UncollectibleLookup,4,FALSE)),0,'Module C Corrected'!AA24),'Module C Corrected'!AA24)</f>
        <v>9653806.4100000001</v>
      </c>
      <c r="AB24" s="32">
        <f ca="1">IFERROR(IF(AND($A24=VLOOKUP($A24&amp;"."&amp;$C24,UncollectibleLookup,2,FALSE),$C24=VLOOKUP($A24&amp;"."&amp;$C24,UncollectibleLookup,4,FALSE)),0,'Module C Corrected'!AB24),'Module C Corrected'!AB24)</f>
        <v>14090471.640000001</v>
      </c>
      <c r="AC24" s="2">
        <f>IF(ISBLANK('Module C Corrected'!AC24),"",'Module C Corrected'!AC24)</f>
        <v>4.16</v>
      </c>
      <c r="AD24" s="2">
        <f>IF(ISBLANK('Module C Corrected'!AD24),"",'Module C Corrected'!AD24)</f>
        <v>4.16</v>
      </c>
      <c r="AE24" s="2">
        <f>IF(ISBLANK('Module C Corrected'!AE24),"",'Module C Corrected'!AE24)</f>
        <v>4.16</v>
      </c>
      <c r="AF24" s="2">
        <f>IF(ISBLANK('Module C Corrected'!AF24),"",'Module C Corrected'!AF24)</f>
        <v>4.16</v>
      </c>
      <c r="AG24" s="2">
        <f>IF(ISBLANK('Module C Corrected'!AG24),"",'Module C Corrected'!AG24)</f>
        <v>4.16</v>
      </c>
      <c r="AH24" s="2">
        <f>IF(ISBLANK('Module C Corrected'!AH24),"",'Module C Corrected'!AH24)</f>
        <v>4.16</v>
      </c>
      <c r="AI24" s="2">
        <f>IF(ISBLANK('Module C Corrected'!AI24),"",'Module C Corrected'!AI24)</f>
        <v>4.16</v>
      </c>
      <c r="AJ24" s="2">
        <f>IF(ISBLANK('Module C Corrected'!AJ24),"",'Module C Corrected'!AJ24)</f>
        <v>4.16</v>
      </c>
      <c r="AK24" s="2">
        <f>IF(ISBLANK('Module C Corrected'!AK24),"",'Module C Corrected'!AK24)</f>
        <v>4.16</v>
      </c>
      <c r="AL24" s="2">
        <f>IF(ISBLANK('Module C Corrected'!AL24),"",'Module C Corrected'!AL24)</f>
        <v>4.16</v>
      </c>
      <c r="AM24" s="2">
        <f>IF(ISBLANK('Module C Corrected'!AM24),"",'Module C Corrected'!AM24)</f>
        <v>4.16</v>
      </c>
      <c r="AN24" s="2">
        <f>IF(ISBLANK('Module C Corrected'!AN24),"",'Module C Corrected'!AN24)</f>
        <v>4.16</v>
      </c>
      <c r="AO24" s="33">
        <f ca="1">IFERROR(IF(AND($A24=VLOOKUP($A24&amp;"."&amp;$C24,UncollectibleLookup,2,FALSE),$C24=VLOOKUP($A24&amp;"."&amp;$C24,UncollectibleLookup,4,FALSE)),0,'Module C Corrected'!AO24),'Module C Corrected'!AO24)</f>
        <v>1083974.82</v>
      </c>
      <c r="AP24" s="33">
        <f ca="1">IFERROR(IF(AND($A24=VLOOKUP($A24&amp;"."&amp;$C24,UncollectibleLookup,2,FALSE),$C24=VLOOKUP($A24&amp;"."&amp;$C24,UncollectibleLookup,4,FALSE)),0,'Module C Corrected'!AP24),'Module C Corrected'!AP24)</f>
        <v>539324.35</v>
      </c>
      <c r="AQ24" s="33">
        <f ca="1">IFERROR(IF(AND($A24=VLOOKUP($A24&amp;"."&amp;$C24,UncollectibleLookup,2,FALSE),$C24=VLOOKUP($A24&amp;"."&amp;$C24,UncollectibleLookup,4,FALSE)),0,'Module C Corrected'!AQ24),'Module C Corrected'!AQ24)</f>
        <v>438089.5</v>
      </c>
      <c r="AR24" s="33">
        <f ca="1">IFERROR(IF(AND($A24=VLOOKUP($A24&amp;"."&amp;$C24,UncollectibleLookup,2,FALSE),$C24=VLOOKUP($A24&amp;"."&amp;$C24,UncollectibleLookup,4,FALSE)),0,'Module C Corrected'!AR24),'Module C Corrected'!AR24)</f>
        <v>331928.5</v>
      </c>
      <c r="AS24" s="33">
        <f ca="1">IFERROR(IF(AND($A24=VLOOKUP($A24&amp;"."&amp;$C24,UncollectibleLookup,2,FALSE),$C24=VLOOKUP($A24&amp;"."&amp;$C24,UncollectibleLookup,4,FALSE)),0,'Module C Corrected'!AS24),'Module C Corrected'!AS24)</f>
        <v>336383.34</v>
      </c>
      <c r="AT24" s="33">
        <f ca="1">IFERROR(IF(AND($A24=VLOOKUP($A24&amp;"."&amp;$C24,UncollectibleLookup,2,FALSE),$C24=VLOOKUP($A24&amp;"."&amp;$C24,UncollectibleLookup,4,FALSE)),0,'Module C Corrected'!AT24),'Module C Corrected'!AT24)</f>
        <v>260691.67</v>
      </c>
      <c r="AU24" s="33">
        <f ca="1">IFERROR(IF(AND($A24=VLOOKUP($A24&amp;"."&amp;$C24,UncollectibleLookup,2,FALSE),$C24=VLOOKUP($A24&amp;"."&amp;$C24,UncollectibleLookup,4,FALSE)),0,'Module C Corrected'!AU24),'Module C Corrected'!AU24)</f>
        <v>431136.38</v>
      </c>
      <c r="AV24" s="33">
        <f ca="1">IFERROR(IF(AND($A24=VLOOKUP($A24&amp;"."&amp;$C24,UncollectibleLookup,2,FALSE),$C24=VLOOKUP($A24&amp;"."&amp;$C24,UncollectibleLookup,4,FALSE)),0,'Module C Corrected'!AV24),'Module C Corrected'!AV24)</f>
        <v>364450.72</v>
      </c>
      <c r="AW24" s="33">
        <f ca="1">IFERROR(IF(AND($A24=VLOOKUP($A24&amp;"."&amp;$C24,UncollectibleLookup,2,FALSE),$C24=VLOOKUP($A24&amp;"."&amp;$C24,UncollectibleLookup,4,FALSE)),0,'Module C Corrected'!AW24),'Module C Corrected'!AW24)</f>
        <v>802798.63</v>
      </c>
      <c r="AX24" s="33">
        <f ca="1">IFERROR(IF(AND($A24=VLOOKUP($A24&amp;"."&amp;$C24,UncollectibleLookup,2,FALSE),$C24=VLOOKUP($A24&amp;"."&amp;$C24,UncollectibleLookup,4,FALSE)),0,'Module C Corrected'!AX24),'Module C Corrected'!AX24)</f>
        <v>372395.37</v>
      </c>
      <c r="AY24" s="33">
        <f ca="1">IFERROR(IF(AND($A24=VLOOKUP($A24&amp;"."&amp;$C24,UncollectibleLookup,2,FALSE),$C24=VLOOKUP($A24&amp;"."&amp;$C24,UncollectibleLookup,4,FALSE)),0,'Module C Corrected'!AY24),'Module C Corrected'!AY24)</f>
        <v>401598.35</v>
      </c>
      <c r="AZ24" s="33">
        <f ca="1">IFERROR(IF(AND($A24=VLOOKUP($A24&amp;"."&amp;$C24,UncollectibleLookup,2,FALSE),$C24=VLOOKUP($A24&amp;"."&amp;$C24,UncollectibleLookup,4,FALSE)),0,'Module C Corrected'!AZ24),'Module C Corrected'!AZ24)</f>
        <v>586163.62</v>
      </c>
      <c r="BA24" s="31">
        <f t="shared" ca="1" si="14"/>
        <v>-7817.13</v>
      </c>
      <c r="BB24" s="31">
        <f t="shared" ca="1" si="14"/>
        <v>-3889.36</v>
      </c>
      <c r="BC24" s="31">
        <f t="shared" ca="1" si="14"/>
        <v>-3159.3</v>
      </c>
      <c r="BD24" s="31">
        <f t="shared" ca="1" si="14"/>
        <v>-3191.62</v>
      </c>
      <c r="BE24" s="31">
        <f t="shared" ca="1" si="14"/>
        <v>-3234.46</v>
      </c>
      <c r="BF24" s="31">
        <f t="shared" ca="1" si="14"/>
        <v>-2506.65</v>
      </c>
      <c r="BG24" s="31">
        <f t="shared" ca="1" si="14"/>
        <v>0</v>
      </c>
      <c r="BH24" s="31">
        <f t="shared" ca="1" si="14"/>
        <v>0</v>
      </c>
      <c r="BI24" s="31">
        <f t="shared" ca="1" si="14"/>
        <v>0</v>
      </c>
      <c r="BJ24" s="31">
        <f t="shared" ca="1" si="14"/>
        <v>-10742.17</v>
      </c>
      <c r="BK24" s="31">
        <f t="shared" ca="1" si="14"/>
        <v>-11584.57</v>
      </c>
      <c r="BL24" s="31">
        <f t="shared" ca="1" si="14"/>
        <v>-16908.57</v>
      </c>
      <c r="BM24" s="6">
        <f t="shared" ca="1" si="15"/>
        <v>3.7199999999999997E-2</v>
      </c>
      <c r="BN24" s="6">
        <f t="shared" ca="1" si="15"/>
        <v>3.7199999999999997E-2</v>
      </c>
      <c r="BO24" s="6">
        <f t="shared" ca="1" si="15"/>
        <v>3.7199999999999997E-2</v>
      </c>
      <c r="BP24" s="6">
        <f t="shared" ca="1" si="15"/>
        <v>3.7199999999999997E-2</v>
      </c>
      <c r="BQ24" s="6">
        <f t="shared" ca="1" si="15"/>
        <v>3.7199999999999997E-2</v>
      </c>
      <c r="BR24" s="6">
        <f t="shared" ca="1" si="15"/>
        <v>3.7199999999999997E-2</v>
      </c>
      <c r="BS24" s="6">
        <f t="shared" ca="1" si="15"/>
        <v>3.7199999999999997E-2</v>
      </c>
      <c r="BT24" s="6">
        <f t="shared" ca="1" si="15"/>
        <v>3.7199999999999997E-2</v>
      </c>
      <c r="BU24" s="6">
        <f t="shared" ca="1" si="15"/>
        <v>3.7199999999999997E-2</v>
      </c>
      <c r="BV24" s="6">
        <f t="shared" ca="1" si="15"/>
        <v>3.7199999999999997E-2</v>
      </c>
      <c r="BW24" s="6">
        <f t="shared" ca="1" si="15"/>
        <v>3.7199999999999997E-2</v>
      </c>
      <c r="BX24" s="6">
        <f t="shared" ca="1" si="15"/>
        <v>3.7199999999999997E-2</v>
      </c>
      <c r="BY24" s="31">
        <f t="shared" ca="1" si="5"/>
        <v>969323.64</v>
      </c>
      <c r="BZ24" s="31">
        <f t="shared" ca="1" si="5"/>
        <v>482280.43</v>
      </c>
      <c r="CA24" s="31">
        <f t="shared" ca="1" si="5"/>
        <v>391753.11</v>
      </c>
      <c r="CB24" s="31">
        <f t="shared" ca="1" si="5"/>
        <v>296820.68</v>
      </c>
      <c r="CC24" s="31">
        <f t="shared" ca="1" si="5"/>
        <v>300804.33</v>
      </c>
      <c r="CD24" s="31">
        <f t="shared" ca="1" si="5"/>
        <v>233118.51</v>
      </c>
      <c r="CE24" s="31">
        <f t="shared" ca="1" si="5"/>
        <v>385535.42</v>
      </c>
      <c r="CF24" s="31">
        <f t="shared" ca="1" si="5"/>
        <v>325903.03999999998</v>
      </c>
      <c r="CG24" s="31">
        <f t="shared" ca="1" si="5"/>
        <v>717887.23</v>
      </c>
      <c r="CH24" s="31">
        <f t="shared" ca="1" si="5"/>
        <v>333007.40000000002</v>
      </c>
      <c r="CI24" s="31">
        <f t="shared" ca="1" si="5"/>
        <v>359121.6</v>
      </c>
      <c r="CJ24" s="31">
        <f t="shared" ca="1" si="5"/>
        <v>524165.55</v>
      </c>
      <c r="CK24" s="32">
        <f t="shared" ca="1" si="16"/>
        <v>65142.720000000001</v>
      </c>
      <c r="CL24" s="32">
        <f t="shared" ca="1" si="16"/>
        <v>32411.32</v>
      </c>
      <c r="CM24" s="32">
        <f t="shared" ca="1" si="16"/>
        <v>26327.49</v>
      </c>
      <c r="CN24" s="32">
        <f t="shared" ca="1" si="16"/>
        <v>19947.63</v>
      </c>
      <c r="CO24" s="32">
        <f t="shared" ca="1" si="16"/>
        <v>20215.34</v>
      </c>
      <c r="CP24" s="32">
        <f t="shared" ca="1" si="16"/>
        <v>15666.57</v>
      </c>
      <c r="CQ24" s="32">
        <f t="shared" ca="1" si="16"/>
        <v>25909.64</v>
      </c>
      <c r="CR24" s="32">
        <f t="shared" ca="1" si="16"/>
        <v>21902.09</v>
      </c>
      <c r="CS24" s="32">
        <f t="shared" ca="1" si="16"/>
        <v>48245.11</v>
      </c>
      <c r="CT24" s="32">
        <f t="shared" ca="1" si="16"/>
        <v>22379.53</v>
      </c>
      <c r="CU24" s="32">
        <f t="shared" ca="1" si="16"/>
        <v>24134.52</v>
      </c>
      <c r="CV24" s="32">
        <f t="shared" ca="1" si="16"/>
        <v>35226.18</v>
      </c>
      <c r="CW24" s="31">
        <f t="shared" ca="1" si="17"/>
        <v>-41691.330000000082</v>
      </c>
      <c r="CX24" s="31">
        <f t="shared" ca="1" si="17"/>
        <v>-20743.239999999976</v>
      </c>
      <c r="CY24" s="31">
        <f t="shared" ca="1" si="17"/>
        <v>-16849.600000000024</v>
      </c>
      <c r="CZ24" s="31">
        <f t="shared" ca="1" si="17"/>
        <v>-11968.570000000003</v>
      </c>
      <c r="DA24" s="31">
        <f t="shared" ca="1" si="17"/>
        <v>-12129.209999999985</v>
      </c>
      <c r="DB24" s="31">
        <f t="shared" ca="1" si="17"/>
        <v>-9399.9399999999969</v>
      </c>
      <c r="DC24" s="31">
        <f t="shared" ca="1" si="17"/>
        <v>-19691.320000000007</v>
      </c>
      <c r="DD24" s="31">
        <f t="shared" ca="1" si="17"/>
        <v>-16645.589999999967</v>
      </c>
      <c r="DE24" s="31">
        <f t="shared" ca="1" si="17"/>
        <v>-36666.290000000037</v>
      </c>
      <c r="DF24" s="31">
        <f t="shared" ca="1" si="17"/>
        <v>-6266.269999999944</v>
      </c>
      <c r="DG24" s="31">
        <f t="shared" ca="1" si="17"/>
        <v>-6757.6599999999817</v>
      </c>
      <c r="DH24" s="31">
        <f t="shared" ca="1" si="17"/>
        <v>-9863.3200000000143</v>
      </c>
      <c r="DI24" s="32">
        <f t="shared" ca="1" si="11"/>
        <v>-2084.5700000000002</v>
      </c>
      <c r="DJ24" s="32">
        <f t="shared" ca="1" si="11"/>
        <v>-1037.1600000000001</v>
      </c>
      <c r="DK24" s="32">
        <f t="shared" ca="1" si="11"/>
        <v>-842.48</v>
      </c>
      <c r="DL24" s="32">
        <f t="shared" ca="1" si="11"/>
        <v>-598.42999999999995</v>
      </c>
      <c r="DM24" s="32">
        <f t="shared" ca="1" si="11"/>
        <v>-606.46</v>
      </c>
      <c r="DN24" s="32">
        <f t="shared" ca="1" si="11"/>
        <v>-470</v>
      </c>
      <c r="DO24" s="32">
        <f t="shared" ca="1" si="11"/>
        <v>-984.57</v>
      </c>
      <c r="DP24" s="32">
        <f t="shared" ca="1" si="11"/>
        <v>-832.28</v>
      </c>
      <c r="DQ24" s="32">
        <f t="shared" ca="1" si="11"/>
        <v>-1833.31</v>
      </c>
      <c r="DR24" s="32">
        <f t="shared" ca="1" si="11"/>
        <v>-313.31</v>
      </c>
      <c r="DS24" s="32">
        <f t="shared" ca="1" si="11"/>
        <v>-337.88</v>
      </c>
      <c r="DT24" s="32">
        <f t="shared" ca="1" si="11"/>
        <v>-493.17</v>
      </c>
      <c r="DU24" s="31">
        <f t="shared" ca="1" si="12"/>
        <v>-13431.7</v>
      </c>
      <c r="DV24" s="31">
        <f t="shared" ca="1" si="12"/>
        <v>-6634.41</v>
      </c>
      <c r="DW24" s="31">
        <f t="shared" ca="1" si="12"/>
        <v>-5353.54</v>
      </c>
      <c r="DX24" s="31">
        <f t="shared" ca="1" si="12"/>
        <v>-3779.84</v>
      </c>
      <c r="DY24" s="31">
        <f t="shared" ca="1" si="12"/>
        <v>-3810.64</v>
      </c>
      <c r="DZ24" s="31">
        <f t="shared" ca="1" si="12"/>
        <v>-2937.21</v>
      </c>
      <c r="EA24" s="31">
        <f t="shared" ca="1" si="12"/>
        <v>-6120.61</v>
      </c>
      <c r="EB24" s="31">
        <f t="shared" ca="1" si="12"/>
        <v>-5145.6400000000003</v>
      </c>
      <c r="EC24" s="31">
        <f t="shared" ca="1" si="12"/>
        <v>-11272.33</v>
      </c>
      <c r="ED24" s="31">
        <f t="shared" ca="1" si="12"/>
        <v>-1916.14</v>
      </c>
      <c r="EE24" s="31">
        <f t="shared" ca="1" si="12"/>
        <v>-2054.92</v>
      </c>
      <c r="EF24" s="31">
        <f t="shared" ca="1" si="12"/>
        <v>-2983.1</v>
      </c>
      <c r="EG24" s="32">
        <f t="shared" ca="1" si="13"/>
        <v>-57207.600000000079</v>
      </c>
      <c r="EH24" s="32">
        <f t="shared" ca="1" si="13"/>
        <v>-28414.809999999976</v>
      </c>
      <c r="EI24" s="32">
        <f t="shared" ca="1" si="13"/>
        <v>-23045.620000000024</v>
      </c>
      <c r="EJ24" s="32">
        <f t="shared" ca="1" si="13"/>
        <v>-16346.840000000004</v>
      </c>
      <c r="EK24" s="32">
        <f t="shared" ca="1" si="13"/>
        <v>-16546.309999999983</v>
      </c>
      <c r="EL24" s="32">
        <f t="shared" ca="1" si="13"/>
        <v>-12807.149999999998</v>
      </c>
      <c r="EM24" s="32">
        <f t="shared" ca="1" si="13"/>
        <v>-26796.500000000007</v>
      </c>
      <c r="EN24" s="32">
        <f t="shared" ca="1" si="13"/>
        <v>-22623.509999999966</v>
      </c>
      <c r="EO24" s="32">
        <f t="shared" ca="1" si="13"/>
        <v>-49771.930000000037</v>
      </c>
      <c r="EP24" s="32">
        <f t="shared" ca="1" si="13"/>
        <v>-8495.7199999999448</v>
      </c>
      <c r="EQ24" s="32">
        <f t="shared" ca="1" si="13"/>
        <v>-9150.4599999999809</v>
      </c>
      <c r="ER24" s="32">
        <f t="shared" ca="1" si="13"/>
        <v>-13339.590000000015</v>
      </c>
    </row>
    <row r="25" spans="1:148">
      <c r="A25" t="s">
        <v>436</v>
      </c>
      <c r="B25" s="1" t="s">
        <v>125</v>
      </c>
      <c r="C25" t="str">
        <f t="shared" ca="1" si="1"/>
        <v>BRA</v>
      </c>
      <c r="D25" t="str">
        <f t="shared" ca="1" si="2"/>
        <v>Brazeau Hydro Facility</v>
      </c>
      <c r="E25" s="51">
        <f ca="1">IFERROR(IF(AND($A25=VLOOKUP($A25&amp;"."&amp;$C25,UncollectibleLookup,2,FALSE),$C25=VLOOKUP($A25&amp;"."&amp;$C25,UncollectibleLookup,4,FALSE)),0,'Module C Corrected'!E25),'Module C Corrected'!E25)</f>
        <v>25292.271199999999</v>
      </c>
      <c r="F25" s="51">
        <f ca="1">IFERROR(IF(AND($A25=VLOOKUP($A25&amp;"."&amp;$C25,UncollectibleLookup,2,FALSE),$C25=VLOOKUP($A25&amp;"."&amp;$C25,UncollectibleLookup,4,FALSE)),0,'Module C Corrected'!F25),'Module C Corrected'!F25)</f>
        <v>18577.728500000001</v>
      </c>
      <c r="G25" s="51">
        <f ca="1">IFERROR(IF(AND($A25=VLOOKUP($A25&amp;"."&amp;$C25,UncollectibleLookup,2,FALSE),$C25=VLOOKUP($A25&amp;"."&amp;$C25,UncollectibleLookup,4,FALSE)),0,'Module C Corrected'!G25),'Module C Corrected'!G25)</f>
        <v>21339.504700000001</v>
      </c>
      <c r="H25" s="51">
        <f ca="1">IFERROR(IF(AND($A25=VLOOKUP($A25&amp;"."&amp;$C25,UncollectibleLookup,2,FALSE),$C25=VLOOKUP($A25&amp;"."&amp;$C25,UncollectibleLookup,4,FALSE)),0,'Module C Corrected'!H25),'Module C Corrected'!H25)</f>
        <v>16931.396199999999</v>
      </c>
      <c r="I25" s="51">
        <f ca="1">IFERROR(IF(AND($A25=VLOOKUP($A25&amp;"."&amp;$C25,UncollectibleLookup,2,FALSE),$C25=VLOOKUP($A25&amp;"."&amp;$C25,UncollectibleLookup,4,FALSE)),0,'Module C Corrected'!I25),'Module C Corrected'!I25)</f>
        <v>23794.983499999998</v>
      </c>
      <c r="J25" s="51">
        <f ca="1">IFERROR(IF(AND($A25=VLOOKUP($A25&amp;"."&amp;$C25,UncollectibleLookup,2,FALSE),$C25=VLOOKUP($A25&amp;"."&amp;$C25,UncollectibleLookup,4,FALSE)),0,'Module C Corrected'!J25),'Module C Corrected'!J25)</f>
        <v>32344.203300000001</v>
      </c>
      <c r="K25" s="51">
        <f ca="1">IFERROR(IF(AND($A25=VLOOKUP($A25&amp;"."&amp;$C25,UncollectibleLookup,2,FALSE),$C25=VLOOKUP($A25&amp;"."&amp;$C25,UncollectibleLookup,4,FALSE)),0,'Module C Corrected'!K25),'Module C Corrected'!K25)</f>
        <v>18739.228500000001</v>
      </c>
      <c r="L25" s="51">
        <f ca="1">IFERROR(IF(AND($A25=VLOOKUP($A25&amp;"."&amp;$C25,UncollectibleLookup,2,FALSE),$C25=VLOOKUP($A25&amp;"."&amp;$C25,UncollectibleLookup,4,FALSE)),0,'Module C Corrected'!L25),'Module C Corrected'!L25)</f>
        <v>16163.3385507</v>
      </c>
      <c r="M25" s="51">
        <f ca="1">IFERROR(IF(AND($A25=VLOOKUP($A25&amp;"."&amp;$C25,UncollectibleLookup,2,FALSE),$C25=VLOOKUP($A25&amp;"."&amp;$C25,UncollectibleLookup,4,FALSE)),0,'Module C Corrected'!M25),'Module C Corrected'!M25)</f>
        <v>16576.224764099999</v>
      </c>
      <c r="N25" s="51">
        <f ca="1">IFERROR(IF(AND($A25=VLOOKUP($A25&amp;"."&amp;$C25,UncollectibleLookup,2,FALSE),$C25=VLOOKUP($A25&amp;"."&amp;$C25,UncollectibleLookup,4,FALSE)),0,'Module C Corrected'!N25),'Module C Corrected'!N25)</f>
        <v>13803.8914448</v>
      </c>
      <c r="O25" s="51">
        <f ca="1">IFERROR(IF(AND($A25=VLOOKUP($A25&amp;"."&amp;$C25,UncollectibleLookup,2,FALSE),$C25=VLOOKUP($A25&amp;"."&amp;$C25,UncollectibleLookup,4,FALSE)),0,'Module C Corrected'!O25),'Module C Corrected'!O25)</f>
        <v>14222.7365734</v>
      </c>
      <c r="P25" s="51">
        <f ca="1">IFERROR(IF(AND($A25=VLOOKUP($A25&amp;"."&amp;$C25,UncollectibleLookup,2,FALSE),$C25=VLOOKUP($A25&amp;"."&amp;$C25,UncollectibleLookup,4,FALSE)),0,'Module C Corrected'!P25),'Module C Corrected'!P25)</f>
        <v>19312.362490700001</v>
      </c>
      <c r="Q25" s="32">
        <f ca="1">IFERROR(IF(AND($A25=VLOOKUP($A25&amp;"."&amp;$C25,UncollectibleLookup,2,FALSE),$C25=VLOOKUP($A25&amp;"."&amp;$C25,UncollectibleLookup,4,FALSE)),0,'Module C Corrected'!Q25),'Module C Corrected'!Q25)</f>
        <v>3848562.37</v>
      </c>
      <c r="R25" s="32">
        <f ca="1">IFERROR(IF(AND($A25=VLOOKUP($A25&amp;"."&amp;$C25,UncollectibleLookup,2,FALSE),$C25=VLOOKUP($A25&amp;"."&amp;$C25,UncollectibleLookup,4,FALSE)),0,'Module C Corrected'!R25),'Module C Corrected'!R25)</f>
        <v>1094043.04</v>
      </c>
      <c r="S25" s="32">
        <f ca="1">IFERROR(IF(AND($A25=VLOOKUP($A25&amp;"."&amp;$C25,UncollectibleLookup,2,FALSE),$C25=VLOOKUP($A25&amp;"."&amp;$C25,UncollectibleLookup,4,FALSE)),0,'Module C Corrected'!S25),'Module C Corrected'!S25)</f>
        <v>1159967.52</v>
      </c>
      <c r="T25" s="32">
        <f ca="1">IFERROR(IF(AND($A25=VLOOKUP($A25&amp;"."&amp;$C25,UncollectibleLookup,2,FALSE),$C25=VLOOKUP($A25&amp;"."&amp;$C25,UncollectibleLookup,4,FALSE)),0,'Module C Corrected'!T25),'Module C Corrected'!T25)</f>
        <v>735721.22</v>
      </c>
      <c r="U25" s="32">
        <f ca="1">IFERROR(IF(AND($A25=VLOOKUP($A25&amp;"."&amp;$C25,UncollectibleLookup,2,FALSE),$C25=VLOOKUP($A25&amp;"."&amp;$C25,UncollectibleLookup,4,FALSE)),0,'Module C Corrected'!U25),'Module C Corrected'!U25)</f>
        <v>934432.42</v>
      </c>
      <c r="V25" s="32">
        <f ca="1">IFERROR(IF(AND($A25=VLOOKUP($A25&amp;"."&amp;$C25,UncollectibleLookup,2,FALSE),$C25=VLOOKUP($A25&amp;"."&amp;$C25,UncollectibleLookup,4,FALSE)),0,'Module C Corrected'!V25),'Module C Corrected'!V25)</f>
        <v>1535332.13</v>
      </c>
      <c r="W25" s="32">
        <f ca="1">IFERROR(IF(AND($A25=VLOOKUP($A25&amp;"."&amp;$C25,UncollectibleLookup,2,FALSE),$C25=VLOOKUP($A25&amp;"."&amp;$C25,UncollectibleLookup,4,FALSE)),0,'Module C Corrected'!W25),'Module C Corrected'!W25)</f>
        <v>1011852.21</v>
      </c>
      <c r="X25" s="32">
        <f ca="1">IFERROR(IF(AND($A25=VLOOKUP($A25&amp;"."&amp;$C25,UncollectibleLookup,2,FALSE),$C25=VLOOKUP($A25&amp;"."&amp;$C25,UncollectibleLookup,4,FALSE)),0,'Module C Corrected'!X25),'Module C Corrected'!X25)</f>
        <v>757082.35</v>
      </c>
      <c r="Y25" s="32">
        <f ca="1">IFERROR(IF(AND($A25=VLOOKUP($A25&amp;"."&amp;$C25,UncollectibleLookup,2,FALSE),$C25=VLOOKUP($A25&amp;"."&amp;$C25,UncollectibleLookup,4,FALSE)),0,'Module C Corrected'!Y25),'Module C Corrected'!Y25)</f>
        <v>2319998.2000000002</v>
      </c>
      <c r="Z25" s="32">
        <f ca="1">IFERROR(IF(AND($A25=VLOOKUP($A25&amp;"."&amp;$C25,UncollectibleLookup,2,FALSE),$C25=VLOOKUP($A25&amp;"."&amp;$C25,UncollectibleLookup,4,FALSE)),0,'Module C Corrected'!Z25),'Module C Corrected'!Z25)</f>
        <v>559842</v>
      </c>
      <c r="AA25" s="32">
        <f ca="1">IFERROR(IF(AND($A25=VLOOKUP($A25&amp;"."&amp;$C25,UncollectibleLookup,2,FALSE),$C25=VLOOKUP($A25&amp;"."&amp;$C25,UncollectibleLookup,4,FALSE)),0,'Module C Corrected'!AA25),'Module C Corrected'!AA25)</f>
        <v>1024549.72</v>
      </c>
      <c r="AB25" s="32">
        <f ca="1">IFERROR(IF(AND($A25=VLOOKUP($A25&amp;"."&amp;$C25,UncollectibleLookup,2,FALSE),$C25=VLOOKUP($A25&amp;"."&amp;$C25,UncollectibleLookup,4,FALSE)),0,'Module C Corrected'!AB25),'Module C Corrected'!AB25)</f>
        <v>1460705.23</v>
      </c>
      <c r="AC25" s="2">
        <f>IF(ISBLANK('Module C Corrected'!AC25),"",'Module C Corrected'!AC25)</f>
        <v>2.0699999999999998</v>
      </c>
      <c r="AD25" s="2">
        <f>IF(ISBLANK('Module C Corrected'!AD25),"",'Module C Corrected'!AD25)</f>
        <v>2.0699999999999998</v>
      </c>
      <c r="AE25" s="2">
        <f>IF(ISBLANK('Module C Corrected'!AE25),"",'Module C Corrected'!AE25)</f>
        <v>2.0699999999999998</v>
      </c>
      <c r="AF25" s="2">
        <f>IF(ISBLANK('Module C Corrected'!AF25),"",'Module C Corrected'!AF25)</f>
        <v>2.0699999999999998</v>
      </c>
      <c r="AG25" s="2">
        <f>IF(ISBLANK('Module C Corrected'!AG25),"",'Module C Corrected'!AG25)</f>
        <v>2.0699999999999998</v>
      </c>
      <c r="AH25" s="2">
        <f>IF(ISBLANK('Module C Corrected'!AH25),"",'Module C Corrected'!AH25)</f>
        <v>2.0699999999999998</v>
      </c>
      <c r="AI25" s="2">
        <f>IF(ISBLANK('Module C Corrected'!AI25),"",'Module C Corrected'!AI25)</f>
        <v>2.0699999999999998</v>
      </c>
      <c r="AJ25" s="2">
        <f>IF(ISBLANK('Module C Corrected'!AJ25),"",'Module C Corrected'!AJ25)</f>
        <v>2.0699999999999998</v>
      </c>
      <c r="AK25" s="2">
        <f>IF(ISBLANK('Module C Corrected'!AK25),"",'Module C Corrected'!AK25)</f>
        <v>2.0699999999999998</v>
      </c>
      <c r="AL25" s="2">
        <f>IF(ISBLANK('Module C Corrected'!AL25),"",'Module C Corrected'!AL25)</f>
        <v>2.0699999999999998</v>
      </c>
      <c r="AM25" s="2">
        <f>IF(ISBLANK('Module C Corrected'!AM25),"",'Module C Corrected'!AM25)</f>
        <v>2.0699999999999998</v>
      </c>
      <c r="AN25" s="2">
        <f>IF(ISBLANK('Module C Corrected'!AN25),"",'Module C Corrected'!AN25)</f>
        <v>2.0699999999999998</v>
      </c>
      <c r="AO25" s="33">
        <f ca="1">IFERROR(IF(AND($A25=VLOOKUP($A25&amp;"."&amp;$C25,UncollectibleLookup,2,FALSE),$C25=VLOOKUP($A25&amp;"."&amp;$C25,UncollectibleLookup,4,FALSE)),0,'Module C Corrected'!AO25),'Module C Corrected'!AO25)</f>
        <v>79665.240000000005</v>
      </c>
      <c r="AP25" s="33">
        <f ca="1">IFERROR(IF(AND($A25=VLOOKUP($A25&amp;"."&amp;$C25,UncollectibleLookup,2,FALSE),$C25=VLOOKUP($A25&amp;"."&amp;$C25,UncollectibleLookup,4,FALSE)),0,'Module C Corrected'!AP25),'Module C Corrected'!AP25)</f>
        <v>22646.69</v>
      </c>
      <c r="AQ25" s="33">
        <f ca="1">IFERROR(IF(AND($A25=VLOOKUP($A25&amp;"."&amp;$C25,UncollectibleLookup,2,FALSE),$C25=VLOOKUP($A25&amp;"."&amp;$C25,UncollectibleLookup,4,FALSE)),0,'Module C Corrected'!AQ25),'Module C Corrected'!AQ25)</f>
        <v>24011.33</v>
      </c>
      <c r="AR25" s="33">
        <f ca="1">IFERROR(IF(AND($A25=VLOOKUP($A25&amp;"."&amp;$C25,UncollectibleLookup,2,FALSE),$C25=VLOOKUP($A25&amp;"."&amp;$C25,UncollectibleLookup,4,FALSE)),0,'Module C Corrected'!AR25),'Module C Corrected'!AR25)</f>
        <v>15229.43</v>
      </c>
      <c r="AS25" s="33">
        <f ca="1">IFERROR(IF(AND($A25=VLOOKUP($A25&amp;"."&amp;$C25,UncollectibleLookup,2,FALSE),$C25=VLOOKUP($A25&amp;"."&amp;$C25,UncollectibleLookup,4,FALSE)),0,'Module C Corrected'!AS25),'Module C Corrected'!AS25)</f>
        <v>19342.75</v>
      </c>
      <c r="AT25" s="33">
        <f ca="1">IFERROR(IF(AND($A25=VLOOKUP($A25&amp;"."&amp;$C25,UncollectibleLookup,2,FALSE),$C25=VLOOKUP($A25&amp;"."&amp;$C25,UncollectibleLookup,4,FALSE)),0,'Module C Corrected'!AT25),'Module C Corrected'!AT25)</f>
        <v>31781.38</v>
      </c>
      <c r="AU25" s="33">
        <f ca="1">IFERROR(IF(AND($A25=VLOOKUP($A25&amp;"."&amp;$C25,UncollectibleLookup,2,FALSE),$C25=VLOOKUP($A25&amp;"."&amp;$C25,UncollectibleLookup,4,FALSE)),0,'Module C Corrected'!AU25),'Module C Corrected'!AU25)</f>
        <v>20945.34</v>
      </c>
      <c r="AV25" s="33">
        <f ca="1">IFERROR(IF(AND($A25=VLOOKUP($A25&amp;"."&amp;$C25,UncollectibleLookup,2,FALSE),$C25=VLOOKUP($A25&amp;"."&amp;$C25,UncollectibleLookup,4,FALSE)),0,'Module C Corrected'!AV25),'Module C Corrected'!AV25)</f>
        <v>15671.6</v>
      </c>
      <c r="AW25" s="33">
        <f ca="1">IFERROR(IF(AND($A25=VLOOKUP($A25&amp;"."&amp;$C25,UncollectibleLookup,2,FALSE),$C25=VLOOKUP($A25&amp;"."&amp;$C25,UncollectibleLookup,4,FALSE)),0,'Module C Corrected'!AW25),'Module C Corrected'!AW25)</f>
        <v>48023.96</v>
      </c>
      <c r="AX25" s="33">
        <f ca="1">IFERROR(IF(AND($A25=VLOOKUP($A25&amp;"."&amp;$C25,UncollectibleLookup,2,FALSE),$C25=VLOOKUP($A25&amp;"."&amp;$C25,UncollectibleLookup,4,FALSE)),0,'Module C Corrected'!AX25),'Module C Corrected'!AX25)</f>
        <v>11588.73</v>
      </c>
      <c r="AY25" s="33">
        <f ca="1">IFERROR(IF(AND($A25=VLOOKUP($A25&amp;"."&amp;$C25,UncollectibleLookup,2,FALSE),$C25=VLOOKUP($A25&amp;"."&amp;$C25,UncollectibleLookup,4,FALSE)),0,'Module C Corrected'!AY25),'Module C Corrected'!AY25)</f>
        <v>21208.18</v>
      </c>
      <c r="AZ25" s="33">
        <f ca="1">IFERROR(IF(AND($A25=VLOOKUP($A25&amp;"."&amp;$C25,UncollectibleLookup,2,FALSE),$C25=VLOOKUP($A25&amp;"."&amp;$C25,UncollectibleLookup,4,FALSE)),0,'Module C Corrected'!AZ25),'Module C Corrected'!AZ25)</f>
        <v>30236.6</v>
      </c>
      <c r="BA25" s="31">
        <f t="shared" ca="1" si="14"/>
        <v>-1154.57</v>
      </c>
      <c r="BB25" s="31">
        <f t="shared" ca="1" si="14"/>
        <v>-328.21</v>
      </c>
      <c r="BC25" s="31">
        <f t="shared" ca="1" si="14"/>
        <v>-347.99</v>
      </c>
      <c r="BD25" s="31">
        <f t="shared" ca="1" si="14"/>
        <v>-294.29000000000002</v>
      </c>
      <c r="BE25" s="31">
        <f t="shared" ca="1" si="14"/>
        <v>-373.77</v>
      </c>
      <c r="BF25" s="31">
        <f t="shared" ca="1" si="14"/>
        <v>-614.13</v>
      </c>
      <c r="BG25" s="31">
        <f t="shared" ca="1" si="14"/>
        <v>0</v>
      </c>
      <c r="BH25" s="31">
        <f t="shared" ca="1" si="14"/>
        <v>0</v>
      </c>
      <c r="BI25" s="31">
        <f t="shared" ca="1" si="14"/>
        <v>0</v>
      </c>
      <c r="BJ25" s="31">
        <f t="shared" ca="1" si="14"/>
        <v>-671.81</v>
      </c>
      <c r="BK25" s="31">
        <f t="shared" ca="1" si="14"/>
        <v>-1229.46</v>
      </c>
      <c r="BL25" s="31">
        <f t="shared" ca="1" si="14"/>
        <v>-1752.85</v>
      </c>
      <c r="BM25" s="6">
        <f t="shared" ca="1" si="15"/>
        <v>6.7999999999999996E-3</v>
      </c>
      <c r="BN25" s="6">
        <f t="shared" ca="1" si="15"/>
        <v>6.7999999999999996E-3</v>
      </c>
      <c r="BO25" s="6">
        <f t="shared" ca="1" si="15"/>
        <v>6.7999999999999996E-3</v>
      </c>
      <c r="BP25" s="6">
        <f t="shared" ca="1" si="15"/>
        <v>6.7999999999999996E-3</v>
      </c>
      <c r="BQ25" s="6">
        <f t="shared" ca="1" si="15"/>
        <v>6.7999999999999996E-3</v>
      </c>
      <c r="BR25" s="6">
        <f t="shared" ca="1" si="15"/>
        <v>6.7999999999999996E-3</v>
      </c>
      <c r="BS25" s="6">
        <f t="shared" ca="1" si="15"/>
        <v>6.7999999999999996E-3</v>
      </c>
      <c r="BT25" s="6">
        <f t="shared" ca="1" si="15"/>
        <v>6.7999999999999996E-3</v>
      </c>
      <c r="BU25" s="6">
        <f t="shared" ca="1" si="15"/>
        <v>6.7999999999999996E-3</v>
      </c>
      <c r="BV25" s="6">
        <f t="shared" ca="1" si="15"/>
        <v>6.7999999999999996E-3</v>
      </c>
      <c r="BW25" s="6">
        <f t="shared" ca="1" si="15"/>
        <v>6.7999999999999996E-3</v>
      </c>
      <c r="BX25" s="6">
        <f t="shared" ca="1" si="15"/>
        <v>6.7999999999999996E-3</v>
      </c>
      <c r="BY25" s="31">
        <f t="shared" ca="1" si="5"/>
        <v>26170.22</v>
      </c>
      <c r="BZ25" s="31">
        <f t="shared" ca="1" si="5"/>
        <v>7439.49</v>
      </c>
      <c r="CA25" s="31">
        <f t="shared" ca="1" si="5"/>
        <v>7887.78</v>
      </c>
      <c r="CB25" s="31">
        <f t="shared" ca="1" si="5"/>
        <v>5002.8999999999996</v>
      </c>
      <c r="CC25" s="31">
        <f t="shared" ca="1" si="5"/>
        <v>6354.14</v>
      </c>
      <c r="CD25" s="31">
        <f t="shared" ca="1" si="5"/>
        <v>10440.26</v>
      </c>
      <c r="CE25" s="31">
        <f t="shared" ca="1" si="5"/>
        <v>6880.6</v>
      </c>
      <c r="CF25" s="31">
        <f t="shared" ca="1" si="5"/>
        <v>5148.16</v>
      </c>
      <c r="CG25" s="31">
        <f t="shared" ca="1" si="5"/>
        <v>15775.99</v>
      </c>
      <c r="CH25" s="31">
        <f t="shared" ca="1" si="5"/>
        <v>3806.93</v>
      </c>
      <c r="CI25" s="31">
        <f t="shared" ca="1" si="5"/>
        <v>6966.94</v>
      </c>
      <c r="CJ25" s="31">
        <f t="shared" ca="1" si="5"/>
        <v>9932.7999999999993</v>
      </c>
      <c r="CK25" s="32">
        <f t="shared" ca="1" si="16"/>
        <v>9621.41</v>
      </c>
      <c r="CL25" s="32">
        <f t="shared" ca="1" si="16"/>
        <v>2735.11</v>
      </c>
      <c r="CM25" s="32">
        <f t="shared" ca="1" si="16"/>
        <v>2899.92</v>
      </c>
      <c r="CN25" s="32">
        <f t="shared" ca="1" si="16"/>
        <v>1839.3</v>
      </c>
      <c r="CO25" s="32">
        <f t="shared" ca="1" si="16"/>
        <v>2336.08</v>
      </c>
      <c r="CP25" s="32">
        <f t="shared" ca="1" si="16"/>
        <v>3838.33</v>
      </c>
      <c r="CQ25" s="32">
        <f t="shared" ca="1" si="16"/>
        <v>2529.63</v>
      </c>
      <c r="CR25" s="32">
        <f t="shared" ca="1" si="16"/>
        <v>1892.71</v>
      </c>
      <c r="CS25" s="32">
        <f t="shared" ca="1" si="16"/>
        <v>5800</v>
      </c>
      <c r="CT25" s="32">
        <f t="shared" ca="1" si="16"/>
        <v>1399.61</v>
      </c>
      <c r="CU25" s="32">
        <f t="shared" ca="1" si="16"/>
        <v>2561.37</v>
      </c>
      <c r="CV25" s="32">
        <f t="shared" ca="1" si="16"/>
        <v>3651.76</v>
      </c>
      <c r="CW25" s="31">
        <f t="shared" ca="1" si="17"/>
        <v>-42719.040000000001</v>
      </c>
      <c r="CX25" s="31">
        <f t="shared" ca="1" si="17"/>
        <v>-12143.88</v>
      </c>
      <c r="CY25" s="31">
        <f t="shared" ca="1" si="17"/>
        <v>-12875.640000000001</v>
      </c>
      <c r="CZ25" s="31">
        <f t="shared" ca="1" si="17"/>
        <v>-8092.94</v>
      </c>
      <c r="DA25" s="31">
        <f t="shared" ca="1" si="17"/>
        <v>-10278.759999999998</v>
      </c>
      <c r="DB25" s="31">
        <f t="shared" ca="1" si="17"/>
        <v>-16888.66</v>
      </c>
      <c r="DC25" s="31">
        <f t="shared" ca="1" si="17"/>
        <v>-11535.11</v>
      </c>
      <c r="DD25" s="31">
        <f t="shared" ca="1" si="17"/>
        <v>-8630.73</v>
      </c>
      <c r="DE25" s="31">
        <f t="shared" ca="1" si="17"/>
        <v>-26447.97</v>
      </c>
      <c r="DF25" s="31">
        <f t="shared" ca="1" si="17"/>
        <v>-5710.3799999999992</v>
      </c>
      <c r="DG25" s="31">
        <f t="shared" ca="1" si="17"/>
        <v>-10450.41</v>
      </c>
      <c r="DH25" s="31">
        <f t="shared" ca="1" si="17"/>
        <v>-14899.19</v>
      </c>
      <c r="DI25" s="32">
        <f t="shared" ca="1" si="11"/>
        <v>-2135.9499999999998</v>
      </c>
      <c r="DJ25" s="32">
        <f t="shared" ca="1" si="11"/>
        <v>-607.19000000000005</v>
      </c>
      <c r="DK25" s="32">
        <f t="shared" ca="1" si="11"/>
        <v>-643.78</v>
      </c>
      <c r="DL25" s="32">
        <f t="shared" ca="1" si="11"/>
        <v>-404.65</v>
      </c>
      <c r="DM25" s="32">
        <f t="shared" ca="1" si="11"/>
        <v>-513.94000000000005</v>
      </c>
      <c r="DN25" s="32">
        <f t="shared" ca="1" si="11"/>
        <v>-844.43</v>
      </c>
      <c r="DO25" s="32">
        <f t="shared" ca="1" si="11"/>
        <v>-576.76</v>
      </c>
      <c r="DP25" s="32">
        <f t="shared" ca="1" si="11"/>
        <v>-431.54</v>
      </c>
      <c r="DQ25" s="32">
        <f t="shared" ca="1" si="11"/>
        <v>-1322.4</v>
      </c>
      <c r="DR25" s="32">
        <f t="shared" ca="1" si="11"/>
        <v>-285.52</v>
      </c>
      <c r="DS25" s="32">
        <f t="shared" ca="1" si="11"/>
        <v>-522.52</v>
      </c>
      <c r="DT25" s="32">
        <f t="shared" ca="1" si="11"/>
        <v>-744.96</v>
      </c>
      <c r="DU25" s="31">
        <f t="shared" ca="1" si="12"/>
        <v>-13762.8</v>
      </c>
      <c r="DV25" s="31">
        <f t="shared" ca="1" si="12"/>
        <v>-3884.03</v>
      </c>
      <c r="DW25" s="31">
        <f t="shared" ca="1" si="12"/>
        <v>-4090.91</v>
      </c>
      <c r="DX25" s="31">
        <f t="shared" ca="1" si="12"/>
        <v>-2555.86</v>
      </c>
      <c r="DY25" s="31">
        <f t="shared" ca="1" si="12"/>
        <v>-3229.28</v>
      </c>
      <c r="DZ25" s="31">
        <f t="shared" ca="1" si="12"/>
        <v>-5277.23</v>
      </c>
      <c r="EA25" s="31">
        <f t="shared" ca="1" si="12"/>
        <v>-3585.43</v>
      </c>
      <c r="EB25" s="31">
        <f t="shared" ca="1" si="12"/>
        <v>-2668.01</v>
      </c>
      <c r="EC25" s="31">
        <f t="shared" ca="1" si="12"/>
        <v>-8130.91</v>
      </c>
      <c r="ED25" s="31">
        <f t="shared" ca="1" si="12"/>
        <v>-1746.16</v>
      </c>
      <c r="EE25" s="31">
        <f t="shared" ca="1" si="12"/>
        <v>-3177.84</v>
      </c>
      <c r="EF25" s="31">
        <f t="shared" ca="1" si="12"/>
        <v>-4506.17</v>
      </c>
      <c r="EG25" s="32">
        <f t="shared" ca="1" si="13"/>
        <v>-58617.789999999994</v>
      </c>
      <c r="EH25" s="32">
        <f t="shared" ca="1" si="13"/>
        <v>-16635.099999999999</v>
      </c>
      <c r="EI25" s="32">
        <f t="shared" ca="1" si="13"/>
        <v>-17610.330000000002</v>
      </c>
      <c r="EJ25" s="32">
        <f t="shared" ca="1" si="13"/>
        <v>-11053.45</v>
      </c>
      <c r="EK25" s="32">
        <f t="shared" ca="1" si="13"/>
        <v>-14021.98</v>
      </c>
      <c r="EL25" s="32">
        <f t="shared" ca="1" si="13"/>
        <v>-23010.32</v>
      </c>
      <c r="EM25" s="32">
        <f t="shared" ca="1" si="13"/>
        <v>-15697.300000000001</v>
      </c>
      <c r="EN25" s="32">
        <f t="shared" ca="1" si="13"/>
        <v>-11730.28</v>
      </c>
      <c r="EO25" s="32">
        <f t="shared" ca="1" si="13"/>
        <v>-35901.279999999999</v>
      </c>
      <c r="EP25" s="32">
        <f t="shared" ca="1" si="13"/>
        <v>-7742.0599999999995</v>
      </c>
      <c r="EQ25" s="32">
        <f t="shared" ca="1" si="13"/>
        <v>-14150.77</v>
      </c>
      <c r="ER25" s="32">
        <f t="shared" ca="1" si="13"/>
        <v>-20150.32</v>
      </c>
    </row>
    <row r="26" spans="1:148">
      <c r="A26" t="s">
        <v>435</v>
      </c>
      <c r="B26" s="1" t="s">
        <v>158</v>
      </c>
      <c r="C26" t="str">
        <f t="shared" ca="1" si="1"/>
        <v>BTR1</v>
      </c>
      <c r="D26" t="str">
        <f t="shared" ca="1" si="2"/>
        <v>Blue Trail Wind Facility</v>
      </c>
      <c r="E26" s="51">
        <f ca="1">IFERROR(IF(AND($A26=VLOOKUP($A26&amp;"."&amp;$C26,UncollectibleLookup,2,FALSE),$C26=VLOOKUP($A26&amp;"."&amp;$C26,UncollectibleLookup,4,FALSE)),0,'Module C Corrected'!E26),'Module C Corrected'!E26)</f>
        <v>0</v>
      </c>
      <c r="F26" s="51">
        <f ca="1">IFERROR(IF(AND($A26=VLOOKUP($A26&amp;"."&amp;$C26,UncollectibleLookup,2,FALSE),$C26=VLOOKUP($A26&amp;"."&amp;$C26,UncollectibleLookup,4,FALSE)),0,'Module C Corrected'!F26),'Module C Corrected'!F26)</f>
        <v>0</v>
      </c>
      <c r="G26" s="51">
        <f ca="1">IFERROR(IF(AND($A26=VLOOKUP($A26&amp;"."&amp;$C26,UncollectibleLookup,2,FALSE),$C26=VLOOKUP($A26&amp;"."&amp;$C26,UncollectibleLookup,4,FALSE)),0,'Module C Corrected'!G26),'Module C Corrected'!G26)</f>
        <v>0</v>
      </c>
      <c r="H26" s="51">
        <f ca="1">IFERROR(IF(AND($A26=VLOOKUP($A26&amp;"."&amp;$C26,UncollectibleLookup,2,FALSE),$C26=VLOOKUP($A26&amp;"."&amp;$C26,UncollectibleLookup,4,FALSE)),0,'Module C Corrected'!H26),'Module C Corrected'!H26)</f>
        <v>0</v>
      </c>
      <c r="I26" s="51">
        <f ca="1">IFERROR(IF(AND($A26=VLOOKUP($A26&amp;"."&amp;$C26,UncollectibleLookup,2,FALSE),$C26=VLOOKUP($A26&amp;"."&amp;$C26,UncollectibleLookup,4,FALSE)),0,'Module C Corrected'!I26),'Module C Corrected'!I26)</f>
        <v>0</v>
      </c>
      <c r="J26" s="51">
        <f ca="1">IFERROR(IF(AND($A26=VLOOKUP($A26&amp;"."&amp;$C26,UncollectibleLookup,2,FALSE),$C26=VLOOKUP($A26&amp;"."&amp;$C26,UncollectibleLookup,4,FALSE)),0,'Module C Corrected'!J26),'Module C Corrected'!J26)</f>
        <v>0</v>
      </c>
      <c r="K26" s="51">
        <f ca="1">IFERROR(IF(AND($A26=VLOOKUP($A26&amp;"."&amp;$C26,UncollectibleLookup,2,FALSE),$C26=VLOOKUP($A26&amp;"."&amp;$C26,UncollectibleLookup,4,FALSE)),0,'Module C Corrected'!K26),'Module C Corrected'!K26)</f>
        <v>0</v>
      </c>
      <c r="L26" s="51">
        <f ca="1">IFERROR(IF(AND($A26=VLOOKUP($A26&amp;"."&amp;$C26,UncollectibleLookup,2,FALSE),$C26=VLOOKUP($A26&amp;"."&amp;$C26,UncollectibleLookup,4,FALSE)),0,'Module C Corrected'!L26),'Module C Corrected'!L26)</f>
        <v>0</v>
      </c>
      <c r="M26" s="51">
        <f ca="1">IFERROR(IF(AND($A26=VLOOKUP($A26&amp;"."&amp;$C26,UncollectibleLookup,2,FALSE),$C26=VLOOKUP($A26&amp;"."&amp;$C26,UncollectibleLookup,4,FALSE)),0,'Module C Corrected'!M26),'Module C Corrected'!M26)</f>
        <v>1454.5983000000001</v>
      </c>
      <c r="N26" s="51">
        <f ca="1">IFERROR(IF(AND($A26=VLOOKUP($A26&amp;"."&amp;$C26,UncollectibleLookup,2,FALSE),$C26=VLOOKUP($A26&amp;"."&amp;$C26,UncollectibleLookup,4,FALSE)),0,'Module C Corrected'!N26),'Module C Corrected'!N26)</f>
        <v>7732.3136000000004</v>
      </c>
      <c r="O26" s="51">
        <f ca="1">IFERROR(IF(AND($A26=VLOOKUP($A26&amp;"."&amp;$C26,UncollectibleLookup,2,FALSE),$C26=VLOOKUP($A26&amp;"."&amp;$C26,UncollectibleLookup,4,FALSE)),0,'Module C Corrected'!O26),'Module C Corrected'!O26)</f>
        <v>24730.4614</v>
      </c>
      <c r="P26" s="51">
        <f ca="1">IFERROR(IF(AND($A26=VLOOKUP($A26&amp;"."&amp;$C26,UncollectibleLookup,2,FALSE),$C26=VLOOKUP($A26&amp;"."&amp;$C26,UncollectibleLookup,4,FALSE)),0,'Module C Corrected'!P26),'Module C Corrected'!P26)</f>
        <v>13737.556200000001</v>
      </c>
      <c r="Q26" s="32">
        <f ca="1">IFERROR(IF(AND($A26=VLOOKUP($A26&amp;"."&amp;$C26,UncollectibleLookup,2,FALSE),$C26=VLOOKUP($A26&amp;"."&amp;$C26,UncollectibleLookup,4,FALSE)),0,'Module C Corrected'!Q26),'Module C Corrected'!Q26)</f>
        <v>0</v>
      </c>
      <c r="R26" s="32">
        <f ca="1">IFERROR(IF(AND($A26=VLOOKUP($A26&amp;"."&amp;$C26,UncollectibleLookup,2,FALSE),$C26=VLOOKUP($A26&amp;"."&amp;$C26,UncollectibleLookup,4,FALSE)),0,'Module C Corrected'!R26),'Module C Corrected'!R26)</f>
        <v>0</v>
      </c>
      <c r="S26" s="32">
        <f ca="1">IFERROR(IF(AND($A26=VLOOKUP($A26&amp;"."&amp;$C26,UncollectibleLookup,2,FALSE),$C26=VLOOKUP($A26&amp;"."&amp;$C26,UncollectibleLookup,4,FALSE)),0,'Module C Corrected'!S26),'Module C Corrected'!S26)</f>
        <v>0</v>
      </c>
      <c r="T26" s="32">
        <f ca="1">IFERROR(IF(AND($A26=VLOOKUP($A26&amp;"."&amp;$C26,UncollectibleLookup,2,FALSE),$C26=VLOOKUP($A26&amp;"."&amp;$C26,UncollectibleLookup,4,FALSE)),0,'Module C Corrected'!T26),'Module C Corrected'!T26)</f>
        <v>0</v>
      </c>
      <c r="U26" s="32">
        <f ca="1">IFERROR(IF(AND($A26=VLOOKUP($A26&amp;"."&amp;$C26,UncollectibleLookup,2,FALSE),$C26=VLOOKUP($A26&amp;"."&amp;$C26,UncollectibleLookup,4,FALSE)),0,'Module C Corrected'!U26),'Module C Corrected'!U26)</f>
        <v>0</v>
      </c>
      <c r="V26" s="32">
        <f ca="1">IFERROR(IF(AND($A26=VLOOKUP($A26&amp;"."&amp;$C26,UncollectibleLookup,2,FALSE),$C26=VLOOKUP($A26&amp;"."&amp;$C26,UncollectibleLookup,4,FALSE)),0,'Module C Corrected'!V26),'Module C Corrected'!V26)</f>
        <v>0</v>
      </c>
      <c r="W26" s="32">
        <f ca="1">IFERROR(IF(AND($A26=VLOOKUP($A26&amp;"."&amp;$C26,UncollectibleLookup,2,FALSE),$C26=VLOOKUP($A26&amp;"."&amp;$C26,UncollectibleLookup,4,FALSE)),0,'Module C Corrected'!W26),'Module C Corrected'!W26)</f>
        <v>0</v>
      </c>
      <c r="X26" s="32">
        <f ca="1">IFERROR(IF(AND($A26=VLOOKUP($A26&amp;"."&amp;$C26,UncollectibleLookup,2,FALSE),$C26=VLOOKUP($A26&amp;"."&amp;$C26,UncollectibleLookup,4,FALSE)),0,'Module C Corrected'!X26),'Module C Corrected'!X26)</f>
        <v>0</v>
      </c>
      <c r="Y26" s="32">
        <f ca="1">IFERROR(IF(AND($A26=VLOOKUP($A26&amp;"."&amp;$C26,UncollectibleLookup,2,FALSE),$C26=VLOOKUP($A26&amp;"."&amp;$C26,UncollectibleLookup,4,FALSE)),0,'Module C Corrected'!Y26),'Module C Corrected'!Y26)</f>
        <v>132637.54</v>
      </c>
      <c r="Z26" s="32">
        <f ca="1">IFERROR(IF(AND($A26=VLOOKUP($A26&amp;"."&amp;$C26,UncollectibleLookup,2,FALSE),$C26=VLOOKUP($A26&amp;"."&amp;$C26,UncollectibleLookup,4,FALSE)),0,'Module C Corrected'!Z26),'Module C Corrected'!Z26)</f>
        <v>250771.05</v>
      </c>
      <c r="AA26" s="32">
        <f ca="1">IFERROR(IF(AND($A26=VLOOKUP($A26&amp;"."&amp;$C26,UncollectibleLookup,2,FALSE),$C26=VLOOKUP($A26&amp;"."&amp;$C26,UncollectibleLookup,4,FALSE)),0,'Module C Corrected'!AA26),'Module C Corrected'!AA26)</f>
        <v>1222959.77</v>
      </c>
      <c r="AB26" s="32">
        <f ca="1">IFERROR(IF(AND($A26=VLOOKUP($A26&amp;"."&amp;$C26,UncollectibleLookup,2,FALSE),$C26=VLOOKUP($A26&amp;"."&amp;$C26,UncollectibleLookup,4,FALSE)),0,'Module C Corrected'!AB26),'Module C Corrected'!AB26)</f>
        <v>514286.28</v>
      </c>
      <c r="AC26" s="2" t="str">
        <f>IF(ISBLANK('Module C Corrected'!AC26),"",'Module C Corrected'!AC26)</f>
        <v/>
      </c>
      <c r="AD26" s="2" t="str">
        <f>IF(ISBLANK('Module C Corrected'!AD26),"",'Module C Corrected'!AD26)</f>
        <v/>
      </c>
      <c r="AE26" s="2" t="str">
        <f>IF(ISBLANK('Module C Corrected'!AE26),"",'Module C Corrected'!AE26)</f>
        <v/>
      </c>
      <c r="AF26" s="2" t="str">
        <f>IF(ISBLANK('Module C Corrected'!AF26),"",'Module C Corrected'!AF26)</f>
        <v/>
      </c>
      <c r="AG26" s="2" t="str">
        <f>IF(ISBLANK('Module C Corrected'!AG26),"",'Module C Corrected'!AG26)</f>
        <v/>
      </c>
      <c r="AH26" s="2" t="str">
        <f>IF(ISBLANK('Module C Corrected'!AH26),"",'Module C Corrected'!AH26)</f>
        <v/>
      </c>
      <c r="AI26" s="2" t="str">
        <f>IF(ISBLANK('Module C Corrected'!AI26),"",'Module C Corrected'!AI26)</f>
        <v/>
      </c>
      <c r="AJ26" s="2" t="str">
        <f>IF(ISBLANK('Module C Corrected'!AJ26),"",'Module C Corrected'!AJ26)</f>
        <v/>
      </c>
      <c r="AK26" s="2">
        <f>IF(ISBLANK('Module C Corrected'!AK26),"",'Module C Corrected'!AK26)</f>
        <v>0.7</v>
      </c>
      <c r="AL26" s="2">
        <f>IF(ISBLANK('Module C Corrected'!AL26),"",'Module C Corrected'!AL26)</f>
        <v>0.7</v>
      </c>
      <c r="AM26" s="2">
        <f>IF(ISBLANK('Module C Corrected'!AM26),"",'Module C Corrected'!AM26)</f>
        <v>0.7</v>
      </c>
      <c r="AN26" s="2">
        <f>IF(ISBLANK('Module C Corrected'!AN26),"",'Module C Corrected'!AN26)</f>
        <v>0.7</v>
      </c>
      <c r="AO26" s="33">
        <f ca="1">IFERROR(IF(AND($A26=VLOOKUP($A26&amp;"."&amp;$C26,UncollectibleLookup,2,FALSE),$C26=VLOOKUP($A26&amp;"."&amp;$C26,UncollectibleLookup,4,FALSE)),0,'Module C Corrected'!AO26),'Module C Corrected'!AO26)</f>
        <v>0</v>
      </c>
      <c r="AP26" s="33">
        <f ca="1">IFERROR(IF(AND($A26=VLOOKUP($A26&amp;"."&amp;$C26,UncollectibleLookup,2,FALSE),$C26=VLOOKUP($A26&amp;"."&amp;$C26,UncollectibleLookup,4,FALSE)),0,'Module C Corrected'!AP26),'Module C Corrected'!AP26)</f>
        <v>0</v>
      </c>
      <c r="AQ26" s="33">
        <f ca="1">IFERROR(IF(AND($A26=VLOOKUP($A26&amp;"."&amp;$C26,UncollectibleLookup,2,FALSE),$C26=VLOOKUP($A26&amp;"."&amp;$C26,UncollectibleLookup,4,FALSE)),0,'Module C Corrected'!AQ26),'Module C Corrected'!AQ26)</f>
        <v>0</v>
      </c>
      <c r="AR26" s="33">
        <f ca="1">IFERROR(IF(AND($A26=VLOOKUP($A26&amp;"."&amp;$C26,UncollectibleLookup,2,FALSE),$C26=VLOOKUP($A26&amp;"."&amp;$C26,UncollectibleLookup,4,FALSE)),0,'Module C Corrected'!AR26),'Module C Corrected'!AR26)</f>
        <v>0</v>
      </c>
      <c r="AS26" s="33">
        <f ca="1">IFERROR(IF(AND($A26=VLOOKUP($A26&amp;"."&amp;$C26,UncollectibleLookup,2,FALSE),$C26=VLOOKUP($A26&amp;"."&amp;$C26,UncollectibleLookup,4,FALSE)),0,'Module C Corrected'!AS26),'Module C Corrected'!AS26)</f>
        <v>0</v>
      </c>
      <c r="AT26" s="33">
        <f ca="1">IFERROR(IF(AND($A26=VLOOKUP($A26&amp;"."&amp;$C26,UncollectibleLookup,2,FALSE),$C26=VLOOKUP($A26&amp;"."&amp;$C26,UncollectibleLookup,4,FALSE)),0,'Module C Corrected'!AT26),'Module C Corrected'!AT26)</f>
        <v>0</v>
      </c>
      <c r="AU26" s="33">
        <f ca="1">IFERROR(IF(AND($A26=VLOOKUP($A26&amp;"."&amp;$C26,UncollectibleLookup,2,FALSE),$C26=VLOOKUP($A26&amp;"."&amp;$C26,UncollectibleLookup,4,FALSE)),0,'Module C Corrected'!AU26),'Module C Corrected'!AU26)</f>
        <v>0</v>
      </c>
      <c r="AV26" s="33">
        <f ca="1">IFERROR(IF(AND($A26=VLOOKUP($A26&amp;"."&amp;$C26,UncollectibleLookup,2,FALSE),$C26=VLOOKUP($A26&amp;"."&amp;$C26,UncollectibleLookup,4,FALSE)),0,'Module C Corrected'!AV26),'Module C Corrected'!AV26)</f>
        <v>0</v>
      </c>
      <c r="AW26" s="33">
        <f ca="1">IFERROR(IF(AND($A26=VLOOKUP($A26&amp;"."&amp;$C26,UncollectibleLookup,2,FALSE),$C26=VLOOKUP($A26&amp;"."&amp;$C26,UncollectibleLookup,4,FALSE)),0,'Module C Corrected'!AW26),'Module C Corrected'!AW26)</f>
        <v>928.46</v>
      </c>
      <c r="AX26" s="33">
        <f ca="1">IFERROR(IF(AND($A26=VLOOKUP($A26&amp;"."&amp;$C26,UncollectibleLookup,2,FALSE),$C26=VLOOKUP($A26&amp;"."&amp;$C26,UncollectibleLookup,4,FALSE)),0,'Module C Corrected'!AX26),'Module C Corrected'!AX26)</f>
        <v>1755.4</v>
      </c>
      <c r="AY26" s="33">
        <f ca="1">IFERROR(IF(AND($A26=VLOOKUP($A26&amp;"."&amp;$C26,UncollectibleLookup,2,FALSE),$C26=VLOOKUP($A26&amp;"."&amp;$C26,UncollectibleLookup,4,FALSE)),0,'Module C Corrected'!AY26),'Module C Corrected'!AY26)</f>
        <v>8560.7199999999993</v>
      </c>
      <c r="AZ26" s="33">
        <f ca="1">IFERROR(IF(AND($A26=VLOOKUP($A26&amp;"."&amp;$C26,UncollectibleLookup,2,FALSE),$C26=VLOOKUP($A26&amp;"."&amp;$C26,UncollectibleLookup,4,FALSE)),0,'Module C Corrected'!AZ26),'Module C Corrected'!AZ26)</f>
        <v>3600</v>
      </c>
      <c r="BA26" s="31">
        <f t="shared" ca="1" si="14"/>
        <v>0</v>
      </c>
      <c r="BB26" s="31">
        <f t="shared" ca="1" si="14"/>
        <v>0</v>
      </c>
      <c r="BC26" s="31">
        <f t="shared" ca="1" si="14"/>
        <v>0</v>
      </c>
      <c r="BD26" s="31">
        <f t="shared" ca="1" si="14"/>
        <v>0</v>
      </c>
      <c r="BE26" s="31">
        <f t="shared" ca="1" si="14"/>
        <v>0</v>
      </c>
      <c r="BF26" s="31">
        <f t="shared" ca="1" si="14"/>
        <v>0</v>
      </c>
      <c r="BG26" s="31">
        <f t="shared" ca="1" si="14"/>
        <v>0</v>
      </c>
      <c r="BH26" s="31">
        <f t="shared" ca="1" si="14"/>
        <v>0</v>
      </c>
      <c r="BI26" s="31">
        <f t="shared" ca="1" si="14"/>
        <v>0</v>
      </c>
      <c r="BJ26" s="31">
        <f t="shared" ca="1" si="14"/>
        <v>-300.93</v>
      </c>
      <c r="BK26" s="31">
        <f t="shared" ca="1" si="14"/>
        <v>-1467.55</v>
      </c>
      <c r="BL26" s="31">
        <f t="shared" ca="1" si="14"/>
        <v>-617.14</v>
      </c>
      <c r="BM26" s="6">
        <f t="shared" ca="1" si="15"/>
        <v>2.8000000000000001E-2</v>
      </c>
      <c r="BN26" s="6">
        <f t="shared" ca="1" si="15"/>
        <v>2.8000000000000001E-2</v>
      </c>
      <c r="BO26" s="6">
        <f t="shared" ca="1" si="15"/>
        <v>2.8000000000000001E-2</v>
      </c>
      <c r="BP26" s="6">
        <f t="shared" ca="1" si="15"/>
        <v>2.8000000000000001E-2</v>
      </c>
      <c r="BQ26" s="6">
        <f t="shared" ca="1" si="15"/>
        <v>2.8000000000000001E-2</v>
      </c>
      <c r="BR26" s="6">
        <f t="shared" ca="1" si="15"/>
        <v>2.8000000000000001E-2</v>
      </c>
      <c r="BS26" s="6">
        <f t="shared" ca="1" si="15"/>
        <v>2.8000000000000001E-2</v>
      </c>
      <c r="BT26" s="6">
        <f t="shared" ca="1" si="15"/>
        <v>2.8000000000000001E-2</v>
      </c>
      <c r="BU26" s="6">
        <f t="shared" ca="1" si="15"/>
        <v>2.8000000000000001E-2</v>
      </c>
      <c r="BV26" s="6">
        <f t="shared" ca="1" si="15"/>
        <v>2.8000000000000001E-2</v>
      </c>
      <c r="BW26" s="6">
        <f t="shared" ca="1" si="15"/>
        <v>2.8000000000000001E-2</v>
      </c>
      <c r="BX26" s="6">
        <f t="shared" ca="1" si="15"/>
        <v>2.8000000000000001E-2</v>
      </c>
      <c r="BY26" s="31">
        <f t="shared" ca="1" si="5"/>
        <v>0</v>
      </c>
      <c r="BZ26" s="31">
        <f t="shared" ca="1" si="5"/>
        <v>0</v>
      </c>
      <c r="CA26" s="31">
        <f t="shared" ca="1" si="5"/>
        <v>0</v>
      </c>
      <c r="CB26" s="31">
        <f t="shared" ref="CB26:CJ54" ca="1" si="18">IFERROR(VLOOKUP($C26,DOSDetail,CELL("col",CB$4)+58,FALSE),ROUND(T26*BP26,2))</f>
        <v>0</v>
      </c>
      <c r="CC26" s="31">
        <f t="shared" ca="1" si="18"/>
        <v>0</v>
      </c>
      <c r="CD26" s="31">
        <f t="shared" ca="1" si="18"/>
        <v>0</v>
      </c>
      <c r="CE26" s="31">
        <f t="shared" ca="1" si="18"/>
        <v>0</v>
      </c>
      <c r="CF26" s="31">
        <f t="shared" ca="1" si="18"/>
        <v>0</v>
      </c>
      <c r="CG26" s="31">
        <f t="shared" ca="1" si="18"/>
        <v>3713.85</v>
      </c>
      <c r="CH26" s="31">
        <f t="shared" ca="1" si="18"/>
        <v>7021.59</v>
      </c>
      <c r="CI26" s="31">
        <f t="shared" ca="1" si="18"/>
        <v>34242.870000000003</v>
      </c>
      <c r="CJ26" s="31">
        <f t="shared" ca="1" si="18"/>
        <v>14400.02</v>
      </c>
      <c r="CK26" s="32">
        <f t="shared" ca="1" si="16"/>
        <v>0</v>
      </c>
      <c r="CL26" s="32">
        <f t="shared" ca="1" si="16"/>
        <v>0</v>
      </c>
      <c r="CM26" s="32">
        <f t="shared" ca="1" si="16"/>
        <v>0</v>
      </c>
      <c r="CN26" s="32">
        <f t="shared" ca="1" si="16"/>
        <v>0</v>
      </c>
      <c r="CO26" s="32">
        <f t="shared" ca="1" si="16"/>
        <v>0</v>
      </c>
      <c r="CP26" s="32">
        <f t="shared" ca="1" si="16"/>
        <v>0</v>
      </c>
      <c r="CQ26" s="32">
        <f t="shared" ca="1" si="16"/>
        <v>0</v>
      </c>
      <c r="CR26" s="32">
        <f t="shared" ca="1" si="16"/>
        <v>0</v>
      </c>
      <c r="CS26" s="32">
        <f t="shared" ca="1" si="16"/>
        <v>331.59</v>
      </c>
      <c r="CT26" s="32">
        <f t="shared" ca="1" si="16"/>
        <v>626.92999999999995</v>
      </c>
      <c r="CU26" s="32">
        <f t="shared" ca="1" si="16"/>
        <v>3057.4</v>
      </c>
      <c r="CV26" s="32">
        <f t="shared" ca="1" si="16"/>
        <v>1285.72</v>
      </c>
      <c r="CW26" s="31">
        <f t="shared" ca="1" si="17"/>
        <v>0</v>
      </c>
      <c r="CX26" s="31">
        <f t="shared" ca="1" si="17"/>
        <v>0</v>
      </c>
      <c r="CY26" s="31">
        <f t="shared" ca="1" si="17"/>
        <v>0</v>
      </c>
      <c r="CZ26" s="31">
        <f t="shared" ca="1" si="17"/>
        <v>0</v>
      </c>
      <c r="DA26" s="31">
        <f t="shared" ca="1" si="17"/>
        <v>0</v>
      </c>
      <c r="DB26" s="31">
        <f t="shared" ca="1" si="17"/>
        <v>0</v>
      </c>
      <c r="DC26" s="31">
        <f t="shared" ca="1" si="17"/>
        <v>0</v>
      </c>
      <c r="DD26" s="31">
        <f t="shared" ca="1" si="17"/>
        <v>0</v>
      </c>
      <c r="DE26" s="31">
        <f t="shared" ca="1" si="17"/>
        <v>3116.98</v>
      </c>
      <c r="DF26" s="31">
        <f t="shared" ca="1" si="17"/>
        <v>6194.0500000000011</v>
      </c>
      <c r="DG26" s="31">
        <f t="shared" ca="1" si="17"/>
        <v>30207.100000000002</v>
      </c>
      <c r="DH26" s="31">
        <f t="shared" ca="1" si="17"/>
        <v>12702.88</v>
      </c>
      <c r="DI26" s="32">
        <f t="shared" ca="1" si="11"/>
        <v>0</v>
      </c>
      <c r="DJ26" s="32">
        <f t="shared" ca="1" si="11"/>
        <v>0</v>
      </c>
      <c r="DK26" s="32">
        <f t="shared" ca="1" si="11"/>
        <v>0</v>
      </c>
      <c r="DL26" s="32">
        <f t="shared" ca="1" si="11"/>
        <v>0</v>
      </c>
      <c r="DM26" s="32">
        <f t="shared" ca="1" si="11"/>
        <v>0</v>
      </c>
      <c r="DN26" s="32">
        <f t="shared" ca="1" si="11"/>
        <v>0</v>
      </c>
      <c r="DO26" s="32">
        <f t="shared" ca="1" si="11"/>
        <v>0</v>
      </c>
      <c r="DP26" s="32">
        <f t="shared" ca="1" si="11"/>
        <v>0</v>
      </c>
      <c r="DQ26" s="32">
        <f t="shared" ca="1" si="11"/>
        <v>155.85</v>
      </c>
      <c r="DR26" s="32">
        <f t="shared" ca="1" si="11"/>
        <v>309.7</v>
      </c>
      <c r="DS26" s="32">
        <f t="shared" ca="1" si="11"/>
        <v>1510.36</v>
      </c>
      <c r="DT26" s="32">
        <f t="shared" ca="1" si="11"/>
        <v>635.14</v>
      </c>
      <c r="DU26" s="31">
        <f t="shared" ca="1" si="12"/>
        <v>0</v>
      </c>
      <c r="DV26" s="31">
        <f t="shared" ca="1" si="12"/>
        <v>0</v>
      </c>
      <c r="DW26" s="31">
        <f t="shared" ca="1" si="12"/>
        <v>0</v>
      </c>
      <c r="DX26" s="31">
        <f t="shared" ca="1" si="12"/>
        <v>0</v>
      </c>
      <c r="DY26" s="31">
        <f t="shared" ca="1" si="12"/>
        <v>0</v>
      </c>
      <c r="DZ26" s="31">
        <f t="shared" ca="1" si="12"/>
        <v>0</v>
      </c>
      <c r="EA26" s="31">
        <f t="shared" ca="1" si="12"/>
        <v>0</v>
      </c>
      <c r="EB26" s="31">
        <f t="shared" ca="1" si="12"/>
        <v>0</v>
      </c>
      <c r="EC26" s="31">
        <f t="shared" ca="1" si="12"/>
        <v>958.25</v>
      </c>
      <c r="ED26" s="31">
        <f t="shared" ca="1" si="12"/>
        <v>1894.06</v>
      </c>
      <c r="EE26" s="31">
        <f t="shared" ca="1" si="12"/>
        <v>9185.6200000000008</v>
      </c>
      <c r="EF26" s="31">
        <f t="shared" ca="1" si="12"/>
        <v>3841.91</v>
      </c>
      <c r="EG26" s="32">
        <f t="shared" ca="1" si="13"/>
        <v>0</v>
      </c>
      <c r="EH26" s="32">
        <f t="shared" ca="1" si="13"/>
        <v>0</v>
      </c>
      <c r="EI26" s="32">
        <f t="shared" ca="1" si="13"/>
        <v>0</v>
      </c>
      <c r="EJ26" s="32">
        <f t="shared" ca="1" si="13"/>
        <v>0</v>
      </c>
      <c r="EK26" s="32">
        <f t="shared" ca="1" si="13"/>
        <v>0</v>
      </c>
      <c r="EL26" s="32">
        <f t="shared" ca="1" si="13"/>
        <v>0</v>
      </c>
      <c r="EM26" s="32">
        <f t="shared" ca="1" si="13"/>
        <v>0</v>
      </c>
      <c r="EN26" s="32">
        <f t="shared" ca="1" si="13"/>
        <v>0</v>
      </c>
      <c r="EO26" s="32">
        <f t="shared" ca="1" si="13"/>
        <v>4231.08</v>
      </c>
      <c r="EP26" s="32">
        <f t="shared" ca="1" si="13"/>
        <v>8397.8100000000013</v>
      </c>
      <c r="EQ26" s="32">
        <f t="shared" ca="1" si="13"/>
        <v>40903.08</v>
      </c>
      <c r="ER26" s="32">
        <f t="shared" ca="1" si="13"/>
        <v>17179.93</v>
      </c>
    </row>
    <row r="27" spans="1:148">
      <c r="A27" t="s">
        <v>532</v>
      </c>
      <c r="B27" s="1" t="s">
        <v>361</v>
      </c>
      <c r="C27" t="str">
        <f t="shared" ca="1" si="1"/>
        <v>BCHIMP</v>
      </c>
      <c r="D27" t="str">
        <f t="shared" ca="1" si="2"/>
        <v>Alberta-BC Intertie - Import</v>
      </c>
      <c r="E27" s="51">
        <f ca="1">IFERROR(IF(AND($A27=VLOOKUP($A27&amp;"."&amp;$C27,UncollectibleLookup,2,FALSE),$C27=VLOOKUP($A27&amp;"."&amp;$C27,UncollectibleLookup,4,FALSE)),0,'Module C Corrected'!E27),'Module C Corrected'!E27)</f>
        <v>2858</v>
      </c>
      <c r="F27" s="51">
        <f ca="1">IFERROR(IF(AND($A27=VLOOKUP($A27&amp;"."&amp;$C27,UncollectibleLookup,2,FALSE),$C27=VLOOKUP($A27&amp;"."&amp;$C27,UncollectibleLookup,4,FALSE)),0,'Module C Corrected'!F27),'Module C Corrected'!F27)</f>
        <v>2661</v>
      </c>
      <c r="G27" s="51">
        <f ca="1">IFERROR(IF(AND($A27=VLOOKUP($A27&amp;"."&amp;$C27,UncollectibleLookup,2,FALSE),$C27=VLOOKUP($A27&amp;"."&amp;$C27,UncollectibleLookup,4,FALSE)),0,'Module C Corrected'!G27),'Module C Corrected'!G27)</f>
        <v>1909</v>
      </c>
      <c r="H27" s="51">
        <f ca="1">IFERROR(IF(AND($A27=VLOOKUP($A27&amp;"."&amp;$C27,UncollectibleLookup,2,FALSE),$C27=VLOOKUP($A27&amp;"."&amp;$C27,UncollectibleLookup,4,FALSE)),0,'Module C Corrected'!H27),'Module C Corrected'!H27)</f>
        <v>5925</v>
      </c>
      <c r="I27" s="51">
        <f ca="1">IFERROR(IF(AND($A27=VLOOKUP($A27&amp;"."&amp;$C27,UncollectibleLookup,2,FALSE),$C27=VLOOKUP($A27&amp;"."&amp;$C27,UncollectibleLookup,4,FALSE)),0,'Module C Corrected'!I27),'Module C Corrected'!I27)</f>
        <v>3880</v>
      </c>
      <c r="J27" s="51">
        <f ca="1">IFERROR(IF(AND($A27=VLOOKUP($A27&amp;"."&amp;$C27,UncollectibleLookup,2,FALSE),$C27=VLOOKUP($A27&amp;"."&amp;$C27,UncollectibleLookup,4,FALSE)),0,'Module C Corrected'!J27),'Module C Corrected'!J27)</f>
        <v>2721</v>
      </c>
      <c r="K27" s="51">
        <f ca="1">IFERROR(IF(AND($A27=VLOOKUP($A27&amp;"."&amp;$C27,UncollectibleLookup,2,FALSE),$C27=VLOOKUP($A27&amp;"."&amp;$C27,UncollectibleLookup,4,FALSE)),0,'Module C Corrected'!K27),'Module C Corrected'!K27)</f>
        <v>4768</v>
      </c>
      <c r="L27" s="51">
        <f ca="1">IFERROR(IF(AND($A27=VLOOKUP($A27&amp;"."&amp;$C27,UncollectibleLookup,2,FALSE),$C27=VLOOKUP($A27&amp;"."&amp;$C27,UncollectibleLookup,4,FALSE)),0,'Module C Corrected'!L27),'Module C Corrected'!L27)</f>
        <v>1501</v>
      </c>
      <c r="M27" s="51">
        <f ca="1">IFERROR(IF(AND($A27=VLOOKUP($A27&amp;"."&amp;$C27,UncollectibleLookup,2,FALSE),$C27=VLOOKUP($A27&amp;"."&amp;$C27,UncollectibleLookup,4,FALSE)),0,'Module C Corrected'!M27),'Module C Corrected'!M27)</f>
        <v>259</v>
      </c>
      <c r="N27" s="51">
        <f ca="1">IFERROR(IF(AND($A27=VLOOKUP($A27&amp;"."&amp;$C27,UncollectibleLookup,2,FALSE),$C27=VLOOKUP($A27&amp;"."&amp;$C27,UncollectibleLookup,4,FALSE)),0,'Module C Corrected'!N27),'Module C Corrected'!N27)</f>
        <v>175</v>
      </c>
      <c r="O27" s="51">
        <f ca="1">IFERROR(IF(AND($A27=VLOOKUP($A27&amp;"."&amp;$C27,UncollectibleLookup,2,FALSE),$C27=VLOOKUP($A27&amp;"."&amp;$C27,UncollectibleLookup,4,FALSE)),0,'Module C Corrected'!O27),'Module C Corrected'!O27)</f>
        <v>2084</v>
      </c>
      <c r="P27" s="51">
        <f ca="1">IFERROR(IF(AND($A27=VLOOKUP($A27&amp;"."&amp;$C27,UncollectibleLookup,2,FALSE),$C27=VLOOKUP($A27&amp;"."&amp;$C27,UncollectibleLookup,4,FALSE)),0,'Module C Corrected'!P27),'Module C Corrected'!P27)</f>
        <v>3485</v>
      </c>
      <c r="Q27" s="32">
        <f ca="1">IFERROR(IF(AND($A27=VLOOKUP($A27&amp;"."&amp;$C27,UncollectibleLookup,2,FALSE),$C27=VLOOKUP($A27&amp;"."&amp;$C27,UncollectibleLookup,4,FALSE)),0,'Module C Corrected'!Q27),'Module C Corrected'!Q27)</f>
        <v>396795.05</v>
      </c>
      <c r="R27" s="32">
        <f ca="1">IFERROR(IF(AND($A27=VLOOKUP($A27&amp;"."&amp;$C27,UncollectibleLookup,2,FALSE),$C27=VLOOKUP($A27&amp;"."&amp;$C27,UncollectibleLookup,4,FALSE)),0,'Module C Corrected'!R27),'Module C Corrected'!R27)</f>
        <v>177896.02</v>
      </c>
      <c r="S27" s="32">
        <f ca="1">IFERROR(IF(AND($A27=VLOOKUP($A27&amp;"."&amp;$C27,UncollectibleLookup,2,FALSE),$C27=VLOOKUP($A27&amp;"."&amp;$C27,UncollectibleLookup,4,FALSE)),0,'Module C Corrected'!S27),'Module C Corrected'!S27)</f>
        <v>93346.89</v>
      </c>
      <c r="T27" s="32">
        <f ca="1">IFERROR(IF(AND($A27=VLOOKUP($A27&amp;"."&amp;$C27,UncollectibleLookup,2,FALSE),$C27=VLOOKUP($A27&amp;"."&amp;$C27,UncollectibleLookup,4,FALSE)),0,'Module C Corrected'!T27),'Module C Corrected'!T27)</f>
        <v>207506.09</v>
      </c>
      <c r="U27" s="32">
        <f ca="1">IFERROR(IF(AND($A27=VLOOKUP($A27&amp;"."&amp;$C27,UncollectibleLookup,2,FALSE),$C27=VLOOKUP($A27&amp;"."&amp;$C27,UncollectibleLookup,4,FALSE)),0,'Module C Corrected'!U27),'Module C Corrected'!U27)</f>
        <v>174065.63</v>
      </c>
      <c r="V27" s="32">
        <f ca="1">IFERROR(IF(AND($A27=VLOOKUP($A27&amp;"."&amp;$C27,UncollectibleLookup,2,FALSE),$C27=VLOOKUP($A27&amp;"."&amp;$C27,UncollectibleLookup,4,FALSE)),0,'Module C Corrected'!V27),'Module C Corrected'!V27)</f>
        <v>134209.45000000001</v>
      </c>
      <c r="W27" s="32">
        <f ca="1">IFERROR(IF(AND($A27=VLOOKUP($A27&amp;"."&amp;$C27,UncollectibleLookup,2,FALSE),$C27=VLOOKUP($A27&amp;"."&amp;$C27,UncollectibleLookup,4,FALSE)),0,'Module C Corrected'!W27),'Module C Corrected'!W27)</f>
        <v>265050.75</v>
      </c>
      <c r="X27" s="32">
        <f ca="1">IFERROR(IF(AND($A27=VLOOKUP($A27&amp;"."&amp;$C27,UncollectibleLookup,2,FALSE),$C27=VLOOKUP($A27&amp;"."&amp;$C27,UncollectibleLookup,4,FALSE)),0,'Module C Corrected'!X27),'Module C Corrected'!X27)</f>
        <v>82496.62</v>
      </c>
      <c r="Y27" s="32">
        <f ca="1">IFERROR(IF(AND($A27=VLOOKUP($A27&amp;"."&amp;$C27,UncollectibleLookup,2,FALSE),$C27=VLOOKUP($A27&amp;"."&amp;$C27,UncollectibleLookup,4,FALSE)),0,'Module C Corrected'!Y27),'Module C Corrected'!Y27)</f>
        <v>86958.57</v>
      </c>
      <c r="Z27" s="32">
        <f ca="1">IFERROR(IF(AND($A27=VLOOKUP($A27&amp;"."&amp;$C27,UncollectibleLookup,2,FALSE),$C27=VLOOKUP($A27&amp;"."&amp;$C27,UncollectibleLookup,4,FALSE)),0,'Module C Corrected'!Z27),'Module C Corrected'!Z27)</f>
        <v>9145</v>
      </c>
      <c r="AA27" s="32">
        <f ca="1">IFERROR(IF(AND($A27=VLOOKUP($A27&amp;"."&amp;$C27,UncollectibleLookup,2,FALSE),$C27=VLOOKUP($A27&amp;"."&amp;$C27,UncollectibleLookup,4,FALSE)),0,'Module C Corrected'!AA27),'Module C Corrected'!AA27)</f>
        <v>178065.76</v>
      </c>
      <c r="AB27" s="32">
        <f ca="1">IFERROR(IF(AND($A27=VLOOKUP($A27&amp;"."&amp;$C27,UncollectibleLookup,2,FALSE),$C27=VLOOKUP($A27&amp;"."&amp;$C27,UncollectibleLookup,4,FALSE)),0,'Module C Corrected'!AB27),'Module C Corrected'!AB27)</f>
        <v>274368.84999999998</v>
      </c>
      <c r="AC27" s="2">
        <f>IF(ISBLANK('Module C Corrected'!AC27),"",'Module C Corrected'!AC27)</f>
        <v>0.16</v>
      </c>
      <c r="AD27" s="2">
        <f>IF(ISBLANK('Module C Corrected'!AD27),"",'Module C Corrected'!AD27)</f>
        <v>0.16</v>
      </c>
      <c r="AE27" s="2">
        <f>IF(ISBLANK('Module C Corrected'!AE27),"",'Module C Corrected'!AE27)</f>
        <v>0.16</v>
      </c>
      <c r="AF27" s="2">
        <f>IF(ISBLANK('Module C Corrected'!AF27),"",'Module C Corrected'!AF27)</f>
        <v>0.16</v>
      </c>
      <c r="AG27" s="2">
        <f>IF(ISBLANK('Module C Corrected'!AG27),"",'Module C Corrected'!AG27)</f>
        <v>0.16</v>
      </c>
      <c r="AH27" s="2">
        <f>IF(ISBLANK('Module C Corrected'!AH27),"",'Module C Corrected'!AH27)</f>
        <v>0.16</v>
      </c>
      <c r="AI27" s="2">
        <f>IF(ISBLANK('Module C Corrected'!AI27),"",'Module C Corrected'!AI27)</f>
        <v>0.16</v>
      </c>
      <c r="AJ27" s="2">
        <f>IF(ISBLANK('Module C Corrected'!AJ27),"",'Module C Corrected'!AJ27)</f>
        <v>0.16</v>
      </c>
      <c r="AK27" s="2">
        <f>IF(ISBLANK('Module C Corrected'!AK27),"",'Module C Corrected'!AK27)</f>
        <v>0.16</v>
      </c>
      <c r="AL27" s="2">
        <f>IF(ISBLANK('Module C Corrected'!AL27),"",'Module C Corrected'!AL27)</f>
        <v>0.16</v>
      </c>
      <c r="AM27" s="2">
        <f>IF(ISBLANK('Module C Corrected'!AM27),"",'Module C Corrected'!AM27)</f>
        <v>0.16</v>
      </c>
      <c r="AN27" s="2">
        <f>IF(ISBLANK('Module C Corrected'!AN27),"",'Module C Corrected'!AN27)</f>
        <v>0.16</v>
      </c>
      <c r="AO27" s="33">
        <f ca="1">IFERROR(IF(AND($A27=VLOOKUP($A27&amp;"."&amp;$C27,UncollectibleLookup,2,FALSE),$C27=VLOOKUP($A27&amp;"."&amp;$C27,UncollectibleLookup,4,FALSE)),0,'Module C Corrected'!AO27),'Module C Corrected'!AO27)</f>
        <v>634.87</v>
      </c>
      <c r="AP27" s="33">
        <f ca="1">IFERROR(IF(AND($A27=VLOOKUP($A27&amp;"."&amp;$C27,UncollectibleLookup,2,FALSE),$C27=VLOOKUP($A27&amp;"."&amp;$C27,UncollectibleLookup,4,FALSE)),0,'Module C Corrected'!AP27),'Module C Corrected'!AP27)</f>
        <v>284.63</v>
      </c>
      <c r="AQ27" s="33">
        <f ca="1">IFERROR(IF(AND($A27=VLOOKUP($A27&amp;"."&amp;$C27,UncollectibleLookup,2,FALSE),$C27=VLOOKUP($A27&amp;"."&amp;$C27,UncollectibleLookup,4,FALSE)),0,'Module C Corrected'!AQ27),'Module C Corrected'!AQ27)</f>
        <v>149.36000000000001</v>
      </c>
      <c r="AR27" s="33">
        <f ca="1">IFERROR(IF(AND($A27=VLOOKUP($A27&amp;"."&amp;$C27,UncollectibleLookup,2,FALSE),$C27=VLOOKUP($A27&amp;"."&amp;$C27,UncollectibleLookup,4,FALSE)),0,'Module C Corrected'!AR27),'Module C Corrected'!AR27)</f>
        <v>332.01</v>
      </c>
      <c r="AS27" s="33">
        <f ca="1">IFERROR(IF(AND($A27=VLOOKUP($A27&amp;"."&amp;$C27,UncollectibleLookup,2,FALSE),$C27=VLOOKUP($A27&amp;"."&amp;$C27,UncollectibleLookup,4,FALSE)),0,'Module C Corrected'!AS27),'Module C Corrected'!AS27)</f>
        <v>278.51</v>
      </c>
      <c r="AT27" s="33">
        <f ca="1">IFERROR(IF(AND($A27=VLOOKUP($A27&amp;"."&amp;$C27,UncollectibleLookup,2,FALSE),$C27=VLOOKUP($A27&amp;"."&amp;$C27,UncollectibleLookup,4,FALSE)),0,'Module C Corrected'!AT27),'Module C Corrected'!AT27)</f>
        <v>214.74</v>
      </c>
      <c r="AU27" s="33">
        <f ca="1">IFERROR(IF(AND($A27=VLOOKUP($A27&amp;"."&amp;$C27,UncollectibleLookup,2,FALSE),$C27=VLOOKUP($A27&amp;"."&amp;$C27,UncollectibleLookup,4,FALSE)),0,'Module C Corrected'!AU27),'Module C Corrected'!AU27)</f>
        <v>424.08</v>
      </c>
      <c r="AV27" s="33">
        <f ca="1">IFERROR(IF(AND($A27=VLOOKUP($A27&amp;"."&amp;$C27,UncollectibleLookup,2,FALSE),$C27=VLOOKUP($A27&amp;"."&amp;$C27,UncollectibleLookup,4,FALSE)),0,'Module C Corrected'!AV27),'Module C Corrected'!AV27)</f>
        <v>131.99</v>
      </c>
      <c r="AW27" s="33">
        <f ca="1">IFERROR(IF(AND($A27=VLOOKUP($A27&amp;"."&amp;$C27,UncollectibleLookup,2,FALSE),$C27=VLOOKUP($A27&amp;"."&amp;$C27,UncollectibleLookup,4,FALSE)),0,'Module C Corrected'!AW27),'Module C Corrected'!AW27)</f>
        <v>139.13</v>
      </c>
      <c r="AX27" s="33">
        <f ca="1">IFERROR(IF(AND($A27=VLOOKUP($A27&amp;"."&amp;$C27,UncollectibleLookup,2,FALSE),$C27=VLOOKUP($A27&amp;"."&amp;$C27,UncollectibleLookup,4,FALSE)),0,'Module C Corrected'!AX27),'Module C Corrected'!AX27)</f>
        <v>14.63</v>
      </c>
      <c r="AY27" s="33">
        <f ca="1">IFERROR(IF(AND($A27=VLOOKUP($A27&amp;"."&amp;$C27,UncollectibleLookup,2,FALSE),$C27=VLOOKUP($A27&amp;"."&amp;$C27,UncollectibleLookup,4,FALSE)),0,'Module C Corrected'!AY27),'Module C Corrected'!AY27)</f>
        <v>284.91000000000003</v>
      </c>
      <c r="AZ27" s="33">
        <f ca="1">IFERROR(IF(AND($A27=VLOOKUP($A27&amp;"."&amp;$C27,UncollectibleLookup,2,FALSE),$C27=VLOOKUP($A27&amp;"."&amp;$C27,UncollectibleLookup,4,FALSE)),0,'Module C Corrected'!AZ27),'Module C Corrected'!AZ27)</f>
        <v>438.99</v>
      </c>
      <c r="BA27" s="31">
        <f t="shared" ca="1" si="14"/>
        <v>-119.04</v>
      </c>
      <c r="BB27" s="31">
        <f t="shared" ca="1" si="14"/>
        <v>-53.37</v>
      </c>
      <c r="BC27" s="31">
        <f t="shared" ca="1" si="14"/>
        <v>-28</v>
      </c>
      <c r="BD27" s="31">
        <f t="shared" ca="1" si="14"/>
        <v>-83</v>
      </c>
      <c r="BE27" s="31">
        <f t="shared" ca="1" si="14"/>
        <v>-69.63</v>
      </c>
      <c r="BF27" s="31">
        <f t="shared" ca="1" si="14"/>
        <v>-53.68</v>
      </c>
      <c r="BG27" s="31">
        <f t="shared" ca="1" si="14"/>
        <v>0</v>
      </c>
      <c r="BH27" s="31">
        <f t="shared" ca="1" si="14"/>
        <v>0</v>
      </c>
      <c r="BI27" s="31">
        <f t="shared" ca="1" si="14"/>
        <v>0</v>
      </c>
      <c r="BJ27" s="31">
        <f t="shared" ca="1" si="14"/>
        <v>-10.97</v>
      </c>
      <c r="BK27" s="31">
        <f t="shared" ca="1" si="14"/>
        <v>-213.68</v>
      </c>
      <c r="BL27" s="31">
        <f t="shared" ca="1" si="14"/>
        <v>-329.24</v>
      </c>
      <c r="BM27" s="6">
        <f t="shared" ca="1" si="15"/>
        <v>-1.5900000000000001E-2</v>
      </c>
      <c r="BN27" s="6">
        <f t="shared" ca="1" si="15"/>
        <v>-1.5900000000000001E-2</v>
      </c>
      <c r="BO27" s="6">
        <f t="shared" ca="1" si="15"/>
        <v>-1.5900000000000001E-2</v>
      </c>
      <c r="BP27" s="6">
        <f t="shared" ca="1" si="15"/>
        <v>-1.5900000000000001E-2</v>
      </c>
      <c r="BQ27" s="6">
        <f t="shared" ca="1" si="15"/>
        <v>-1.5900000000000001E-2</v>
      </c>
      <c r="BR27" s="6">
        <f t="shared" ca="1" si="15"/>
        <v>-1.5900000000000001E-2</v>
      </c>
      <c r="BS27" s="6">
        <f t="shared" ca="1" si="15"/>
        <v>-1.5900000000000001E-2</v>
      </c>
      <c r="BT27" s="6">
        <f t="shared" ca="1" si="15"/>
        <v>-1.5900000000000001E-2</v>
      </c>
      <c r="BU27" s="6">
        <f t="shared" ca="1" si="15"/>
        <v>-1.5900000000000001E-2</v>
      </c>
      <c r="BV27" s="6">
        <f t="shared" ca="1" si="15"/>
        <v>-1.5900000000000001E-2</v>
      </c>
      <c r="BW27" s="6">
        <f t="shared" ca="1" si="15"/>
        <v>-1.5900000000000001E-2</v>
      </c>
      <c r="BX27" s="6">
        <f t="shared" ca="1" si="15"/>
        <v>-1.5900000000000001E-2</v>
      </c>
      <c r="BY27" s="31">
        <f t="shared" ref="BY27:CD58" ca="1" si="19">IFERROR(VLOOKUP($C27,DOSDetail,CELL("col",BY$4)+58,FALSE),ROUND(Q27*BM27,2))</f>
        <v>-6309.04</v>
      </c>
      <c r="BZ27" s="31">
        <f t="shared" ca="1" si="19"/>
        <v>-2828.55</v>
      </c>
      <c r="CA27" s="31">
        <f t="shared" ca="1" si="19"/>
        <v>-1484.22</v>
      </c>
      <c r="CB27" s="31">
        <f t="shared" ca="1" si="18"/>
        <v>-3299.35</v>
      </c>
      <c r="CC27" s="31">
        <f t="shared" ca="1" si="18"/>
        <v>-2767.64</v>
      </c>
      <c r="CD27" s="31">
        <f t="shared" ca="1" si="18"/>
        <v>-2133.9299999999998</v>
      </c>
      <c r="CE27" s="31">
        <f t="shared" ca="1" si="18"/>
        <v>-4214.3100000000004</v>
      </c>
      <c r="CF27" s="31">
        <f t="shared" ca="1" si="18"/>
        <v>-1311.7</v>
      </c>
      <c r="CG27" s="31">
        <f t="shared" ca="1" si="18"/>
        <v>-1382.64</v>
      </c>
      <c r="CH27" s="31">
        <f t="shared" ca="1" si="18"/>
        <v>-145.41</v>
      </c>
      <c r="CI27" s="31">
        <f t="shared" ca="1" si="18"/>
        <v>-2831.25</v>
      </c>
      <c r="CJ27" s="31">
        <f t="shared" ca="1" si="18"/>
        <v>-4362.46</v>
      </c>
      <c r="CK27" s="32">
        <f t="shared" ca="1" si="16"/>
        <v>991.99</v>
      </c>
      <c r="CL27" s="32">
        <f t="shared" ca="1" si="16"/>
        <v>444.74</v>
      </c>
      <c r="CM27" s="32">
        <f t="shared" ca="1" si="16"/>
        <v>233.37</v>
      </c>
      <c r="CN27" s="32">
        <f t="shared" ca="1" si="16"/>
        <v>518.77</v>
      </c>
      <c r="CO27" s="32">
        <f t="shared" ca="1" si="16"/>
        <v>435.16</v>
      </c>
      <c r="CP27" s="32">
        <f t="shared" ca="1" si="16"/>
        <v>335.52</v>
      </c>
      <c r="CQ27" s="32">
        <f t="shared" ca="1" si="16"/>
        <v>662.63</v>
      </c>
      <c r="CR27" s="32">
        <f t="shared" ca="1" si="16"/>
        <v>206.24</v>
      </c>
      <c r="CS27" s="32">
        <f t="shared" ca="1" si="16"/>
        <v>217.4</v>
      </c>
      <c r="CT27" s="32">
        <f t="shared" ca="1" si="16"/>
        <v>22.86</v>
      </c>
      <c r="CU27" s="32">
        <f t="shared" ca="1" si="16"/>
        <v>445.16</v>
      </c>
      <c r="CV27" s="32">
        <f t="shared" ca="1" si="16"/>
        <v>685.92</v>
      </c>
      <c r="CW27" s="31">
        <f t="shared" ca="1" si="17"/>
        <v>-5832.88</v>
      </c>
      <c r="CX27" s="31">
        <f t="shared" ca="1" si="17"/>
        <v>-2615.0700000000006</v>
      </c>
      <c r="CY27" s="31">
        <f t="shared" ca="1" si="17"/>
        <v>-1372.21</v>
      </c>
      <c r="CZ27" s="31">
        <f t="shared" ca="1" si="17"/>
        <v>-3029.59</v>
      </c>
      <c r="DA27" s="31">
        <f t="shared" ca="1" si="17"/>
        <v>-2541.3599999999997</v>
      </c>
      <c r="DB27" s="31">
        <f t="shared" ca="1" si="17"/>
        <v>-1959.4699999999998</v>
      </c>
      <c r="DC27" s="31">
        <f t="shared" ca="1" si="17"/>
        <v>-3975.76</v>
      </c>
      <c r="DD27" s="31">
        <f t="shared" ca="1" si="17"/>
        <v>-1237.45</v>
      </c>
      <c r="DE27" s="31">
        <f t="shared" ca="1" si="17"/>
        <v>-1304.3699999999999</v>
      </c>
      <c r="DF27" s="31">
        <f t="shared" ca="1" si="17"/>
        <v>-126.21000000000001</v>
      </c>
      <c r="DG27" s="31">
        <f t="shared" ca="1" si="17"/>
        <v>-2457.3200000000002</v>
      </c>
      <c r="DH27" s="31">
        <f t="shared" ca="1" si="17"/>
        <v>-3786.29</v>
      </c>
      <c r="DI27" s="32">
        <f t="shared" ca="1" si="11"/>
        <v>-291.64</v>
      </c>
      <c r="DJ27" s="32">
        <f t="shared" ca="1" si="11"/>
        <v>-130.75</v>
      </c>
      <c r="DK27" s="32">
        <f t="shared" ca="1" si="11"/>
        <v>-68.61</v>
      </c>
      <c r="DL27" s="32">
        <f t="shared" ca="1" si="11"/>
        <v>-151.47999999999999</v>
      </c>
      <c r="DM27" s="32">
        <f t="shared" ca="1" si="11"/>
        <v>-127.07</v>
      </c>
      <c r="DN27" s="32">
        <f t="shared" ca="1" si="11"/>
        <v>-97.97</v>
      </c>
      <c r="DO27" s="32">
        <f t="shared" ca="1" si="11"/>
        <v>-198.79</v>
      </c>
      <c r="DP27" s="32">
        <f t="shared" ca="1" si="11"/>
        <v>-61.87</v>
      </c>
      <c r="DQ27" s="32">
        <f t="shared" ca="1" si="11"/>
        <v>-65.22</v>
      </c>
      <c r="DR27" s="32">
        <f t="shared" ca="1" si="11"/>
        <v>-6.31</v>
      </c>
      <c r="DS27" s="32">
        <f t="shared" ca="1" si="11"/>
        <v>-122.87</v>
      </c>
      <c r="DT27" s="32">
        <f t="shared" ca="1" si="11"/>
        <v>-189.31</v>
      </c>
      <c r="DU27" s="31">
        <f t="shared" ca="1" si="12"/>
        <v>-1879.18</v>
      </c>
      <c r="DV27" s="31">
        <f t="shared" ca="1" si="12"/>
        <v>-836.39</v>
      </c>
      <c r="DW27" s="31">
        <f t="shared" ca="1" si="12"/>
        <v>-435.99</v>
      </c>
      <c r="DX27" s="31">
        <f t="shared" ca="1" si="12"/>
        <v>-956.79</v>
      </c>
      <c r="DY27" s="31">
        <f t="shared" ca="1" si="12"/>
        <v>-798.42</v>
      </c>
      <c r="DZ27" s="31">
        <f t="shared" ca="1" si="12"/>
        <v>-612.28</v>
      </c>
      <c r="EA27" s="31">
        <f t="shared" ca="1" si="12"/>
        <v>-1235.78</v>
      </c>
      <c r="EB27" s="31">
        <f t="shared" ca="1" si="12"/>
        <v>-382.53</v>
      </c>
      <c r="EC27" s="31">
        <f t="shared" ca="1" si="12"/>
        <v>-401</v>
      </c>
      <c r="ED27" s="31">
        <f t="shared" ca="1" si="12"/>
        <v>-38.590000000000003</v>
      </c>
      <c r="EE27" s="31">
        <f t="shared" ca="1" si="12"/>
        <v>-747.24</v>
      </c>
      <c r="EF27" s="31">
        <f t="shared" ca="1" si="12"/>
        <v>-1145.1400000000001</v>
      </c>
      <c r="EG27" s="32">
        <f t="shared" ca="1" si="13"/>
        <v>-8003.7000000000007</v>
      </c>
      <c r="EH27" s="32">
        <f t="shared" ca="1" si="13"/>
        <v>-3582.2100000000005</v>
      </c>
      <c r="EI27" s="32">
        <f t="shared" ca="1" si="13"/>
        <v>-1876.81</v>
      </c>
      <c r="EJ27" s="32">
        <f t="shared" ca="1" si="13"/>
        <v>-4137.8600000000006</v>
      </c>
      <c r="EK27" s="32">
        <f t="shared" ca="1" si="13"/>
        <v>-3466.85</v>
      </c>
      <c r="EL27" s="32">
        <f t="shared" ca="1" si="13"/>
        <v>-2669.7199999999993</v>
      </c>
      <c r="EM27" s="32">
        <f t="shared" ca="1" si="13"/>
        <v>-5410.33</v>
      </c>
      <c r="EN27" s="32">
        <f t="shared" ca="1" si="13"/>
        <v>-1681.85</v>
      </c>
      <c r="EO27" s="32">
        <f t="shared" ca="1" si="13"/>
        <v>-1770.59</v>
      </c>
      <c r="EP27" s="32">
        <f t="shared" ca="1" si="13"/>
        <v>-171.11</v>
      </c>
      <c r="EQ27" s="32">
        <f t="shared" ca="1" si="13"/>
        <v>-3327.4300000000003</v>
      </c>
      <c r="ER27" s="32">
        <f t="shared" ca="1" si="13"/>
        <v>-5120.74</v>
      </c>
    </row>
    <row r="28" spans="1:148">
      <c r="A28" t="s">
        <v>436</v>
      </c>
      <c r="B28" s="1" t="s">
        <v>126</v>
      </c>
      <c r="C28" t="str">
        <f t="shared" ca="1" si="1"/>
        <v>CAS</v>
      </c>
      <c r="D28" t="str">
        <f t="shared" ca="1" si="2"/>
        <v>Cascade Hydro Facility</v>
      </c>
      <c r="E28" s="51">
        <f ca="1">IFERROR(IF(AND($A28=VLOOKUP($A28&amp;"."&amp;$C28,UncollectibleLookup,2,FALSE),$C28=VLOOKUP($A28&amp;"."&amp;$C28,UncollectibleLookup,4,FALSE)),0,'Module C Corrected'!E28),'Module C Corrected'!E28)</f>
        <v>7868.4620000000004</v>
      </c>
      <c r="F28" s="51">
        <f ca="1">IFERROR(IF(AND($A28=VLOOKUP($A28&amp;"."&amp;$C28,UncollectibleLookup,2,FALSE),$C28=VLOOKUP($A28&amp;"."&amp;$C28,UncollectibleLookup,4,FALSE)),0,'Module C Corrected'!F28),'Module C Corrected'!F28)</f>
        <v>7173.1738999999998</v>
      </c>
      <c r="G28" s="51">
        <f ca="1">IFERROR(IF(AND($A28=VLOOKUP($A28&amp;"."&amp;$C28,UncollectibleLookup,2,FALSE),$C28=VLOOKUP($A28&amp;"."&amp;$C28,UncollectibleLookup,4,FALSE)),0,'Module C Corrected'!G28),'Module C Corrected'!G28)</f>
        <v>6052.5538999999999</v>
      </c>
      <c r="H28" s="51">
        <f ca="1">IFERROR(IF(AND($A28=VLOOKUP($A28&amp;"."&amp;$C28,UncollectibleLookup,2,FALSE),$C28=VLOOKUP($A28&amp;"."&amp;$C28,UncollectibleLookup,4,FALSE)),0,'Module C Corrected'!H28),'Module C Corrected'!H28)</f>
        <v>3792.8283000000001</v>
      </c>
      <c r="I28" s="51">
        <f ca="1">IFERROR(IF(AND($A28=VLOOKUP($A28&amp;"."&amp;$C28,UncollectibleLookup,2,FALSE),$C28=VLOOKUP($A28&amp;"."&amp;$C28,UncollectibleLookup,4,FALSE)),0,'Module C Corrected'!I28),'Module C Corrected'!I28)</f>
        <v>2945.9899</v>
      </c>
      <c r="J28" s="51">
        <f ca="1">IFERROR(IF(AND($A28=VLOOKUP($A28&amp;"."&amp;$C28,UncollectibleLookup,2,FALSE),$C28=VLOOKUP($A28&amp;"."&amp;$C28,UncollectibleLookup,4,FALSE)),0,'Module C Corrected'!J28),'Module C Corrected'!J28)</f>
        <v>2.9999999999999997E-4</v>
      </c>
      <c r="K28" s="51">
        <f ca="1">IFERROR(IF(AND($A28=VLOOKUP($A28&amp;"."&amp;$C28,UncollectibleLookup,2,FALSE),$C28=VLOOKUP($A28&amp;"."&amp;$C28,UncollectibleLookup,4,FALSE)),0,'Module C Corrected'!K28),'Module C Corrected'!K28)</f>
        <v>1.8708</v>
      </c>
      <c r="L28" s="51">
        <f ca="1">IFERROR(IF(AND($A28=VLOOKUP($A28&amp;"."&amp;$C28,UncollectibleLookup,2,FALSE),$C28=VLOOKUP($A28&amp;"."&amp;$C28,UncollectibleLookup,4,FALSE)),0,'Module C Corrected'!L28),'Module C Corrected'!L28)</f>
        <v>951.85496409999996</v>
      </c>
      <c r="M28" s="51">
        <f ca="1">IFERROR(IF(AND($A28=VLOOKUP($A28&amp;"."&amp;$C28,UncollectibleLookup,2,FALSE),$C28=VLOOKUP($A28&amp;"."&amp;$C28,UncollectibleLookup,4,FALSE)),0,'Module C Corrected'!M28),'Module C Corrected'!M28)</f>
        <v>2880.0504557999998</v>
      </c>
      <c r="N28" s="51">
        <f ca="1">IFERROR(IF(AND($A28=VLOOKUP($A28&amp;"."&amp;$C28,UncollectibleLookup,2,FALSE),$C28=VLOOKUP($A28&amp;"."&amp;$C28,UncollectibleLookup,4,FALSE)),0,'Module C Corrected'!N28),'Module C Corrected'!N28)</f>
        <v>3373.5179412000002</v>
      </c>
      <c r="O28" s="51">
        <f ca="1">IFERROR(IF(AND($A28=VLOOKUP($A28&amp;"."&amp;$C28,UncollectibleLookup,2,FALSE),$C28=VLOOKUP($A28&amp;"."&amp;$C28,UncollectibleLookup,4,FALSE)),0,'Module C Corrected'!O28),'Module C Corrected'!O28)</f>
        <v>4693.2501216000001</v>
      </c>
      <c r="P28" s="51">
        <f ca="1">IFERROR(IF(AND($A28=VLOOKUP($A28&amp;"."&amp;$C28,UncollectibleLookup,2,FALSE),$C28=VLOOKUP($A28&amp;"."&amp;$C28,UncollectibleLookup,4,FALSE)),0,'Module C Corrected'!P28),'Module C Corrected'!P28)</f>
        <v>7013.2311495000004</v>
      </c>
      <c r="Q28" s="32">
        <f ca="1">IFERROR(IF(AND($A28=VLOOKUP($A28&amp;"."&amp;$C28,UncollectibleLookup,2,FALSE),$C28=VLOOKUP($A28&amp;"."&amp;$C28,UncollectibleLookup,4,FALSE)),0,'Module C Corrected'!Q28),'Module C Corrected'!Q28)</f>
        <v>1020059.46</v>
      </c>
      <c r="R28" s="32">
        <f ca="1">IFERROR(IF(AND($A28=VLOOKUP($A28&amp;"."&amp;$C28,UncollectibleLookup,2,FALSE),$C28=VLOOKUP($A28&amp;"."&amp;$C28,UncollectibleLookup,4,FALSE)),0,'Module C Corrected'!R28),'Module C Corrected'!R28)</f>
        <v>412855.09</v>
      </c>
      <c r="S28" s="32">
        <f ca="1">IFERROR(IF(AND($A28=VLOOKUP($A28&amp;"."&amp;$C28,UncollectibleLookup,2,FALSE),$C28=VLOOKUP($A28&amp;"."&amp;$C28,UncollectibleLookup,4,FALSE)),0,'Module C Corrected'!S28),'Module C Corrected'!S28)</f>
        <v>304849.12</v>
      </c>
      <c r="T28" s="32">
        <f ca="1">IFERROR(IF(AND($A28=VLOOKUP($A28&amp;"."&amp;$C28,UncollectibleLookup,2,FALSE),$C28=VLOOKUP($A28&amp;"."&amp;$C28,UncollectibleLookup,4,FALSE)),0,'Module C Corrected'!T28),'Module C Corrected'!T28)</f>
        <v>150748.03</v>
      </c>
      <c r="U28" s="32">
        <f ca="1">IFERROR(IF(AND($A28=VLOOKUP($A28&amp;"."&amp;$C28,UncollectibleLookup,2,FALSE),$C28=VLOOKUP($A28&amp;"."&amp;$C28,UncollectibleLookup,4,FALSE)),0,'Module C Corrected'!U28),'Module C Corrected'!U28)</f>
        <v>118530.88</v>
      </c>
      <c r="V28" s="32">
        <f ca="1">IFERROR(IF(AND($A28=VLOOKUP($A28&amp;"."&amp;$C28,UncollectibleLookup,2,FALSE),$C28=VLOOKUP($A28&amp;"."&amp;$C28,UncollectibleLookup,4,FALSE)),0,'Module C Corrected'!V28),'Module C Corrected'!V28)</f>
        <v>0</v>
      </c>
      <c r="W28" s="32">
        <f ca="1">IFERROR(IF(AND($A28=VLOOKUP($A28&amp;"."&amp;$C28,UncollectibleLookup,2,FALSE),$C28=VLOOKUP($A28&amp;"."&amp;$C28,UncollectibleLookup,4,FALSE)),0,'Module C Corrected'!W28),'Module C Corrected'!W28)</f>
        <v>82.67</v>
      </c>
      <c r="X28" s="32">
        <f ca="1">IFERROR(IF(AND($A28=VLOOKUP($A28&amp;"."&amp;$C28,UncollectibleLookup,2,FALSE),$C28=VLOOKUP($A28&amp;"."&amp;$C28,UncollectibleLookup,4,FALSE)),0,'Module C Corrected'!X28),'Module C Corrected'!X28)</f>
        <v>56968.08</v>
      </c>
      <c r="Y28" s="32">
        <f ca="1">IFERROR(IF(AND($A28=VLOOKUP($A28&amp;"."&amp;$C28,UncollectibleLookup,2,FALSE),$C28=VLOOKUP($A28&amp;"."&amp;$C28,UncollectibleLookup,4,FALSE)),0,'Module C Corrected'!Y28),'Module C Corrected'!Y28)</f>
        <v>402977.38</v>
      </c>
      <c r="Z28" s="32">
        <f ca="1">IFERROR(IF(AND($A28=VLOOKUP($A28&amp;"."&amp;$C28,UncollectibleLookup,2,FALSE),$C28=VLOOKUP($A28&amp;"."&amp;$C28,UncollectibleLookup,4,FALSE)),0,'Module C Corrected'!Z28),'Module C Corrected'!Z28)</f>
        <v>129964</v>
      </c>
      <c r="AA28" s="32">
        <f ca="1">IFERROR(IF(AND($A28=VLOOKUP($A28&amp;"."&amp;$C28,UncollectibleLookup,2,FALSE),$C28=VLOOKUP($A28&amp;"."&amp;$C28,UncollectibleLookup,4,FALSE)),0,'Module C Corrected'!AA28),'Module C Corrected'!AA28)</f>
        <v>338623.53</v>
      </c>
      <c r="AB28" s="32">
        <f ca="1">IFERROR(IF(AND($A28=VLOOKUP($A28&amp;"."&amp;$C28,UncollectibleLookup,2,FALSE),$C28=VLOOKUP($A28&amp;"."&amp;$C28,UncollectibleLookup,4,FALSE)),0,'Module C Corrected'!AB28),'Module C Corrected'!AB28)</f>
        <v>492243.62</v>
      </c>
      <c r="AC28" s="2">
        <f>IF(ISBLANK('Module C Corrected'!AC28),"",'Module C Corrected'!AC28)</f>
        <v>-2.2200000000000002</v>
      </c>
      <c r="AD28" s="2">
        <f>IF(ISBLANK('Module C Corrected'!AD28),"",'Module C Corrected'!AD28)</f>
        <v>-2.2200000000000002</v>
      </c>
      <c r="AE28" s="2">
        <f>IF(ISBLANK('Module C Corrected'!AE28),"",'Module C Corrected'!AE28)</f>
        <v>-2.2200000000000002</v>
      </c>
      <c r="AF28" s="2">
        <f>IF(ISBLANK('Module C Corrected'!AF28),"",'Module C Corrected'!AF28)</f>
        <v>-2.2200000000000002</v>
      </c>
      <c r="AG28" s="2">
        <f>IF(ISBLANK('Module C Corrected'!AG28),"",'Module C Corrected'!AG28)</f>
        <v>-2.2200000000000002</v>
      </c>
      <c r="AH28" s="2">
        <f>IF(ISBLANK('Module C Corrected'!AH28),"",'Module C Corrected'!AH28)</f>
        <v>-2.2200000000000002</v>
      </c>
      <c r="AI28" s="2">
        <f>IF(ISBLANK('Module C Corrected'!AI28),"",'Module C Corrected'!AI28)</f>
        <v>-2.2200000000000002</v>
      </c>
      <c r="AJ28" s="2">
        <f>IF(ISBLANK('Module C Corrected'!AJ28),"",'Module C Corrected'!AJ28)</f>
        <v>-2.2200000000000002</v>
      </c>
      <c r="AK28" s="2">
        <f>IF(ISBLANK('Module C Corrected'!AK28),"",'Module C Corrected'!AK28)</f>
        <v>-2.2200000000000002</v>
      </c>
      <c r="AL28" s="2">
        <f>IF(ISBLANK('Module C Corrected'!AL28),"",'Module C Corrected'!AL28)</f>
        <v>-2.2200000000000002</v>
      </c>
      <c r="AM28" s="2">
        <f>IF(ISBLANK('Module C Corrected'!AM28),"",'Module C Corrected'!AM28)</f>
        <v>-2.2200000000000002</v>
      </c>
      <c r="AN28" s="2">
        <f>IF(ISBLANK('Module C Corrected'!AN28),"",'Module C Corrected'!AN28)</f>
        <v>-2.2200000000000002</v>
      </c>
      <c r="AO28" s="33">
        <f ca="1">IFERROR(IF(AND($A28=VLOOKUP($A28&amp;"."&amp;$C28,UncollectibleLookup,2,FALSE),$C28=VLOOKUP($A28&amp;"."&amp;$C28,UncollectibleLookup,4,FALSE)),0,'Module C Corrected'!AO28),'Module C Corrected'!AO28)</f>
        <v>-22645.32</v>
      </c>
      <c r="AP28" s="33">
        <f ca="1">IFERROR(IF(AND($A28=VLOOKUP($A28&amp;"."&amp;$C28,UncollectibleLookup,2,FALSE),$C28=VLOOKUP($A28&amp;"."&amp;$C28,UncollectibleLookup,4,FALSE)),0,'Module C Corrected'!AP28),'Module C Corrected'!AP28)</f>
        <v>-9165.3799999999992</v>
      </c>
      <c r="AQ28" s="33">
        <f ca="1">IFERROR(IF(AND($A28=VLOOKUP($A28&amp;"."&amp;$C28,UncollectibleLookup,2,FALSE),$C28=VLOOKUP($A28&amp;"."&amp;$C28,UncollectibleLookup,4,FALSE)),0,'Module C Corrected'!AQ28),'Module C Corrected'!AQ28)</f>
        <v>-6767.65</v>
      </c>
      <c r="AR28" s="33">
        <f ca="1">IFERROR(IF(AND($A28=VLOOKUP($A28&amp;"."&amp;$C28,UncollectibleLookup,2,FALSE),$C28=VLOOKUP($A28&amp;"."&amp;$C28,UncollectibleLookup,4,FALSE)),0,'Module C Corrected'!AR28),'Module C Corrected'!AR28)</f>
        <v>-3346.61</v>
      </c>
      <c r="AS28" s="33">
        <f ca="1">IFERROR(IF(AND($A28=VLOOKUP($A28&amp;"."&amp;$C28,UncollectibleLookup,2,FALSE),$C28=VLOOKUP($A28&amp;"."&amp;$C28,UncollectibleLookup,4,FALSE)),0,'Module C Corrected'!AS28),'Module C Corrected'!AS28)</f>
        <v>-2631.39</v>
      </c>
      <c r="AT28" s="33">
        <f ca="1">IFERROR(IF(AND($A28=VLOOKUP($A28&amp;"."&amp;$C28,UncollectibleLookup,2,FALSE),$C28=VLOOKUP($A28&amp;"."&amp;$C28,UncollectibleLookup,4,FALSE)),0,'Module C Corrected'!AT28),'Module C Corrected'!AT28)</f>
        <v>0</v>
      </c>
      <c r="AU28" s="33">
        <f ca="1">IFERROR(IF(AND($A28=VLOOKUP($A28&amp;"."&amp;$C28,UncollectibleLookup,2,FALSE),$C28=VLOOKUP($A28&amp;"."&amp;$C28,UncollectibleLookup,4,FALSE)),0,'Module C Corrected'!AU28),'Module C Corrected'!AU28)</f>
        <v>-1.84</v>
      </c>
      <c r="AV28" s="33">
        <f ca="1">IFERROR(IF(AND($A28=VLOOKUP($A28&amp;"."&amp;$C28,UncollectibleLookup,2,FALSE),$C28=VLOOKUP($A28&amp;"."&amp;$C28,UncollectibleLookup,4,FALSE)),0,'Module C Corrected'!AV28),'Module C Corrected'!AV28)</f>
        <v>-1264.69</v>
      </c>
      <c r="AW28" s="33">
        <f ca="1">IFERROR(IF(AND($A28=VLOOKUP($A28&amp;"."&amp;$C28,UncollectibleLookup,2,FALSE),$C28=VLOOKUP($A28&amp;"."&amp;$C28,UncollectibleLookup,4,FALSE)),0,'Module C Corrected'!AW28),'Module C Corrected'!AW28)</f>
        <v>-8946.1</v>
      </c>
      <c r="AX28" s="33">
        <f ca="1">IFERROR(IF(AND($A28=VLOOKUP($A28&amp;"."&amp;$C28,UncollectibleLookup,2,FALSE),$C28=VLOOKUP($A28&amp;"."&amp;$C28,UncollectibleLookup,4,FALSE)),0,'Module C Corrected'!AX28),'Module C Corrected'!AX28)</f>
        <v>-2885.2</v>
      </c>
      <c r="AY28" s="33">
        <f ca="1">IFERROR(IF(AND($A28=VLOOKUP($A28&amp;"."&amp;$C28,UncollectibleLookup,2,FALSE),$C28=VLOOKUP($A28&amp;"."&amp;$C28,UncollectibleLookup,4,FALSE)),0,'Module C Corrected'!AY28),'Module C Corrected'!AY28)</f>
        <v>-7517.44</v>
      </c>
      <c r="AZ28" s="33">
        <f ca="1">IFERROR(IF(AND($A28=VLOOKUP($A28&amp;"."&amp;$C28,UncollectibleLookup,2,FALSE),$C28=VLOOKUP($A28&amp;"."&amp;$C28,UncollectibleLookup,4,FALSE)),0,'Module C Corrected'!AZ28),'Module C Corrected'!AZ28)</f>
        <v>-10927.81</v>
      </c>
      <c r="BA28" s="31">
        <f t="shared" ca="1" si="14"/>
        <v>-306.02</v>
      </c>
      <c r="BB28" s="31">
        <f t="shared" ca="1" si="14"/>
        <v>-123.86</v>
      </c>
      <c r="BC28" s="31">
        <f t="shared" ca="1" si="14"/>
        <v>-91.45</v>
      </c>
      <c r="BD28" s="31">
        <f t="shared" ca="1" si="14"/>
        <v>-60.3</v>
      </c>
      <c r="BE28" s="31">
        <f t="shared" ca="1" si="14"/>
        <v>-47.41</v>
      </c>
      <c r="BF28" s="31">
        <f t="shared" ca="1" si="14"/>
        <v>0</v>
      </c>
      <c r="BG28" s="31">
        <f t="shared" ca="1" si="14"/>
        <v>0</v>
      </c>
      <c r="BH28" s="31">
        <f t="shared" ca="1" si="14"/>
        <v>0</v>
      </c>
      <c r="BI28" s="31">
        <f t="shared" ca="1" si="14"/>
        <v>0</v>
      </c>
      <c r="BJ28" s="31">
        <f t="shared" ca="1" si="14"/>
        <v>-155.96</v>
      </c>
      <c r="BK28" s="31">
        <f t="shared" ca="1" si="14"/>
        <v>-406.35</v>
      </c>
      <c r="BL28" s="31">
        <f t="shared" ca="1" si="14"/>
        <v>-590.69000000000005</v>
      </c>
      <c r="BM28" s="6">
        <f t="shared" ca="1" si="15"/>
        <v>-5.4199999999999998E-2</v>
      </c>
      <c r="BN28" s="6">
        <f t="shared" ca="1" si="15"/>
        <v>-5.4199999999999998E-2</v>
      </c>
      <c r="BO28" s="6">
        <f t="shared" ca="1" si="15"/>
        <v>-5.4199999999999998E-2</v>
      </c>
      <c r="BP28" s="6">
        <f t="shared" ca="1" si="15"/>
        <v>-5.4199999999999998E-2</v>
      </c>
      <c r="BQ28" s="6">
        <f t="shared" ca="1" si="15"/>
        <v>-5.4199999999999998E-2</v>
      </c>
      <c r="BR28" s="6">
        <f t="shared" ca="1" si="15"/>
        <v>-5.4199999999999998E-2</v>
      </c>
      <c r="BS28" s="6">
        <f t="shared" ca="1" si="15"/>
        <v>-5.4199999999999998E-2</v>
      </c>
      <c r="BT28" s="6">
        <f t="shared" ca="1" si="15"/>
        <v>-5.4199999999999998E-2</v>
      </c>
      <c r="BU28" s="6">
        <f t="shared" ca="1" si="15"/>
        <v>-5.4199999999999998E-2</v>
      </c>
      <c r="BV28" s="6">
        <f t="shared" ca="1" si="15"/>
        <v>-5.4199999999999998E-2</v>
      </c>
      <c r="BW28" s="6">
        <f t="shared" ca="1" si="15"/>
        <v>-5.4199999999999998E-2</v>
      </c>
      <c r="BX28" s="6">
        <f t="shared" ca="1" si="15"/>
        <v>-5.4199999999999998E-2</v>
      </c>
      <c r="BY28" s="31">
        <f t="shared" ca="1" si="19"/>
        <v>-55287.22</v>
      </c>
      <c r="BZ28" s="31">
        <f t="shared" ca="1" si="19"/>
        <v>-22376.75</v>
      </c>
      <c r="CA28" s="31">
        <f t="shared" ca="1" si="19"/>
        <v>-16522.82</v>
      </c>
      <c r="CB28" s="31">
        <f t="shared" ca="1" si="18"/>
        <v>-8170.54</v>
      </c>
      <c r="CC28" s="31">
        <f t="shared" ca="1" si="18"/>
        <v>-6424.37</v>
      </c>
      <c r="CD28" s="31">
        <f t="shared" ca="1" si="18"/>
        <v>0</v>
      </c>
      <c r="CE28" s="31">
        <f t="shared" ca="1" si="18"/>
        <v>-4.4800000000000004</v>
      </c>
      <c r="CF28" s="31">
        <f t="shared" ca="1" si="18"/>
        <v>-3087.67</v>
      </c>
      <c r="CG28" s="31">
        <f t="shared" ca="1" si="18"/>
        <v>-21841.37</v>
      </c>
      <c r="CH28" s="31">
        <f t="shared" ca="1" si="18"/>
        <v>-7044.05</v>
      </c>
      <c r="CI28" s="31">
        <f t="shared" ca="1" si="18"/>
        <v>-18353.400000000001</v>
      </c>
      <c r="CJ28" s="31">
        <f t="shared" ca="1" si="18"/>
        <v>-26679.599999999999</v>
      </c>
      <c r="CK28" s="32">
        <f t="shared" ca="1" si="16"/>
        <v>2550.15</v>
      </c>
      <c r="CL28" s="32">
        <f t="shared" ca="1" si="16"/>
        <v>1032.1400000000001</v>
      </c>
      <c r="CM28" s="32">
        <f t="shared" ca="1" si="16"/>
        <v>762.12</v>
      </c>
      <c r="CN28" s="32">
        <f t="shared" ca="1" si="16"/>
        <v>376.87</v>
      </c>
      <c r="CO28" s="32">
        <f t="shared" ca="1" si="16"/>
        <v>296.33</v>
      </c>
      <c r="CP28" s="32">
        <f t="shared" ca="1" si="16"/>
        <v>0</v>
      </c>
      <c r="CQ28" s="32">
        <f t="shared" ca="1" si="16"/>
        <v>0.21</v>
      </c>
      <c r="CR28" s="32">
        <f t="shared" ca="1" si="16"/>
        <v>142.41999999999999</v>
      </c>
      <c r="CS28" s="32">
        <f t="shared" ca="1" si="16"/>
        <v>1007.44</v>
      </c>
      <c r="CT28" s="32">
        <f t="shared" ca="1" si="16"/>
        <v>324.91000000000003</v>
      </c>
      <c r="CU28" s="32">
        <f t="shared" ca="1" si="16"/>
        <v>846.56</v>
      </c>
      <c r="CV28" s="32">
        <f t="shared" ca="1" si="16"/>
        <v>1230.6099999999999</v>
      </c>
      <c r="CW28" s="31">
        <f t="shared" ca="1" si="17"/>
        <v>-29785.73</v>
      </c>
      <c r="CX28" s="31">
        <f t="shared" ca="1" si="17"/>
        <v>-12055.37</v>
      </c>
      <c r="CY28" s="31">
        <f t="shared" ca="1" si="17"/>
        <v>-8901.5999999999985</v>
      </c>
      <c r="CZ28" s="31">
        <f t="shared" ca="1" si="17"/>
        <v>-4386.7599999999993</v>
      </c>
      <c r="DA28" s="31">
        <f t="shared" ca="1" si="17"/>
        <v>-3449.2400000000002</v>
      </c>
      <c r="DB28" s="31">
        <f t="shared" ca="1" si="17"/>
        <v>0</v>
      </c>
      <c r="DC28" s="31">
        <f t="shared" ca="1" si="17"/>
        <v>-2.4300000000000006</v>
      </c>
      <c r="DD28" s="31">
        <f t="shared" ca="1" si="17"/>
        <v>-1680.56</v>
      </c>
      <c r="DE28" s="31">
        <f t="shared" ca="1" si="17"/>
        <v>-11887.83</v>
      </c>
      <c r="DF28" s="31">
        <f t="shared" ca="1" si="17"/>
        <v>-3677.9800000000005</v>
      </c>
      <c r="DG28" s="31">
        <f t="shared" ca="1" si="17"/>
        <v>-9583.0500000000011</v>
      </c>
      <c r="DH28" s="31">
        <f t="shared" ca="1" si="17"/>
        <v>-13930.489999999998</v>
      </c>
      <c r="DI28" s="32">
        <f t="shared" ca="1" si="11"/>
        <v>-1489.29</v>
      </c>
      <c r="DJ28" s="32">
        <f t="shared" ca="1" si="11"/>
        <v>-602.77</v>
      </c>
      <c r="DK28" s="32">
        <f t="shared" ca="1" si="11"/>
        <v>-445.08</v>
      </c>
      <c r="DL28" s="32">
        <f t="shared" ca="1" si="11"/>
        <v>-219.34</v>
      </c>
      <c r="DM28" s="32">
        <f t="shared" ca="1" si="11"/>
        <v>-172.46</v>
      </c>
      <c r="DN28" s="32">
        <f t="shared" ca="1" si="11"/>
        <v>0</v>
      </c>
      <c r="DO28" s="32">
        <f t="shared" ca="1" si="11"/>
        <v>-0.12</v>
      </c>
      <c r="DP28" s="32">
        <f t="shared" ca="1" si="11"/>
        <v>-84.03</v>
      </c>
      <c r="DQ28" s="32">
        <f t="shared" ca="1" si="11"/>
        <v>-594.39</v>
      </c>
      <c r="DR28" s="32">
        <f t="shared" ca="1" si="11"/>
        <v>-183.9</v>
      </c>
      <c r="DS28" s="32">
        <f t="shared" ca="1" si="11"/>
        <v>-479.15</v>
      </c>
      <c r="DT28" s="32">
        <f t="shared" ca="1" si="11"/>
        <v>-696.52</v>
      </c>
      <c r="DU28" s="31">
        <f t="shared" ca="1" si="12"/>
        <v>-9596.07</v>
      </c>
      <c r="DV28" s="31">
        <f t="shared" ca="1" si="12"/>
        <v>-3855.72</v>
      </c>
      <c r="DW28" s="31">
        <f t="shared" ca="1" si="12"/>
        <v>-2828.26</v>
      </c>
      <c r="DX28" s="31">
        <f t="shared" ca="1" si="12"/>
        <v>-1385.4</v>
      </c>
      <c r="DY28" s="31">
        <f t="shared" ca="1" si="12"/>
        <v>-1083.6500000000001</v>
      </c>
      <c r="DZ28" s="31">
        <f t="shared" ca="1" si="12"/>
        <v>0</v>
      </c>
      <c r="EA28" s="31">
        <f t="shared" ca="1" si="12"/>
        <v>-0.76</v>
      </c>
      <c r="EB28" s="31">
        <f t="shared" ca="1" si="12"/>
        <v>-519.51</v>
      </c>
      <c r="EC28" s="31">
        <f t="shared" ca="1" si="12"/>
        <v>-3654.68</v>
      </c>
      <c r="ED28" s="31">
        <f t="shared" ca="1" si="12"/>
        <v>-1124.68</v>
      </c>
      <c r="EE28" s="31">
        <f t="shared" ca="1" si="12"/>
        <v>-2914.09</v>
      </c>
      <c r="EF28" s="31">
        <f t="shared" ca="1" si="12"/>
        <v>-4213.2</v>
      </c>
      <c r="EG28" s="32">
        <f t="shared" ca="1" si="13"/>
        <v>-40871.089999999997</v>
      </c>
      <c r="EH28" s="32">
        <f t="shared" ca="1" si="13"/>
        <v>-16513.86</v>
      </c>
      <c r="EI28" s="32">
        <f t="shared" ca="1" si="13"/>
        <v>-12174.939999999999</v>
      </c>
      <c r="EJ28" s="32">
        <f t="shared" ca="1" si="13"/>
        <v>-5991.5</v>
      </c>
      <c r="EK28" s="32">
        <f t="shared" ca="1" si="13"/>
        <v>-4705.3500000000004</v>
      </c>
      <c r="EL28" s="32">
        <f t="shared" ca="1" si="13"/>
        <v>0</v>
      </c>
      <c r="EM28" s="32">
        <f t="shared" ca="1" si="13"/>
        <v>-3.3100000000000005</v>
      </c>
      <c r="EN28" s="32">
        <f t="shared" ca="1" si="13"/>
        <v>-2284.1</v>
      </c>
      <c r="EO28" s="32">
        <f t="shared" ca="1" si="13"/>
        <v>-16136.9</v>
      </c>
      <c r="EP28" s="32">
        <f t="shared" ca="1" si="13"/>
        <v>-4986.5600000000004</v>
      </c>
      <c r="EQ28" s="32">
        <f t="shared" ca="1" si="13"/>
        <v>-12976.29</v>
      </c>
      <c r="ER28" s="32">
        <f t="shared" ca="1" si="13"/>
        <v>-18840.21</v>
      </c>
    </row>
    <row r="29" spans="1:148">
      <c r="A29" t="s">
        <v>532</v>
      </c>
      <c r="B29" s="1" t="s">
        <v>305</v>
      </c>
      <c r="C29" t="str">
        <f t="shared" ca="1" si="1"/>
        <v>BCHEXP</v>
      </c>
      <c r="D29" t="str">
        <f t="shared" ca="1" si="2"/>
        <v>Alberta-BC Intertie - Export</v>
      </c>
      <c r="E29" s="51">
        <f ca="1">IFERROR(IF(AND($A29=VLOOKUP($A29&amp;"."&amp;$C29,UncollectibleLookup,2,FALSE),$C29=VLOOKUP($A29&amp;"."&amp;$C29,UncollectibleLookup,4,FALSE)),0,'Module C Corrected'!E29),'Module C Corrected'!E29)</f>
        <v>0</v>
      </c>
      <c r="F29" s="51">
        <f ca="1">IFERROR(IF(AND($A29=VLOOKUP($A29&amp;"."&amp;$C29,UncollectibleLookup,2,FALSE),$C29=VLOOKUP($A29&amp;"."&amp;$C29,UncollectibleLookup,4,FALSE)),0,'Module C Corrected'!F29),'Module C Corrected'!F29)</f>
        <v>0</v>
      </c>
      <c r="G29" s="51">
        <f ca="1">IFERROR(IF(AND($A29=VLOOKUP($A29&amp;"."&amp;$C29,UncollectibleLookup,2,FALSE),$C29=VLOOKUP($A29&amp;"."&amp;$C29,UncollectibleLookup,4,FALSE)),0,'Module C Corrected'!G29),'Module C Corrected'!G29)</f>
        <v>15</v>
      </c>
      <c r="H29" s="51">
        <f ca="1">IFERROR(IF(AND($A29=VLOOKUP($A29&amp;"."&amp;$C29,UncollectibleLookup,2,FALSE),$C29=VLOOKUP($A29&amp;"."&amp;$C29,UncollectibleLookup,4,FALSE)),0,'Module C Corrected'!H29),'Module C Corrected'!H29)</f>
        <v>0</v>
      </c>
      <c r="I29" s="51">
        <f ca="1">IFERROR(IF(AND($A29=VLOOKUP($A29&amp;"."&amp;$C29,UncollectibleLookup,2,FALSE),$C29=VLOOKUP($A29&amp;"."&amp;$C29,UncollectibleLookup,4,FALSE)),0,'Module C Corrected'!I29),'Module C Corrected'!I29)</f>
        <v>0</v>
      </c>
      <c r="J29" s="51">
        <f ca="1">IFERROR(IF(AND($A29=VLOOKUP($A29&amp;"."&amp;$C29,UncollectibleLookup,2,FALSE),$C29=VLOOKUP($A29&amp;"."&amp;$C29,UncollectibleLookup,4,FALSE)),0,'Module C Corrected'!J29),'Module C Corrected'!J29)</f>
        <v>0</v>
      </c>
      <c r="K29" s="51">
        <f ca="1">IFERROR(IF(AND($A29=VLOOKUP($A29&amp;"."&amp;$C29,UncollectibleLookup,2,FALSE),$C29=VLOOKUP($A29&amp;"."&amp;$C29,UncollectibleLookup,4,FALSE)),0,'Module C Corrected'!K29),'Module C Corrected'!K29)</f>
        <v>0</v>
      </c>
      <c r="L29" s="51">
        <f ca="1">IFERROR(IF(AND($A29=VLOOKUP($A29&amp;"."&amp;$C29,UncollectibleLookup,2,FALSE),$C29=VLOOKUP($A29&amp;"."&amp;$C29,UncollectibleLookup,4,FALSE)),0,'Module C Corrected'!L29),'Module C Corrected'!L29)</f>
        <v>0</v>
      </c>
      <c r="M29" s="51">
        <f ca="1">IFERROR(IF(AND($A29=VLOOKUP($A29&amp;"."&amp;$C29,UncollectibleLookup,2,FALSE),$C29=VLOOKUP($A29&amp;"."&amp;$C29,UncollectibleLookup,4,FALSE)),0,'Module C Corrected'!M29),'Module C Corrected'!M29)</f>
        <v>0</v>
      </c>
      <c r="N29" s="51">
        <f ca="1">IFERROR(IF(AND($A29=VLOOKUP($A29&amp;"."&amp;$C29,UncollectibleLookup,2,FALSE),$C29=VLOOKUP($A29&amp;"."&amp;$C29,UncollectibleLookup,4,FALSE)),0,'Module C Corrected'!N29),'Module C Corrected'!N29)</f>
        <v>0</v>
      </c>
      <c r="O29" s="51">
        <f ca="1">IFERROR(IF(AND($A29=VLOOKUP($A29&amp;"."&amp;$C29,UncollectibleLookup,2,FALSE),$C29=VLOOKUP($A29&amp;"."&amp;$C29,UncollectibleLookup,4,FALSE)),0,'Module C Corrected'!O29),'Module C Corrected'!O29)</f>
        <v>0</v>
      </c>
      <c r="P29" s="51">
        <f ca="1">IFERROR(IF(AND($A29=VLOOKUP($A29&amp;"."&amp;$C29,UncollectibleLookup,2,FALSE),$C29=VLOOKUP($A29&amp;"."&amp;$C29,UncollectibleLookup,4,FALSE)),0,'Module C Corrected'!P29),'Module C Corrected'!P29)</f>
        <v>109</v>
      </c>
      <c r="Q29" s="32">
        <f ca="1">IFERROR(IF(AND($A29=VLOOKUP($A29&amp;"."&amp;$C29,UncollectibleLookup,2,FALSE),$C29=VLOOKUP($A29&amp;"."&amp;$C29,UncollectibleLookup,4,FALSE)),0,'Module C Corrected'!Q29),'Module C Corrected'!Q29)</f>
        <v>0</v>
      </c>
      <c r="R29" s="32">
        <f ca="1">IFERROR(IF(AND($A29=VLOOKUP($A29&amp;"."&amp;$C29,UncollectibleLookup,2,FALSE),$C29=VLOOKUP($A29&amp;"."&amp;$C29,UncollectibleLookup,4,FALSE)),0,'Module C Corrected'!R29),'Module C Corrected'!R29)</f>
        <v>0</v>
      </c>
      <c r="S29" s="32">
        <f ca="1">IFERROR(IF(AND($A29=VLOOKUP($A29&amp;"."&amp;$C29,UncollectibleLookup,2,FALSE),$C29=VLOOKUP($A29&amp;"."&amp;$C29,UncollectibleLookup,4,FALSE)),0,'Module C Corrected'!S29),'Module C Corrected'!S29)</f>
        <v>285.14999999999998</v>
      </c>
      <c r="T29" s="32">
        <f ca="1">IFERROR(IF(AND($A29=VLOOKUP($A29&amp;"."&amp;$C29,UncollectibleLookup,2,FALSE),$C29=VLOOKUP($A29&amp;"."&amp;$C29,UncollectibleLookup,4,FALSE)),0,'Module C Corrected'!T29),'Module C Corrected'!T29)</f>
        <v>0</v>
      </c>
      <c r="U29" s="32">
        <f ca="1">IFERROR(IF(AND($A29=VLOOKUP($A29&amp;"."&amp;$C29,UncollectibleLookup,2,FALSE),$C29=VLOOKUP($A29&amp;"."&amp;$C29,UncollectibleLookup,4,FALSE)),0,'Module C Corrected'!U29),'Module C Corrected'!U29)</f>
        <v>0</v>
      </c>
      <c r="V29" s="32">
        <f ca="1">IFERROR(IF(AND($A29=VLOOKUP($A29&amp;"."&amp;$C29,UncollectibleLookup,2,FALSE),$C29=VLOOKUP($A29&amp;"."&amp;$C29,UncollectibleLookup,4,FALSE)),0,'Module C Corrected'!V29),'Module C Corrected'!V29)</f>
        <v>0</v>
      </c>
      <c r="W29" s="32">
        <f ca="1">IFERROR(IF(AND($A29=VLOOKUP($A29&amp;"."&amp;$C29,UncollectibleLookup,2,FALSE),$C29=VLOOKUP($A29&amp;"."&amp;$C29,UncollectibleLookup,4,FALSE)),0,'Module C Corrected'!W29),'Module C Corrected'!W29)</f>
        <v>0</v>
      </c>
      <c r="X29" s="32">
        <f ca="1">IFERROR(IF(AND($A29=VLOOKUP($A29&amp;"."&amp;$C29,UncollectibleLookup,2,FALSE),$C29=VLOOKUP($A29&amp;"."&amp;$C29,UncollectibleLookup,4,FALSE)),0,'Module C Corrected'!X29),'Module C Corrected'!X29)</f>
        <v>0</v>
      </c>
      <c r="Y29" s="32">
        <f ca="1">IFERROR(IF(AND($A29=VLOOKUP($A29&amp;"."&amp;$C29,UncollectibleLookup,2,FALSE),$C29=VLOOKUP($A29&amp;"."&amp;$C29,UncollectibleLookup,4,FALSE)),0,'Module C Corrected'!Y29),'Module C Corrected'!Y29)</f>
        <v>0</v>
      </c>
      <c r="Z29" s="32">
        <f ca="1">IFERROR(IF(AND($A29=VLOOKUP($A29&amp;"."&amp;$C29,UncollectibleLookup,2,FALSE),$C29=VLOOKUP($A29&amp;"."&amp;$C29,UncollectibleLookup,4,FALSE)),0,'Module C Corrected'!Z29),'Module C Corrected'!Z29)</f>
        <v>0</v>
      </c>
      <c r="AA29" s="32">
        <f ca="1">IFERROR(IF(AND($A29=VLOOKUP($A29&amp;"."&amp;$C29,UncollectibleLookup,2,FALSE),$C29=VLOOKUP($A29&amp;"."&amp;$C29,UncollectibleLookup,4,FALSE)),0,'Module C Corrected'!AA29),'Module C Corrected'!AA29)</f>
        <v>0</v>
      </c>
      <c r="AB29" s="32">
        <f ca="1">IFERROR(IF(AND($A29=VLOOKUP($A29&amp;"."&amp;$C29,UncollectibleLookup,2,FALSE),$C29=VLOOKUP($A29&amp;"."&amp;$C29,UncollectibleLookup,4,FALSE)),0,'Module C Corrected'!AB29),'Module C Corrected'!AB29)</f>
        <v>1714.2</v>
      </c>
      <c r="AC29" s="2" t="str">
        <f>IF(ISBLANK('Module C Corrected'!AC29),"",'Module C Corrected'!AC29)</f>
        <v/>
      </c>
      <c r="AD29" s="2" t="str">
        <f>IF(ISBLANK('Module C Corrected'!AD29),"",'Module C Corrected'!AD29)</f>
        <v/>
      </c>
      <c r="AE29" s="2">
        <f>IF(ISBLANK('Module C Corrected'!AE29),"",'Module C Corrected'!AE29)</f>
        <v>1.05</v>
      </c>
      <c r="AF29" s="2" t="str">
        <f>IF(ISBLANK('Module C Corrected'!AF29),"",'Module C Corrected'!AF29)</f>
        <v/>
      </c>
      <c r="AG29" s="2" t="str">
        <f>IF(ISBLANK('Module C Corrected'!AG29),"",'Module C Corrected'!AG29)</f>
        <v/>
      </c>
      <c r="AH29" s="2" t="str">
        <f>IF(ISBLANK('Module C Corrected'!AH29),"",'Module C Corrected'!AH29)</f>
        <v/>
      </c>
      <c r="AI29" s="2" t="str">
        <f>IF(ISBLANK('Module C Corrected'!AI29),"",'Module C Corrected'!AI29)</f>
        <v/>
      </c>
      <c r="AJ29" s="2" t="str">
        <f>IF(ISBLANK('Module C Corrected'!AJ29),"",'Module C Corrected'!AJ29)</f>
        <v/>
      </c>
      <c r="AK29" s="2" t="str">
        <f>IF(ISBLANK('Module C Corrected'!AK29),"",'Module C Corrected'!AK29)</f>
        <v/>
      </c>
      <c r="AL29" s="2" t="str">
        <f>IF(ISBLANK('Module C Corrected'!AL29),"",'Module C Corrected'!AL29)</f>
        <v/>
      </c>
      <c r="AM29" s="2" t="str">
        <f>IF(ISBLANK('Module C Corrected'!AM29),"",'Module C Corrected'!AM29)</f>
        <v/>
      </c>
      <c r="AN29" s="2">
        <f>IF(ISBLANK('Module C Corrected'!AN29),"",'Module C Corrected'!AN29)</f>
        <v>1.05</v>
      </c>
      <c r="AO29" s="33">
        <f ca="1">IFERROR(IF(AND($A29=VLOOKUP($A29&amp;"."&amp;$C29,UncollectibleLookup,2,FALSE),$C29=VLOOKUP($A29&amp;"."&amp;$C29,UncollectibleLookup,4,FALSE)),0,'Module C Corrected'!AO29),'Module C Corrected'!AO29)</f>
        <v>0</v>
      </c>
      <c r="AP29" s="33">
        <f ca="1">IFERROR(IF(AND($A29=VLOOKUP($A29&amp;"."&amp;$C29,UncollectibleLookup,2,FALSE),$C29=VLOOKUP($A29&amp;"."&amp;$C29,UncollectibleLookup,4,FALSE)),0,'Module C Corrected'!AP29),'Module C Corrected'!AP29)</f>
        <v>0</v>
      </c>
      <c r="AQ29" s="33">
        <f ca="1">IFERROR(IF(AND($A29=VLOOKUP($A29&amp;"."&amp;$C29,UncollectibleLookup,2,FALSE),$C29=VLOOKUP($A29&amp;"."&amp;$C29,UncollectibleLookup,4,FALSE)),0,'Module C Corrected'!AQ29),'Module C Corrected'!AQ29)</f>
        <v>2.99</v>
      </c>
      <c r="AR29" s="33">
        <f ca="1">IFERROR(IF(AND($A29=VLOOKUP($A29&amp;"."&amp;$C29,UncollectibleLookup,2,FALSE),$C29=VLOOKUP($A29&amp;"."&amp;$C29,UncollectibleLookup,4,FALSE)),0,'Module C Corrected'!AR29),'Module C Corrected'!AR29)</f>
        <v>0</v>
      </c>
      <c r="AS29" s="33">
        <f ca="1">IFERROR(IF(AND($A29=VLOOKUP($A29&amp;"."&amp;$C29,UncollectibleLookup,2,FALSE),$C29=VLOOKUP($A29&amp;"."&amp;$C29,UncollectibleLookup,4,FALSE)),0,'Module C Corrected'!AS29),'Module C Corrected'!AS29)</f>
        <v>0</v>
      </c>
      <c r="AT29" s="33">
        <f ca="1">IFERROR(IF(AND($A29=VLOOKUP($A29&amp;"."&amp;$C29,UncollectibleLookup,2,FALSE),$C29=VLOOKUP($A29&amp;"."&amp;$C29,UncollectibleLookup,4,FALSE)),0,'Module C Corrected'!AT29),'Module C Corrected'!AT29)</f>
        <v>0</v>
      </c>
      <c r="AU29" s="33">
        <f ca="1">IFERROR(IF(AND($A29=VLOOKUP($A29&amp;"."&amp;$C29,UncollectibleLookup,2,FALSE),$C29=VLOOKUP($A29&amp;"."&amp;$C29,UncollectibleLookup,4,FALSE)),0,'Module C Corrected'!AU29),'Module C Corrected'!AU29)</f>
        <v>0</v>
      </c>
      <c r="AV29" s="33">
        <f ca="1">IFERROR(IF(AND($A29=VLOOKUP($A29&amp;"."&amp;$C29,UncollectibleLookup,2,FALSE),$C29=VLOOKUP($A29&amp;"."&amp;$C29,UncollectibleLookup,4,FALSE)),0,'Module C Corrected'!AV29),'Module C Corrected'!AV29)</f>
        <v>0</v>
      </c>
      <c r="AW29" s="33">
        <f ca="1">IFERROR(IF(AND($A29=VLOOKUP($A29&amp;"."&amp;$C29,UncollectibleLookup,2,FALSE),$C29=VLOOKUP($A29&amp;"."&amp;$C29,UncollectibleLookup,4,FALSE)),0,'Module C Corrected'!AW29),'Module C Corrected'!AW29)</f>
        <v>0</v>
      </c>
      <c r="AX29" s="33">
        <f ca="1">IFERROR(IF(AND($A29=VLOOKUP($A29&amp;"."&amp;$C29,UncollectibleLookup,2,FALSE),$C29=VLOOKUP($A29&amp;"."&amp;$C29,UncollectibleLookup,4,FALSE)),0,'Module C Corrected'!AX29),'Module C Corrected'!AX29)</f>
        <v>0</v>
      </c>
      <c r="AY29" s="33">
        <f ca="1">IFERROR(IF(AND($A29=VLOOKUP($A29&amp;"."&amp;$C29,UncollectibleLookup,2,FALSE),$C29=VLOOKUP($A29&amp;"."&amp;$C29,UncollectibleLookup,4,FALSE)),0,'Module C Corrected'!AY29),'Module C Corrected'!AY29)</f>
        <v>0</v>
      </c>
      <c r="AZ29" s="33">
        <f ca="1">IFERROR(IF(AND($A29=VLOOKUP($A29&amp;"."&amp;$C29,UncollectibleLookup,2,FALSE),$C29=VLOOKUP($A29&amp;"."&amp;$C29,UncollectibleLookup,4,FALSE)),0,'Module C Corrected'!AZ29),'Module C Corrected'!AZ29)</f>
        <v>18</v>
      </c>
      <c r="BA29" s="31">
        <f t="shared" ca="1" si="14"/>
        <v>0</v>
      </c>
      <c r="BB29" s="31">
        <f t="shared" ca="1" si="14"/>
        <v>0</v>
      </c>
      <c r="BC29" s="31">
        <f t="shared" ca="1" si="14"/>
        <v>-0.09</v>
      </c>
      <c r="BD29" s="31">
        <f t="shared" ca="1" si="14"/>
        <v>0</v>
      </c>
      <c r="BE29" s="31">
        <f t="shared" ca="1" si="14"/>
        <v>0</v>
      </c>
      <c r="BF29" s="31">
        <f t="shared" ca="1" si="14"/>
        <v>0</v>
      </c>
      <c r="BG29" s="31">
        <f t="shared" ca="1" si="14"/>
        <v>0</v>
      </c>
      <c r="BH29" s="31">
        <f t="shared" ca="1" si="14"/>
        <v>0</v>
      </c>
      <c r="BI29" s="31">
        <f t="shared" ca="1" si="14"/>
        <v>0</v>
      </c>
      <c r="BJ29" s="31">
        <f t="shared" ca="1" si="14"/>
        <v>0</v>
      </c>
      <c r="BK29" s="31">
        <f t="shared" ca="1" si="14"/>
        <v>0</v>
      </c>
      <c r="BL29" s="31">
        <f t="shared" ca="1" si="14"/>
        <v>-2.06</v>
      </c>
      <c r="BM29" s="6">
        <f t="shared" ca="1" si="15"/>
        <v>8.3000000000000001E-3</v>
      </c>
      <c r="BN29" s="6">
        <f t="shared" ca="1" si="15"/>
        <v>8.3000000000000001E-3</v>
      </c>
      <c r="BO29" s="6">
        <f t="shared" ca="1" si="15"/>
        <v>8.3000000000000001E-3</v>
      </c>
      <c r="BP29" s="6">
        <f t="shared" ca="1" si="15"/>
        <v>8.3000000000000001E-3</v>
      </c>
      <c r="BQ29" s="6">
        <f t="shared" ca="1" si="15"/>
        <v>8.3000000000000001E-3</v>
      </c>
      <c r="BR29" s="6">
        <f t="shared" ca="1" si="15"/>
        <v>8.3000000000000001E-3</v>
      </c>
      <c r="BS29" s="6">
        <f t="shared" ca="1" si="15"/>
        <v>8.3000000000000001E-3</v>
      </c>
      <c r="BT29" s="6">
        <f t="shared" ca="1" si="15"/>
        <v>8.3000000000000001E-3</v>
      </c>
      <c r="BU29" s="6">
        <f t="shared" ca="1" si="15"/>
        <v>8.3000000000000001E-3</v>
      </c>
      <c r="BV29" s="6">
        <f t="shared" ca="1" si="15"/>
        <v>8.3000000000000001E-3</v>
      </c>
      <c r="BW29" s="6">
        <f t="shared" ca="1" si="15"/>
        <v>8.3000000000000001E-3</v>
      </c>
      <c r="BX29" s="6">
        <f t="shared" ca="1" si="15"/>
        <v>8.3000000000000001E-3</v>
      </c>
      <c r="BY29" s="31">
        <f t="shared" ca="1" si="19"/>
        <v>0</v>
      </c>
      <c r="BZ29" s="31">
        <f t="shared" ca="1" si="19"/>
        <v>0</v>
      </c>
      <c r="CA29" s="31">
        <f t="shared" ca="1" si="19"/>
        <v>2.37</v>
      </c>
      <c r="CB29" s="31">
        <f t="shared" ca="1" si="18"/>
        <v>0</v>
      </c>
      <c r="CC29" s="31">
        <f t="shared" ca="1" si="18"/>
        <v>0</v>
      </c>
      <c r="CD29" s="31">
        <f t="shared" ca="1" si="18"/>
        <v>0</v>
      </c>
      <c r="CE29" s="31">
        <f t="shared" ca="1" si="18"/>
        <v>0</v>
      </c>
      <c r="CF29" s="31">
        <f t="shared" ca="1" si="18"/>
        <v>0</v>
      </c>
      <c r="CG29" s="31">
        <f t="shared" ca="1" si="18"/>
        <v>0</v>
      </c>
      <c r="CH29" s="31">
        <f t="shared" ca="1" si="18"/>
        <v>0</v>
      </c>
      <c r="CI29" s="31">
        <f t="shared" ca="1" si="18"/>
        <v>0</v>
      </c>
      <c r="CJ29" s="31">
        <f t="shared" ca="1" si="18"/>
        <v>14.23</v>
      </c>
      <c r="CK29" s="32">
        <f t="shared" ca="1" si="16"/>
        <v>0</v>
      </c>
      <c r="CL29" s="32">
        <f t="shared" ca="1" si="16"/>
        <v>0</v>
      </c>
      <c r="CM29" s="32">
        <f t="shared" ca="1" si="16"/>
        <v>0.71</v>
      </c>
      <c r="CN29" s="32">
        <f t="shared" ca="1" si="16"/>
        <v>0</v>
      </c>
      <c r="CO29" s="32">
        <f t="shared" ca="1" si="16"/>
        <v>0</v>
      </c>
      <c r="CP29" s="32">
        <f t="shared" ca="1" si="16"/>
        <v>0</v>
      </c>
      <c r="CQ29" s="32">
        <f t="shared" ca="1" si="16"/>
        <v>0</v>
      </c>
      <c r="CR29" s="32">
        <f t="shared" ca="1" si="16"/>
        <v>0</v>
      </c>
      <c r="CS29" s="32">
        <f t="shared" ca="1" si="16"/>
        <v>0</v>
      </c>
      <c r="CT29" s="32">
        <f t="shared" ca="1" si="16"/>
        <v>0</v>
      </c>
      <c r="CU29" s="32">
        <f t="shared" ca="1" si="16"/>
        <v>0</v>
      </c>
      <c r="CV29" s="32">
        <f t="shared" ca="1" si="16"/>
        <v>4.29</v>
      </c>
      <c r="CW29" s="31">
        <f t="shared" ca="1" si="17"/>
        <v>0</v>
      </c>
      <c r="CX29" s="31">
        <f t="shared" ca="1" si="17"/>
        <v>0</v>
      </c>
      <c r="CY29" s="31">
        <f t="shared" ca="1" si="17"/>
        <v>0.17999999999999985</v>
      </c>
      <c r="CZ29" s="31">
        <f t="shared" ca="1" si="17"/>
        <v>0</v>
      </c>
      <c r="DA29" s="31">
        <f t="shared" ca="1" si="17"/>
        <v>0</v>
      </c>
      <c r="DB29" s="31">
        <f t="shared" ca="1" si="17"/>
        <v>0</v>
      </c>
      <c r="DC29" s="31">
        <f t="shared" ca="1" si="17"/>
        <v>0</v>
      </c>
      <c r="DD29" s="31">
        <f t="shared" ca="1" si="17"/>
        <v>0</v>
      </c>
      <c r="DE29" s="31">
        <f t="shared" ca="1" si="17"/>
        <v>0</v>
      </c>
      <c r="DF29" s="31">
        <f t="shared" ca="1" si="17"/>
        <v>0</v>
      </c>
      <c r="DG29" s="31">
        <f t="shared" ca="1" si="17"/>
        <v>0</v>
      </c>
      <c r="DH29" s="31">
        <f t="shared" ca="1" si="17"/>
        <v>2.5799999999999996</v>
      </c>
      <c r="DI29" s="32">
        <f t="shared" ca="1" si="11"/>
        <v>0</v>
      </c>
      <c r="DJ29" s="32">
        <f t="shared" ca="1" si="11"/>
        <v>0</v>
      </c>
      <c r="DK29" s="32">
        <f t="shared" ca="1" si="11"/>
        <v>0.01</v>
      </c>
      <c r="DL29" s="32">
        <f t="shared" ca="1" si="11"/>
        <v>0</v>
      </c>
      <c r="DM29" s="32">
        <f t="shared" ca="1" si="11"/>
        <v>0</v>
      </c>
      <c r="DN29" s="32">
        <f t="shared" ca="1" si="11"/>
        <v>0</v>
      </c>
      <c r="DO29" s="32">
        <f t="shared" ca="1" si="11"/>
        <v>0</v>
      </c>
      <c r="DP29" s="32">
        <f t="shared" ca="1" si="11"/>
        <v>0</v>
      </c>
      <c r="DQ29" s="32">
        <f t="shared" ca="1" si="11"/>
        <v>0</v>
      </c>
      <c r="DR29" s="32">
        <f t="shared" ca="1" si="11"/>
        <v>0</v>
      </c>
      <c r="DS29" s="32">
        <f t="shared" ca="1" si="11"/>
        <v>0</v>
      </c>
      <c r="DT29" s="32">
        <f t="shared" ca="1" si="11"/>
        <v>0.13</v>
      </c>
      <c r="DU29" s="31">
        <f t="shared" ca="1" si="12"/>
        <v>0</v>
      </c>
      <c r="DV29" s="31">
        <f t="shared" ca="1" si="12"/>
        <v>0</v>
      </c>
      <c r="DW29" s="31">
        <f t="shared" ca="1" si="12"/>
        <v>0.06</v>
      </c>
      <c r="DX29" s="31">
        <f t="shared" ca="1" si="12"/>
        <v>0</v>
      </c>
      <c r="DY29" s="31">
        <f t="shared" ca="1" si="12"/>
        <v>0</v>
      </c>
      <c r="DZ29" s="31">
        <f t="shared" ca="1" si="12"/>
        <v>0</v>
      </c>
      <c r="EA29" s="31">
        <f t="shared" ca="1" si="12"/>
        <v>0</v>
      </c>
      <c r="EB29" s="31">
        <f t="shared" ca="1" si="12"/>
        <v>0</v>
      </c>
      <c r="EC29" s="31">
        <f t="shared" ca="1" si="12"/>
        <v>0</v>
      </c>
      <c r="ED29" s="31">
        <f t="shared" ca="1" si="12"/>
        <v>0</v>
      </c>
      <c r="EE29" s="31">
        <f t="shared" ca="1" si="12"/>
        <v>0</v>
      </c>
      <c r="EF29" s="31">
        <f t="shared" ca="1" si="12"/>
        <v>0.78</v>
      </c>
      <c r="EG29" s="32">
        <f t="shared" ca="1" si="13"/>
        <v>0</v>
      </c>
      <c r="EH29" s="32">
        <f t="shared" ca="1" si="13"/>
        <v>0</v>
      </c>
      <c r="EI29" s="32">
        <f t="shared" ca="1" si="13"/>
        <v>0.24999999999999986</v>
      </c>
      <c r="EJ29" s="32">
        <f t="shared" ca="1" si="13"/>
        <v>0</v>
      </c>
      <c r="EK29" s="32">
        <f t="shared" ca="1" si="13"/>
        <v>0</v>
      </c>
      <c r="EL29" s="32">
        <f t="shared" ca="1" si="13"/>
        <v>0</v>
      </c>
      <c r="EM29" s="32">
        <f t="shared" ca="1" si="13"/>
        <v>0</v>
      </c>
      <c r="EN29" s="32">
        <f t="shared" ca="1" si="13"/>
        <v>0</v>
      </c>
      <c r="EO29" s="32">
        <f t="shared" ca="1" si="13"/>
        <v>0</v>
      </c>
      <c r="EP29" s="32">
        <f t="shared" ca="1" si="13"/>
        <v>0</v>
      </c>
      <c r="EQ29" s="32">
        <f t="shared" ca="1" si="13"/>
        <v>0</v>
      </c>
      <c r="ER29" s="32">
        <f t="shared" ca="1" si="13"/>
        <v>3.4899999999999993</v>
      </c>
    </row>
    <row r="30" spans="1:148">
      <c r="A30" t="s">
        <v>545</v>
      </c>
      <c r="B30" s="1" t="s">
        <v>363</v>
      </c>
      <c r="C30" t="str">
        <f t="shared" ca="1" si="1"/>
        <v>BCHIMP</v>
      </c>
      <c r="D30" t="str">
        <f t="shared" ca="1" si="2"/>
        <v>Alberta-BC Intertie - Import</v>
      </c>
      <c r="E30" s="51">
        <f ca="1">IFERROR(IF(AND($A30=VLOOKUP($A30&amp;"."&amp;$C30,UncollectibleLookup,2,FALSE),$C30=VLOOKUP($A30&amp;"."&amp;$C30,UncollectibleLookup,4,FALSE)),0,'Module C Corrected'!E30),'Module C Corrected'!E30)</f>
        <v>80</v>
      </c>
      <c r="F30" s="51">
        <f ca="1">IFERROR(IF(AND($A30=VLOOKUP($A30&amp;"."&amp;$C30,UncollectibleLookup,2,FALSE),$C30=VLOOKUP($A30&amp;"."&amp;$C30,UncollectibleLookup,4,FALSE)),0,'Module C Corrected'!F30),'Module C Corrected'!F30)</f>
        <v>215</v>
      </c>
      <c r="G30" s="51">
        <f ca="1">IFERROR(IF(AND($A30=VLOOKUP($A30&amp;"."&amp;$C30,UncollectibleLookup,2,FALSE),$C30=VLOOKUP($A30&amp;"."&amp;$C30,UncollectibleLookup,4,FALSE)),0,'Module C Corrected'!G30),'Module C Corrected'!G30)</f>
        <v>540</v>
      </c>
      <c r="H30" s="51">
        <f ca="1">IFERROR(IF(AND($A30=VLOOKUP($A30&amp;"."&amp;$C30,UncollectibleLookup,2,FALSE),$C30=VLOOKUP($A30&amp;"."&amp;$C30,UncollectibleLookup,4,FALSE)),0,'Module C Corrected'!H30),'Module C Corrected'!H30)</f>
        <v>274</v>
      </c>
      <c r="I30" s="51">
        <f ca="1">IFERROR(IF(AND($A30=VLOOKUP($A30&amp;"."&amp;$C30,UncollectibleLookup,2,FALSE),$C30=VLOOKUP($A30&amp;"."&amp;$C30,UncollectibleLookup,4,FALSE)),0,'Module C Corrected'!I30),'Module C Corrected'!I30)</f>
        <v>125</v>
      </c>
      <c r="J30" s="51">
        <f ca="1">IFERROR(IF(AND($A30=VLOOKUP($A30&amp;"."&amp;$C30,UncollectibleLookup,2,FALSE),$C30=VLOOKUP($A30&amp;"."&amp;$C30,UncollectibleLookup,4,FALSE)),0,'Module C Corrected'!J30),'Module C Corrected'!J30)</f>
        <v>310</v>
      </c>
      <c r="K30" s="51">
        <f ca="1">IFERROR(IF(AND($A30=VLOOKUP($A30&amp;"."&amp;$C30,UncollectibleLookup,2,FALSE),$C30=VLOOKUP($A30&amp;"."&amp;$C30,UncollectibleLookup,4,FALSE)),0,'Module C Corrected'!K30),'Module C Corrected'!K30)</f>
        <v>291</v>
      </c>
      <c r="L30" s="51">
        <f ca="1">IFERROR(IF(AND($A30=VLOOKUP($A30&amp;"."&amp;$C30,UncollectibleLookup,2,FALSE),$C30=VLOOKUP($A30&amp;"."&amp;$C30,UncollectibleLookup,4,FALSE)),0,'Module C Corrected'!L30),'Module C Corrected'!L30)</f>
        <v>400</v>
      </c>
      <c r="M30" s="51">
        <f ca="1">IFERROR(IF(AND($A30=VLOOKUP($A30&amp;"."&amp;$C30,UncollectibleLookup,2,FALSE),$C30=VLOOKUP($A30&amp;"."&amp;$C30,UncollectibleLookup,4,FALSE)),0,'Module C Corrected'!M30),'Module C Corrected'!M30)</f>
        <v>0</v>
      </c>
      <c r="N30" s="51">
        <f ca="1">IFERROR(IF(AND($A30=VLOOKUP($A30&amp;"."&amp;$C30,UncollectibleLookup,2,FALSE),$C30=VLOOKUP($A30&amp;"."&amp;$C30,UncollectibleLookup,4,FALSE)),0,'Module C Corrected'!N30),'Module C Corrected'!N30)</f>
        <v>15</v>
      </c>
      <c r="O30" s="51">
        <f ca="1">IFERROR(IF(AND($A30=VLOOKUP($A30&amp;"."&amp;$C30,UncollectibleLookup,2,FALSE),$C30=VLOOKUP($A30&amp;"."&amp;$C30,UncollectibleLookup,4,FALSE)),0,'Module C Corrected'!O30),'Module C Corrected'!O30)</f>
        <v>0</v>
      </c>
      <c r="P30" s="51">
        <f ca="1">IFERROR(IF(AND($A30=VLOOKUP($A30&amp;"."&amp;$C30,UncollectibleLookup,2,FALSE),$C30=VLOOKUP($A30&amp;"."&amp;$C30,UncollectibleLookup,4,FALSE)),0,'Module C Corrected'!P30),'Module C Corrected'!P30)</f>
        <v>0</v>
      </c>
      <c r="Q30" s="32">
        <f ca="1">IFERROR(IF(AND($A30=VLOOKUP($A30&amp;"."&amp;$C30,UncollectibleLookup,2,FALSE),$C30=VLOOKUP($A30&amp;"."&amp;$C30,UncollectibleLookup,4,FALSE)),0,'Module C Corrected'!Q30),'Module C Corrected'!Q30)</f>
        <v>4673.3999999999996</v>
      </c>
      <c r="R30" s="32">
        <f ca="1">IFERROR(IF(AND($A30=VLOOKUP($A30&amp;"."&amp;$C30,UncollectibleLookup,2,FALSE),$C30=VLOOKUP($A30&amp;"."&amp;$C30,UncollectibleLookup,4,FALSE)),0,'Module C Corrected'!R30),'Module C Corrected'!R30)</f>
        <v>15847.15</v>
      </c>
      <c r="S30" s="32">
        <f ca="1">IFERROR(IF(AND($A30=VLOOKUP($A30&amp;"."&amp;$C30,UncollectibleLookup,2,FALSE),$C30=VLOOKUP($A30&amp;"."&amp;$C30,UncollectibleLookup,4,FALSE)),0,'Module C Corrected'!S30),'Module C Corrected'!S30)</f>
        <v>23014.05</v>
      </c>
      <c r="T30" s="32">
        <f ca="1">IFERROR(IF(AND($A30=VLOOKUP($A30&amp;"."&amp;$C30,UncollectibleLookup,2,FALSE),$C30=VLOOKUP($A30&amp;"."&amp;$C30,UncollectibleLookup,4,FALSE)),0,'Module C Corrected'!T30),'Module C Corrected'!T30)</f>
        <v>15798</v>
      </c>
      <c r="U30" s="32">
        <f ca="1">IFERROR(IF(AND($A30=VLOOKUP($A30&amp;"."&amp;$C30,UncollectibleLookup,2,FALSE),$C30=VLOOKUP($A30&amp;"."&amp;$C30,UncollectibleLookup,4,FALSE)),0,'Module C Corrected'!U30),'Module C Corrected'!U30)</f>
        <v>11749.2</v>
      </c>
      <c r="V30" s="32">
        <f ca="1">IFERROR(IF(AND($A30=VLOOKUP($A30&amp;"."&amp;$C30,UncollectibleLookup,2,FALSE),$C30=VLOOKUP($A30&amp;"."&amp;$C30,UncollectibleLookup,4,FALSE)),0,'Module C Corrected'!V30),'Module C Corrected'!V30)</f>
        <v>18078.599999999999</v>
      </c>
      <c r="W30" s="32">
        <f ca="1">IFERROR(IF(AND($A30=VLOOKUP($A30&amp;"."&amp;$C30,UncollectibleLookup,2,FALSE),$C30=VLOOKUP($A30&amp;"."&amp;$C30,UncollectibleLookup,4,FALSE)),0,'Module C Corrected'!W30),'Module C Corrected'!W30)</f>
        <v>25095.65</v>
      </c>
      <c r="X30" s="32">
        <f ca="1">IFERROR(IF(AND($A30=VLOOKUP($A30&amp;"."&amp;$C30,UncollectibleLookup,2,FALSE),$C30=VLOOKUP($A30&amp;"."&amp;$C30,UncollectibleLookup,4,FALSE)),0,'Module C Corrected'!X30),'Module C Corrected'!X30)</f>
        <v>25265.65</v>
      </c>
      <c r="Y30" s="32">
        <f ca="1">IFERROR(IF(AND($A30=VLOOKUP($A30&amp;"."&amp;$C30,UncollectibleLookup,2,FALSE),$C30=VLOOKUP($A30&amp;"."&amp;$C30,UncollectibleLookup,4,FALSE)),0,'Module C Corrected'!Y30),'Module C Corrected'!Y30)</f>
        <v>0</v>
      </c>
      <c r="Z30" s="32">
        <f ca="1">IFERROR(IF(AND($A30=VLOOKUP($A30&amp;"."&amp;$C30,UncollectibleLookup,2,FALSE),$C30=VLOOKUP($A30&amp;"."&amp;$C30,UncollectibleLookup,4,FALSE)),0,'Module C Corrected'!Z30),'Module C Corrected'!Z30)</f>
        <v>958.35</v>
      </c>
      <c r="AA30" s="32">
        <f ca="1">IFERROR(IF(AND($A30=VLOOKUP($A30&amp;"."&amp;$C30,UncollectibleLookup,2,FALSE),$C30=VLOOKUP($A30&amp;"."&amp;$C30,UncollectibleLookup,4,FALSE)),0,'Module C Corrected'!AA30),'Module C Corrected'!AA30)</f>
        <v>0</v>
      </c>
      <c r="AB30" s="32">
        <f ca="1">IFERROR(IF(AND($A30=VLOOKUP($A30&amp;"."&amp;$C30,UncollectibleLookup,2,FALSE),$C30=VLOOKUP($A30&amp;"."&amp;$C30,UncollectibleLookup,4,FALSE)),0,'Module C Corrected'!AB30),'Module C Corrected'!AB30)</f>
        <v>0</v>
      </c>
      <c r="AC30" s="2">
        <f>IF(ISBLANK('Module C Corrected'!AC30),"",'Module C Corrected'!AC30)</f>
        <v>0.16</v>
      </c>
      <c r="AD30" s="2">
        <f>IF(ISBLANK('Module C Corrected'!AD30),"",'Module C Corrected'!AD30)</f>
        <v>0.16</v>
      </c>
      <c r="AE30" s="2">
        <f>IF(ISBLANK('Module C Corrected'!AE30),"",'Module C Corrected'!AE30)</f>
        <v>0.16</v>
      </c>
      <c r="AF30" s="2">
        <f>IF(ISBLANK('Module C Corrected'!AF30),"",'Module C Corrected'!AF30)</f>
        <v>0.16</v>
      </c>
      <c r="AG30" s="2">
        <f>IF(ISBLANK('Module C Corrected'!AG30),"",'Module C Corrected'!AG30)</f>
        <v>0.16</v>
      </c>
      <c r="AH30" s="2">
        <f>IF(ISBLANK('Module C Corrected'!AH30),"",'Module C Corrected'!AH30)</f>
        <v>0.16</v>
      </c>
      <c r="AI30" s="2">
        <f>IF(ISBLANK('Module C Corrected'!AI30),"",'Module C Corrected'!AI30)</f>
        <v>0.16</v>
      </c>
      <c r="AJ30" s="2">
        <f>IF(ISBLANK('Module C Corrected'!AJ30),"",'Module C Corrected'!AJ30)</f>
        <v>0.16</v>
      </c>
      <c r="AK30" s="2" t="str">
        <f>IF(ISBLANK('Module C Corrected'!AK30),"",'Module C Corrected'!AK30)</f>
        <v/>
      </c>
      <c r="AL30" s="2">
        <f>IF(ISBLANK('Module C Corrected'!AL30),"",'Module C Corrected'!AL30)</f>
        <v>0.16</v>
      </c>
      <c r="AM30" s="2" t="str">
        <f>IF(ISBLANK('Module C Corrected'!AM30),"",'Module C Corrected'!AM30)</f>
        <v/>
      </c>
      <c r="AN30" s="2" t="str">
        <f>IF(ISBLANK('Module C Corrected'!AN30),"",'Module C Corrected'!AN30)</f>
        <v/>
      </c>
      <c r="AO30" s="33">
        <f ca="1">IFERROR(IF(AND($A30=VLOOKUP($A30&amp;"."&amp;$C30,UncollectibleLookup,2,FALSE),$C30=VLOOKUP($A30&amp;"."&amp;$C30,UncollectibleLookup,4,FALSE)),0,'Module C Corrected'!AO30),'Module C Corrected'!AO30)</f>
        <v>7.48</v>
      </c>
      <c r="AP30" s="33">
        <f ca="1">IFERROR(IF(AND($A30=VLOOKUP($A30&amp;"."&amp;$C30,UncollectibleLookup,2,FALSE),$C30=VLOOKUP($A30&amp;"."&amp;$C30,UncollectibleLookup,4,FALSE)),0,'Module C Corrected'!AP30),'Module C Corrected'!AP30)</f>
        <v>25.36</v>
      </c>
      <c r="AQ30" s="33">
        <f ca="1">IFERROR(IF(AND($A30=VLOOKUP($A30&amp;"."&amp;$C30,UncollectibleLookup,2,FALSE),$C30=VLOOKUP($A30&amp;"."&amp;$C30,UncollectibleLookup,4,FALSE)),0,'Module C Corrected'!AQ30),'Module C Corrected'!AQ30)</f>
        <v>36.82</v>
      </c>
      <c r="AR30" s="33">
        <f ca="1">IFERROR(IF(AND($A30=VLOOKUP($A30&amp;"."&amp;$C30,UncollectibleLookup,2,FALSE),$C30=VLOOKUP($A30&amp;"."&amp;$C30,UncollectibleLookup,4,FALSE)),0,'Module C Corrected'!AR30),'Module C Corrected'!AR30)</f>
        <v>25.28</v>
      </c>
      <c r="AS30" s="33">
        <f ca="1">IFERROR(IF(AND($A30=VLOOKUP($A30&amp;"."&amp;$C30,UncollectibleLookup,2,FALSE),$C30=VLOOKUP($A30&amp;"."&amp;$C30,UncollectibleLookup,4,FALSE)),0,'Module C Corrected'!AS30),'Module C Corrected'!AS30)</f>
        <v>18.8</v>
      </c>
      <c r="AT30" s="33">
        <f ca="1">IFERROR(IF(AND($A30=VLOOKUP($A30&amp;"."&amp;$C30,UncollectibleLookup,2,FALSE),$C30=VLOOKUP($A30&amp;"."&amp;$C30,UncollectibleLookup,4,FALSE)),0,'Module C Corrected'!AT30),'Module C Corrected'!AT30)</f>
        <v>28.93</v>
      </c>
      <c r="AU30" s="33">
        <f ca="1">IFERROR(IF(AND($A30=VLOOKUP($A30&amp;"."&amp;$C30,UncollectibleLookup,2,FALSE),$C30=VLOOKUP($A30&amp;"."&amp;$C30,UncollectibleLookup,4,FALSE)),0,'Module C Corrected'!AU30),'Module C Corrected'!AU30)</f>
        <v>40.15</v>
      </c>
      <c r="AV30" s="33">
        <f ca="1">IFERROR(IF(AND($A30=VLOOKUP($A30&amp;"."&amp;$C30,UncollectibleLookup,2,FALSE),$C30=VLOOKUP($A30&amp;"."&amp;$C30,UncollectibleLookup,4,FALSE)),0,'Module C Corrected'!AV30),'Module C Corrected'!AV30)</f>
        <v>40.43</v>
      </c>
      <c r="AW30" s="33">
        <f ca="1">IFERROR(IF(AND($A30=VLOOKUP($A30&amp;"."&amp;$C30,UncollectibleLookup,2,FALSE),$C30=VLOOKUP($A30&amp;"."&amp;$C30,UncollectibleLookup,4,FALSE)),0,'Module C Corrected'!AW30),'Module C Corrected'!AW30)</f>
        <v>0</v>
      </c>
      <c r="AX30" s="33">
        <f ca="1">IFERROR(IF(AND($A30=VLOOKUP($A30&amp;"."&amp;$C30,UncollectibleLookup,2,FALSE),$C30=VLOOKUP($A30&amp;"."&amp;$C30,UncollectibleLookup,4,FALSE)),0,'Module C Corrected'!AX30),'Module C Corrected'!AX30)</f>
        <v>1.53</v>
      </c>
      <c r="AY30" s="33">
        <f ca="1">IFERROR(IF(AND($A30=VLOOKUP($A30&amp;"."&amp;$C30,UncollectibleLookup,2,FALSE),$C30=VLOOKUP($A30&amp;"."&amp;$C30,UncollectibleLookup,4,FALSE)),0,'Module C Corrected'!AY30),'Module C Corrected'!AY30)</f>
        <v>0</v>
      </c>
      <c r="AZ30" s="33">
        <f ca="1">IFERROR(IF(AND($A30=VLOOKUP($A30&amp;"."&amp;$C30,UncollectibleLookup,2,FALSE),$C30=VLOOKUP($A30&amp;"."&amp;$C30,UncollectibleLookup,4,FALSE)),0,'Module C Corrected'!AZ30),'Module C Corrected'!AZ30)</f>
        <v>0</v>
      </c>
      <c r="BA30" s="31">
        <f t="shared" ca="1" si="14"/>
        <v>-1.4</v>
      </c>
      <c r="BB30" s="31">
        <f t="shared" ca="1" si="14"/>
        <v>-4.75</v>
      </c>
      <c r="BC30" s="31">
        <f t="shared" ca="1" si="14"/>
        <v>-6.9</v>
      </c>
      <c r="BD30" s="31">
        <f t="shared" ca="1" si="14"/>
        <v>-6.32</v>
      </c>
      <c r="BE30" s="31">
        <f t="shared" ca="1" si="14"/>
        <v>-4.7</v>
      </c>
      <c r="BF30" s="31">
        <f t="shared" ca="1" si="14"/>
        <v>-7.23</v>
      </c>
      <c r="BG30" s="31">
        <f t="shared" ca="1" si="14"/>
        <v>0</v>
      </c>
      <c r="BH30" s="31">
        <f t="shared" ca="1" si="14"/>
        <v>0</v>
      </c>
      <c r="BI30" s="31">
        <f t="shared" ca="1" si="14"/>
        <v>0</v>
      </c>
      <c r="BJ30" s="31">
        <f t="shared" ca="1" si="14"/>
        <v>-1.1499999999999999</v>
      </c>
      <c r="BK30" s="31">
        <f t="shared" ca="1" si="14"/>
        <v>0</v>
      </c>
      <c r="BL30" s="31">
        <f t="shared" ca="1" si="14"/>
        <v>0</v>
      </c>
      <c r="BM30" s="6">
        <f t="shared" ca="1" si="15"/>
        <v>-1.5900000000000001E-2</v>
      </c>
      <c r="BN30" s="6">
        <f t="shared" ca="1" si="15"/>
        <v>-1.5900000000000001E-2</v>
      </c>
      <c r="BO30" s="6">
        <f t="shared" ca="1" si="15"/>
        <v>-1.5900000000000001E-2</v>
      </c>
      <c r="BP30" s="6">
        <f t="shared" ca="1" si="15"/>
        <v>-1.5900000000000001E-2</v>
      </c>
      <c r="BQ30" s="6">
        <f t="shared" ca="1" si="15"/>
        <v>-1.5900000000000001E-2</v>
      </c>
      <c r="BR30" s="6">
        <f t="shared" ca="1" si="15"/>
        <v>-1.5900000000000001E-2</v>
      </c>
      <c r="BS30" s="6">
        <f t="shared" ca="1" si="15"/>
        <v>-1.5900000000000001E-2</v>
      </c>
      <c r="BT30" s="6">
        <f t="shared" ca="1" si="15"/>
        <v>-1.5900000000000001E-2</v>
      </c>
      <c r="BU30" s="6">
        <f t="shared" ca="1" si="15"/>
        <v>-1.5900000000000001E-2</v>
      </c>
      <c r="BV30" s="6">
        <f t="shared" ca="1" si="15"/>
        <v>-1.5900000000000001E-2</v>
      </c>
      <c r="BW30" s="6">
        <f t="shared" ca="1" si="15"/>
        <v>-1.5900000000000001E-2</v>
      </c>
      <c r="BX30" s="6">
        <f t="shared" ca="1" si="15"/>
        <v>-1.5900000000000001E-2</v>
      </c>
      <c r="BY30" s="31">
        <f t="shared" ca="1" si="19"/>
        <v>-74.31</v>
      </c>
      <c r="BZ30" s="31">
        <f t="shared" ca="1" si="19"/>
        <v>-251.97</v>
      </c>
      <c r="CA30" s="31">
        <f t="shared" ca="1" si="19"/>
        <v>-365.92</v>
      </c>
      <c r="CB30" s="31">
        <f t="shared" ca="1" si="18"/>
        <v>-251.19</v>
      </c>
      <c r="CC30" s="31">
        <f t="shared" ca="1" si="18"/>
        <v>-186.81</v>
      </c>
      <c r="CD30" s="31">
        <f t="shared" ca="1" si="18"/>
        <v>-287.45</v>
      </c>
      <c r="CE30" s="31">
        <f t="shared" ca="1" si="18"/>
        <v>-399.02</v>
      </c>
      <c r="CF30" s="31">
        <f t="shared" ca="1" si="18"/>
        <v>-401.72</v>
      </c>
      <c r="CG30" s="31">
        <f t="shared" ca="1" si="18"/>
        <v>0</v>
      </c>
      <c r="CH30" s="31">
        <f t="shared" ca="1" si="18"/>
        <v>-15.24</v>
      </c>
      <c r="CI30" s="31">
        <f t="shared" ca="1" si="18"/>
        <v>0</v>
      </c>
      <c r="CJ30" s="31">
        <f t="shared" ca="1" si="18"/>
        <v>0</v>
      </c>
      <c r="CK30" s="32">
        <f t="shared" ca="1" si="16"/>
        <v>11.68</v>
      </c>
      <c r="CL30" s="32">
        <f t="shared" ca="1" si="16"/>
        <v>39.619999999999997</v>
      </c>
      <c r="CM30" s="32">
        <f t="shared" ca="1" si="16"/>
        <v>57.54</v>
      </c>
      <c r="CN30" s="32">
        <f t="shared" ca="1" si="16"/>
        <v>39.5</v>
      </c>
      <c r="CO30" s="32">
        <f t="shared" ca="1" si="16"/>
        <v>29.37</v>
      </c>
      <c r="CP30" s="32">
        <f t="shared" ca="1" si="16"/>
        <v>45.2</v>
      </c>
      <c r="CQ30" s="32">
        <f t="shared" ca="1" si="16"/>
        <v>62.74</v>
      </c>
      <c r="CR30" s="32">
        <f t="shared" ca="1" si="16"/>
        <v>63.16</v>
      </c>
      <c r="CS30" s="32">
        <f t="shared" ca="1" si="16"/>
        <v>0</v>
      </c>
      <c r="CT30" s="32">
        <f t="shared" ca="1" si="16"/>
        <v>2.4</v>
      </c>
      <c r="CU30" s="32">
        <f t="shared" ca="1" si="16"/>
        <v>0</v>
      </c>
      <c r="CV30" s="32">
        <f t="shared" ca="1" si="16"/>
        <v>0</v>
      </c>
      <c r="CW30" s="31">
        <f t="shared" ca="1" si="17"/>
        <v>-68.709999999999994</v>
      </c>
      <c r="CX30" s="31">
        <f t="shared" ca="1" si="17"/>
        <v>-232.95999999999998</v>
      </c>
      <c r="CY30" s="31">
        <f t="shared" ca="1" si="17"/>
        <v>-338.3</v>
      </c>
      <c r="CZ30" s="31">
        <f t="shared" ca="1" si="17"/>
        <v>-230.65</v>
      </c>
      <c r="DA30" s="31">
        <f t="shared" ca="1" si="17"/>
        <v>-171.54000000000002</v>
      </c>
      <c r="DB30" s="31">
        <f t="shared" ca="1" si="17"/>
        <v>-263.95</v>
      </c>
      <c r="DC30" s="31">
        <f t="shared" ca="1" si="17"/>
        <v>-376.42999999999995</v>
      </c>
      <c r="DD30" s="31">
        <f t="shared" ca="1" si="17"/>
        <v>-378.99000000000007</v>
      </c>
      <c r="DE30" s="31">
        <f t="shared" ca="1" si="17"/>
        <v>0</v>
      </c>
      <c r="DF30" s="31">
        <f t="shared" ca="1" si="17"/>
        <v>-13.219999999999999</v>
      </c>
      <c r="DG30" s="31">
        <f t="shared" ca="1" si="17"/>
        <v>0</v>
      </c>
      <c r="DH30" s="31">
        <f t="shared" ca="1" si="17"/>
        <v>0</v>
      </c>
      <c r="DI30" s="32">
        <f t="shared" ca="1" si="11"/>
        <v>-3.44</v>
      </c>
      <c r="DJ30" s="32">
        <f t="shared" ca="1" si="11"/>
        <v>-11.65</v>
      </c>
      <c r="DK30" s="32">
        <f t="shared" ca="1" si="11"/>
        <v>-16.920000000000002</v>
      </c>
      <c r="DL30" s="32">
        <f t="shared" ca="1" si="11"/>
        <v>-11.53</v>
      </c>
      <c r="DM30" s="32">
        <f t="shared" ca="1" si="11"/>
        <v>-8.58</v>
      </c>
      <c r="DN30" s="32">
        <f t="shared" ca="1" si="11"/>
        <v>-13.2</v>
      </c>
      <c r="DO30" s="32">
        <f t="shared" ca="1" si="11"/>
        <v>-18.82</v>
      </c>
      <c r="DP30" s="32">
        <f t="shared" ca="1" si="11"/>
        <v>-18.95</v>
      </c>
      <c r="DQ30" s="32">
        <f t="shared" ca="1" si="11"/>
        <v>0</v>
      </c>
      <c r="DR30" s="32">
        <f t="shared" ca="1" si="11"/>
        <v>-0.66</v>
      </c>
      <c r="DS30" s="32">
        <f t="shared" ca="1" si="11"/>
        <v>0</v>
      </c>
      <c r="DT30" s="32">
        <f t="shared" ca="1" si="11"/>
        <v>0</v>
      </c>
      <c r="DU30" s="31">
        <f t="shared" ca="1" si="12"/>
        <v>-22.14</v>
      </c>
      <c r="DV30" s="31">
        <f t="shared" ca="1" si="12"/>
        <v>-74.510000000000005</v>
      </c>
      <c r="DW30" s="31">
        <f t="shared" ca="1" si="12"/>
        <v>-107.49</v>
      </c>
      <c r="DX30" s="31">
        <f t="shared" ca="1" si="12"/>
        <v>-72.84</v>
      </c>
      <c r="DY30" s="31">
        <f t="shared" ca="1" si="12"/>
        <v>-53.89</v>
      </c>
      <c r="DZ30" s="31">
        <f t="shared" ca="1" si="12"/>
        <v>-82.48</v>
      </c>
      <c r="EA30" s="31">
        <f t="shared" ca="1" si="12"/>
        <v>-117</v>
      </c>
      <c r="EB30" s="31">
        <f t="shared" ca="1" si="12"/>
        <v>-117.16</v>
      </c>
      <c r="EC30" s="31">
        <f t="shared" ca="1" si="12"/>
        <v>0</v>
      </c>
      <c r="ED30" s="31">
        <f t="shared" ca="1" si="12"/>
        <v>-4.04</v>
      </c>
      <c r="EE30" s="31">
        <f t="shared" ca="1" si="12"/>
        <v>0</v>
      </c>
      <c r="EF30" s="31">
        <f t="shared" ca="1" si="12"/>
        <v>0</v>
      </c>
      <c r="EG30" s="32">
        <f t="shared" ca="1" si="13"/>
        <v>-94.289999999999992</v>
      </c>
      <c r="EH30" s="32">
        <f t="shared" ca="1" si="13"/>
        <v>-319.12</v>
      </c>
      <c r="EI30" s="32">
        <f t="shared" ca="1" si="13"/>
        <v>-462.71000000000004</v>
      </c>
      <c r="EJ30" s="32">
        <f t="shared" ca="1" si="13"/>
        <v>-315.02</v>
      </c>
      <c r="EK30" s="32">
        <f t="shared" ca="1" si="13"/>
        <v>-234.01000000000005</v>
      </c>
      <c r="EL30" s="32">
        <f t="shared" ca="1" si="13"/>
        <v>-359.63</v>
      </c>
      <c r="EM30" s="32">
        <f t="shared" ca="1" si="13"/>
        <v>-512.25</v>
      </c>
      <c r="EN30" s="32">
        <f t="shared" ca="1" si="13"/>
        <v>-515.1</v>
      </c>
      <c r="EO30" s="32">
        <f t="shared" ca="1" si="13"/>
        <v>0</v>
      </c>
      <c r="EP30" s="32">
        <f t="shared" ca="1" si="13"/>
        <v>-17.919999999999998</v>
      </c>
      <c r="EQ30" s="32">
        <f t="shared" ca="1" si="13"/>
        <v>0</v>
      </c>
      <c r="ER30" s="32">
        <f t="shared" ca="1" si="13"/>
        <v>0</v>
      </c>
    </row>
    <row r="31" spans="1:148">
      <c r="A31" t="s">
        <v>439</v>
      </c>
      <c r="B31" s="1" t="s">
        <v>34</v>
      </c>
      <c r="C31" t="str">
        <f t="shared" ca="1" si="1"/>
        <v>CES1/CES2</v>
      </c>
      <c r="D31" t="str">
        <f t="shared" ca="1" si="2"/>
        <v>Calgary Energy Centre #1</v>
      </c>
      <c r="E31" s="51">
        <f ca="1">IFERROR(IF(AND($A31=VLOOKUP($A31&amp;"."&amp;$C31,UncollectibleLookup,2,FALSE),$C31=VLOOKUP($A31&amp;"."&amp;$C31,UncollectibleLookup,4,FALSE)),0,'Module C Corrected'!E31),'Module C Corrected'!E31)</f>
        <v>34670.370499999997</v>
      </c>
      <c r="F31" s="51">
        <f ca="1">IFERROR(IF(AND($A31=VLOOKUP($A31&amp;"."&amp;$C31,UncollectibleLookup,2,FALSE),$C31=VLOOKUP($A31&amp;"."&amp;$C31,UncollectibleLookup,4,FALSE)),0,'Module C Corrected'!F31),'Module C Corrected'!F31)</f>
        <v>27376.0219</v>
      </c>
      <c r="G31" s="51">
        <f ca="1">IFERROR(IF(AND($A31=VLOOKUP($A31&amp;"."&amp;$C31,UncollectibleLookup,2,FALSE),$C31=VLOOKUP($A31&amp;"."&amp;$C31,UncollectibleLookup,4,FALSE)),0,'Module C Corrected'!G31),'Module C Corrected'!G31)</f>
        <v>47087.505100000002</v>
      </c>
      <c r="H31" s="51">
        <f ca="1">IFERROR(IF(AND($A31=VLOOKUP($A31&amp;"."&amp;$C31,UncollectibleLookup,2,FALSE),$C31=VLOOKUP($A31&amp;"."&amp;$C31,UncollectibleLookup,4,FALSE)),0,'Module C Corrected'!H31),'Module C Corrected'!H31)</f>
        <v>23046.882300000001</v>
      </c>
      <c r="I31" s="51">
        <f ca="1">IFERROR(IF(AND($A31=VLOOKUP($A31&amp;"."&amp;$C31,UncollectibleLookup,2,FALSE),$C31=VLOOKUP($A31&amp;"."&amp;$C31,UncollectibleLookup,4,FALSE)),0,'Module C Corrected'!I31),'Module C Corrected'!I31)</f>
        <v>39469.312100000003</v>
      </c>
      <c r="J31" s="51">
        <f ca="1">IFERROR(IF(AND($A31=VLOOKUP($A31&amp;"."&amp;$C31,UncollectibleLookup,2,FALSE),$C31=VLOOKUP($A31&amp;"."&amp;$C31,UncollectibleLookup,4,FALSE)),0,'Module C Corrected'!J31),'Module C Corrected'!J31)</f>
        <v>61398.349699999999</v>
      </c>
      <c r="K31" s="51">
        <f ca="1">IFERROR(IF(AND($A31=VLOOKUP($A31&amp;"."&amp;$C31,UncollectibleLookup,2,FALSE),$C31=VLOOKUP($A31&amp;"."&amp;$C31,UncollectibleLookup,4,FALSE)),0,'Module C Corrected'!K31),'Module C Corrected'!K31)</f>
        <v>33740.817999999999</v>
      </c>
      <c r="L31" s="51">
        <f ca="1">IFERROR(IF(AND($A31=VLOOKUP($A31&amp;"."&amp;$C31,UncollectibleLookup,2,FALSE),$C31=VLOOKUP($A31&amp;"."&amp;$C31,UncollectibleLookup,4,FALSE)),0,'Module C Corrected'!L31),'Module C Corrected'!L31)</f>
        <v>14087.874</v>
      </c>
      <c r="M31" s="51">
        <f ca="1">IFERROR(IF(AND($A31=VLOOKUP($A31&amp;"."&amp;$C31,UncollectibleLookup,2,FALSE),$C31=VLOOKUP($A31&amp;"."&amp;$C31,UncollectibleLookup,4,FALSE)),0,'Module C Corrected'!M31),'Module C Corrected'!M31)</f>
        <v>67661.998699999996</v>
      </c>
      <c r="N31" s="51">
        <f ca="1">IFERROR(IF(AND($A31=VLOOKUP($A31&amp;"."&amp;$C31,UncollectibleLookup,2,FALSE),$C31=VLOOKUP($A31&amp;"."&amp;$C31,UncollectibleLookup,4,FALSE)),0,'Module C Corrected'!N31),'Module C Corrected'!N31)</f>
        <v>69862.475999999995</v>
      </c>
      <c r="O31" s="51">
        <f ca="1">IFERROR(IF(AND($A31=VLOOKUP($A31&amp;"."&amp;$C31,UncollectibleLookup,2,FALSE),$C31=VLOOKUP($A31&amp;"."&amp;$C31,UncollectibleLookup,4,FALSE)),0,'Module C Corrected'!O31),'Module C Corrected'!O31)</f>
        <v>73623.282300000006</v>
      </c>
      <c r="P31" s="51">
        <f ca="1">IFERROR(IF(AND($A31=VLOOKUP($A31&amp;"."&amp;$C31,UncollectibleLookup,2,FALSE),$C31=VLOOKUP($A31&amp;"."&amp;$C31,UncollectibleLookup,4,FALSE)),0,'Module C Corrected'!P31),'Module C Corrected'!P31)</f>
        <v>12190.451499999999</v>
      </c>
      <c r="Q31" s="32">
        <f ca="1">IFERROR(IF(AND($A31=VLOOKUP($A31&amp;"."&amp;$C31,UncollectibleLookup,2,FALSE),$C31=VLOOKUP($A31&amp;"."&amp;$C31,UncollectibleLookup,4,FALSE)),0,'Module C Corrected'!Q31),'Module C Corrected'!Q31)</f>
        <v>6923741.2800000003</v>
      </c>
      <c r="R31" s="32">
        <f ca="1">IFERROR(IF(AND($A31=VLOOKUP($A31&amp;"."&amp;$C31,UncollectibleLookup,2,FALSE),$C31=VLOOKUP($A31&amp;"."&amp;$C31,UncollectibleLookup,4,FALSE)),0,'Module C Corrected'!R31),'Module C Corrected'!R31)</f>
        <v>1789782.46</v>
      </c>
      <c r="S31" s="32">
        <f ca="1">IFERROR(IF(AND($A31=VLOOKUP($A31&amp;"."&amp;$C31,UncollectibleLookup,2,FALSE),$C31=VLOOKUP($A31&amp;"."&amp;$C31,UncollectibleLookup,4,FALSE)),0,'Module C Corrected'!S31),'Module C Corrected'!S31)</f>
        <v>2405285.13</v>
      </c>
      <c r="T31" s="32">
        <f ca="1">IFERROR(IF(AND($A31=VLOOKUP($A31&amp;"."&amp;$C31,UncollectibleLookup,2,FALSE),$C31=VLOOKUP($A31&amp;"."&amp;$C31,UncollectibleLookup,4,FALSE)),0,'Module C Corrected'!T31),'Module C Corrected'!T31)</f>
        <v>853930.4</v>
      </c>
      <c r="U31" s="32">
        <f ca="1">IFERROR(IF(AND($A31=VLOOKUP($A31&amp;"."&amp;$C31,UncollectibleLookup,2,FALSE),$C31=VLOOKUP($A31&amp;"."&amp;$C31,UncollectibleLookup,4,FALSE)),0,'Module C Corrected'!U31),'Module C Corrected'!U31)</f>
        <v>1452480.47</v>
      </c>
      <c r="V31" s="32">
        <f ca="1">IFERROR(IF(AND($A31=VLOOKUP($A31&amp;"."&amp;$C31,UncollectibleLookup,2,FALSE),$C31=VLOOKUP($A31&amp;"."&amp;$C31,UncollectibleLookup,4,FALSE)),0,'Module C Corrected'!V31),'Module C Corrected'!V31)</f>
        <v>2393533.9700000002</v>
      </c>
      <c r="W31" s="32">
        <f ca="1">IFERROR(IF(AND($A31=VLOOKUP($A31&amp;"."&amp;$C31,UncollectibleLookup,2,FALSE),$C31=VLOOKUP($A31&amp;"."&amp;$C31,UncollectibleLookup,4,FALSE)),0,'Module C Corrected'!W31),'Module C Corrected'!W31)</f>
        <v>2071231.4</v>
      </c>
      <c r="X31" s="32">
        <f ca="1">IFERROR(IF(AND($A31=VLOOKUP($A31&amp;"."&amp;$C31,UncollectibleLookup,2,FALSE),$C31=VLOOKUP($A31&amp;"."&amp;$C31,UncollectibleLookup,4,FALSE)),0,'Module C Corrected'!X31),'Module C Corrected'!X31)</f>
        <v>977713.96</v>
      </c>
      <c r="Y31" s="32">
        <f ca="1">IFERROR(IF(AND($A31=VLOOKUP($A31&amp;"."&amp;$C31,UncollectibleLookup,2,FALSE),$C31=VLOOKUP($A31&amp;"."&amp;$C31,UncollectibleLookup,4,FALSE)),0,'Module C Corrected'!Y31),'Module C Corrected'!Y31)</f>
        <v>6976773.4199999999</v>
      </c>
      <c r="Z31" s="32">
        <f ca="1">IFERROR(IF(AND($A31=VLOOKUP($A31&amp;"."&amp;$C31,UncollectibleLookup,2,FALSE),$C31=VLOOKUP($A31&amp;"."&amp;$C31,UncollectibleLookup,4,FALSE)),0,'Module C Corrected'!Z31),'Module C Corrected'!Z31)</f>
        <v>2629010.4300000002</v>
      </c>
      <c r="AA31" s="32">
        <f ca="1">IFERROR(IF(AND($A31=VLOOKUP($A31&amp;"."&amp;$C31,UncollectibleLookup,2,FALSE),$C31=VLOOKUP($A31&amp;"."&amp;$C31,UncollectibleLookup,4,FALSE)),0,'Module C Corrected'!AA31),'Module C Corrected'!AA31)</f>
        <v>4427330.3499999996</v>
      </c>
      <c r="AB31" s="32">
        <f ca="1">IFERROR(IF(AND($A31=VLOOKUP($A31&amp;"."&amp;$C31,UncollectibleLookup,2,FALSE),$C31=VLOOKUP($A31&amp;"."&amp;$C31,UncollectibleLookup,4,FALSE)),0,'Module C Corrected'!AB31),'Module C Corrected'!AB31)</f>
        <v>1189902.69</v>
      </c>
      <c r="AC31" s="2">
        <f>IF(ISBLANK('Module C Corrected'!AC31),"",'Module C Corrected'!AC31)</f>
        <v>-0.33</v>
      </c>
      <c r="AD31" s="2">
        <f>IF(ISBLANK('Module C Corrected'!AD31),"",'Module C Corrected'!AD31)</f>
        <v>-0.33</v>
      </c>
      <c r="AE31" s="2">
        <f>IF(ISBLANK('Module C Corrected'!AE31),"",'Module C Corrected'!AE31)</f>
        <v>-0.33</v>
      </c>
      <c r="AF31" s="2">
        <f>IF(ISBLANK('Module C Corrected'!AF31),"",'Module C Corrected'!AF31)</f>
        <v>-0.33</v>
      </c>
      <c r="AG31" s="2">
        <f>IF(ISBLANK('Module C Corrected'!AG31),"",'Module C Corrected'!AG31)</f>
        <v>-0.33</v>
      </c>
      <c r="AH31" s="2">
        <f>IF(ISBLANK('Module C Corrected'!AH31),"",'Module C Corrected'!AH31)</f>
        <v>-0.33</v>
      </c>
      <c r="AI31" s="2">
        <f>IF(ISBLANK('Module C Corrected'!AI31),"",'Module C Corrected'!AI31)</f>
        <v>-0.33</v>
      </c>
      <c r="AJ31" s="2">
        <f>IF(ISBLANK('Module C Corrected'!AJ31),"",'Module C Corrected'!AJ31)</f>
        <v>-0.33</v>
      </c>
      <c r="AK31" s="2">
        <f>IF(ISBLANK('Module C Corrected'!AK31),"",'Module C Corrected'!AK31)</f>
        <v>-0.33</v>
      </c>
      <c r="AL31" s="2">
        <f>IF(ISBLANK('Module C Corrected'!AL31),"",'Module C Corrected'!AL31)</f>
        <v>-0.33</v>
      </c>
      <c r="AM31" s="2">
        <f>IF(ISBLANK('Module C Corrected'!AM31),"",'Module C Corrected'!AM31)</f>
        <v>-0.33</v>
      </c>
      <c r="AN31" s="2">
        <f>IF(ISBLANK('Module C Corrected'!AN31),"",'Module C Corrected'!AN31)</f>
        <v>-0.33</v>
      </c>
      <c r="AO31" s="33">
        <f ca="1">IFERROR(IF(AND($A31=VLOOKUP($A31&amp;"."&amp;$C31,UncollectibleLookup,2,FALSE),$C31=VLOOKUP($A31&amp;"."&amp;$C31,UncollectibleLookup,4,FALSE)),0,'Module C Corrected'!AO31),'Module C Corrected'!AO31)</f>
        <v>-22848.35</v>
      </c>
      <c r="AP31" s="33">
        <f ca="1">IFERROR(IF(AND($A31=VLOOKUP($A31&amp;"."&amp;$C31,UncollectibleLookup,2,FALSE),$C31=VLOOKUP($A31&amp;"."&amp;$C31,UncollectibleLookup,4,FALSE)),0,'Module C Corrected'!AP31),'Module C Corrected'!AP31)</f>
        <v>-5906.28</v>
      </c>
      <c r="AQ31" s="33">
        <f ca="1">IFERROR(IF(AND($A31=VLOOKUP($A31&amp;"."&amp;$C31,UncollectibleLookup,2,FALSE),$C31=VLOOKUP($A31&amp;"."&amp;$C31,UncollectibleLookup,4,FALSE)),0,'Module C Corrected'!AQ31),'Module C Corrected'!AQ31)</f>
        <v>-7937.44</v>
      </c>
      <c r="AR31" s="33">
        <f ca="1">IFERROR(IF(AND($A31=VLOOKUP($A31&amp;"."&amp;$C31,UncollectibleLookup,2,FALSE),$C31=VLOOKUP($A31&amp;"."&amp;$C31,UncollectibleLookup,4,FALSE)),0,'Module C Corrected'!AR31),'Module C Corrected'!AR31)</f>
        <v>-2817.97</v>
      </c>
      <c r="AS31" s="33">
        <f ca="1">IFERROR(IF(AND($A31=VLOOKUP($A31&amp;"."&amp;$C31,UncollectibleLookup,2,FALSE),$C31=VLOOKUP($A31&amp;"."&amp;$C31,UncollectibleLookup,4,FALSE)),0,'Module C Corrected'!AS31),'Module C Corrected'!AS31)</f>
        <v>-4793.1899999999996</v>
      </c>
      <c r="AT31" s="33">
        <f ca="1">IFERROR(IF(AND($A31=VLOOKUP($A31&amp;"."&amp;$C31,UncollectibleLookup,2,FALSE),$C31=VLOOKUP($A31&amp;"."&amp;$C31,UncollectibleLookup,4,FALSE)),0,'Module C Corrected'!AT31),'Module C Corrected'!AT31)</f>
        <v>-7898.66</v>
      </c>
      <c r="AU31" s="33">
        <f ca="1">IFERROR(IF(AND($A31=VLOOKUP($A31&amp;"."&amp;$C31,UncollectibleLookup,2,FALSE),$C31=VLOOKUP($A31&amp;"."&amp;$C31,UncollectibleLookup,4,FALSE)),0,'Module C Corrected'!AU31),'Module C Corrected'!AU31)</f>
        <v>-6835.06</v>
      </c>
      <c r="AV31" s="33">
        <f ca="1">IFERROR(IF(AND($A31=VLOOKUP($A31&amp;"."&amp;$C31,UncollectibleLookup,2,FALSE),$C31=VLOOKUP($A31&amp;"."&amp;$C31,UncollectibleLookup,4,FALSE)),0,'Module C Corrected'!AV31),'Module C Corrected'!AV31)</f>
        <v>-3226.46</v>
      </c>
      <c r="AW31" s="33">
        <f ca="1">IFERROR(IF(AND($A31=VLOOKUP($A31&amp;"."&amp;$C31,UncollectibleLookup,2,FALSE),$C31=VLOOKUP($A31&amp;"."&amp;$C31,UncollectibleLookup,4,FALSE)),0,'Module C Corrected'!AW31),'Module C Corrected'!AW31)</f>
        <v>-23023.35</v>
      </c>
      <c r="AX31" s="33">
        <f ca="1">IFERROR(IF(AND($A31=VLOOKUP($A31&amp;"."&amp;$C31,UncollectibleLookup,2,FALSE),$C31=VLOOKUP($A31&amp;"."&amp;$C31,UncollectibleLookup,4,FALSE)),0,'Module C Corrected'!AX31),'Module C Corrected'!AX31)</f>
        <v>-8675.73</v>
      </c>
      <c r="AY31" s="33">
        <f ca="1">IFERROR(IF(AND($A31=VLOOKUP($A31&amp;"."&amp;$C31,UncollectibleLookup,2,FALSE),$C31=VLOOKUP($A31&amp;"."&amp;$C31,UncollectibleLookup,4,FALSE)),0,'Module C Corrected'!AY31),'Module C Corrected'!AY31)</f>
        <v>-14610.19</v>
      </c>
      <c r="AZ31" s="33">
        <f ca="1">IFERROR(IF(AND($A31=VLOOKUP($A31&amp;"."&amp;$C31,UncollectibleLookup,2,FALSE),$C31=VLOOKUP($A31&amp;"."&amp;$C31,UncollectibleLookup,4,FALSE)),0,'Module C Corrected'!AZ31),'Module C Corrected'!AZ31)</f>
        <v>-3926.68</v>
      </c>
      <c r="BA31" s="31">
        <f t="shared" ca="1" si="14"/>
        <v>-2077.12</v>
      </c>
      <c r="BB31" s="31">
        <f t="shared" ca="1" si="14"/>
        <v>-536.92999999999995</v>
      </c>
      <c r="BC31" s="31">
        <f t="shared" ca="1" si="14"/>
        <v>-721.59</v>
      </c>
      <c r="BD31" s="31">
        <f t="shared" ca="1" si="14"/>
        <v>-341.57</v>
      </c>
      <c r="BE31" s="31">
        <f t="shared" ca="1" si="14"/>
        <v>-580.99</v>
      </c>
      <c r="BF31" s="31">
        <f t="shared" ca="1" si="14"/>
        <v>-957.41</v>
      </c>
      <c r="BG31" s="31">
        <f t="shared" ca="1" si="14"/>
        <v>0</v>
      </c>
      <c r="BH31" s="31">
        <f t="shared" ca="1" si="14"/>
        <v>0</v>
      </c>
      <c r="BI31" s="31">
        <f t="shared" ca="1" si="14"/>
        <v>0</v>
      </c>
      <c r="BJ31" s="31">
        <f t="shared" ca="1" si="14"/>
        <v>-3154.81</v>
      </c>
      <c r="BK31" s="31">
        <f t="shared" ca="1" si="14"/>
        <v>-5312.8</v>
      </c>
      <c r="BL31" s="31">
        <f t="shared" ca="1" si="14"/>
        <v>-1427.88</v>
      </c>
      <c r="BM31" s="6">
        <f t="shared" ca="1" si="15"/>
        <v>-3.8600000000000002E-2</v>
      </c>
      <c r="BN31" s="6">
        <f t="shared" ca="1" si="15"/>
        <v>-3.8600000000000002E-2</v>
      </c>
      <c r="BO31" s="6">
        <f t="shared" ca="1" si="15"/>
        <v>-3.8600000000000002E-2</v>
      </c>
      <c r="BP31" s="6">
        <f t="shared" ca="1" si="15"/>
        <v>-3.8600000000000002E-2</v>
      </c>
      <c r="BQ31" s="6">
        <f t="shared" ca="1" si="15"/>
        <v>-3.8600000000000002E-2</v>
      </c>
      <c r="BR31" s="6">
        <f t="shared" ca="1" si="15"/>
        <v>-3.8600000000000002E-2</v>
      </c>
      <c r="BS31" s="6">
        <f t="shared" ca="1" si="15"/>
        <v>-3.8600000000000002E-2</v>
      </c>
      <c r="BT31" s="6">
        <f t="shared" ca="1" si="15"/>
        <v>-3.8600000000000002E-2</v>
      </c>
      <c r="BU31" s="6">
        <f t="shared" ca="1" si="15"/>
        <v>-3.8600000000000002E-2</v>
      </c>
      <c r="BV31" s="6">
        <f t="shared" ca="1" si="15"/>
        <v>-3.8600000000000002E-2</v>
      </c>
      <c r="BW31" s="6">
        <f t="shared" ca="1" si="15"/>
        <v>-3.8600000000000002E-2</v>
      </c>
      <c r="BX31" s="6">
        <f t="shared" ca="1" si="15"/>
        <v>-3.8600000000000002E-2</v>
      </c>
      <c r="BY31" s="31">
        <f t="shared" ca="1" si="19"/>
        <v>-267256.40999999997</v>
      </c>
      <c r="BZ31" s="31">
        <f t="shared" ca="1" si="19"/>
        <v>-69085.600000000006</v>
      </c>
      <c r="CA31" s="31">
        <f t="shared" ca="1" si="19"/>
        <v>-92844.01</v>
      </c>
      <c r="CB31" s="31">
        <f t="shared" ca="1" si="18"/>
        <v>-32961.71</v>
      </c>
      <c r="CC31" s="31">
        <f t="shared" ca="1" si="18"/>
        <v>-56065.75</v>
      </c>
      <c r="CD31" s="31">
        <f t="shared" ca="1" si="18"/>
        <v>-92390.41</v>
      </c>
      <c r="CE31" s="31">
        <f t="shared" ca="1" si="18"/>
        <v>-79949.53</v>
      </c>
      <c r="CF31" s="31">
        <f t="shared" ca="1" si="18"/>
        <v>-37739.760000000002</v>
      </c>
      <c r="CG31" s="31">
        <f t="shared" ca="1" si="18"/>
        <v>-269303.45</v>
      </c>
      <c r="CH31" s="31">
        <f t="shared" ca="1" si="18"/>
        <v>-101479.8</v>
      </c>
      <c r="CI31" s="31">
        <f t="shared" ca="1" si="18"/>
        <v>-170894.95</v>
      </c>
      <c r="CJ31" s="31">
        <f t="shared" ca="1" si="18"/>
        <v>-45930.239999999998</v>
      </c>
      <c r="CK31" s="32">
        <f t="shared" ca="1" si="16"/>
        <v>17309.349999999999</v>
      </c>
      <c r="CL31" s="32">
        <f t="shared" ca="1" si="16"/>
        <v>4474.46</v>
      </c>
      <c r="CM31" s="32">
        <f t="shared" ca="1" si="16"/>
        <v>6013.21</v>
      </c>
      <c r="CN31" s="32">
        <f t="shared" ca="1" si="16"/>
        <v>2134.83</v>
      </c>
      <c r="CO31" s="32">
        <f t="shared" ca="1" si="16"/>
        <v>3631.2</v>
      </c>
      <c r="CP31" s="32">
        <f t="shared" ca="1" si="16"/>
        <v>5983.83</v>
      </c>
      <c r="CQ31" s="32">
        <f t="shared" ca="1" si="16"/>
        <v>5178.08</v>
      </c>
      <c r="CR31" s="32">
        <f t="shared" ca="1" si="16"/>
        <v>2444.2800000000002</v>
      </c>
      <c r="CS31" s="32">
        <f t="shared" ca="1" si="16"/>
        <v>17441.93</v>
      </c>
      <c r="CT31" s="32">
        <f t="shared" ca="1" si="16"/>
        <v>6572.53</v>
      </c>
      <c r="CU31" s="32">
        <f t="shared" ca="1" si="16"/>
        <v>11068.33</v>
      </c>
      <c r="CV31" s="32">
        <f t="shared" ca="1" si="16"/>
        <v>2974.76</v>
      </c>
      <c r="CW31" s="31">
        <f t="shared" ca="1" si="17"/>
        <v>-225021.58999999997</v>
      </c>
      <c r="CX31" s="31">
        <f t="shared" ca="1" si="17"/>
        <v>-58167.930000000008</v>
      </c>
      <c r="CY31" s="31">
        <f t="shared" ca="1" si="17"/>
        <v>-78171.76999999999</v>
      </c>
      <c r="CZ31" s="31">
        <f t="shared" ca="1" si="17"/>
        <v>-27667.339999999997</v>
      </c>
      <c r="DA31" s="31">
        <f t="shared" ca="1" si="17"/>
        <v>-47060.37</v>
      </c>
      <c r="DB31" s="31">
        <f t="shared" ca="1" si="17"/>
        <v>-77550.509999999995</v>
      </c>
      <c r="DC31" s="31">
        <f t="shared" ca="1" si="17"/>
        <v>-67936.39</v>
      </c>
      <c r="DD31" s="31">
        <f t="shared" ca="1" si="17"/>
        <v>-32069.020000000004</v>
      </c>
      <c r="DE31" s="31">
        <f t="shared" ca="1" si="17"/>
        <v>-228838.17</v>
      </c>
      <c r="DF31" s="31">
        <f t="shared" ca="1" si="17"/>
        <v>-83076.73000000001</v>
      </c>
      <c r="DG31" s="31">
        <f t="shared" ca="1" si="17"/>
        <v>-139903.63000000003</v>
      </c>
      <c r="DH31" s="31">
        <f t="shared" ca="1" si="17"/>
        <v>-37600.92</v>
      </c>
      <c r="DI31" s="32">
        <f t="shared" ca="1" si="11"/>
        <v>-11251.08</v>
      </c>
      <c r="DJ31" s="32">
        <f t="shared" ca="1" si="11"/>
        <v>-2908.4</v>
      </c>
      <c r="DK31" s="32">
        <f t="shared" ca="1" si="11"/>
        <v>-3908.59</v>
      </c>
      <c r="DL31" s="32">
        <f t="shared" ca="1" si="11"/>
        <v>-1383.37</v>
      </c>
      <c r="DM31" s="32">
        <f t="shared" ca="1" si="11"/>
        <v>-2353.02</v>
      </c>
      <c r="DN31" s="32">
        <f t="shared" ca="1" si="11"/>
        <v>-3877.53</v>
      </c>
      <c r="DO31" s="32">
        <f t="shared" ca="1" si="11"/>
        <v>-3396.82</v>
      </c>
      <c r="DP31" s="32">
        <f t="shared" ca="1" si="11"/>
        <v>-1603.45</v>
      </c>
      <c r="DQ31" s="32">
        <f t="shared" ca="1" si="11"/>
        <v>-11441.91</v>
      </c>
      <c r="DR31" s="32">
        <f t="shared" ca="1" si="11"/>
        <v>-4153.84</v>
      </c>
      <c r="DS31" s="32">
        <f t="shared" ca="1" si="11"/>
        <v>-6995.18</v>
      </c>
      <c r="DT31" s="32">
        <f t="shared" ca="1" si="11"/>
        <v>-1880.05</v>
      </c>
      <c r="DU31" s="31">
        <f t="shared" ca="1" si="12"/>
        <v>-72495.25</v>
      </c>
      <c r="DV31" s="31">
        <f t="shared" ca="1" si="12"/>
        <v>-18604.11</v>
      </c>
      <c r="DW31" s="31">
        <f t="shared" ca="1" si="12"/>
        <v>-24837.119999999999</v>
      </c>
      <c r="DX31" s="31">
        <f t="shared" ca="1" si="12"/>
        <v>-8737.73</v>
      </c>
      <c r="DY31" s="31">
        <f t="shared" ca="1" si="12"/>
        <v>-14784.97</v>
      </c>
      <c r="DZ31" s="31">
        <f t="shared" ca="1" si="12"/>
        <v>-24232.33</v>
      </c>
      <c r="EA31" s="31">
        <f t="shared" ca="1" si="12"/>
        <v>-21116.51</v>
      </c>
      <c r="EB31" s="31">
        <f t="shared" ca="1" si="12"/>
        <v>-9913.4699999999993</v>
      </c>
      <c r="EC31" s="31">
        <f t="shared" ca="1" si="12"/>
        <v>-70351.820000000007</v>
      </c>
      <c r="ED31" s="31">
        <f t="shared" ca="1" si="12"/>
        <v>-25403.75</v>
      </c>
      <c r="EE31" s="31">
        <f t="shared" ca="1" si="12"/>
        <v>-42543.01</v>
      </c>
      <c r="EF31" s="31">
        <f t="shared" ca="1" si="12"/>
        <v>-11372.18</v>
      </c>
      <c r="EG31" s="32">
        <f t="shared" ca="1" si="13"/>
        <v>-308767.91999999993</v>
      </c>
      <c r="EH31" s="32">
        <f t="shared" ca="1" si="13"/>
        <v>-79680.44</v>
      </c>
      <c r="EI31" s="32">
        <f t="shared" ca="1" si="13"/>
        <v>-106917.47999999998</v>
      </c>
      <c r="EJ31" s="32">
        <f t="shared" ca="1" si="13"/>
        <v>-37788.439999999995</v>
      </c>
      <c r="EK31" s="32">
        <f t="shared" ca="1" si="13"/>
        <v>-64198.36</v>
      </c>
      <c r="EL31" s="32">
        <f t="shared" ca="1" si="13"/>
        <v>-105660.37</v>
      </c>
      <c r="EM31" s="32">
        <f t="shared" ca="1" si="13"/>
        <v>-92449.72</v>
      </c>
      <c r="EN31" s="32">
        <f t="shared" ca="1" si="13"/>
        <v>-43585.94</v>
      </c>
      <c r="EO31" s="32">
        <f t="shared" ca="1" si="13"/>
        <v>-310631.90000000002</v>
      </c>
      <c r="EP31" s="32">
        <f t="shared" ca="1" si="13"/>
        <v>-112634.32</v>
      </c>
      <c r="EQ31" s="32">
        <f t="shared" ca="1" si="13"/>
        <v>-189441.82000000004</v>
      </c>
      <c r="ER31" s="32">
        <f t="shared" ca="1" si="13"/>
        <v>-50853.15</v>
      </c>
    </row>
    <row r="32" spans="1:148">
      <c r="A32" t="s">
        <v>439</v>
      </c>
      <c r="B32" s="1" t="s">
        <v>35</v>
      </c>
      <c r="C32" t="str">
        <f t="shared" ca="1" si="1"/>
        <v>CES1/CES2</v>
      </c>
      <c r="D32" t="str">
        <f t="shared" ca="1" si="2"/>
        <v>Calgary Energy Centre #1</v>
      </c>
      <c r="E32" s="51">
        <f ca="1">IFERROR(IF(AND($A32=VLOOKUP($A32&amp;"."&amp;$C32,UncollectibleLookup,2,FALSE),$C32=VLOOKUP($A32&amp;"."&amp;$C32,UncollectibleLookup,4,FALSE)),0,'Module C Corrected'!E32),'Module C Corrected'!E32)</f>
        <v>20633.304</v>
      </c>
      <c r="F32" s="51">
        <f ca="1">IFERROR(IF(AND($A32=VLOOKUP($A32&amp;"."&amp;$C32,UncollectibleLookup,2,FALSE),$C32=VLOOKUP($A32&amp;"."&amp;$C32,UncollectibleLookup,4,FALSE)),0,'Module C Corrected'!F32),'Module C Corrected'!F32)</f>
        <v>15684.427600000001</v>
      </c>
      <c r="G32" s="51">
        <f ca="1">IFERROR(IF(AND($A32=VLOOKUP($A32&amp;"."&amp;$C32,UncollectibleLookup,2,FALSE),$C32=VLOOKUP($A32&amp;"."&amp;$C32,UncollectibleLookup,4,FALSE)),0,'Module C Corrected'!G32),'Module C Corrected'!G32)</f>
        <v>27674.072</v>
      </c>
      <c r="H32" s="51">
        <f ca="1">IFERROR(IF(AND($A32=VLOOKUP($A32&amp;"."&amp;$C32,UncollectibleLookup,2,FALSE),$C32=VLOOKUP($A32&amp;"."&amp;$C32,UncollectibleLookup,4,FALSE)),0,'Module C Corrected'!H32),'Module C Corrected'!H32)</f>
        <v>13721.9</v>
      </c>
      <c r="I32" s="51">
        <f ca="1">IFERROR(IF(AND($A32=VLOOKUP($A32&amp;"."&amp;$C32,UncollectibleLookup,2,FALSE),$C32=VLOOKUP($A32&amp;"."&amp;$C32,UncollectibleLookup,4,FALSE)),0,'Module C Corrected'!I32),'Module C Corrected'!I32)</f>
        <v>24222.923999999999</v>
      </c>
      <c r="J32" s="51">
        <f ca="1">IFERROR(IF(AND($A32=VLOOKUP($A32&amp;"."&amp;$C32,UncollectibleLookup,2,FALSE),$C32=VLOOKUP($A32&amp;"."&amp;$C32,UncollectibleLookup,4,FALSE)),0,'Module C Corrected'!J32),'Module C Corrected'!J32)</f>
        <v>42032.857799999998</v>
      </c>
      <c r="K32" s="51">
        <f ca="1">IFERROR(IF(AND($A32=VLOOKUP($A32&amp;"."&amp;$C32,UncollectibleLookup,2,FALSE),$C32=VLOOKUP($A32&amp;"."&amp;$C32,UncollectibleLookup,4,FALSE)),0,'Module C Corrected'!K32),'Module C Corrected'!K32)</f>
        <v>20830.416000000001</v>
      </c>
      <c r="L32" s="51">
        <f ca="1">IFERROR(IF(AND($A32=VLOOKUP($A32&amp;"."&amp;$C32,UncollectibleLookup,2,FALSE),$C32=VLOOKUP($A32&amp;"."&amp;$C32,UncollectibleLookup,4,FALSE)),0,'Module C Corrected'!L32),'Module C Corrected'!L32)</f>
        <v>8644.0400000000009</v>
      </c>
      <c r="M32" s="51">
        <f ca="1">IFERROR(IF(AND($A32=VLOOKUP($A32&amp;"."&amp;$C32,UncollectibleLookup,2,FALSE),$C32=VLOOKUP($A32&amp;"."&amp;$C32,UncollectibleLookup,4,FALSE)),0,'Module C Corrected'!M32),'Module C Corrected'!M32)</f>
        <v>43748.148000000001</v>
      </c>
      <c r="N32" s="51">
        <f ca="1">IFERROR(IF(AND($A32=VLOOKUP($A32&amp;"."&amp;$C32,UncollectibleLookup,2,FALSE),$C32=VLOOKUP($A32&amp;"."&amp;$C32,UncollectibleLookup,4,FALSE)),0,'Module C Corrected'!N32),'Module C Corrected'!N32)</f>
        <v>43918.341200000003</v>
      </c>
      <c r="O32" s="51">
        <f ca="1">IFERROR(IF(AND($A32=VLOOKUP($A32&amp;"."&amp;$C32,UncollectibleLookup,2,FALSE),$C32=VLOOKUP($A32&amp;"."&amp;$C32,UncollectibleLookup,4,FALSE)),0,'Module C Corrected'!O32),'Module C Corrected'!O32)</f>
        <v>47203.631999999998</v>
      </c>
      <c r="P32" s="51">
        <f ca="1">IFERROR(IF(AND($A32=VLOOKUP($A32&amp;"."&amp;$C32,UncollectibleLookup,2,FALSE),$C32=VLOOKUP($A32&amp;"."&amp;$C32,UncollectibleLookup,4,FALSE)),0,'Module C Corrected'!P32),'Module C Corrected'!P32)</f>
        <v>6898.28</v>
      </c>
      <c r="Q32" s="32">
        <f ca="1">IFERROR(IF(AND($A32=VLOOKUP($A32&amp;"."&amp;$C32,UncollectibleLookup,2,FALSE),$C32=VLOOKUP($A32&amp;"."&amp;$C32,UncollectibleLookup,4,FALSE)),0,'Module C Corrected'!Q32),'Module C Corrected'!Q32)</f>
        <v>4306484.45</v>
      </c>
      <c r="R32" s="32">
        <f ca="1">IFERROR(IF(AND($A32=VLOOKUP($A32&amp;"."&amp;$C32,UncollectibleLookup,2,FALSE),$C32=VLOOKUP($A32&amp;"."&amp;$C32,UncollectibleLookup,4,FALSE)),0,'Module C Corrected'!R32),'Module C Corrected'!R32)</f>
        <v>1052592.68</v>
      </c>
      <c r="S32" s="32">
        <f ca="1">IFERROR(IF(AND($A32=VLOOKUP($A32&amp;"."&amp;$C32,UncollectibleLookup,2,FALSE),$C32=VLOOKUP($A32&amp;"."&amp;$C32,UncollectibleLookup,4,FALSE)),0,'Module C Corrected'!S32),'Module C Corrected'!S32)</f>
        <v>1384879.03</v>
      </c>
      <c r="T32" s="32">
        <f ca="1">IFERROR(IF(AND($A32=VLOOKUP($A32&amp;"."&amp;$C32,UncollectibleLookup,2,FALSE),$C32=VLOOKUP($A32&amp;"."&amp;$C32,UncollectibleLookup,4,FALSE)),0,'Module C Corrected'!T32),'Module C Corrected'!T32)</f>
        <v>514771.13</v>
      </c>
      <c r="U32" s="32">
        <f ca="1">IFERROR(IF(AND($A32=VLOOKUP($A32&amp;"."&amp;$C32,UncollectibleLookup,2,FALSE),$C32=VLOOKUP($A32&amp;"."&amp;$C32,UncollectibleLookup,4,FALSE)),0,'Module C Corrected'!U32),'Module C Corrected'!U32)</f>
        <v>910730.1</v>
      </c>
      <c r="V32" s="32">
        <f ca="1">IFERROR(IF(AND($A32=VLOOKUP($A32&amp;"."&amp;$C32,UncollectibleLookup,2,FALSE),$C32=VLOOKUP($A32&amp;"."&amp;$C32,UncollectibleLookup,4,FALSE)),0,'Module C Corrected'!V32),'Module C Corrected'!V32)</f>
        <v>1652697.76</v>
      </c>
      <c r="W32" s="32">
        <f ca="1">IFERROR(IF(AND($A32=VLOOKUP($A32&amp;"."&amp;$C32,UncollectibleLookup,2,FALSE),$C32=VLOOKUP($A32&amp;"."&amp;$C32,UncollectibleLookup,4,FALSE)),0,'Module C Corrected'!W32),'Module C Corrected'!W32)</f>
        <v>1289165.58</v>
      </c>
      <c r="X32" s="32">
        <f ca="1">IFERROR(IF(AND($A32=VLOOKUP($A32&amp;"."&amp;$C32,UncollectibleLookup,2,FALSE),$C32=VLOOKUP($A32&amp;"."&amp;$C32,UncollectibleLookup,4,FALSE)),0,'Module C Corrected'!X32),'Module C Corrected'!X32)</f>
        <v>613964.28</v>
      </c>
      <c r="Y32" s="32">
        <f ca="1">IFERROR(IF(AND($A32=VLOOKUP($A32&amp;"."&amp;$C32,UncollectibleLookup,2,FALSE),$C32=VLOOKUP($A32&amp;"."&amp;$C32,UncollectibleLookup,4,FALSE)),0,'Module C Corrected'!Y32),'Module C Corrected'!Y32)</f>
        <v>4832052.79</v>
      </c>
      <c r="Z32" s="32">
        <f ca="1">IFERROR(IF(AND($A32=VLOOKUP($A32&amp;"."&amp;$C32,UncollectibleLookup,2,FALSE),$C32=VLOOKUP($A32&amp;"."&amp;$C32,UncollectibleLookup,4,FALSE)),0,'Module C Corrected'!Z32),'Module C Corrected'!Z32)</f>
        <v>1638502.95</v>
      </c>
      <c r="AA32" s="32">
        <f ca="1">IFERROR(IF(AND($A32=VLOOKUP($A32&amp;"."&amp;$C32,UncollectibleLookup,2,FALSE),$C32=VLOOKUP($A32&amp;"."&amp;$C32,UncollectibleLookup,4,FALSE)),0,'Module C Corrected'!AA32),'Module C Corrected'!AA32)</f>
        <v>2907792.21</v>
      </c>
      <c r="AB32" s="32">
        <f ca="1">IFERROR(IF(AND($A32=VLOOKUP($A32&amp;"."&amp;$C32,UncollectibleLookup,2,FALSE),$C32=VLOOKUP($A32&amp;"."&amp;$C32,UncollectibleLookup,4,FALSE)),0,'Module C Corrected'!AB32),'Module C Corrected'!AB32)</f>
        <v>680964.67</v>
      </c>
      <c r="AC32" s="2">
        <f>IF(ISBLANK('Module C Corrected'!AC32),"",'Module C Corrected'!AC32)</f>
        <v>-0.33</v>
      </c>
      <c r="AD32" s="2">
        <f>IF(ISBLANK('Module C Corrected'!AD32),"",'Module C Corrected'!AD32)</f>
        <v>-0.33</v>
      </c>
      <c r="AE32" s="2">
        <f>IF(ISBLANK('Module C Corrected'!AE32),"",'Module C Corrected'!AE32)</f>
        <v>-0.33</v>
      </c>
      <c r="AF32" s="2">
        <f>IF(ISBLANK('Module C Corrected'!AF32),"",'Module C Corrected'!AF32)</f>
        <v>-0.33</v>
      </c>
      <c r="AG32" s="2">
        <f>IF(ISBLANK('Module C Corrected'!AG32),"",'Module C Corrected'!AG32)</f>
        <v>-0.33</v>
      </c>
      <c r="AH32" s="2">
        <f>IF(ISBLANK('Module C Corrected'!AH32),"",'Module C Corrected'!AH32)</f>
        <v>-0.33</v>
      </c>
      <c r="AI32" s="2">
        <f>IF(ISBLANK('Module C Corrected'!AI32),"",'Module C Corrected'!AI32)</f>
        <v>-0.33</v>
      </c>
      <c r="AJ32" s="2">
        <f>IF(ISBLANK('Module C Corrected'!AJ32),"",'Module C Corrected'!AJ32)</f>
        <v>-0.33</v>
      </c>
      <c r="AK32" s="2">
        <f>IF(ISBLANK('Module C Corrected'!AK32),"",'Module C Corrected'!AK32)</f>
        <v>-0.33</v>
      </c>
      <c r="AL32" s="2">
        <f>IF(ISBLANK('Module C Corrected'!AL32),"",'Module C Corrected'!AL32)</f>
        <v>-0.33</v>
      </c>
      <c r="AM32" s="2">
        <f>IF(ISBLANK('Module C Corrected'!AM32),"",'Module C Corrected'!AM32)</f>
        <v>-0.33</v>
      </c>
      <c r="AN32" s="2">
        <f>IF(ISBLANK('Module C Corrected'!AN32),"",'Module C Corrected'!AN32)</f>
        <v>-0.33</v>
      </c>
      <c r="AO32" s="33">
        <f ca="1">IFERROR(IF(AND($A32=VLOOKUP($A32&amp;"."&amp;$C32,UncollectibleLookup,2,FALSE),$C32=VLOOKUP($A32&amp;"."&amp;$C32,UncollectibleLookup,4,FALSE)),0,'Module C Corrected'!AO32),'Module C Corrected'!AO32)</f>
        <v>-14211.4</v>
      </c>
      <c r="AP32" s="33">
        <f ca="1">IFERROR(IF(AND($A32=VLOOKUP($A32&amp;"."&amp;$C32,UncollectibleLookup,2,FALSE),$C32=VLOOKUP($A32&amp;"."&amp;$C32,UncollectibleLookup,4,FALSE)),0,'Module C Corrected'!AP32),'Module C Corrected'!AP32)</f>
        <v>-3473.56</v>
      </c>
      <c r="AQ32" s="33">
        <f ca="1">IFERROR(IF(AND($A32=VLOOKUP($A32&amp;"."&amp;$C32,UncollectibleLookup,2,FALSE),$C32=VLOOKUP($A32&amp;"."&amp;$C32,UncollectibleLookup,4,FALSE)),0,'Module C Corrected'!AQ32),'Module C Corrected'!AQ32)</f>
        <v>-4570.1000000000004</v>
      </c>
      <c r="AR32" s="33">
        <f ca="1">IFERROR(IF(AND($A32=VLOOKUP($A32&amp;"."&amp;$C32,UncollectibleLookup,2,FALSE),$C32=VLOOKUP($A32&amp;"."&amp;$C32,UncollectibleLookup,4,FALSE)),0,'Module C Corrected'!AR32),'Module C Corrected'!AR32)</f>
        <v>-1698.74</v>
      </c>
      <c r="AS32" s="33">
        <f ca="1">IFERROR(IF(AND($A32=VLOOKUP($A32&amp;"."&amp;$C32,UncollectibleLookup,2,FALSE),$C32=VLOOKUP($A32&amp;"."&amp;$C32,UncollectibleLookup,4,FALSE)),0,'Module C Corrected'!AS32),'Module C Corrected'!AS32)</f>
        <v>-3005.41</v>
      </c>
      <c r="AT32" s="33">
        <f ca="1">IFERROR(IF(AND($A32=VLOOKUP($A32&amp;"."&amp;$C32,UncollectibleLookup,2,FALSE),$C32=VLOOKUP($A32&amp;"."&amp;$C32,UncollectibleLookup,4,FALSE)),0,'Module C Corrected'!AT32),'Module C Corrected'!AT32)</f>
        <v>-5453.9</v>
      </c>
      <c r="AU32" s="33">
        <f ca="1">IFERROR(IF(AND($A32=VLOOKUP($A32&amp;"."&amp;$C32,UncollectibleLookup,2,FALSE),$C32=VLOOKUP($A32&amp;"."&amp;$C32,UncollectibleLookup,4,FALSE)),0,'Module C Corrected'!AU32),'Module C Corrected'!AU32)</f>
        <v>-4254.25</v>
      </c>
      <c r="AV32" s="33">
        <f ca="1">IFERROR(IF(AND($A32=VLOOKUP($A32&amp;"."&amp;$C32,UncollectibleLookup,2,FALSE),$C32=VLOOKUP($A32&amp;"."&amp;$C32,UncollectibleLookup,4,FALSE)),0,'Module C Corrected'!AV32),'Module C Corrected'!AV32)</f>
        <v>-2026.08</v>
      </c>
      <c r="AW32" s="33">
        <f ca="1">IFERROR(IF(AND($A32=VLOOKUP($A32&amp;"."&amp;$C32,UncollectibleLookup,2,FALSE),$C32=VLOOKUP($A32&amp;"."&amp;$C32,UncollectibleLookup,4,FALSE)),0,'Module C Corrected'!AW32),'Module C Corrected'!AW32)</f>
        <v>-15945.77</v>
      </c>
      <c r="AX32" s="33">
        <f ca="1">IFERROR(IF(AND($A32=VLOOKUP($A32&amp;"."&amp;$C32,UncollectibleLookup,2,FALSE),$C32=VLOOKUP($A32&amp;"."&amp;$C32,UncollectibleLookup,4,FALSE)),0,'Module C Corrected'!AX32),'Module C Corrected'!AX32)</f>
        <v>-5407.06</v>
      </c>
      <c r="AY32" s="33">
        <f ca="1">IFERROR(IF(AND($A32=VLOOKUP($A32&amp;"."&amp;$C32,UncollectibleLookup,2,FALSE),$C32=VLOOKUP($A32&amp;"."&amp;$C32,UncollectibleLookup,4,FALSE)),0,'Module C Corrected'!AY32),'Module C Corrected'!AY32)</f>
        <v>-9595.7099999999991</v>
      </c>
      <c r="AZ32" s="33">
        <f ca="1">IFERROR(IF(AND($A32=VLOOKUP($A32&amp;"."&amp;$C32,UncollectibleLookup,2,FALSE),$C32=VLOOKUP($A32&amp;"."&amp;$C32,UncollectibleLookup,4,FALSE)),0,'Module C Corrected'!AZ32),'Module C Corrected'!AZ32)</f>
        <v>-2247.1799999999998</v>
      </c>
      <c r="BA32" s="31">
        <f t="shared" ca="1" si="14"/>
        <v>-1291.95</v>
      </c>
      <c r="BB32" s="31">
        <f t="shared" ca="1" si="14"/>
        <v>-315.77999999999997</v>
      </c>
      <c r="BC32" s="31">
        <f t="shared" ca="1" si="14"/>
        <v>-415.46</v>
      </c>
      <c r="BD32" s="31">
        <f t="shared" ca="1" si="14"/>
        <v>-205.91</v>
      </c>
      <c r="BE32" s="31">
        <f t="shared" ca="1" si="14"/>
        <v>-364.29</v>
      </c>
      <c r="BF32" s="31">
        <f t="shared" ca="1" si="14"/>
        <v>-661.08</v>
      </c>
      <c r="BG32" s="31">
        <f t="shared" ca="1" si="14"/>
        <v>0</v>
      </c>
      <c r="BH32" s="31">
        <f t="shared" ca="1" si="14"/>
        <v>0</v>
      </c>
      <c r="BI32" s="31">
        <f t="shared" ca="1" si="14"/>
        <v>0</v>
      </c>
      <c r="BJ32" s="31">
        <f t="shared" ca="1" si="14"/>
        <v>-1966.2</v>
      </c>
      <c r="BK32" s="31">
        <f t="shared" ca="1" si="14"/>
        <v>-3489.35</v>
      </c>
      <c r="BL32" s="31">
        <f t="shared" ca="1" si="14"/>
        <v>-817.16</v>
      </c>
      <c r="BM32" s="6">
        <f t="shared" ca="1" si="15"/>
        <v>-3.8600000000000002E-2</v>
      </c>
      <c r="BN32" s="6">
        <f t="shared" ca="1" si="15"/>
        <v>-3.8600000000000002E-2</v>
      </c>
      <c r="BO32" s="6">
        <f t="shared" ca="1" si="15"/>
        <v>-3.8600000000000002E-2</v>
      </c>
      <c r="BP32" s="6">
        <f t="shared" ca="1" si="15"/>
        <v>-3.8600000000000002E-2</v>
      </c>
      <c r="BQ32" s="6">
        <f t="shared" ca="1" si="15"/>
        <v>-3.8600000000000002E-2</v>
      </c>
      <c r="BR32" s="6">
        <f t="shared" ca="1" si="15"/>
        <v>-3.8600000000000002E-2</v>
      </c>
      <c r="BS32" s="6">
        <f t="shared" ca="1" si="15"/>
        <v>-3.8600000000000002E-2</v>
      </c>
      <c r="BT32" s="6">
        <f t="shared" ca="1" si="15"/>
        <v>-3.8600000000000002E-2</v>
      </c>
      <c r="BU32" s="6">
        <f t="shared" ca="1" si="15"/>
        <v>-3.8600000000000002E-2</v>
      </c>
      <c r="BV32" s="6">
        <f t="shared" ca="1" si="15"/>
        <v>-3.8600000000000002E-2</v>
      </c>
      <c r="BW32" s="6">
        <f t="shared" ca="1" si="15"/>
        <v>-3.8600000000000002E-2</v>
      </c>
      <c r="BX32" s="6">
        <f t="shared" ca="1" si="15"/>
        <v>-3.8600000000000002E-2</v>
      </c>
      <c r="BY32" s="31">
        <f t="shared" ca="1" si="19"/>
        <v>-166230.29999999999</v>
      </c>
      <c r="BZ32" s="31">
        <f t="shared" ca="1" si="19"/>
        <v>-40630.080000000002</v>
      </c>
      <c r="CA32" s="31">
        <f t="shared" ca="1" si="19"/>
        <v>-53456.33</v>
      </c>
      <c r="CB32" s="31">
        <f t="shared" ca="1" si="18"/>
        <v>-19870.169999999998</v>
      </c>
      <c r="CC32" s="31">
        <f t="shared" ca="1" si="18"/>
        <v>-35154.18</v>
      </c>
      <c r="CD32" s="31">
        <f t="shared" ca="1" si="18"/>
        <v>-63794.13</v>
      </c>
      <c r="CE32" s="31">
        <f t="shared" ca="1" si="18"/>
        <v>-49761.79</v>
      </c>
      <c r="CF32" s="31">
        <f t="shared" ca="1" si="18"/>
        <v>-23699.02</v>
      </c>
      <c r="CG32" s="31">
        <f t="shared" ca="1" si="18"/>
        <v>-186517.24</v>
      </c>
      <c r="CH32" s="31">
        <f t="shared" ca="1" si="18"/>
        <v>-63246.21</v>
      </c>
      <c r="CI32" s="31">
        <f t="shared" ca="1" si="18"/>
        <v>-112240.78</v>
      </c>
      <c r="CJ32" s="31">
        <f t="shared" ca="1" si="18"/>
        <v>-26285.24</v>
      </c>
      <c r="CK32" s="32">
        <f t="shared" ca="1" si="16"/>
        <v>10766.21</v>
      </c>
      <c r="CL32" s="32">
        <f t="shared" ca="1" si="16"/>
        <v>2631.48</v>
      </c>
      <c r="CM32" s="32">
        <f t="shared" ca="1" si="16"/>
        <v>3462.2</v>
      </c>
      <c r="CN32" s="32">
        <f t="shared" ca="1" si="16"/>
        <v>1286.93</v>
      </c>
      <c r="CO32" s="32">
        <f t="shared" ca="1" si="16"/>
        <v>2276.83</v>
      </c>
      <c r="CP32" s="32">
        <f t="shared" ca="1" si="16"/>
        <v>4131.74</v>
      </c>
      <c r="CQ32" s="32">
        <f t="shared" ca="1" si="16"/>
        <v>3222.91</v>
      </c>
      <c r="CR32" s="32">
        <f t="shared" ca="1" si="16"/>
        <v>1534.91</v>
      </c>
      <c r="CS32" s="32">
        <f t="shared" ca="1" si="16"/>
        <v>12080.13</v>
      </c>
      <c r="CT32" s="32">
        <f t="shared" ca="1" si="16"/>
        <v>4096.26</v>
      </c>
      <c r="CU32" s="32">
        <f t="shared" ca="1" si="16"/>
        <v>7269.48</v>
      </c>
      <c r="CV32" s="32">
        <f t="shared" ca="1" si="16"/>
        <v>1702.41</v>
      </c>
      <c r="CW32" s="31">
        <f t="shared" ca="1" si="17"/>
        <v>-139960.74</v>
      </c>
      <c r="CX32" s="31">
        <f t="shared" ca="1" si="17"/>
        <v>-34209.26</v>
      </c>
      <c r="CY32" s="31">
        <f t="shared" ca="1" si="17"/>
        <v>-45008.570000000007</v>
      </c>
      <c r="CZ32" s="31">
        <f t="shared" ca="1" si="17"/>
        <v>-16678.589999999997</v>
      </c>
      <c r="DA32" s="31">
        <f t="shared" ca="1" si="17"/>
        <v>-29507.649999999998</v>
      </c>
      <c r="DB32" s="31">
        <f t="shared" ca="1" si="17"/>
        <v>-53547.409999999996</v>
      </c>
      <c r="DC32" s="31">
        <f t="shared" ca="1" si="17"/>
        <v>-42284.630000000005</v>
      </c>
      <c r="DD32" s="31">
        <f t="shared" ca="1" si="17"/>
        <v>-20138.03</v>
      </c>
      <c r="DE32" s="31">
        <f t="shared" ca="1" si="17"/>
        <v>-158491.34</v>
      </c>
      <c r="DF32" s="31">
        <f t="shared" ca="1" si="17"/>
        <v>-51776.69</v>
      </c>
      <c r="DG32" s="31">
        <f t="shared" ca="1" si="17"/>
        <v>-91886.239999999991</v>
      </c>
      <c r="DH32" s="31">
        <f t="shared" ca="1" si="17"/>
        <v>-21518.49</v>
      </c>
      <c r="DI32" s="32">
        <f t="shared" ca="1" si="11"/>
        <v>-6998.04</v>
      </c>
      <c r="DJ32" s="32">
        <f t="shared" ca="1" si="11"/>
        <v>-1710.46</v>
      </c>
      <c r="DK32" s="32">
        <f t="shared" ca="1" si="11"/>
        <v>-2250.4299999999998</v>
      </c>
      <c r="DL32" s="32">
        <f t="shared" ca="1" si="11"/>
        <v>-833.93</v>
      </c>
      <c r="DM32" s="32">
        <f t="shared" ca="1" si="11"/>
        <v>-1475.38</v>
      </c>
      <c r="DN32" s="32">
        <f t="shared" ca="1" si="11"/>
        <v>-2677.37</v>
      </c>
      <c r="DO32" s="32">
        <f t="shared" ca="1" si="11"/>
        <v>-2114.23</v>
      </c>
      <c r="DP32" s="32">
        <f t="shared" ca="1" si="11"/>
        <v>-1006.9</v>
      </c>
      <c r="DQ32" s="32">
        <f t="shared" ca="1" si="11"/>
        <v>-7924.57</v>
      </c>
      <c r="DR32" s="32">
        <f t="shared" ca="1" si="11"/>
        <v>-2588.83</v>
      </c>
      <c r="DS32" s="32">
        <f t="shared" ca="1" si="11"/>
        <v>-4594.3100000000004</v>
      </c>
      <c r="DT32" s="32">
        <f t="shared" ca="1" si="11"/>
        <v>-1075.92</v>
      </c>
      <c r="DU32" s="31">
        <f t="shared" ca="1" si="12"/>
        <v>-45091.18</v>
      </c>
      <c r="DV32" s="31">
        <f t="shared" ca="1" si="12"/>
        <v>-10941.3</v>
      </c>
      <c r="DW32" s="31">
        <f t="shared" ca="1" si="12"/>
        <v>-14300.35</v>
      </c>
      <c r="DX32" s="31">
        <f t="shared" ca="1" si="12"/>
        <v>-5267.33</v>
      </c>
      <c r="DY32" s="31">
        <f t="shared" ca="1" si="12"/>
        <v>-9270.42</v>
      </c>
      <c r="DZ32" s="31">
        <f t="shared" ca="1" si="12"/>
        <v>-16732.04</v>
      </c>
      <c r="EA32" s="31">
        <f t="shared" ca="1" si="12"/>
        <v>-13143.24</v>
      </c>
      <c r="EB32" s="31">
        <f t="shared" ca="1" si="12"/>
        <v>-6225.25</v>
      </c>
      <c r="EC32" s="31">
        <f t="shared" ca="1" si="12"/>
        <v>-48725.07</v>
      </c>
      <c r="ED32" s="31">
        <f t="shared" ca="1" si="12"/>
        <v>-15832.62</v>
      </c>
      <c r="EE32" s="31">
        <f t="shared" ca="1" si="12"/>
        <v>-27941.5</v>
      </c>
      <c r="EF32" s="31">
        <f t="shared" ca="1" si="12"/>
        <v>-6508.14</v>
      </c>
      <c r="EG32" s="32">
        <f t="shared" ca="1" si="13"/>
        <v>-192049.96</v>
      </c>
      <c r="EH32" s="32">
        <f t="shared" ca="1" si="13"/>
        <v>-46861.020000000004</v>
      </c>
      <c r="EI32" s="32">
        <f t="shared" ca="1" si="13"/>
        <v>-61559.350000000006</v>
      </c>
      <c r="EJ32" s="32">
        <f t="shared" ca="1" si="13"/>
        <v>-22779.85</v>
      </c>
      <c r="EK32" s="32">
        <f t="shared" ca="1" si="13"/>
        <v>-40253.449999999997</v>
      </c>
      <c r="EL32" s="32">
        <f t="shared" ca="1" si="13"/>
        <v>-72956.820000000007</v>
      </c>
      <c r="EM32" s="32">
        <f t="shared" ca="1" si="13"/>
        <v>-57542.100000000006</v>
      </c>
      <c r="EN32" s="32">
        <f t="shared" ca="1" si="13"/>
        <v>-27370.18</v>
      </c>
      <c r="EO32" s="32">
        <f t="shared" ca="1" si="13"/>
        <v>-215140.98</v>
      </c>
      <c r="EP32" s="32">
        <f t="shared" ca="1" si="13"/>
        <v>-70198.14</v>
      </c>
      <c r="EQ32" s="32">
        <f t="shared" ca="1" si="13"/>
        <v>-124422.04999999999</v>
      </c>
      <c r="ER32" s="32">
        <f t="shared" ca="1" si="13"/>
        <v>-29102.550000000003</v>
      </c>
    </row>
    <row r="33" spans="1:148">
      <c r="A33" t="s">
        <v>540</v>
      </c>
      <c r="B33" s="1" t="s">
        <v>364</v>
      </c>
      <c r="C33" t="str">
        <f t="shared" ca="1" si="1"/>
        <v>BCHIMP</v>
      </c>
      <c r="D33" t="str">
        <f t="shared" ca="1" si="2"/>
        <v>Alberta-BC Intertie - Import</v>
      </c>
      <c r="E33" s="51">
        <f ca="1">IFERROR(IF(AND($A33=VLOOKUP($A33&amp;"."&amp;$C33,UncollectibleLookup,2,FALSE),$C33=VLOOKUP($A33&amp;"."&amp;$C33,UncollectibleLookup,4,FALSE)),0,'Module C Corrected'!E33),'Module C Corrected'!E33)</f>
        <v>2803</v>
      </c>
      <c r="F33" s="51">
        <f ca="1">IFERROR(IF(AND($A33=VLOOKUP($A33&amp;"."&amp;$C33,UncollectibleLookup,2,FALSE),$C33=VLOOKUP($A33&amp;"."&amp;$C33,UncollectibleLookup,4,FALSE)),0,'Module C Corrected'!F33),'Module C Corrected'!F33)</f>
        <v>105</v>
      </c>
      <c r="G33" s="51">
        <f ca="1">IFERROR(IF(AND($A33=VLOOKUP($A33&amp;"."&amp;$C33,UncollectibleLookup,2,FALSE),$C33=VLOOKUP($A33&amp;"."&amp;$C33,UncollectibleLookup,4,FALSE)),0,'Module C Corrected'!G33),'Module C Corrected'!G33)</f>
        <v>112</v>
      </c>
      <c r="H33" s="51">
        <f ca="1">IFERROR(IF(AND($A33=VLOOKUP($A33&amp;"."&amp;$C33,UncollectibleLookup,2,FALSE),$C33=VLOOKUP($A33&amp;"."&amp;$C33,UncollectibleLookup,4,FALSE)),0,'Module C Corrected'!H33),'Module C Corrected'!H33)</f>
        <v>76</v>
      </c>
      <c r="I33" s="51">
        <f ca="1">IFERROR(IF(AND($A33=VLOOKUP($A33&amp;"."&amp;$C33,UncollectibleLookup,2,FALSE),$C33=VLOOKUP($A33&amp;"."&amp;$C33,UncollectibleLookup,4,FALSE)),0,'Module C Corrected'!I33),'Module C Corrected'!I33)</f>
        <v>50</v>
      </c>
      <c r="J33" s="51">
        <f ca="1">IFERROR(IF(AND($A33=VLOOKUP($A33&amp;"."&amp;$C33,UncollectibleLookup,2,FALSE),$C33=VLOOKUP($A33&amp;"."&amp;$C33,UncollectibleLookup,4,FALSE)),0,'Module C Corrected'!J33),'Module C Corrected'!J33)</f>
        <v>100</v>
      </c>
      <c r="K33" s="51">
        <f ca="1">IFERROR(IF(AND($A33=VLOOKUP($A33&amp;"."&amp;$C33,UncollectibleLookup,2,FALSE),$C33=VLOOKUP($A33&amp;"."&amp;$C33,UncollectibleLookup,4,FALSE)),0,'Module C Corrected'!K33),'Module C Corrected'!K33)</f>
        <v>150</v>
      </c>
      <c r="L33" s="51">
        <f ca="1">IFERROR(IF(AND($A33=VLOOKUP($A33&amp;"."&amp;$C33,UncollectibleLookup,2,FALSE),$C33=VLOOKUP($A33&amp;"."&amp;$C33,UncollectibleLookup,4,FALSE)),0,'Module C Corrected'!L33),'Module C Corrected'!L33)</f>
        <v>675</v>
      </c>
      <c r="M33" s="51">
        <f ca="1">IFERROR(IF(AND($A33=VLOOKUP($A33&amp;"."&amp;$C33,UncollectibleLookup,2,FALSE),$C33=VLOOKUP($A33&amp;"."&amp;$C33,UncollectibleLookup,4,FALSE)),0,'Module C Corrected'!M33),'Module C Corrected'!M33)</f>
        <v>0</v>
      </c>
      <c r="N33" s="51">
        <f ca="1">IFERROR(IF(AND($A33=VLOOKUP($A33&amp;"."&amp;$C33,UncollectibleLookup,2,FALSE),$C33=VLOOKUP($A33&amp;"."&amp;$C33,UncollectibleLookup,4,FALSE)),0,'Module C Corrected'!N33),'Module C Corrected'!N33)</f>
        <v>0</v>
      </c>
      <c r="O33" s="51">
        <f ca="1">IFERROR(IF(AND($A33=VLOOKUP($A33&amp;"."&amp;$C33,UncollectibleLookup,2,FALSE),$C33=VLOOKUP($A33&amp;"."&amp;$C33,UncollectibleLookup,4,FALSE)),0,'Module C Corrected'!O33),'Module C Corrected'!O33)</f>
        <v>25</v>
      </c>
      <c r="P33" s="51">
        <f ca="1">IFERROR(IF(AND($A33=VLOOKUP($A33&amp;"."&amp;$C33,UncollectibleLookup,2,FALSE),$C33=VLOOKUP($A33&amp;"."&amp;$C33,UncollectibleLookup,4,FALSE)),0,'Module C Corrected'!P33),'Module C Corrected'!P33)</f>
        <v>200</v>
      </c>
      <c r="Q33" s="32">
        <f ca="1">IFERROR(IF(AND($A33=VLOOKUP($A33&amp;"."&amp;$C33,UncollectibleLookup,2,FALSE),$C33=VLOOKUP($A33&amp;"."&amp;$C33,UncollectibleLookup,4,FALSE)),0,'Module C Corrected'!Q33),'Module C Corrected'!Q33)</f>
        <v>179964.19</v>
      </c>
      <c r="R33" s="32">
        <f ca="1">IFERROR(IF(AND($A33=VLOOKUP($A33&amp;"."&amp;$C33,UncollectibleLookup,2,FALSE),$C33=VLOOKUP($A33&amp;"."&amp;$C33,UncollectibleLookup,4,FALSE)),0,'Module C Corrected'!R33),'Module C Corrected'!R33)</f>
        <v>6742.45</v>
      </c>
      <c r="S33" s="32">
        <f ca="1">IFERROR(IF(AND($A33=VLOOKUP($A33&amp;"."&amp;$C33,UncollectibleLookup,2,FALSE),$C33=VLOOKUP($A33&amp;"."&amp;$C33,UncollectibleLookup,4,FALSE)),0,'Module C Corrected'!S33),'Module C Corrected'!S33)</f>
        <v>6581</v>
      </c>
      <c r="T33" s="32">
        <f ca="1">IFERROR(IF(AND($A33=VLOOKUP($A33&amp;"."&amp;$C33,UncollectibleLookup,2,FALSE),$C33=VLOOKUP($A33&amp;"."&amp;$C33,UncollectibleLookup,4,FALSE)),0,'Module C Corrected'!T33),'Module C Corrected'!T33)</f>
        <v>2332.3000000000002</v>
      </c>
      <c r="U33" s="32">
        <f ca="1">IFERROR(IF(AND($A33=VLOOKUP($A33&amp;"."&amp;$C33,UncollectibleLookup,2,FALSE),$C33=VLOOKUP($A33&amp;"."&amp;$C33,UncollectibleLookup,4,FALSE)),0,'Module C Corrected'!U33),'Module C Corrected'!U33)</f>
        <v>3435.5</v>
      </c>
      <c r="V33" s="32">
        <f ca="1">IFERROR(IF(AND($A33=VLOOKUP($A33&amp;"."&amp;$C33,UncollectibleLookup,2,FALSE),$C33=VLOOKUP($A33&amp;"."&amp;$C33,UncollectibleLookup,4,FALSE)),0,'Module C Corrected'!V33),'Module C Corrected'!V33)</f>
        <v>5404.75</v>
      </c>
      <c r="W33" s="32">
        <f ca="1">IFERROR(IF(AND($A33=VLOOKUP($A33&amp;"."&amp;$C33,UncollectibleLookup,2,FALSE),$C33=VLOOKUP($A33&amp;"."&amp;$C33,UncollectibleLookup,4,FALSE)),0,'Module C Corrected'!W33),'Module C Corrected'!W33)</f>
        <v>6010</v>
      </c>
      <c r="X33" s="32">
        <f ca="1">IFERROR(IF(AND($A33=VLOOKUP($A33&amp;"."&amp;$C33,UncollectibleLookup,2,FALSE),$C33=VLOOKUP($A33&amp;"."&amp;$C33,UncollectibleLookup,4,FALSE)),0,'Module C Corrected'!X33),'Module C Corrected'!X33)</f>
        <v>38036.5</v>
      </c>
      <c r="Y33" s="32">
        <f ca="1">IFERROR(IF(AND($A33=VLOOKUP($A33&amp;"."&amp;$C33,UncollectibleLookup,2,FALSE),$C33=VLOOKUP($A33&amp;"."&amp;$C33,UncollectibleLookup,4,FALSE)),0,'Module C Corrected'!Y33),'Module C Corrected'!Y33)</f>
        <v>0</v>
      </c>
      <c r="Z33" s="32">
        <f ca="1">IFERROR(IF(AND($A33=VLOOKUP($A33&amp;"."&amp;$C33,UncollectibleLookup,2,FALSE),$C33=VLOOKUP($A33&amp;"."&amp;$C33,UncollectibleLookup,4,FALSE)),0,'Module C Corrected'!Z33),'Module C Corrected'!Z33)</f>
        <v>0</v>
      </c>
      <c r="AA33" s="32">
        <f ca="1">IFERROR(IF(AND($A33=VLOOKUP($A33&amp;"."&amp;$C33,UncollectibleLookup,2,FALSE),$C33=VLOOKUP($A33&amp;"."&amp;$C33,UncollectibleLookup,4,FALSE)),0,'Module C Corrected'!AA33),'Module C Corrected'!AA33)</f>
        <v>846.25</v>
      </c>
      <c r="AB33" s="32">
        <f ca="1">IFERROR(IF(AND($A33=VLOOKUP($A33&amp;"."&amp;$C33,UncollectibleLookup,2,FALSE),$C33=VLOOKUP($A33&amp;"."&amp;$C33,UncollectibleLookup,4,FALSE)),0,'Module C Corrected'!AB33),'Module C Corrected'!AB33)</f>
        <v>10782.25</v>
      </c>
      <c r="AC33" s="2">
        <f>IF(ISBLANK('Module C Corrected'!AC33),"",'Module C Corrected'!AC33)</f>
        <v>0.16</v>
      </c>
      <c r="AD33" s="2">
        <f>IF(ISBLANK('Module C Corrected'!AD33),"",'Module C Corrected'!AD33)</f>
        <v>0.16</v>
      </c>
      <c r="AE33" s="2">
        <f>IF(ISBLANK('Module C Corrected'!AE33),"",'Module C Corrected'!AE33)</f>
        <v>0.16</v>
      </c>
      <c r="AF33" s="2">
        <f>IF(ISBLANK('Module C Corrected'!AF33),"",'Module C Corrected'!AF33)</f>
        <v>0.16</v>
      </c>
      <c r="AG33" s="2">
        <f>IF(ISBLANK('Module C Corrected'!AG33),"",'Module C Corrected'!AG33)</f>
        <v>0.16</v>
      </c>
      <c r="AH33" s="2">
        <f>IF(ISBLANK('Module C Corrected'!AH33),"",'Module C Corrected'!AH33)</f>
        <v>0.16</v>
      </c>
      <c r="AI33" s="2">
        <f>IF(ISBLANK('Module C Corrected'!AI33),"",'Module C Corrected'!AI33)</f>
        <v>0.16</v>
      </c>
      <c r="AJ33" s="2">
        <f>IF(ISBLANK('Module C Corrected'!AJ33),"",'Module C Corrected'!AJ33)</f>
        <v>0.16</v>
      </c>
      <c r="AK33" s="2" t="str">
        <f>IF(ISBLANK('Module C Corrected'!AK33),"",'Module C Corrected'!AK33)</f>
        <v/>
      </c>
      <c r="AL33" s="2" t="str">
        <f>IF(ISBLANK('Module C Corrected'!AL33),"",'Module C Corrected'!AL33)</f>
        <v/>
      </c>
      <c r="AM33" s="2">
        <f>IF(ISBLANK('Module C Corrected'!AM33),"",'Module C Corrected'!AM33)</f>
        <v>0.16</v>
      </c>
      <c r="AN33" s="2">
        <f>IF(ISBLANK('Module C Corrected'!AN33),"",'Module C Corrected'!AN33)</f>
        <v>0.16</v>
      </c>
      <c r="AO33" s="33">
        <f ca="1">IFERROR(IF(AND($A33=VLOOKUP($A33&amp;"."&amp;$C33,UncollectibleLookup,2,FALSE),$C33=VLOOKUP($A33&amp;"."&amp;$C33,UncollectibleLookup,4,FALSE)),0,'Module C Corrected'!AO33),'Module C Corrected'!AO33)</f>
        <v>287.94</v>
      </c>
      <c r="AP33" s="33">
        <f ca="1">IFERROR(IF(AND($A33=VLOOKUP($A33&amp;"."&amp;$C33,UncollectibleLookup,2,FALSE),$C33=VLOOKUP($A33&amp;"."&amp;$C33,UncollectibleLookup,4,FALSE)),0,'Module C Corrected'!AP33),'Module C Corrected'!AP33)</f>
        <v>10.79</v>
      </c>
      <c r="AQ33" s="33">
        <f ca="1">IFERROR(IF(AND($A33=VLOOKUP($A33&amp;"."&amp;$C33,UncollectibleLookup,2,FALSE),$C33=VLOOKUP($A33&amp;"."&amp;$C33,UncollectibleLookup,4,FALSE)),0,'Module C Corrected'!AQ33),'Module C Corrected'!AQ33)</f>
        <v>10.53</v>
      </c>
      <c r="AR33" s="33">
        <f ca="1">IFERROR(IF(AND($A33=VLOOKUP($A33&amp;"."&amp;$C33,UncollectibleLookup,2,FALSE),$C33=VLOOKUP($A33&amp;"."&amp;$C33,UncollectibleLookup,4,FALSE)),0,'Module C Corrected'!AR33),'Module C Corrected'!AR33)</f>
        <v>3.73</v>
      </c>
      <c r="AS33" s="33">
        <f ca="1">IFERROR(IF(AND($A33=VLOOKUP($A33&amp;"."&amp;$C33,UncollectibleLookup,2,FALSE),$C33=VLOOKUP($A33&amp;"."&amp;$C33,UncollectibleLookup,4,FALSE)),0,'Module C Corrected'!AS33),'Module C Corrected'!AS33)</f>
        <v>5.5</v>
      </c>
      <c r="AT33" s="33">
        <f ca="1">IFERROR(IF(AND($A33=VLOOKUP($A33&amp;"."&amp;$C33,UncollectibleLookup,2,FALSE),$C33=VLOOKUP($A33&amp;"."&amp;$C33,UncollectibleLookup,4,FALSE)),0,'Module C Corrected'!AT33),'Module C Corrected'!AT33)</f>
        <v>8.65</v>
      </c>
      <c r="AU33" s="33">
        <f ca="1">IFERROR(IF(AND($A33=VLOOKUP($A33&amp;"."&amp;$C33,UncollectibleLookup,2,FALSE),$C33=VLOOKUP($A33&amp;"."&amp;$C33,UncollectibleLookup,4,FALSE)),0,'Module C Corrected'!AU33),'Module C Corrected'!AU33)</f>
        <v>9.6199999999999992</v>
      </c>
      <c r="AV33" s="33">
        <f ca="1">IFERROR(IF(AND($A33=VLOOKUP($A33&amp;"."&amp;$C33,UncollectibleLookup,2,FALSE),$C33=VLOOKUP($A33&amp;"."&amp;$C33,UncollectibleLookup,4,FALSE)),0,'Module C Corrected'!AV33),'Module C Corrected'!AV33)</f>
        <v>60.86</v>
      </c>
      <c r="AW33" s="33">
        <f ca="1">IFERROR(IF(AND($A33=VLOOKUP($A33&amp;"."&amp;$C33,UncollectibleLookup,2,FALSE),$C33=VLOOKUP($A33&amp;"."&amp;$C33,UncollectibleLookup,4,FALSE)),0,'Module C Corrected'!AW33),'Module C Corrected'!AW33)</f>
        <v>0</v>
      </c>
      <c r="AX33" s="33">
        <f ca="1">IFERROR(IF(AND($A33=VLOOKUP($A33&amp;"."&amp;$C33,UncollectibleLookup,2,FALSE),$C33=VLOOKUP($A33&amp;"."&amp;$C33,UncollectibleLookup,4,FALSE)),0,'Module C Corrected'!AX33),'Module C Corrected'!AX33)</f>
        <v>0</v>
      </c>
      <c r="AY33" s="33">
        <f ca="1">IFERROR(IF(AND($A33=VLOOKUP($A33&amp;"."&amp;$C33,UncollectibleLookup,2,FALSE),$C33=VLOOKUP($A33&amp;"."&amp;$C33,UncollectibleLookup,4,FALSE)),0,'Module C Corrected'!AY33),'Module C Corrected'!AY33)</f>
        <v>1.35</v>
      </c>
      <c r="AZ33" s="33">
        <f ca="1">IFERROR(IF(AND($A33=VLOOKUP($A33&amp;"."&amp;$C33,UncollectibleLookup,2,FALSE),$C33=VLOOKUP($A33&amp;"."&amp;$C33,UncollectibleLookup,4,FALSE)),0,'Module C Corrected'!AZ33),'Module C Corrected'!AZ33)</f>
        <v>17.25</v>
      </c>
      <c r="BA33" s="31">
        <f t="shared" ca="1" si="14"/>
        <v>-53.99</v>
      </c>
      <c r="BB33" s="31">
        <f t="shared" ca="1" si="14"/>
        <v>-2.02</v>
      </c>
      <c r="BC33" s="31">
        <f t="shared" ca="1" si="14"/>
        <v>-1.97</v>
      </c>
      <c r="BD33" s="31">
        <f t="shared" ca="1" si="14"/>
        <v>-0.93</v>
      </c>
      <c r="BE33" s="31">
        <f t="shared" ca="1" si="14"/>
        <v>-1.37</v>
      </c>
      <c r="BF33" s="31">
        <f t="shared" ca="1" si="14"/>
        <v>-2.16</v>
      </c>
      <c r="BG33" s="31">
        <f t="shared" ca="1" si="14"/>
        <v>0</v>
      </c>
      <c r="BH33" s="31">
        <f t="shared" ca="1" si="14"/>
        <v>0</v>
      </c>
      <c r="BI33" s="31">
        <f t="shared" ca="1" si="14"/>
        <v>0</v>
      </c>
      <c r="BJ33" s="31">
        <f t="shared" ca="1" si="14"/>
        <v>0</v>
      </c>
      <c r="BK33" s="31">
        <f t="shared" ca="1" si="14"/>
        <v>-1.02</v>
      </c>
      <c r="BL33" s="31">
        <f t="shared" ca="1" si="14"/>
        <v>-12.94</v>
      </c>
      <c r="BM33" s="6">
        <f t="shared" ca="1" si="15"/>
        <v>-1.5900000000000001E-2</v>
      </c>
      <c r="BN33" s="6">
        <f t="shared" ca="1" si="15"/>
        <v>-1.5900000000000001E-2</v>
      </c>
      <c r="BO33" s="6">
        <f t="shared" ca="1" si="15"/>
        <v>-1.5900000000000001E-2</v>
      </c>
      <c r="BP33" s="6">
        <f t="shared" ca="1" si="15"/>
        <v>-1.5900000000000001E-2</v>
      </c>
      <c r="BQ33" s="6">
        <f t="shared" ca="1" si="15"/>
        <v>-1.5900000000000001E-2</v>
      </c>
      <c r="BR33" s="6">
        <f t="shared" ca="1" si="15"/>
        <v>-1.5900000000000001E-2</v>
      </c>
      <c r="BS33" s="6">
        <f t="shared" ca="1" si="15"/>
        <v>-1.5900000000000001E-2</v>
      </c>
      <c r="BT33" s="6">
        <f t="shared" ca="1" si="15"/>
        <v>-1.5900000000000001E-2</v>
      </c>
      <c r="BU33" s="6">
        <f t="shared" ca="1" si="15"/>
        <v>-1.5900000000000001E-2</v>
      </c>
      <c r="BV33" s="6">
        <f t="shared" ca="1" si="15"/>
        <v>-1.5900000000000001E-2</v>
      </c>
      <c r="BW33" s="6">
        <f t="shared" ca="1" si="15"/>
        <v>-1.5900000000000001E-2</v>
      </c>
      <c r="BX33" s="6">
        <f t="shared" ca="1" si="15"/>
        <v>-1.5900000000000001E-2</v>
      </c>
      <c r="BY33" s="31">
        <f t="shared" ca="1" si="19"/>
        <v>-2861.43</v>
      </c>
      <c r="BZ33" s="31">
        <f t="shared" ca="1" si="19"/>
        <v>-107.2</v>
      </c>
      <c r="CA33" s="31">
        <f t="shared" ca="1" si="19"/>
        <v>-104.64</v>
      </c>
      <c r="CB33" s="31">
        <f t="shared" ca="1" si="18"/>
        <v>-37.08</v>
      </c>
      <c r="CC33" s="31">
        <f t="shared" ca="1" si="18"/>
        <v>-54.62</v>
      </c>
      <c r="CD33" s="31">
        <f t="shared" ca="1" si="18"/>
        <v>-85.94</v>
      </c>
      <c r="CE33" s="31">
        <f t="shared" ca="1" si="18"/>
        <v>-95.56</v>
      </c>
      <c r="CF33" s="31">
        <f t="shared" ca="1" si="18"/>
        <v>-604.78</v>
      </c>
      <c r="CG33" s="31">
        <f t="shared" ca="1" si="18"/>
        <v>0</v>
      </c>
      <c r="CH33" s="31">
        <f t="shared" ca="1" si="18"/>
        <v>0</v>
      </c>
      <c r="CI33" s="31">
        <f t="shared" ca="1" si="18"/>
        <v>-13.46</v>
      </c>
      <c r="CJ33" s="31">
        <f t="shared" ca="1" si="18"/>
        <v>-171.44</v>
      </c>
      <c r="CK33" s="32">
        <f t="shared" ca="1" si="16"/>
        <v>449.91</v>
      </c>
      <c r="CL33" s="32">
        <f t="shared" ca="1" si="16"/>
        <v>16.86</v>
      </c>
      <c r="CM33" s="32">
        <f t="shared" ca="1" si="16"/>
        <v>16.45</v>
      </c>
      <c r="CN33" s="32">
        <f t="shared" ca="1" si="16"/>
        <v>5.83</v>
      </c>
      <c r="CO33" s="32">
        <f t="shared" ca="1" si="16"/>
        <v>8.59</v>
      </c>
      <c r="CP33" s="32">
        <f t="shared" ca="1" si="16"/>
        <v>13.51</v>
      </c>
      <c r="CQ33" s="32">
        <f t="shared" ca="1" si="16"/>
        <v>15.03</v>
      </c>
      <c r="CR33" s="32">
        <f t="shared" ca="1" si="16"/>
        <v>95.09</v>
      </c>
      <c r="CS33" s="32">
        <f t="shared" ca="1" si="16"/>
        <v>0</v>
      </c>
      <c r="CT33" s="32">
        <f t="shared" ca="1" si="16"/>
        <v>0</v>
      </c>
      <c r="CU33" s="32">
        <f t="shared" ca="1" si="16"/>
        <v>2.12</v>
      </c>
      <c r="CV33" s="32">
        <f t="shared" ca="1" si="16"/>
        <v>26.96</v>
      </c>
      <c r="CW33" s="31">
        <f t="shared" ca="1" si="17"/>
        <v>-2645.4700000000003</v>
      </c>
      <c r="CX33" s="31">
        <f t="shared" ca="1" si="17"/>
        <v>-99.11</v>
      </c>
      <c r="CY33" s="31">
        <f t="shared" ca="1" si="17"/>
        <v>-96.75</v>
      </c>
      <c r="CZ33" s="31">
        <f t="shared" ca="1" si="17"/>
        <v>-34.049999999999997</v>
      </c>
      <c r="DA33" s="31">
        <f t="shared" ca="1" si="17"/>
        <v>-50.160000000000004</v>
      </c>
      <c r="DB33" s="31">
        <f t="shared" ca="1" si="17"/>
        <v>-78.92</v>
      </c>
      <c r="DC33" s="31">
        <f t="shared" ca="1" si="17"/>
        <v>-90.15</v>
      </c>
      <c r="DD33" s="31">
        <f t="shared" ca="1" si="17"/>
        <v>-570.54999999999995</v>
      </c>
      <c r="DE33" s="31">
        <f t="shared" ca="1" si="17"/>
        <v>0</v>
      </c>
      <c r="DF33" s="31">
        <f t="shared" ca="1" si="17"/>
        <v>0</v>
      </c>
      <c r="DG33" s="31">
        <f t="shared" ca="1" si="17"/>
        <v>-11.67</v>
      </c>
      <c r="DH33" s="31">
        <f t="shared" ca="1" si="17"/>
        <v>-148.79</v>
      </c>
      <c r="DI33" s="32">
        <f t="shared" ca="1" si="11"/>
        <v>-132.27000000000001</v>
      </c>
      <c r="DJ33" s="32">
        <f t="shared" ca="1" si="11"/>
        <v>-4.96</v>
      </c>
      <c r="DK33" s="32">
        <f t="shared" ca="1" si="11"/>
        <v>-4.84</v>
      </c>
      <c r="DL33" s="32">
        <f t="shared" ca="1" si="11"/>
        <v>-1.7</v>
      </c>
      <c r="DM33" s="32">
        <f t="shared" ca="1" si="11"/>
        <v>-2.5099999999999998</v>
      </c>
      <c r="DN33" s="32">
        <f t="shared" ca="1" si="11"/>
        <v>-3.95</v>
      </c>
      <c r="DO33" s="32">
        <f t="shared" ca="1" si="11"/>
        <v>-4.51</v>
      </c>
      <c r="DP33" s="32">
        <f t="shared" ca="1" si="11"/>
        <v>-28.53</v>
      </c>
      <c r="DQ33" s="32">
        <f t="shared" ca="1" si="11"/>
        <v>0</v>
      </c>
      <c r="DR33" s="32">
        <f t="shared" ca="1" si="11"/>
        <v>0</v>
      </c>
      <c r="DS33" s="32">
        <f t="shared" ca="1" si="11"/>
        <v>-0.57999999999999996</v>
      </c>
      <c r="DT33" s="32">
        <f t="shared" ca="1" si="11"/>
        <v>-7.44</v>
      </c>
      <c r="DU33" s="31">
        <f t="shared" ca="1" si="12"/>
        <v>-852.29</v>
      </c>
      <c r="DV33" s="31">
        <f t="shared" ca="1" si="12"/>
        <v>-31.7</v>
      </c>
      <c r="DW33" s="31">
        <f t="shared" ca="1" si="12"/>
        <v>-30.74</v>
      </c>
      <c r="DX33" s="31">
        <f t="shared" ca="1" si="12"/>
        <v>-10.75</v>
      </c>
      <c r="DY33" s="31">
        <f t="shared" ca="1" si="12"/>
        <v>-15.76</v>
      </c>
      <c r="DZ33" s="31">
        <f t="shared" ca="1" si="12"/>
        <v>-24.66</v>
      </c>
      <c r="EA33" s="31">
        <f t="shared" ca="1" si="12"/>
        <v>-28.02</v>
      </c>
      <c r="EB33" s="31">
        <f t="shared" ca="1" si="12"/>
        <v>-176.37</v>
      </c>
      <c r="EC33" s="31">
        <f t="shared" ca="1" si="12"/>
        <v>0</v>
      </c>
      <c r="ED33" s="31">
        <f t="shared" ca="1" si="12"/>
        <v>0</v>
      </c>
      <c r="EE33" s="31">
        <f t="shared" ca="1" si="12"/>
        <v>-3.55</v>
      </c>
      <c r="EF33" s="31">
        <f t="shared" ca="1" si="12"/>
        <v>-45</v>
      </c>
      <c r="EG33" s="32">
        <f t="shared" ca="1" si="13"/>
        <v>-3630.03</v>
      </c>
      <c r="EH33" s="32">
        <f t="shared" ca="1" si="13"/>
        <v>-135.76999999999998</v>
      </c>
      <c r="EI33" s="32">
        <f t="shared" ca="1" si="13"/>
        <v>-132.33000000000001</v>
      </c>
      <c r="EJ33" s="32">
        <f t="shared" ca="1" si="13"/>
        <v>-46.5</v>
      </c>
      <c r="EK33" s="32">
        <f t="shared" ca="1" si="13"/>
        <v>-68.430000000000007</v>
      </c>
      <c r="EL33" s="32">
        <f t="shared" ca="1" si="13"/>
        <v>-107.53</v>
      </c>
      <c r="EM33" s="32">
        <f t="shared" ca="1" si="13"/>
        <v>-122.68</v>
      </c>
      <c r="EN33" s="32">
        <f t="shared" ca="1" si="13"/>
        <v>-775.44999999999993</v>
      </c>
      <c r="EO33" s="32">
        <f t="shared" ca="1" si="13"/>
        <v>0</v>
      </c>
      <c r="EP33" s="32">
        <f t="shared" ca="1" si="13"/>
        <v>0</v>
      </c>
      <c r="EQ33" s="32">
        <f t="shared" ca="1" si="13"/>
        <v>-15.8</v>
      </c>
      <c r="ER33" s="32">
        <f t="shared" ca="1" si="13"/>
        <v>-201.23</v>
      </c>
    </row>
    <row r="34" spans="1:148">
      <c r="A34" t="s">
        <v>440</v>
      </c>
      <c r="B34" s="1" t="s">
        <v>44</v>
      </c>
      <c r="C34" t="str">
        <f t="shared" ca="1" si="1"/>
        <v>CMH1</v>
      </c>
      <c r="D34" t="str">
        <f t="shared" ca="1" si="2"/>
        <v>City of Medicine Hat</v>
      </c>
      <c r="E34" s="51">
        <f ca="1">IFERROR(IF(AND($A34=VLOOKUP($A34&amp;"."&amp;$C34,UncollectibleLookup,2,FALSE),$C34=VLOOKUP($A34&amp;"."&amp;$C34,UncollectibleLookup,4,FALSE)),0,'Module C Corrected'!E34),'Module C Corrected'!E34)</f>
        <v>4629.1959999999999</v>
      </c>
      <c r="F34" s="51">
        <f ca="1">IFERROR(IF(AND($A34=VLOOKUP($A34&amp;"."&amp;$C34,UncollectibleLookup,2,FALSE),$C34=VLOOKUP($A34&amp;"."&amp;$C34,UncollectibleLookup,4,FALSE)),0,'Module C Corrected'!F34),'Module C Corrected'!F34)</f>
        <v>5896.5653000000002</v>
      </c>
      <c r="G34" s="51">
        <f ca="1">IFERROR(IF(AND($A34=VLOOKUP($A34&amp;"."&amp;$C34,UncollectibleLookup,2,FALSE),$C34=VLOOKUP($A34&amp;"."&amp;$C34,UncollectibleLookup,4,FALSE)),0,'Module C Corrected'!G34),'Module C Corrected'!G34)</f>
        <v>3779.4582</v>
      </c>
      <c r="H34" s="51">
        <f ca="1">IFERROR(IF(AND($A34=VLOOKUP($A34&amp;"."&amp;$C34,UncollectibleLookup,2,FALSE),$C34=VLOOKUP($A34&amp;"."&amp;$C34,UncollectibleLookup,4,FALSE)),0,'Module C Corrected'!H34),'Module C Corrected'!H34)</f>
        <v>3285.9484000000002</v>
      </c>
      <c r="I34" s="51">
        <f ca="1">IFERROR(IF(AND($A34=VLOOKUP($A34&amp;"."&amp;$C34,UncollectibleLookup,2,FALSE),$C34=VLOOKUP($A34&amp;"."&amp;$C34,UncollectibleLookup,4,FALSE)),0,'Module C Corrected'!I34),'Module C Corrected'!I34)</f>
        <v>4641.7620999999999</v>
      </c>
      <c r="J34" s="51">
        <f ca="1">IFERROR(IF(AND($A34=VLOOKUP($A34&amp;"."&amp;$C34,UncollectibleLookup,2,FALSE),$C34=VLOOKUP($A34&amp;"."&amp;$C34,UncollectibleLookup,4,FALSE)),0,'Module C Corrected'!J34),'Module C Corrected'!J34)</f>
        <v>5154.2898999999998</v>
      </c>
      <c r="K34" s="51">
        <f ca="1">IFERROR(IF(AND($A34=VLOOKUP($A34&amp;"."&amp;$C34,UncollectibleLookup,2,FALSE),$C34=VLOOKUP($A34&amp;"."&amp;$C34,UncollectibleLookup,4,FALSE)),0,'Module C Corrected'!K34),'Module C Corrected'!K34)</f>
        <v>12922.8006</v>
      </c>
      <c r="L34" s="51">
        <f ca="1">IFERROR(IF(AND($A34=VLOOKUP($A34&amp;"."&amp;$C34,UncollectibleLookup,2,FALSE),$C34=VLOOKUP($A34&amp;"."&amp;$C34,UncollectibleLookup,4,FALSE)),0,'Module C Corrected'!L34),'Module C Corrected'!L34)</f>
        <v>11550.8244</v>
      </c>
      <c r="M34" s="51">
        <f ca="1">IFERROR(IF(AND($A34=VLOOKUP($A34&amp;"."&amp;$C34,UncollectibleLookup,2,FALSE),$C34=VLOOKUP($A34&amp;"."&amp;$C34,UncollectibleLookup,4,FALSE)),0,'Module C Corrected'!M34),'Module C Corrected'!M34)</f>
        <v>8051.8307000000004</v>
      </c>
      <c r="N34" s="51">
        <f ca="1">IFERROR(IF(AND($A34=VLOOKUP($A34&amp;"."&amp;$C34,UncollectibleLookup,2,FALSE),$C34=VLOOKUP($A34&amp;"."&amp;$C34,UncollectibleLookup,4,FALSE)),0,'Module C Corrected'!N34),'Module C Corrected'!N34)</f>
        <v>7810.8074999999999</v>
      </c>
      <c r="O34" s="51">
        <f ca="1">IFERROR(IF(AND($A34=VLOOKUP($A34&amp;"."&amp;$C34,UncollectibleLookup,2,FALSE),$C34=VLOOKUP($A34&amp;"."&amp;$C34,UncollectibleLookup,4,FALSE)),0,'Module C Corrected'!O34),'Module C Corrected'!O34)</f>
        <v>15071.876099999999</v>
      </c>
      <c r="P34" s="51">
        <f ca="1">IFERROR(IF(AND($A34=VLOOKUP($A34&amp;"."&amp;$C34,UncollectibleLookup,2,FALSE),$C34=VLOOKUP($A34&amp;"."&amp;$C34,UncollectibleLookup,4,FALSE)),0,'Module C Corrected'!P34),'Module C Corrected'!P34)</f>
        <v>10190.9805</v>
      </c>
      <c r="Q34" s="32">
        <f ca="1">IFERROR(IF(AND($A34=VLOOKUP($A34&amp;"."&amp;$C34,UncollectibleLookup,2,FALSE),$C34=VLOOKUP($A34&amp;"."&amp;$C34,UncollectibleLookup,4,FALSE)),0,'Module C Corrected'!Q34),'Module C Corrected'!Q34)</f>
        <v>1010811.03</v>
      </c>
      <c r="R34" s="32">
        <f ca="1">IFERROR(IF(AND($A34=VLOOKUP($A34&amp;"."&amp;$C34,UncollectibleLookup,2,FALSE),$C34=VLOOKUP($A34&amp;"."&amp;$C34,UncollectibleLookup,4,FALSE)),0,'Module C Corrected'!R34),'Module C Corrected'!R34)</f>
        <v>376502.14</v>
      </c>
      <c r="S34" s="32">
        <f ca="1">IFERROR(IF(AND($A34=VLOOKUP($A34&amp;"."&amp;$C34,UncollectibleLookup,2,FALSE),$C34=VLOOKUP($A34&amp;"."&amp;$C34,UncollectibleLookup,4,FALSE)),0,'Module C Corrected'!S34),'Module C Corrected'!S34)</f>
        <v>269950.24</v>
      </c>
      <c r="T34" s="32">
        <f ca="1">IFERROR(IF(AND($A34=VLOOKUP($A34&amp;"."&amp;$C34,UncollectibleLookup,2,FALSE),$C34=VLOOKUP($A34&amp;"."&amp;$C34,UncollectibleLookup,4,FALSE)),0,'Module C Corrected'!T34),'Module C Corrected'!T34)</f>
        <v>198904.45</v>
      </c>
      <c r="U34" s="32">
        <f ca="1">IFERROR(IF(AND($A34=VLOOKUP($A34&amp;"."&amp;$C34,UncollectibleLookup,2,FALSE),$C34=VLOOKUP($A34&amp;"."&amp;$C34,UncollectibleLookup,4,FALSE)),0,'Module C Corrected'!U34),'Module C Corrected'!U34)</f>
        <v>235698.19</v>
      </c>
      <c r="V34" s="32">
        <f ca="1">IFERROR(IF(AND($A34=VLOOKUP($A34&amp;"."&amp;$C34,UncollectibleLookup,2,FALSE),$C34=VLOOKUP($A34&amp;"."&amp;$C34,UncollectibleLookup,4,FALSE)),0,'Module C Corrected'!V34),'Module C Corrected'!V34)</f>
        <v>317199.65999999997</v>
      </c>
      <c r="W34" s="32">
        <f ca="1">IFERROR(IF(AND($A34=VLOOKUP($A34&amp;"."&amp;$C34,UncollectibleLookup,2,FALSE),$C34=VLOOKUP($A34&amp;"."&amp;$C34,UncollectibleLookup,4,FALSE)),0,'Module C Corrected'!W34),'Module C Corrected'!W34)</f>
        <v>728101.32</v>
      </c>
      <c r="X34" s="32">
        <f ca="1">IFERROR(IF(AND($A34=VLOOKUP($A34&amp;"."&amp;$C34,UncollectibleLookup,2,FALSE),$C34=VLOOKUP($A34&amp;"."&amp;$C34,UncollectibleLookup,4,FALSE)),0,'Module C Corrected'!X34),'Module C Corrected'!X34)</f>
        <v>586686.31000000006</v>
      </c>
      <c r="Y34" s="32">
        <f ca="1">IFERROR(IF(AND($A34=VLOOKUP($A34&amp;"."&amp;$C34,UncollectibleLookup,2,FALSE),$C34=VLOOKUP($A34&amp;"."&amp;$C34,UncollectibleLookup,4,FALSE)),0,'Module C Corrected'!Y34),'Module C Corrected'!Y34)</f>
        <v>856466.93</v>
      </c>
      <c r="Z34" s="32">
        <f ca="1">IFERROR(IF(AND($A34=VLOOKUP($A34&amp;"."&amp;$C34,UncollectibleLookup,2,FALSE),$C34=VLOOKUP($A34&amp;"."&amp;$C34,UncollectibleLookup,4,FALSE)),0,'Module C Corrected'!Z34),'Module C Corrected'!Z34)</f>
        <v>355448.15</v>
      </c>
      <c r="AA34" s="32">
        <f ca="1">IFERROR(IF(AND($A34=VLOOKUP($A34&amp;"."&amp;$C34,UncollectibleLookup,2,FALSE),$C34=VLOOKUP($A34&amp;"."&amp;$C34,UncollectibleLookup,4,FALSE)),0,'Module C Corrected'!AA34),'Module C Corrected'!AA34)</f>
        <v>1031546.86</v>
      </c>
      <c r="AB34" s="32">
        <f ca="1">IFERROR(IF(AND($A34=VLOOKUP($A34&amp;"."&amp;$C34,UncollectibleLookup,2,FALSE),$C34=VLOOKUP($A34&amp;"."&amp;$C34,UncollectibleLookup,4,FALSE)),0,'Module C Corrected'!AB34),'Module C Corrected'!AB34)</f>
        <v>961113.37</v>
      </c>
      <c r="AC34" s="2">
        <f>IF(ISBLANK('Module C Corrected'!AC34),"",'Module C Corrected'!AC34)</f>
        <v>-0.32</v>
      </c>
      <c r="AD34" s="2">
        <f>IF(ISBLANK('Module C Corrected'!AD34),"",'Module C Corrected'!AD34)</f>
        <v>-0.32</v>
      </c>
      <c r="AE34" s="2">
        <f>IF(ISBLANK('Module C Corrected'!AE34),"",'Module C Corrected'!AE34)</f>
        <v>-0.32</v>
      </c>
      <c r="AF34" s="2">
        <f>IF(ISBLANK('Module C Corrected'!AF34),"",'Module C Corrected'!AF34)</f>
        <v>-0.32</v>
      </c>
      <c r="AG34" s="2">
        <f>IF(ISBLANK('Module C Corrected'!AG34),"",'Module C Corrected'!AG34)</f>
        <v>-0.32</v>
      </c>
      <c r="AH34" s="2">
        <f>IF(ISBLANK('Module C Corrected'!AH34),"",'Module C Corrected'!AH34)</f>
        <v>-0.32</v>
      </c>
      <c r="AI34" s="2">
        <f>IF(ISBLANK('Module C Corrected'!AI34),"",'Module C Corrected'!AI34)</f>
        <v>-0.32</v>
      </c>
      <c r="AJ34" s="2">
        <f>IF(ISBLANK('Module C Corrected'!AJ34),"",'Module C Corrected'!AJ34)</f>
        <v>-0.32</v>
      </c>
      <c r="AK34" s="2">
        <f>IF(ISBLANK('Module C Corrected'!AK34),"",'Module C Corrected'!AK34)</f>
        <v>-0.32</v>
      </c>
      <c r="AL34" s="2">
        <f>IF(ISBLANK('Module C Corrected'!AL34),"",'Module C Corrected'!AL34)</f>
        <v>-0.32</v>
      </c>
      <c r="AM34" s="2">
        <f>IF(ISBLANK('Module C Corrected'!AM34),"",'Module C Corrected'!AM34)</f>
        <v>-0.32</v>
      </c>
      <c r="AN34" s="2">
        <f>IF(ISBLANK('Module C Corrected'!AN34),"",'Module C Corrected'!AN34)</f>
        <v>-0.32</v>
      </c>
      <c r="AO34" s="33">
        <f ca="1">IFERROR(IF(AND($A34=VLOOKUP($A34&amp;"."&amp;$C34,UncollectibleLookup,2,FALSE),$C34=VLOOKUP($A34&amp;"."&amp;$C34,UncollectibleLookup,4,FALSE)),0,'Module C Corrected'!AO34),'Module C Corrected'!AO34)</f>
        <v>-3234.6</v>
      </c>
      <c r="AP34" s="33">
        <f ca="1">IFERROR(IF(AND($A34=VLOOKUP($A34&amp;"."&amp;$C34,UncollectibleLookup,2,FALSE),$C34=VLOOKUP($A34&amp;"."&amp;$C34,UncollectibleLookup,4,FALSE)),0,'Module C Corrected'!AP34),'Module C Corrected'!AP34)</f>
        <v>-1204.81</v>
      </c>
      <c r="AQ34" s="33">
        <f ca="1">IFERROR(IF(AND($A34=VLOOKUP($A34&amp;"."&amp;$C34,UncollectibleLookup,2,FALSE),$C34=VLOOKUP($A34&amp;"."&amp;$C34,UncollectibleLookup,4,FALSE)),0,'Module C Corrected'!AQ34),'Module C Corrected'!AQ34)</f>
        <v>-863.84</v>
      </c>
      <c r="AR34" s="33">
        <f ca="1">IFERROR(IF(AND($A34=VLOOKUP($A34&amp;"."&amp;$C34,UncollectibleLookup,2,FALSE),$C34=VLOOKUP($A34&amp;"."&amp;$C34,UncollectibleLookup,4,FALSE)),0,'Module C Corrected'!AR34),'Module C Corrected'!AR34)</f>
        <v>-636.49</v>
      </c>
      <c r="AS34" s="33">
        <f ca="1">IFERROR(IF(AND($A34=VLOOKUP($A34&amp;"."&amp;$C34,UncollectibleLookup,2,FALSE),$C34=VLOOKUP($A34&amp;"."&amp;$C34,UncollectibleLookup,4,FALSE)),0,'Module C Corrected'!AS34),'Module C Corrected'!AS34)</f>
        <v>-754.23</v>
      </c>
      <c r="AT34" s="33">
        <f ca="1">IFERROR(IF(AND($A34=VLOOKUP($A34&amp;"."&amp;$C34,UncollectibleLookup,2,FALSE),$C34=VLOOKUP($A34&amp;"."&amp;$C34,UncollectibleLookup,4,FALSE)),0,'Module C Corrected'!AT34),'Module C Corrected'!AT34)</f>
        <v>-1015.04</v>
      </c>
      <c r="AU34" s="33">
        <f ca="1">IFERROR(IF(AND($A34=VLOOKUP($A34&amp;"."&amp;$C34,UncollectibleLookup,2,FALSE),$C34=VLOOKUP($A34&amp;"."&amp;$C34,UncollectibleLookup,4,FALSE)),0,'Module C Corrected'!AU34),'Module C Corrected'!AU34)</f>
        <v>-2329.92</v>
      </c>
      <c r="AV34" s="33">
        <f ca="1">IFERROR(IF(AND($A34=VLOOKUP($A34&amp;"."&amp;$C34,UncollectibleLookup,2,FALSE),$C34=VLOOKUP($A34&amp;"."&amp;$C34,UncollectibleLookup,4,FALSE)),0,'Module C Corrected'!AV34),'Module C Corrected'!AV34)</f>
        <v>-1877.4</v>
      </c>
      <c r="AW34" s="33">
        <f ca="1">IFERROR(IF(AND($A34=VLOOKUP($A34&amp;"."&amp;$C34,UncollectibleLookup,2,FALSE),$C34=VLOOKUP($A34&amp;"."&amp;$C34,UncollectibleLookup,4,FALSE)),0,'Module C Corrected'!AW34),'Module C Corrected'!AW34)</f>
        <v>-2740.69</v>
      </c>
      <c r="AX34" s="33">
        <f ca="1">IFERROR(IF(AND($A34=VLOOKUP($A34&amp;"."&amp;$C34,UncollectibleLookup,2,FALSE),$C34=VLOOKUP($A34&amp;"."&amp;$C34,UncollectibleLookup,4,FALSE)),0,'Module C Corrected'!AX34),'Module C Corrected'!AX34)</f>
        <v>-1137.43</v>
      </c>
      <c r="AY34" s="33">
        <f ca="1">IFERROR(IF(AND($A34=VLOOKUP($A34&amp;"."&amp;$C34,UncollectibleLookup,2,FALSE),$C34=VLOOKUP($A34&amp;"."&amp;$C34,UncollectibleLookup,4,FALSE)),0,'Module C Corrected'!AY34),'Module C Corrected'!AY34)</f>
        <v>-3300.95</v>
      </c>
      <c r="AZ34" s="33">
        <f ca="1">IFERROR(IF(AND($A34=VLOOKUP($A34&amp;"."&amp;$C34,UncollectibleLookup,2,FALSE),$C34=VLOOKUP($A34&amp;"."&amp;$C34,UncollectibleLookup,4,FALSE)),0,'Module C Corrected'!AZ34),'Module C Corrected'!AZ34)</f>
        <v>-3075.56</v>
      </c>
      <c r="BA34" s="31">
        <f t="shared" ca="1" si="14"/>
        <v>-303.24</v>
      </c>
      <c r="BB34" s="31">
        <f t="shared" ca="1" si="14"/>
        <v>-112.95</v>
      </c>
      <c r="BC34" s="31">
        <f t="shared" ca="1" si="14"/>
        <v>-80.989999999999995</v>
      </c>
      <c r="BD34" s="31">
        <f t="shared" ca="1" si="14"/>
        <v>-79.56</v>
      </c>
      <c r="BE34" s="31">
        <f t="shared" ca="1" si="14"/>
        <v>-94.28</v>
      </c>
      <c r="BF34" s="31">
        <f t="shared" ca="1" si="14"/>
        <v>-126.88</v>
      </c>
      <c r="BG34" s="31">
        <f t="shared" ca="1" si="14"/>
        <v>0</v>
      </c>
      <c r="BH34" s="31">
        <f t="shared" ca="1" si="14"/>
        <v>0</v>
      </c>
      <c r="BI34" s="31">
        <f t="shared" ca="1" si="14"/>
        <v>0</v>
      </c>
      <c r="BJ34" s="31">
        <f t="shared" ca="1" si="14"/>
        <v>-426.54</v>
      </c>
      <c r="BK34" s="31">
        <f t="shared" ca="1" si="14"/>
        <v>-1237.8599999999999</v>
      </c>
      <c r="BL34" s="31">
        <f t="shared" ca="1" si="14"/>
        <v>-1153.3399999999999</v>
      </c>
      <c r="BM34" s="6">
        <f t="shared" ca="1" si="15"/>
        <v>-4.2500000000000003E-2</v>
      </c>
      <c r="BN34" s="6">
        <f t="shared" ca="1" si="15"/>
        <v>-4.2500000000000003E-2</v>
      </c>
      <c r="BO34" s="6">
        <f t="shared" ca="1" si="15"/>
        <v>-4.2500000000000003E-2</v>
      </c>
      <c r="BP34" s="6">
        <f t="shared" ca="1" si="15"/>
        <v>-4.2500000000000003E-2</v>
      </c>
      <c r="BQ34" s="6">
        <f t="shared" ca="1" si="15"/>
        <v>-4.2500000000000003E-2</v>
      </c>
      <c r="BR34" s="6">
        <f t="shared" ca="1" si="15"/>
        <v>-4.2500000000000003E-2</v>
      </c>
      <c r="BS34" s="6">
        <f t="shared" ca="1" si="15"/>
        <v>-4.2500000000000003E-2</v>
      </c>
      <c r="BT34" s="6">
        <f t="shared" ca="1" si="15"/>
        <v>-4.2500000000000003E-2</v>
      </c>
      <c r="BU34" s="6">
        <f t="shared" ca="1" si="15"/>
        <v>-4.2500000000000003E-2</v>
      </c>
      <c r="BV34" s="6">
        <f t="shared" ca="1" si="15"/>
        <v>-4.2500000000000003E-2</v>
      </c>
      <c r="BW34" s="6">
        <f t="shared" ca="1" si="15"/>
        <v>-4.2500000000000003E-2</v>
      </c>
      <c r="BX34" s="6">
        <f t="shared" ca="1" si="15"/>
        <v>-4.2500000000000003E-2</v>
      </c>
      <c r="BY34" s="31">
        <f t="shared" ca="1" si="19"/>
        <v>-42959.47</v>
      </c>
      <c r="BZ34" s="31">
        <f t="shared" ca="1" si="19"/>
        <v>-16001.34</v>
      </c>
      <c r="CA34" s="31">
        <f t="shared" ca="1" si="19"/>
        <v>-11472.89</v>
      </c>
      <c r="CB34" s="31">
        <f t="shared" ca="1" si="18"/>
        <v>-8453.44</v>
      </c>
      <c r="CC34" s="31">
        <f t="shared" ca="1" si="18"/>
        <v>-10017.17</v>
      </c>
      <c r="CD34" s="31">
        <f t="shared" ca="1" si="18"/>
        <v>-13480.99</v>
      </c>
      <c r="CE34" s="31">
        <f t="shared" ca="1" si="18"/>
        <v>-30944.31</v>
      </c>
      <c r="CF34" s="31">
        <f t="shared" ca="1" si="18"/>
        <v>-24934.17</v>
      </c>
      <c r="CG34" s="31">
        <f t="shared" ca="1" si="18"/>
        <v>-36399.839999999997</v>
      </c>
      <c r="CH34" s="31">
        <f t="shared" ca="1" si="18"/>
        <v>-15106.55</v>
      </c>
      <c r="CI34" s="31">
        <f t="shared" ca="1" si="18"/>
        <v>-43840.74</v>
      </c>
      <c r="CJ34" s="31">
        <f t="shared" ca="1" si="18"/>
        <v>-40847.32</v>
      </c>
      <c r="CK34" s="32">
        <f t="shared" ca="1" si="16"/>
        <v>2527.0300000000002</v>
      </c>
      <c r="CL34" s="32">
        <f t="shared" ca="1" si="16"/>
        <v>941.26</v>
      </c>
      <c r="CM34" s="32">
        <f t="shared" ca="1" si="16"/>
        <v>674.88</v>
      </c>
      <c r="CN34" s="32">
        <f t="shared" ca="1" si="16"/>
        <v>497.26</v>
      </c>
      <c r="CO34" s="32">
        <f t="shared" ca="1" si="16"/>
        <v>589.25</v>
      </c>
      <c r="CP34" s="32">
        <f t="shared" ca="1" si="16"/>
        <v>793</v>
      </c>
      <c r="CQ34" s="32">
        <f t="shared" ca="1" si="16"/>
        <v>1820.25</v>
      </c>
      <c r="CR34" s="32">
        <f t="shared" ca="1" si="16"/>
        <v>1466.72</v>
      </c>
      <c r="CS34" s="32">
        <f t="shared" ca="1" si="16"/>
        <v>2141.17</v>
      </c>
      <c r="CT34" s="32">
        <f t="shared" ca="1" si="16"/>
        <v>888.62</v>
      </c>
      <c r="CU34" s="32">
        <f t="shared" ca="1" si="16"/>
        <v>2578.87</v>
      </c>
      <c r="CV34" s="32">
        <f t="shared" ca="1" si="16"/>
        <v>2402.7800000000002</v>
      </c>
      <c r="CW34" s="31">
        <f t="shared" ca="1" si="17"/>
        <v>-36894.600000000006</v>
      </c>
      <c r="CX34" s="31">
        <f t="shared" ca="1" si="17"/>
        <v>-13742.32</v>
      </c>
      <c r="CY34" s="31">
        <f t="shared" ca="1" si="17"/>
        <v>-9853.18</v>
      </c>
      <c r="CZ34" s="31">
        <f t="shared" ca="1" si="17"/>
        <v>-7240.13</v>
      </c>
      <c r="DA34" s="31">
        <f t="shared" ca="1" si="17"/>
        <v>-8579.41</v>
      </c>
      <c r="DB34" s="31">
        <f t="shared" ca="1" si="17"/>
        <v>-11546.070000000002</v>
      </c>
      <c r="DC34" s="31">
        <f t="shared" ca="1" si="17"/>
        <v>-26794.14</v>
      </c>
      <c r="DD34" s="31">
        <f t="shared" ca="1" si="17"/>
        <v>-21590.049999999996</v>
      </c>
      <c r="DE34" s="31">
        <f t="shared" ca="1" si="17"/>
        <v>-31517.98</v>
      </c>
      <c r="DF34" s="31">
        <f t="shared" ca="1" si="17"/>
        <v>-12653.959999999997</v>
      </c>
      <c r="DG34" s="31">
        <f t="shared" ca="1" si="17"/>
        <v>-36723.06</v>
      </c>
      <c r="DH34" s="31">
        <f t="shared" ca="1" si="17"/>
        <v>-34215.640000000007</v>
      </c>
      <c r="DI34" s="32">
        <f t="shared" ca="1" si="11"/>
        <v>-1844.73</v>
      </c>
      <c r="DJ34" s="32">
        <f t="shared" ca="1" si="11"/>
        <v>-687.12</v>
      </c>
      <c r="DK34" s="32">
        <f t="shared" ca="1" si="11"/>
        <v>-492.66</v>
      </c>
      <c r="DL34" s="32">
        <f t="shared" ca="1" si="11"/>
        <v>-362.01</v>
      </c>
      <c r="DM34" s="32">
        <f t="shared" ca="1" si="11"/>
        <v>-428.97</v>
      </c>
      <c r="DN34" s="32">
        <f t="shared" ca="1" si="11"/>
        <v>-577.29999999999995</v>
      </c>
      <c r="DO34" s="32">
        <f t="shared" ca="1" si="11"/>
        <v>-1339.71</v>
      </c>
      <c r="DP34" s="32">
        <f t="shared" ca="1" si="11"/>
        <v>-1079.5</v>
      </c>
      <c r="DQ34" s="32">
        <f t="shared" ca="1" si="11"/>
        <v>-1575.9</v>
      </c>
      <c r="DR34" s="32">
        <f t="shared" ca="1" si="11"/>
        <v>-632.70000000000005</v>
      </c>
      <c r="DS34" s="32">
        <f t="shared" ca="1" si="11"/>
        <v>-1836.15</v>
      </c>
      <c r="DT34" s="32">
        <f t="shared" ca="1" si="11"/>
        <v>-1710.78</v>
      </c>
      <c r="DU34" s="31">
        <f t="shared" ca="1" si="12"/>
        <v>-11886.34</v>
      </c>
      <c r="DV34" s="31">
        <f t="shared" ca="1" si="12"/>
        <v>-4395.2700000000004</v>
      </c>
      <c r="DW34" s="31">
        <f t="shared" ca="1" si="12"/>
        <v>-3130.6</v>
      </c>
      <c r="DX34" s="31">
        <f t="shared" ca="1" si="12"/>
        <v>-2286.5300000000002</v>
      </c>
      <c r="DY34" s="31">
        <f t="shared" ca="1" si="12"/>
        <v>-2695.39</v>
      </c>
      <c r="DZ34" s="31">
        <f t="shared" ca="1" si="12"/>
        <v>-3607.82</v>
      </c>
      <c r="EA34" s="31">
        <f t="shared" ca="1" si="12"/>
        <v>-8328.36</v>
      </c>
      <c r="EB34" s="31">
        <f t="shared" ca="1" si="12"/>
        <v>-6674.11</v>
      </c>
      <c r="EC34" s="31">
        <f t="shared" ca="1" si="12"/>
        <v>-9689.59</v>
      </c>
      <c r="ED34" s="31">
        <f t="shared" ca="1" si="12"/>
        <v>-3869.41</v>
      </c>
      <c r="EE34" s="31">
        <f t="shared" ca="1" si="12"/>
        <v>-11167.04</v>
      </c>
      <c r="EF34" s="31">
        <f t="shared" ca="1" si="12"/>
        <v>-10348.32</v>
      </c>
      <c r="EG34" s="32">
        <f t="shared" ca="1" si="13"/>
        <v>-50625.670000000013</v>
      </c>
      <c r="EH34" s="32">
        <f t="shared" ca="1" si="13"/>
        <v>-18824.71</v>
      </c>
      <c r="EI34" s="32">
        <f t="shared" ca="1" si="13"/>
        <v>-13476.44</v>
      </c>
      <c r="EJ34" s="32">
        <f t="shared" ca="1" si="13"/>
        <v>-9888.67</v>
      </c>
      <c r="EK34" s="32">
        <f t="shared" ca="1" si="13"/>
        <v>-11703.769999999999</v>
      </c>
      <c r="EL34" s="32">
        <f t="shared" ca="1" si="13"/>
        <v>-15731.19</v>
      </c>
      <c r="EM34" s="32">
        <f t="shared" ca="1" si="13"/>
        <v>-36462.21</v>
      </c>
      <c r="EN34" s="32">
        <f t="shared" ca="1" si="13"/>
        <v>-29343.659999999996</v>
      </c>
      <c r="EO34" s="32">
        <f t="shared" ca="1" si="13"/>
        <v>-42783.47</v>
      </c>
      <c r="EP34" s="32">
        <f t="shared" ca="1" si="13"/>
        <v>-17156.07</v>
      </c>
      <c r="EQ34" s="32">
        <f t="shared" ca="1" si="13"/>
        <v>-49726.25</v>
      </c>
      <c r="ER34" s="32">
        <f t="shared" ca="1" si="13"/>
        <v>-46274.740000000005</v>
      </c>
    </row>
    <row r="35" spans="1:148">
      <c r="A35" t="s">
        <v>441</v>
      </c>
      <c r="B35" s="1" t="s">
        <v>45</v>
      </c>
      <c r="C35" t="str">
        <f t="shared" ca="1" si="1"/>
        <v>CNR5</v>
      </c>
      <c r="D35" t="str">
        <f t="shared" ca="1" si="2"/>
        <v>CNRL Horizon Industrial System</v>
      </c>
      <c r="E35" s="51">
        <f ca="1">IFERROR(IF(AND($A35=VLOOKUP($A35&amp;"."&amp;$C35,UncollectibleLookup,2,FALSE),$C35=VLOOKUP($A35&amp;"."&amp;$C35,UncollectibleLookup,4,FALSE)),0,'Module C Corrected'!E35),'Module C Corrected'!E35)</f>
        <v>18285.351999999999</v>
      </c>
      <c r="F35" s="51">
        <f ca="1">IFERROR(IF(AND($A35=VLOOKUP($A35&amp;"."&amp;$C35,UncollectibleLookup,2,FALSE),$C35=VLOOKUP($A35&amp;"."&amp;$C35,UncollectibleLookup,4,FALSE)),0,'Module C Corrected'!F35),'Module C Corrected'!F35)</f>
        <v>9346.9240000000009</v>
      </c>
      <c r="G35" s="51">
        <f ca="1">IFERROR(IF(AND($A35=VLOOKUP($A35&amp;"."&amp;$C35,UncollectibleLookup,2,FALSE),$C35=VLOOKUP($A35&amp;"."&amp;$C35,UncollectibleLookup,4,FALSE)),0,'Module C Corrected'!G35),'Module C Corrected'!G35)</f>
        <v>21561.42</v>
      </c>
      <c r="H35" s="51">
        <f ca="1">IFERROR(IF(AND($A35=VLOOKUP($A35&amp;"."&amp;$C35,UncollectibleLookup,2,FALSE),$C35=VLOOKUP($A35&amp;"."&amp;$C35,UncollectibleLookup,4,FALSE)),0,'Module C Corrected'!H35),'Module C Corrected'!H35)</f>
        <v>8466.3160000000007</v>
      </c>
      <c r="I35" s="51">
        <f ca="1">IFERROR(IF(AND($A35=VLOOKUP($A35&amp;"."&amp;$C35,UncollectibleLookup,2,FALSE),$C35=VLOOKUP($A35&amp;"."&amp;$C35,UncollectibleLookup,4,FALSE)),0,'Module C Corrected'!I35),'Module C Corrected'!I35)</f>
        <v>9959.16</v>
      </c>
      <c r="J35" s="51">
        <f ca="1">IFERROR(IF(AND($A35=VLOOKUP($A35&amp;"."&amp;$C35,UncollectibleLookup,2,FALSE),$C35=VLOOKUP($A35&amp;"."&amp;$C35,UncollectibleLookup,4,FALSE)),0,'Module C Corrected'!J35),'Module C Corrected'!J35)</f>
        <v>3648.0720000000001</v>
      </c>
      <c r="K35" s="51">
        <f ca="1">IFERROR(IF(AND($A35=VLOOKUP($A35&amp;"."&amp;$C35,UncollectibleLookup,2,FALSE),$C35=VLOOKUP($A35&amp;"."&amp;$C35,UncollectibleLookup,4,FALSE)),0,'Module C Corrected'!K35),'Module C Corrected'!K35)</f>
        <v>11295.592000000001</v>
      </c>
      <c r="L35" s="51">
        <f ca="1">IFERROR(IF(AND($A35=VLOOKUP($A35&amp;"."&amp;$C35,UncollectibleLookup,2,FALSE),$C35=VLOOKUP($A35&amp;"."&amp;$C35,UncollectibleLookup,4,FALSE)),0,'Module C Corrected'!L35),'Module C Corrected'!L35)</f>
        <v>9607.1280000000006</v>
      </c>
      <c r="M35" s="51">
        <f ca="1">IFERROR(IF(AND($A35=VLOOKUP($A35&amp;"."&amp;$C35,UncollectibleLookup,2,FALSE),$C35=VLOOKUP($A35&amp;"."&amp;$C35,UncollectibleLookup,4,FALSE)),0,'Module C Corrected'!M35),'Module C Corrected'!M35)</f>
        <v>8248.2679000000007</v>
      </c>
      <c r="N35" s="51">
        <f ca="1">IFERROR(IF(AND($A35=VLOOKUP($A35&amp;"."&amp;$C35,UncollectibleLookup,2,FALSE),$C35=VLOOKUP($A35&amp;"."&amp;$C35,UncollectibleLookup,4,FALSE)),0,'Module C Corrected'!N35),'Module C Corrected'!N35)</f>
        <v>12680.4656</v>
      </c>
      <c r="O35" s="51">
        <f ca="1">IFERROR(IF(AND($A35=VLOOKUP($A35&amp;"."&amp;$C35,UncollectibleLookup,2,FALSE),$C35=VLOOKUP($A35&amp;"."&amp;$C35,UncollectibleLookup,4,FALSE)),0,'Module C Corrected'!O35),'Module C Corrected'!O35)</f>
        <v>6361.4539999999997</v>
      </c>
      <c r="P35" s="51">
        <f ca="1">IFERROR(IF(AND($A35=VLOOKUP($A35&amp;"."&amp;$C35,UncollectibleLookup,2,FALSE),$C35=VLOOKUP($A35&amp;"."&amp;$C35,UncollectibleLookup,4,FALSE)),0,'Module C Corrected'!P35),'Module C Corrected'!P35)</f>
        <v>11743.189</v>
      </c>
      <c r="Q35" s="32">
        <f ca="1">IFERROR(IF(AND($A35=VLOOKUP($A35&amp;"."&amp;$C35,UncollectibleLookup,2,FALSE),$C35=VLOOKUP($A35&amp;"."&amp;$C35,UncollectibleLookup,4,FALSE)),0,'Module C Corrected'!Q35),'Module C Corrected'!Q35)</f>
        <v>1980784.5</v>
      </c>
      <c r="R35" s="32">
        <f ca="1">IFERROR(IF(AND($A35=VLOOKUP($A35&amp;"."&amp;$C35,UncollectibleLookup,2,FALSE),$C35=VLOOKUP($A35&amp;"."&amp;$C35,UncollectibleLookup,4,FALSE)),0,'Module C Corrected'!R35),'Module C Corrected'!R35)</f>
        <v>505323.38</v>
      </c>
      <c r="S35" s="32">
        <f ca="1">IFERROR(IF(AND($A35=VLOOKUP($A35&amp;"."&amp;$C35,UncollectibleLookup,2,FALSE),$C35=VLOOKUP($A35&amp;"."&amp;$C35,UncollectibleLookup,4,FALSE)),0,'Module C Corrected'!S35),'Module C Corrected'!S35)</f>
        <v>892452.57</v>
      </c>
      <c r="T35" s="32">
        <f ca="1">IFERROR(IF(AND($A35=VLOOKUP($A35&amp;"."&amp;$C35,UncollectibleLookup,2,FALSE),$C35=VLOOKUP($A35&amp;"."&amp;$C35,UncollectibleLookup,4,FALSE)),0,'Module C Corrected'!T35),'Module C Corrected'!T35)</f>
        <v>257740.63</v>
      </c>
      <c r="U35" s="32">
        <f ca="1">IFERROR(IF(AND($A35=VLOOKUP($A35&amp;"."&amp;$C35,UncollectibleLookup,2,FALSE),$C35=VLOOKUP($A35&amp;"."&amp;$C35,UncollectibleLookup,4,FALSE)),0,'Module C Corrected'!U35),'Module C Corrected'!U35)</f>
        <v>343431.66</v>
      </c>
      <c r="V35" s="32">
        <f ca="1">IFERROR(IF(AND($A35=VLOOKUP($A35&amp;"."&amp;$C35,UncollectibleLookup,2,FALSE),$C35=VLOOKUP($A35&amp;"."&amp;$C35,UncollectibleLookup,4,FALSE)),0,'Module C Corrected'!V35),'Module C Corrected'!V35)</f>
        <v>112398.42</v>
      </c>
      <c r="W35" s="32">
        <f ca="1">IFERROR(IF(AND($A35=VLOOKUP($A35&amp;"."&amp;$C35,UncollectibleLookup,2,FALSE),$C35=VLOOKUP($A35&amp;"."&amp;$C35,UncollectibleLookup,4,FALSE)),0,'Module C Corrected'!W35),'Module C Corrected'!W35)</f>
        <v>472096</v>
      </c>
      <c r="X35" s="32">
        <f ca="1">IFERROR(IF(AND($A35=VLOOKUP($A35&amp;"."&amp;$C35,UncollectibleLookup,2,FALSE),$C35=VLOOKUP($A35&amp;"."&amp;$C35,UncollectibleLookup,4,FALSE)),0,'Module C Corrected'!X35),'Module C Corrected'!X35)</f>
        <v>280811.44</v>
      </c>
      <c r="Y35" s="32">
        <f ca="1">IFERROR(IF(AND($A35=VLOOKUP($A35&amp;"."&amp;$C35,UncollectibleLookup,2,FALSE),$C35=VLOOKUP($A35&amp;"."&amp;$C35,UncollectibleLookup,4,FALSE)),0,'Module C Corrected'!Y35),'Module C Corrected'!Y35)</f>
        <v>470704.61</v>
      </c>
      <c r="Z35" s="32">
        <f ca="1">IFERROR(IF(AND($A35=VLOOKUP($A35&amp;"."&amp;$C35,UncollectibleLookup,2,FALSE),$C35=VLOOKUP($A35&amp;"."&amp;$C35,UncollectibleLookup,4,FALSE)),0,'Module C Corrected'!Z35),'Module C Corrected'!Z35)</f>
        <v>457851.95</v>
      </c>
      <c r="AA35" s="32">
        <f ca="1">IFERROR(IF(AND($A35=VLOOKUP($A35&amp;"."&amp;$C35,UncollectibleLookup,2,FALSE),$C35=VLOOKUP($A35&amp;"."&amp;$C35,UncollectibleLookup,4,FALSE)),0,'Module C Corrected'!AA35),'Module C Corrected'!AA35)</f>
        <v>349111.21</v>
      </c>
      <c r="AB35" s="32">
        <f ca="1">IFERROR(IF(AND($A35=VLOOKUP($A35&amp;"."&amp;$C35,UncollectibleLookup,2,FALSE),$C35=VLOOKUP($A35&amp;"."&amp;$C35,UncollectibleLookup,4,FALSE)),0,'Module C Corrected'!AB35),'Module C Corrected'!AB35)</f>
        <v>555165.17000000004</v>
      </c>
      <c r="AC35" s="2">
        <f>IF(ISBLANK('Module C Corrected'!AC35),"",'Module C Corrected'!AC35)</f>
        <v>6.56</v>
      </c>
      <c r="AD35" s="2">
        <f>IF(ISBLANK('Module C Corrected'!AD35),"",'Module C Corrected'!AD35)</f>
        <v>6.56</v>
      </c>
      <c r="AE35" s="2">
        <f>IF(ISBLANK('Module C Corrected'!AE35),"",'Module C Corrected'!AE35)</f>
        <v>6.56</v>
      </c>
      <c r="AF35" s="2">
        <f>IF(ISBLANK('Module C Corrected'!AF35),"",'Module C Corrected'!AF35)</f>
        <v>6.56</v>
      </c>
      <c r="AG35" s="2">
        <f>IF(ISBLANK('Module C Corrected'!AG35),"",'Module C Corrected'!AG35)</f>
        <v>6.56</v>
      </c>
      <c r="AH35" s="2">
        <f>IF(ISBLANK('Module C Corrected'!AH35),"",'Module C Corrected'!AH35)</f>
        <v>6.56</v>
      </c>
      <c r="AI35" s="2">
        <f>IF(ISBLANK('Module C Corrected'!AI35),"",'Module C Corrected'!AI35)</f>
        <v>6.56</v>
      </c>
      <c r="AJ35" s="2">
        <f>IF(ISBLANK('Module C Corrected'!AJ35),"",'Module C Corrected'!AJ35)</f>
        <v>6.56</v>
      </c>
      <c r="AK35" s="2">
        <f>IF(ISBLANK('Module C Corrected'!AK35),"",'Module C Corrected'!AK35)</f>
        <v>6.56</v>
      </c>
      <c r="AL35" s="2">
        <f>IF(ISBLANK('Module C Corrected'!AL35),"",'Module C Corrected'!AL35)</f>
        <v>6.56</v>
      </c>
      <c r="AM35" s="2">
        <f>IF(ISBLANK('Module C Corrected'!AM35),"",'Module C Corrected'!AM35)</f>
        <v>6.56</v>
      </c>
      <c r="AN35" s="2">
        <f>IF(ISBLANK('Module C Corrected'!AN35),"",'Module C Corrected'!AN35)</f>
        <v>6.56</v>
      </c>
      <c r="AO35" s="33">
        <f ca="1">IFERROR(IF(AND($A35=VLOOKUP($A35&amp;"."&amp;$C35,UncollectibleLookup,2,FALSE),$C35=VLOOKUP($A35&amp;"."&amp;$C35,UncollectibleLookup,4,FALSE)),0,'Module C Corrected'!AO35),'Module C Corrected'!AO35)</f>
        <v>129939.46</v>
      </c>
      <c r="AP35" s="33">
        <f ca="1">IFERROR(IF(AND($A35=VLOOKUP($A35&amp;"."&amp;$C35,UncollectibleLookup,2,FALSE),$C35=VLOOKUP($A35&amp;"."&amp;$C35,UncollectibleLookup,4,FALSE)),0,'Module C Corrected'!AP35),'Module C Corrected'!AP35)</f>
        <v>33149.21</v>
      </c>
      <c r="AQ35" s="33">
        <f ca="1">IFERROR(IF(AND($A35=VLOOKUP($A35&amp;"."&amp;$C35,UncollectibleLookup,2,FALSE),$C35=VLOOKUP($A35&amp;"."&amp;$C35,UncollectibleLookup,4,FALSE)),0,'Module C Corrected'!AQ35),'Module C Corrected'!AQ35)</f>
        <v>58544.89</v>
      </c>
      <c r="AR35" s="33">
        <f ca="1">IFERROR(IF(AND($A35=VLOOKUP($A35&amp;"."&amp;$C35,UncollectibleLookup,2,FALSE),$C35=VLOOKUP($A35&amp;"."&amp;$C35,UncollectibleLookup,4,FALSE)),0,'Module C Corrected'!AR35),'Module C Corrected'!AR35)</f>
        <v>16907.79</v>
      </c>
      <c r="AS35" s="33">
        <f ca="1">IFERROR(IF(AND($A35=VLOOKUP($A35&amp;"."&amp;$C35,UncollectibleLookup,2,FALSE),$C35=VLOOKUP($A35&amp;"."&amp;$C35,UncollectibleLookup,4,FALSE)),0,'Module C Corrected'!AS35),'Module C Corrected'!AS35)</f>
        <v>22529.119999999999</v>
      </c>
      <c r="AT35" s="33">
        <f ca="1">IFERROR(IF(AND($A35=VLOOKUP($A35&amp;"."&amp;$C35,UncollectibleLookup,2,FALSE),$C35=VLOOKUP($A35&amp;"."&amp;$C35,UncollectibleLookup,4,FALSE)),0,'Module C Corrected'!AT35),'Module C Corrected'!AT35)</f>
        <v>7373.34</v>
      </c>
      <c r="AU35" s="33">
        <f ca="1">IFERROR(IF(AND($A35=VLOOKUP($A35&amp;"."&amp;$C35,UncollectibleLookup,2,FALSE),$C35=VLOOKUP($A35&amp;"."&amp;$C35,UncollectibleLookup,4,FALSE)),0,'Module C Corrected'!AU35),'Module C Corrected'!AU35)</f>
        <v>30969.5</v>
      </c>
      <c r="AV35" s="33">
        <f ca="1">IFERROR(IF(AND($A35=VLOOKUP($A35&amp;"."&amp;$C35,UncollectibleLookup,2,FALSE),$C35=VLOOKUP($A35&amp;"."&amp;$C35,UncollectibleLookup,4,FALSE)),0,'Module C Corrected'!AV35),'Module C Corrected'!AV35)</f>
        <v>18421.23</v>
      </c>
      <c r="AW35" s="33">
        <f ca="1">IFERROR(IF(AND($A35=VLOOKUP($A35&amp;"."&amp;$C35,UncollectibleLookup,2,FALSE),$C35=VLOOKUP($A35&amp;"."&amp;$C35,UncollectibleLookup,4,FALSE)),0,'Module C Corrected'!AW35),'Module C Corrected'!AW35)</f>
        <v>30878.22</v>
      </c>
      <c r="AX35" s="33">
        <f ca="1">IFERROR(IF(AND($A35=VLOOKUP($A35&amp;"."&amp;$C35,UncollectibleLookup,2,FALSE),$C35=VLOOKUP($A35&amp;"."&amp;$C35,UncollectibleLookup,4,FALSE)),0,'Module C Corrected'!AX35),'Module C Corrected'!AX35)</f>
        <v>30035.09</v>
      </c>
      <c r="AY35" s="33">
        <f ca="1">IFERROR(IF(AND($A35=VLOOKUP($A35&amp;"."&amp;$C35,UncollectibleLookup,2,FALSE),$C35=VLOOKUP($A35&amp;"."&amp;$C35,UncollectibleLookup,4,FALSE)),0,'Module C Corrected'!AY35),'Module C Corrected'!AY35)</f>
        <v>22901.7</v>
      </c>
      <c r="AZ35" s="33">
        <f ca="1">IFERROR(IF(AND($A35=VLOOKUP($A35&amp;"."&amp;$C35,UncollectibleLookup,2,FALSE),$C35=VLOOKUP($A35&amp;"."&amp;$C35,UncollectibleLookup,4,FALSE)),0,'Module C Corrected'!AZ35),'Module C Corrected'!AZ35)</f>
        <v>36418.839999999997</v>
      </c>
      <c r="BA35" s="31">
        <f t="shared" ca="1" si="14"/>
        <v>-594.24</v>
      </c>
      <c r="BB35" s="31">
        <f t="shared" ca="1" si="14"/>
        <v>-151.6</v>
      </c>
      <c r="BC35" s="31">
        <f t="shared" ca="1" si="14"/>
        <v>-267.74</v>
      </c>
      <c r="BD35" s="31">
        <f t="shared" ca="1" si="14"/>
        <v>-103.1</v>
      </c>
      <c r="BE35" s="31">
        <f t="shared" ca="1" si="14"/>
        <v>-137.37</v>
      </c>
      <c r="BF35" s="31">
        <f t="shared" ca="1" si="14"/>
        <v>-44.96</v>
      </c>
      <c r="BG35" s="31">
        <f t="shared" ca="1" si="14"/>
        <v>0</v>
      </c>
      <c r="BH35" s="31">
        <f t="shared" ca="1" si="14"/>
        <v>0</v>
      </c>
      <c r="BI35" s="31">
        <f t="shared" ca="1" si="14"/>
        <v>0</v>
      </c>
      <c r="BJ35" s="31">
        <f t="shared" ca="1" si="14"/>
        <v>-549.41999999999996</v>
      </c>
      <c r="BK35" s="31">
        <f t="shared" ca="1" si="14"/>
        <v>-418.93</v>
      </c>
      <c r="BL35" s="31">
        <f t="shared" ca="1" si="14"/>
        <v>-666.2</v>
      </c>
      <c r="BM35" s="6">
        <f t="shared" ca="1" si="15"/>
        <v>0.10050000000000001</v>
      </c>
      <c r="BN35" s="6">
        <f t="shared" ca="1" si="15"/>
        <v>0.10050000000000001</v>
      </c>
      <c r="BO35" s="6">
        <f t="shared" ca="1" si="15"/>
        <v>0.10050000000000001</v>
      </c>
      <c r="BP35" s="6">
        <f t="shared" ca="1" si="15"/>
        <v>0.10050000000000001</v>
      </c>
      <c r="BQ35" s="6">
        <f t="shared" ca="1" si="15"/>
        <v>0.10050000000000001</v>
      </c>
      <c r="BR35" s="6">
        <f t="shared" ca="1" si="15"/>
        <v>0.10050000000000001</v>
      </c>
      <c r="BS35" s="6">
        <f t="shared" ca="1" si="15"/>
        <v>0.10050000000000001</v>
      </c>
      <c r="BT35" s="6">
        <f t="shared" ca="1" si="15"/>
        <v>0.10050000000000001</v>
      </c>
      <c r="BU35" s="6">
        <f t="shared" ca="1" si="15"/>
        <v>0.10050000000000001</v>
      </c>
      <c r="BV35" s="6">
        <f t="shared" ca="1" si="15"/>
        <v>0.10050000000000001</v>
      </c>
      <c r="BW35" s="6">
        <f t="shared" ca="1" si="15"/>
        <v>0.10050000000000001</v>
      </c>
      <c r="BX35" s="6">
        <f t="shared" ca="1" si="15"/>
        <v>0.10050000000000001</v>
      </c>
      <c r="BY35" s="31">
        <f t="shared" ca="1" si="19"/>
        <v>199068.84</v>
      </c>
      <c r="BZ35" s="31">
        <f t="shared" ca="1" si="19"/>
        <v>50785</v>
      </c>
      <c r="CA35" s="31">
        <f t="shared" ca="1" si="19"/>
        <v>89691.48</v>
      </c>
      <c r="CB35" s="31">
        <f t="shared" ca="1" si="18"/>
        <v>25902.93</v>
      </c>
      <c r="CC35" s="31">
        <f t="shared" ca="1" si="18"/>
        <v>34514.879999999997</v>
      </c>
      <c r="CD35" s="31">
        <f t="shared" ca="1" si="18"/>
        <v>11296.04</v>
      </c>
      <c r="CE35" s="31">
        <f t="shared" ca="1" si="18"/>
        <v>47445.65</v>
      </c>
      <c r="CF35" s="31">
        <f t="shared" ca="1" si="18"/>
        <v>28221.55</v>
      </c>
      <c r="CG35" s="31">
        <f t="shared" ca="1" si="18"/>
        <v>47305.81</v>
      </c>
      <c r="CH35" s="31">
        <f t="shared" ca="1" si="18"/>
        <v>46014.12</v>
      </c>
      <c r="CI35" s="31">
        <f t="shared" ca="1" si="18"/>
        <v>35085.68</v>
      </c>
      <c r="CJ35" s="31">
        <f t="shared" ca="1" si="18"/>
        <v>55794.1</v>
      </c>
      <c r="CK35" s="32">
        <f t="shared" ca="1" si="16"/>
        <v>4951.96</v>
      </c>
      <c r="CL35" s="32">
        <f t="shared" ca="1" si="16"/>
        <v>1263.31</v>
      </c>
      <c r="CM35" s="32">
        <f t="shared" ca="1" si="16"/>
        <v>2231.13</v>
      </c>
      <c r="CN35" s="32">
        <f t="shared" ca="1" si="16"/>
        <v>644.35</v>
      </c>
      <c r="CO35" s="32">
        <f t="shared" ca="1" si="16"/>
        <v>858.58</v>
      </c>
      <c r="CP35" s="32">
        <f t="shared" ca="1" si="16"/>
        <v>281</v>
      </c>
      <c r="CQ35" s="32">
        <f t="shared" ca="1" si="16"/>
        <v>1180.24</v>
      </c>
      <c r="CR35" s="32">
        <f t="shared" ca="1" si="16"/>
        <v>702.03</v>
      </c>
      <c r="CS35" s="32">
        <f t="shared" ca="1" si="16"/>
        <v>1176.76</v>
      </c>
      <c r="CT35" s="32">
        <f t="shared" ca="1" si="16"/>
        <v>1144.6300000000001</v>
      </c>
      <c r="CU35" s="32">
        <f t="shared" ca="1" si="16"/>
        <v>872.78</v>
      </c>
      <c r="CV35" s="32">
        <f t="shared" ca="1" si="16"/>
        <v>1387.91</v>
      </c>
      <c r="CW35" s="31">
        <f t="shared" ca="1" si="17"/>
        <v>74675.579999999987</v>
      </c>
      <c r="CX35" s="31">
        <f t="shared" ca="1" si="17"/>
        <v>19050.699999999997</v>
      </c>
      <c r="CY35" s="31">
        <f t="shared" ca="1" si="17"/>
        <v>33645.46</v>
      </c>
      <c r="CZ35" s="31">
        <f t="shared" ca="1" si="17"/>
        <v>9742.5899999999983</v>
      </c>
      <c r="DA35" s="31">
        <f t="shared" ca="1" si="17"/>
        <v>12981.710000000001</v>
      </c>
      <c r="DB35" s="31">
        <f t="shared" ca="1" si="17"/>
        <v>4248.6600000000008</v>
      </c>
      <c r="DC35" s="31">
        <f t="shared" ca="1" si="17"/>
        <v>17656.39</v>
      </c>
      <c r="DD35" s="31">
        <f t="shared" ca="1" si="17"/>
        <v>10502.349999999999</v>
      </c>
      <c r="DE35" s="31">
        <f t="shared" ca="1" si="17"/>
        <v>17604.349999999999</v>
      </c>
      <c r="DF35" s="31">
        <f t="shared" ca="1" si="17"/>
        <v>17673.079999999998</v>
      </c>
      <c r="DG35" s="31">
        <f t="shared" ca="1" si="17"/>
        <v>13475.689999999999</v>
      </c>
      <c r="DH35" s="31">
        <f t="shared" ca="1" si="17"/>
        <v>21429.370000000006</v>
      </c>
      <c r="DI35" s="32">
        <f t="shared" ca="1" si="11"/>
        <v>3733.78</v>
      </c>
      <c r="DJ35" s="32">
        <f t="shared" ca="1" si="11"/>
        <v>952.54</v>
      </c>
      <c r="DK35" s="32">
        <f t="shared" ca="1" si="11"/>
        <v>1682.27</v>
      </c>
      <c r="DL35" s="32">
        <f t="shared" ca="1" si="11"/>
        <v>487.13</v>
      </c>
      <c r="DM35" s="32">
        <f t="shared" ca="1" si="11"/>
        <v>649.09</v>
      </c>
      <c r="DN35" s="32">
        <f t="shared" ca="1" si="11"/>
        <v>212.43</v>
      </c>
      <c r="DO35" s="32">
        <f t="shared" ca="1" si="11"/>
        <v>882.82</v>
      </c>
      <c r="DP35" s="32">
        <f t="shared" ca="1" si="11"/>
        <v>525.12</v>
      </c>
      <c r="DQ35" s="32">
        <f t="shared" ca="1" si="11"/>
        <v>880.22</v>
      </c>
      <c r="DR35" s="32">
        <f t="shared" ca="1" si="11"/>
        <v>883.65</v>
      </c>
      <c r="DS35" s="32">
        <f t="shared" ca="1" si="11"/>
        <v>673.78</v>
      </c>
      <c r="DT35" s="32">
        <f t="shared" ca="1" si="11"/>
        <v>1071.47</v>
      </c>
      <c r="DU35" s="31">
        <f t="shared" ca="1" si="12"/>
        <v>24058.25</v>
      </c>
      <c r="DV35" s="31">
        <f t="shared" ca="1" si="12"/>
        <v>6093.07</v>
      </c>
      <c r="DW35" s="31">
        <f t="shared" ca="1" si="12"/>
        <v>10690</v>
      </c>
      <c r="DX35" s="31">
        <f t="shared" ca="1" si="12"/>
        <v>3076.85</v>
      </c>
      <c r="DY35" s="31">
        <f t="shared" ca="1" si="12"/>
        <v>4078.47</v>
      </c>
      <c r="DZ35" s="31">
        <f t="shared" ca="1" si="12"/>
        <v>1327.59</v>
      </c>
      <c r="EA35" s="31">
        <f t="shared" ca="1" si="12"/>
        <v>5488.1</v>
      </c>
      <c r="EB35" s="31">
        <f t="shared" ca="1" si="12"/>
        <v>3246.58</v>
      </c>
      <c r="EC35" s="31">
        <f t="shared" ca="1" si="12"/>
        <v>5412.11</v>
      </c>
      <c r="ED35" s="31">
        <f t="shared" ca="1" si="12"/>
        <v>5404.19</v>
      </c>
      <c r="EE35" s="31">
        <f t="shared" ca="1" si="12"/>
        <v>4097.8</v>
      </c>
      <c r="EF35" s="31">
        <f t="shared" ca="1" si="12"/>
        <v>6481.19</v>
      </c>
      <c r="EG35" s="32">
        <f t="shared" ca="1" si="13"/>
        <v>102467.60999999999</v>
      </c>
      <c r="EH35" s="32">
        <f t="shared" ca="1" si="13"/>
        <v>26096.309999999998</v>
      </c>
      <c r="EI35" s="32">
        <f t="shared" ca="1" si="13"/>
        <v>46017.729999999996</v>
      </c>
      <c r="EJ35" s="32">
        <f t="shared" ca="1" si="13"/>
        <v>13306.569999999998</v>
      </c>
      <c r="EK35" s="32">
        <f t="shared" ca="1" si="13"/>
        <v>17709.27</v>
      </c>
      <c r="EL35" s="32">
        <f t="shared" ca="1" si="13"/>
        <v>5788.6800000000012</v>
      </c>
      <c r="EM35" s="32">
        <f t="shared" ca="1" si="13"/>
        <v>24027.309999999998</v>
      </c>
      <c r="EN35" s="32">
        <f t="shared" ca="1" si="13"/>
        <v>14274.05</v>
      </c>
      <c r="EO35" s="32">
        <f t="shared" ca="1" si="13"/>
        <v>23896.68</v>
      </c>
      <c r="EP35" s="32">
        <f t="shared" ca="1" si="13"/>
        <v>23960.92</v>
      </c>
      <c r="EQ35" s="32">
        <f t="shared" ca="1" si="13"/>
        <v>18247.27</v>
      </c>
      <c r="ER35" s="32">
        <f t="shared" ca="1" si="13"/>
        <v>28982.030000000006</v>
      </c>
    </row>
    <row r="36" spans="1:148">
      <c r="A36" t="s">
        <v>435</v>
      </c>
      <c r="B36" s="1" t="s">
        <v>159</v>
      </c>
      <c r="C36" t="str">
        <f t="shared" ca="1" si="1"/>
        <v>CR1</v>
      </c>
      <c r="D36" t="str">
        <f t="shared" ca="1" si="2"/>
        <v>Castle River #1 Wind Facility</v>
      </c>
      <c r="E36" s="51">
        <f ca="1">IFERROR(IF(AND($A36=VLOOKUP($A36&amp;"."&amp;$C36,UncollectibleLookup,2,FALSE),$C36=VLOOKUP($A36&amp;"."&amp;$C36,UncollectibleLookup,4,FALSE)),0,'Module C Corrected'!E36),'Module C Corrected'!E36)</f>
        <v>14291.225399999999</v>
      </c>
      <c r="F36" s="51">
        <f ca="1">IFERROR(IF(AND($A36=VLOOKUP($A36&amp;"."&amp;$C36,UncollectibleLookup,2,FALSE),$C36=VLOOKUP($A36&amp;"."&amp;$C36,UncollectibleLookup,4,FALSE)),0,'Module C Corrected'!F36),'Module C Corrected'!F36)</f>
        <v>8814.3333999999995</v>
      </c>
      <c r="G36" s="51">
        <f ca="1">IFERROR(IF(AND($A36=VLOOKUP($A36&amp;"."&amp;$C36,UncollectibleLookup,2,FALSE),$C36=VLOOKUP($A36&amp;"."&amp;$C36,UncollectibleLookup,4,FALSE)),0,'Module C Corrected'!G36),'Module C Corrected'!G36)</f>
        <v>10749.1126</v>
      </c>
      <c r="H36" s="51">
        <f ca="1">IFERROR(IF(AND($A36=VLOOKUP($A36&amp;"."&amp;$C36,UncollectibleLookup,2,FALSE),$C36=VLOOKUP($A36&amp;"."&amp;$C36,UncollectibleLookup,4,FALSE)),0,'Module C Corrected'!H36),'Module C Corrected'!H36)</f>
        <v>7859.9574000000002</v>
      </c>
      <c r="I36" s="51">
        <f ca="1">IFERROR(IF(AND($A36=VLOOKUP($A36&amp;"."&amp;$C36,UncollectibleLookup,2,FALSE),$C36=VLOOKUP($A36&amp;"."&amp;$C36,UncollectibleLookup,4,FALSE)),0,'Module C Corrected'!I36),'Module C Corrected'!I36)</f>
        <v>8570.6447000000007</v>
      </c>
      <c r="J36" s="51">
        <f ca="1">IFERROR(IF(AND($A36=VLOOKUP($A36&amp;"."&amp;$C36,UncollectibleLookup,2,FALSE),$C36=VLOOKUP($A36&amp;"."&amp;$C36,UncollectibleLookup,4,FALSE)),0,'Module C Corrected'!J36),'Module C Corrected'!J36)</f>
        <v>5159.7177000000001</v>
      </c>
      <c r="K36" s="51">
        <f ca="1">IFERROR(IF(AND($A36=VLOOKUP($A36&amp;"."&amp;$C36,UncollectibleLookup,2,FALSE),$C36=VLOOKUP($A36&amp;"."&amp;$C36,UncollectibleLookup,4,FALSE)),0,'Module C Corrected'!K36),'Module C Corrected'!K36)</f>
        <v>2563.1372999999999</v>
      </c>
      <c r="L36" s="51">
        <f ca="1">IFERROR(IF(AND($A36=VLOOKUP($A36&amp;"."&amp;$C36,UncollectibleLookup,2,FALSE),$C36=VLOOKUP($A36&amp;"."&amp;$C36,UncollectibleLookup,4,FALSE)),0,'Module C Corrected'!L36),'Module C Corrected'!L36)</f>
        <v>2849.8094999999998</v>
      </c>
      <c r="M36" s="51">
        <f ca="1">IFERROR(IF(AND($A36=VLOOKUP($A36&amp;"."&amp;$C36,UncollectibleLookup,2,FALSE),$C36=VLOOKUP($A36&amp;"."&amp;$C36,UncollectibleLookup,4,FALSE)),0,'Module C Corrected'!M36),'Module C Corrected'!M36)</f>
        <v>6780.3028000000004</v>
      </c>
      <c r="N36" s="51">
        <f ca="1">IFERROR(IF(AND($A36=VLOOKUP($A36&amp;"."&amp;$C36,UncollectibleLookup,2,FALSE),$C36=VLOOKUP($A36&amp;"."&amp;$C36,UncollectibleLookup,4,FALSE)),0,'Module C Corrected'!N36),'Module C Corrected'!N36)</f>
        <v>8396.2931000000008</v>
      </c>
      <c r="O36" s="51">
        <f ca="1">IFERROR(IF(AND($A36=VLOOKUP($A36&amp;"."&amp;$C36,UncollectibleLookup,2,FALSE),$C36=VLOOKUP($A36&amp;"."&amp;$C36,UncollectibleLookup,4,FALSE)),0,'Module C Corrected'!O36),'Module C Corrected'!O36)</f>
        <v>18420.811399999999</v>
      </c>
      <c r="P36" s="51">
        <f ca="1">IFERROR(IF(AND($A36=VLOOKUP($A36&amp;"."&amp;$C36,UncollectibleLookup,2,FALSE),$C36=VLOOKUP($A36&amp;"."&amp;$C36,UncollectibleLookup,4,FALSE)),0,'Module C Corrected'!P36),'Module C Corrected'!P36)</f>
        <v>9048.4369999999999</v>
      </c>
      <c r="Q36" s="32">
        <f ca="1">IFERROR(IF(AND($A36=VLOOKUP($A36&amp;"."&amp;$C36,UncollectibleLookup,2,FALSE),$C36=VLOOKUP($A36&amp;"."&amp;$C36,UncollectibleLookup,4,FALSE)),0,'Module C Corrected'!Q36),'Module C Corrected'!Q36)</f>
        <v>965346.23</v>
      </c>
      <c r="R36" s="32">
        <f ca="1">IFERROR(IF(AND($A36=VLOOKUP($A36&amp;"."&amp;$C36,UncollectibleLookup,2,FALSE),$C36=VLOOKUP($A36&amp;"."&amp;$C36,UncollectibleLookup,4,FALSE)),0,'Module C Corrected'!R36),'Module C Corrected'!R36)</f>
        <v>379553.39</v>
      </c>
      <c r="S36" s="32">
        <f ca="1">IFERROR(IF(AND($A36=VLOOKUP($A36&amp;"."&amp;$C36,UncollectibleLookup,2,FALSE),$C36=VLOOKUP($A36&amp;"."&amp;$C36,UncollectibleLookup,4,FALSE)),0,'Module C Corrected'!S36),'Module C Corrected'!S36)</f>
        <v>453185.41</v>
      </c>
      <c r="T36" s="32">
        <f ca="1">IFERROR(IF(AND($A36=VLOOKUP($A36&amp;"."&amp;$C36,UncollectibleLookup,2,FALSE),$C36=VLOOKUP($A36&amp;"."&amp;$C36,UncollectibleLookup,4,FALSE)),0,'Module C Corrected'!T36),'Module C Corrected'!T36)</f>
        <v>216354.45</v>
      </c>
      <c r="U36" s="32">
        <f ca="1">IFERROR(IF(AND($A36=VLOOKUP($A36&amp;"."&amp;$C36,UncollectibleLookup,2,FALSE),$C36=VLOOKUP($A36&amp;"."&amp;$C36,UncollectibleLookup,4,FALSE)),0,'Module C Corrected'!U36),'Module C Corrected'!U36)</f>
        <v>308162.96000000002</v>
      </c>
      <c r="V36" s="32">
        <f ca="1">IFERROR(IF(AND($A36=VLOOKUP($A36&amp;"."&amp;$C36,UncollectibleLookup,2,FALSE),$C36=VLOOKUP($A36&amp;"."&amp;$C36,UncollectibleLookup,4,FALSE)),0,'Module C Corrected'!V36),'Module C Corrected'!V36)</f>
        <v>156830.45000000001</v>
      </c>
      <c r="W36" s="32">
        <f ca="1">IFERROR(IF(AND($A36=VLOOKUP($A36&amp;"."&amp;$C36,UncollectibleLookup,2,FALSE),$C36=VLOOKUP($A36&amp;"."&amp;$C36,UncollectibleLookup,4,FALSE)),0,'Module C Corrected'!W36),'Module C Corrected'!W36)</f>
        <v>95892.14</v>
      </c>
      <c r="X36" s="32">
        <f ca="1">IFERROR(IF(AND($A36=VLOOKUP($A36&amp;"."&amp;$C36,UncollectibleLookup,2,FALSE),$C36=VLOOKUP($A36&amp;"."&amp;$C36,UncollectibleLookup,4,FALSE)),0,'Module C Corrected'!X36),'Module C Corrected'!X36)</f>
        <v>107227.89</v>
      </c>
      <c r="Y36" s="32">
        <f ca="1">IFERROR(IF(AND($A36=VLOOKUP($A36&amp;"."&amp;$C36,UncollectibleLookup,2,FALSE),$C36=VLOOKUP($A36&amp;"."&amp;$C36,UncollectibleLookup,4,FALSE)),0,'Module C Corrected'!Y36),'Module C Corrected'!Y36)</f>
        <v>432387.1</v>
      </c>
      <c r="Z36" s="32">
        <f ca="1">IFERROR(IF(AND($A36=VLOOKUP($A36&amp;"."&amp;$C36,UncollectibleLookup,2,FALSE),$C36=VLOOKUP($A36&amp;"."&amp;$C36,UncollectibleLookup,4,FALSE)),0,'Module C Corrected'!Z36),'Module C Corrected'!Z36)</f>
        <v>258601.76</v>
      </c>
      <c r="AA36" s="32">
        <f ca="1">IFERROR(IF(AND($A36=VLOOKUP($A36&amp;"."&amp;$C36,UncollectibleLookup,2,FALSE),$C36=VLOOKUP($A36&amp;"."&amp;$C36,UncollectibleLookup,4,FALSE)),0,'Module C Corrected'!AA36),'Module C Corrected'!AA36)</f>
        <v>838245.45</v>
      </c>
      <c r="AB36" s="32">
        <f ca="1">IFERROR(IF(AND($A36=VLOOKUP($A36&amp;"."&amp;$C36,UncollectibleLookup,2,FALSE),$C36=VLOOKUP($A36&amp;"."&amp;$C36,UncollectibleLookup,4,FALSE)),0,'Module C Corrected'!AB36),'Module C Corrected'!AB36)</f>
        <v>350881.32</v>
      </c>
      <c r="AC36" s="2">
        <f>IF(ISBLANK('Module C Corrected'!AC36),"",'Module C Corrected'!AC36)</f>
        <v>1.4</v>
      </c>
      <c r="AD36" s="2">
        <f>IF(ISBLANK('Module C Corrected'!AD36),"",'Module C Corrected'!AD36)</f>
        <v>1.4</v>
      </c>
      <c r="AE36" s="2">
        <f>IF(ISBLANK('Module C Corrected'!AE36),"",'Module C Corrected'!AE36)</f>
        <v>1.4</v>
      </c>
      <c r="AF36" s="2">
        <f>IF(ISBLANK('Module C Corrected'!AF36),"",'Module C Corrected'!AF36)</f>
        <v>1.4</v>
      </c>
      <c r="AG36" s="2">
        <f>IF(ISBLANK('Module C Corrected'!AG36),"",'Module C Corrected'!AG36)</f>
        <v>1.4</v>
      </c>
      <c r="AH36" s="2">
        <f>IF(ISBLANK('Module C Corrected'!AH36),"",'Module C Corrected'!AH36)</f>
        <v>1.4</v>
      </c>
      <c r="AI36" s="2">
        <f>IF(ISBLANK('Module C Corrected'!AI36),"",'Module C Corrected'!AI36)</f>
        <v>1.4</v>
      </c>
      <c r="AJ36" s="2">
        <f>IF(ISBLANK('Module C Corrected'!AJ36),"",'Module C Corrected'!AJ36)</f>
        <v>1.4</v>
      </c>
      <c r="AK36" s="2">
        <f>IF(ISBLANK('Module C Corrected'!AK36),"",'Module C Corrected'!AK36)</f>
        <v>1.7</v>
      </c>
      <c r="AL36" s="2">
        <f>IF(ISBLANK('Module C Corrected'!AL36),"",'Module C Corrected'!AL36)</f>
        <v>1.7</v>
      </c>
      <c r="AM36" s="2">
        <f>IF(ISBLANK('Module C Corrected'!AM36),"",'Module C Corrected'!AM36)</f>
        <v>1.7</v>
      </c>
      <c r="AN36" s="2">
        <f>IF(ISBLANK('Module C Corrected'!AN36),"",'Module C Corrected'!AN36)</f>
        <v>1.7</v>
      </c>
      <c r="AO36" s="33">
        <f ca="1">IFERROR(IF(AND($A36=VLOOKUP($A36&amp;"."&amp;$C36,UncollectibleLookup,2,FALSE),$C36=VLOOKUP($A36&amp;"."&amp;$C36,UncollectibleLookup,4,FALSE)),0,'Module C Corrected'!AO36),'Module C Corrected'!AO36)</f>
        <v>13514.85</v>
      </c>
      <c r="AP36" s="33">
        <f ca="1">IFERROR(IF(AND($A36=VLOOKUP($A36&amp;"."&amp;$C36,UncollectibleLookup,2,FALSE),$C36=VLOOKUP($A36&amp;"."&amp;$C36,UncollectibleLookup,4,FALSE)),0,'Module C Corrected'!AP36),'Module C Corrected'!AP36)</f>
        <v>5313.75</v>
      </c>
      <c r="AQ36" s="33">
        <f ca="1">IFERROR(IF(AND($A36=VLOOKUP($A36&amp;"."&amp;$C36,UncollectibleLookup,2,FALSE),$C36=VLOOKUP($A36&amp;"."&amp;$C36,UncollectibleLookup,4,FALSE)),0,'Module C Corrected'!AQ36),'Module C Corrected'!AQ36)</f>
        <v>6344.6</v>
      </c>
      <c r="AR36" s="33">
        <f ca="1">IFERROR(IF(AND($A36=VLOOKUP($A36&amp;"."&amp;$C36,UncollectibleLookup,2,FALSE),$C36=VLOOKUP($A36&amp;"."&amp;$C36,UncollectibleLookup,4,FALSE)),0,'Module C Corrected'!AR36),'Module C Corrected'!AR36)</f>
        <v>3028.96</v>
      </c>
      <c r="AS36" s="33">
        <f ca="1">IFERROR(IF(AND($A36=VLOOKUP($A36&amp;"."&amp;$C36,UncollectibleLookup,2,FALSE),$C36=VLOOKUP($A36&amp;"."&amp;$C36,UncollectibleLookup,4,FALSE)),0,'Module C Corrected'!AS36),'Module C Corrected'!AS36)</f>
        <v>4314.28</v>
      </c>
      <c r="AT36" s="33">
        <f ca="1">IFERROR(IF(AND($A36=VLOOKUP($A36&amp;"."&amp;$C36,UncollectibleLookup,2,FALSE),$C36=VLOOKUP($A36&amp;"."&amp;$C36,UncollectibleLookup,4,FALSE)),0,'Module C Corrected'!AT36),'Module C Corrected'!AT36)</f>
        <v>2195.63</v>
      </c>
      <c r="AU36" s="33">
        <f ca="1">IFERROR(IF(AND($A36=VLOOKUP($A36&amp;"."&amp;$C36,UncollectibleLookup,2,FALSE),$C36=VLOOKUP($A36&amp;"."&amp;$C36,UncollectibleLookup,4,FALSE)),0,'Module C Corrected'!AU36),'Module C Corrected'!AU36)</f>
        <v>1342.49</v>
      </c>
      <c r="AV36" s="33">
        <f ca="1">IFERROR(IF(AND($A36=VLOOKUP($A36&amp;"."&amp;$C36,UncollectibleLookup,2,FALSE),$C36=VLOOKUP($A36&amp;"."&amp;$C36,UncollectibleLookup,4,FALSE)),0,'Module C Corrected'!AV36),'Module C Corrected'!AV36)</f>
        <v>1501.19</v>
      </c>
      <c r="AW36" s="33">
        <f ca="1">IFERROR(IF(AND($A36=VLOOKUP($A36&amp;"."&amp;$C36,UncollectibleLookup,2,FALSE),$C36=VLOOKUP($A36&amp;"."&amp;$C36,UncollectibleLookup,4,FALSE)),0,'Module C Corrected'!AW36),'Module C Corrected'!AW36)</f>
        <v>7350.58</v>
      </c>
      <c r="AX36" s="33">
        <f ca="1">IFERROR(IF(AND($A36=VLOOKUP($A36&amp;"."&amp;$C36,UncollectibleLookup,2,FALSE),$C36=VLOOKUP($A36&amp;"."&amp;$C36,UncollectibleLookup,4,FALSE)),0,'Module C Corrected'!AX36),'Module C Corrected'!AX36)</f>
        <v>4396.2299999999996</v>
      </c>
      <c r="AY36" s="33">
        <f ca="1">IFERROR(IF(AND($A36=VLOOKUP($A36&amp;"."&amp;$C36,UncollectibleLookup,2,FALSE),$C36=VLOOKUP($A36&amp;"."&amp;$C36,UncollectibleLookup,4,FALSE)),0,'Module C Corrected'!AY36),'Module C Corrected'!AY36)</f>
        <v>14250.17</v>
      </c>
      <c r="AZ36" s="33">
        <f ca="1">IFERROR(IF(AND($A36=VLOOKUP($A36&amp;"."&amp;$C36,UncollectibleLookup,2,FALSE),$C36=VLOOKUP($A36&amp;"."&amp;$C36,UncollectibleLookup,4,FALSE)),0,'Module C Corrected'!AZ36),'Module C Corrected'!AZ36)</f>
        <v>5964.98</v>
      </c>
      <c r="BA36" s="31">
        <f t="shared" ca="1" si="14"/>
        <v>-289.60000000000002</v>
      </c>
      <c r="BB36" s="31">
        <f t="shared" ca="1" si="14"/>
        <v>-113.87</v>
      </c>
      <c r="BC36" s="31">
        <f t="shared" ca="1" si="14"/>
        <v>-135.96</v>
      </c>
      <c r="BD36" s="31">
        <f t="shared" ca="1" si="14"/>
        <v>-86.54</v>
      </c>
      <c r="BE36" s="31">
        <f t="shared" ca="1" si="14"/>
        <v>-123.27</v>
      </c>
      <c r="BF36" s="31">
        <f t="shared" ca="1" si="14"/>
        <v>-62.73</v>
      </c>
      <c r="BG36" s="31">
        <f t="shared" ca="1" si="14"/>
        <v>0</v>
      </c>
      <c r="BH36" s="31">
        <f t="shared" ca="1" si="14"/>
        <v>0</v>
      </c>
      <c r="BI36" s="31">
        <f t="shared" ca="1" si="14"/>
        <v>0</v>
      </c>
      <c r="BJ36" s="31">
        <f t="shared" ca="1" si="14"/>
        <v>-310.32</v>
      </c>
      <c r="BK36" s="31">
        <f t="shared" ca="1" si="14"/>
        <v>-1005.89</v>
      </c>
      <c r="BL36" s="31">
        <f t="shared" ca="1" si="14"/>
        <v>-421.06</v>
      </c>
      <c r="BM36" s="6">
        <f t="shared" ca="1" si="15"/>
        <v>4.99E-2</v>
      </c>
      <c r="BN36" s="6">
        <f t="shared" ca="1" si="15"/>
        <v>4.99E-2</v>
      </c>
      <c r="BO36" s="6">
        <f t="shared" ca="1" si="15"/>
        <v>4.99E-2</v>
      </c>
      <c r="BP36" s="6">
        <f t="shared" ca="1" si="15"/>
        <v>4.99E-2</v>
      </c>
      <c r="BQ36" s="6">
        <f t="shared" ca="1" si="15"/>
        <v>4.99E-2</v>
      </c>
      <c r="BR36" s="6">
        <f t="shared" ca="1" si="15"/>
        <v>4.99E-2</v>
      </c>
      <c r="BS36" s="6">
        <f t="shared" ca="1" si="15"/>
        <v>4.99E-2</v>
      </c>
      <c r="BT36" s="6">
        <f t="shared" ca="1" si="15"/>
        <v>4.99E-2</v>
      </c>
      <c r="BU36" s="6">
        <f t="shared" ca="1" si="15"/>
        <v>4.99E-2</v>
      </c>
      <c r="BV36" s="6">
        <f t="shared" ca="1" si="15"/>
        <v>4.99E-2</v>
      </c>
      <c r="BW36" s="6">
        <f t="shared" ca="1" si="15"/>
        <v>4.99E-2</v>
      </c>
      <c r="BX36" s="6">
        <f t="shared" ca="1" si="15"/>
        <v>4.99E-2</v>
      </c>
      <c r="BY36" s="31">
        <f t="shared" ca="1" si="19"/>
        <v>48170.78</v>
      </c>
      <c r="BZ36" s="31">
        <f t="shared" ca="1" si="19"/>
        <v>18939.71</v>
      </c>
      <c r="CA36" s="31">
        <f t="shared" ca="1" si="19"/>
        <v>22613.95</v>
      </c>
      <c r="CB36" s="31">
        <f t="shared" ca="1" si="18"/>
        <v>10796.09</v>
      </c>
      <c r="CC36" s="31">
        <f t="shared" ca="1" si="18"/>
        <v>15377.33</v>
      </c>
      <c r="CD36" s="31">
        <f t="shared" ca="1" si="18"/>
        <v>7825.84</v>
      </c>
      <c r="CE36" s="31">
        <f t="shared" ca="1" si="18"/>
        <v>4785.0200000000004</v>
      </c>
      <c r="CF36" s="31">
        <f t="shared" ca="1" si="18"/>
        <v>5350.67</v>
      </c>
      <c r="CG36" s="31">
        <f t="shared" ca="1" si="18"/>
        <v>21576.12</v>
      </c>
      <c r="CH36" s="31">
        <f t="shared" ca="1" si="18"/>
        <v>12904.23</v>
      </c>
      <c r="CI36" s="31">
        <f t="shared" ca="1" si="18"/>
        <v>41828.449999999997</v>
      </c>
      <c r="CJ36" s="31">
        <f t="shared" ca="1" si="18"/>
        <v>17508.98</v>
      </c>
      <c r="CK36" s="32">
        <f t="shared" ca="1" si="16"/>
        <v>2413.37</v>
      </c>
      <c r="CL36" s="32">
        <f t="shared" ca="1" si="16"/>
        <v>948.88</v>
      </c>
      <c r="CM36" s="32">
        <f t="shared" ca="1" si="16"/>
        <v>1132.96</v>
      </c>
      <c r="CN36" s="32">
        <f t="shared" ca="1" si="16"/>
        <v>540.89</v>
      </c>
      <c r="CO36" s="32">
        <f t="shared" ca="1" si="16"/>
        <v>770.41</v>
      </c>
      <c r="CP36" s="32">
        <f t="shared" ca="1" si="16"/>
        <v>392.08</v>
      </c>
      <c r="CQ36" s="32">
        <f t="shared" ca="1" si="16"/>
        <v>239.73</v>
      </c>
      <c r="CR36" s="32">
        <f t="shared" ca="1" si="16"/>
        <v>268.07</v>
      </c>
      <c r="CS36" s="32">
        <f t="shared" ca="1" si="16"/>
        <v>1080.97</v>
      </c>
      <c r="CT36" s="32">
        <f t="shared" ca="1" si="16"/>
        <v>646.5</v>
      </c>
      <c r="CU36" s="32">
        <f t="shared" ca="1" si="16"/>
        <v>2095.61</v>
      </c>
      <c r="CV36" s="32">
        <f t="shared" ca="1" si="16"/>
        <v>877.2</v>
      </c>
      <c r="CW36" s="31">
        <f t="shared" ca="1" si="17"/>
        <v>37358.9</v>
      </c>
      <c r="CX36" s="31">
        <f t="shared" ca="1" si="17"/>
        <v>14688.710000000001</v>
      </c>
      <c r="CY36" s="31">
        <f t="shared" ca="1" si="17"/>
        <v>17538.269999999997</v>
      </c>
      <c r="CZ36" s="31">
        <f t="shared" ca="1" si="17"/>
        <v>8394.5600000000013</v>
      </c>
      <c r="DA36" s="31">
        <f t="shared" ca="1" si="17"/>
        <v>11956.73</v>
      </c>
      <c r="DB36" s="31">
        <f t="shared" ca="1" si="17"/>
        <v>6085.0199999999995</v>
      </c>
      <c r="DC36" s="31">
        <f t="shared" ca="1" si="17"/>
        <v>3682.26</v>
      </c>
      <c r="DD36" s="31">
        <f t="shared" ca="1" si="17"/>
        <v>4117.5499999999993</v>
      </c>
      <c r="DE36" s="31">
        <f t="shared" ca="1" si="17"/>
        <v>15306.51</v>
      </c>
      <c r="DF36" s="31">
        <f t="shared" ca="1" si="17"/>
        <v>9464.82</v>
      </c>
      <c r="DG36" s="31">
        <f t="shared" ca="1" si="17"/>
        <v>30679.78</v>
      </c>
      <c r="DH36" s="31">
        <f t="shared" ca="1" si="17"/>
        <v>12842.26</v>
      </c>
      <c r="DI36" s="32">
        <f t="shared" ca="1" si="11"/>
        <v>1867.95</v>
      </c>
      <c r="DJ36" s="32">
        <f t="shared" ca="1" si="11"/>
        <v>734.44</v>
      </c>
      <c r="DK36" s="32">
        <f t="shared" ca="1" si="11"/>
        <v>876.91</v>
      </c>
      <c r="DL36" s="32">
        <f t="shared" ca="1" si="11"/>
        <v>419.73</v>
      </c>
      <c r="DM36" s="32">
        <f t="shared" ca="1" si="11"/>
        <v>597.84</v>
      </c>
      <c r="DN36" s="32">
        <f t="shared" ca="1" si="11"/>
        <v>304.25</v>
      </c>
      <c r="DO36" s="32">
        <f t="shared" ca="1" si="11"/>
        <v>184.11</v>
      </c>
      <c r="DP36" s="32">
        <f t="shared" ca="1" si="11"/>
        <v>205.88</v>
      </c>
      <c r="DQ36" s="32">
        <f t="shared" ca="1" si="11"/>
        <v>765.33</v>
      </c>
      <c r="DR36" s="32">
        <f t="shared" ca="1" si="11"/>
        <v>473.24</v>
      </c>
      <c r="DS36" s="32">
        <f t="shared" ca="1" si="11"/>
        <v>1533.99</v>
      </c>
      <c r="DT36" s="32">
        <f t="shared" ca="1" si="11"/>
        <v>642.11</v>
      </c>
      <c r="DU36" s="31">
        <f t="shared" ca="1" si="12"/>
        <v>12035.92</v>
      </c>
      <c r="DV36" s="31">
        <f t="shared" ca="1" si="12"/>
        <v>4697.96</v>
      </c>
      <c r="DW36" s="31">
        <f t="shared" ca="1" si="12"/>
        <v>5572.35</v>
      </c>
      <c r="DX36" s="31">
        <f t="shared" ca="1" si="12"/>
        <v>2651.12</v>
      </c>
      <c r="DY36" s="31">
        <f t="shared" ca="1" si="12"/>
        <v>3756.45</v>
      </c>
      <c r="DZ36" s="31">
        <f t="shared" ca="1" si="12"/>
        <v>1901.4</v>
      </c>
      <c r="EA36" s="31">
        <f t="shared" ca="1" si="12"/>
        <v>1144.55</v>
      </c>
      <c r="EB36" s="31">
        <f t="shared" ca="1" si="12"/>
        <v>1272.8499999999999</v>
      </c>
      <c r="EC36" s="31">
        <f t="shared" ca="1" si="12"/>
        <v>4705.6899999999996</v>
      </c>
      <c r="ED36" s="31">
        <f t="shared" ca="1" si="12"/>
        <v>2894.22</v>
      </c>
      <c r="EE36" s="31">
        <f t="shared" ca="1" si="12"/>
        <v>9329.35</v>
      </c>
      <c r="EF36" s="31">
        <f t="shared" ca="1" si="12"/>
        <v>3884.07</v>
      </c>
      <c r="EG36" s="32">
        <f t="shared" ca="1" si="13"/>
        <v>51262.77</v>
      </c>
      <c r="EH36" s="32">
        <f t="shared" ca="1" si="13"/>
        <v>20121.11</v>
      </c>
      <c r="EI36" s="32">
        <f t="shared" ca="1" si="13"/>
        <v>23987.53</v>
      </c>
      <c r="EJ36" s="32">
        <f t="shared" ca="1" si="13"/>
        <v>11465.41</v>
      </c>
      <c r="EK36" s="32">
        <f t="shared" ca="1" si="13"/>
        <v>16311.02</v>
      </c>
      <c r="EL36" s="32">
        <f t="shared" ca="1" si="13"/>
        <v>8290.67</v>
      </c>
      <c r="EM36" s="32">
        <f t="shared" ca="1" si="13"/>
        <v>5010.92</v>
      </c>
      <c r="EN36" s="32">
        <f t="shared" ca="1" si="13"/>
        <v>5596.2799999999988</v>
      </c>
      <c r="EO36" s="32">
        <f t="shared" ca="1" si="13"/>
        <v>20777.53</v>
      </c>
      <c r="EP36" s="32">
        <f t="shared" ca="1" si="13"/>
        <v>12832.279999999999</v>
      </c>
      <c r="EQ36" s="32">
        <f t="shared" ca="1" si="13"/>
        <v>41543.120000000003</v>
      </c>
      <c r="ER36" s="32">
        <f t="shared" ca="1" si="13"/>
        <v>17368.440000000002</v>
      </c>
    </row>
    <row r="37" spans="1:148">
      <c r="A37" t="s">
        <v>509</v>
      </c>
      <c r="B37" s="1" t="s">
        <v>227</v>
      </c>
      <c r="C37" t="str">
        <f t="shared" ca="1" si="1"/>
        <v>CRE1</v>
      </c>
      <c r="D37" t="str">
        <f t="shared" ca="1" si="2"/>
        <v>Cowley Ridge Expansion #1 Wind Facility</v>
      </c>
      <c r="E37" s="51">
        <f ca="1">IFERROR(IF(AND($A37=VLOOKUP($A37&amp;"."&amp;$C37,UncollectibleLookup,2,FALSE),$C37=VLOOKUP($A37&amp;"."&amp;$C37,UncollectibleLookup,4,FALSE)),0,'Module C Corrected'!E37),'Module C Corrected'!E37)</f>
        <v>0</v>
      </c>
      <c r="F37" s="51">
        <f ca="1">IFERROR(IF(AND($A37=VLOOKUP($A37&amp;"."&amp;$C37,UncollectibleLookup,2,FALSE),$C37=VLOOKUP($A37&amp;"."&amp;$C37,UncollectibleLookup,4,FALSE)),0,'Module C Corrected'!F37),'Module C Corrected'!F37)</f>
        <v>0</v>
      </c>
      <c r="G37" s="51">
        <f ca="1">IFERROR(IF(AND($A37=VLOOKUP($A37&amp;"."&amp;$C37,UncollectibleLookup,2,FALSE),$C37=VLOOKUP($A37&amp;"."&amp;$C37,UncollectibleLookup,4,FALSE)),0,'Module C Corrected'!G37),'Module C Corrected'!G37)</f>
        <v>0</v>
      </c>
      <c r="H37" s="51">
        <f ca="1">IFERROR(IF(AND($A37=VLOOKUP($A37&amp;"."&amp;$C37,UncollectibleLookup,2,FALSE),$C37=VLOOKUP($A37&amp;"."&amp;$C37,UncollectibleLookup,4,FALSE)),0,'Module C Corrected'!H37),'Module C Corrected'!H37)</f>
        <v>0</v>
      </c>
      <c r="I37" s="51">
        <f ca="1">IFERROR(IF(AND($A37=VLOOKUP($A37&amp;"."&amp;$C37,UncollectibleLookup,2,FALSE),$C37=VLOOKUP($A37&amp;"."&amp;$C37,UncollectibleLookup,4,FALSE)),0,'Module C Corrected'!I37),'Module C Corrected'!I37)</f>
        <v>0</v>
      </c>
      <c r="J37" s="51">
        <f ca="1">IFERROR(IF(AND($A37=VLOOKUP($A37&amp;"."&amp;$C37,UncollectibleLookup,2,FALSE),$C37=VLOOKUP($A37&amp;"."&amp;$C37,UncollectibleLookup,4,FALSE)),0,'Module C Corrected'!J37),'Module C Corrected'!J37)</f>
        <v>0</v>
      </c>
      <c r="K37" s="51">
        <f ca="1">IFERROR(IF(AND($A37=VLOOKUP($A37&amp;"."&amp;$C37,UncollectibleLookup,2,FALSE),$C37=VLOOKUP($A37&amp;"."&amp;$C37,UncollectibleLookup,4,FALSE)),0,'Module C Corrected'!K37),'Module C Corrected'!K37)</f>
        <v>0</v>
      </c>
      <c r="L37" s="51">
        <f ca="1">IFERROR(IF(AND($A37=VLOOKUP($A37&amp;"."&amp;$C37,UncollectibleLookup,2,FALSE),$C37=VLOOKUP($A37&amp;"."&amp;$C37,UncollectibleLookup,4,FALSE)),0,'Module C Corrected'!L37),'Module C Corrected'!L37)</f>
        <v>0</v>
      </c>
      <c r="M37" s="51">
        <f ca="1">IFERROR(IF(AND($A37=VLOOKUP($A37&amp;"."&amp;$C37,UncollectibleLookup,2,FALSE),$C37=VLOOKUP($A37&amp;"."&amp;$C37,UncollectibleLookup,4,FALSE)),0,'Module C Corrected'!M37),'Module C Corrected'!M37)</f>
        <v>0</v>
      </c>
      <c r="N37" s="51">
        <f ca="1">IFERROR(IF(AND($A37=VLOOKUP($A37&amp;"."&amp;$C37,UncollectibleLookup,2,FALSE),$C37=VLOOKUP($A37&amp;"."&amp;$C37,UncollectibleLookup,4,FALSE)),0,'Module C Corrected'!N37),'Module C Corrected'!N37)</f>
        <v>0</v>
      </c>
      <c r="O37" s="51">
        <f ca="1">IFERROR(IF(AND($A37=VLOOKUP($A37&amp;"."&amp;$C37,UncollectibleLookup,2,FALSE),$C37=VLOOKUP($A37&amp;"."&amp;$C37,UncollectibleLookup,4,FALSE)),0,'Module C Corrected'!O37),'Module C Corrected'!O37)</f>
        <v>0</v>
      </c>
      <c r="P37" s="51">
        <f ca="1">IFERROR(IF(AND($A37=VLOOKUP($A37&amp;"."&amp;$C37,UncollectibleLookup,2,FALSE),$C37=VLOOKUP($A37&amp;"."&amp;$C37,UncollectibleLookup,4,FALSE)),0,'Module C Corrected'!P37),'Module C Corrected'!P37)</f>
        <v>0</v>
      </c>
      <c r="Q37" s="32">
        <f ca="1">IFERROR(IF(AND($A37=VLOOKUP($A37&amp;"."&amp;$C37,UncollectibleLookup,2,FALSE),$C37=VLOOKUP($A37&amp;"."&amp;$C37,UncollectibleLookup,4,FALSE)),0,'Module C Corrected'!Q37),'Module C Corrected'!Q37)</f>
        <v>0</v>
      </c>
      <c r="R37" s="32">
        <f ca="1">IFERROR(IF(AND($A37=VLOOKUP($A37&amp;"."&amp;$C37,UncollectibleLookup,2,FALSE),$C37=VLOOKUP($A37&amp;"."&amp;$C37,UncollectibleLookup,4,FALSE)),0,'Module C Corrected'!R37),'Module C Corrected'!R37)</f>
        <v>0</v>
      </c>
      <c r="S37" s="32">
        <f ca="1">IFERROR(IF(AND($A37=VLOOKUP($A37&amp;"."&amp;$C37,UncollectibleLookup,2,FALSE),$C37=VLOOKUP($A37&amp;"."&amp;$C37,UncollectibleLookup,4,FALSE)),0,'Module C Corrected'!S37),'Module C Corrected'!S37)</f>
        <v>0</v>
      </c>
      <c r="T37" s="32">
        <f ca="1">IFERROR(IF(AND($A37=VLOOKUP($A37&amp;"."&amp;$C37,UncollectibleLookup,2,FALSE),$C37=VLOOKUP($A37&amp;"."&amp;$C37,UncollectibleLookup,4,FALSE)),0,'Module C Corrected'!T37),'Module C Corrected'!T37)</f>
        <v>0</v>
      </c>
      <c r="U37" s="32">
        <f ca="1">IFERROR(IF(AND($A37=VLOOKUP($A37&amp;"."&amp;$C37,UncollectibleLookup,2,FALSE),$C37=VLOOKUP($A37&amp;"."&amp;$C37,UncollectibleLookup,4,FALSE)),0,'Module C Corrected'!U37),'Module C Corrected'!U37)</f>
        <v>0</v>
      </c>
      <c r="V37" s="32">
        <f ca="1">IFERROR(IF(AND($A37=VLOOKUP($A37&amp;"."&amp;$C37,UncollectibleLookup,2,FALSE),$C37=VLOOKUP($A37&amp;"."&amp;$C37,UncollectibleLookup,4,FALSE)),0,'Module C Corrected'!V37),'Module C Corrected'!V37)</f>
        <v>0</v>
      </c>
      <c r="W37" s="32">
        <f ca="1">IFERROR(IF(AND($A37=VLOOKUP($A37&amp;"."&amp;$C37,UncollectibleLookup,2,FALSE),$C37=VLOOKUP($A37&amp;"."&amp;$C37,UncollectibleLookup,4,FALSE)),0,'Module C Corrected'!W37),'Module C Corrected'!W37)</f>
        <v>0</v>
      </c>
      <c r="X37" s="32">
        <f ca="1">IFERROR(IF(AND($A37=VLOOKUP($A37&amp;"."&amp;$C37,UncollectibleLookup,2,FALSE),$C37=VLOOKUP($A37&amp;"."&amp;$C37,UncollectibleLookup,4,FALSE)),0,'Module C Corrected'!X37),'Module C Corrected'!X37)</f>
        <v>0</v>
      </c>
      <c r="Y37" s="32">
        <f ca="1">IFERROR(IF(AND($A37=VLOOKUP($A37&amp;"."&amp;$C37,UncollectibleLookup,2,FALSE),$C37=VLOOKUP($A37&amp;"."&amp;$C37,UncollectibleLookup,4,FALSE)),0,'Module C Corrected'!Y37),'Module C Corrected'!Y37)</f>
        <v>0</v>
      </c>
      <c r="Z37" s="32">
        <f ca="1">IFERROR(IF(AND($A37=VLOOKUP($A37&amp;"."&amp;$C37,UncollectibleLookup,2,FALSE),$C37=VLOOKUP($A37&amp;"."&amp;$C37,UncollectibleLookup,4,FALSE)),0,'Module C Corrected'!Z37),'Module C Corrected'!Z37)</f>
        <v>0</v>
      </c>
      <c r="AA37" s="32">
        <f ca="1">IFERROR(IF(AND($A37=VLOOKUP($A37&amp;"."&amp;$C37,UncollectibleLookup,2,FALSE),$C37=VLOOKUP($A37&amp;"."&amp;$C37,UncollectibleLookup,4,FALSE)),0,'Module C Corrected'!AA37),'Module C Corrected'!AA37)</f>
        <v>0</v>
      </c>
      <c r="AB37" s="32">
        <f ca="1">IFERROR(IF(AND($A37=VLOOKUP($A37&amp;"."&amp;$C37,UncollectibleLookup,2,FALSE),$C37=VLOOKUP($A37&amp;"."&amp;$C37,UncollectibleLookup,4,FALSE)),0,'Module C Corrected'!AB37),'Module C Corrected'!AB37)</f>
        <v>0</v>
      </c>
      <c r="AC37" s="2">
        <f>IF(ISBLANK('Module C Corrected'!AC37),"",'Module C Corrected'!AC37)</f>
        <v>3.52</v>
      </c>
      <c r="AD37" s="2">
        <f>IF(ISBLANK('Module C Corrected'!AD37),"",'Module C Corrected'!AD37)</f>
        <v>3.52</v>
      </c>
      <c r="AE37" s="2">
        <f>IF(ISBLANK('Module C Corrected'!AE37),"",'Module C Corrected'!AE37)</f>
        <v>3.52</v>
      </c>
      <c r="AF37" s="2">
        <f>IF(ISBLANK('Module C Corrected'!AF37),"",'Module C Corrected'!AF37)</f>
        <v>3.52</v>
      </c>
      <c r="AG37" s="2">
        <f>IF(ISBLANK('Module C Corrected'!AG37),"",'Module C Corrected'!AG37)</f>
        <v>3.52</v>
      </c>
      <c r="AH37" s="2">
        <f>IF(ISBLANK('Module C Corrected'!AH37),"",'Module C Corrected'!AH37)</f>
        <v>3.52</v>
      </c>
      <c r="AI37" s="2">
        <f>IF(ISBLANK('Module C Corrected'!AI37),"",'Module C Corrected'!AI37)</f>
        <v>3.52</v>
      </c>
      <c r="AJ37" s="2">
        <f>IF(ISBLANK('Module C Corrected'!AJ37),"",'Module C Corrected'!AJ37)</f>
        <v>3.52</v>
      </c>
      <c r="AK37" s="2">
        <f>IF(ISBLANK('Module C Corrected'!AK37),"",'Module C Corrected'!AK37)</f>
        <v>3.83</v>
      </c>
      <c r="AL37" s="2">
        <f>IF(ISBLANK('Module C Corrected'!AL37),"",'Module C Corrected'!AL37)</f>
        <v>3.83</v>
      </c>
      <c r="AM37" s="2">
        <f>IF(ISBLANK('Module C Corrected'!AM37),"",'Module C Corrected'!AM37)</f>
        <v>3.83</v>
      </c>
      <c r="AN37" s="2">
        <f>IF(ISBLANK('Module C Corrected'!AN37),"",'Module C Corrected'!AN37)</f>
        <v>3.83</v>
      </c>
      <c r="AO37" s="33">
        <f ca="1">IFERROR(IF(AND($A37=VLOOKUP($A37&amp;"."&amp;$C37,UncollectibleLookup,2,FALSE),$C37=VLOOKUP($A37&amp;"."&amp;$C37,UncollectibleLookup,4,FALSE)),0,'Module C Corrected'!AO37),'Module C Corrected'!AO37)</f>
        <v>0</v>
      </c>
      <c r="AP37" s="33">
        <f ca="1">IFERROR(IF(AND($A37=VLOOKUP($A37&amp;"."&amp;$C37,UncollectibleLookup,2,FALSE),$C37=VLOOKUP($A37&amp;"."&amp;$C37,UncollectibleLookup,4,FALSE)),0,'Module C Corrected'!AP37),'Module C Corrected'!AP37)</f>
        <v>0</v>
      </c>
      <c r="AQ37" s="33">
        <f ca="1">IFERROR(IF(AND($A37=VLOOKUP($A37&amp;"."&amp;$C37,UncollectibleLookup,2,FALSE),$C37=VLOOKUP($A37&amp;"."&amp;$C37,UncollectibleLookup,4,FALSE)),0,'Module C Corrected'!AQ37),'Module C Corrected'!AQ37)</f>
        <v>0</v>
      </c>
      <c r="AR37" s="33">
        <f ca="1">IFERROR(IF(AND($A37=VLOOKUP($A37&amp;"."&amp;$C37,UncollectibleLookup,2,FALSE),$C37=VLOOKUP($A37&amp;"."&amp;$C37,UncollectibleLookup,4,FALSE)),0,'Module C Corrected'!AR37),'Module C Corrected'!AR37)</f>
        <v>0</v>
      </c>
      <c r="AS37" s="33">
        <f ca="1">IFERROR(IF(AND($A37=VLOOKUP($A37&amp;"."&amp;$C37,UncollectibleLookup,2,FALSE),$C37=VLOOKUP($A37&amp;"."&amp;$C37,UncollectibleLookup,4,FALSE)),0,'Module C Corrected'!AS37),'Module C Corrected'!AS37)</f>
        <v>0</v>
      </c>
      <c r="AT37" s="33">
        <f ca="1">IFERROR(IF(AND($A37=VLOOKUP($A37&amp;"."&amp;$C37,UncollectibleLookup,2,FALSE),$C37=VLOOKUP($A37&amp;"."&amp;$C37,UncollectibleLookup,4,FALSE)),0,'Module C Corrected'!AT37),'Module C Corrected'!AT37)</f>
        <v>0</v>
      </c>
      <c r="AU37" s="33">
        <f ca="1">IFERROR(IF(AND($A37=VLOOKUP($A37&amp;"."&amp;$C37,UncollectibleLookup,2,FALSE),$C37=VLOOKUP($A37&amp;"."&amp;$C37,UncollectibleLookup,4,FALSE)),0,'Module C Corrected'!AU37),'Module C Corrected'!AU37)</f>
        <v>0</v>
      </c>
      <c r="AV37" s="33">
        <f ca="1">IFERROR(IF(AND($A37=VLOOKUP($A37&amp;"."&amp;$C37,UncollectibleLookup,2,FALSE),$C37=VLOOKUP($A37&amp;"."&amp;$C37,UncollectibleLookup,4,FALSE)),0,'Module C Corrected'!AV37),'Module C Corrected'!AV37)</f>
        <v>0</v>
      </c>
      <c r="AW37" s="33">
        <f ca="1">IFERROR(IF(AND($A37=VLOOKUP($A37&amp;"."&amp;$C37,UncollectibleLookup,2,FALSE),$C37=VLOOKUP($A37&amp;"."&amp;$C37,UncollectibleLookup,4,FALSE)),0,'Module C Corrected'!AW37),'Module C Corrected'!AW37)</f>
        <v>0</v>
      </c>
      <c r="AX37" s="33">
        <f ca="1">IFERROR(IF(AND($A37=VLOOKUP($A37&amp;"."&amp;$C37,UncollectibleLookup,2,FALSE),$C37=VLOOKUP($A37&amp;"."&amp;$C37,UncollectibleLookup,4,FALSE)),0,'Module C Corrected'!AX37),'Module C Corrected'!AX37)</f>
        <v>0</v>
      </c>
      <c r="AY37" s="33">
        <f ca="1">IFERROR(IF(AND($A37=VLOOKUP($A37&amp;"."&amp;$C37,UncollectibleLookup,2,FALSE),$C37=VLOOKUP($A37&amp;"."&amp;$C37,UncollectibleLookup,4,FALSE)),0,'Module C Corrected'!AY37),'Module C Corrected'!AY37)</f>
        <v>0</v>
      </c>
      <c r="AZ37" s="33">
        <f ca="1">IFERROR(IF(AND($A37=VLOOKUP($A37&amp;"."&amp;$C37,UncollectibleLookup,2,FALSE),$C37=VLOOKUP($A37&amp;"."&amp;$C37,UncollectibleLookup,4,FALSE)),0,'Module C Corrected'!AZ37),'Module C Corrected'!AZ37)</f>
        <v>0</v>
      </c>
      <c r="BA37" s="31">
        <f t="shared" ca="1" si="14"/>
        <v>0</v>
      </c>
      <c r="BB37" s="31">
        <f t="shared" ca="1" si="14"/>
        <v>0</v>
      </c>
      <c r="BC37" s="31">
        <f t="shared" ca="1" si="14"/>
        <v>0</v>
      </c>
      <c r="BD37" s="31">
        <f t="shared" ca="1" si="14"/>
        <v>0</v>
      </c>
      <c r="BE37" s="31">
        <f t="shared" ca="1" si="14"/>
        <v>0</v>
      </c>
      <c r="BF37" s="31">
        <f t="shared" ca="1" si="14"/>
        <v>0</v>
      </c>
      <c r="BG37" s="31">
        <f t="shared" ca="1" si="14"/>
        <v>0</v>
      </c>
      <c r="BH37" s="31">
        <f t="shared" ca="1" si="14"/>
        <v>0</v>
      </c>
      <c r="BI37" s="31">
        <f t="shared" ca="1" si="14"/>
        <v>0</v>
      </c>
      <c r="BJ37" s="31">
        <f t="shared" ca="1" si="14"/>
        <v>0</v>
      </c>
      <c r="BK37" s="31">
        <f t="shared" ca="1" si="14"/>
        <v>0</v>
      </c>
      <c r="BL37" s="31">
        <f t="shared" ca="1" si="14"/>
        <v>0</v>
      </c>
      <c r="BM37" s="6">
        <f t="shared" ca="1" si="15"/>
        <v>0.12</v>
      </c>
      <c r="BN37" s="6">
        <f t="shared" ca="1" si="15"/>
        <v>0.12</v>
      </c>
      <c r="BO37" s="6">
        <f t="shared" ca="1" si="15"/>
        <v>0.12</v>
      </c>
      <c r="BP37" s="6">
        <f t="shared" ca="1" si="15"/>
        <v>0.12</v>
      </c>
      <c r="BQ37" s="6">
        <f t="shared" ca="1" si="15"/>
        <v>0.12</v>
      </c>
      <c r="BR37" s="6">
        <f t="shared" ca="1" si="15"/>
        <v>0.12</v>
      </c>
      <c r="BS37" s="6">
        <f t="shared" ca="1" si="15"/>
        <v>0.12</v>
      </c>
      <c r="BT37" s="6">
        <f t="shared" ca="1" si="15"/>
        <v>0.12</v>
      </c>
      <c r="BU37" s="6">
        <f t="shared" ca="1" si="15"/>
        <v>0.12</v>
      </c>
      <c r="BV37" s="6">
        <f t="shared" ca="1" si="15"/>
        <v>0.12</v>
      </c>
      <c r="BW37" s="6">
        <f t="shared" ca="1" si="15"/>
        <v>0.12</v>
      </c>
      <c r="BX37" s="6">
        <f t="shared" ca="1" si="15"/>
        <v>0.12</v>
      </c>
      <c r="BY37" s="31">
        <f t="shared" ca="1" si="19"/>
        <v>0</v>
      </c>
      <c r="BZ37" s="31">
        <f t="shared" ca="1" si="19"/>
        <v>0</v>
      </c>
      <c r="CA37" s="31">
        <f t="shared" ca="1" si="19"/>
        <v>0</v>
      </c>
      <c r="CB37" s="31">
        <f t="shared" ca="1" si="18"/>
        <v>0</v>
      </c>
      <c r="CC37" s="31">
        <f t="shared" ca="1" si="18"/>
        <v>0</v>
      </c>
      <c r="CD37" s="31">
        <f t="shared" ca="1" si="18"/>
        <v>0</v>
      </c>
      <c r="CE37" s="31">
        <f t="shared" ca="1" si="18"/>
        <v>0</v>
      </c>
      <c r="CF37" s="31">
        <f t="shared" ca="1" si="18"/>
        <v>0</v>
      </c>
      <c r="CG37" s="31">
        <f t="shared" ca="1" si="18"/>
        <v>0</v>
      </c>
      <c r="CH37" s="31">
        <f t="shared" ca="1" si="18"/>
        <v>0</v>
      </c>
      <c r="CI37" s="31">
        <f t="shared" ca="1" si="18"/>
        <v>0</v>
      </c>
      <c r="CJ37" s="31">
        <f t="shared" ca="1" si="18"/>
        <v>0</v>
      </c>
      <c r="CK37" s="32">
        <f t="shared" ca="1" si="16"/>
        <v>0</v>
      </c>
      <c r="CL37" s="32">
        <f t="shared" ca="1" si="16"/>
        <v>0</v>
      </c>
      <c r="CM37" s="32">
        <f t="shared" ca="1" si="16"/>
        <v>0</v>
      </c>
      <c r="CN37" s="32">
        <f t="shared" ca="1" si="16"/>
        <v>0</v>
      </c>
      <c r="CO37" s="32">
        <f t="shared" ca="1" si="16"/>
        <v>0</v>
      </c>
      <c r="CP37" s="32">
        <f t="shared" ca="1" si="16"/>
        <v>0</v>
      </c>
      <c r="CQ37" s="32">
        <f t="shared" ca="1" si="16"/>
        <v>0</v>
      </c>
      <c r="CR37" s="32">
        <f t="shared" ca="1" si="16"/>
        <v>0</v>
      </c>
      <c r="CS37" s="32">
        <f t="shared" ca="1" si="16"/>
        <v>0</v>
      </c>
      <c r="CT37" s="32">
        <f t="shared" ca="1" si="16"/>
        <v>0</v>
      </c>
      <c r="CU37" s="32">
        <f t="shared" ca="1" si="16"/>
        <v>0</v>
      </c>
      <c r="CV37" s="32">
        <f t="shared" ca="1" si="16"/>
        <v>0</v>
      </c>
      <c r="CW37" s="31">
        <f t="shared" ca="1" si="17"/>
        <v>0</v>
      </c>
      <c r="CX37" s="31">
        <f t="shared" ca="1" si="17"/>
        <v>0</v>
      </c>
      <c r="CY37" s="31">
        <f t="shared" ca="1" si="17"/>
        <v>0</v>
      </c>
      <c r="CZ37" s="31">
        <f t="shared" ca="1" si="17"/>
        <v>0</v>
      </c>
      <c r="DA37" s="31">
        <f t="shared" ca="1" si="17"/>
        <v>0</v>
      </c>
      <c r="DB37" s="31">
        <f t="shared" ca="1" si="17"/>
        <v>0</v>
      </c>
      <c r="DC37" s="31">
        <f t="shared" ca="1" si="17"/>
        <v>0</v>
      </c>
      <c r="DD37" s="31">
        <f t="shared" ca="1" si="17"/>
        <v>0</v>
      </c>
      <c r="DE37" s="31">
        <f t="shared" ca="1" si="17"/>
        <v>0</v>
      </c>
      <c r="DF37" s="31">
        <f t="shared" ca="1" si="17"/>
        <v>0</v>
      </c>
      <c r="DG37" s="31">
        <f t="shared" ca="1" si="17"/>
        <v>0</v>
      </c>
      <c r="DH37" s="31">
        <f t="shared" ca="1" si="17"/>
        <v>0</v>
      </c>
      <c r="DI37" s="32">
        <f t="shared" ca="1" si="11"/>
        <v>0</v>
      </c>
      <c r="DJ37" s="32">
        <f t="shared" ca="1" si="11"/>
        <v>0</v>
      </c>
      <c r="DK37" s="32">
        <f t="shared" ca="1" si="11"/>
        <v>0</v>
      </c>
      <c r="DL37" s="32">
        <f t="shared" ca="1" si="11"/>
        <v>0</v>
      </c>
      <c r="DM37" s="32">
        <f t="shared" ca="1" si="11"/>
        <v>0</v>
      </c>
      <c r="DN37" s="32">
        <f t="shared" ca="1" si="11"/>
        <v>0</v>
      </c>
      <c r="DO37" s="32">
        <f t="shared" ca="1" si="11"/>
        <v>0</v>
      </c>
      <c r="DP37" s="32">
        <f t="shared" ca="1" si="11"/>
        <v>0</v>
      </c>
      <c r="DQ37" s="32">
        <f t="shared" ca="1" si="11"/>
        <v>0</v>
      </c>
      <c r="DR37" s="32">
        <f t="shared" ca="1" si="11"/>
        <v>0</v>
      </c>
      <c r="DS37" s="32">
        <f t="shared" ca="1" si="11"/>
        <v>0</v>
      </c>
      <c r="DT37" s="32">
        <f t="shared" ca="1" si="11"/>
        <v>0</v>
      </c>
      <c r="DU37" s="31">
        <f t="shared" ca="1" si="12"/>
        <v>0</v>
      </c>
      <c r="DV37" s="31">
        <f t="shared" ca="1" si="12"/>
        <v>0</v>
      </c>
      <c r="DW37" s="31">
        <f t="shared" ca="1" si="12"/>
        <v>0</v>
      </c>
      <c r="DX37" s="31">
        <f t="shared" ca="1" si="12"/>
        <v>0</v>
      </c>
      <c r="DY37" s="31">
        <f t="shared" ca="1" si="12"/>
        <v>0</v>
      </c>
      <c r="DZ37" s="31">
        <f t="shared" ca="1" si="12"/>
        <v>0</v>
      </c>
      <c r="EA37" s="31">
        <f t="shared" ca="1" si="12"/>
        <v>0</v>
      </c>
      <c r="EB37" s="31">
        <f t="shared" ca="1" si="12"/>
        <v>0</v>
      </c>
      <c r="EC37" s="31">
        <f t="shared" ca="1" si="12"/>
        <v>0</v>
      </c>
      <c r="ED37" s="31">
        <f t="shared" ca="1" si="12"/>
        <v>0</v>
      </c>
      <c r="EE37" s="31">
        <f t="shared" ca="1" si="12"/>
        <v>0</v>
      </c>
      <c r="EF37" s="31">
        <f t="shared" ca="1" si="12"/>
        <v>0</v>
      </c>
      <c r="EG37" s="32">
        <f t="shared" ca="1" si="13"/>
        <v>0</v>
      </c>
      <c r="EH37" s="32">
        <f t="shared" ca="1" si="13"/>
        <v>0</v>
      </c>
      <c r="EI37" s="32">
        <f t="shared" ca="1" si="13"/>
        <v>0</v>
      </c>
      <c r="EJ37" s="32">
        <f t="shared" ca="1" si="13"/>
        <v>0</v>
      </c>
      <c r="EK37" s="32">
        <f t="shared" ca="1" si="13"/>
        <v>0</v>
      </c>
      <c r="EL37" s="32">
        <f t="shared" ca="1" si="13"/>
        <v>0</v>
      </c>
      <c r="EM37" s="32">
        <f t="shared" ca="1" si="13"/>
        <v>0</v>
      </c>
      <c r="EN37" s="32">
        <f t="shared" ca="1" si="13"/>
        <v>0</v>
      </c>
      <c r="EO37" s="32">
        <f t="shared" ca="1" si="13"/>
        <v>0</v>
      </c>
      <c r="EP37" s="32">
        <f t="shared" ca="1" si="13"/>
        <v>0</v>
      </c>
      <c r="EQ37" s="32">
        <f t="shared" ca="1" si="13"/>
        <v>0</v>
      </c>
      <c r="ER37" s="32">
        <f t="shared" ca="1" si="13"/>
        <v>0</v>
      </c>
    </row>
    <row r="38" spans="1:148">
      <c r="A38" t="s">
        <v>509</v>
      </c>
      <c r="B38" s="1" t="s">
        <v>229</v>
      </c>
      <c r="C38" t="str">
        <f t="shared" ca="1" si="1"/>
        <v>CRE2</v>
      </c>
      <c r="D38" t="str">
        <f t="shared" ca="1" si="2"/>
        <v>Cowley Ridge Expansion #2 Wind Facility</v>
      </c>
      <c r="E38" s="51">
        <f ca="1">IFERROR(IF(AND($A38=VLOOKUP($A38&amp;"."&amp;$C38,UncollectibleLookup,2,FALSE),$C38=VLOOKUP($A38&amp;"."&amp;$C38,UncollectibleLookup,4,FALSE)),0,'Module C Corrected'!E38),'Module C Corrected'!E38)</f>
        <v>0</v>
      </c>
      <c r="F38" s="51">
        <f ca="1">IFERROR(IF(AND($A38=VLOOKUP($A38&amp;"."&amp;$C38,UncollectibleLookup,2,FALSE),$C38=VLOOKUP($A38&amp;"."&amp;$C38,UncollectibleLookup,4,FALSE)),0,'Module C Corrected'!F38),'Module C Corrected'!F38)</f>
        <v>0</v>
      </c>
      <c r="G38" s="51">
        <f ca="1">IFERROR(IF(AND($A38=VLOOKUP($A38&amp;"."&amp;$C38,UncollectibleLookup,2,FALSE),$C38=VLOOKUP($A38&amp;"."&amp;$C38,UncollectibleLookup,4,FALSE)),0,'Module C Corrected'!G38),'Module C Corrected'!G38)</f>
        <v>0</v>
      </c>
      <c r="H38" s="51">
        <f ca="1">IFERROR(IF(AND($A38=VLOOKUP($A38&amp;"."&amp;$C38,UncollectibleLookup,2,FALSE),$C38=VLOOKUP($A38&amp;"."&amp;$C38,UncollectibleLookup,4,FALSE)),0,'Module C Corrected'!H38),'Module C Corrected'!H38)</f>
        <v>0</v>
      </c>
      <c r="I38" s="51">
        <f ca="1">IFERROR(IF(AND($A38=VLOOKUP($A38&amp;"."&amp;$C38,UncollectibleLookup,2,FALSE),$C38=VLOOKUP($A38&amp;"."&amp;$C38,UncollectibleLookup,4,FALSE)),0,'Module C Corrected'!I38),'Module C Corrected'!I38)</f>
        <v>0</v>
      </c>
      <c r="J38" s="51">
        <f ca="1">IFERROR(IF(AND($A38=VLOOKUP($A38&amp;"."&amp;$C38,UncollectibleLookup,2,FALSE),$C38=VLOOKUP($A38&amp;"."&amp;$C38,UncollectibleLookup,4,FALSE)),0,'Module C Corrected'!J38),'Module C Corrected'!J38)</f>
        <v>0</v>
      </c>
      <c r="K38" s="51">
        <f ca="1">IFERROR(IF(AND($A38=VLOOKUP($A38&amp;"."&amp;$C38,UncollectibleLookup,2,FALSE),$C38=VLOOKUP($A38&amp;"."&amp;$C38,UncollectibleLookup,4,FALSE)),0,'Module C Corrected'!K38),'Module C Corrected'!K38)</f>
        <v>0</v>
      </c>
      <c r="L38" s="51">
        <f ca="1">IFERROR(IF(AND($A38=VLOOKUP($A38&amp;"."&amp;$C38,UncollectibleLookup,2,FALSE),$C38=VLOOKUP($A38&amp;"."&amp;$C38,UncollectibleLookup,4,FALSE)),0,'Module C Corrected'!L38),'Module C Corrected'!L38)</f>
        <v>0</v>
      </c>
      <c r="M38" s="51">
        <f ca="1">IFERROR(IF(AND($A38=VLOOKUP($A38&amp;"."&amp;$C38,UncollectibleLookup,2,FALSE),$C38=VLOOKUP($A38&amp;"."&amp;$C38,UncollectibleLookup,4,FALSE)),0,'Module C Corrected'!M38),'Module C Corrected'!M38)</f>
        <v>0</v>
      </c>
      <c r="N38" s="51">
        <f ca="1">IFERROR(IF(AND($A38=VLOOKUP($A38&amp;"."&amp;$C38,UncollectibleLookup,2,FALSE),$C38=VLOOKUP($A38&amp;"."&amp;$C38,UncollectibleLookup,4,FALSE)),0,'Module C Corrected'!N38),'Module C Corrected'!N38)</f>
        <v>0</v>
      </c>
      <c r="O38" s="51">
        <f ca="1">IFERROR(IF(AND($A38=VLOOKUP($A38&amp;"."&amp;$C38,UncollectibleLookup,2,FALSE),$C38=VLOOKUP($A38&amp;"."&amp;$C38,UncollectibleLookup,4,FALSE)),0,'Module C Corrected'!O38),'Module C Corrected'!O38)</f>
        <v>0</v>
      </c>
      <c r="P38" s="51">
        <f ca="1">IFERROR(IF(AND($A38=VLOOKUP($A38&amp;"."&amp;$C38,UncollectibleLookup,2,FALSE),$C38=VLOOKUP($A38&amp;"."&amp;$C38,UncollectibleLookup,4,FALSE)),0,'Module C Corrected'!P38),'Module C Corrected'!P38)</f>
        <v>0</v>
      </c>
      <c r="Q38" s="32">
        <f ca="1">IFERROR(IF(AND($A38=VLOOKUP($A38&amp;"."&amp;$C38,UncollectibleLookup,2,FALSE),$C38=VLOOKUP($A38&amp;"."&amp;$C38,UncollectibleLookup,4,FALSE)),0,'Module C Corrected'!Q38),'Module C Corrected'!Q38)</f>
        <v>0</v>
      </c>
      <c r="R38" s="32">
        <f ca="1">IFERROR(IF(AND($A38=VLOOKUP($A38&amp;"."&amp;$C38,UncollectibleLookup,2,FALSE),$C38=VLOOKUP($A38&amp;"."&amp;$C38,UncollectibleLookup,4,FALSE)),0,'Module C Corrected'!R38),'Module C Corrected'!R38)</f>
        <v>0</v>
      </c>
      <c r="S38" s="32">
        <f ca="1">IFERROR(IF(AND($A38=VLOOKUP($A38&amp;"."&amp;$C38,UncollectibleLookup,2,FALSE),$C38=VLOOKUP($A38&amp;"."&amp;$C38,UncollectibleLookup,4,FALSE)),0,'Module C Corrected'!S38),'Module C Corrected'!S38)</f>
        <v>0</v>
      </c>
      <c r="T38" s="32">
        <f ca="1">IFERROR(IF(AND($A38=VLOOKUP($A38&amp;"."&amp;$C38,UncollectibleLookup,2,FALSE),$C38=VLOOKUP($A38&amp;"."&amp;$C38,UncollectibleLookup,4,FALSE)),0,'Module C Corrected'!T38),'Module C Corrected'!T38)</f>
        <v>0</v>
      </c>
      <c r="U38" s="32">
        <f ca="1">IFERROR(IF(AND($A38=VLOOKUP($A38&amp;"."&amp;$C38,UncollectibleLookup,2,FALSE),$C38=VLOOKUP($A38&amp;"."&amp;$C38,UncollectibleLookup,4,FALSE)),0,'Module C Corrected'!U38),'Module C Corrected'!U38)</f>
        <v>0</v>
      </c>
      <c r="V38" s="32">
        <f ca="1">IFERROR(IF(AND($A38=VLOOKUP($A38&amp;"."&amp;$C38,UncollectibleLookup,2,FALSE),$C38=VLOOKUP($A38&amp;"."&amp;$C38,UncollectibleLookup,4,FALSE)),0,'Module C Corrected'!V38),'Module C Corrected'!V38)</f>
        <v>0</v>
      </c>
      <c r="W38" s="32">
        <f ca="1">IFERROR(IF(AND($A38=VLOOKUP($A38&amp;"."&amp;$C38,UncollectibleLookup,2,FALSE),$C38=VLOOKUP($A38&amp;"."&amp;$C38,UncollectibleLookup,4,FALSE)),0,'Module C Corrected'!W38),'Module C Corrected'!W38)</f>
        <v>0</v>
      </c>
      <c r="X38" s="32">
        <f ca="1">IFERROR(IF(AND($A38=VLOOKUP($A38&amp;"."&amp;$C38,UncollectibleLookup,2,FALSE),$C38=VLOOKUP($A38&amp;"."&amp;$C38,UncollectibleLookup,4,FALSE)),0,'Module C Corrected'!X38),'Module C Corrected'!X38)</f>
        <v>0</v>
      </c>
      <c r="Y38" s="32">
        <f ca="1">IFERROR(IF(AND($A38=VLOOKUP($A38&amp;"."&amp;$C38,UncollectibleLookup,2,FALSE),$C38=VLOOKUP($A38&amp;"."&amp;$C38,UncollectibleLookup,4,FALSE)),0,'Module C Corrected'!Y38),'Module C Corrected'!Y38)</f>
        <v>0</v>
      </c>
      <c r="Z38" s="32">
        <f ca="1">IFERROR(IF(AND($A38=VLOOKUP($A38&amp;"."&amp;$C38,UncollectibleLookup,2,FALSE),$C38=VLOOKUP($A38&amp;"."&amp;$C38,UncollectibleLookup,4,FALSE)),0,'Module C Corrected'!Z38),'Module C Corrected'!Z38)</f>
        <v>0</v>
      </c>
      <c r="AA38" s="32">
        <f ca="1">IFERROR(IF(AND($A38=VLOOKUP($A38&amp;"."&amp;$C38,UncollectibleLookup,2,FALSE),$C38=VLOOKUP($A38&amp;"."&amp;$C38,UncollectibleLookup,4,FALSE)),0,'Module C Corrected'!AA38),'Module C Corrected'!AA38)</f>
        <v>0</v>
      </c>
      <c r="AB38" s="32">
        <f ca="1">IFERROR(IF(AND($A38=VLOOKUP($A38&amp;"."&amp;$C38,UncollectibleLookup,2,FALSE),$C38=VLOOKUP($A38&amp;"."&amp;$C38,UncollectibleLookup,4,FALSE)),0,'Module C Corrected'!AB38),'Module C Corrected'!AB38)</f>
        <v>0</v>
      </c>
      <c r="AC38" s="2">
        <f>IF(ISBLANK('Module C Corrected'!AC38),"",'Module C Corrected'!AC38)</f>
        <v>3.52</v>
      </c>
      <c r="AD38" s="2">
        <f>IF(ISBLANK('Module C Corrected'!AD38),"",'Module C Corrected'!AD38)</f>
        <v>3.52</v>
      </c>
      <c r="AE38" s="2">
        <f>IF(ISBLANK('Module C Corrected'!AE38),"",'Module C Corrected'!AE38)</f>
        <v>3.52</v>
      </c>
      <c r="AF38" s="2">
        <f>IF(ISBLANK('Module C Corrected'!AF38),"",'Module C Corrected'!AF38)</f>
        <v>3.52</v>
      </c>
      <c r="AG38" s="2">
        <f>IF(ISBLANK('Module C Corrected'!AG38),"",'Module C Corrected'!AG38)</f>
        <v>3.52</v>
      </c>
      <c r="AH38" s="2">
        <f>IF(ISBLANK('Module C Corrected'!AH38),"",'Module C Corrected'!AH38)</f>
        <v>3.52</v>
      </c>
      <c r="AI38" s="2">
        <f>IF(ISBLANK('Module C Corrected'!AI38),"",'Module C Corrected'!AI38)</f>
        <v>3.52</v>
      </c>
      <c r="AJ38" s="2">
        <f>IF(ISBLANK('Module C Corrected'!AJ38),"",'Module C Corrected'!AJ38)</f>
        <v>3.52</v>
      </c>
      <c r="AK38" s="2">
        <f>IF(ISBLANK('Module C Corrected'!AK38),"",'Module C Corrected'!AK38)</f>
        <v>3.83</v>
      </c>
      <c r="AL38" s="2">
        <f>IF(ISBLANK('Module C Corrected'!AL38),"",'Module C Corrected'!AL38)</f>
        <v>3.83</v>
      </c>
      <c r="AM38" s="2">
        <f>IF(ISBLANK('Module C Corrected'!AM38),"",'Module C Corrected'!AM38)</f>
        <v>3.83</v>
      </c>
      <c r="AN38" s="2">
        <f>IF(ISBLANK('Module C Corrected'!AN38),"",'Module C Corrected'!AN38)</f>
        <v>3.83</v>
      </c>
      <c r="AO38" s="33">
        <f ca="1">IFERROR(IF(AND($A38=VLOOKUP($A38&amp;"."&amp;$C38,UncollectibleLookup,2,FALSE),$C38=VLOOKUP($A38&amp;"."&amp;$C38,UncollectibleLookup,4,FALSE)),0,'Module C Corrected'!AO38),'Module C Corrected'!AO38)</f>
        <v>0</v>
      </c>
      <c r="AP38" s="33">
        <f ca="1">IFERROR(IF(AND($A38=VLOOKUP($A38&amp;"."&amp;$C38,UncollectibleLookup,2,FALSE),$C38=VLOOKUP($A38&amp;"."&amp;$C38,UncollectibleLookup,4,FALSE)),0,'Module C Corrected'!AP38),'Module C Corrected'!AP38)</f>
        <v>0</v>
      </c>
      <c r="AQ38" s="33">
        <f ca="1">IFERROR(IF(AND($A38=VLOOKUP($A38&amp;"."&amp;$C38,UncollectibleLookup,2,FALSE),$C38=VLOOKUP($A38&amp;"."&amp;$C38,UncollectibleLookup,4,FALSE)),0,'Module C Corrected'!AQ38),'Module C Corrected'!AQ38)</f>
        <v>0</v>
      </c>
      <c r="AR38" s="33">
        <f ca="1">IFERROR(IF(AND($A38=VLOOKUP($A38&amp;"."&amp;$C38,UncollectibleLookup,2,FALSE),$C38=VLOOKUP($A38&amp;"."&amp;$C38,UncollectibleLookup,4,FALSE)),0,'Module C Corrected'!AR38),'Module C Corrected'!AR38)</f>
        <v>0</v>
      </c>
      <c r="AS38" s="33">
        <f ca="1">IFERROR(IF(AND($A38=VLOOKUP($A38&amp;"."&amp;$C38,UncollectibleLookup,2,FALSE),$C38=VLOOKUP($A38&amp;"."&amp;$C38,UncollectibleLookup,4,FALSE)),0,'Module C Corrected'!AS38),'Module C Corrected'!AS38)</f>
        <v>0</v>
      </c>
      <c r="AT38" s="33">
        <f ca="1">IFERROR(IF(AND($A38=VLOOKUP($A38&amp;"."&amp;$C38,UncollectibleLookup,2,FALSE),$C38=VLOOKUP($A38&amp;"."&amp;$C38,UncollectibleLookup,4,FALSE)),0,'Module C Corrected'!AT38),'Module C Corrected'!AT38)</f>
        <v>0</v>
      </c>
      <c r="AU38" s="33">
        <f ca="1">IFERROR(IF(AND($A38=VLOOKUP($A38&amp;"."&amp;$C38,UncollectibleLookup,2,FALSE),$C38=VLOOKUP($A38&amp;"."&amp;$C38,UncollectibleLookup,4,FALSE)),0,'Module C Corrected'!AU38),'Module C Corrected'!AU38)</f>
        <v>0</v>
      </c>
      <c r="AV38" s="33">
        <f ca="1">IFERROR(IF(AND($A38=VLOOKUP($A38&amp;"."&amp;$C38,UncollectibleLookup,2,FALSE),$C38=VLOOKUP($A38&amp;"."&amp;$C38,UncollectibleLookup,4,FALSE)),0,'Module C Corrected'!AV38),'Module C Corrected'!AV38)</f>
        <v>0</v>
      </c>
      <c r="AW38" s="33">
        <f ca="1">IFERROR(IF(AND($A38=VLOOKUP($A38&amp;"."&amp;$C38,UncollectibleLookup,2,FALSE),$C38=VLOOKUP($A38&amp;"."&amp;$C38,UncollectibleLookup,4,FALSE)),0,'Module C Corrected'!AW38),'Module C Corrected'!AW38)</f>
        <v>0</v>
      </c>
      <c r="AX38" s="33">
        <f ca="1">IFERROR(IF(AND($A38=VLOOKUP($A38&amp;"."&amp;$C38,UncollectibleLookup,2,FALSE),$C38=VLOOKUP($A38&amp;"."&amp;$C38,UncollectibleLookup,4,FALSE)),0,'Module C Corrected'!AX38),'Module C Corrected'!AX38)</f>
        <v>0</v>
      </c>
      <c r="AY38" s="33">
        <f ca="1">IFERROR(IF(AND($A38=VLOOKUP($A38&amp;"."&amp;$C38,UncollectibleLookup,2,FALSE),$C38=VLOOKUP($A38&amp;"."&amp;$C38,UncollectibleLookup,4,FALSE)),0,'Module C Corrected'!AY38),'Module C Corrected'!AY38)</f>
        <v>0</v>
      </c>
      <c r="AZ38" s="33">
        <f ca="1">IFERROR(IF(AND($A38=VLOOKUP($A38&amp;"."&amp;$C38,UncollectibleLookup,2,FALSE),$C38=VLOOKUP($A38&amp;"."&amp;$C38,UncollectibleLookup,4,FALSE)),0,'Module C Corrected'!AZ38),'Module C Corrected'!AZ38)</f>
        <v>0</v>
      </c>
      <c r="BA38" s="31">
        <f t="shared" ca="1" si="14"/>
        <v>0</v>
      </c>
      <c r="BB38" s="31">
        <f t="shared" ca="1" si="14"/>
        <v>0</v>
      </c>
      <c r="BC38" s="31">
        <f t="shared" ca="1" si="14"/>
        <v>0</v>
      </c>
      <c r="BD38" s="31">
        <f t="shared" ca="1" si="14"/>
        <v>0</v>
      </c>
      <c r="BE38" s="31">
        <f t="shared" ca="1" si="14"/>
        <v>0</v>
      </c>
      <c r="BF38" s="31">
        <f t="shared" ca="1" si="14"/>
        <v>0</v>
      </c>
      <c r="BG38" s="31">
        <f t="shared" ca="1" si="14"/>
        <v>0</v>
      </c>
      <c r="BH38" s="31">
        <f t="shared" ca="1" si="14"/>
        <v>0</v>
      </c>
      <c r="BI38" s="31">
        <f t="shared" ca="1" si="14"/>
        <v>0</v>
      </c>
      <c r="BJ38" s="31">
        <f t="shared" ca="1" si="14"/>
        <v>0</v>
      </c>
      <c r="BK38" s="31">
        <f t="shared" ca="1" si="14"/>
        <v>0</v>
      </c>
      <c r="BL38" s="31">
        <f t="shared" ca="1" si="14"/>
        <v>0</v>
      </c>
      <c r="BM38" s="6">
        <f t="shared" ca="1" si="15"/>
        <v>0.12</v>
      </c>
      <c r="BN38" s="6">
        <f t="shared" ca="1" si="15"/>
        <v>0.12</v>
      </c>
      <c r="BO38" s="6">
        <f t="shared" ca="1" si="15"/>
        <v>0.12</v>
      </c>
      <c r="BP38" s="6">
        <f t="shared" ca="1" si="15"/>
        <v>0.12</v>
      </c>
      <c r="BQ38" s="6">
        <f t="shared" ca="1" si="15"/>
        <v>0.12</v>
      </c>
      <c r="BR38" s="6">
        <f t="shared" ca="1" si="15"/>
        <v>0.12</v>
      </c>
      <c r="BS38" s="6">
        <f t="shared" ca="1" si="15"/>
        <v>0.12</v>
      </c>
      <c r="BT38" s="6">
        <f t="shared" ca="1" si="15"/>
        <v>0.12</v>
      </c>
      <c r="BU38" s="6">
        <f t="shared" ca="1" si="15"/>
        <v>0.12</v>
      </c>
      <c r="BV38" s="6">
        <f t="shared" ca="1" si="15"/>
        <v>0.12</v>
      </c>
      <c r="BW38" s="6">
        <f t="shared" ca="1" si="15"/>
        <v>0.12</v>
      </c>
      <c r="BX38" s="6">
        <f t="shared" ca="1" si="15"/>
        <v>0.12</v>
      </c>
      <c r="BY38" s="31">
        <f t="shared" ca="1" si="19"/>
        <v>0</v>
      </c>
      <c r="BZ38" s="31">
        <f t="shared" ca="1" si="19"/>
        <v>0</v>
      </c>
      <c r="CA38" s="31">
        <f t="shared" ca="1" si="19"/>
        <v>0</v>
      </c>
      <c r="CB38" s="31">
        <f t="shared" ca="1" si="18"/>
        <v>0</v>
      </c>
      <c r="CC38" s="31">
        <f t="shared" ca="1" si="18"/>
        <v>0</v>
      </c>
      <c r="CD38" s="31">
        <f t="shared" ca="1" si="18"/>
        <v>0</v>
      </c>
      <c r="CE38" s="31">
        <f t="shared" ca="1" si="18"/>
        <v>0</v>
      </c>
      <c r="CF38" s="31">
        <f t="shared" ca="1" si="18"/>
        <v>0</v>
      </c>
      <c r="CG38" s="31">
        <f t="shared" ca="1" si="18"/>
        <v>0</v>
      </c>
      <c r="CH38" s="31">
        <f t="shared" ca="1" si="18"/>
        <v>0</v>
      </c>
      <c r="CI38" s="31">
        <f t="shared" ca="1" si="18"/>
        <v>0</v>
      </c>
      <c r="CJ38" s="31">
        <f t="shared" ca="1" si="18"/>
        <v>0</v>
      </c>
      <c r="CK38" s="32">
        <f t="shared" ca="1" si="16"/>
        <v>0</v>
      </c>
      <c r="CL38" s="32">
        <f t="shared" ca="1" si="16"/>
        <v>0</v>
      </c>
      <c r="CM38" s="32">
        <f t="shared" ca="1" si="16"/>
        <v>0</v>
      </c>
      <c r="CN38" s="32">
        <f t="shared" ca="1" si="16"/>
        <v>0</v>
      </c>
      <c r="CO38" s="32">
        <f t="shared" ca="1" si="16"/>
        <v>0</v>
      </c>
      <c r="CP38" s="32">
        <f t="shared" ca="1" si="16"/>
        <v>0</v>
      </c>
      <c r="CQ38" s="32">
        <f t="shared" ca="1" si="16"/>
        <v>0</v>
      </c>
      <c r="CR38" s="32">
        <f t="shared" ca="1" si="16"/>
        <v>0</v>
      </c>
      <c r="CS38" s="32">
        <f t="shared" ca="1" si="16"/>
        <v>0</v>
      </c>
      <c r="CT38" s="32">
        <f t="shared" ca="1" si="16"/>
        <v>0</v>
      </c>
      <c r="CU38" s="32">
        <f t="shared" ca="1" si="16"/>
        <v>0</v>
      </c>
      <c r="CV38" s="32">
        <f t="shared" ca="1" si="16"/>
        <v>0</v>
      </c>
      <c r="CW38" s="31">
        <f t="shared" ca="1" si="17"/>
        <v>0</v>
      </c>
      <c r="CX38" s="31">
        <f t="shared" ca="1" si="17"/>
        <v>0</v>
      </c>
      <c r="CY38" s="31">
        <f t="shared" ca="1" si="17"/>
        <v>0</v>
      </c>
      <c r="CZ38" s="31">
        <f t="shared" ca="1" si="17"/>
        <v>0</v>
      </c>
      <c r="DA38" s="31">
        <f t="shared" ca="1" si="17"/>
        <v>0</v>
      </c>
      <c r="DB38" s="31">
        <f t="shared" ca="1" si="17"/>
        <v>0</v>
      </c>
      <c r="DC38" s="31">
        <f t="shared" ca="1" si="17"/>
        <v>0</v>
      </c>
      <c r="DD38" s="31">
        <f t="shared" ca="1" si="17"/>
        <v>0</v>
      </c>
      <c r="DE38" s="31">
        <f t="shared" ca="1" si="17"/>
        <v>0</v>
      </c>
      <c r="DF38" s="31">
        <f t="shared" ca="1" si="17"/>
        <v>0</v>
      </c>
      <c r="DG38" s="31">
        <f t="shared" ca="1" si="17"/>
        <v>0</v>
      </c>
      <c r="DH38" s="31">
        <f t="shared" ca="1" si="17"/>
        <v>0</v>
      </c>
      <c r="DI38" s="32">
        <f t="shared" ca="1" si="11"/>
        <v>0</v>
      </c>
      <c r="DJ38" s="32">
        <f t="shared" ca="1" si="11"/>
        <v>0</v>
      </c>
      <c r="DK38" s="32">
        <f t="shared" ca="1" si="11"/>
        <v>0</v>
      </c>
      <c r="DL38" s="32">
        <f t="shared" ca="1" si="11"/>
        <v>0</v>
      </c>
      <c r="DM38" s="32">
        <f t="shared" ca="1" si="11"/>
        <v>0</v>
      </c>
      <c r="DN38" s="32">
        <f t="shared" ca="1" si="11"/>
        <v>0</v>
      </c>
      <c r="DO38" s="32">
        <f t="shared" ca="1" si="11"/>
        <v>0</v>
      </c>
      <c r="DP38" s="32">
        <f t="shared" ca="1" si="11"/>
        <v>0</v>
      </c>
      <c r="DQ38" s="32">
        <f t="shared" ca="1" si="11"/>
        <v>0</v>
      </c>
      <c r="DR38" s="32">
        <f t="shared" ca="1" si="11"/>
        <v>0</v>
      </c>
      <c r="DS38" s="32">
        <f t="shared" ca="1" si="11"/>
        <v>0</v>
      </c>
      <c r="DT38" s="32">
        <f t="shared" ca="1" si="11"/>
        <v>0</v>
      </c>
      <c r="DU38" s="31">
        <f t="shared" ca="1" si="12"/>
        <v>0</v>
      </c>
      <c r="DV38" s="31">
        <f t="shared" ca="1" si="12"/>
        <v>0</v>
      </c>
      <c r="DW38" s="31">
        <f t="shared" ca="1" si="12"/>
        <v>0</v>
      </c>
      <c r="DX38" s="31">
        <f t="shared" ca="1" si="12"/>
        <v>0</v>
      </c>
      <c r="DY38" s="31">
        <f t="shared" ca="1" si="12"/>
        <v>0</v>
      </c>
      <c r="DZ38" s="31">
        <f t="shared" ca="1" si="12"/>
        <v>0</v>
      </c>
      <c r="EA38" s="31">
        <f t="shared" ca="1" si="12"/>
        <v>0</v>
      </c>
      <c r="EB38" s="31">
        <f t="shared" ca="1" si="12"/>
        <v>0</v>
      </c>
      <c r="EC38" s="31">
        <f t="shared" ca="1" si="12"/>
        <v>0</v>
      </c>
      <c r="ED38" s="31">
        <f t="shared" ca="1" si="12"/>
        <v>0</v>
      </c>
      <c r="EE38" s="31">
        <f t="shared" ca="1" si="12"/>
        <v>0</v>
      </c>
      <c r="EF38" s="31">
        <f t="shared" ca="1" si="12"/>
        <v>0</v>
      </c>
      <c r="EG38" s="32">
        <f t="shared" ca="1" si="13"/>
        <v>0</v>
      </c>
      <c r="EH38" s="32">
        <f t="shared" ca="1" si="13"/>
        <v>0</v>
      </c>
      <c r="EI38" s="32">
        <f t="shared" ca="1" si="13"/>
        <v>0</v>
      </c>
      <c r="EJ38" s="32">
        <f t="shared" ca="1" si="13"/>
        <v>0</v>
      </c>
      <c r="EK38" s="32">
        <f t="shared" ca="1" si="13"/>
        <v>0</v>
      </c>
      <c r="EL38" s="32">
        <f t="shared" ca="1" si="13"/>
        <v>0</v>
      </c>
      <c r="EM38" s="32">
        <f t="shared" ca="1" si="13"/>
        <v>0</v>
      </c>
      <c r="EN38" s="32">
        <f t="shared" ca="1" si="13"/>
        <v>0</v>
      </c>
      <c r="EO38" s="32">
        <f t="shared" ca="1" si="13"/>
        <v>0</v>
      </c>
      <c r="EP38" s="32">
        <f t="shared" ca="1" si="13"/>
        <v>0</v>
      </c>
      <c r="EQ38" s="32">
        <f t="shared" ca="1" si="13"/>
        <v>0</v>
      </c>
      <c r="ER38" s="32">
        <f t="shared" ca="1" si="13"/>
        <v>0</v>
      </c>
    </row>
    <row r="39" spans="1:148">
      <c r="A39" t="s">
        <v>509</v>
      </c>
      <c r="B39" s="1" t="s">
        <v>160</v>
      </c>
      <c r="C39" t="str">
        <f t="shared" ca="1" si="1"/>
        <v>CRE3</v>
      </c>
      <c r="D39" t="str">
        <f t="shared" ca="1" si="2"/>
        <v>Cowley North Wind Facility</v>
      </c>
      <c r="E39" s="51">
        <f ca="1">IFERROR(IF(AND($A39=VLOOKUP($A39&amp;"."&amp;$C39,UncollectibleLookup,2,FALSE),$C39=VLOOKUP($A39&amp;"."&amp;$C39,UncollectibleLookup,4,FALSE)),0,'Module C Corrected'!E39),'Module C Corrected'!E39)</f>
        <v>7154.8831</v>
      </c>
      <c r="F39" s="51">
        <f ca="1">IFERROR(IF(AND($A39=VLOOKUP($A39&amp;"."&amp;$C39,UncollectibleLookup,2,FALSE),$C39=VLOOKUP($A39&amp;"."&amp;$C39,UncollectibleLookup,4,FALSE)),0,'Module C Corrected'!F39),'Module C Corrected'!F39)</f>
        <v>3881.5160000000001</v>
      </c>
      <c r="G39" s="51">
        <f ca="1">IFERROR(IF(AND($A39=VLOOKUP($A39&amp;"."&amp;$C39,UncollectibleLookup,2,FALSE),$C39=VLOOKUP($A39&amp;"."&amp;$C39,UncollectibleLookup,4,FALSE)),0,'Module C Corrected'!G39),'Module C Corrected'!G39)</f>
        <v>5019.9126999999999</v>
      </c>
      <c r="H39" s="51">
        <f ca="1">IFERROR(IF(AND($A39=VLOOKUP($A39&amp;"."&amp;$C39,UncollectibleLookup,2,FALSE),$C39=VLOOKUP($A39&amp;"."&amp;$C39,UncollectibleLookup,4,FALSE)),0,'Module C Corrected'!H39),'Module C Corrected'!H39)</f>
        <v>3663.5264999999999</v>
      </c>
      <c r="I39" s="51">
        <f ca="1">IFERROR(IF(AND($A39=VLOOKUP($A39&amp;"."&amp;$C39,UncollectibleLookup,2,FALSE),$C39=VLOOKUP($A39&amp;"."&amp;$C39,UncollectibleLookup,4,FALSE)),0,'Module C Corrected'!I39),'Module C Corrected'!I39)</f>
        <v>3983.9874</v>
      </c>
      <c r="J39" s="51">
        <f ca="1">IFERROR(IF(AND($A39=VLOOKUP($A39&amp;"."&amp;$C39,UncollectibleLookup,2,FALSE),$C39=VLOOKUP($A39&amp;"."&amp;$C39,UncollectibleLookup,4,FALSE)),0,'Module C Corrected'!J39),'Module C Corrected'!J39)</f>
        <v>2474.3445999999999</v>
      </c>
      <c r="K39" s="51">
        <f ca="1">IFERROR(IF(AND($A39=VLOOKUP($A39&amp;"."&amp;$C39,UncollectibleLookup,2,FALSE),$C39=VLOOKUP($A39&amp;"."&amp;$C39,UncollectibleLookup,4,FALSE)),0,'Module C Corrected'!K39),'Module C Corrected'!K39)</f>
        <v>1385.0174999999999</v>
      </c>
      <c r="L39" s="51">
        <f ca="1">IFERROR(IF(AND($A39=VLOOKUP($A39&amp;"."&amp;$C39,UncollectibleLookup,2,FALSE),$C39=VLOOKUP($A39&amp;"."&amp;$C39,UncollectibleLookup,4,FALSE)),0,'Module C Corrected'!L39),'Module C Corrected'!L39)</f>
        <v>2231.0205999999998</v>
      </c>
      <c r="M39" s="51">
        <f ca="1">IFERROR(IF(AND($A39=VLOOKUP($A39&amp;"."&amp;$C39,UncollectibleLookup,2,FALSE),$C39=VLOOKUP($A39&amp;"."&amp;$C39,UncollectibleLookup,4,FALSE)),0,'Module C Corrected'!M39),'Module C Corrected'!M39)</f>
        <v>3372.8665999999998</v>
      </c>
      <c r="N39" s="51">
        <f ca="1">IFERROR(IF(AND($A39=VLOOKUP($A39&amp;"."&amp;$C39,UncollectibleLookup,2,FALSE),$C39=VLOOKUP($A39&amp;"."&amp;$C39,UncollectibleLookup,4,FALSE)),0,'Module C Corrected'!N39),'Module C Corrected'!N39)</f>
        <v>3767.6372999999999</v>
      </c>
      <c r="O39" s="51">
        <f ca="1">IFERROR(IF(AND($A39=VLOOKUP($A39&amp;"."&amp;$C39,UncollectibleLookup,2,FALSE),$C39=VLOOKUP($A39&amp;"."&amp;$C39,UncollectibleLookup,4,FALSE)),0,'Module C Corrected'!O39),'Module C Corrected'!O39)</f>
        <v>8909.1365999999998</v>
      </c>
      <c r="P39" s="51">
        <f ca="1">IFERROR(IF(AND($A39=VLOOKUP($A39&amp;"."&amp;$C39,UncollectibleLookup,2,FALSE),$C39=VLOOKUP($A39&amp;"."&amp;$C39,UncollectibleLookup,4,FALSE)),0,'Module C Corrected'!P39),'Module C Corrected'!P39)</f>
        <v>4083.5765999999999</v>
      </c>
      <c r="Q39" s="32">
        <f ca="1">IFERROR(IF(AND($A39=VLOOKUP($A39&amp;"."&amp;$C39,UncollectibleLookup,2,FALSE),$C39=VLOOKUP($A39&amp;"."&amp;$C39,UncollectibleLookup,4,FALSE)),0,'Module C Corrected'!Q39),'Module C Corrected'!Q39)</f>
        <v>469955.11</v>
      </c>
      <c r="R39" s="32">
        <f ca="1">IFERROR(IF(AND($A39=VLOOKUP($A39&amp;"."&amp;$C39,UncollectibleLookup,2,FALSE),$C39=VLOOKUP($A39&amp;"."&amp;$C39,UncollectibleLookup,4,FALSE)),0,'Module C Corrected'!R39),'Module C Corrected'!R39)</f>
        <v>172560.26</v>
      </c>
      <c r="S39" s="32">
        <f ca="1">IFERROR(IF(AND($A39=VLOOKUP($A39&amp;"."&amp;$C39,UncollectibleLookup,2,FALSE),$C39=VLOOKUP($A39&amp;"."&amp;$C39,UncollectibleLookup,4,FALSE)),0,'Module C Corrected'!S39),'Module C Corrected'!S39)</f>
        <v>226274.72</v>
      </c>
      <c r="T39" s="32">
        <f ca="1">IFERROR(IF(AND($A39=VLOOKUP($A39&amp;"."&amp;$C39,UncollectibleLookup,2,FALSE),$C39=VLOOKUP($A39&amp;"."&amp;$C39,UncollectibleLookup,4,FALSE)),0,'Module C Corrected'!T39),'Module C Corrected'!T39)</f>
        <v>101815.79</v>
      </c>
      <c r="U39" s="32">
        <f ca="1">IFERROR(IF(AND($A39=VLOOKUP($A39&amp;"."&amp;$C39,UncollectibleLookup,2,FALSE),$C39=VLOOKUP($A39&amp;"."&amp;$C39,UncollectibleLookup,4,FALSE)),0,'Module C Corrected'!U39),'Module C Corrected'!U39)</f>
        <v>137200.6</v>
      </c>
      <c r="V39" s="32">
        <f ca="1">IFERROR(IF(AND($A39=VLOOKUP($A39&amp;"."&amp;$C39,UncollectibleLookup,2,FALSE),$C39=VLOOKUP($A39&amp;"."&amp;$C39,UncollectibleLookup,4,FALSE)),0,'Module C Corrected'!V39),'Module C Corrected'!V39)</f>
        <v>75431.31</v>
      </c>
      <c r="W39" s="32">
        <f ca="1">IFERROR(IF(AND($A39=VLOOKUP($A39&amp;"."&amp;$C39,UncollectibleLookup,2,FALSE),$C39=VLOOKUP($A39&amp;"."&amp;$C39,UncollectibleLookup,4,FALSE)),0,'Module C Corrected'!W39),'Module C Corrected'!W39)</f>
        <v>62849.120000000003</v>
      </c>
      <c r="X39" s="32">
        <f ca="1">IFERROR(IF(AND($A39=VLOOKUP($A39&amp;"."&amp;$C39,UncollectibleLookup,2,FALSE),$C39=VLOOKUP($A39&amp;"."&amp;$C39,UncollectibleLookup,4,FALSE)),0,'Module C Corrected'!X39),'Module C Corrected'!X39)</f>
        <v>88930.82</v>
      </c>
      <c r="Y39" s="32">
        <f ca="1">IFERROR(IF(AND($A39=VLOOKUP($A39&amp;"."&amp;$C39,UncollectibleLookup,2,FALSE),$C39=VLOOKUP($A39&amp;"."&amp;$C39,UncollectibleLookup,4,FALSE)),0,'Module C Corrected'!Y39),'Module C Corrected'!Y39)</f>
        <v>260445.23</v>
      </c>
      <c r="Z39" s="32">
        <f ca="1">IFERROR(IF(AND($A39=VLOOKUP($A39&amp;"."&amp;$C39,UncollectibleLookup,2,FALSE),$C39=VLOOKUP($A39&amp;"."&amp;$C39,UncollectibleLookup,4,FALSE)),0,'Module C Corrected'!Z39),'Module C Corrected'!Z39)</f>
        <v>116357.59</v>
      </c>
      <c r="AA39" s="32">
        <f ca="1">IFERROR(IF(AND($A39=VLOOKUP($A39&amp;"."&amp;$C39,UncollectibleLookup,2,FALSE),$C39=VLOOKUP($A39&amp;"."&amp;$C39,UncollectibleLookup,4,FALSE)),0,'Module C Corrected'!AA39),'Module C Corrected'!AA39)</f>
        <v>435319.18</v>
      </c>
      <c r="AB39" s="32">
        <f ca="1">IFERROR(IF(AND($A39=VLOOKUP($A39&amp;"."&amp;$C39,UncollectibleLookup,2,FALSE),$C39=VLOOKUP($A39&amp;"."&amp;$C39,UncollectibleLookup,4,FALSE)),0,'Module C Corrected'!AB39),'Module C Corrected'!AB39)</f>
        <v>165117.09</v>
      </c>
      <c r="AC39" s="2">
        <f>IF(ISBLANK('Module C Corrected'!AC39),"",'Module C Corrected'!AC39)</f>
        <v>3.52</v>
      </c>
      <c r="AD39" s="2">
        <f>IF(ISBLANK('Module C Corrected'!AD39),"",'Module C Corrected'!AD39)</f>
        <v>3.52</v>
      </c>
      <c r="AE39" s="2">
        <f>IF(ISBLANK('Module C Corrected'!AE39),"",'Module C Corrected'!AE39)</f>
        <v>3.52</v>
      </c>
      <c r="AF39" s="2">
        <f>IF(ISBLANK('Module C Corrected'!AF39),"",'Module C Corrected'!AF39)</f>
        <v>3.52</v>
      </c>
      <c r="AG39" s="2">
        <f>IF(ISBLANK('Module C Corrected'!AG39),"",'Module C Corrected'!AG39)</f>
        <v>3.52</v>
      </c>
      <c r="AH39" s="2">
        <f>IF(ISBLANK('Module C Corrected'!AH39),"",'Module C Corrected'!AH39)</f>
        <v>3.52</v>
      </c>
      <c r="AI39" s="2">
        <f>IF(ISBLANK('Module C Corrected'!AI39),"",'Module C Corrected'!AI39)</f>
        <v>3.52</v>
      </c>
      <c r="AJ39" s="2">
        <f>IF(ISBLANK('Module C Corrected'!AJ39),"",'Module C Corrected'!AJ39)</f>
        <v>3.52</v>
      </c>
      <c r="AK39" s="2">
        <f>IF(ISBLANK('Module C Corrected'!AK39),"",'Module C Corrected'!AK39)</f>
        <v>3.83</v>
      </c>
      <c r="AL39" s="2">
        <f>IF(ISBLANK('Module C Corrected'!AL39),"",'Module C Corrected'!AL39)</f>
        <v>3.83</v>
      </c>
      <c r="AM39" s="2">
        <f>IF(ISBLANK('Module C Corrected'!AM39),"",'Module C Corrected'!AM39)</f>
        <v>3.83</v>
      </c>
      <c r="AN39" s="2">
        <f>IF(ISBLANK('Module C Corrected'!AN39),"",'Module C Corrected'!AN39)</f>
        <v>3.83</v>
      </c>
      <c r="AO39" s="33">
        <f ca="1">IFERROR(IF(AND($A39=VLOOKUP($A39&amp;"."&amp;$C39,UncollectibleLookup,2,FALSE),$C39=VLOOKUP($A39&amp;"."&amp;$C39,UncollectibleLookup,4,FALSE)),0,'Module C Corrected'!AO39),'Module C Corrected'!AO39)</f>
        <v>16542.419999999998</v>
      </c>
      <c r="AP39" s="33">
        <f ca="1">IFERROR(IF(AND($A39=VLOOKUP($A39&amp;"."&amp;$C39,UncollectibleLookup,2,FALSE),$C39=VLOOKUP($A39&amp;"."&amp;$C39,UncollectibleLookup,4,FALSE)),0,'Module C Corrected'!AP39),'Module C Corrected'!AP39)</f>
        <v>6074.12</v>
      </c>
      <c r="AQ39" s="33">
        <f ca="1">IFERROR(IF(AND($A39=VLOOKUP($A39&amp;"."&amp;$C39,UncollectibleLookup,2,FALSE),$C39=VLOOKUP($A39&amp;"."&amp;$C39,UncollectibleLookup,4,FALSE)),0,'Module C Corrected'!AQ39),'Module C Corrected'!AQ39)</f>
        <v>7964.87</v>
      </c>
      <c r="AR39" s="33">
        <f ca="1">IFERROR(IF(AND($A39=VLOOKUP($A39&amp;"."&amp;$C39,UncollectibleLookup,2,FALSE),$C39=VLOOKUP($A39&amp;"."&amp;$C39,UncollectibleLookup,4,FALSE)),0,'Module C Corrected'!AR39),'Module C Corrected'!AR39)</f>
        <v>3583.92</v>
      </c>
      <c r="AS39" s="33">
        <f ca="1">IFERROR(IF(AND($A39=VLOOKUP($A39&amp;"."&amp;$C39,UncollectibleLookup,2,FALSE),$C39=VLOOKUP($A39&amp;"."&amp;$C39,UncollectibleLookup,4,FALSE)),0,'Module C Corrected'!AS39),'Module C Corrected'!AS39)</f>
        <v>4829.46</v>
      </c>
      <c r="AT39" s="33">
        <f ca="1">IFERROR(IF(AND($A39=VLOOKUP($A39&amp;"."&amp;$C39,UncollectibleLookup,2,FALSE),$C39=VLOOKUP($A39&amp;"."&amp;$C39,UncollectibleLookup,4,FALSE)),0,'Module C Corrected'!AT39),'Module C Corrected'!AT39)</f>
        <v>2655.18</v>
      </c>
      <c r="AU39" s="33">
        <f ca="1">IFERROR(IF(AND($A39=VLOOKUP($A39&amp;"."&amp;$C39,UncollectibleLookup,2,FALSE),$C39=VLOOKUP($A39&amp;"."&amp;$C39,UncollectibleLookup,4,FALSE)),0,'Module C Corrected'!AU39),'Module C Corrected'!AU39)</f>
        <v>2212.29</v>
      </c>
      <c r="AV39" s="33">
        <f ca="1">IFERROR(IF(AND($A39=VLOOKUP($A39&amp;"."&amp;$C39,UncollectibleLookup,2,FALSE),$C39=VLOOKUP($A39&amp;"."&amp;$C39,UncollectibleLookup,4,FALSE)),0,'Module C Corrected'!AV39),'Module C Corrected'!AV39)</f>
        <v>3130.36</v>
      </c>
      <c r="AW39" s="33">
        <f ca="1">IFERROR(IF(AND($A39=VLOOKUP($A39&amp;"."&amp;$C39,UncollectibleLookup,2,FALSE),$C39=VLOOKUP($A39&amp;"."&amp;$C39,UncollectibleLookup,4,FALSE)),0,'Module C Corrected'!AW39),'Module C Corrected'!AW39)</f>
        <v>9975.0499999999993</v>
      </c>
      <c r="AX39" s="33">
        <f ca="1">IFERROR(IF(AND($A39=VLOOKUP($A39&amp;"."&amp;$C39,UncollectibleLookup,2,FALSE),$C39=VLOOKUP($A39&amp;"."&amp;$C39,UncollectibleLookup,4,FALSE)),0,'Module C Corrected'!AX39),'Module C Corrected'!AX39)</f>
        <v>4456.5</v>
      </c>
      <c r="AY39" s="33">
        <f ca="1">IFERROR(IF(AND($A39=VLOOKUP($A39&amp;"."&amp;$C39,UncollectibleLookup,2,FALSE),$C39=VLOOKUP($A39&amp;"."&amp;$C39,UncollectibleLookup,4,FALSE)),0,'Module C Corrected'!AY39),'Module C Corrected'!AY39)</f>
        <v>16672.72</v>
      </c>
      <c r="AZ39" s="33">
        <f ca="1">IFERROR(IF(AND($A39=VLOOKUP($A39&amp;"."&amp;$C39,UncollectibleLookup,2,FALSE),$C39=VLOOKUP($A39&amp;"."&amp;$C39,UncollectibleLookup,4,FALSE)),0,'Module C Corrected'!AZ39),'Module C Corrected'!AZ39)</f>
        <v>6323.98</v>
      </c>
      <c r="BA39" s="31">
        <f t="shared" ca="1" si="14"/>
        <v>-140.99</v>
      </c>
      <c r="BB39" s="31">
        <f t="shared" ca="1" si="14"/>
        <v>-51.77</v>
      </c>
      <c r="BC39" s="31">
        <f t="shared" ca="1" si="14"/>
        <v>-67.88</v>
      </c>
      <c r="BD39" s="31">
        <f t="shared" ca="1" si="14"/>
        <v>-40.729999999999997</v>
      </c>
      <c r="BE39" s="31">
        <f t="shared" ca="1" si="14"/>
        <v>-54.88</v>
      </c>
      <c r="BF39" s="31">
        <f t="shared" ca="1" si="14"/>
        <v>-30.17</v>
      </c>
      <c r="BG39" s="31">
        <f t="shared" ca="1" si="14"/>
        <v>0</v>
      </c>
      <c r="BH39" s="31">
        <f t="shared" ca="1" si="14"/>
        <v>0</v>
      </c>
      <c r="BI39" s="31">
        <f t="shared" ca="1" si="14"/>
        <v>0</v>
      </c>
      <c r="BJ39" s="31">
        <f t="shared" ca="1" si="14"/>
        <v>-139.63</v>
      </c>
      <c r="BK39" s="31">
        <f t="shared" ca="1" si="14"/>
        <v>-522.38</v>
      </c>
      <c r="BL39" s="31">
        <f t="shared" ca="1" si="14"/>
        <v>-198.14</v>
      </c>
      <c r="BM39" s="6">
        <f t="shared" ca="1" si="15"/>
        <v>0.1115</v>
      </c>
      <c r="BN39" s="6">
        <f t="shared" ca="1" si="15"/>
        <v>0.1115</v>
      </c>
      <c r="BO39" s="6">
        <f t="shared" ca="1" si="15"/>
        <v>0.1115</v>
      </c>
      <c r="BP39" s="6">
        <f t="shared" ca="1" si="15"/>
        <v>0.1115</v>
      </c>
      <c r="BQ39" s="6">
        <f t="shared" ca="1" si="15"/>
        <v>0.1115</v>
      </c>
      <c r="BR39" s="6">
        <f t="shared" ca="1" si="15"/>
        <v>0.1115</v>
      </c>
      <c r="BS39" s="6">
        <f t="shared" ca="1" si="15"/>
        <v>0.1115</v>
      </c>
      <c r="BT39" s="6">
        <f t="shared" ca="1" si="15"/>
        <v>0.1115</v>
      </c>
      <c r="BU39" s="6">
        <f t="shared" ca="1" si="15"/>
        <v>0.1115</v>
      </c>
      <c r="BV39" s="6">
        <f t="shared" ca="1" si="15"/>
        <v>0.1115</v>
      </c>
      <c r="BW39" s="6">
        <f t="shared" ca="1" si="15"/>
        <v>0.1115</v>
      </c>
      <c r="BX39" s="6">
        <f t="shared" ca="1" si="15"/>
        <v>0.1115</v>
      </c>
      <c r="BY39" s="31">
        <f t="shared" ca="1" si="19"/>
        <v>52399.99</v>
      </c>
      <c r="BZ39" s="31">
        <f t="shared" ca="1" si="19"/>
        <v>19240.47</v>
      </c>
      <c r="CA39" s="31">
        <f t="shared" ca="1" si="19"/>
        <v>25229.63</v>
      </c>
      <c r="CB39" s="31">
        <f t="shared" ca="1" si="18"/>
        <v>11352.46</v>
      </c>
      <c r="CC39" s="31">
        <f t="shared" ca="1" si="18"/>
        <v>15297.87</v>
      </c>
      <c r="CD39" s="31">
        <f t="shared" ca="1" si="18"/>
        <v>8410.59</v>
      </c>
      <c r="CE39" s="31">
        <f t="shared" ca="1" si="18"/>
        <v>7007.68</v>
      </c>
      <c r="CF39" s="31">
        <f t="shared" ca="1" si="18"/>
        <v>9915.7900000000009</v>
      </c>
      <c r="CG39" s="31">
        <f t="shared" ca="1" si="18"/>
        <v>29039.64</v>
      </c>
      <c r="CH39" s="31">
        <f t="shared" ca="1" si="18"/>
        <v>12973.87</v>
      </c>
      <c r="CI39" s="31">
        <f t="shared" ca="1" si="18"/>
        <v>48538.09</v>
      </c>
      <c r="CJ39" s="31">
        <f t="shared" ca="1" si="18"/>
        <v>18410.560000000001</v>
      </c>
      <c r="CK39" s="32">
        <f t="shared" ca="1" si="16"/>
        <v>1174.8900000000001</v>
      </c>
      <c r="CL39" s="32">
        <f t="shared" ca="1" si="16"/>
        <v>431.4</v>
      </c>
      <c r="CM39" s="32">
        <f t="shared" ca="1" si="16"/>
        <v>565.69000000000005</v>
      </c>
      <c r="CN39" s="32">
        <f t="shared" ca="1" si="16"/>
        <v>254.54</v>
      </c>
      <c r="CO39" s="32">
        <f t="shared" ca="1" si="16"/>
        <v>343</v>
      </c>
      <c r="CP39" s="32">
        <f t="shared" ca="1" si="16"/>
        <v>188.58</v>
      </c>
      <c r="CQ39" s="32">
        <f t="shared" ca="1" si="16"/>
        <v>157.12</v>
      </c>
      <c r="CR39" s="32">
        <f t="shared" ca="1" si="16"/>
        <v>222.33</v>
      </c>
      <c r="CS39" s="32">
        <f t="shared" ca="1" si="16"/>
        <v>651.11</v>
      </c>
      <c r="CT39" s="32">
        <f t="shared" ca="1" si="16"/>
        <v>290.89</v>
      </c>
      <c r="CU39" s="32">
        <f t="shared" ca="1" si="16"/>
        <v>1088.3</v>
      </c>
      <c r="CV39" s="32">
        <f t="shared" ca="1" si="16"/>
        <v>412.79</v>
      </c>
      <c r="CW39" s="31">
        <f t="shared" ca="1" si="17"/>
        <v>37173.449999999997</v>
      </c>
      <c r="CX39" s="31">
        <f t="shared" ca="1" si="17"/>
        <v>13649.520000000004</v>
      </c>
      <c r="CY39" s="31">
        <f t="shared" ca="1" si="17"/>
        <v>17898.330000000002</v>
      </c>
      <c r="CZ39" s="31">
        <f t="shared" ca="1" si="17"/>
        <v>8063.8099999999995</v>
      </c>
      <c r="DA39" s="31">
        <f t="shared" ca="1" si="17"/>
        <v>10866.289999999999</v>
      </c>
      <c r="DB39" s="31">
        <f t="shared" ca="1" si="17"/>
        <v>5974.16</v>
      </c>
      <c r="DC39" s="31">
        <f t="shared" ca="1" si="17"/>
        <v>4952.51</v>
      </c>
      <c r="DD39" s="31">
        <f t="shared" ca="1" si="17"/>
        <v>7007.76</v>
      </c>
      <c r="DE39" s="31">
        <f t="shared" ca="1" si="17"/>
        <v>19715.7</v>
      </c>
      <c r="DF39" s="31">
        <f t="shared" ca="1" si="17"/>
        <v>8947.89</v>
      </c>
      <c r="DG39" s="31">
        <f t="shared" ca="1" si="17"/>
        <v>33476.049999999996</v>
      </c>
      <c r="DH39" s="31">
        <f t="shared" ca="1" si="17"/>
        <v>12697.510000000002</v>
      </c>
      <c r="DI39" s="32">
        <f t="shared" ca="1" si="11"/>
        <v>1858.67</v>
      </c>
      <c r="DJ39" s="32">
        <f t="shared" ca="1" si="11"/>
        <v>682.48</v>
      </c>
      <c r="DK39" s="32">
        <f t="shared" ca="1" si="11"/>
        <v>894.92</v>
      </c>
      <c r="DL39" s="32">
        <f t="shared" ca="1" si="11"/>
        <v>403.19</v>
      </c>
      <c r="DM39" s="32">
        <f t="shared" ca="1" si="11"/>
        <v>543.30999999999995</v>
      </c>
      <c r="DN39" s="32">
        <f t="shared" ca="1" si="11"/>
        <v>298.70999999999998</v>
      </c>
      <c r="DO39" s="32">
        <f t="shared" ca="1" si="11"/>
        <v>247.63</v>
      </c>
      <c r="DP39" s="32">
        <f t="shared" ca="1" si="11"/>
        <v>350.39</v>
      </c>
      <c r="DQ39" s="32">
        <f t="shared" ca="1" si="11"/>
        <v>985.79</v>
      </c>
      <c r="DR39" s="32">
        <f t="shared" ca="1" si="11"/>
        <v>447.39</v>
      </c>
      <c r="DS39" s="32">
        <f t="shared" ca="1" si="11"/>
        <v>1673.8</v>
      </c>
      <c r="DT39" s="32">
        <f t="shared" ca="1" si="11"/>
        <v>634.88</v>
      </c>
      <c r="DU39" s="31">
        <f t="shared" ca="1" si="12"/>
        <v>11976.18</v>
      </c>
      <c r="DV39" s="31">
        <f t="shared" ca="1" si="12"/>
        <v>4365.59</v>
      </c>
      <c r="DW39" s="31">
        <f t="shared" ca="1" si="12"/>
        <v>5686.75</v>
      </c>
      <c r="DX39" s="31">
        <f t="shared" ca="1" si="12"/>
        <v>2546.66</v>
      </c>
      <c r="DY39" s="31">
        <f t="shared" ca="1" si="12"/>
        <v>3413.86</v>
      </c>
      <c r="DZ39" s="31">
        <f t="shared" ca="1" si="12"/>
        <v>1866.76</v>
      </c>
      <c r="EA39" s="31">
        <f t="shared" ca="1" si="12"/>
        <v>1539.38</v>
      </c>
      <c r="EB39" s="31">
        <f t="shared" ca="1" si="12"/>
        <v>2166.3000000000002</v>
      </c>
      <c r="EC39" s="31">
        <f t="shared" ca="1" si="12"/>
        <v>6061.21</v>
      </c>
      <c r="ED39" s="31">
        <f t="shared" ca="1" si="12"/>
        <v>2736.15</v>
      </c>
      <c r="EE39" s="31">
        <f t="shared" ca="1" si="12"/>
        <v>10179.66</v>
      </c>
      <c r="EF39" s="31">
        <f t="shared" ca="1" si="12"/>
        <v>3840.29</v>
      </c>
      <c r="EG39" s="32">
        <f t="shared" ca="1" si="13"/>
        <v>51008.299999999996</v>
      </c>
      <c r="EH39" s="32">
        <f t="shared" ca="1" si="13"/>
        <v>18697.590000000004</v>
      </c>
      <c r="EI39" s="32">
        <f t="shared" ca="1" si="13"/>
        <v>24480</v>
      </c>
      <c r="EJ39" s="32">
        <f t="shared" ca="1" si="13"/>
        <v>11013.66</v>
      </c>
      <c r="EK39" s="32">
        <f t="shared" ca="1" si="13"/>
        <v>14823.46</v>
      </c>
      <c r="EL39" s="32">
        <f t="shared" ca="1" si="13"/>
        <v>8139.63</v>
      </c>
      <c r="EM39" s="32">
        <f t="shared" ca="1" si="13"/>
        <v>6739.52</v>
      </c>
      <c r="EN39" s="32">
        <f t="shared" ca="1" si="13"/>
        <v>9524.4500000000007</v>
      </c>
      <c r="EO39" s="32">
        <f t="shared" ca="1" si="13"/>
        <v>26762.7</v>
      </c>
      <c r="EP39" s="32">
        <f t="shared" ca="1" si="13"/>
        <v>12131.429999999998</v>
      </c>
      <c r="EQ39" s="32">
        <f t="shared" ca="1" si="13"/>
        <v>45329.509999999995</v>
      </c>
      <c r="ER39" s="32">
        <f t="shared" ca="1" si="13"/>
        <v>17172.68</v>
      </c>
    </row>
    <row r="40" spans="1:148">
      <c r="A40" t="s">
        <v>442</v>
      </c>
      <c r="B40" s="1" t="s">
        <v>69</v>
      </c>
      <c r="C40" t="str">
        <f t="shared" ca="1" si="1"/>
        <v>CRS1</v>
      </c>
      <c r="D40" t="str">
        <f t="shared" ca="1" si="2"/>
        <v>Crossfield Energy Centre #1</v>
      </c>
      <c r="E40" s="51">
        <f ca="1">IFERROR(IF(AND($A40=VLOOKUP($A40&amp;"."&amp;$C40,UncollectibleLookup,2,FALSE),$C40=VLOOKUP($A40&amp;"."&amp;$C40,UncollectibleLookup,4,FALSE)),0,'Module C Corrected'!E40),'Module C Corrected'!E40)</f>
        <v>0</v>
      </c>
      <c r="F40" s="51">
        <f ca="1">IFERROR(IF(AND($A40=VLOOKUP($A40&amp;"."&amp;$C40,UncollectibleLookup,2,FALSE),$C40=VLOOKUP($A40&amp;"."&amp;$C40,UncollectibleLookup,4,FALSE)),0,'Module C Corrected'!F40),'Module C Corrected'!F40)</f>
        <v>0</v>
      </c>
      <c r="G40" s="51">
        <f ca="1">IFERROR(IF(AND($A40=VLOOKUP($A40&amp;"."&amp;$C40,UncollectibleLookup,2,FALSE),$C40=VLOOKUP($A40&amp;"."&amp;$C40,UncollectibleLookup,4,FALSE)),0,'Module C Corrected'!G40),'Module C Corrected'!G40)</f>
        <v>0</v>
      </c>
      <c r="H40" s="51">
        <f ca="1">IFERROR(IF(AND($A40=VLOOKUP($A40&amp;"."&amp;$C40,UncollectibleLookup,2,FALSE),$C40=VLOOKUP($A40&amp;"."&amp;$C40,UncollectibleLookup,4,FALSE)),0,'Module C Corrected'!H40),'Module C Corrected'!H40)</f>
        <v>0</v>
      </c>
      <c r="I40" s="51">
        <f ca="1">IFERROR(IF(AND($A40=VLOOKUP($A40&amp;"."&amp;$C40,UncollectibleLookup,2,FALSE),$C40=VLOOKUP($A40&amp;"."&amp;$C40,UncollectibleLookup,4,FALSE)),0,'Module C Corrected'!I40),'Module C Corrected'!I40)</f>
        <v>0</v>
      </c>
      <c r="J40" s="51">
        <f ca="1">IFERROR(IF(AND($A40=VLOOKUP($A40&amp;"."&amp;$C40,UncollectibleLookup,2,FALSE),$C40=VLOOKUP($A40&amp;"."&amp;$C40,UncollectibleLookup,4,FALSE)),0,'Module C Corrected'!J40),'Module C Corrected'!J40)</f>
        <v>0</v>
      </c>
      <c r="K40" s="51">
        <f ca="1">IFERROR(IF(AND($A40=VLOOKUP($A40&amp;"."&amp;$C40,UncollectibleLookup,2,FALSE),$C40=VLOOKUP($A40&amp;"."&amp;$C40,UncollectibleLookup,4,FALSE)),0,'Module C Corrected'!K40),'Module C Corrected'!K40)</f>
        <v>0</v>
      </c>
      <c r="L40" s="51">
        <f ca="1">IFERROR(IF(AND($A40=VLOOKUP($A40&amp;"."&amp;$C40,UncollectibleLookup,2,FALSE),$C40=VLOOKUP($A40&amp;"."&amp;$C40,UncollectibleLookup,4,FALSE)),0,'Module C Corrected'!L40),'Module C Corrected'!L40)</f>
        <v>0</v>
      </c>
      <c r="M40" s="51">
        <f ca="1">IFERROR(IF(AND($A40=VLOOKUP($A40&amp;"."&amp;$C40,UncollectibleLookup,2,FALSE),$C40=VLOOKUP($A40&amp;"."&amp;$C40,UncollectibleLookup,4,FALSE)),0,'Module C Corrected'!M40),'Module C Corrected'!M40)</f>
        <v>0</v>
      </c>
      <c r="N40" s="51">
        <f ca="1">IFERROR(IF(AND($A40=VLOOKUP($A40&amp;"."&amp;$C40,UncollectibleLookup,2,FALSE),$C40=VLOOKUP($A40&amp;"."&amp;$C40,UncollectibleLookup,4,FALSE)),0,'Module C Corrected'!N40),'Module C Corrected'!N40)</f>
        <v>0</v>
      </c>
      <c r="O40" s="51">
        <f ca="1">IFERROR(IF(AND($A40=VLOOKUP($A40&amp;"."&amp;$C40,UncollectibleLookup,2,FALSE),$C40=VLOOKUP($A40&amp;"."&amp;$C40,UncollectibleLookup,4,FALSE)),0,'Module C Corrected'!O40),'Module C Corrected'!O40)</f>
        <v>2649.5952232</v>
      </c>
      <c r="P40" s="51">
        <f ca="1">IFERROR(IF(AND($A40=VLOOKUP($A40&amp;"."&amp;$C40,UncollectibleLookup,2,FALSE),$C40=VLOOKUP($A40&amp;"."&amp;$C40,UncollectibleLookup,4,FALSE)),0,'Module C Corrected'!P40),'Module C Corrected'!P40)</f>
        <v>5881.2226724000002</v>
      </c>
      <c r="Q40" s="32">
        <f ca="1">IFERROR(IF(AND($A40=VLOOKUP($A40&amp;"."&amp;$C40,UncollectibleLookup,2,FALSE),$C40=VLOOKUP($A40&amp;"."&amp;$C40,UncollectibleLookup,4,FALSE)),0,'Module C Corrected'!Q40),'Module C Corrected'!Q40)</f>
        <v>0</v>
      </c>
      <c r="R40" s="32">
        <f ca="1">IFERROR(IF(AND($A40=VLOOKUP($A40&amp;"."&amp;$C40,UncollectibleLookup,2,FALSE),$C40=VLOOKUP($A40&amp;"."&amp;$C40,UncollectibleLookup,4,FALSE)),0,'Module C Corrected'!R40),'Module C Corrected'!R40)</f>
        <v>0</v>
      </c>
      <c r="S40" s="32">
        <f ca="1">IFERROR(IF(AND($A40=VLOOKUP($A40&amp;"."&amp;$C40,UncollectibleLookup,2,FALSE),$C40=VLOOKUP($A40&amp;"."&amp;$C40,UncollectibleLookup,4,FALSE)),0,'Module C Corrected'!S40),'Module C Corrected'!S40)</f>
        <v>0</v>
      </c>
      <c r="T40" s="32">
        <f ca="1">IFERROR(IF(AND($A40=VLOOKUP($A40&amp;"."&amp;$C40,UncollectibleLookup,2,FALSE),$C40=VLOOKUP($A40&amp;"."&amp;$C40,UncollectibleLookup,4,FALSE)),0,'Module C Corrected'!T40),'Module C Corrected'!T40)</f>
        <v>0</v>
      </c>
      <c r="U40" s="32">
        <f ca="1">IFERROR(IF(AND($A40=VLOOKUP($A40&amp;"."&amp;$C40,UncollectibleLookup,2,FALSE),$C40=VLOOKUP($A40&amp;"."&amp;$C40,UncollectibleLookup,4,FALSE)),0,'Module C Corrected'!U40),'Module C Corrected'!U40)</f>
        <v>0</v>
      </c>
      <c r="V40" s="32">
        <f ca="1">IFERROR(IF(AND($A40=VLOOKUP($A40&amp;"."&amp;$C40,UncollectibleLookup,2,FALSE),$C40=VLOOKUP($A40&amp;"."&amp;$C40,UncollectibleLookup,4,FALSE)),0,'Module C Corrected'!V40),'Module C Corrected'!V40)</f>
        <v>0</v>
      </c>
      <c r="W40" s="32">
        <f ca="1">IFERROR(IF(AND($A40=VLOOKUP($A40&amp;"."&amp;$C40,UncollectibleLookup,2,FALSE),$C40=VLOOKUP($A40&amp;"."&amp;$C40,UncollectibleLookup,4,FALSE)),0,'Module C Corrected'!W40),'Module C Corrected'!W40)</f>
        <v>0</v>
      </c>
      <c r="X40" s="32">
        <f ca="1">IFERROR(IF(AND($A40=VLOOKUP($A40&amp;"."&amp;$C40,UncollectibleLookup,2,FALSE),$C40=VLOOKUP($A40&amp;"."&amp;$C40,UncollectibleLookup,4,FALSE)),0,'Module C Corrected'!X40),'Module C Corrected'!X40)</f>
        <v>0</v>
      </c>
      <c r="Y40" s="32">
        <f ca="1">IFERROR(IF(AND($A40=VLOOKUP($A40&amp;"."&amp;$C40,UncollectibleLookup,2,FALSE),$C40=VLOOKUP($A40&amp;"."&amp;$C40,UncollectibleLookup,4,FALSE)),0,'Module C Corrected'!Y40),'Module C Corrected'!Y40)</f>
        <v>0</v>
      </c>
      <c r="Z40" s="32">
        <f ca="1">IFERROR(IF(AND($A40=VLOOKUP($A40&amp;"."&amp;$C40,UncollectibleLookup,2,FALSE),$C40=VLOOKUP($A40&amp;"."&amp;$C40,UncollectibleLookup,4,FALSE)),0,'Module C Corrected'!Z40),'Module C Corrected'!Z40)</f>
        <v>0</v>
      </c>
      <c r="AA40" s="32">
        <f ca="1">IFERROR(IF(AND($A40=VLOOKUP($A40&amp;"."&amp;$C40,UncollectibleLookup,2,FALSE),$C40=VLOOKUP($A40&amp;"."&amp;$C40,UncollectibleLookup,4,FALSE)),0,'Module C Corrected'!AA40),'Module C Corrected'!AA40)</f>
        <v>158185.43</v>
      </c>
      <c r="AB40" s="32">
        <f ca="1">IFERROR(IF(AND($A40=VLOOKUP($A40&amp;"."&amp;$C40,UncollectibleLookup,2,FALSE),$C40=VLOOKUP($A40&amp;"."&amp;$C40,UncollectibleLookup,4,FALSE)),0,'Module C Corrected'!AB40),'Module C Corrected'!AB40)</f>
        <v>542770.94999999995</v>
      </c>
      <c r="AC40" s="2" t="str">
        <f>IF(ISBLANK('Module C Corrected'!AC40),"",'Module C Corrected'!AC40)</f>
        <v/>
      </c>
      <c r="AD40" s="2" t="str">
        <f>IF(ISBLANK('Module C Corrected'!AD40),"",'Module C Corrected'!AD40)</f>
        <v/>
      </c>
      <c r="AE40" s="2" t="str">
        <f>IF(ISBLANK('Module C Corrected'!AE40),"",'Module C Corrected'!AE40)</f>
        <v/>
      </c>
      <c r="AF40" s="2" t="str">
        <f>IF(ISBLANK('Module C Corrected'!AF40),"",'Module C Corrected'!AF40)</f>
        <v/>
      </c>
      <c r="AG40" s="2" t="str">
        <f>IF(ISBLANK('Module C Corrected'!AG40),"",'Module C Corrected'!AG40)</f>
        <v/>
      </c>
      <c r="AH40" s="2" t="str">
        <f>IF(ISBLANK('Module C Corrected'!AH40),"",'Module C Corrected'!AH40)</f>
        <v/>
      </c>
      <c r="AI40" s="2">
        <f>IF(ISBLANK('Module C Corrected'!AI40),"",'Module C Corrected'!AI40)</f>
        <v>0.79</v>
      </c>
      <c r="AJ40" s="2">
        <f>IF(ISBLANK('Module C Corrected'!AJ40),"",'Module C Corrected'!AJ40)</f>
        <v>0.79</v>
      </c>
      <c r="AK40" s="2">
        <f>IF(ISBLANK('Module C Corrected'!AK40),"",'Module C Corrected'!AK40)</f>
        <v>0.79</v>
      </c>
      <c r="AL40" s="2">
        <f>IF(ISBLANK('Module C Corrected'!AL40),"",'Module C Corrected'!AL40)</f>
        <v>0.79</v>
      </c>
      <c r="AM40" s="2">
        <f>IF(ISBLANK('Module C Corrected'!AM40),"",'Module C Corrected'!AM40)</f>
        <v>0.79</v>
      </c>
      <c r="AN40" s="2">
        <f>IF(ISBLANK('Module C Corrected'!AN40),"",'Module C Corrected'!AN40)</f>
        <v>0.79</v>
      </c>
      <c r="AO40" s="33">
        <f ca="1">IFERROR(IF(AND($A40=VLOOKUP($A40&amp;"."&amp;$C40,UncollectibleLookup,2,FALSE),$C40=VLOOKUP($A40&amp;"."&amp;$C40,UncollectibleLookup,4,FALSE)),0,'Module C Corrected'!AO40),'Module C Corrected'!AO40)</f>
        <v>0</v>
      </c>
      <c r="AP40" s="33">
        <f ca="1">IFERROR(IF(AND($A40=VLOOKUP($A40&amp;"."&amp;$C40,UncollectibleLookup,2,FALSE),$C40=VLOOKUP($A40&amp;"."&amp;$C40,UncollectibleLookup,4,FALSE)),0,'Module C Corrected'!AP40),'Module C Corrected'!AP40)</f>
        <v>0</v>
      </c>
      <c r="AQ40" s="33">
        <f ca="1">IFERROR(IF(AND($A40=VLOOKUP($A40&amp;"."&amp;$C40,UncollectibleLookup,2,FALSE),$C40=VLOOKUP($A40&amp;"."&amp;$C40,UncollectibleLookup,4,FALSE)),0,'Module C Corrected'!AQ40),'Module C Corrected'!AQ40)</f>
        <v>0</v>
      </c>
      <c r="AR40" s="33">
        <f ca="1">IFERROR(IF(AND($A40=VLOOKUP($A40&amp;"."&amp;$C40,UncollectibleLookup,2,FALSE),$C40=VLOOKUP($A40&amp;"."&amp;$C40,UncollectibleLookup,4,FALSE)),0,'Module C Corrected'!AR40),'Module C Corrected'!AR40)</f>
        <v>0</v>
      </c>
      <c r="AS40" s="33">
        <f ca="1">IFERROR(IF(AND($A40=VLOOKUP($A40&amp;"."&amp;$C40,UncollectibleLookup,2,FALSE),$C40=VLOOKUP($A40&amp;"."&amp;$C40,UncollectibleLookup,4,FALSE)),0,'Module C Corrected'!AS40),'Module C Corrected'!AS40)</f>
        <v>0</v>
      </c>
      <c r="AT40" s="33">
        <f ca="1">IFERROR(IF(AND($A40=VLOOKUP($A40&amp;"."&amp;$C40,UncollectibleLookup,2,FALSE),$C40=VLOOKUP($A40&amp;"."&amp;$C40,UncollectibleLookup,4,FALSE)),0,'Module C Corrected'!AT40),'Module C Corrected'!AT40)</f>
        <v>0</v>
      </c>
      <c r="AU40" s="33">
        <f ca="1">IFERROR(IF(AND($A40=VLOOKUP($A40&amp;"."&amp;$C40,UncollectibleLookup,2,FALSE),$C40=VLOOKUP($A40&amp;"."&amp;$C40,UncollectibleLookup,4,FALSE)),0,'Module C Corrected'!AU40),'Module C Corrected'!AU40)</f>
        <v>0</v>
      </c>
      <c r="AV40" s="33">
        <f ca="1">IFERROR(IF(AND($A40=VLOOKUP($A40&amp;"."&amp;$C40,UncollectibleLookup,2,FALSE),$C40=VLOOKUP($A40&amp;"."&amp;$C40,UncollectibleLookup,4,FALSE)),0,'Module C Corrected'!AV40),'Module C Corrected'!AV40)</f>
        <v>0</v>
      </c>
      <c r="AW40" s="33">
        <f ca="1">IFERROR(IF(AND($A40=VLOOKUP($A40&amp;"."&amp;$C40,UncollectibleLookup,2,FALSE),$C40=VLOOKUP($A40&amp;"."&amp;$C40,UncollectibleLookup,4,FALSE)),0,'Module C Corrected'!AW40),'Module C Corrected'!AW40)</f>
        <v>0</v>
      </c>
      <c r="AX40" s="33">
        <f ca="1">IFERROR(IF(AND($A40=VLOOKUP($A40&amp;"."&amp;$C40,UncollectibleLookup,2,FALSE),$C40=VLOOKUP($A40&amp;"."&amp;$C40,UncollectibleLookup,4,FALSE)),0,'Module C Corrected'!AX40),'Module C Corrected'!AX40)</f>
        <v>0</v>
      </c>
      <c r="AY40" s="33">
        <f ca="1">IFERROR(IF(AND($A40=VLOOKUP($A40&amp;"."&amp;$C40,UncollectibleLookup,2,FALSE),$C40=VLOOKUP($A40&amp;"."&amp;$C40,UncollectibleLookup,4,FALSE)),0,'Module C Corrected'!AY40),'Module C Corrected'!AY40)</f>
        <v>1249.6600000000001</v>
      </c>
      <c r="AZ40" s="33">
        <f ca="1">IFERROR(IF(AND($A40=VLOOKUP($A40&amp;"."&amp;$C40,UncollectibleLookup,2,FALSE),$C40=VLOOKUP($A40&amp;"."&amp;$C40,UncollectibleLookup,4,FALSE)),0,'Module C Corrected'!AZ40),'Module C Corrected'!AZ40)</f>
        <v>4287.8900000000003</v>
      </c>
      <c r="BA40" s="31">
        <f t="shared" ca="1" si="14"/>
        <v>0</v>
      </c>
      <c r="BB40" s="31">
        <f t="shared" ca="1" si="14"/>
        <v>0</v>
      </c>
      <c r="BC40" s="31">
        <f t="shared" ca="1" si="14"/>
        <v>0</v>
      </c>
      <c r="BD40" s="31">
        <f t="shared" ca="1" si="14"/>
        <v>0</v>
      </c>
      <c r="BE40" s="31">
        <f t="shared" ca="1" si="14"/>
        <v>0</v>
      </c>
      <c r="BF40" s="31">
        <f t="shared" ca="1" si="14"/>
        <v>0</v>
      </c>
      <c r="BG40" s="31">
        <f t="shared" ca="1" si="14"/>
        <v>0</v>
      </c>
      <c r="BH40" s="31">
        <f t="shared" ca="1" si="14"/>
        <v>0</v>
      </c>
      <c r="BI40" s="31">
        <f t="shared" ca="1" si="14"/>
        <v>0</v>
      </c>
      <c r="BJ40" s="31">
        <f t="shared" ca="1" si="14"/>
        <v>0</v>
      </c>
      <c r="BK40" s="31">
        <f t="shared" ca="1" si="14"/>
        <v>-189.82</v>
      </c>
      <c r="BL40" s="31">
        <f t="shared" ca="1" si="14"/>
        <v>-651.33000000000004</v>
      </c>
      <c r="BM40" s="6">
        <f t="shared" ca="1" si="15"/>
        <v>-1.0999999999999999E-2</v>
      </c>
      <c r="BN40" s="6">
        <f t="shared" ca="1" si="15"/>
        <v>-1.0999999999999999E-2</v>
      </c>
      <c r="BO40" s="6">
        <f t="shared" ca="1" si="15"/>
        <v>-1.0999999999999999E-2</v>
      </c>
      <c r="BP40" s="6">
        <f t="shared" ca="1" si="15"/>
        <v>-1.0999999999999999E-2</v>
      </c>
      <c r="BQ40" s="6">
        <f t="shared" ca="1" si="15"/>
        <v>-1.0999999999999999E-2</v>
      </c>
      <c r="BR40" s="6">
        <f t="shared" ca="1" si="15"/>
        <v>-1.0999999999999999E-2</v>
      </c>
      <c r="BS40" s="6">
        <f t="shared" ca="1" si="15"/>
        <v>-1.0999999999999999E-2</v>
      </c>
      <c r="BT40" s="6">
        <f t="shared" ca="1" si="15"/>
        <v>-1.0999999999999999E-2</v>
      </c>
      <c r="BU40" s="6">
        <f t="shared" ca="1" si="15"/>
        <v>-1.0999999999999999E-2</v>
      </c>
      <c r="BV40" s="6">
        <f t="shared" ca="1" si="15"/>
        <v>-1.0999999999999999E-2</v>
      </c>
      <c r="BW40" s="6">
        <f t="shared" ca="1" si="15"/>
        <v>-1.0999999999999999E-2</v>
      </c>
      <c r="BX40" s="6">
        <f t="shared" ca="1" si="15"/>
        <v>-1.0999999999999999E-2</v>
      </c>
      <c r="BY40" s="31">
        <f t="shared" ca="1" si="19"/>
        <v>0</v>
      </c>
      <c r="BZ40" s="31">
        <f t="shared" ca="1" si="19"/>
        <v>0</v>
      </c>
      <c r="CA40" s="31">
        <f t="shared" ca="1" si="19"/>
        <v>0</v>
      </c>
      <c r="CB40" s="31">
        <f t="shared" ca="1" si="18"/>
        <v>0</v>
      </c>
      <c r="CC40" s="31">
        <f t="shared" ca="1" si="18"/>
        <v>0</v>
      </c>
      <c r="CD40" s="31">
        <f t="shared" ca="1" si="18"/>
        <v>0</v>
      </c>
      <c r="CE40" s="31">
        <f t="shared" ca="1" si="18"/>
        <v>0</v>
      </c>
      <c r="CF40" s="31">
        <f t="shared" ca="1" si="18"/>
        <v>0</v>
      </c>
      <c r="CG40" s="31">
        <f t="shared" ca="1" si="18"/>
        <v>0</v>
      </c>
      <c r="CH40" s="31">
        <f t="shared" ca="1" si="18"/>
        <v>0</v>
      </c>
      <c r="CI40" s="31">
        <f t="shared" ca="1" si="18"/>
        <v>-1740.04</v>
      </c>
      <c r="CJ40" s="31">
        <f t="shared" ca="1" si="18"/>
        <v>-5970.48</v>
      </c>
      <c r="CK40" s="32">
        <f t="shared" ca="1" si="16"/>
        <v>0</v>
      </c>
      <c r="CL40" s="32">
        <f t="shared" ca="1" si="16"/>
        <v>0</v>
      </c>
      <c r="CM40" s="32">
        <f t="shared" ca="1" si="16"/>
        <v>0</v>
      </c>
      <c r="CN40" s="32">
        <f t="shared" ca="1" si="16"/>
        <v>0</v>
      </c>
      <c r="CO40" s="32">
        <f t="shared" ca="1" si="16"/>
        <v>0</v>
      </c>
      <c r="CP40" s="32">
        <f t="shared" ca="1" si="16"/>
        <v>0</v>
      </c>
      <c r="CQ40" s="32">
        <f t="shared" ca="1" si="16"/>
        <v>0</v>
      </c>
      <c r="CR40" s="32">
        <f t="shared" ca="1" si="16"/>
        <v>0</v>
      </c>
      <c r="CS40" s="32">
        <f t="shared" ca="1" si="16"/>
        <v>0</v>
      </c>
      <c r="CT40" s="32">
        <f t="shared" ca="1" si="16"/>
        <v>0</v>
      </c>
      <c r="CU40" s="32">
        <f t="shared" ca="1" si="16"/>
        <v>395.46</v>
      </c>
      <c r="CV40" s="32">
        <f t="shared" ca="1" si="16"/>
        <v>1356.93</v>
      </c>
      <c r="CW40" s="31">
        <f t="shared" ca="1" si="17"/>
        <v>0</v>
      </c>
      <c r="CX40" s="31">
        <f t="shared" ca="1" si="17"/>
        <v>0</v>
      </c>
      <c r="CY40" s="31">
        <f t="shared" ca="1" si="17"/>
        <v>0</v>
      </c>
      <c r="CZ40" s="31">
        <f t="shared" ca="1" si="17"/>
        <v>0</v>
      </c>
      <c r="DA40" s="31">
        <f t="shared" ca="1" si="17"/>
        <v>0</v>
      </c>
      <c r="DB40" s="31">
        <f t="shared" ca="1" si="17"/>
        <v>0</v>
      </c>
      <c r="DC40" s="31">
        <f t="shared" ca="1" si="17"/>
        <v>0</v>
      </c>
      <c r="DD40" s="31">
        <f t="shared" ca="1" si="17"/>
        <v>0</v>
      </c>
      <c r="DE40" s="31">
        <f t="shared" ca="1" si="17"/>
        <v>0</v>
      </c>
      <c r="DF40" s="31">
        <f t="shared" ca="1" si="17"/>
        <v>0</v>
      </c>
      <c r="DG40" s="31">
        <f t="shared" ca="1" si="17"/>
        <v>-2404.4199999999996</v>
      </c>
      <c r="DH40" s="31">
        <f t="shared" ca="1" si="17"/>
        <v>-8250.1099999999988</v>
      </c>
      <c r="DI40" s="32">
        <f t="shared" ca="1" si="11"/>
        <v>0</v>
      </c>
      <c r="DJ40" s="32">
        <f t="shared" ca="1" si="11"/>
        <v>0</v>
      </c>
      <c r="DK40" s="32">
        <f t="shared" ca="1" si="11"/>
        <v>0</v>
      </c>
      <c r="DL40" s="32">
        <f t="shared" ca="1" si="11"/>
        <v>0</v>
      </c>
      <c r="DM40" s="32">
        <f t="shared" ca="1" si="11"/>
        <v>0</v>
      </c>
      <c r="DN40" s="32">
        <f t="shared" ca="1" si="11"/>
        <v>0</v>
      </c>
      <c r="DO40" s="32">
        <f t="shared" ca="1" si="11"/>
        <v>0</v>
      </c>
      <c r="DP40" s="32">
        <f t="shared" ca="1" si="11"/>
        <v>0</v>
      </c>
      <c r="DQ40" s="32">
        <f t="shared" ca="1" si="11"/>
        <v>0</v>
      </c>
      <c r="DR40" s="32">
        <f t="shared" ca="1" si="11"/>
        <v>0</v>
      </c>
      <c r="DS40" s="32">
        <f t="shared" ca="1" si="11"/>
        <v>-120.22</v>
      </c>
      <c r="DT40" s="32">
        <f t="shared" ca="1" si="11"/>
        <v>-412.51</v>
      </c>
      <c r="DU40" s="31">
        <f t="shared" ca="1" si="12"/>
        <v>0</v>
      </c>
      <c r="DV40" s="31">
        <f t="shared" ca="1" si="12"/>
        <v>0</v>
      </c>
      <c r="DW40" s="31">
        <f t="shared" ca="1" si="12"/>
        <v>0</v>
      </c>
      <c r="DX40" s="31">
        <f t="shared" ca="1" si="12"/>
        <v>0</v>
      </c>
      <c r="DY40" s="31">
        <f t="shared" ca="1" si="12"/>
        <v>0</v>
      </c>
      <c r="DZ40" s="31">
        <f t="shared" ca="1" si="12"/>
        <v>0</v>
      </c>
      <c r="EA40" s="31">
        <f t="shared" ca="1" si="12"/>
        <v>0</v>
      </c>
      <c r="EB40" s="31">
        <f t="shared" ca="1" si="12"/>
        <v>0</v>
      </c>
      <c r="EC40" s="31">
        <f t="shared" ca="1" si="12"/>
        <v>0</v>
      </c>
      <c r="ED40" s="31">
        <f t="shared" ca="1" si="12"/>
        <v>0</v>
      </c>
      <c r="EE40" s="31">
        <f t="shared" ca="1" si="12"/>
        <v>-731.16</v>
      </c>
      <c r="EF40" s="31">
        <f t="shared" ca="1" si="12"/>
        <v>-2495.1999999999998</v>
      </c>
      <c r="EG40" s="32">
        <f t="shared" ca="1" si="13"/>
        <v>0</v>
      </c>
      <c r="EH40" s="32">
        <f t="shared" ca="1" si="13"/>
        <v>0</v>
      </c>
      <c r="EI40" s="32">
        <f t="shared" ca="1" si="13"/>
        <v>0</v>
      </c>
      <c r="EJ40" s="32">
        <f t="shared" ca="1" si="13"/>
        <v>0</v>
      </c>
      <c r="EK40" s="32">
        <f t="shared" ca="1" si="13"/>
        <v>0</v>
      </c>
      <c r="EL40" s="32">
        <f t="shared" ca="1" si="13"/>
        <v>0</v>
      </c>
      <c r="EM40" s="32">
        <f t="shared" ca="1" si="13"/>
        <v>0</v>
      </c>
      <c r="EN40" s="32">
        <f t="shared" ca="1" si="13"/>
        <v>0</v>
      </c>
      <c r="EO40" s="32">
        <f t="shared" ca="1" si="13"/>
        <v>0</v>
      </c>
      <c r="EP40" s="32">
        <f t="shared" ca="1" si="13"/>
        <v>0</v>
      </c>
      <c r="EQ40" s="32">
        <f t="shared" ca="1" si="13"/>
        <v>-3255.7999999999993</v>
      </c>
      <c r="ER40" s="32">
        <f t="shared" ca="1" si="13"/>
        <v>-11157.82</v>
      </c>
    </row>
    <row r="41" spans="1:148">
      <c r="A41" t="s">
        <v>442</v>
      </c>
      <c r="B41" s="1" t="s">
        <v>70</v>
      </c>
      <c r="C41" t="str">
        <f t="shared" ca="1" si="1"/>
        <v>CRS2</v>
      </c>
      <c r="D41" t="str">
        <f t="shared" ca="1" si="2"/>
        <v>Crossfield Energy Centre #2</v>
      </c>
      <c r="E41" s="51">
        <f ca="1">IFERROR(IF(AND($A41=VLOOKUP($A41&amp;"."&amp;$C41,UncollectibleLookup,2,FALSE),$C41=VLOOKUP($A41&amp;"."&amp;$C41,UncollectibleLookup,4,FALSE)),0,'Module C Corrected'!E41),'Module C Corrected'!E41)</f>
        <v>0</v>
      </c>
      <c r="F41" s="51">
        <f ca="1">IFERROR(IF(AND($A41=VLOOKUP($A41&amp;"."&amp;$C41,UncollectibleLookup,2,FALSE),$C41=VLOOKUP($A41&amp;"."&amp;$C41,UncollectibleLookup,4,FALSE)),0,'Module C Corrected'!F41),'Module C Corrected'!F41)</f>
        <v>0</v>
      </c>
      <c r="G41" s="51">
        <f ca="1">IFERROR(IF(AND($A41=VLOOKUP($A41&amp;"."&amp;$C41,UncollectibleLookup,2,FALSE),$C41=VLOOKUP($A41&amp;"."&amp;$C41,UncollectibleLookup,4,FALSE)),0,'Module C Corrected'!G41),'Module C Corrected'!G41)</f>
        <v>0</v>
      </c>
      <c r="H41" s="51">
        <f ca="1">IFERROR(IF(AND($A41=VLOOKUP($A41&amp;"."&amp;$C41,UncollectibleLookup,2,FALSE),$C41=VLOOKUP($A41&amp;"."&amp;$C41,UncollectibleLookup,4,FALSE)),0,'Module C Corrected'!H41),'Module C Corrected'!H41)</f>
        <v>0</v>
      </c>
      <c r="I41" s="51">
        <f ca="1">IFERROR(IF(AND($A41=VLOOKUP($A41&amp;"."&amp;$C41,UncollectibleLookup,2,FALSE),$C41=VLOOKUP($A41&amp;"."&amp;$C41,UncollectibleLookup,4,FALSE)),0,'Module C Corrected'!I41),'Module C Corrected'!I41)</f>
        <v>0</v>
      </c>
      <c r="J41" s="51">
        <f ca="1">IFERROR(IF(AND($A41=VLOOKUP($A41&amp;"."&amp;$C41,UncollectibleLookup,2,FALSE),$C41=VLOOKUP($A41&amp;"."&amp;$C41,UncollectibleLookup,4,FALSE)),0,'Module C Corrected'!J41),'Module C Corrected'!J41)</f>
        <v>0</v>
      </c>
      <c r="K41" s="51">
        <f ca="1">IFERROR(IF(AND($A41=VLOOKUP($A41&amp;"."&amp;$C41,UncollectibleLookup,2,FALSE),$C41=VLOOKUP($A41&amp;"."&amp;$C41,UncollectibleLookup,4,FALSE)),0,'Module C Corrected'!K41),'Module C Corrected'!K41)</f>
        <v>0</v>
      </c>
      <c r="L41" s="51">
        <f ca="1">IFERROR(IF(AND($A41=VLOOKUP($A41&amp;"."&amp;$C41,UncollectibleLookup,2,FALSE),$C41=VLOOKUP($A41&amp;"."&amp;$C41,UncollectibleLookup,4,FALSE)),0,'Module C Corrected'!L41),'Module C Corrected'!L41)</f>
        <v>0</v>
      </c>
      <c r="M41" s="51">
        <f ca="1">IFERROR(IF(AND($A41=VLOOKUP($A41&amp;"."&amp;$C41,UncollectibleLookup,2,FALSE),$C41=VLOOKUP($A41&amp;"."&amp;$C41,UncollectibleLookup,4,FALSE)),0,'Module C Corrected'!M41),'Module C Corrected'!M41)</f>
        <v>0</v>
      </c>
      <c r="N41" s="51">
        <f ca="1">IFERROR(IF(AND($A41=VLOOKUP($A41&amp;"."&amp;$C41,UncollectibleLookup,2,FALSE),$C41=VLOOKUP($A41&amp;"."&amp;$C41,UncollectibleLookup,4,FALSE)),0,'Module C Corrected'!N41),'Module C Corrected'!N41)</f>
        <v>0</v>
      </c>
      <c r="O41" s="51">
        <f ca="1">IFERROR(IF(AND($A41=VLOOKUP($A41&amp;"."&amp;$C41,UncollectibleLookup,2,FALSE),$C41=VLOOKUP($A41&amp;"."&amp;$C41,UncollectibleLookup,4,FALSE)),0,'Module C Corrected'!O41),'Module C Corrected'!O41)</f>
        <v>2517.6615169000002</v>
      </c>
      <c r="P41" s="51">
        <f ca="1">IFERROR(IF(AND($A41=VLOOKUP($A41&amp;"."&amp;$C41,UncollectibleLookup,2,FALSE),$C41=VLOOKUP($A41&amp;"."&amp;$C41,UncollectibleLookup,4,FALSE)),0,'Module C Corrected'!P41),'Module C Corrected'!P41)</f>
        <v>4769.9951656000003</v>
      </c>
      <c r="Q41" s="32">
        <f ca="1">IFERROR(IF(AND($A41=VLOOKUP($A41&amp;"."&amp;$C41,UncollectibleLookup,2,FALSE),$C41=VLOOKUP($A41&amp;"."&amp;$C41,UncollectibleLookup,4,FALSE)),0,'Module C Corrected'!Q41),'Module C Corrected'!Q41)</f>
        <v>0</v>
      </c>
      <c r="R41" s="32">
        <f ca="1">IFERROR(IF(AND($A41=VLOOKUP($A41&amp;"."&amp;$C41,UncollectibleLookup,2,FALSE),$C41=VLOOKUP($A41&amp;"."&amp;$C41,UncollectibleLookup,4,FALSE)),0,'Module C Corrected'!R41),'Module C Corrected'!R41)</f>
        <v>0</v>
      </c>
      <c r="S41" s="32">
        <f ca="1">IFERROR(IF(AND($A41=VLOOKUP($A41&amp;"."&amp;$C41,UncollectibleLookup,2,FALSE),$C41=VLOOKUP($A41&amp;"."&amp;$C41,UncollectibleLookup,4,FALSE)),0,'Module C Corrected'!S41),'Module C Corrected'!S41)</f>
        <v>0</v>
      </c>
      <c r="T41" s="32">
        <f ca="1">IFERROR(IF(AND($A41=VLOOKUP($A41&amp;"."&amp;$C41,UncollectibleLookup,2,FALSE),$C41=VLOOKUP($A41&amp;"."&amp;$C41,UncollectibleLookup,4,FALSE)),0,'Module C Corrected'!T41),'Module C Corrected'!T41)</f>
        <v>0</v>
      </c>
      <c r="U41" s="32">
        <f ca="1">IFERROR(IF(AND($A41=VLOOKUP($A41&amp;"."&amp;$C41,UncollectibleLookup,2,FALSE),$C41=VLOOKUP($A41&amp;"."&amp;$C41,UncollectibleLookup,4,FALSE)),0,'Module C Corrected'!U41),'Module C Corrected'!U41)</f>
        <v>0</v>
      </c>
      <c r="V41" s="32">
        <f ca="1">IFERROR(IF(AND($A41=VLOOKUP($A41&amp;"."&amp;$C41,UncollectibleLookup,2,FALSE),$C41=VLOOKUP($A41&amp;"."&amp;$C41,UncollectibleLookup,4,FALSE)),0,'Module C Corrected'!V41),'Module C Corrected'!V41)</f>
        <v>0</v>
      </c>
      <c r="W41" s="32">
        <f ca="1">IFERROR(IF(AND($A41=VLOOKUP($A41&amp;"."&amp;$C41,UncollectibleLookup,2,FALSE),$C41=VLOOKUP($A41&amp;"."&amp;$C41,UncollectibleLookup,4,FALSE)),0,'Module C Corrected'!W41),'Module C Corrected'!W41)</f>
        <v>0</v>
      </c>
      <c r="X41" s="32">
        <f ca="1">IFERROR(IF(AND($A41=VLOOKUP($A41&amp;"."&amp;$C41,UncollectibleLookup,2,FALSE),$C41=VLOOKUP($A41&amp;"."&amp;$C41,UncollectibleLookup,4,FALSE)),0,'Module C Corrected'!X41),'Module C Corrected'!X41)</f>
        <v>0</v>
      </c>
      <c r="Y41" s="32">
        <f ca="1">IFERROR(IF(AND($A41=VLOOKUP($A41&amp;"."&amp;$C41,UncollectibleLookup,2,FALSE),$C41=VLOOKUP($A41&amp;"."&amp;$C41,UncollectibleLookup,4,FALSE)),0,'Module C Corrected'!Y41),'Module C Corrected'!Y41)</f>
        <v>0</v>
      </c>
      <c r="Z41" s="32">
        <f ca="1">IFERROR(IF(AND($A41=VLOOKUP($A41&amp;"."&amp;$C41,UncollectibleLookup,2,FALSE),$C41=VLOOKUP($A41&amp;"."&amp;$C41,UncollectibleLookup,4,FALSE)),0,'Module C Corrected'!Z41),'Module C Corrected'!Z41)</f>
        <v>0</v>
      </c>
      <c r="AA41" s="32">
        <f ca="1">IFERROR(IF(AND($A41=VLOOKUP($A41&amp;"."&amp;$C41,UncollectibleLookup,2,FALSE),$C41=VLOOKUP($A41&amp;"."&amp;$C41,UncollectibleLookup,4,FALSE)),0,'Module C Corrected'!AA41),'Module C Corrected'!AA41)</f>
        <v>170816.39</v>
      </c>
      <c r="AB41" s="32">
        <f ca="1">IFERROR(IF(AND($A41=VLOOKUP($A41&amp;"."&amp;$C41,UncollectibleLookup,2,FALSE),$C41=VLOOKUP($A41&amp;"."&amp;$C41,UncollectibleLookup,4,FALSE)),0,'Module C Corrected'!AB41),'Module C Corrected'!AB41)</f>
        <v>448626.35</v>
      </c>
      <c r="AC41" s="2" t="str">
        <f>IF(ISBLANK('Module C Corrected'!AC41),"",'Module C Corrected'!AC41)</f>
        <v/>
      </c>
      <c r="AD41" s="2" t="str">
        <f>IF(ISBLANK('Module C Corrected'!AD41),"",'Module C Corrected'!AD41)</f>
        <v/>
      </c>
      <c r="AE41" s="2" t="str">
        <f>IF(ISBLANK('Module C Corrected'!AE41),"",'Module C Corrected'!AE41)</f>
        <v/>
      </c>
      <c r="AF41" s="2" t="str">
        <f>IF(ISBLANK('Module C Corrected'!AF41),"",'Module C Corrected'!AF41)</f>
        <v/>
      </c>
      <c r="AG41" s="2" t="str">
        <f>IF(ISBLANK('Module C Corrected'!AG41),"",'Module C Corrected'!AG41)</f>
        <v/>
      </c>
      <c r="AH41" s="2" t="str">
        <f>IF(ISBLANK('Module C Corrected'!AH41),"",'Module C Corrected'!AH41)</f>
        <v/>
      </c>
      <c r="AI41" s="2">
        <f>IF(ISBLANK('Module C Corrected'!AI41),"",'Module C Corrected'!AI41)</f>
        <v>0.79</v>
      </c>
      <c r="AJ41" s="2">
        <f>IF(ISBLANK('Module C Corrected'!AJ41),"",'Module C Corrected'!AJ41)</f>
        <v>0.79</v>
      </c>
      <c r="AK41" s="2">
        <f>IF(ISBLANK('Module C Corrected'!AK41),"",'Module C Corrected'!AK41)</f>
        <v>0.79</v>
      </c>
      <c r="AL41" s="2">
        <f>IF(ISBLANK('Module C Corrected'!AL41),"",'Module C Corrected'!AL41)</f>
        <v>0.79</v>
      </c>
      <c r="AM41" s="2">
        <f>IF(ISBLANK('Module C Corrected'!AM41),"",'Module C Corrected'!AM41)</f>
        <v>0.79</v>
      </c>
      <c r="AN41" s="2">
        <f>IF(ISBLANK('Module C Corrected'!AN41),"",'Module C Corrected'!AN41)</f>
        <v>0.79</v>
      </c>
      <c r="AO41" s="33">
        <f ca="1">IFERROR(IF(AND($A41=VLOOKUP($A41&amp;"."&amp;$C41,UncollectibleLookup,2,FALSE),$C41=VLOOKUP($A41&amp;"."&amp;$C41,UncollectibleLookup,4,FALSE)),0,'Module C Corrected'!AO41),'Module C Corrected'!AO41)</f>
        <v>0</v>
      </c>
      <c r="AP41" s="33">
        <f ca="1">IFERROR(IF(AND($A41=VLOOKUP($A41&amp;"."&amp;$C41,UncollectibleLookup,2,FALSE),$C41=VLOOKUP($A41&amp;"."&amp;$C41,UncollectibleLookup,4,FALSE)),0,'Module C Corrected'!AP41),'Module C Corrected'!AP41)</f>
        <v>0</v>
      </c>
      <c r="AQ41" s="33">
        <f ca="1">IFERROR(IF(AND($A41=VLOOKUP($A41&amp;"."&amp;$C41,UncollectibleLookup,2,FALSE),$C41=VLOOKUP($A41&amp;"."&amp;$C41,UncollectibleLookup,4,FALSE)),0,'Module C Corrected'!AQ41),'Module C Corrected'!AQ41)</f>
        <v>0</v>
      </c>
      <c r="AR41" s="33">
        <f ca="1">IFERROR(IF(AND($A41=VLOOKUP($A41&amp;"."&amp;$C41,UncollectibleLookup,2,FALSE),$C41=VLOOKUP($A41&amp;"."&amp;$C41,UncollectibleLookup,4,FALSE)),0,'Module C Corrected'!AR41),'Module C Corrected'!AR41)</f>
        <v>0</v>
      </c>
      <c r="AS41" s="33">
        <f ca="1">IFERROR(IF(AND($A41=VLOOKUP($A41&amp;"."&amp;$C41,UncollectibleLookup,2,FALSE),$C41=VLOOKUP($A41&amp;"."&amp;$C41,UncollectibleLookup,4,FALSE)),0,'Module C Corrected'!AS41),'Module C Corrected'!AS41)</f>
        <v>0</v>
      </c>
      <c r="AT41" s="33">
        <f ca="1">IFERROR(IF(AND($A41=VLOOKUP($A41&amp;"."&amp;$C41,UncollectibleLookup,2,FALSE),$C41=VLOOKUP($A41&amp;"."&amp;$C41,UncollectibleLookup,4,FALSE)),0,'Module C Corrected'!AT41),'Module C Corrected'!AT41)</f>
        <v>0</v>
      </c>
      <c r="AU41" s="33">
        <f ca="1">IFERROR(IF(AND($A41=VLOOKUP($A41&amp;"."&amp;$C41,UncollectibleLookup,2,FALSE),$C41=VLOOKUP($A41&amp;"."&amp;$C41,UncollectibleLookup,4,FALSE)),0,'Module C Corrected'!AU41),'Module C Corrected'!AU41)</f>
        <v>0</v>
      </c>
      <c r="AV41" s="33">
        <f ca="1">IFERROR(IF(AND($A41=VLOOKUP($A41&amp;"."&amp;$C41,UncollectibleLookup,2,FALSE),$C41=VLOOKUP($A41&amp;"."&amp;$C41,UncollectibleLookup,4,FALSE)),0,'Module C Corrected'!AV41),'Module C Corrected'!AV41)</f>
        <v>0</v>
      </c>
      <c r="AW41" s="33">
        <f ca="1">IFERROR(IF(AND($A41=VLOOKUP($A41&amp;"."&amp;$C41,UncollectibleLookup,2,FALSE),$C41=VLOOKUP($A41&amp;"."&amp;$C41,UncollectibleLookup,4,FALSE)),0,'Module C Corrected'!AW41),'Module C Corrected'!AW41)</f>
        <v>0</v>
      </c>
      <c r="AX41" s="33">
        <f ca="1">IFERROR(IF(AND($A41=VLOOKUP($A41&amp;"."&amp;$C41,UncollectibleLookup,2,FALSE),$C41=VLOOKUP($A41&amp;"."&amp;$C41,UncollectibleLookup,4,FALSE)),0,'Module C Corrected'!AX41),'Module C Corrected'!AX41)</f>
        <v>0</v>
      </c>
      <c r="AY41" s="33">
        <f ca="1">IFERROR(IF(AND($A41=VLOOKUP($A41&amp;"."&amp;$C41,UncollectibleLookup,2,FALSE),$C41=VLOOKUP($A41&amp;"."&amp;$C41,UncollectibleLookup,4,FALSE)),0,'Module C Corrected'!AY41),'Module C Corrected'!AY41)</f>
        <v>1349.45</v>
      </c>
      <c r="AZ41" s="33">
        <f ca="1">IFERROR(IF(AND($A41=VLOOKUP($A41&amp;"."&amp;$C41,UncollectibleLookup,2,FALSE),$C41=VLOOKUP($A41&amp;"."&amp;$C41,UncollectibleLookup,4,FALSE)),0,'Module C Corrected'!AZ41),'Module C Corrected'!AZ41)</f>
        <v>3544.15</v>
      </c>
      <c r="BA41" s="31">
        <f t="shared" ca="1" si="14"/>
        <v>0</v>
      </c>
      <c r="BB41" s="31">
        <f t="shared" ca="1" si="14"/>
        <v>0</v>
      </c>
      <c r="BC41" s="31">
        <f t="shared" ca="1" si="14"/>
        <v>0</v>
      </c>
      <c r="BD41" s="31">
        <f t="shared" ca="1" si="14"/>
        <v>0</v>
      </c>
      <c r="BE41" s="31">
        <f t="shared" ca="1" si="14"/>
        <v>0</v>
      </c>
      <c r="BF41" s="31">
        <f t="shared" ca="1" si="14"/>
        <v>0</v>
      </c>
      <c r="BG41" s="31">
        <f t="shared" ca="1" si="14"/>
        <v>0</v>
      </c>
      <c r="BH41" s="31">
        <f t="shared" ca="1" si="14"/>
        <v>0</v>
      </c>
      <c r="BI41" s="31">
        <f t="shared" ca="1" si="14"/>
        <v>0</v>
      </c>
      <c r="BJ41" s="31">
        <f t="shared" ca="1" si="14"/>
        <v>0</v>
      </c>
      <c r="BK41" s="31">
        <f t="shared" ca="1" si="14"/>
        <v>-204.98</v>
      </c>
      <c r="BL41" s="31">
        <f t="shared" ca="1" si="14"/>
        <v>-538.35</v>
      </c>
      <c r="BM41" s="6">
        <f t="shared" ca="1" si="15"/>
        <v>-8.0999999999999996E-3</v>
      </c>
      <c r="BN41" s="6">
        <f t="shared" ca="1" si="15"/>
        <v>-8.0999999999999996E-3</v>
      </c>
      <c r="BO41" s="6">
        <f t="shared" ca="1" si="15"/>
        <v>-8.0999999999999996E-3</v>
      </c>
      <c r="BP41" s="6">
        <f t="shared" ca="1" si="15"/>
        <v>-8.0999999999999996E-3</v>
      </c>
      <c r="BQ41" s="6">
        <f t="shared" ca="1" si="15"/>
        <v>-8.0999999999999996E-3</v>
      </c>
      <c r="BR41" s="6">
        <f t="shared" ca="1" si="15"/>
        <v>-8.0999999999999996E-3</v>
      </c>
      <c r="BS41" s="6">
        <f t="shared" ca="1" si="15"/>
        <v>-8.0999999999999996E-3</v>
      </c>
      <c r="BT41" s="6">
        <f t="shared" ca="1" si="15"/>
        <v>-8.0999999999999996E-3</v>
      </c>
      <c r="BU41" s="6">
        <f t="shared" ca="1" si="15"/>
        <v>-8.0999999999999996E-3</v>
      </c>
      <c r="BV41" s="6">
        <f t="shared" ca="1" si="15"/>
        <v>-8.0999999999999996E-3</v>
      </c>
      <c r="BW41" s="6">
        <f t="shared" ca="1" si="15"/>
        <v>-8.0999999999999996E-3</v>
      </c>
      <c r="BX41" s="6">
        <f t="shared" ca="1" si="15"/>
        <v>-8.0999999999999996E-3</v>
      </c>
      <c r="BY41" s="31">
        <f t="shared" ca="1" si="19"/>
        <v>0</v>
      </c>
      <c r="BZ41" s="31">
        <f t="shared" ca="1" si="19"/>
        <v>0</v>
      </c>
      <c r="CA41" s="31">
        <f t="shared" ca="1" si="19"/>
        <v>0</v>
      </c>
      <c r="CB41" s="31">
        <f t="shared" ca="1" si="18"/>
        <v>0</v>
      </c>
      <c r="CC41" s="31">
        <f t="shared" ca="1" si="18"/>
        <v>0</v>
      </c>
      <c r="CD41" s="31">
        <f t="shared" ca="1" si="18"/>
        <v>0</v>
      </c>
      <c r="CE41" s="31">
        <f t="shared" ca="1" si="18"/>
        <v>0</v>
      </c>
      <c r="CF41" s="31">
        <f t="shared" ca="1" si="18"/>
        <v>0</v>
      </c>
      <c r="CG41" s="31">
        <f t="shared" ca="1" si="18"/>
        <v>0</v>
      </c>
      <c r="CH41" s="31">
        <f t="shared" ca="1" si="18"/>
        <v>0</v>
      </c>
      <c r="CI41" s="31">
        <f t="shared" ca="1" si="18"/>
        <v>-1383.61</v>
      </c>
      <c r="CJ41" s="31">
        <f t="shared" ca="1" si="18"/>
        <v>-3633.87</v>
      </c>
      <c r="CK41" s="32">
        <f t="shared" ca="1" si="16"/>
        <v>0</v>
      </c>
      <c r="CL41" s="32">
        <f t="shared" ca="1" si="16"/>
        <v>0</v>
      </c>
      <c r="CM41" s="32">
        <f t="shared" ca="1" si="16"/>
        <v>0</v>
      </c>
      <c r="CN41" s="32">
        <f t="shared" ca="1" si="16"/>
        <v>0</v>
      </c>
      <c r="CO41" s="32">
        <f t="shared" ca="1" si="16"/>
        <v>0</v>
      </c>
      <c r="CP41" s="32">
        <f t="shared" ca="1" si="16"/>
        <v>0</v>
      </c>
      <c r="CQ41" s="32">
        <f t="shared" ca="1" si="16"/>
        <v>0</v>
      </c>
      <c r="CR41" s="32">
        <f t="shared" ca="1" si="16"/>
        <v>0</v>
      </c>
      <c r="CS41" s="32">
        <f t="shared" ca="1" si="16"/>
        <v>0</v>
      </c>
      <c r="CT41" s="32">
        <f t="shared" ca="1" si="16"/>
        <v>0</v>
      </c>
      <c r="CU41" s="32">
        <f t="shared" ca="1" si="16"/>
        <v>427.04</v>
      </c>
      <c r="CV41" s="32">
        <f t="shared" ca="1" si="16"/>
        <v>1121.57</v>
      </c>
      <c r="CW41" s="31">
        <f t="shared" ca="1" si="17"/>
        <v>0</v>
      </c>
      <c r="CX41" s="31">
        <f t="shared" ca="1" si="17"/>
        <v>0</v>
      </c>
      <c r="CY41" s="31">
        <f t="shared" ca="1" si="17"/>
        <v>0</v>
      </c>
      <c r="CZ41" s="31">
        <f t="shared" ca="1" si="17"/>
        <v>0</v>
      </c>
      <c r="DA41" s="31">
        <f t="shared" ca="1" si="17"/>
        <v>0</v>
      </c>
      <c r="DB41" s="31">
        <f t="shared" ca="1" si="17"/>
        <v>0</v>
      </c>
      <c r="DC41" s="31">
        <f t="shared" ca="1" si="17"/>
        <v>0</v>
      </c>
      <c r="DD41" s="31">
        <f t="shared" ca="1" si="17"/>
        <v>0</v>
      </c>
      <c r="DE41" s="31">
        <f t="shared" ca="1" si="17"/>
        <v>0</v>
      </c>
      <c r="DF41" s="31">
        <f t="shared" ca="1" si="17"/>
        <v>0</v>
      </c>
      <c r="DG41" s="31">
        <f t="shared" ca="1" si="17"/>
        <v>-2101.04</v>
      </c>
      <c r="DH41" s="31">
        <f t="shared" ca="1" si="17"/>
        <v>-5518.1</v>
      </c>
      <c r="DI41" s="32">
        <f t="shared" ref="DI41:DT62" ca="1" si="20">ROUND(CW41*5%,2)</f>
        <v>0</v>
      </c>
      <c r="DJ41" s="32">
        <f t="shared" ca="1" si="20"/>
        <v>0</v>
      </c>
      <c r="DK41" s="32">
        <f t="shared" ca="1" si="20"/>
        <v>0</v>
      </c>
      <c r="DL41" s="32">
        <f t="shared" ca="1" si="20"/>
        <v>0</v>
      </c>
      <c r="DM41" s="32">
        <f t="shared" ca="1" si="20"/>
        <v>0</v>
      </c>
      <c r="DN41" s="32">
        <f t="shared" ca="1" si="20"/>
        <v>0</v>
      </c>
      <c r="DO41" s="32">
        <f t="shared" ca="1" si="20"/>
        <v>0</v>
      </c>
      <c r="DP41" s="32">
        <f t="shared" ca="1" si="20"/>
        <v>0</v>
      </c>
      <c r="DQ41" s="32">
        <f t="shared" ca="1" si="20"/>
        <v>0</v>
      </c>
      <c r="DR41" s="32">
        <f t="shared" ca="1" si="20"/>
        <v>0</v>
      </c>
      <c r="DS41" s="32">
        <f t="shared" ca="1" si="20"/>
        <v>-105.05</v>
      </c>
      <c r="DT41" s="32">
        <f t="shared" ca="1" si="20"/>
        <v>-275.91000000000003</v>
      </c>
      <c r="DU41" s="31">
        <f t="shared" ref="DU41:EF62" ca="1" si="21">ROUND(CW41*DU$3,2)</f>
        <v>0</v>
      </c>
      <c r="DV41" s="31">
        <f t="shared" ca="1" si="21"/>
        <v>0</v>
      </c>
      <c r="DW41" s="31">
        <f t="shared" ca="1" si="21"/>
        <v>0</v>
      </c>
      <c r="DX41" s="31">
        <f t="shared" ca="1" si="21"/>
        <v>0</v>
      </c>
      <c r="DY41" s="31">
        <f t="shared" ca="1" si="21"/>
        <v>0</v>
      </c>
      <c r="DZ41" s="31">
        <f t="shared" ca="1" si="21"/>
        <v>0</v>
      </c>
      <c r="EA41" s="31">
        <f t="shared" ca="1" si="21"/>
        <v>0</v>
      </c>
      <c r="EB41" s="31">
        <f t="shared" ca="1" si="21"/>
        <v>0</v>
      </c>
      <c r="EC41" s="31">
        <f t="shared" ca="1" si="21"/>
        <v>0</v>
      </c>
      <c r="ED41" s="31">
        <f t="shared" ca="1" si="21"/>
        <v>0</v>
      </c>
      <c r="EE41" s="31">
        <f t="shared" ca="1" si="21"/>
        <v>-638.9</v>
      </c>
      <c r="EF41" s="31">
        <f t="shared" ca="1" si="21"/>
        <v>-1668.92</v>
      </c>
      <c r="EG41" s="32">
        <f t="shared" ref="EG41:ER62" ca="1" si="22">CW41+DI41+DU41</f>
        <v>0</v>
      </c>
      <c r="EH41" s="32">
        <f t="shared" ca="1" si="22"/>
        <v>0</v>
      </c>
      <c r="EI41" s="32">
        <f t="shared" ca="1" si="22"/>
        <v>0</v>
      </c>
      <c r="EJ41" s="32">
        <f t="shared" ca="1" si="22"/>
        <v>0</v>
      </c>
      <c r="EK41" s="32">
        <f t="shared" ca="1" si="22"/>
        <v>0</v>
      </c>
      <c r="EL41" s="32">
        <f t="shared" ca="1" si="22"/>
        <v>0</v>
      </c>
      <c r="EM41" s="32">
        <f t="shared" ca="1" si="22"/>
        <v>0</v>
      </c>
      <c r="EN41" s="32">
        <f t="shared" ca="1" si="22"/>
        <v>0</v>
      </c>
      <c r="EO41" s="32">
        <f t="shared" ca="1" si="22"/>
        <v>0</v>
      </c>
      <c r="EP41" s="32">
        <f t="shared" ca="1" si="22"/>
        <v>0</v>
      </c>
      <c r="EQ41" s="32">
        <f t="shared" ca="1" si="22"/>
        <v>-2844.9900000000002</v>
      </c>
      <c r="ER41" s="32">
        <f t="shared" ca="1" si="22"/>
        <v>-7462.93</v>
      </c>
    </row>
    <row r="42" spans="1:148">
      <c r="A42" t="s">
        <v>442</v>
      </c>
      <c r="B42" s="1" t="s">
        <v>71</v>
      </c>
      <c r="C42" t="str">
        <f t="shared" ca="1" si="1"/>
        <v>CRS3</v>
      </c>
      <c r="D42" t="str">
        <f t="shared" ca="1" si="2"/>
        <v>Crossfield Energy Centre #3</v>
      </c>
      <c r="E42" s="51">
        <f ca="1">IFERROR(IF(AND($A42=VLOOKUP($A42&amp;"."&amp;$C42,UncollectibleLookup,2,FALSE),$C42=VLOOKUP($A42&amp;"."&amp;$C42,UncollectibleLookup,4,FALSE)),0,'Module C Corrected'!E42),'Module C Corrected'!E42)</f>
        <v>0</v>
      </c>
      <c r="F42" s="51">
        <f ca="1">IFERROR(IF(AND($A42=VLOOKUP($A42&amp;"."&amp;$C42,UncollectibleLookup,2,FALSE),$C42=VLOOKUP($A42&amp;"."&amp;$C42,UncollectibleLookup,4,FALSE)),0,'Module C Corrected'!F42),'Module C Corrected'!F42)</f>
        <v>0</v>
      </c>
      <c r="G42" s="51">
        <f ca="1">IFERROR(IF(AND($A42=VLOOKUP($A42&amp;"."&amp;$C42,UncollectibleLookup,2,FALSE),$C42=VLOOKUP($A42&amp;"."&amp;$C42,UncollectibleLookup,4,FALSE)),0,'Module C Corrected'!G42),'Module C Corrected'!G42)</f>
        <v>0</v>
      </c>
      <c r="H42" s="51">
        <f ca="1">IFERROR(IF(AND($A42=VLOOKUP($A42&amp;"."&amp;$C42,UncollectibleLookup,2,FALSE),$C42=VLOOKUP($A42&amp;"."&amp;$C42,UncollectibleLookup,4,FALSE)),0,'Module C Corrected'!H42),'Module C Corrected'!H42)</f>
        <v>0</v>
      </c>
      <c r="I42" s="51">
        <f ca="1">IFERROR(IF(AND($A42=VLOOKUP($A42&amp;"."&amp;$C42,UncollectibleLookup,2,FALSE),$C42=VLOOKUP($A42&amp;"."&amp;$C42,UncollectibleLookup,4,FALSE)),0,'Module C Corrected'!I42),'Module C Corrected'!I42)</f>
        <v>0</v>
      </c>
      <c r="J42" s="51">
        <f ca="1">IFERROR(IF(AND($A42=VLOOKUP($A42&amp;"."&amp;$C42,UncollectibleLookup,2,FALSE),$C42=VLOOKUP($A42&amp;"."&amp;$C42,UncollectibleLookup,4,FALSE)),0,'Module C Corrected'!J42),'Module C Corrected'!J42)</f>
        <v>0</v>
      </c>
      <c r="K42" s="51">
        <f ca="1">IFERROR(IF(AND($A42=VLOOKUP($A42&amp;"."&amp;$C42,UncollectibleLookup,2,FALSE),$C42=VLOOKUP($A42&amp;"."&amp;$C42,UncollectibleLookup,4,FALSE)),0,'Module C Corrected'!K42),'Module C Corrected'!K42)</f>
        <v>0</v>
      </c>
      <c r="L42" s="51">
        <f ca="1">IFERROR(IF(AND($A42=VLOOKUP($A42&amp;"."&amp;$C42,UncollectibleLookup,2,FALSE),$C42=VLOOKUP($A42&amp;"."&amp;$C42,UncollectibleLookup,4,FALSE)),0,'Module C Corrected'!L42),'Module C Corrected'!L42)</f>
        <v>0</v>
      </c>
      <c r="M42" s="51">
        <f ca="1">IFERROR(IF(AND($A42=VLOOKUP($A42&amp;"."&amp;$C42,UncollectibleLookup,2,FALSE),$C42=VLOOKUP($A42&amp;"."&amp;$C42,UncollectibleLookup,4,FALSE)),0,'Module C Corrected'!M42),'Module C Corrected'!M42)</f>
        <v>0</v>
      </c>
      <c r="N42" s="51">
        <f ca="1">IFERROR(IF(AND($A42=VLOOKUP($A42&amp;"."&amp;$C42,UncollectibleLookup,2,FALSE),$C42=VLOOKUP($A42&amp;"."&amp;$C42,UncollectibleLookup,4,FALSE)),0,'Module C Corrected'!N42),'Module C Corrected'!N42)</f>
        <v>0</v>
      </c>
      <c r="O42" s="51">
        <f ca="1">IFERROR(IF(AND($A42=VLOOKUP($A42&amp;"."&amp;$C42,UncollectibleLookup,2,FALSE),$C42=VLOOKUP($A42&amp;"."&amp;$C42,UncollectibleLookup,4,FALSE)),0,'Module C Corrected'!O42),'Module C Corrected'!O42)</f>
        <v>0</v>
      </c>
      <c r="P42" s="51">
        <f ca="1">IFERROR(IF(AND($A42=VLOOKUP($A42&amp;"."&amp;$C42,UncollectibleLookup,2,FALSE),$C42=VLOOKUP($A42&amp;"."&amp;$C42,UncollectibleLookup,4,FALSE)),0,'Module C Corrected'!P42),'Module C Corrected'!P42)</f>
        <v>3063.4918514000001</v>
      </c>
      <c r="Q42" s="32">
        <f ca="1">IFERROR(IF(AND($A42=VLOOKUP($A42&amp;"."&amp;$C42,UncollectibleLookup,2,FALSE),$C42=VLOOKUP($A42&amp;"."&amp;$C42,UncollectibleLookup,4,FALSE)),0,'Module C Corrected'!Q42),'Module C Corrected'!Q42)</f>
        <v>0</v>
      </c>
      <c r="R42" s="32">
        <f ca="1">IFERROR(IF(AND($A42=VLOOKUP($A42&amp;"."&amp;$C42,UncollectibleLookup,2,FALSE),$C42=VLOOKUP($A42&amp;"."&amp;$C42,UncollectibleLookup,4,FALSE)),0,'Module C Corrected'!R42),'Module C Corrected'!R42)</f>
        <v>0</v>
      </c>
      <c r="S42" s="32">
        <f ca="1">IFERROR(IF(AND($A42=VLOOKUP($A42&amp;"."&amp;$C42,UncollectibleLookup,2,FALSE),$C42=VLOOKUP($A42&amp;"."&amp;$C42,UncollectibleLookup,4,FALSE)),0,'Module C Corrected'!S42),'Module C Corrected'!S42)</f>
        <v>0</v>
      </c>
      <c r="T42" s="32">
        <f ca="1">IFERROR(IF(AND($A42=VLOOKUP($A42&amp;"."&amp;$C42,UncollectibleLookup,2,FALSE),$C42=VLOOKUP($A42&amp;"."&amp;$C42,UncollectibleLookup,4,FALSE)),0,'Module C Corrected'!T42),'Module C Corrected'!T42)</f>
        <v>0</v>
      </c>
      <c r="U42" s="32">
        <f ca="1">IFERROR(IF(AND($A42=VLOOKUP($A42&amp;"."&amp;$C42,UncollectibleLookup,2,FALSE),$C42=VLOOKUP($A42&amp;"."&amp;$C42,UncollectibleLookup,4,FALSE)),0,'Module C Corrected'!U42),'Module C Corrected'!U42)</f>
        <v>0</v>
      </c>
      <c r="V42" s="32">
        <f ca="1">IFERROR(IF(AND($A42=VLOOKUP($A42&amp;"."&amp;$C42,UncollectibleLookup,2,FALSE),$C42=VLOOKUP($A42&amp;"."&amp;$C42,UncollectibleLookup,4,FALSE)),0,'Module C Corrected'!V42),'Module C Corrected'!V42)</f>
        <v>0</v>
      </c>
      <c r="W42" s="32">
        <f ca="1">IFERROR(IF(AND($A42=VLOOKUP($A42&amp;"."&amp;$C42,UncollectibleLookup,2,FALSE),$C42=VLOOKUP($A42&amp;"."&amp;$C42,UncollectibleLookup,4,FALSE)),0,'Module C Corrected'!W42),'Module C Corrected'!W42)</f>
        <v>0</v>
      </c>
      <c r="X42" s="32">
        <f ca="1">IFERROR(IF(AND($A42=VLOOKUP($A42&amp;"."&amp;$C42,UncollectibleLookup,2,FALSE),$C42=VLOOKUP($A42&amp;"."&amp;$C42,UncollectibleLookup,4,FALSE)),0,'Module C Corrected'!X42),'Module C Corrected'!X42)</f>
        <v>0</v>
      </c>
      <c r="Y42" s="32">
        <f ca="1">IFERROR(IF(AND($A42=VLOOKUP($A42&amp;"."&amp;$C42,UncollectibleLookup,2,FALSE),$C42=VLOOKUP($A42&amp;"."&amp;$C42,UncollectibleLookup,4,FALSE)),0,'Module C Corrected'!Y42),'Module C Corrected'!Y42)</f>
        <v>0</v>
      </c>
      <c r="Z42" s="32">
        <f ca="1">IFERROR(IF(AND($A42=VLOOKUP($A42&amp;"."&amp;$C42,UncollectibleLookup,2,FALSE),$C42=VLOOKUP($A42&amp;"."&amp;$C42,UncollectibleLookup,4,FALSE)),0,'Module C Corrected'!Z42),'Module C Corrected'!Z42)</f>
        <v>0</v>
      </c>
      <c r="AA42" s="32">
        <f ca="1">IFERROR(IF(AND($A42=VLOOKUP($A42&amp;"."&amp;$C42,UncollectibleLookup,2,FALSE),$C42=VLOOKUP($A42&amp;"."&amp;$C42,UncollectibleLookup,4,FALSE)),0,'Module C Corrected'!AA42),'Module C Corrected'!AA42)</f>
        <v>0</v>
      </c>
      <c r="AB42" s="32">
        <f ca="1">IFERROR(IF(AND($A42=VLOOKUP($A42&amp;"."&amp;$C42,UncollectibleLookup,2,FALSE),$C42=VLOOKUP($A42&amp;"."&amp;$C42,UncollectibleLookup,4,FALSE)),0,'Module C Corrected'!AB42),'Module C Corrected'!AB42)</f>
        <v>188196.35</v>
      </c>
      <c r="AC42" s="2" t="str">
        <f>IF(ISBLANK('Module C Corrected'!AC42),"",'Module C Corrected'!AC42)</f>
        <v/>
      </c>
      <c r="AD42" s="2" t="str">
        <f>IF(ISBLANK('Module C Corrected'!AD42),"",'Module C Corrected'!AD42)</f>
        <v/>
      </c>
      <c r="AE42" s="2" t="str">
        <f>IF(ISBLANK('Module C Corrected'!AE42),"",'Module C Corrected'!AE42)</f>
        <v/>
      </c>
      <c r="AF42" s="2" t="str">
        <f>IF(ISBLANK('Module C Corrected'!AF42),"",'Module C Corrected'!AF42)</f>
        <v/>
      </c>
      <c r="AG42" s="2" t="str">
        <f>IF(ISBLANK('Module C Corrected'!AG42),"",'Module C Corrected'!AG42)</f>
        <v/>
      </c>
      <c r="AH42" s="2" t="str">
        <f>IF(ISBLANK('Module C Corrected'!AH42),"",'Module C Corrected'!AH42)</f>
        <v/>
      </c>
      <c r="AI42" s="2">
        <f>IF(ISBLANK('Module C Corrected'!AI42),"",'Module C Corrected'!AI42)</f>
        <v>0.79</v>
      </c>
      <c r="AJ42" s="2">
        <f>IF(ISBLANK('Module C Corrected'!AJ42),"",'Module C Corrected'!AJ42)</f>
        <v>0.79</v>
      </c>
      <c r="AK42" s="2">
        <f>IF(ISBLANK('Module C Corrected'!AK42),"",'Module C Corrected'!AK42)</f>
        <v>0.79</v>
      </c>
      <c r="AL42" s="2">
        <f>IF(ISBLANK('Module C Corrected'!AL42),"",'Module C Corrected'!AL42)</f>
        <v>0.79</v>
      </c>
      <c r="AM42" s="2">
        <f>IF(ISBLANK('Module C Corrected'!AM42),"",'Module C Corrected'!AM42)</f>
        <v>0.79</v>
      </c>
      <c r="AN42" s="2">
        <f>IF(ISBLANK('Module C Corrected'!AN42),"",'Module C Corrected'!AN42)</f>
        <v>0.79</v>
      </c>
      <c r="AO42" s="33">
        <f ca="1">IFERROR(IF(AND($A42=VLOOKUP($A42&amp;"."&amp;$C42,UncollectibleLookup,2,FALSE),$C42=VLOOKUP($A42&amp;"."&amp;$C42,UncollectibleLookup,4,FALSE)),0,'Module C Corrected'!AO42),'Module C Corrected'!AO42)</f>
        <v>0</v>
      </c>
      <c r="AP42" s="33">
        <f ca="1">IFERROR(IF(AND($A42=VLOOKUP($A42&amp;"."&amp;$C42,UncollectibleLookup,2,FALSE),$C42=VLOOKUP($A42&amp;"."&amp;$C42,UncollectibleLookup,4,FALSE)),0,'Module C Corrected'!AP42),'Module C Corrected'!AP42)</f>
        <v>0</v>
      </c>
      <c r="AQ42" s="33">
        <f ca="1">IFERROR(IF(AND($A42=VLOOKUP($A42&amp;"."&amp;$C42,UncollectibleLookup,2,FALSE),$C42=VLOOKUP($A42&amp;"."&amp;$C42,UncollectibleLookup,4,FALSE)),0,'Module C Corrected'!AQ42),'Module C Corrected'!AQ42)</f>
        <v>0</v>
      </c>
      <c r="AR42" s="33">
        <f ca="1">IFERROR(IF(AND($A42=VLOOKUP($A42&amp;"."&amp;$C42,UncollectibleLookup,2,FALSE),$C42=VLOOKUP($A42&amp;"."&amp;$C42,UncollectibleLookup,4,FALSE)),0,'Module C Corrected'!AR42),'Module C Corrected'!AR42)</f>
        <v>0</v>
      </c>
      <c r="AS42" s="33">
        <f ca="1">IFERROR(IF(AND($A42=VLOOKUP($A42&amp;"."&amp;$C42,UncollectibleLookup,2,FALSE),$C42=VLOOKUP($A42&amp;"."&amp;$C42,UncollectibleLookup,4,FALSE)),0,'Module C Corrected'!AS42),'Module C Corrected'!AS42)</f>
        <v>0</v>
      </c>
      <c r="AT42" s="33">
        <f ca="1">IFERROR(IF(AND($A42=VLOOKUP($A42&amp;"."&amp;$C42,UncollectibleLookup,2,FALSE),$C42=VLOOKUP($A42&amp;"."&amp;$C42,UncollectibleLookup,4,FALSE)),0,'Module C Corrected'!AT42),'Module C Corrected'!AT42)</f>
        <v>0</v>
      </c>
      <c r="AU42" s="33">
        <f ca="1">IFERROR(IF(AND($A42=VLOOKUP($A42&amp;"."&amp;$C42,UncollectibleLookup,2,FALSE),$C42=VLOOKUP($A42&amp;"."&amp;$C42,UncollectibleLookup,4,FALSE)),0,'Module C Corrected'!AU42),'Module C Corrected'!AU42)</f>
        <v>0</v>
      </c>
      <c r="AV42" s="33">
        <f ca="1">IFERROR(IF(AND($A42=VLOOKUP($A42&amp;"."&amp;$C42,UncollectibleLookup,2,FALSE),$C42=VLOOKUP($A42&amp;"."&amp;$C42,UncollectibleLookup,4,FALSE)),0,'Module C Corrected'!AV42),'Module C Corrected'!AV42)</f>
        <v>0</v>
      </c>
      <c r="AW42" s="33">
        <f ca="1">IFERROR(IF(AND($A42=VLOOKUP($A42&amp;"."&amp;$C42,UncollectibleLookup,2,FALSE),$C42=VLOOKUP($A42&amp;"."&amp;$C42,UncollectibleLookup,4,FALSE)),0,'Module C Corrected'!AW42),'Module C Corrected'!AW42)</f>
        <v>0</v>
      </c>
      <c r="AX42" s="33">
        <f ca="1">IFERROR(IF(AND($A42=VLOOKUP($A42&amp;"."&amp;$C42,UncollectibleLookup,2,FALSE),$C42=VLOOKUP($A42&amp;"."&amp;$C42,UncollectibleLookup,4,FALSE)),0,'Module C Corrected'!AX42),'Module C Corrected'!AX42)</f>
        <v>0</v>
      </c>
      <c r="AY42" s="33">
        <f ca="1">IFERROR(IF(AND($A42=VLOOKUP($A42&amp;"."&amp;$C42,UncollectibleLookup,2,FALSE),$C42=VLOOKUP($A42&amp;"."&amp;$C42,UncollectibleLookup,4,FALSE)),0,'Module C Corrected'!AY42),'Module C Corrected'!AY42)</f>
        <v>0</v>
      </c>
      <c r="AZ42" s="33">
        <f ca="1">IFERROR(IF(AND($A42=VLOOKUP($A42&amp;"."&amp;$C42,UncollectibleLookup,2,FALSE),$C42=VLOOKUP($A42&amp;"."&amp;$C42,UncollectibleLookup,4,FALSE)),0,'Module C Corrected'!AZ42),'Module C Corrected'!AZ42)</f>
        <v>1486.75</v>
      </c>
      <c r="BA42" s="31">
        <f t="shared" ca="1" si="14"/>
        <v>0</v>
      </c>
      <c r="BB42" s="31">
        <f t="shared" ca="1" si="14"/>
        <v>0</v>
      </c>
      <c r="BC42" s="31">
        <f t="shared" ca="1" si="14"/>
        <v>0</v>
      </c>
      <c r="BD42" s="31">
        <f t="shared" ref="BD42:BL70" ca="1" si="23">ROUND(T42*BD$3,2)</f>
        <v>0</v>
      </c>
      <c r="BE42" s="31">
        <f t="shared" ca="1" si="23"/>
        <v>0</v>
      </c>
      <c r="BF42" s="31">
        <f t="shared" ca="1" si="23"/>
        <v>0</v>
      </c>
      <c r="BG42" s="31">
        <f t="shared" ca="1" si="23"/>
        <v>0</v>
      </c>
      <c r="BH42" s="31">
        <f t="shared" ca="1" si="23"/>
        <v>0</v>
      </c>
      <c r="BI42" s="31">
        <f t="shared" ca="1" si="23"/>
        <v>0</v>
      </c>
      <c r="BJ42" s="31">
        <f t="shared" ca="1" si="23"/>
        <v>0</v>
      </c>
      <c r="BK42" s="31">
        <f t="shared" ca="1" si="23"/>
        <v>0</v>
      </c>
      <c r="BL42" s="31">
        <f t="shared" ca="1" si="23"/>
        <v>-225.84</v>
      </c>
      <c r="BM42" s="6">
        <f t="shared" ca="1" si="15"/>
        <v>-1.8100000000000002E-2</v>
      </c>
      <c r="BN42" s="6">
        <f t="shared" ca="1" si="15"/>
        <v>-1.8100000000000002E-2</v>
      </c>
      <c r="BO42" s="6">
        <f t="shared" ca="1" si="15"/>
        <v>-1.8100000000000002E-2</v>
      </c>
      <c r="BP42" s="6">
        <f t="shared" ref="BM42:BX63" ca="1" si="24">VLOOKUP($C42,LossFactorLookup,3,FALSE)</f>
        <v>-1.8100000000000002E-2</v>
      </c>
      <c r="BQ42" s="6">
        <f t="shared" ca="1" si="24"/>
        <v>-1.8100000000000002E-2</v>
      </c>
      <c r="BR42" s="6">
        <f t="shared" ca="1" si="24"/>
        <v>-1.8100000000000002E-2</v>
      </c>
      <c r="BS42" s="6">
        <f t="shared" ca="1" si="24"/>
        <v>-1.8100000000000002E-2</v>
      </c>
      <c r="BT42" s="6">
        <f t="shared" ca="1" si="24"/>
        <v>-1.8100000000000002E-2</v>
      </c>
      <c r="BU42" s="6">
        <f t="shared" ca="1" si="24"/>
        <v>-1.8100000000000002E-2</v>
      </c>
      <c r="BV42" s="6">
        <f t="shared" ca="1" si="24"/>
        <v>-1.8100000000000002E-2</v>
      </c>
      <c r="BW42" s="6">
        <f t="shared" ca="1" si="24"/>
        <v>-1.8100000000000002E-2</v>
      </c>
      <c r="BX42" s="6">
        <f t="shared" ca="1" si="24"/>
        <v>-1.8100000000000002E-2</v>
      </c>
      <c r="BY42" s="31">
        <f t="shared" ca="1" si="19"/>
        <v>0</v>
      </c>
      <c r="BZ42" s="31">
        <f t="shared" ca="1" si="19"/>
        <v>0</v>
      </c>
      <c r="CA42" s="31">
        <f t="shared" ca="1" si="19"/>
        <v>0</v>
      </c>
      <c r="CB42" s="31">
        <f t="shared" ca="1" si="18"/>
        <v>0</v>
      </c>
      <c r="CC42" s="31">
        <f t="shared" ca="1" si="18"/>
        <v>0</v>
      </c>
      <c r="CD42" s="31">
        <f t="shared" ca="1" si="18"/>
        <v>0</v>
      </c>
      <c r="CE42" s="31">
        <f t="shared" ca="1" si="18"/>
        <v>0</v>
      </c>
      <c r="CF42" s="31">
        <f t="shared" ca="1" si="18"/>
        <v>0</v>
      </c>
      <c r="CG42" s="31">
        <f t="shared" ca="1" si="18"/>
        <v>0</v>
      </c>
      <c r="CH42" s="31">
        <f t="shared" ca="1" si="18"/>
        <v>0</v>
      </c>
      <c r="CI42" s="31">
        <f t="shared" ca="1" si="18"/>
        <v>0</v>
      </c>
      <c r="CJ42" s="31">
        <f t="shared" ca="1" si="18"/>
        <v>-3406.35</v>
      </c>
      <c r="CK42" s="32">
        <f t="shared" ca="1" si="16"/>
        <v>0</v>
      </c>
      <c r="CL42" s="32">
        <f t="shared" ca="1" si="16"/>
        <v>0</v>
      </c>
      <c r="CM42" s="32">
        <f t="shared" ca="1" si="16"/>
        <v>0</v>
      </c>
      <c r="CN42" s="32">
        <f t="shared" ref="CN42:CV70" ca="1" si="25">ROUND(T42*$CV$3,2)</f>
        <v>0</v>
      </c>
      <c r="CO42" s="32">
        <f t="shared" ca="1" si="25"/>
        <v>0</v>
      </c>
      <c r="CP42" s="32">
        <f t="shared" ca="1" si="25"/>
        <v>0</v>
      </c>
      <c r="CQ42" s="32">
        <f t="shared" ca="1" si="25"/>
        <v>0</v>
      </c>
      <c r="CR42" s="32">
        <f t="shared" ca="1" si="25"/>
        <v>0</v>
      </c>
      <c r="CS42" s="32">
        <f t="shared" ca="1" si="25"/>
        <v>0</v>
      </c>
      <c r="CT42" s="32">
        <f t="shared" ca="1" si="25"/>
        <v>0</v>
      </c>
      <c r="CU42" s="32">
        <f t="shared" ca="1" si="25"/>
        <v>0</v>
      </c>
      <c r="CV42" s="32">
        <f t="shared" ca="1" si="25"/>
        <v>470.49</v>
      </c>
      <c r="CW42" s="31">
        <f t="shared" ca="1" si="17"/>
        <v>0</v>
      </c>
      <c r="CX42" s="31">
        <f t="shared" ca="1" si="17"/>
        <v>0</v>
      </c>
      <c r="CY42" s="31">
        <f t="shared" ca="1" si="17"/>
        <v>0</v>
      </c>
      <c r="CZ42" s="31">
        <f t="shared" ref="CZ42:DH70" ca="1" si="26">CB42+CN42-AR42-BD42</f>
        <v>0</v>
      </c>
      <c r="DA42" s="31">
        <f t="shared" ca="1" si="26"/>
        <v>0</v>
      </c>
      <c r="DB42" s="31">
        <f t="shared" ca="1" si="26"/>
        <v>0</v>
      </c>
      <c r="DC42" s="31">
        <f t="shared" ca="1" si="26"/>
        <v>0</v>
      </c>
      <c r="DD42" s="31">
        <f t="shared" ca="1" si="26"/>
        <v>0</v>
      </c>
      <c r="DE42" s="31">
        <f t="shared" ca="1" si="26"/>
        <v>0</v>
      </c>
      <c r="DF42" s="31">
        <f t="shared" ca="1" si="26"/>
        <v>0</v>
      </c>
      <c r="DG42" s="31">
        <f t="shared" ca="1" si="26"/>
        <v>0</v>
      </c>
      <c r="DH42" s="31">
        <f t="shared" ca="1" si="26"/>
        <v>-4196.7699999999995</v>
      </c>
      <c r="DI42" s="32">
        <f t="shared" ca="1" si="20"/>
        <v>0</v>
      </c>
      <c r="DJ42" s="32">
        <f t="shared" ca="1" si="20"/>
        <v>0</v>
      </c>
      <c r="DK42" s="32">
        <f t="shared" ca="1" si="20"/>
        <v>0</v>
      </c>
      <c r="DL42" s="32">
        <f t="shared" ca="1" si="20"/>
        <v>0</v>
      </c>
      <c r="DM42" s="32">
        <f t="shared" ca="1" si="20"/>
        <v>0</v>
      </c>
      <c r="DN42" s="32">
        <f t="shared" ca="1" si="20"/>
        <v>0</v>
      </c>
      <c r="DO42" s="32">
        <f t="shared" ca="1" si="20"/>
        <v>0</v>
      </c>
      <c r="DP42" s="32">
        <f t="shared" ca="1" si="20"/>
        <v>0</v>
      </c>
      <c r="DQ42" s="32">
        <f t="shared" ca="1" si="20"/>
        <v>0</v>
      </c>
      <c r="DR42" s="32">
        <f t="shared" ca="1" si="20"/>
        <v>0</v>
      </c>
      <c r="DS42" s="32">
        <f t="shared" ca="1" si="20"/>
        <v>0</v>
      </c>
      <c r="DT42" s="32">
        <f t="shared" ca="1" si="20"/>
        <v>-209.84</v>
      </c>
      <c r="DU42" s="31">
        <f t="shared" ca="1" si="21"/>
        <v>0</v>
      </c>
      <c r="DV42" s="31">
        <f t="shared" ca="1" si="21"/>
        <v>0</v>
      </c>
      <c r="DW42" s="31">
        <f t="shared" ca="1" si="21"/>
        <v>0</v>
      </c>
      <c r="DX42" s="31">
        <f t="shared" ca="1" si="21"/>
        <v>0</v>
      </c>
      <c r="DY42" s="31">
        <f t="shared" ca="1" si="21"/>
        <v>0</v>
      </c>
      <c r="DZ42" s="31">
        <f t="shared" ca="1" si="21"/>
        <v>0</v>
      </c>
      <c r="EA42" s="31">
        <f t="shared" ca="1" si="21"/>
        <v>0</v>
      </c>
      <c r="EB42" s="31">
        <f t="shared" ca="1" si="21"/>
        <v>0</v>
      </c>
      <c r="EC42" s="31">
        <f t="shared" ca="1" si="21"/>
        <v>0</v>
      </c>
      <c r="ED42" s="31">
        <f t="shared" ca="1" si="21"/>
        <v>0</v>
      </c>
      <c r="EE42" s="31">
        <f t="shared" ca="1" si="21"/>
        <v>0</v>
      </c>
      <c r="EF42" s="31">
        <f t="shared" ca="1" si="21"/>
        <v>-1269.29</v>
      </c>
      <c r="EG42" s="32">
        <f t="shared" ca="1" si="22"/>
        <v>0</v>
      </c>
      <c r="EH42" s="32">
        <f t="shared" ca="1" si="22"/>
        <v>0</v>
      </c>
      <c r="EI42" s="32">
        <f t="shared" ca="1" si="22"/>
        <v>0</v>
      </c>
      <c r="EJ42" s="32">
        <f t="shared" ca="1" si="22"/>
        <v>0</v>
      </c>
      <c r="EK42" s="32">
        <f t="shared" ca="1" si="22"/>
        <v>0</v>
      </c>
      <c r="EL42" s="32">
        <f t="shared" ca="1" si="22"/>
        <v>0</v>
      </c>
      <c r="EM42" s="32">
        <f t="shared" ca="1" si="22"/>
        <v>0</v>
      </c>
      <c r="EN42" s="32">
        <f t="shared" ca="1" si="22"/>
        <v>0</v>
      </c>
      <c r="EO42" s="32">
        <f t="shared" ca="1" si="22"/>
        <v>0</v>
      </c>
      <c r="EP42" s="32">
        <f t="shared" ca="1" si="22"/>
        <v>0</v>
      </c>
      <c r="EQ42" s="32">
        <f t="shared" ca="1" si="22"/>
        <v>0</v>
      </c>
      <c r="ER42" s="32">
        <f t="shared" ca="1" si="22"/>
        <v>-5675.9</v>
      </c>
    </row>
    <row r="43" spans="1:148">
      <c r="A43" t="s">
        <v>509</v>
      </c>
      <c r="B43" s="1" t="s">
        <v>55</v>
      </c>
      <c r="C43" t="str">
        <f t="shared" ca="1" si="1"/>
        <v>CRWD</v>
      </c>
      <c r="D43" t="str">
        <f t="shared" ca="1" si="2"/>
        <v>Cowley Ridge Phase 2 Wind Facility</v>
      </c>
      <c r="E43" s="51">
        <f ca="1">IFERROR(IF(AND($A43=VLOOKUP($A43&amp;"."&amp;$C43,UncollectibleLookup,2,FALSE),$C43=VLOOKUP($A43&amp;"."&amp;$C43,UncollectibleLookup,4,FALSE)),0,'Module C Corrected'!E43),'Module C Corrected'!E43)</f>
        <v>0</v>
      </c>
      <c r="F43" s="51">
        <f ca="1">IFERROR(IF(AND($A43=VLOOKUP($A43&amp;"."&amp;$C43,UncollectibleLookup,2,FALSE),$C43=VLOOKUP($A43&amp;"."&amp;$C43,UncollectibleLookup,4,FALSE)),0,'Module C Corrected'!F43),'Module C Corrected'!F43)</f>
        <v>0</v>
      </c>
      <c r="G43" s="51">
        <f ca="1">IFERROR(IF(AND($A43=VLOOKUP($A43&amp;"."&amp;$C43,UncollectibleLookup,2,FALSE),$C43=VLOOKUP($A43&amp;"."&amp;$C43,UncollectibleLookup,4,FALSE)),0,'Module C Corrected'!G43),'Module C Corrected'!G43)</f>
        <v>0</v>
      </c>
      <c r="H43" s="51">
        <f ca="1">IFERROR(IF(AND($A43=VLOOKUP($A43&amp;"."&amp;$C43,UncollectibleLookup,2,FALSE),$C43=VLOOKUP($A43&amp;"."&amp;$C43,UncollectibleLookup,4,FALSE)),0,'Module C Corrected'!H43),'Module C Corrected'!H43)</f>
        <v>0</v>
      </c>
      <c r="I43" s="51">
        <f ca="1">IFERROR(IF(AND($A43=VLOOKUP($A43&amp;"."&amp;$C43,UncollectibleLookup,2,FALSE),$C43=VLOOKUP($A43&amp;"."&amp;$C43,UncollectibleLookup,4,FALSE)),0,'Module C Corrected'!I43),'Module C Corrected'!I43)</f>
        <v>0</v>
      </c>
      <c r="J43" s="51">
        <f ca="1">IFERROR(IF(AND($A43=VLOOKUP($A43&amp;"."&amp;$C43,UncollectibleLookup,2,FALSE),$C43=VLOOKUP($A43&amp;"."&amp;$C43,UncollectibleLookup,4,FALSE)),0,'Module C Corrected'!J43),'Module C Corrected'!J43)</f>
        <v>0</v>
      </c>
      <c r="K43" s="51">
        <f ca="1">IFERROR(IF(AND($A43=VLOOKUP($A43&amp;"."&amp;$C43,UncollectibleLookup,2,FALSE),$C43=VLOOKUP($A43&amp;"."&amp;$C43,UncollectibleLookup,4,FALSE)),0,'Module C Corrected'!K43),'Module C Corrected'!K43)</f>
        <v>0</v>
      </c>
      <c r="L43" s="51">
        <f ca="1">IFERROR(IF(AND($A43=VLOOKUP($A43&amp;"."&amp;$C43,UncollectibleLookup,2,FALSE),$C43=VLOOKUP($A43&amp;"."&amp;$C43,UncollectibleLookup,4,FALSE)),0,'Module C Corrected'!L43),'Module C Corrected'!L43)</f>
        <v>0</v>
      </c>
      <c r="M43" s="51">
        <f ca="1">IFERROR(IF(AND($A43=VLOOKUP($A43&amp;"."&amp;$C43,UncollectibleLookup,2,FALSE),$C43=VLOOKUP($A43&amp;"."&amp;$C43,UncollectibleLookup,4,FALSE)),0,'Module C Corrected'!M43),'Module C Corrected'!M43)</f>
        <v>0</v>
      </c>
      <c r="N43" s="51">
        <f ca="1">IFERROR(IF(AND($A43=VLOOKUP($A43&amp;"."&amp;$C43,UncollectibleLookup,2,FALSE),$C43=VLOOKUP($A43&amp;"."&amp;$C43,UncollectibleLookup,4,FALSE)),0,'Module C Corrected'!N43),'Module C Corrected'!N43)</f>
        <v>0</v>
      </c>
      <c r="O43" s="51">
        <f ca="1">IFERROR(IF(AND($A43=VLOOKUP($A43&amp;"."&amp;$C43,UncollectibleLookup,2,FALSE),$C43=VLOOKUP($A43&amp;"."&amp;$C43,UncollectibleLookup,4,FALSE)),0,'Module C Corrected'!O43),'Module C Corrected'!O43)</f>
        <v>4149.9615270000004</v>
      </c>
      <c r="P43" s="51">
        <f ca="1">IFERROR(IF(AND($A43=VLOOKUP($A43&amp;"."&amp;$C43,UncollectibleLookup,2,FALSE),$C43=VLOOKUP($A43&amp;"."&amp;$C43,UncollectibleLookup,4,FALSE)),0,'Module C Corrected'!P43),'Module C Corrected'!P43)</f>
        <v>2045.188793</v>
      </c>
      <c r="Q43" s="32">
        <f ca="1">IFERROR(IF(AND($A43=VLOOKUP($A43&amp;"."&amp;$C43,UncollectibleLookup,2,FALSE),$C43=VLOOKUP($A43&amp;"."&amp;$C43,UncollectibleLookup,4,FALSE)),0,'Module C Corrected'!Q43),'Module C Corrected'!Q43)</f>
        <v>0</v>
      </c>
      <c r="R43" s="32">
        <f ca="1">IFERROR(IF(AND($A43=VLOOKUP($A43&amp;"."&amp;$C43,UncollectibleLookup,2,FALSE),$C43=VLOOKUP($A43&amp;"."&amp;$C43,UncollectibleLookup,4,FALSE)),0,'Module C Corrected'!R43),'Module C Corrected'!R43)</f>
        <v>0</v>
      </c>
      <c r="S43" s="32">
        <f ca="1">IFERROR(IF(AND($A43=VLOOKUP($A43&amp;"."&amp;$C43,UncollectibleLookup,2,FALSE),$C43=VLOOKUP($A43&amp;"."&amp;$C43,UncollectibleLookup,4,FALSE)),0,'Module C Corrected'!S43),'Module C Corrected'!S43)</f>
        <v>0</v>
      </c>
      <c r="T43" s="32">
        <f ca="1">IFERROR(IF(AND($A43=VLOOKUP($A43&amp;"."&amp;$C43,UncollectibleLookup,2,FALSE),$C43=VLOOKUP($A43&amp;"."&amp;$C43,UncollectibleLookup,4,FALSE)),0,'Module C Corrected'!T43),'Module C Corrected'!T43)</f>
        <v>0</v>
      </c>
      <c r="U43" s="32">
        <f ca="1">IFERROR(IF(AND($A43=VLOOKUP($A43&amp;"."&amp;$C43,UncollectibleLookup,2,FALSE),$C43=VLOOKUP($A43&amp;"."&amp;$C43,UncollectibleLookup,4,FALSE)),0,'Module C Corrected'!U43),'Module C Corrected'!U43)</f>
        <v>0</v>
      </c>
      <c r="V43" s="32">
        <f ca="1">IFERROR(IF(AND($A43=VLOOKUP($A43&amp;"."&amp;$C43,UncollectibleLookup,2,FALSE),$C43=VLOOKUP($A43&amp;"."&amp;$C43,UncollectibleLookup,4,FALSE)),0,'Module C Corrected'!V43),'Module C Corrected'!V43)</f>
        <v>0</v>
      </c>
      <c r="W43" s="32">
        <f ca="1">IFERROR(IF(AND($A43=VLOOKUP($A43&amp;"."&amp;$C43,UncollectibleLookup,2,FALSE),$C43=VLOOKUP($A43&amp;"."&amp;$C43,UncollectibleLookup,4,FALSE)),0,'Module C Corrected'!W43),'Module C Corrected'!W43)</f>
        <v>0</v>
      </c>
      <c r="X43" s="32">
        <f ca="1">IFERROR(IF(AND($A43=VLOOKUP($A43&amp;"."&amp;$C43,UncollectibleLookup,2,FALSE),$C43=VLOOKUP($A43&amp;"."&amp;$C43,UncollectibleLookup,4,FALSE)),0,'Module C Corrected'!X43),'Module C Corrected'!X43)</f>
        <v>0</v>
      </c>
      <c r="Y43" s="32">
        <f ca="1">IFERROR(IF(AND($A43=VLOOKUP($A43&amp;"."&amp;$C43,UncollectibleLookup,2,FALSE),$C43=VLOOKUP($A43&amp;"."&amp;$C43,UncollectibleLookup,4,FALSE)),0,'Module C Corrected'!Y43),'Module C Corrected'!Y43)</f>
        <v>0</v>
      </c>
      <c r="Z43" s="32">
        <f ca="1">IFERROR(IF(AND($A43=VLOOKUP($A43&amp;"."&amp;$C43,UncollectibleLookup,2,FALSE),$C43=VLOOKUP($A43&amp;"."&amp;$C43,UncollectibleLookup,4,FALSE)),0,'Module C Corrected'!Z43),'Module C Corrected'!Z43)</f>
        <v>0</v>
      </c>
      <c r="AA43" s="32">
        <f ca="1">IFERROR(IF(AND($A43=VLOOKUP($A43&amp;"."&amp;$C43,UncollectibleLookup,2,FALSE),$C43=VLOOKUP($A43&amp;"."&amp;$C43,UncollectibleLookup,4,FALSE)),0,'Module C Corrected'!AA43),'Module C Corrected'!AA43)</f>
        <v>203633.4</v>
      </c>
      <c r="AB43" s="32">
        <f ca="1">IFERROR(IF(AND($A43=VLOOKUP($A43&amp;"."&amp;$C43,UncollectibleLookup,2,FALSE),$C43=VLOOKUP($A43&amp;"."&amp;$C43,UncollectibleLookup,4,FALSE)),0,'Module C Corrected'!AB43),'Module C Corrected'!AB43)</f>
        <v>78653.919999999998</v>
      </c>
      <c r="AC43" s="2" t="str">
        <f>IF(ISBLANK('Module C Corrected'!AC43),"",'Module C Corrected'!AC43)</f>
        <v/>
      </c>
      <c r="AD43" s="2" t="str">
        <f>IF(ISBLANK('Module C Corrected'!AD43),"",'Module C Corrected'!AD43)</f>
        <v/>
      </c>
      <c r="AE43" s="2" t="str">
        <f>IF(ISBLANK('Module C Corrected'!AE43),"",'Module C Corrected'!AE43)</f>
        <v/>
      </c>
      <c r="AF43" s="2" t="str">
        <f>IF(ISBLANK('Module C Corrected'!AF43),"",'Module C Corrected'!AF43)</f>
        <v/>
      </c>
      <c r="AG43" s="2" t="str">
        <f>IF(ISBLANK('Module C Corrected'!AG43),"",'Module C Corrected'!AG43)</f>
        <v/>
      </c>
      <c r="AH43" s="2" t="str">
        <f>IF(ISBLANK('Module C Corrected'!AH43),"",'Module C Corrected'!AH43)</f>
        <v/>
      </c>
      <c r="AI43" s="2" t="str">
        <f>IF(ISBLANK('Module C Corrected'!AI43),"",'Module C Corrected'!AI43)</f>
        <v/>
      </c>
      <c r="AJ43" s="2" t="str">
        <f>IF(ISBLANK('Module C Corrected'!AJ43),"",'Module C Corrected'!AJ43)</f>
        <v/>
      </c>
      <c r="AK43" s="2" t="str">
        <f>IF(ISBLANK('Module C Corrected'!AK43),"",'Module C Corrected'!AK43)</f>
        <v/>
      </c>
      <c r="AL43" s="2" t="str">
        <f>IF(ISBLANK('Module C Corrected'!AL43),"",'Module C Corrected'!AL43)</f>
        <v/>
      </c>
      <c r="AM43" s="2">
        <f>IF(ISBLANK('Module C Corrected'!AM43),"",'Module C Corrected'!AM43)</f>
        <v>3.83</v>
      </c>
      <c r="AN43" s="2">
        <f>IF(ISBLANK('Module C Corrected'!AN43),"",'Module C Corrected'!AN43)</f>
        <v>3.83</v>
      </c>
      <c r="AO43" s="33">
        <f ca="1">IFERROR(IF(AND($A43=VLOOKUP($A43&amp;"."&amp;$C43,UncollectibleLookup,2,FALSE),$C43=VLOOKUP($A43&amp;"."&amp;$C43,UncollectibleLookup,4,FALSE)),0,'Module C Corrected'!AO43),'Module C Corrected'!AO43)</f>
        <v>0</v>
      </c>
      <c r="AP43" s="33">
        <f ca="1">IFERROR(IF(AND($A43=VLOOKUP($A43&amp;"."&amp;$C43,UncollectibleLookup,2,FALSE),$C43=VLOOKUP($A43&amp;"."&amp;$C43,UncollectibleLookup,4,FALSE)),0,'Module C Corrected'!AP43),'Module C Corrected'!AP43)</f>
        <v>0</v>
      </c>
      <c r="AQ43" s="33">
        <f ca="1">IFERROR(IF(AND($A43=VLOOKUP($A43&amp;"."&amp;$C43,UncollectibleLookup,2,FALSE),$C43=VLOOKUP($A43&amp;"."&amp;$C43,UncollectibleLookup,4,FALSE)),0,'Module C Corrected'!AQ43),'Module C Corrected'!AQ43)</f>
        <v>0</v>
      </c>
      <c r="AR43" s="33">
        <f ca="1">IFERROR(IF(AND($A43=VLOOKUP($A43&amp;"."&amp;$C43,UncollectibleLookup,2,FALSE),$C43=VLOOKUP($A43&amp;"."&amp;$C43,UncollectibleLookup,4,FALSE)),0,'Module C Corrected'!AR43),'Module C Corrected'!AR43)</f>
        <v>0</v>
      </c>
      <c r="AS43" s="33">
        <f ca="1">IFERROR(IF(AND($A43=VLOOKUP($A43&amp;"."&amp;$C43,UncollectibleLookup,2,FALSE),$C43=VLOOKUP($A43&amp;"."&amp;$C43,UncollectibleLookup,4,FALSE)),0,'Module C Corrected'!AS43),'Module C Corrected'!AS43)</f>
        <v>0</v>
      </c>
      <c r="AT43" s="33">
        <f ca="1">IFERROR(IF(AND($A43=VLOOKUP($A43&amp;"."&amp;$C43,UncollectibleLookup,2,FALSE),$C43=VLOOKUP($A43&amp;"."&amp;$C43,UncollectibleLookup,4,FALSE)),0,'Module C Corrected'!AT43),'Module C Corrected'!AT43)</f>
        <v>0</v>
      </c>
      <c r="AU43" s="33">
        <f ca="1">IFERROR(IF(AND($A43=VLOOKUP($A43&amp;"."&amp;$C43,UncollectibleLookup,2,FALSE),$C43=VLOOKUP($A43&amp;"."&amp;$C43,UncollectibleLookup,4,FALSE)),0,'Module C Corrected'!AU43),'Module C Corrected'!AU43)</f>
        <v>0</v>
      </c>
      <c r="AV43" s="33">
        <f ca="1">IFERROR(IF(AND($A43=VLOOKUP($A43&amp;"."&amp;$C43,UncollectibleLookup,2,FALSE),$C43=VLOOKUP($A43&amp;"."&amp;$C43,UncollectibleLookup,4,FALSE)),0,'Module C Corrected'!AV43),'Module C Corrected'!AV43)</f>
        <v>0</v>
      </c>
      <c r="AW43" s="33">
        <f ca="1">IFERROR(IF(AND($A43=VLOOKUP($A43&amp;"."&amp;$C43,UncollectibleLookup,2,FALSE),$C43=VLOOKUP($A43&amp;"."&amp;$C43,UncollectibleLookup,4,FALSE)),0,'Module C Corrected'!AW43),'Module C Corrected'!AW43)</f>
        <v>0</v>
      </c>
      <c r="AX43" s="33">
        <f ca="1">IFERROR(IF(AND($A43=VLOOKUP($A43&amp;"."&amp;$C43,UncollectibleLookup,2,FALSE),$C43=VLOOKUP($A43&amp;"."&amp;$C43,UncollectibleLookup,4,FALSE)),0,'Module C Corrected'!AX43),'Module C Corrected'!AX43)</f>
        <v>0</v>
      </c>
      <c r="AY43" s="33">
        <f ca="1">IFERROR(IF(AND($A43=VLOOKUP($A43&amp;"."&amp;$C43,UncollectibleLookup,2,FALSE),$C43=VLOOKUP($A43&amp;"."&amp;$C43,UncollectibleLookup,4,FALSE)),0,'Module C Corrected'!AY43),'Module C Corrected'!AY43)</f>
        <v>7799.16</v>
      </c>
      <c r="AZ43" s="33">
        <f ca="1">IFERROR(IF(AND($A43=VLOOKUP($A43&amp;"."&amp;$C43,UncollectibleLookup,2,FALSE),$C43=VLOOKUP($A43&amp;"."&amp;$C43,UncollectibleLookup,4,FALSE)),0,'Module C Corrected'!AZ43),'Module C Corrected'!AZ43)</f>
        <v>3012.45</v>
      </c>
      <c r="BA43" s="31">
        <f t="shared" ref="BA43:BF99" ca="1" si="27">ROUND(Q43*BA$3,2)</f>
        <v>0</v>
      </c>
      <c r="BB43" s="31">
        <f t="shared" ca="1" si="27"/>
        <v>0</v>
      </c>
      <c r="BC43" s="31">
        <f t="shared" ca="1" si="27"/>
        <v>0</v>
      </c>
      <c r="BD43" s="31">
        <f t="shared" ca="1" si="23"/>
        <v>0</v>
      </c>
      <c r="BE43" s="31">
        <f t="shared" ca="1" si="23"/>
        <v>0</v>
      </c>
      <c r="BF43" s="31">
        <f t="shared" ca="1" si="23"/>
        <v>0</v>
      </c>
      <c r="BG43" s="31">
        <f t="shared" ca="1" si="23"/>
        <v>0</v>
      </c>
      <c r="BH43" s="31">
        <f t="shared" ca="1" si="23"/>
        <v>0</v>
      </c>
      <c r="BI43" s="31">
        <f t="shared" ca="1" si="23"/>
        <v>0</v>
      </c>
      <c r="BJ43" s="31">
        <f t="shared" ca="1" si="23"/>
        <v>0</v>
      </c>
      <c r="BK43" s="31">
        <f t="shared" ca="1" si="23"/>
        <v>-244.36</v>
      </c>
      <c r="BL43" s="31">
        <f t="shared" ca="1" si="23"/>
        <v>-94.38</v>
      </c>
      <c r="BM43" s="6">
        <f t="shared" ca="1" si="24"/>
        <v>0.12</v>
      </c>
      <c r="BN43" s="6">
        <f t="shared" ca="1" si="24"/>
        <v>0.12</v>
      </c>
      <c r="BO43" s="6">
        <f t="shared" ca="1" si="24"/>
        <v>0.12</v>
      </c>
      <c r="BP43" s="6">
        <f t="shared" ca="1" si="24"/>
        <v>0.12</v>
      </c>
      <c r="BQ43" s="6">
        <f t="shared" ca="1" si="24"/>
        <v>0.12</v>
      </c>
      <c r="BR43" s="6">
        <f t="shared" ca="1" si="24"/>
        <v>0.12</v>
      </c>
      <c r="BS43" s="6">
        <f t="shared" ca="1" si="24"/>
        <v>0.12</v>
      </c>
      <c r="BT43" s="6">
        <f t="shared" ca="1" si="24"/>
        <v>0.12</v>
      </c>
      <c r="BU43" s="6">
        <f t="shared" ca="1" si="24"/>
        <v>0.12</v>
      </c>
      <c r="BV43" s="6">
        <f t="shared" ca="1" si="24"/>
        <v>0.12</v>
      </c>
      <c r="BW43" s="6">
        <f t="shared" ca="1" si="24"/>
        <v>0.12</v>
      </c>
      <c r="BX43" s="6">
        <f t="shared" ca="1" si="24"/>
        <v>0.12</v>
      </c>
      <c r="BY43" s="31">
        <f t="shared" ca="1" si="19"/>
        <v>0</v>
      </c>
      <c r="BZ43" s="31">
        <f t="shared" ca="1" si="19"/>
        <v>0</v>
      </c>
      <c r="CA43" s="31">
        <f t="shared" ca="1" si="19"/>
        <v>0</v>
      </c>
      <c r="CB43" s="31">
        <f t="shared" ca="1" si="18"/>
        <v>0</v>
      </c>
      <c r="CC43" s="31">
        <f t="shared" ca="1" si="18"/>
        <v>0</v>
      </c>
      <c r="CD43" s="31">
        <f t="shared" ca="1" si="18"/>
        <v>0</v>
      </c>
      <c r="CE43" s="31">
        <f t="shared" ca="1" si="18"/>
        <v>0</v>
      </c>
      <c r="CF43" s="31">
        <f t="shared" ca="1" si="18"/>
        <v>0</v>
      </c>
      <c r="CG43" s="31">
        <f t="shared" ca="1" si="18"/>
        <v>0</v>
      </c>
      <c r="CH43" s="31">
        <f t="shared" ca="1" si="18"/>
        <v>0</v>
      </c>
      <c r="CI43" s="31">
        <f t="shared" ca="1" si="18"/>
        <v>24436.01</v>
      </c>
      <c r="CJ43" s="31">
        <f t="shared" ca="1" si="18"/>
        <v>9438.4699999999993</v>
      </c>
      <c r="CK43" s="32">
        <f t="shared" ref="CK43:CP99" ca="1" si="28">ROUND(Q43*$CV$3,2)</f>
        <v>0</v>
      </c>
      <c r="CL43" s="32">
        <f t="shared" ca="1" si="28"/>
        <v>0</v>
      </c>
      <c r="CM43" s="32">
        <f t="shared" ca="1" si="28"/>
        <v>0</v>
      </c>
      <c r="CN43" s="32">
        <f t="shared" ca="1" si="25"/>
        <v>0</v>
      </c>
      <c r="CO43" s="32">
        <f t="shared" ca="1" si="25"/>
        <v>0</v>
      </c>
      <c r="CP43" s="32">
        <f t="shared" ca="1" si="25"/>
        <v>0</v>
      </c>
      <c r="CQ43" s="32">
        <f t="shared" ca="1" si="25"/>
        <v>0</v>
      </c>
      <c r="CR43" s="32">
        <f t="shared" ca="1" si="25"/>
        <v>0</v>
      </c>
      <c r="CS43" s="32">
        <f t="shared" ca="1" si="25"/>
        <v>0</v>
      </c>
      <c r="CT43" s="32">
        <f t="shared" ca="1" si="25"/>
        <v>0</v>
      </c>
      <c r="CU43" s="32">
        <f t="shared" ca="1" si="25"/>
        <v>509.08</v>
      </c>
      <c r="CV43" s="32">
        <f t="shared" ca="1" si="25"/>
        <v>196.63</v>
      </c>
      <c r="CW43" s="31">
        <f t="shared" ref="CW43:DB93" ca="1" si="29">BY43+CK43-AO43-BA43</f>
        <v>0</v>
      </c>
      <c r="CX43" s="31">
        <f t="shared" ca="1" si="29"/>
        <v>0</v>
      </c>
      <c r="CY43" s="31">
        <f t="shared" ca="1" si="29"/>
        <v>0</v>
      </c>
      <c r="CZ43" s="31">
        <f t="shared" ca="1" si="26"/>
        <v>0</v>
      </c>
      <c r="DA43" s="31">
        <f t="shared" ca="1" si="26"/>
        <v>0</v>
      </c>
      <c r="DB43" s="31">
        <f t="shared" ca="1" si="26"/>
        <v>0</v>
      </c>
      <c r="DC43" s="31">
        <f t="shared" ca="1" si="26"/>
        <v>0</v>
      </c>
      <c r="DD43" s="31">
        <f t="shared" ca="1" si="26"/>
        <v>0</v>
      </c>
      <c r="DE43" s="31">
        <f t="shared" ca="1" si="26"/>
        <v>0</v>
      </c>
      <c r="DF43" s="31">
        <f t="shared" ca="1" si="26"/>
        <v>0</v>
      </c>
      <c r="DG43" s="31">
        <f t="shared" ca="1" si="26"/>
        <v>17390.29</v>
      </c>
      <c r="DH43" s="31">
        <f t="shared" ca="1" si="26"/>
        <v>6717.0299999999988</v>
      </c>
      <c r="DI43" s="32">
        <f t="shared" ca="1" si="20"/>
        <v>0</v>
      </c>
      <c r="DJ43" s="32">
        <f t="shared" ca="1" si="20"/>
        <v>0</v>
      </c>
      <c r="DK43" s="32">
        <f t="shared" ca="1" si="20"/>
        <v>0</v>
      </c>
      <c r="DL43" s="32">
        <f t="shared" ca="1" si="20"/>
        <v>0</v>
      </c>
      <c r="DM43" s="32">
        <f t="shared" ca="1" si="20"/>
        <v>0</v>
      </c>
      <c r="DN43" s="32">
        <f t="shared" ca="1" si="20"/>
        <v>0</v>
      </c>
      <c r="DO43" s="32">
        <f t="shared" ca="1" si="20"/>
        <v>0</v>
      </c>
      <c r="DP43" s="32">
        <f t="shared" ca="1" si="20"/>
        <v>0</v>
      </c>
      <c r="DQ43" s="32">
        <f t="shared" ca="1" si="20"/>
        <v>0</v>
      </c>
      <c r="DR43" s="32">
        <f t="shared" ca="1" si="20"/>
        <v>0</v>
      </c>
      <c r="DS43" s="32">
        <f t="shared" ca="1" si="20"/>
        <v>869.51</v>
      </c>
      <c r="DT43" s="32">
        <f t="shared" ca="1" si="20"/>
        <v>335.85</v>
      </c>
      <c r="DU43" s="31">
        <f t="shared" ca="1" si="21"/>
        <v>0</v>
      </c>
      <c r="DV43" s="31">
        <f t="shared" ca="1" si="21"/>
        <v>0</v>
      </c>
      <c r="DW43" s="31">
        <f t="shared" ca="1" si="21"/>
        <v>0</v>
      </c>
      <c r="DX43" s="31">
        <f t="shared" ca="1" si="21"/>
        <v>0</v>
      </c>
      <c r="DY43" s="31">
        <f t="shared" ca="1" si="21"/>
        <v>0</v>
      </c>
      <c r="DZ43" s="31">
        <f t="shared" ca="1" si="21"/>
        <v>0</v>
      </c>
      <c r="EA43" s="31">
        <f t="shared" ca="1" si="21"/>
        <v>0</v>
      </c>
      <c r="EB43" s="31">
        <f t="shared" ca="1" si="21"/>
        <v>0</v>
      </c>
      <c r="EC43" s="31">
        <f t="shared" ca="1" si="21"/>
        <v>0</v>
      </c>
      <c r="ED43" s="31">
        <f t="shared" ca="1" si="21"/>
        <v>0</v>
      </c>
      <c r="EE43" s="31">
        <f t="shared" ca="1" si="21"/>
        <v>5288.18</v>
      </c>
      <c r="EF43" s="31">
        <f t="shared" ca="1" si="21"/>
        <v>2031.53</v>
      </c>
      <c r="EG43" s="32">
        <f t="shared" ca="1" si="22"/>
        <v>0</v>
      </c>
      <c r="EH43" s="32">
        <f t="shared" ca="1" si="22"/>
        <v>0</v>
      </c>
      <c r="EI43" s="32">
        <f t="shared" ca="1" si="22"/>
        <v>0</v>
      </c>
      <c r="EJ43" s="32">
        <f t="shared" ca="1" si="22"/>
        <v>0</v>
      </c>
      <c r="EK43" s="32">
        <f t="shared" ca="1" si="22"/>
        <v>0</v>
      </c>
      <c r="EL43" s="32">
        <f t="shared" ca="1" si="22"/>
        <v>0</v>
      </c>
      <c r="EM43" s="32">
        <f t="shared" ca="1" si="22"/>
        <v>0</v>
      </c>
      <c r="EN43" s="32">
        <f t="shared" ca="1" si="22"/>
        <v>0</v>
      </c>
      <c r="EO43" s="32">
        <f t="shared" ca="1" si="22"/>
        <v>0</v>
      </c>
      <c r="EP43" s="32">
        <f t="shared" ca="1" si="22"/>
        <v>0</v>
      </c>
      <c r="EQ43" s="32">
        <f t="shared" ca="1" si="22"/>
        <v>23547.98</v>
      </c>
      <c r="ER43" s="32">
        <f t="shared" ca="1" si="22"/>
        <v>9084.41</v>
      </c>
    </row>
    <row r="44" spans="1:148">
      <c r="A44" t="s">
        <v>536</v>
      </c>
      <c r="B44" s="1" t="s">
        <v>365</v>
      </c>
      <c r="C44" t="str">
        <f t="shared" ca="1" si="1"/>
        <v>BCHIMP</v>
      </c>
      <c r="D44" t="str">
        <f t="shared" ca="1" si="2"/>
        <v>Alberta-BC Intertie - Import</v>
      </c>
      <c r="E44" s="51">
        <f ca="1">IFERROR(IF(AND($A44=VLOOKUP($A44&amp;"."&amp;$C44,UncollectibleLookup,2,FALSE),$C44=VLOOKUP($A44&amp;"."&amp;$C44,UncollectibleLookup,4,FALSE)),0,'Module C Corrected'!E44),'Module C Corrected'!E44)</f>
        <v>0</v>
      </c>
      <c r="F44" s="51">
        <f ca="1">IFERROR(IF(AND($A44=VLOOKUP($A44&amp;"."&amp;$C44,UncollectibleLookup,2,FALSE),$C44=VLOOKUP($A44&amp;"."&amp;$C44,UncollectibleLookup,4,FALSE)),0,'Module C Corrected'!F44),'Module C Corrected'!F44)</f>
        <v>0</v>
      </c>
      <c r="G44" s="51">
        <f ca="1">IFERROR(IF(AND($A44=VLOOKUP($A44&amp;"."&amp;$C44,UncollectibleLookup,2,FALSE),$C44=VLOOKUP($A44&amp;"."&amp;$C44,UncollectibleLookup,4,FALSE)),0,'Module C Corrected'!G44),'Module C Corrected'!G44)</f>
        <v>0</v>
      </c>
      <c r="H44" s="51">
        <f ca="1">IFERROR(IF(AND($A44=VLOOKUP($A44&amp;"."&amp;$C44,UncollectibleLookup,2,FALSE),$C44=VLOOKUP($A44&amp;"."&amp;$C44,UncollectibleLookup,4,FALSE)),0,'Module C Corrected'!H44),'Module C Corrected'!H44)</f>
        <v>0</v>
      </c>
      <c r="I44" s="51">
        <f ca="1">IFERROR(IF(AND($A44=VLOOKUP($A44&amp;"."&amp;$C44,UncollectibleLookup,2,FALSE),$C44=VLOOKUP($A44&amp;"."&amp;$C44,UncollectibleLookup,4,FALSE)),0,'Module C Corrected'!I44),'Module C Corrected'!I44)</f>
        <v>0</v>
      </c>
      <c r="J44" s="51">
        <f ca="1">IFERROR(IF(AND($A44=VLOOKUP($A44&amp;"."&amp;$C44,UncollectibleLookup,2,FALSE),$C44=VLOOKUP($A44&amp;"."&amp;$C44,UncollectibleLookup,4,FALSE)),0,'Module C Corrected'!J44),'Module C Corrected'!J44)</f>
        <v>0</v>
      </c>
      <c r="K44" s="51">
        <f ca="1">IFERROR(IF(AND($A44=VLOOKUP($A44&amp;"."&amp;$C44,UncollectibleLookup,2,FALSE),$C44=VLOOKUP($A44&amp;"."&amp;$C44,UncollectibleLookup,4,FALSE)),0,'Module C Corrected'!K44),'Module C Corrected'!K44)</f>
        <v>580</v>
      </c>
      <c r="L44" s="51">
        <f ca="1">IFERROR(IF(AND($A44=VLOOKUP($A44&amp;"."&amp;$C44,UncollectibleLookup,2,FALSE),$C44=VLOOKUP($A44&amp;"."&amp;$C44,UncollectibleLookup,4,FALSE)),0,'Module C Corrected'!L44),'Module C Corrected'!L44)</f>
        <v>0</v>
      </c>
      <c r="M44" s="51">
        <f ca="1">IFERROR(IF(AND($A44=VLOOKUP($A44&amp;"."&amp;$C44,UncollectibleLookup,2,FALSE),$C44=VLOOKUP($A44&amp;"."&amp;$C44,UncollectibleLookup,4,FALSE)),0,'Module C Corrected'!M44),'Module C Corrected'!M44)</f>
        <v>0</v>
      </c>
      <c r="N44" s="51">
        <f ca="1">IFERROR(IF(AND($A44=VLOOKUP($A44&amp;"."&amp;$C44,UncollectibleLookup,2,FALSE),$C44=VLOOKUP($A44&amp;"."&amp;$C44,UncollectibleLookup,4,FALSE)),0,'Module C Corrected'!N44),'Module C Corrected'!N44)</f>
        <v>0</v>
      </c>
      <c r="O44" s="51">
        <f ca="1">IFERROR(IF(AND($A44=VLOOKUP($A44&amp;"."&amp;$C44,UncollectibleLookup,2,FALSE),$C44=VLOOKUP($A44&amp;"."&amp;$C44,UncollectibleLookup,4,FALSE)),0,'Module C Corrected'!O44),'Module C Corrected'!O44)</f>
        <v>0</v>
      </c>
      <c r="P44" s="51">
        <f ca="1">IFERROR(IF(AND($A44=VLOOKUP($A44&amp;"."&amp;$C44,UncollectibleLookup,2,FALSE),$C44=VLOOKUP($A44&amp;"."&amp;$C44,UncollectibleLookup,4,FALSE)),0,'Module C Corrected'!P44),'Module C Corrected'!P44)</f>
        <v>0</v>
      </c>
      <c r="Q44" s="32">
        <f ca="1">IFERROR(IF(AND($A44=VLOOKUP($A44&amp;"."&amp;$C44,UncollectibleLookup,2,FALSE),$C44=VLOOKUP($A44&amp;"."&amp;$C44,UncollectibleLookup,4,FALSE)),0,'Module C Corrected'!Q44),'Module C Corrected'!Q44)</f>
        <v>0</v>
      </c>
      <c r="R44" s="32">
        <f ca="1">IFERROR(IF(AND($A44=VLOOKUP($A44&amp;"."&amp;$C44,UncollectibleLookup,2,FALSE),$C44=VLOOKUP($A44&amp;"."&amp;$C44,UncollectibleLookup,4,FALSE)),0,'Module C Corrected'!R44),'Module C Corrected'!R44)</f>
        <v>0</v>
      </c>
      <c r="S44" s="32">
        <f ca="1">IFERROR(IF(AND($A44=VLOOKUP($A44&amp;"."&amp;$C44,UncollectibleLookup,2,FALSE),$C44=VLOOKUP($A44&amp;"."&amp;$C44,UncollectibleLookup,4,FALSE)),0,'Module C Corrected'!S44),'Module C Corrected'!S44)</f>
        <v>0</v>
      </c>
      <c r="T44" s="32">
        <f ca="1">IFERROR(IF(AND($A44=VLOOKUP($A44&amp;"."&amp;$C44,UncollectibleLookup,2,FALSE),$C44=VLOOKUP($A44&amp;"."&amp;$C44,UncollectibleLookup,4,FALSE)),0,'Module C Corrected'!T44),'Module C Corrected'!T44)</f>
        <v>0</v>
      </c>
      <c r="U44" s="32">
        <f ca="1">IFERROR(IF(AND($A44=VLOOKUP($A44&amp;"."&amp;$C44,UncollectibleLookup,2,FALSE),$C44=VLOOKUP($A44&amp;"."&amp;$C44,UncollectibleLookup,4,FALSE)),0,'Module C Corrected'!U44),'Module C Corrected'!U44)</f>
        <v>0</v>
      </c>
      <c r="V44" s="32">
        <f ca="1">IFERROR(IF(AND($A44=VLOOKUP($A44&amp;"."&amp;$C44,UncollectibleLookup,2,FALSE),$C44=VLOOKUP($A44&amp;"."&amp;$C44,UncollectibleLookup,4,FALSE)),0,'Module C Corrected'!V44),'Module C Corrected'!V44)</f>
        <v>0</v>
      </c>
      <c r="W44" s="32">
        <f ca="1">IFERROR(IF(AND($A44=VLOOKUP($A44&amp;"."&amp;$C44,UncollectibleLookup,2,FALSE),$C44=VLOOKUP($A44&amp;"."&amp;$C44,UncollectibleLookup,4,FALSE)),0,'Module C Corrected'!W44),'Module C Corrected'!W44)</f>
        <v>22681.7</v>
      </c>
      <c r="X44" s="32">
        <f ca="1">IFERROR(IF(AND($A44=VLOOKUP($A44&amp;"."&amp;$C44,UncollectibleLookup,2,FALSE),$C44=VLOOKUP($A44&amp;"."&amp;$C44,UncollectibleLookup,4,FALSE)),0,'Module C Corrected'!X44),'Module C Corrected'!X44)</f>
        <v>0</v>
      </c>
      <c r="Y44" s="32">
        <f ca="1">IFERROR(IF(AND($A44=VLOOKUP($A44&amp;"."&amp;$C44,UncollectibleLookup,2,FALSE),$C44=VLOOKUP($A44&amp;"."&amp;$C44,UncollectibleLookup,4,FALSE)),0,'Module C Corrected'!Y44),'Module C Corrected'!Y44)</f>
        <v>0</v>
      </c>
      <c r="Z44" s="32">
        <f ca="1">IFERROR(IF(AND($A44=VLOOKUP($A44&amp;"."&amp;$C44,UncollectibleLookup,2,FALSE),$C44=VLOOKUP($A44&amp;"."&amp;$C44,UncollectibleLookup,4,FALSE)),0,'Module C Corrected'!Z44),'Module C Corrected'!Z44)</f>
        <v>0</v>
      </c>
      <c r="AA44" s="32">
        <f ca="1">IFERROR(IF(AND($A44=VLOOKUP($A44&amp;"."&amp;$C44,UncollectibleLookup,2,FALSE),$C44=VLOOKUP($A44&amp;"."&amp;$C44,UncollectibleLookup,4,FALSE)),0,'Module C Corrected'!AA44),'Module C Corrected'!AA44)</f>
        <v>0</v>
      </c>
      <c r="AB44" s="32">
        <f ca="1">IFERROR(IF(AND($A44=VLOOKUP($A44&amp;"."&amp;$C44,UncollectibleLookup,2,FALSE),$C44=VLOOKUP($A44&amp;"."&amp;$C44,UncollectibleLookup,4,FALSE)),0,'Module C Corrected'!AB44),'Module C Corrected'!AB44)</f>
        <v>0</v>
      </c>
      <c r="AC44" s="2" t="str">
        <f>IF(ISBLANK('Module C Corrected'!AC44),"",'Module C Corrected'!AC44)</f>
        <v/>
      </c>
      <c r="AD44" s="2" t="str">
        <f>IF(ISBLANK('Module C Corrected'!AD44),"",'Module C Corrected'!AD44)</f>
        <v/>
      </c>
      <c r="AE44" s="2" t="str">
        <f>IF(ISBLANK('Module C Corrected'!AE44),"",'Module C Corrected'!AE44)</f>
        <v/>
      </c>
      <c r="AF44" s="2" t="str">
        <f>IF(ISBLANK('Module C Corrected'!AF44),"",'Module C Corrected'!AF44)</f>
        <v/>
      </c>
      <c r="AG44" s="2" t="str">
        <f>IF(ISBLANK('Module C Corrected'!AG44),"",'Module C Corrected'!AG44)</f>
        <v/>
      </c>
      <c r="AH44" s="2" t="str">
        <f>IF(ISBLANK('Module C Corrected'!AH44),"",'Module C Corrected'!AH44)</f>
        <v/>
      </c>
      <c r="AI44" s="2">
        <f>IF(ISBLANK('Module C Corrected'!AI44),"",'Module C Corrected'!AI44)</f>
        <v>0.16</v>
      </c>
      <c r="AJ44" s="2" t="str">
        <f>IF(ISBLANK('Module C Corrected'!AJ44),"",'Module C Corrected'!AJ44)</f>
        <v/>
      </c>
      <c r="AK44" s="2" t="str">
        <f>IF(ISBLANK('Module C Corrected'!AK44),"",'Module C Corrected'!AK44)</f>
        <v/>
      </c>
      <c r="AL44" s="2" t="str">
        <f>IF(ISBLANK('Module C Corrected'!AL44),"",'Module C Corrected'!AL44)</f>
        <v/>
      </c>
      <c r="AM44" s="2" t="str">
        <f>IF(ISBLANK('Module C Corrected'!AM44),"",'Module C Corrected'!AM44)</f>
        <v/>
      </c>
      <c r="AN44" s="2" t="str">
        <f>IF(ISBLANK('Module C Corrected'!AN44),"",'Module C Corrected'!AN44)</f>
        <v/>
      </c>
      <c r="AO44" s="33">
        <f ca="1">IFERROR(IF(AND($A44=VLOOKUP($A44&amp;"."&amp;$C44,UncollectibleLookup,2,FALSE),$C44=VLOOKUP($A44&amp;"."&amp;$C44,UncollectibleLookup,4,FALSE)),0,'Module C Corrected'!AO44),'Module C Corrected'!AO44)</f>
        <v>0</v>
      </c>
      <c r="AP44" s="33">
        <f ca="1">IFERROR(IF(AND($A44=VLOOKUP($A44&amp;"."&amp;$C44,UncollectibleLookup,2,FALSE),$C44=VLOOKUP($A44&amp;"."&amp;$C44,UncollectibleLookup,4,FALSE)),0,'Module C Corrected'!AP44),'Module C Corrected'!AP44)</f>
        <v>0</v>
      </c>
      <c r="AQ44" s="33">
        <f ca="1">IFERROR(IF(AND($A44=VLOOKUP($A44&amp;"."&amp;$C44,UncollectibleLookup,2,FALSE),$C44=VLOOKUP($A44&amp;"."&amp;$C44,UncollectibleLookup,4,FALSE)),0,'Module C Corrected'!AQ44),'Module C Corrected'!AQ44)</f>
        <v>0</v>
      </c>
      <c r="AR44" s="33">
        <f ca="1">IFERROR(IF(AND($A44=VLOOKUP($A44&amp;"."&amp;$C44,UncollectibleLookup,2,FALSE),$C44=VLOOKUP($A44&amp;"."&amp;$C44,UncollectibleLookup,4,FALSE)),0,'Module C Corrected'!AR44),'Module C Corrected'!AR44)</f>
        <v>0</v>
      </c>
      <c r="AS44" s="33">
        <f ca="1">IFERROR(IF(AND($A44=VLOOKUP($A44&amp;"."&amp;$C44,UncollectibleLookup,2,FALSE),$C44=VLOOKUP($A44&amp;"."&amp;$C44,UncollectibleLookup,4,FALSE)),0,'Module C Corrected'!AS44),'Module C Corrected'!AS44)</f>
        <v>0</v>
      </c>
      <c r="AT44" s="33">
        <f ca="1">IFERROR(IF(AND($A44=VLOOKUP($A44&amp;"."&amp;$C44,UncollectibleLookup,2,FALSE),$C44=VLOOKUP($A44&amp;"."&amp;$C44,UncollectibleLookup,4,FALSE)),0,'Module C Corrected'!AT44),'Module C Corrected'!AT44)</f>
        <v>0</v>
      </c>
      <c r="AU44" s="33">
        <f ca="1">IFERROR(IF(AND($A44=VLOOKUP($A44&amp;"."&amp;$C44,UncollectibleLookup,2,FALSE),$C44=VLOOKUP($A44&amp;"."&amp;$C44,UncollectibleLookup,4,FALSE)),0,'Module C Corrected'!AU44),'Module C Corrected'!AU44)</f>
        <v>36.29</v>
      </c>
      <c r="AV44" s="33">
        <f ca="1">IFERROR(IF(AND($A44=VLOOKUP($A44&amp;"."&amp;$C44,UncollectibleLookup,2,FALSE),$C44=VLOOKUP($A44&amp;"."&amp;$C44,UncollectibleLookup,4,FALSE)),0,'Module C Corrected'!AV44),'Module C Corrected'!AV44)</f>
        <v>0</v>
      </c>
      <c r="AW44" s="33">
        <f ca="1">IFERROR(IF(AND($A44=VLOOKUP($A44&amp;"."&amp;$C44,UncollectibleLookup,2,FALSE),$C44=VLOOKUP($A44&amp;"."&amp;$C44,UncollectibleLookup,4,FALSE)),0,'Module C Corrected'!AW44),'Module C Corrected'!AW44)</f>
        <v>0</v>
      </c>
      <c r="AX44" s="33">
        <f ca="1">IFERROR(IF(AND($A44=VLOOKUP($A44&amp;"."&amp;$C44,UncollectibleLookup,2,FALSE),$C44=VLOOKUP($A44&amp;"."&amp;$C44,UncollectibleLookup,4,FALSE)),0,'Module C Corrected'!AX44),'Module C Corrected'!AX44)</f>
        <v>0</v>
      </c>
      <c r="AY44" s="33">
        <f ca="1">IFERROR(IF(AND($A44=VLOOKUP($A44&amp;"."&amp;$C44,UncollectibleLookup,2,FALSE),$C44=VLOOKUP($A44&amp;"."&amp;$C44,UncollectibleLookup,4,FALSE)),0,'Module C Corrected'!AY44),'Module C Corrected'!AY44)</f>
        <v>0</v>
      </c>
      <c r="AZ44" s="33">
        <f ca="1">IFERROR(IF(AND($A44=VLOOKUP($A44&amp;"."&amp;$C44,UncollectibleLookup,2,FALSE),$C44=VLOOKUP($A44&amp;"."&amp;$C44,UncollectibleLookup,4,FALSE)),0,'Module C Corrected'!AZ44),'Module C Corrected'!AZ44)</f>
        <v>0</v>
      </c>
      <c r="BA44" s="31">
        <f t="shared" ca="1" si="27"/>
        <v>0</v>
      </c>
      <c r="BB44" s="31">
        <f t="shared" ca="1" si="27"/>
        <v>0</v>
      </c>
      <c r="BC44" s="31">
        <f t="shared" ca="1" si="27"/>
        <v>0</v>
      </c>
      <c r="BD44" s="31">
        <f t="shared" ca="1" si="23"/>
        <v>0</v>
      </c>
      <c r="BE44" s="31">
        <f t="shared" ca="1" si="23"/>
        <v>0</v>
      </c>
      <c r="BF44" s="31">
        <f t="shared" ca="1" si="23"/>
        <v>0</v>
      </c>
      <c r="BG44" s="31">
        <f t="shared" ca="1" si="23"/>
        <v>0</v>
      </c>
      <c r="BH44" s="31">
        <f t="shared" ca="1" si="23"/>
        <v>0</v>
      </c>
      <c r="BI44" s="31">
        <f t="shared" ca="1" si="23"/>
        <v>0</v>
      </c>
      <c r="BJ44" s="31">
        <f t="shared" ca="1" si="23"/>
        <v>0</v>
      </c>
      <c r="BK44" s="31">
        <f t="shared" ca="1" si="23"/>
        <v>0</v>
      </c>
      <c r="BL44" s="31">
        <f t="shared" ca="1" si="23"/>
        <v>0</v>
      </c>
      <c r="BM44" s="6">
        <f t="shared" ca="1" si="24"/>
        <v>-1.5900000000000001E-2</v>
      </c>
      <c r="BN44" s="6">
        <f t="shared" ca="1" si="24"/>
        <v>-1.5900000000000001E-2</v>
      </c>
      <c r="BO44" s="6">
        <f t="shared" ca="1" si="24"/>
        <v>-1.5900000000000001E-2</v>
      </c>
      <c r="BP44" s="6">
        <f t="shared" ca="1" si="24"/>
        <v>-1.5900000000000001E-2</v>
      </c>
      <c r="BQ44" s="6">
        <f t="shared" ca="1" si="24"/>
        <v>-1.5900000000000001E-2</v>
      </c>
      <c r="BR44" s="6">
        <f t="shared" ca="1" si="24"/>
        <v>-1.5900000000000001E-2</v>
      </c>
      <c r="BS44" s="6">
        <f t="shared" ca="1" si="24"/>
        <v>-1.5900000000000001E-2</v>
      </c>
      <c r="BT44" s="6">
        <f t="shared" ca="1" si="24"/>
        <v>-1.5900000000000001E-2</v>
      </c>
      <c r="BU44" s="6">
        <f t="shared" ca="1" si="24"/>
        <v>-1.5900000000000001E-2</v>
      </c>
      <c r="BV44" s="6">
        <f t="shared" ca="1" si="24"/>
        <v>-1.5900000000000001E-2</v>
      </c>
      <c r="BW44" s="6">
        <f t="shared" ca="1" si="24"/>
        <v>-1.5900000000000001E-2</v>
      </c>
      <c r="BX44" s="6">
        <f t="shared" ca="1" si="24"/>
        <v>-1.5900000000000001E-2</v>
      </c>
      <c r="BY44" s="31">
        <f t="shared" ca="1" si="19"/>
        <v>0</v>
      </c>
      <c r="BZ44" s="31">
        <f t="shared" ca="1" si="19"/>
        <v>0</v>
      </c>
      <c r="CA44" s="31">
        <f t="shared" ca="1" si="19"/>
        <v>0</v>
      </c>
      <c r="CB44" s="31">
        <f t="shared" ca="1" si="18"/>
        <v>0</v>
      </c>
      <c r="CC44" s="31">
        <f t="shared" ca="1" si="18"/>
        <v>0</v>
      </c>
      <c r="CD44" s="31">
        <f t="shared" ca="1" si="18"/>
        <v>0</v>
      </c>
      <c r="CE44" s="31">
        <f t="shared" ca="1" si="18"/>
        <v>-360.64</v>
      </c>
      <c r="CF44" s="31">
        <f t="shared" ca="1" si="18"/>
        <v>0</v>
      </c>
      <c r="CG44" s="31">
        <f t="shared" ca="1" si="18"/>
        <v>0</v>
      </c>
      <c r="CH44" s="31">
        <f t="shared" ca="1" si="18"/>
        <v>0</v>
      </c>
      <c r="CI44" s="31">
        <f t="shared" ca="1" si="18"/>
        <v>0</v>
      </c>
      <c r="CJ44" s="31">
        <f t="shared" ca="1" si="18"/>
        <v>0</v>
      </c>
      <c r="CK44" s="32">
        <f t="shared" ca="1" si="28"/>
        <v>0</v>
      </c>
      <c r="CL44" s="32">
        <f t="shared" ca="1" si="28"/>
        <v>0</v>
      </c>
      <c r="CM44" s="32">
        <f t="shared" ca="1" si="28"/>
        <v>0</v>
      </c>
      <c r="CN44" s="32">
        <f t="shared" ca="1" si="25"/>
        <v>0</v>
      </c>
      <c r="CO44" s="32">
        <f t="shared" ca="1" si="25"/>
        <v>0</v>
      </c>
      <c r="CP44" s="32">
        <f t="shared" ca="1" si="25"/>
        <v>0</v>
      </c>
      <c r="CQ44" s="32">
        <f t="shared" ca="1" si="25"/>
        <v>56.7</v>
      </c>
      <c r="CR44" s="32">
        <f t="shared" ca="1" si="25"/>
        <v>0</v>
      </c>
      <c r="CS44" s="32">
        <f t="shared" ca="1" si="25"/>
        <v>0</v>
      </c>
      <c r="CT44" s="32">
        <f t="shared" ca="1" si="25"/>
        <v>0</v>
      </c>
      <c r="CU44" s="32">
        <f t="shared" ca="1" si="25"/>
        <v>0</v>
      </c>
      <c r="CV44" s="32">
        <f t="shared" ca="1" si="25"/>
        <v>0</v>
      </c>
      <c r="CW44" s="31">
        <f t="shared" ca="1" si="29"/>
        <v>0</v>
      </c>
      <c r="CX44" s="31">
        <f t="shared" ca="1" si="29"/>
        <v>0</v>
      </c>
      <c r="CY44" s="31">
        <f t="shared" ca="1" si="29"/>
        <v>0</v>
      </c>
      <c r="CZ44" s="31">
        <f t="shared" ca="1" si="26"/>
        <v>0</v>
      </c>
      <c r="DA44" s="31">
        <f t="shared" ca="1" si="26"/>
        <v>0</v>
      </c>
      <c r="DB44" s="31">
        <f t="shared" ca="1" si="26"/>
        <v>0</v>
      </c>
      <c r="DC44" s="31">
        <f t="shared" ca="1" si="26"/>
        <v>-340.23</v>
      </c>
      <c r="DD44" s="31">
        <f t="shared" ca="1" si="26"/>
        <v>0</v>
      </c>
      <c r="DE44" s="31">
        <f t="shared" ca="1" si="26"/>
        <v>0</v>
      </c>
      <c r="DF44" s="31">
        <f t="shared" ca="1" si="26"/>
        <v>0</v>
      </c>
      <c r="DG44" s="31">
        <f t="shared" ca="1" si="26"/>
        <v>0</v>
      </c>
      <c r="DH44" s="31">
        <f t="shared" ca="1" si="26"/>
        <v>0</v>
      </c>
      <c r="DI44" s="32">
        <f t="shared" ca="1" si="20"/>
        <v>0</v>
      </c>
      <c r="DJ44" s="32">
        <f t="shared" ca="1" si="20"/>
        <v>0</v>
      </c>
      <c r="DK44" s="32">
        <f t="shared" ca="1" si="20"/>
        <v>0</v>
      </c>
      <c r="DL44" s="32">
        <f t="shared" ca="1" si="20"/>
        <v>0</v>
      </c>
      <c r="DM44" s="32">
        <f t="shared" ca="1" si="20"/>
        <v>0</v>
      </c>
      <c r="DN44" s="32">
        <f t="shared" ca="1" si="20"/>
        <v>0</v>
      </c>
      <c r="DO44" s="32">
        <f t="shared" ca="1" si="20"/>
        <v>-17.010000000000002</v>
      </c>
      <c r="DP44" s="32">
        <f t="shared" ca="1" si="20"/>
        <v>0</v>
      </c>
      <c r="DQ44" s="32">
        <f t="shared" ca="1" si="20"/>
        <v>0</v>
      </c>
      <c r="DR44" s="32">
        <f t="shared" ca="1" si="20"/>
        <v>0</v>
      </c>
      <c r="DS44" s="32">
        <f t="shared" ca="1" si="20"/>
        <v>0</v>
      </c>
      <c r="DT44" s="32">
        <f t="shared" ca="1" si="20"/>
        <v>0</v>
      </c>
      <c r="DU44" s="31">
        <f t="shared" ca="1" si="21"/>
        <v>0</v>
      </c>
      <c r="DV44" s="31">
        <f t="shared" ca="1" si="21"/>
        <v>0</v>
      </c>
      <c r="DW44" s="31">
        <f t="shared" ca="1" si="21"/>
        <v>0</v>
      </c>
      <c r="DX44" s="31">
        <f t="shared" ca="1" si="21"/>
        <v>0</v>
      </c>
      <c r="DY44" s="31">
        <f t="shared" ca="1" si="21"/>
        <v>0</v>
      </c>
      <c r="DZ44" s="31">
        <f t="shared" ca="1" si="21"/>
        <v>0</v>
      </c>
      <c r="EA44" s="31">
        <f t="shared" ca="1" si="21"/>
        <v>-105.75</v>
      </c>
      <c r="EB44" s="31">
        <f t="shared" ca="1" si="21"/>
        <v>0</v>
      </c>
      <c r="EC44" s="31">
        <f t="shared" ca="1" si="21"/>
        <v>0</v>
      </c>
      <c r="ED44" s="31">
        <f t="shared" ca="1" si="21"/>
        <v>0</v>
      </c>
      <c r="EE44" s="31">
        <f t="shared" ca="1" si="21"/>
        <v>0</v>
      </c>
      <c r="EF44" s="31">
        <f t="shared" ca="1" si="21"/>
        <v>0</v>
      </c>
      <c r="EG44" s="32">
        <f t="shared" ca="1" si="22"/>
        <v>0</v>
      </c>
      <c r="EH44" s="32">
        <f t="shared" ca="1" si="22"/>
        <v>0</v>
      </c>
      <c r="EI44" s="32">
        <f t="shared" ca="1" si="22"/>
        <v>0</v>
      </c>
      <c r="EJ44" s="32">
        <f t="shared" ca="1" si="22"/>
        <v>0</v>
      </c>
      <c r="EK44" s="32">
        <f t="shared" ca="1" si="22"/>
        <v>0</v>
      </c>
      <c r="EL44" s="32">
        <f t="shared" ca="1" si="22"/>
        <v>0</v>
      </c>
      <c r="EM44" s="32">
        <f t="shared" ca="1" si="22"/>
        <v>-462.99</v>
      </c>
      <c r="EN44" s="32">
        <f t="shared" ca="1" si="22"/>
        <v>0</v>
      </c>
      <c r="EO44" s="32">
        <f t="shared" ca="1" si="22"/>
        <v>0</v>
      </c>
      <c r="EP44" s="32">
        <f t="shared" ca="1" si="22"/>
        <v>0</v>
      </c>
      <c r="EQ44" s="32">
        <f t="shared" ca="1" si="22"/>
        <v>0</v>
      </c>
      <c r="ER44" s="32">
        <f t="shared" ca="1" si="22"/>
        <v>0</v>
      </c>
    </row>
    <row r="45" spans="1:148">
      <c r="A45" t="s">
        <v>536</v>
      </c>
      <c r="B45" s="1" t="s">
        <v>367</v>
      </c>
      <c r="C45" t="str">
        <f t="shared" ca="1" si="1"/>
        <v>SPCIMP</v>
      </c>
      <c r="D45" t="str">
        <f t="shared" ca="1" si="2"/>
        <v>Alberta-Saskatchewan Intertie - Import</v>
      </c>
      <c r="E45" s="51">
        <f ca="1">IFERROR(IF(AND($A45=VLOOKUP($A45&amp;"."&amp;$C45,UncollectibleLookup,2,FALSE),$C45=VLOOKUP($A45&amp;"."&amp;$C45,UncollectibleLookup,4,FALSE)),0,'Module C Corrected'!E45),'Module C Corrected'!E45)</f>
        <v>0</v>
      </c>
      <c r="F45" s="51">
        <f ca="1">IFERROR(IF(AND($A45=VLOOKUP($A45&amp;"."&amp;$C45,UncollectibleLookup,2,FALSE),$C45=VLOOKUP($A45&amp;"."&amp;$C45,UncollectibleLookup,4,FALSE)),0,'Module C Corrected'!F45),'Module C Corrected'!F45)</f>
        <v>0</v>
      </c>
      <c r="G45" s="51">
        <f ca="1">IFERROR(IF(AND($A45=VLOOKUP($A45&amp;"."&amp;$C45,UncollectibleLookup,2,FALSE),$C45=VLOOKUP($A45&amp;"."&amp;$C45,UncollectibleLookup,4,FALSE)),0,'Module C Corrected'!G45),'Module C Corrected'!G45)</f>
        <v>0</v>
      </c>
      <c r="H45" s="51">
        <f ca="1">IFERROR(IF(AND($A45=VLOOKUP($A45&amp;"."&amp;$C45,UncollectibleLookup,2,FALSE),$C45=VLOOKUP($A45&amp;"."&amp;$C45,UncollectibleLookup,4,FALSE)),0,'Module C Corrected'!H45),'Module C Corrected'!H45)</f>
        <v>126</v>
      </c>
      <c r="I45" s="51">
        <f ca="1">IFERROR(IF(AND($A45=VLOOKUP($A45&amp;"."&amp;$C45,UncollectibleLookup,2,FALSE),$C45=VLOOKUP($A45&amp;"."&amp;$C45,UncollectibleLookup,4,FALSE)),0,'Module C Corrected'!I45),'Module C Corrected'!I45)</f>
        <v>250</v>
      </c>
      <c r="J45" s="51">
        <f ca="1">IFERROR(IF(AND($A45=VLOOKUP($A45&amp;"."&amp;$C45,UncollectibleLookup,2,FALSE),$C45=VLOOKUP($A45&amp;"."&amp;$C45,UncollectibleLookup,4,FALSE)),0,'Module C Corrected'!J45),'Module C Corrected'!J45)</f>
        <v>0</v>
      </c>
      <c r="K45" s="51">
        <f ca="1">IFERROR(IF(AND($A45=VLOOKUP($A45&amp;"."&amp;$C45,UncollectibleLookup,2,FALSE),$C45=VLOOKUP($A45&amp;"."&amp;$C45,UncollectibleLookup,4,FALSE)),0,'Module C Corrected'!K45),'Module C Corrected'!K45)</f>
        <v>198</v>
      </c>
      <c r="L45" s="51">
        <f ca="1">IFERROR(IF(AND($A45=VLOOKUP($A45&amp;"."&amp;$C45,UncollectibleLookup,2,FALSE),$C45=VLOOKUP($A45&amp;"."&amp;$C45,UncollectibleLookup,4,FALSE)),0,'Module C Corrected'!L45),'Module C Corrected'!L45)</f>
        <v>0</v>
      </c>
      <c r="M45" s="51">
        <f ca="1">IFERROR(IF(AND($A45=VLOOKUP($A45&amp;"."&amp;$C45,UncollectibleLookup,2,FALSE),$C45=VLOOKUP($A45&amp;"."&amp;$C45,UncollectibleLookup,4,FALSE)),0,'Module C Corrected'!M45),'Module C Corrected'!M45)</f>
        <v>89</v>
      </c>
      <c r="N45" s="51">
        <f ca="1">IFERROR(IF(AND($A45=VLOOKUP($A45&amp;"."&amp;$C45,UncollectibleLookup,2,FALSE),$C45=VLOOKUP($A45&amp;"."&amp;$C45,UncollectibleLookup,4,FALSE)),0,'Module C Corrected'!N45),'Module C Corrected'!N45)</f>
        <v>0</v>
      </c>
      <c r="O45" s="51">
        <f ca="1">IFERROR(IF(AND($A45=VLOOKUP($A45&amp;"."&amp;$C45,UncollectibleLookup,2,FALSE),$C45=VLOOKUP($A45&amp;"."&amp;$C45,UncollectibleLookup,4,FALSE)),0,'Module C Corrected'!O45),'Module C Corrected'!O45)</f>
        <v>0</v>
      </c>
      <c r="P45" s="51">
        <f ca="1">IFERROR(IF(AND($A45=VLOOKUP($A45&amp;"."&amp;$C45,UncollectibleLookup,2,FALSE),$C45=VLOOKUP($A45&amp;"."&amp;$C45,UncollectibleLookup,4,FALSE)),0,'Module C Corrected'!P45),'Module C Corrected'!P45)</f>
        <v>0</v>
      </c>
      <c r="Q45" s="32">
        <f ca="1">IFERROR(IF(AND($A45=VLOOKUP($A45&amp;"."&amp;$C45,UncollectibleLookup,2,FALSE),$C45=VLOOKUP($A45&amp;"."&amp;$C45,UncollectibleLookup,4,FALSE)),0,'Module C Corrected'!Q45),'Module C Corrected'!Q45)</f>
        <v>0</v>
      </c>
      <c r="R45" s="32">
        <f ca="1">IFERROR(IF(AND($A45=VLOOKUP($A45&amp;"."&amp;$C45,UncollectibleLookup,2,FALSE),$C45=VLOOKUP($A45&amp;"."&amp;$C45,UncollectibleLookup,4,FALSE)),0,'Module C Corrected'!R45),'Module C Corrected'!R45)</f>
        <v>0</v>
      </c>
      <c r="S45" s="32">
        <f ca="1">IFERROR(IF(AND($A45=VLOOKUP($A45&amp;"."&amp;$C45,UncollectibleLookup,2,FALSE),$C45=VLOOKUP($A45&amp;"."&amp;$C45,UncollectibleLookup,4,FALSE)),0,'Module C Corrected'!S45),'Module C Corrected'!S45)</f>
        <v>0</v>
      </c>
      <c r="T45" s="32">
        <f ca="1">IFERROR(IF(AND($A45=VLOOKUP($A45&amp;"."&amp;$C45,UncollectibleLookup,2,FALSE),$C45=VLOOKUP($A45&amp;"."&amp;$C45,UncollectibleLookup,4,FALSE)),0,'Module C Corrected'!T45),'Module C Corrected'!T45)</f>
        <v>1814.4</v>
      </c>
      <c r="U45" s="32">
        <f ca="1">IFERROR(IF(AND($A45=VLOOKUP($A45&amp;"."&amp;$C45,UncollectibleLookup,2,FALSE),$C45=VLOOKUP($A45&amp;"."&amp;$C45,UncollectibleLookup,4,FALSE)),0,'Module C Corrected'!U45),'Module C Corrected'!U45)</f>
        <v>3703.97</v>
      </c>
      <c r="V45" s="32">
        <f ca="1">IFERROR(IF(AND($A45=VLOOKUP($A45&amp;"."&amp;$C45,UncollectibleLookup,2,FALSE),$C45=VLOOKUP($A45&amp;"."&amp;$C45,UncollectibleLookup,4,FALSE)),0,'Module C Corrected'!V45),'Module C Corrected'!V45)</f>
        <v>0</v>
      </c>
      <c r="W45" s="32">
        <f ca="1">IFERROR(IF(AND($A45=VLOOKUP($A45&amp;"."&amp;$C45,UncollectibleLookup,2,FALSE),$C45=VLOOKUP($A45&amp;"."&amp;$C45,UncollectibleLookup,4,FALSE)),0,'Module C Corrected'!W45),'Module C Corrected'!W45)</f>
        <v>9910.43</v>
      </c>
      <c r="X45" s="32">
        <f ca="1">IFERROR(IF(AND($A45=VLOOKUP($A45&amp;"."&amp;$C45,UncollectibleLookup,2,FALSE),$C45=VLOOKUP($A45&amp;"."&amp;$C45,UncollectibleLookup,4,FALSE)),0,'Module C Corrected'!X45),'Module C Corrected'!X45)</f>
        <v>0</v>
      </c>
      <c r="Y45" s="32">
        <f ca="1">IFERROR(IF(AND($A45=VLOOKUP($A45&amp;"."&amp;$C45,UncollectibleLookup,2,FALSE),$C45=VLOOKUP($A45&amp;"."&amp;$C45,UncollectibleLookup,4,FALSE)),0,'Module C Corrected'!Y45),'Module C Corrected'!Y45)</f>
        <v>2449</v>
      </c>
      <c r="Z45" s="32">
        <f ca="1">IFERROR(IF(AND($A45=VLOOKUP($A45&amp;"."&amp;$C45,UncollectibleLookup,2,FALSE),$C45=VLOOKUP($A45&amp;"."&amp;$C45,UncollectibleLookup,4,FALSE)),0,'Module C Corrected'!Z45),'Module C Corrected'!Z45)</f>
        <v>0</v>
      </c>
      <c r="AA45" s="32">
        <f ca="1">IFERROR(IF(AND($A45=VLOOKUP($A45&amp;"."&amp;$C45,UncollectibleLookup,2,FALSE),$C45=VLOOKUP($A45&amp;"."&amp;$C45,UncollectibleLookup,4,FALSE)),0,'Module C Corrected'!AA45),'Module C Corrected'!AA45)</f>
        <v>0</v>
      </c>
      <c r="AB45" s="32">
        <f ca="1">IFERROR(IF(AND($A45=VLOOKUP($A45&amp;"."&amp;$C45,UncollectibleLookup,2,FALSE),$C45=VLOOKUP($A45&amp;"."&amp;$C45,UncollectibleLookup,4,FALSE)),0,'Module C Corrected'!AB45),'Module C Corrected'!AB45)</f>
        <v>0</v>
      </c>
      <c r="AC45" s="2" t="str">
        <f>IF(ISBLANK('Module C Corrected'!AC45),"",'Module C Corrected'!AC45)</f>
        <v/>
      </c>
      <c r="AD45" s="2" t="str">
        <f>IF(ISBLANK('Module C Corrected'!AD45),"",'Module C Corrected'!AD45)</f>
        <v/>
      </c>
      <c r="AE45" s="2" t="str">
        <f>IF(ISBLANK('Module C Corrected'!AE45),"",'Module C Corrected'!AE45)</f>
        <v/>
      </c>
      <c r="AF45" s="2">
        <f>IF(ISBLANK('Module C Corrected'!AF45),"",'Module C Corrected'!AF45)</f>
        <v>3.85</v>
      </c>
      <c r="AG45" s="2">
        <f>IF(ISBLANK('Module C Corrected'!AG45),"",'Module C Corrected'!AG45)</f>
        <v>3.85</v>
      </c>
      <c r="AH45" s="2" t="str">
        <f>IF(ISBLANK('Module C Corrected'!AH45),"",'Module C Corrected'!AH45)</f>
        <v/>
      </c>
      <c r="AI45" s="2">
        <f>IF(ISBLANK('Module C Corrected'!AI45),"",'Module C Corrected'!AI45)</f>
        <v>3.85</v>
      </c>
      <c r="AJ45" s="2" t="str">
        <f>IF(ISBLANK('Module C Corrected'!AJ45),"",'Module C Corrected'!AJ45)</f>
        <v/>
      </c>
      <c r="AK45" s="2">
        <f>IF(ISBLANK('Module C Corrected'!AK45),"",'Module C Corrected'!AK45)</f>
        <v>3.85</v>
      </c>
      <c r="AL45" s="2" t="str">
        <f>IF(ISBLANK('Module C Corrected'!AL45),"",'Module C Corrected'!AL45)</f>
        <v/>
      </c>
      <c r="AM45" s="2" t="str">
        <f>IF(ISBLANK('Module C Corrected'!AM45),"",'Module C Corrected'!AM45)</f>
        <v/>
      </c>
      <c r="AN45" s="2" t="str">
        <f>IF(ISBLANK('Module C Corrected'!AN45),"",'Module C Corrected'!AN45)</f>
        <v/>
      </c>
      <c r="AO45" s="33">
        <f ca="1">IFERROR(IF(AND($A45=VLOOKUP($A45&amp;"."&amp;$C45,UncollectibleLookup,2,FALSE),$C45=VLOOKUP($A45&amp;"."&amp;$C45,UncollectibleLookup,4,FALSE)),0,'Module C Corrected'!AO45),'Module C Corrected'!AO45)</f>
        <v>0</v>
      </c>
      <c r="AP45" s="33">
        <f ca="1">IFERROR(IF(AND($A45=VLOOKUP($A45&amp;"."&amp;$C45,UncollectibleLookup,2,FALSE),$C45=VLOOKUP($A45&amp;"."&amp;$C45,UncollectibleLookup,4,FALSE)),0,'Module C Corrected'!AP45),'Module C Corrected'!AP45)</f>
        <v>0</v>
      </c>
      <c r="AQ45" s="33">
        <f ca="1">IFERROR(IF(AND($A45=VLOOKUP($A45&amp;"."&amp;$C45,UncollectibleLookup,2,FALSE),$C45=VLOOKUP($A45&amp;"."&amp;$C45,UncollectibleLookup,4,FALSE)),0,'Module C Corrected'!AQ45),'Module C Corrected'!AQ45)</f>
        <v>0</v>
      </c>
      <c r="AR45" s="33">
        <f ca="1">IFERROR(IF(AND($A45=VLOOKUP($A45&amp;"."&amp;$C45,UncollectibleLookup,2,FALSE),$C45=VLOOKUP($A45&amp;"."&amp;$C45,UncollectibleLookup,4,FALSE)),0,'Module C Corrected'!AR45),'Module C Corrected'!AR45)</f>
        <v>69.849999999999994</v>
      </c>
      <c r="AS45" s="33">
        <f ca="1">IFERROR(IF(AND($A45=VLOOKUP($A45&amp;"."&amp;$C45,UncollectibleLookup,2,FALSE),$C45=VLOOKUP($A45&amp;"."&amp;$C45,UncollectibleLookup,4,FALSE)),0,'Module C Corrected'!AS45),'Module C Corrected'!AS45)</f>
        <v>142.6</v>
      </c>
      <c r="AT45" s="33">
        <f ca="1">IFERROR(IF(AND($A45=VLOOKUP($A45&amp;"."&amp;$C45,UncollectibleLookup,2,FALSE),$C45=VLOOKUP($A45&amp;"."&amp;$C45,UncollectibleLookup,4,FALSE)),0,'Module C Corrected'!AT45),'Module C Corrected'!AT45)</f>
        <v>0</v>
      </c>
      <c r="AU45" s="33">
        <f ca="1">IFERROR(IF(AND($A45=VLOOKUP($A45&amp;"."&amp;$C45,UncollectibleLookup,2,FALSE),$C45=VLOOKUP($A45&amp;"."&amp;$C45,UncollectibleLookup,4,FALSE)),0,'Module C Corrected'!AU45),'Module C Corrected'!AU45)</f>
        <v>381.55</v>
      </c>
      <c r="AV45" s="33">
        <f ca="1">IFERROR(IF(AND($A45=VLOOKUP($A45&amp;"."&amp;$C45,UncollectibleLookup,2,FALSE),$C45=VLOOKUP($A45&amp;"."&amp;$C45,UncollectibleLookup,4,FALSE)),0,'Module C Corrected'!AV45),'Module C Corrected'!AV45)</f>
        <v>0</v>
      </c>
      <c r="AW45" s="33">
        <f ca="1">IFERROR(IF(AND($A45=VLOOKUP($A45&amp;"."&amp;$C45,UncollectibleLookup,2,FALSE),$C45=VLOOKUP($A45&amp;"."&amp;$C45,UncollectibleLookup,4,FALSE)),0,'Module C Corrected'!AW45),'Module C Corrected'!AW45)</f>
        <v>94.29</v>
      </c>
      <c r="AX45" s="33">
        <f ca="1">IFERROR(IF(AND($A45=VLOOKUP($A45&amp;"."&amp;$C45,UncollectibleLookup,2,FALSE),$C45=VLOOKUP($A45&amp;"."&amp;$C45,UncollectibleLookup,4,FALSE)),0,'Module C Corrected'!AX45),'Module C Corrected'!AX45)</f>
        <v>0</v>
      </c>
      <c r="AY45" s="33">
        <f ca="1">IFERROR(IF(AND($A45=VLOOKUP($A45&amp;"."&amp;$C45,UncollectibleLookup,2,FALSE),$C45=VLOOKUP($A45&amp;"."&amp;$C45,UncollectibleLookup,4,FALSE)),0,'Module C Corrected'!AY45),'Module C Corrected'!AY45)</f>
        <v>0</v>
      </c>
      <c r="AZ45" s="33">
        <f ca="1">IFERROR(IF(AND($A45=VLOOKUP($A45&amp;"."&amp;$C45,UncollectibleLookup,2,FALSE),$C45=VLOOKUP($A45&amp;"."&amp;$C45,UncollectibleLookup,4,FALSE)),0,'Module C Corrected'!AZ45),'Module C Corrected'!AZ45)</f>
        <v>0</v>
      </c>
      <c r="BA45" s="31">
        <f t="shared" ca="1" si="27"/>
        <v>0</v>
      </c>
      <c r="BB45" s="31">
        <f t="shared" ca="1" si="27"/>
        <v>0</v>
      </c>
      <c r="BC45" s="31">
        <f t="shared" ca="1" si="27"/>
        <v>0</v>
      </c>
      <c r="BD45" s="31">
        <f t="shared" ca="1" si="23"/>
        <v>-0.73</v>
      </c>
      <c r="BE45" s="31">
        <f t="shared" ca="1" si="23"/>
        <v>-1.48</v>
      </c>
      <c r="BF45" s="31">
        <f t="shared" ca="1" si="23"/>
        <v>0</v>
      </c>
      <c r="BG45" s="31">
        <f t="shared" ca="1" si="23"/>
        <v>0</v>
      </c>
      <c r="BH45" s="31">
        <f t="shared" ca="1" si="23"/>
        <v>0</v>
      </c>
      <c r="BI45" s="31">
        <f t="shared" ca="1" si="23"/>
        <v>0</v>
      </c>
      <c r="BJ45" s="31">
        <f t="shared" ca="1" si="23"/>
        <v>0</v>
      </c>
      <c r="BK45" s="31">
        <f t="shared" ca="1" si="23"/>
        <v>0</v>
      </c>
      <c r="BL45" s="31">
        <f t="shared" ca="1" si="23"/>
        <v>0</v>
      </c>
      <c r="BM45" s="6">
        <f t="shared" ca="1" si="24"/>
        <v>1.54E-2</v>
      </c>
      <c r="BN45" s="6">
        <f t="shared" ca="1" si="24"/>
        <v>1.54E-2</v>
      </c>
      <c r="BO45" s="6">
        <f t="shared" ca="1" si="24"/>
        <v>1.54E-2</v>
      </c>
      <c r="BP45" s="6">
        <f t="shared" ca="1" si="24"/>
        <v>1.54E-2</v>
      </c>
      <c r="BQ45" s="6">
        <f t="shared" ca="1" si="24"/>
        <v>1.54E-2</v>
      </c>
      <c r="BR45" s="6">
        <f t="shared" ca="1" si="24"/>
        <v>1.54E-2</v>
      </c>
      <c r="BS45" s="6">
        <f t="shared" ca="1" si="24"/>
        <v>1.54E-2</v>
      </c>
      <c r="BT45" s="6">
        <f t="shared" ca="1" si="24"/>
        <v>1.54E-2</v>
      </c>
      <c r="BU45" s="6">
        <f t="shared" ca="1" si="24"/>
        <v>1.54E-2</v>
      </c>
      <c r="BV45" s="6">
        <f t="shared" ca="1" si="24"/>
        <v>1.54E-2</v>
      </c>
      <c r="BW45" s="6">
        <f t="shared" ca="1" si="24"/>
        <v>1.54E-2</v>
      </c>
      <c r="BX45" s="6">
        <f t="shared" ca="1" si="24"/>
        <v>1.54E-2</v>
      </c>
      <c r="BY45" s="31">
        <f t="shared" ca="1" si="19"/>
        <v>0</v>
      </c>
      <c r="BZ45" s="31">
        <f t="shared" ca="1" si="19"/>
        <v>0</v>
      </c>
      <c r="CA45" s="31">
        <f t="shared" ca="1" si="19"/>
        <v>0</v>
      </c>
      <c r="CB45" s="31">
        <f t="shared" ca="1" si="18"/>
        <v>27.94</v>
      </c>
      <c r="CC45" s="31">
        <f t="shared" ca="1" si="18"/>
        <v>57.04</v>
      </c>
      <c r="CD45" s="31">
        <f t="shared" ca="1" si="18"/>
        <v>0</v>
      </c>
      <c r="CE45" s="31">
        <f t="shared" ca="1" si="18"/>
        <v>152.62</v>
      </c>
      <c r="CF45" s="31">
        <f t="shared" ca="1" si="18"/>
        <v>0</v>
      </c>
      <c r="CG45" s="31">
        <f t="shared" ca="1" si="18"/>
        <v>37.71</v>
      </c>
      <c r="CH45" s="31">
        <f t="shared" ca="1" si="18"/>
        <v>0</v>
      </c>
      <c r="CI45" s="31">
        <f t="shared" ca="1" si="18"/>
        <v>0</v>
      </c>
      <c r="CJ45" s="31">
        <f t="shared" ca="1" si="18"/>
        <v>0</v>
      </c>
      <c r="CK45" s="32">
        <f t="shared" ca="1" si="28"/>
        <v>0</v>
      </c>
      <c r="CL45" s="32">
        <f t="shared" ca="1" si="28"/>
        <v>0</v>
      </c>
      <c r="CM45" s="32">
        <f t="shared" ca="1" si="28"/>
        <v>0</v>
      </c>
      <c r="CN45" s="32">
        <f t="shared" ca="1" si="25"/>
        <v>4.54</v>
      </c>
      <c r="CO45" s="32">
        <f t="shared" ca="1" si="25"/>
        <v>9.26</v>
      </c>
      <c r="CP45" s="32">
        <f t="shared" ca="1" si="25"/>
        <v>0</v>
      </c>
      <c r="CQ45" s="32">
        <f t="shared" ca="1" si="25"/>
        <v>24.78</v>
      </c>
      <c r="CR45" s="32">
        <f t="shared" ca="1" si="25"/>
        <v>0</v>
      </c>
      <c r="CS45" s="32">
        <f t="shared" ca="1" si="25"/>
        <v>6.12</v>
      </c>
      <c r="CT45" s="32">
        <f t="shared" ca="1" si="25"/>
        <v>0</v>
      </c>
      <c r="CU45" s="32">
        <f t="shared" ca="1" si="25"/>
        <v>0</v>
      </c>
      <c r="CV45" s="32">
        <f t="shared" ca="1" si="25"/>
        <v>0</v>
      </c>
      <c r="CW45" s="31">
        <f t="shared" ca="1" si="29"/>
        <v>0</v>
      </c>
      <c r="CX45" s="31">
        <f t="shared" ca="1" si="29"/>
        <v>0</v>
      </c>
      <c r="CY45" s="31">
        <f t="shared" ca="1" si="29"/>
        <v>0</v>
      </c>
      <c r="CZ45" s="31">
        <f t="shared" ca="1" si="26"/>
        <v>-36.639999999999993</v>
      </c>
      <c r="DA45" s="31">
        <f t="shared" ca="1" si="26"/>
        <v>-74.819999999999993</v>
      </c>
      <c r="DB45" s="31">
        <f t="shared" ca="1" si="26"/>
        <v>0</v>
      </c>
      <c r="DC45" s="31">
        <f t="shared" ca="1" si="26"/>
        <v>-204.15</v>
      </c>
      <c r="DD45" s="31">
        <f t="shared" ca="1" si="26"/>
        <v>0</v>
      </c>
      <c r="DE45" s="31">
        <f t="shared" ca="1" si="26"/>
        <v>-50.460000000000008</v>
      </c>
      <c r="DF45" s="31">
        <f t="shared" ca="1" si="26"/>
        <v>0</v>
      </c>
      <c r="DG45" s="31">
        <f t="shared" ca="1" si="26"/>
        <v>0</v>
      </c>
      <c r="DH45" s="31">
        <f t="shared" ca="1" si="26"/>
        <v>0</v>
      </c>
      <c r="DI45" s="32">
        <f t="shared" ca="1" si="20"/>
        <v>0</v>
      </c>
      <c r="DJ45" s="32">
        <f t="shared" ca="1" si="20"/>
        <v>0</v>
      </c>
      <c r="DK45" s="32">
        <f t="shared" ca="1" si="20"/>
        <v>0</v>
      </c>
      <c r="DL45" s="32">
        <f t="shared" ca="1" si="20"/>
        <v>-1.83</v>
      </c>
      <c r="DM45" s="32">
        <f t="shared" ca="1" si="20"/>
        <v>-3.74</v>
      </c>
      <c r="DN45" s="32">
        <f t="shared" ca="1" si="20"/>
        <v>0</v>
      </c>
      <c r="DO45" s="32">
        <f t="shared" ca="1" si="20"/>
        <v>-10.210000000000001</v>
      </c>
      <c r="DP45" s="32">
        <f t="shared" ca="1" si="20"/>
        <v>0</v>
      </c>
      <c r="DQ45" s="32">
        <f t="shared" ca="1" si="20"/>
        <v>-2.52</v>
      </c>
      <c r="DR45" s="32">
        <f t="shared" ca="1" si="20"/>
        <v>0</v>
      </c>
      <c r="DS45" s="32">
        <f t="shared" ca="1" si="20"/>
        <v>0</v>
      </c>
      <c r="DT45" s="32">
        <f t="shared" ca="1" si="20"/>
        <v>0</v>
      </c>
      <c r="DU45" s="31">
        <f t="shared" ca="1" si="21"/>
        <v>0</v>
      </c>
      <c r="DV45" s="31">
        <f t="shared" ca="1" si="21"/>
        <v>0</v>
      </c>
      <c r="DW45" s="31">
        <f t="shared" ca="1" si="21"/>
        <v>0</v>
      </c>
      <c r="DX45" s="31">
        <f t="shared" ca="1" si="21"/>
        <v>-11.57</v>
      </c>
      <c r="DY45" s="31">
        <f t="shared" ca="1" si="21"/>
        <v>-23.51</v>
      </c>
      <c r="DZ45" s="31">
        <f t="shared" ca="1" si="21"/>
        <v>0</v>
      </c>
      <c r="EA45" s="31">
        <f t="shared" ca="1" si="21"/>
        <v>-63.46</v>
      </c>
      <c r="EB45" s="31">
        <f t="shared" ca="1" si="21"/>
        <v>0</v>
      </c>
      <c r="EC45" s="31">
        <f t="shared" ca="1" si="21"/>
        <v>-15.51</v>
      </c>
      <c r="ED45" s="31">
        <f t="shared" ca="1" si="21"/>
        <v>0</v>
      </c>
      <c r="EE45" s="31">
        <f t="shared" ca="1" si="21"/>
        <v>0</v>
      </c>
      <c r="EF45" s="31">
        <f t="shared" ca="1" si="21"/>
        <v>0</v>
      </c>
      <c r="EG45" s="32">
        <f t="shared" ca="1" si="22"/>
        <v>0</v>
      </c>
      <c r="EH45" s="32">
        <f t="shared" ca="1" si="22"/>
        <v>0</v>
      </c>
      <c r="EI45" s="32">
        <f t="shared" ca="1" si="22"/>
        <v>0</v>
      </c>
      <c r="EJ45" s="32">
        <f t="shared" ca="1" si="22"/>
        <v>-50.039999999999992</v>
      </c>
      <c r="EK45" s="32">
        <f t="shared" ca="1" si="22"/>
        <v>-102.07</v>
      </c>
      <c r="EL45" s="32">
        <f t="shared" ca="1" si="22"/>
        <v>0</v>
      </c>
      <c r="EM45" s="32">
        <f t="shared" ca="1" si="22"/>
        <v>-277.82</v>
      </c>
      <c r="EN45" s="32">
        <f t="shared" ca="1" si="22"/>
        <v>0</v>
      </c>
      <c r="EO45" s="32">
        <f t="shared" ca="1" si="22"/>
        <v>-68.490000000000009</v>
      </c>
      <c r="EP45" s="32">
        <f t="shared" ca="1" si="22"/>
        <v>0</v>
      </c>
      <c r="EQ45" s="32">
        <f t="shared" ca="1" si="22"/>
        <v>0</v>
      </c>
      <c r="ER45" s="32">
        <f t="shared" ca="1" si="22"/>
        <v>0</v>
      </c>
    </row>
    <row r="46" spans="1:148">
      <c r="A46" t="s">
        <v>536</v>
      </c>
      <c r="B46" s="1" t="s">
        <v>308</v>
      </c>
      <c r="C46" t="str">
        <f t="shared" ca="1" si="1"/>
        <v>BCHEXP</v>
      </c>
      <c r="D46" t="str">
        <f t="shared" ca="1" si="2"/>
        <v>Alberta-BC Intertie - Export</v>
      </c>
      <c r="E46" s="51">
        <f ca="1">IFERROR(IF(AND($A46=VLOOKUP($A46&amp;"."&amp;$C46,UncollectibleLookup,2,FALSE),$C46=VLOOKUP($A46&amp;"."&amp;$C46,UncollectibleLookup,4,FALSE)),0,'Module C Corrected'!E46),'Module C Corrected'!E46)</f>
        <v>0</v>
      </c>
      <c r="F46" s="51">
        <f ca="1">IFERROR(IF(AND($A46=VLOOKUP($A46&amp;"."&amp;$C46,UncollectibleLookup,2,FALSE),$C46=VLOOKUP($A46&amp;"."&amp;$C46,UncollectibleLookup,4,FALSE)),0,'Module C Corrected'!F46),'Module C Corrected'!F46)</f>
        <v>0</v>
      </c>
      <c r="G46" s="51">
        <f ca="1">IFERROR(IF(AND($A46=VLOOKUP($A46&amp;"."&amp;$C46,UncollectibleLookup,2,FALSE),$C46=VLOOKUP($A46&amp;"."&amp;$C46,UncollectibleLookup,4,FALSE)),0,'Module C Corrected'!G46),'Module C Corrected'!G46)</f>
        <v>0</v>
      </c>
      <c r="H46" s="51">
        <f ca="1">IFERROR(IF(AND($A46=VLOOKUP($A46&amp;"."&amp;$C46,UncollectibleLookup,2,FALSE),$C46=VLOOKUP($A46&amp;"."&amp;$C46,UncollectibleLookup,4,FALSE)),0,'Module C Corrected'!H46),'Module C Corrected'!H46)</f>
        <v>0</v>
      </c>
      <c r="I46" s="51">
        <f ca="1">IFERROR(IF(AND($A46=VLOOKUP($A46&amp;"."&amp;$C46,UncollectibleLookup,2,FALSE),$C46=VLOOKUP($A46&amp;"."&amp;$C46,UncollectibleLookup,4,FALSE)),0,'Module C Corrected'!I46),'Module C Corrected'!I46)</f>
        <v>0</v>
      </c>
      <c r="J46" s="51">
        <f ca="1">IFERROR(IF(AND($A46=VLOOKUP($A46&amp;"."&amp;$C46,UncollectibleLookup,2,FALSE),$C46=VLOOKUP($A46&amp;"."&amp;$C46,UncollectibleLookup,4,FALSE)),0,'Module C Corrected'!J46),'Module C Corrected'!J46)</f>
        <v>0</v>
      </c>
      <c r="K46" s="51">
        <f ca="1">IFERROR(IF(AND($A46=VLOOKUP($A46&amp;"."&amp;$C46,UncollectibleLookup,2,FALSE),$C46=VLOOKUP($A46&amp;"."&amp;$C46,UncollectibleLookup,4,FALSE)),0,'Module C Corrected'!K46),'Module C Corrected'!K46)</f>
        <v>0</v>
      </c>
      <c r="L46" s="51">
        <f ca="1">IFERROR(IF(AND($A46=VLOOKUP($A46&amp;"."&amp;$C46,UncollectibleLookup,2,FALSE),$C46=VLOOKUP($A46&amp;"."&amp;$C46,UncollectibleLookup,4,FALSE)),0,'Module C Corrected'!L46),'Module C Corrected'!L46)</f>
        <v>283.5</v>
      </c>
      <c r="M46" s="51">
        <f ca="1">IFERROR(IF(AND($A46=VLOOKUP($A46&amp;"."&amp;$C46,UncollectibleLookup,2,FALSE),$C46=VLOOKUP($A46&amp;"."&amp;$C46,UncollectibleLookup,4,FALSE)),0,'Module C Corrected'!M46),'Module C Corrected'!M46)</f>
        <v>0</v>
      </c>
      <c r="N46" s="51">
        <f ca="1">IFERROR(IF(AND($A46=VLOOKUP($A46&amp;"."&amp;$C46,UncollectibleLookup,2,FALSE),$C46=VLOOKUP($A46&amp;"."&amp;$C46,UncollectibleLookup,4,FALSE)),0,'Module C Corrected'!N46),'Module C Corrected'!N46)</f>
        <v>0</v>
      </c>
      <c r="O46" s="51">
        <f ca="1">IFERROR(IF(AND($A46=VLOOKUP($A46&amp;"."&amp;$C46,UncollectibleLookup,2,FALSE),$C46=VLOOKUP($A46&amp;"."&amp;$C46,UncollectibleLookup,4,FALSE)),0,'Module C Corrected'!O46),'Module C Corrected'!O46)</f>
        <v>0</v>
      </c>
      <c r="P46" s="51">
        <f ca="1">IFERROR(IF(AND($A46=VLOOKUP($A46&amp;"."&amp;$C46,UncollectibleLookup,2,FALSE),$C46=VLOOKUP($A46&amp;"."&amp;$C46,UncollectibleLookup,4,FALSE)),0,'Module C Corrected'!P46),'Module C Corrected'!P46)</f>
        <v>0</v>
      </c>
      <c r="Q46" s="32">
        <f ca="1">IFERROR(IF(AND($A46=VLOOKUP($A46&amp;"."&amp;$C46,UncollectibleLookup,2,FALSE),$C46=VLOOKUP($A46&amp;"."&amp;$C46,UncollectibleLookup,4,FALSE)),0,'Module C Corrected'!Q46),'Module C Corrected'!Q46)</f>
        <v>0</v>
      </c>
      <c r="R46" s="32">
        <f ca="1">IFERROR(IF(AND($A46=VLOOKUP($A46&amp;"."&amp;$C46,UncollectibleLookup,2,FALSE),$C46=VLOOKUP($A46&amp;"."&amp;$C46,UncollectibleLookup,4,FALSE)),0,'Module C Corrected'!R46),'Module C Corrected'!R46)</f>
        <v>0</v>
      </c>
      <c r="S46" s="32">
        <f ca="1">IFERROR(IF(AND($A46=VLOOKUP($A46&amp;"."&amp;$C46,UncollectibleLookup,2,FALSE),$C46=VLOOKUP($A46&amp;"."&amp;$C46,UncollectibleLookup,4,FALSE)),0,'Module C Corrected'!S46),'Module C Corrected'!S46)</f>
        <v>0</v>
      </c>
      <c r="T46" s="32">
        <f ca="1">IFERROR(IF(AND($A46=VLOOKUP($A46&amp;"."&amp;$C46,UncollectibleLookup,2,FALSE),$C46=VLOOKUP($A46&amp;"."&amp;$C46,UncollectibleLookup,4,FALSE)),0,'Module C Corrected'!T46),'Module C Corrected'!T46)</f>
        <v>0</v>
      </c>
      <c r="U46" s="32">
        <f ca="1">IFERROR(IF(AND($A46=VLOOKUP($A46&amp;"."&amp;$C46,UncollectibleLookup,2,FALSE),$C46=VLOOKUP($A46&amp;"."&amp;$C46,UncollectibleLookup,4,FALSE)),0,'Module C Corrected'!U46),'Module C Corrected'!U46)</f>
        <v>0</v>
      </c>
      <c r="V46" s="32">
        <f ca="1">IFERROR(IF(AND($A46=VLOOKUP($A46&amp;"."&amp;$C46,UncollectibleLookup,2,FALSE),$C46=VLOOKUP($A46&amp;"."&amp;$C46,UncollectibleLookup,4,FALSE)),0,'Module C Corrected'!V46),'Module C Corrected'!V46)</f>
        <v>0</v>
      </c>
      <c r="W46" s="32">
        <f ca="1">IFERROR(IF(AND($A46=VLOOKUP($A46&amp;"."&amp;$C46,UncollectibleLookup,2,FALSE),$C46=VLOOKUP($A46&amp;"."&amp;$C46,UncollectibleLookup,4,FALSE)),0,'Module C Corrected'!W46),'Module C Corrected'!W46)</f>
        <v>0</v>
      </c>
      <c r="X46" s="32">
        <f ca="1">IFERROR(IF(AND($A46=VLOOKUP($A46&amp;"."&amp;$C46,UncollectibleLookup,2,FALSE),$C46=VLOOKUP($A46&amp;"."&amp;$C46,UncollectibleLookup,4,FALSE)),0,'Module C Corrected'!X46),'Module C Corrected'!X46)</f>
        <v>5182.3</v>
      </c>
      <c r="Y46" s="32">
        <f ca="1">IFERROR(IF(AND($A46=VLOOKUP($A46&amp;"."&amp;$C46,UncollectibleLookup,2,FALSE),$C46=VLOOKUP($A46&amp;"."&amp;$C46,UncollectibleLookup,4,FALSE)),0,'Module C Corrected'!Y46),'Module C Corrected'!Y46)</f>
        <v>0</v>
      </c>
      <c r="Z46" s="32">
        <f ca="1">IFERROR(IF(AND($A46=VLOOKUP($A46&amp;"."&amp;$C46,UncollectibleLookup,2,FALSE),$C46=VLOOKUP($A46&amp;"."&amp;$C46,UncollectibleLookup,4,FALSE)),0,'Module C Corrected'!Z46),'Module C Corrected'!Z46)</f>
        <v>0</v>
      </c>
      <c r="AA46" s="32">
        <f ca="1">IFERROR(IF(AND($A46=VLOOKUP($A46&amp;"."&amp;$C46,UncollectibleLookup,2,FALSE),$C46=VLOOKUP($A46&amp;"."&amp;$C46,UncollectibleLookup,4,FALSE)),0,'Module C Corrected'!AA46),'Module C Corrected'!AA46)</f>
        <v>0</v>
      </c>
      <c r="AB46" s="32">
        <f ca="1">IFERROR(IF(AND($A46=VLOOKUP($A46&amp;"."&amp;$C46,UncollectibleLookup,2,FALSE),$C46=VLOOKUP($A46&amp;"."&amp;$C46,UncollectibleLookup,4,FALSE)),0,'Module C Corrected'!AB46),'Module C Corrected'!AB46)</f>
        <v>0</v>
      </c>
      <c r="AC46" s="2" t="str">
        <f>IF(ISBLANK('Module C Corrected'!AC46),"",'Module C Corrected'!AC46)</f>
        <v/>
      </c>
      <c r="AD46" s="2" t="str">
        <f>IF(ISBLANK('Module C Corrected'!AD46),"",'Module C Corrected'!AD46)</f>
        <v/>
      </c>
      <c r="AE46" s="2" t="str">
        <f>IF(ISBLANK('Module C Corrected'!AE46),"",'Module C Corrected'!AE46)</f>
        <v/>
      </c>
      <c r="AF46" s="2" t="str">
        <f>IF(ISBLANK('Module C Corrected'!AF46),"",'Module C Corrected'!AF46)</f>
        <v/>
      </c>
      <c r="AG46" s="2" t="str">
        <f>IF(ISBLANK('Module C Corrected'!AG46),"",'Module C Corrected'!AG46)</f>
        <v/>
      </c>
      <c r="AH46" s="2" t="str">
        <f>IF(ISBLANK('Module C Corrected'!AH46),"",'Module C Corrected'!AH46)</f>
        <v/>
      </c>
      <c r="AI46" s="2" t="str">
        <f>IF(ISBLANK('Module C Corrected'!AI46),"",'Module C Corrected'!AI46)</f>
        <v/>
      </c>
      <c r="AJ46" s="2">
        <f>IF(ISBLANK('Module C Corrected'!AJ46),"",'Module C Corrected'!AJ46)</f>
        <v>1.05</v>
      </c>
      <c r="AK46" s="2" t="str">
        <f>IF(ISBLANK('Module C Corrected'!AK46),"",'Module C Corrected'!AK46)</f>
        <v/>
      </c>
      <c r="AL46" s="2" t="str">
        <f>IF(ISBLANK('Module C Corrected'!AL46),"",'Module C Corrected'!AL46)</f>
        <v/>
      </c>
      <c r="AM46" s="2" t="str">
        <f>IF(ISBLANK('Module C Corrected'!AM46),"",'Module C Corrected'!AM46)</f>
        <v/>
      </c>
      <c r="AN46" s="2" t="str">
        <f>IF(ISBLANK('Module C Corrected'!AN46),"",'Module C Corrected'!AN46)</f>
        <v/>
      </c>
      <c r="AO46" s="33">
        <f ca="1">IFERROR(IF(AND($A46=VLOOKUP($A46&amp;"."&amp;$C46,UncollectibleLookup,2,FALSE),$C46=VLOOKUP($A46&amp;"."&amp;$C46,UncollectibleLookup,4,FALSE)),0,'Module C Corrected'!AO46),'Module C Corrected'!AO46)</f>
        <v>0</v>
      </c>
      <c r="AP46" s="33">
        <f ca="1">IFERROR(IF(AND($A46=VLOOKUP($A46&amp;"."&amp;$C46,UncollectibleLookup,2,FALSE),$C46=VLOOKUP($A46&amp;"."&amp;$C46,UncollectibleLookup,4,FALSE)),0,'Module C Corrected'!AP46),'Module C Corrected'!AP46)</f>
        <v>0</v>
      </c>
      <c r="AQ46" s="33">
        <f ca="1">IFERROR(IF(AND($A46=VLOOKUP($A46&amp;"."&amp;$C46,UncollectibleLookup,2,FALSE),$C46=VLOOKUP($A46&amp;"."&amp;$C46,UncollectibleLookup,4,FALSE)),0,'Module C Corrected'!AQ46),'Module C Corrected'!AQ46)</f>
        <v>0</v>
      </c>
      <c r="AR46" s="33">
        <f ca="1">IFERROR(IF(AND($A46=VLOOKUP($A46&amp;"."&amp;$C46,UncollectibleLookup,2,FALSE),$C46=VLOOKUP($A46&amp;"."&amp;$C46,UncollectibleLookup,4,FALSE)),0,'Module C Corrected'!AR46),'Module C Corrected'!AR46)</f>
        <v>0</v>
      </c>
      <c r="AS46" s="33">
        <f ca="1">IFERROR(IF(AND($A46=VLOOKUP($A46&amp;"."&amp;$C46,UncollectibleLookup,2,FALSE),$C46=VLOOKUP($A46&amp;"."&amp;$C46,UncollectibleLookup,4,FALSE)),0,'Module C Corrected'!AS46),'Module C Corrected'!AS46)</f>
        <v>0</v>
      </c>
      <c r="AT46" s="33">
        <f ca="1">IFERROR(IF(AND($A46=VLOOKUP($A46&amp;"."&amp;$C46,UncollectibleLookup,2,FALSE),$C46=VLOOKUP($A46&amp;"."&amp;$C46,UncollectibleLookup,4,FALSE)),0,'Module C Corrected'!AT46),'Module C Corrected'!AT46)</f>
        <v>0</v>
      </c>
      <c r="AU46" s="33">
        <f ca="1">IFERROR(IF(AND($A46=VLOOKUP($A46&amp;"."&amp;$C46,UncollectibleLookup,2,FALSE),$C46=VLOOKUP($A46&amp;"."&amp;$C46,UncollectibleLookup,4,FALSE)),0,'Module C Corrected'!AU46),'Module C Corrected'!AU46)</f>
        <v>0</v>
      </c>
      <c r="AV46" s="33">
        <f ca="1">IFERROR(IF(AND($A46=VLOOKUP($A46&amp;"."&amp;$C46,UncollectibleLookup,2,FALSE),$C46=VLOOKUP($A46&amp;"."&amp;$C46,UncollectibleLookup,4,FALSE)),0,'Module C Corrected'!AV46),'Module C Corrected'!AV46)</f>
        <v>54.41</v>
      </c>
      <c r="AW46" s="33">
        <f ca="1">IFERROR(IF(AND($A46=VLOOKUP($A46&amp;"."&amp;$C46,UncollectibleLookup,2,FALSE),$C46=VLOOKUP($A46&amp;"."&amp;$C46,UncollectibleLookup,4,FALSE)),0,'Module C Corrected'!AW46),'Module C Corrected'!AW46)</f>
        <v>0</v>
      </c>
      <c r="AX46" s="33">
        <f ca="1">IFERROR(IF(AND($A46=VLOOKUP($A46&amp;"."&amp;$C46,UncollectibleLookup,2,FALSE),$C46=VLOOKUP($A46&amp;"."&amp;$C46,UncollectibleLookup,4,FALSE)),0,'Module C Corrected'!AX46),'Module C Corrected'!AX46)</f>
        <v>0</v>
      </c>
      <c r="AY46" s="33">
        <f ca="1">IFERROR(IF(AND($A46=VLOOKUP($A46&amp;"."&amp;$C46,UncollectibleLookup,2,FALSE),$C46=VLOOKUP($A46&amp;"."&amp;$C46,UncollectibleLookup,4,FALSE)),0,'Module C Corrected'!AY46),'Module C Corrected'!AY46)</f>
        <v>0</v>
      </c>
      <c r="AZ46" s="33">
        <f ca="1">IFERROR(IF(AND($A46=VLOOKUP($A46&amp;"."&amp;$C46,UncollectibleLookup,2,FALSE),$C46=VLOOKUP($A46&amp;"."&amp;$C46,UncollectibleLookup,4,FALSE)),0,'Module C Corrected'!AZ46),'Module C Corrected'!AZ46)</f>
        <v>0</v>
      </c>
      <c r="BA46" s="31">
        <f t="shared" ca="1" si="27"/>
        <v>0</v>
      </c>
      <c r="BB46" s="31">
        <f t="shared" ca="1" si="27"/>
        <v>0</v>
      </c>
      <c r="BC46" s="31">
        <f t="shared" ca="1" si="27"/>
        <v>0</v>
      </c>
      <c r="BD46" s="31">
        <f t="shared" ca="1" si="23"/>
        <v>0</v>
      </c>
      <c r="BE46" s="31">
        <f t="shared" ca="1" si="23"/>
        <v>0</v>
      </c>
      <c r="BF46" s="31">
        <f t="shared" ca="1" si="23"/>
        <v>0</v>
      </c>
      <c r="BG46" s="31">
        <f t="shared" ca="1" si="23"/>
        <v>0</v>
      </c>
      <c r="BH46" s="31">
        <f t="shared" ca="1" si="23"/>
        <v>0</v>
      </c>
      <c r="BI46" s="31">
        <f t="shared" ca="1" si="23"/>
        <v>0</v>
      </c>
      <c r="BJ46" s="31">
        <f t="shared" ca="1" si="23"/>
        <v>0</v>
      </c>
      <c r="BK46" s="31">
        <f t="shared" ca="1" si="23"/>
        <v>0</v>
      </c>
      <c r="BL46" s="31">
        <f t="shared" ca="1" si="23"/>
        <v>0</v>
      </c>
      <c r="BM46" s="6">
        <f t="shared" ca="1" si="24"/>
        <v>8.3000000000000001E-3</v>
      </c>
      <c r="BN46" s="6">
        <f t="shared" ca="1" si="24"/>
        <v>8.3000000000000001E-3</v>
      </c>
      <c r="BO46" s="6">
        <f t="shared" ca="1" si="24"/>
        <v>8.3000000000000001E-3</v>
      </c>
      <c r="BP46" s="6">
        <f t="shared" ca="1" si="24"/>
        <v>8.3000000000000001E-3</v>
      </c>
      <c r="BQ46" s="6">
        <f t="shared" ca="1" si="24"/>
        <v>8.3000000000000001E-3</v>
      </c>
      <c r="BR46" s="6">
        <f t="shared" ca="1" si="24"/>
        <v>8.3000000000000001E-3</v>
      </c>
      <c r="BS46" s="6">
        <f t="shared" ca="1" si="24"/>
        <v>8.3000000000000001E-3</v>
      </c>
      <c r="BT46" s="6">
        <f t="shared" ca="1" si="24"/>
        <v>8.3000000000000001E-3</v>
      </c>
      <c r="BU46" s="6">
        <f t="shared" ca="1" si="24"/>
        <v>8.3000000000000001E-3</v>
      </c>
      <c r="BV46" s="6">
        <f t="shared" ca="1" si="24"/>
        <v>8.3000000000000001E-3</v>
      </c>
      <c r="BW46" s="6">
        <f t="shared" ca="1" si="24"/>
        <v>8.3000000000000001E-3</v>
      </c>
      <c r="BX46" s="6">
        <f t="shared" ca="1" si="24"/>
        <v>8.3000000000000001E-3</v>
      </c>
      <c r="BY46" s="31">
        <f t="shared" ca="1" si="19"/>
        <v>0</v>
      </c>
      <c r="BZ46" s="31">
        <f t="shared" ca="1" si="19"/>
        <v>0</v>
      </c>
      <c r="CA46" s="31">
        <f t="shared" ca="1" si="19"/>
        <v>0</v>
      </c>
      <c r="CB46" s="31">
        <f t="shared" ca="1" si="18"/>
        <v>0</v>
      </c>
      <c r="CC46" s="31">
        <f t="shared" ca="1" si="18"/>
        <v>0</v>
      </c>
      <c r="CD46" s="31">
        <f t="shared" ca="1" si="18"/>
        <v>0</v>
      </c>
      <c r="CE46" s="31">
        <f t="shared" ca="1" si="18"/>
        <v>0</v>
      </c>
      <c r="CF46" s="31">
        <f t="shared" ca="1" si="18"/>
        <v>43.01</v>
      </c>
      <c r="CG46" s="31">
        <f t="shared" ca="1" si="18"/>
        <v>0</v>
      </c>
      <c r="CH46" s="31">
        <f t="shared" ca="1" si="18"/>
        <v>0</v>
      </c>
      <c r="CI46" s="31">
        <f t="shared" ca="1" si="18"/>
        <v>0</v>
      </c>
      <c r="CJ46" s="31">
        <f t="shared" ca="1" si="18"/>
        <v>0</v>
      </c>
      <c r="CK46" s="32">
        <f t="shared" ca="1" si="28"/>
        <v>0</v>
      </c>
      <c r="CL46" s="32">
        <f t="shared" ca="1" si="28"/>
        <v>0</v>
      </c>
      <c r="CM46" s="32">
        <f t="shared" ca="1" si="28"/>
        <v>0</v>
      </c>
      <c r="CN46" s="32">
        <f t="shared" ca="1" si="25"/>
        <v>0</v>
      </c>
      <c r="CO46" s="32">
        <f t="shared" ca="1" si="25"/>
        <v>0</v>
      </c>
      <c r="CP46" s="32">
        <f t="shared" ca="1" si="25"/>
        <v>0</v>
      </c>
      <c r="CQ46" s="32">
        <f t="shared" ca="1" si="25"/>
        <v>0</v>
      </c>
      <c r="CR46" s="32">
        <f t="shared" ca="1" si="25"/>
        <v>12.96</v>
      </c>
      <c r="CS46" s="32">
        <f t="shared" ca="1" si="25"/>
        <v>0</v>
      </c>
      <c r="CT46" s="32">
        <f t="shared" ca="1" si="25"/>
        <v>0</v>
      </c>
      <c r="CU46" s="32">
        <f t="shared" ca="1" si="25"/>
        <v>0</v>
      </c>
      <c r="CV46" s="32">
        <f t="shared" ca="1" si="25"/>
        <v>0</v>
      </c>
      <c r="CW46" s="31">
        <f t="shared" ca="1" si="29"/>
        <v>0</v>
      </c>
      <c r="CX46" s="31">
        <f t="shared" ca="1" si="29"/>
        <v>0</v>
      </c>
      <c r="CY46" s="31">
        <f t="shared" ca="1" si="29"/>
        <v>0</v>
      </c>
      <c r="CZ46" s="31">
        <f t="shared" ca="1" si="26"/>
        <v>0</v>
      </c>
      <c r="DA46" s="31">
        <f t="shared" ca="1" si="26"/>
        <v>0</v>
      </c>
      <c r="DB46" s="31">
        <f t="shared" ca="1" si="26"/>
        <v>0</v>
      </c>
      <c r="DC46" s="31">
        <f t="shared" ca="1" si="26"/>
        <v>0</v>
      </c>
      <c r="DD46" s="31">
        <f t="shared" ca="1" si="26"/>
        <v>1.5600000000000023</v>
      </c>
      <c r="DE46" s="31">
        <f t="shared" ca="1" si="26"/>
        <v>0</v>
      </c>
      <c r="DF46" s="31">
        <f t="shared" ca="1" si="26"/>
        <v>0</v>
      </c>
      <c r="DG46" s="31">
        <f t="shared" ca="1" si="26"/>
        <v>0</v>
      </c>
      <c r="DH46" s="31">
        <f t="shared" ca="1" si="26"/>
        <v>0</v>
      </c>
      <c r="DI46" s="32">
        <f t="shared" ca="1" si="20"/>
        <v>0</v>
      </c>
      <c r="DJ46" s="32">
        <f t="shared" ca="1" si="20"/>
        <v>0</v>
      </c>
      <c r="DK46" s="32">
        <f t="shared" ca="1" si="20"/>
        <v>0</v>
      </c>
      <c r="DL46" s="32">
        <f t="shared" ca="1" si="20"/>
        <v>0</v>
      </c>
      <c r="DM46" s="32">
        <f t="shared" ca="1" si="20"/>
        <v>0</v>
      </c>
      <c r="DN46" s="32">
        <f t="shared" ca="1" si="20"/>
        <v>0</v>
      </c>
      <c r="DO46" s="32">
        <f t="shared" ca="1" si="20"/>
        <v>0</v>
      </c>
      <c r="DP46" s="32">
        <f t="shared" ca="1" si="20"/>
        <v>0.08</v>
      </c>
      <c r="DQ46" s="32">
        <f t="shared" ca="1" si="20"/>
        <v>0</v>
      </c>
      <c r="DR46" s="32">
        <f t="shared" ca="1" si="20"/>
        <v>0</v>
      </c>
      <c r="DS46" s="32">
        <f t="shared" ca="1" si="20"/>
        <v>0</v>
      </c>
      <c r="DT46" s="32">
        <f t="shared" ca="1" si="20"/>
        <v>0</v>
      </c>
      <c r="DU46" s="31">
        <f t="shared" ca="1" si="21"/>
        <v>0</v>
      </c>
      <c r="DV46" s="31">
        <f t="shared" ca="1" si="21"/>
        <v>0</v>
      </c>
      <c r="DW46" s="31">
        <f t="shared" ca="1" si="21"/>
        <v>0</v>
      </c>
      <c r="DX46" s="31">
        <f t="shared" ca="1" si="21"/>
        <v>0</v>
      </c>
      <c r="DY46" s="31">
        <f t="shared" ca="1" si="21"/>
        <v>0</v>
      </c>
      <c r="DZ46" s="31">
        <f t="shared" ca="1" si="21"/>
        <v>0</v>
      </c>
      <c r="EA46" s="31">
        <f t="shared" ca="1" si="21"/>
        <v>0</v>
      </c>
      <c r="EB46" s="31">
        <f t="shared" ca="1" si="21"/>
        <v>0.48</v>
      </c>
      <c r="EC46" s="31">
        <f t="shared" ca="1" si="21"/>
        <v>0</v>
      </c>
      <c r="ED46" s="31">
        <f t="shared" ca="1" si="21"/>
        <v>0</v>
      </c>
      <c r="EE46" s="31">
        <f t="shared" ca="1" si="21"/>
        <v>0</v>
      </c>
      <c r="EF46" s="31">
        <f t="shared" ca="1" si="21"/>
        <v>0</v>
      </c>
      <c r="EG46" s="32">
        <f t="shared" ca="1" si="22"/>
        <v>0</v>
      </c>
      <c r="EH46" s="32">
        <f t="shared" ca="1" si="22"/>
        <v>0</v>
      </c>
      <c r="EI46" s="32">
        <f t="shared" ca="1" si="22"/>
        <v>0</v>
      </c>
      <c r="EJ46" s="32">
        <f t="shared" ca="1" si="22"/>
        <v>0</v>
      </c>
      <c r="EK46" s="32">
        <f t="shared" ca="1" si="22"/>
        <v>0</v>
      </c>
      <c r="EL46" s="32">
        <f t="shared" ca="1" si="22"/>
        <v>0</v>
      </c>
      <c r="EM46" s="32">
        <f t="shared" ca="1" si="22"/>
        <v>0</v>
      </c>
      <c r="EN46" s="32">
        <f t="shared" ca="1" si="22"/>
        <v>2.1200000000000023</v>
      </c>
      <c r="EO46" s="32">
        <f t="shared" ca="1" si="22"/>
        <v>0</v>
      </c>
      <c r="EP46" s="32">
        <f t="shared" ca="1" si="22"/>
        <v>0</v>
      </c>
      <c r="EQ46" s="32">
        <f t="shared" ca="1" si="22"/>
        <v>0</v>
      </c>
      <c r="ER46" s="32">
        <f t="shared" ca="1" si="22"/>
        <v>0</v>
      </c>
    </row>
    <row r="47" spans="1:148">
      <c r="A47" t="s">
        <v>443</v>
      </c>
      <c r="B47" s="1" t="s">
        <v>57</v>
      </c>
      <c r="C47" t="str">
        <f t="shared" ca="1" si="1"/>
        <v>DAI1</v>
      </c>
      <c r="D47" t="str">
        <f t="shared" ca="1" si="2"/>
        <v>Daishowa-Marubeni</v>
      </c>
      <c r="E47" s="51">
        <f ca="1">IFERROR(IF(AND($A47=VLOOKUP($A47&amp;"."&amp;$C47,UncollectibleLookup,2,FALSE),$C47=VLOOKUP($A47&amp;"."&amp;$C47,UncollectibleLookup,4,FALSE)),0,'Module C Corrected'!E47),'Module C Corrected'!E47)</f>
        <v>1878.604</v>
      </c>
      <c r="F47" s="51">
        <f ca="1">IFERROR(IF(AND($A47=VLOOKUP($A47&amp;"."&amp;$C47,UncollectibleLookup,2,FALSE),$C47=VLOOKUP($A47&amp;"."&amp;$C47,UncollectibleLookup,4,FALSE)),0,'Module C Corrected'!F47),'Module C Corrected'!F47)</f>
        <v>1908.704</v>
      </c>
      <c r="G47" s="51">
        <f ca="1">IFERROR(IF(AND($A47=VLOOKUP($A47&amp;"."&amp;$C47,UncollectibleLookup,2,FALSE),$C47=VLOOKUP($A47&amp;"."&amp;$C47,UncollectibleLookup,4,FALSE)),0,'Module C Corrected'!G47),'Module C Corrected'!G47)</f>
        <v>2632.07</v>
      </c>
      <c r="H47" s="51">
        <f ca="1">IFERROR(IF(AND($A47=VLOOKUP($A47&amp;"."&amp;$C47,UncollectibleLookup,2,FALSE),$C47=VLOOKUP($A47&amp;"."&amp;$C47,UncollectibleLookup,4,FALSE)),0,'Module C Corrected'!H47),'Module C Corrected'!H47)</f>
        <v>2126.11</v>
      </c>
      <c r="I47" s="51">
        <f ca="1">IFERROR(IF(AND($A47=VLOOKUP($A47&amp;"."&amp;$C47,UncollectibleLookup,2,FALSE),$C47=VLOOKUP($A47&amp;"."&amp;$C47,UncollectibleLookup,4,FALSE)),0,'Module C Corrected'!I47),'Module C Corrected'!I47)</f>
        <v>1072.2460000000001</v>
      </c>
      <c r="J47" s="51">
        <f ca="1">IFERROR(IF(AND($A47=VLOOKUP($A47&amp;"."&amp;$C47,UncollectibleLookup,2,FALSE),$C47=VLOOKUP($A47&amp;"."&amp;$C47,UncollectibleLookup,4,FALSE)),0,'Module C Corrected'!J47),'Module C Corrected'!J47)</f>
        <v>2203.0540000000001</v>
      </c>
      <c r="K47" s="51">
        <f ca="1">IFERROR(IF(AND($A47=VLOOKUP($A47&amp;"."&amp;$C47,UncollectibleLookup,2,FALSE),$C47=VLOOKUP($A47&amp;"."&amp;$C47,UncollectibleLookup,4,FALSE)),0,'Module C Corrected'!K47),'Module C Corrected'!K47)</f>
        <v>989.36599999999999</v>
      </c>
      <c r="L47" s="51">
        <f ca="1">IFERROR(IF(AND($A47=VLOOKUP($A47&amp;"."&amp;$C47,UncollectibleLookup,2,FALSE),$C47=VLOOKUP($A47&amp;"."&amp;$C47,UncollectibleLookup,4,FALSE)),0,'Module C Corrected'!L47),'Module C Corrected'!L47)</f>
        <v>1385.1880000000001</v>
      </c>
      <c r="M47" s="51">
        <f ca="1">IFERROR(IF(AND($A47=VLOOKUP($A47&amp;"."&amp;$C47,UncollectibleLookup,2,FALSE),$C47=VLOOKUP($A47&amp;"."&amp;$C47,UncollectibleLookup,4,FALSE)),0,'Module C Corrected'!M47),'Module C Corrected'!M47)</f>
        <v>1423.4639999999999</v>
      </c>
      <c r="N47" s="51">
        <f ca="1">IFERROR(IF(AND($A47=VLOOKUP($A47&amp;"."&amp;$C47,UncollectibleLookup,2,FALSE),$C47=VLOOKUP($A47&amp;"."&amp;$C47,UncollectibleLookup,4,FALSE)),0,'Module C Corrected'!N47),'Module C Corrected'!N47)</f>
        <v>809.55</v>
      </c>
      <c r="O47" s="51">
        <f ca="1">IFERROR(IF(AND($A47=VLOOKUP($A47&amp;"."&amp;$C47,UncollectibleLookup,2,FALSE),$C47=VLOOKUP($A47&amp;"."&amp;$C47,UncollectibleLookup,4,FALSE)),0,'Module C Corrected'!O47),'Module C Corrected'!O47)</f>
        <v>1187.7180000000001</v>
      </c>
      <c r="P47" s="51">
        <f ca="1">IFERROR(IF(AND($A47=VLOOKUP($A47&amp;"."&amp;$C47,UncollectibleLookup,2,FALSE),$C47=VLOOKUP($A47&amp;"."&amp;$C47,UncollectibleLookup,4,FALSE)),0,'Module C Corrected'!P47),'Module C Corrected'!P47)</f>
        <v>2416.0920000000001</v>
      </c>
      <c r="Q47" s="32">
        <f ca="1">IFERROR(IF(AND($A47=VLOOKUP($A47&amp;"."&amp;$C47,UncollectibleLookup,2,FALSE),$C47=VLOOKUP($A47&amp;"."&amp;$C47,UncollectibleLookup,4,FALSE)),0,'Module C Corrected'!Q47),'Module C Corrected'!Q47)</f>
        <v>202301.28</v>
      </c>
      <c r="R47" s="32">
        <f ca="1">IFERROR(IF(AND($A47=VLOOKUP($A47&amp;"."&amp;$C47,UncollectibleLookup,2,FALSE),$C47=VLOOKUP($A47&amp;"."&amp;$C47,UncollectibleLookup,4,FALSE)),0,'Module C Corrected'!R47),'Module C Corrected'!R47)</f>
        <v>99366.84</v>
      </c>
      <c r="S47" s="32">
        <f ca="1">IFERROR(IF(AND($A47=VLOOKUP($A47&amp;"."&amp;$C47,UncollectibleLookup,2,FALSE),$C47=VLOOKUP($A47&amp;"."&amp;$C47,UncollectibleLookup,4,FALSE)),0,'Module C Corrected'!S47),'Module C Corrected'!S47)</f>
        <v>113262.52</v>
      </c>
      <c r="T47" s="32">
        <f ca="1">IFERROR(IF(AND($A47=VLOOKUP($A47&amp;"."&amp;$C47,UncollectibleLookup,2,FALSE),$C47=VLOOKUP($A47&amp;"."&amp;$C47,UncollectibleLookup,4,FALSE)),0,'Module C Corrected'!T47),'Module C Corrected'!T47)</f>
        <v>70228.36</v>
      </c>
      <c r="U47" s="32">
        <f ca="1">IFERROR(IF(AND($A47=VLOOKUP($A47&amp;"."&amp;$C47,UncollectibleLookup,2,FALSE),$C47=VLOOKUP($A47&amp;"."&amp;$C47,UncollectibleLookup,4,FALSE)),0,'Module C Corrected'!U47),'Module C Corrected'!U47)</f>
        <v>39594.129999999997</v>
      </c>
      <c r="V47" s="32">
        <f ca="1">IFERROR(IF(AND($A47=VLOOKUP($A47&amp;"."&amp;$C47,UncollectibleLookup,2,FALSE),$C47=VLOOKUP($A47&amp;"."&amp;$C47,UncollectibleLookup,4,FALSE)),0,'Module C Corrected'!V47),'Module C Corrected'!V47)</f>
        <v>81025.36</v>
      </c>
      <c r="W47" s="32">
        <f ca="1">IFERROR(IF(AND($A47=VLOOKUP($A47&amp;"."&amp;$C47,UncollectibleLookup,2,FALSE),$C47=VLOOKUP($A47&amp;"."&amp;$C47,UncollectibleLookup,4,FALSE)),0,'Module C Corrected'!W47),'Module C Corrected'!W47)</f>
        <v>40280.639999999999</v>
      </c>
      <c r="X47" s="32">
        <f ca="1">IFERROR(IF(AND($A47=VLOOKUP($A47&amp;"."&amp;$C47,UncollectibleLookup,2,FALSE),$C47=VLOOKUP($A47&amp;"."&amp;$C47,UncollectibleLookup,4,FALSE)),0,'Module C Corrected'!X47),'Module C Corrected'!X47)</f>
        <v>60902.48</v>
      </c>
      <c r="Y47" s="32">
        <f ca="1">IFERROR(IF(AND($A47=VLOOKUP($A47&amp;"."&amp;$C47,UncollectibleLookup,2,FALSE),$C47=VLOOKUP($A47&amp;"."&amp;$C47,UncollectibleLookup,4,FALSE)),0,'Module C Corrected'!Y47),'Module C Corrected'!Y47)</f>
        <v>183024.14</v>
      </c>
      <c r="Z47" s="32">
        <f ca="1">IFERROR(IF(AND($A47=VLOOKUP($A47&amp;"."&amp;$C47,UncollectibleLookup,2,FALSE),$C47=VLOOKUP($A47&amp;"."&amp;$C47,UncollectibleLookup,4,FALSE)),0,'Module C Corrected'!Z47),'Module C Corrected'!Z47)</f>
        <v>29772.2</v>
      </c>
      <c r="AA47" s="32">
        <f ca="1">IFERROR(IF(AND($A47=VLOOKUP($A47&amp;"."&amp;$C47,UncollectibleLookup,2,FALSE),$C47=VLOOKUP($A47&amp;"."&amp;$C47,UncollectibleLookup,4,FALSE)),0,'Module C Corrected'!AA47),'Module C Corrected'!AA47)</f>
        <v>60621.82</v>
      </c>
      <c r="AB47" s="32">
        <f ca="1">IFERROR(IF(AND($A47=VLOOKUP($A47&amp;"."&amp;$C47,UncollectibleLookup,2,FALSE),$C47=VLOOKUP($A47&amp;"."&amp;$C47,UncollectibleLookup,4,FALSE)),0,'Module C Corrected'!AB47),'Module C Corrected'!AB47)</f>
        <v>131347.03</v>
      </c>
      <c r="AC47" s="2">
        <f>IF(ISBLANK('Module C Corrected'!AC47),"",'Module C Corrected'!AC47)</f>
        <v>-2.0299999999999998</v>
      </c>
      <c r="AD47" s="2">
        <f>IF(ISBLANK('Module C Corrected'!AD47),"",'Module C Corrected'!AD47)</f>
        <v>-2.0299999999999998</v>
      </c>
      <c r="AE47" s="2">
        <f>IF(ISBLANK('Module C Corrected'!AE47),"",'Module C Corrected'!AE47)</f>
        <v>-2.0299999999999998</v>
      </c>
      <c r="AF47" s="2">
        <f>IF(ISBLANK('Module C Corrected'!AF47),"",'Module C Corrected'!AF47)</f>
        <v>-2.0299999999999998</v>
      </c>
      <c r="AG47" s="2">
        <f>IF(ISBLANK('Module C Corrected'!AG47),"",'Module C Corrected'!AG47)</f>
        <v>-2.0299999999999998</v>
      </c>
      <c r="AH47" s="2">
        <f>IF(ISBLANK('Module C Corrected'!AH47),"",'Module C Corrected'!AH47)</f>
        <v>-2.0299999999999998</v>
      </c>
      <c r="AI47" s="2">
        <f>IF(ISBLANK('Module C Corrected'!AI47),"",'Module C Corrected'!AI47)</f>
        <v>-2.0299999999999998</v>
      </c>
      <c r="AJ47" s="2">
        <f>IF(ISBLANK('Module C Corrected'!AJ47),"",'Module C Corrected'!AJ47)</f>
        <v>-2.0299999999999998</v>
      </c>
      <c r="AK47" s="2">
        <f>IF(ISBLANK('Module C Corrected'!AK47),"",'Module C Corrected'!AK47)</f>
        <v>-2.0299999999999998</v>
      </c>
      <c r="AL47" s="2">
        <f>IF(ISBLANK('Module C Corrected'!AL47),"",'Module C Corrected'!AL47)</f>
        <v>-2.0299999999999998</v>
      </c>
      <c r="AM47" s="2">
        <f>IF(ISBLANK('Module C Corrected'!AM47),"",'Module C Corrected'!AM47)</f>
        <v>-2.0299999999999998</v>
      </c>
      <c r="AN47" s="2">
        <f>IF(ISBLANK('Module C Corrected'!AN47),"",'Module C Corrected'!AN47)</f>
        <v>-2.0299999999999998</v>
      </c>
      <c r="AO47" s="33">
        <f ca="1">IFERROR(IF(AND($A47=VLOOKUP($A47&amp;"."&amp;$C47,UncollectibleLookup,2,FALSE),$C47=VLOOKUP($A47&amp;"."&amp;$C47,UncollectibleLookup,4,FALSE)),0,'Module C Corrected'!AO47),'Module C Corrected'!AO47)</f>
        <v>-4106.72</v>
      </c>
      <c r="AP47" s="33">
        <f ca="1">IFERROR(IF(AND($A47=VLOOKUP($A47&amp;"."&amp;$C47,UncollectibleLookup,2,FALSE),$C47=VLOOKUP($A47&amp;"."&amp;$C47,UncollectibleLookup,4,FALSE)),0,'Module C Corrected'!AP47),'Module C Corrected'!AP47)</f>
        <v>-2017.15</v>
      </c>
      <c r="AQ47" s="33">
        <f ca="1">IFERROR(IF(AND($A47=VLOOKUP($A47&amp;"."&amp;$C47,UncollectibleLookup,2,FALSE),$C47=VLOOKUP($A47&amp;"."&amp;$C47,UncollectibleLookup,4,FALSE)),0,'Module C Corrected'!AQ47),'Module C Corrected'!AQ47)</f>
        <v>-2299.23</v>
      </c>
      <c r="AR47" s="33">
        <f ca="1">IFERROR(IF(AND($A47=VLOOKUP($A47&amp;"."&amp;$C47,UncollectibleLookup,2,FALSE),$C47=VLOOKUP($A47&amp;"."&amp;$C47,UncollectibleLookup,4,FALSE)),0,'Module C Corrected'!AR47),'Module C Corrected'!AR47)</f>
        <v>-1425.64</v>
      </c>
      <c r="AS47" s="33">
        <f ca="1">IFERROR(IF(AND($A47=VLOOKUP($A47&amp;"."&amp;$C47,UncollectibleLookup,2,FALSE),$C47=VLOOKUP($A47&amp;"."&amp;$C47,UncollectibleLookup,4,FALSE)),0,'Module C Corrected'!AS47),'Module C Corrected'!AS47)</f>
        <v>-803.76</v>
      </c>
      <c r="AT47" s="33">
        <f ca="1">IFERROR(IF(AND($A47=VLOOKUP($A47&amp;"."&amp;$C47,UncollectibleLookup,2,FALSE),$C47=VLOOKUP($A47&amp;"."&amp;$C47,UncollectibleLookup,4,FALSE)),0,'Module C Corrected'!AT47),'Module C Corrected'!AT47)</f>
        <v>-1644.81</v>
      </c>
      <c r="AU47" s="33">
        <f ca="1">IFERROR(IF(AND($A47=VLOOKUP($A47&amp;"."&amp;$C47,UncollectibleLookup,2,FALSE),$C47=VLOOKUP($A47&amp;"."&amp;$C47,UncollectibleLookup,4,FALSE)),0,'Module C Corrected'!AU47),'Module C Corrected'!AU47)</f>
        <v>-817.7</v>
      </c>
      <c r="AV47" s="33">
        <f ca="1">IFERROR(IF(AND($A47=VLOOKUP($A47&amp;"."&amp;$C47,UncollectibleLookup,2,FALSE),$C47=VLOOKUP($A47&amp;"."&amp;$C47,UncollectibleLookup,4,FALSE)),0,'Module C Corrected'!AV47),'Module C Corrected'!AV47)</f>
        <v>-1236.32</v>
      </c>
      <c r="AW47" s="33">
        <f ca="1">IFERROR(IF(AND($A47=VLOOKUP($A47&amp;"."&amp;$C47,UncollectibleLookup,2,FALSE),$C47=VLOOKUP($A47&amp;"."&amp;$C47,UncollectibleLookup,4,FALSE)),0,'Module C Corrected'!AW47),'Module C Corrected'!AW47)</f>
        <v>-3715.39</v>
      </c>
      <c r="AX47" s="33">
        <f ca="1">IFERROR(IF(AND($A47=VLOOKUP($A47&amp;"."&amp;$C47,UncollectibleLookup,2,FALSE),$C47=VLOOKUP($A47&amp;"."&amp;$C47,UncollectibleLookup,4,FALSE)),0,'Module C Corrected'!AX47),'Module C Corrected'!AX47)</f>
        <v>-604.38</v>
      </c>
      <c r="AY47" s="33">
        <f ca="1">IFERROR(IF(AND($A47=VLOOKUP($A47&amp;"."&amp;$C47,UncollectibleLookup,2,FALSE),$C47=VLOOKUP($A47&amp;"."&amp;$C47,UncollectibleLookup,4,FALSE)),0,'Module C Corrected'!AY47),'Module C Corrected'!AY47)</f>
        <v>-1230.6199999999999</v>
      </c>
      <c r="AZ47" s="33">
        <f ca="1">IFERROR(IF(AND($A47=VLOOKUP($A47&amp;"."&amp;$C47,UncollectibleLookup,2,FALSE),$C47=VLOOKUP($A47&amp;"."&amp;$C47,UncollectibleLookup,4,FALSE)),0,'Module C Corrected'!AZ47),'Module C Corrected'!AZ47)</f>
        <v>-2666.34</v>
      </c>
      <c r="BA47" s="31">
        <f t="shared" ca="1" si="27"/>
        <v>-60.69</v>
      </c>
      <c r="BB47" s="31">
        <f t="shared" ca="1" si="27"/>
        <v>-29.81</v>
      </c>
      <c r="BC47" s="31">
        <f t="shared" ca="1" si="27"/>
        <v>-33.979999999999997</v>
      </c>
      <c r="BD47" s="31">
        <f t="shared" ca="1" si="23"/>
        <v>-28.09</v>
      </c>
      <c r="BE47" s="31">
        <f t="shared" ca="1" si="23"/>
        <v>-15.84</v>
      </c>
      <c r="BF47" s="31">
        <f t="shared" ca="1" si="23"/>
        <v>-32.409999999999997</v>
      </c>
      <c r="BG47" s="31">
        <f t="shared" ca="1" si="23"/>
        <v>0</v>
      </c>
      <c r="BH47" s="31">
        <f t="shared" ca="1" si="23"/>
        <v>0</v>
      </c>
      <c r="BI47" s="31">
        <f t="shared" ca="1" si="23"/>
        <v>0</v>
      </c>
      <c r="BJ47" s="31">
        <f t="shared" ca="1" si="23"/>
        <v>-35.729999999999997</v>
      </c>
      <c r="BK47" s="31">
        <f t="shared" ca="1" si="23"/>
        <v>-72.75</v>
      </c>
      <c r="BL47" s="31">
        <f t="shared" ca="1" si="23"/>
        <v>-157.62</v>
      </c>
      <c r="BM47" s="6">
        <f t="shared" ca="1" si="24"/>
        <v>-8.0399999999999999E-2</v>
      </c>
      <c r="BN47" s="6">
        <f t="shared" ca="1" si="24"/>
        <v>-8.0399999999999999E-2</v>
      </c>
      <c r="BO47" s="6">
        <f t="shared" ca="1" si="24"/>
        <v>-8.0399999999999999E-2</v>
      </c>
      <c r="BP47" s="6">
        <f t="shared" ca="1" si="24"/>
        <v>-8.0399999999999999E-2</v>
      </c>
      <c r="BQ47" s="6">
        <f t="shared" ca="1" si="24"/>
        <v>-8.0399999999999999E-2</v>
      </c>
      <c r="BR47" s="6">
        <f t="shared" ca="1" si="24"/>
        <v>-8.0399999999999999E-2</v>
      </c>
      <c r="BS47" s="6">
        <f t="shared" ca="1" si="24"/>
        <v>-8.0399999999999999E-2</v>
      </c>
      <c r="BT47" s="6">
        <f t="shared" ca="1" si="24"/>
        <v>-8.0399999999999999E-2</v>
      </c>
      <c r="BU47" s="6">
        <f t="shared" ca="1" si="24"/>
        <v>-8.0399999999999999E-2</v>
      </c>
      <c r="BV47" s="6">
        <f t="shared" ca="1" si="24"/>
        <v>-8.0399999999999999E-2</v>
      </c>
      <c r="BW47" s="6">
        <f t="shared" ca="1" si="24"/>
        <v>-8.0399999999999999E-2</v>
      </c>
      <c r="BX47" s="6">
        <f t="shared" ca="1" si="24"/>
        <v>-8.0399999999999999E-2</v>
      </c>
      <c r="BY47" s="31">
        <f t="shared" ca="1" si="19"/>
        <v>-16265.02</v>
      </c>
      <c r="BZ47" s="31">
        <f t="shared" ca="1" si="19"/>
        <v>-7989.09</v>
      </c>
      <c r="CA47" s="31">
        <f t="shared" ca="1" si="19"/>
        <v>-9106.31</v>
      </c>
      <c r="CB47" s="31">
        <f t="shared" ca="1" si="18"/>
        <v>-5646.36</v>
      </c>
      <c r="CC47" s="31">
        <f t="shared" ca="1" si="18"/>
        <v>-3183.37</v>
      </c>
      <c r="CD47" s="31">
        <f t="shared" ca="1" si="18"/>
        <v>-6514.44</v>
      </c>
      <c r="CE47" s="31">
        <f t="shared" ca="1" si="18"/>
        <v>-3238.56</v>
      </c>
      <c r="CF47" s="31">
        <f t="shared" ca="1" si="18"/>
        <v>-4896.5600000000004</v>
      </c>
      <c r="CG47" s="31">
        <f t="shared" ca="1" si="18"/>
        <v>-14715.14</v>
      </c>
      <c r="CH47" s="31">
        <f t="shared" ca="1" si="18"/>
        <v>-2393.6799999999998</v>
      </c>
      <c r="CI47" s="31">
        <f t="shared" ca="1" si="18"/>
        <v>-4873.99</v>
      </c>
      <c r="CJ47" s="31">
        <f t="shared" ca="1" si="18"/>
        <v>-10560.3</v>
      </c>
      <c r="CK47" s="32">
        <f t="shared" ca="1" si="28"/>
        <v>505.75</v>
      </c>
      <c r="CL47" s="32">
        <f t="shared" ca="1" si="28"/>
        <v>248.42</v>
      </c>
      <c r="CM47" s="32">
        <f t="shared" ca="1" si="28"/>
        <v>283.16000000000003</v>
      </c>
      <c r="CN47" s="32">
        <f t="shared" ca="1" si="25"/>
        <v>175.57</v>
      </c>
      <c r="CO47" s="32">
        <f t="shared" ca="1" si="25"/>
        <v>98.99</v>
      </c>
      <c r="CP47" s="32">
        <f t="shared" ca="1" si="25"/>
        <v>202.56</v>
      </c>
      <c r="CQ47" s="32">
        <f t="shared" ca="1" si="25"/>
        <v>100.7</v>
      </c>
      <c r="CR47" s="32">
        <f t="shared" ca="1" si="25"/>
        <v>152.26</v>
      </c>
      <c r="CS47" s="32">
        <f t="shared" ca="1" si="25"/>
        <v>457.56</v>
      </c>
      <c r="CT47" s="32">
        <f t="shared" ca="1" si="25"/>
        <v>74.430000000000007</v>
      </c>
      <c r="CU47" s="32">
        <f t="shared" ca="1" si="25"/>
        <v>151.55000000000001</v>
      </c>
      <c r="CV47" s="32">
        <f t="shared" ca="1" si="25"/>
        <v>328.37</v>
      </c>
      <c r="CW47" s="31">
        <f t="shared" ca="1" si="29"/>
        <v>-11591.859999999999</v>
      </c>
      <c r="CX47" s="31">
        <f t="shared" ca="1" si="29"/>
        <v>-5693.71</v>
      </c>
      <c r="CY47" s="31">
        <f t="shared" ca="1" si="29"/>
        <v>-6489.9400000000005</v>
      </c>
      <c r="CZ47" s="31">
        <f t="shared" ca="1" si="26"/>
        <v>-4017.0599999999995</v>
      </c>
      <c r="DA47" s="31">
        <f t="shared" ca="1" si="26"/>
        <v>-2264.7799999999997</v>
      </c>
      <c r="DB47" s="31">
        <f t="shared" ca="1" si="26"/>
        <v>-4634.66</v>
      </c>
      <c r="DC47" s="31">
        <f t="shared" ca="1" si="26"/>
        <v>-2320.16</v>
      </c>
      <c r="DD47" s="31">
        <f t="shared" ca="1" si="26"/>
        <v>-3507.9800000000005</v>
      </c>
      <c r="DE47" s="31">
        <f t="shared" ca="1" si="26"/>
        <v>-10542.19</v>
      </c>
      <c r="DF47" s="31">
        <f t="shared" ca="1" si="26"/>
        <v>-1679.1399999999999</v>
      </c>
      <c r="DG47" s="31">
        <f t="shared" ca="1" si="26"/>
        <v>-3419.0699999999997</v>
      </c>
      <c r="DH47" s="31">
        <f t="shared" ca="1" si="26"/>
        <v>-7407.9699999999984</v>
      </c>
      <c r="DI47" s="32">
        <f t="shared" ca="1" si="20"/>
        <v>-579.59</v>
      </c>
      <c r="DJ47" s="32">
        <f t="shared" ca="1" si="20"/>
        <v>-284.69</v>
      </c>
      <c r="DK47" s="32">
        <f t="shared" ca="1" si="20"/>
        <v>-324.5</v>
      </c>
      <c r="DL47" s="32">
        <f t="shared" ca="1" si="20"/>
        <v>-200.85</v>
      </c>
      <c r="DM47" s="32">
        <f t="shared" ca="1" si="20"/>
        <v>-113.24</v>
      </c>
      <c r="DN47" s="32">
        <f t="shared" ca="1" si="20"/>
        <v>-231.73</v>
      </c>
      <c r="DO47" s="32">
        <f t="shared" ca="1" si="20"/>
        <v>-116.01</v>
      </c>
      <c r="DP47" s="32">
        <f t="shared" ca="1" si="20"/>
        <v>-175.4</v>
      </c>
      <c r="DQ47" s="32">
        <f t="shared" ca="1" si="20"/>
        <v>-527.11</v>
      </c>
      <c r="DR47" s="32">
        <f t="shared" ca="1" si="20"/>
        <v>-83.96</v>
      </c>
      <c r="DS47" s="32">
        <f t="shared" ca="1" si="20"/>
        <v>-170.95</v>
      </c>
      <c r="DT47" s="32">
        <f t="shared" ca="1" si="20"/>
        <v>-370.4</v>
      </c>
      <c r="DU47" s="31">
        <f t="shared" ca="1" si="21"/>
        <v>-3734.55</v>
      </c>
      <c r="DV47" s="31">
        <f t="shared" ca="1" si="21"/>
        <v>-1821.05</v>
      </c>
      <c r="DW47" s="31">
        <f t="shared" ca="1" si="21"/>
        <v>-2062.02</v>
      </c>
      <c r="DX47" s="31">
        <f t="shared" ca="1" si="21"/>
        <v>-1268.6400000000001</v>
      </c>
      <c r="DY47" s="31">
        <f t="shared" ca="1" si="21"/>
        <v>-711.53</v>
      </c>
      <c r="DZ47" s="31">
        <f t="shared" ca="1" si="21"/>
        <v>-1448.2</v>
      </c>
      <c r="EA47" s="31">
        <f t="shared" ca="1" si="21"/>
        <v>-721.17</v>
      </c>
      <c r="EB47" s="31">
        <f t="shared" ca="1" si="21"/>
        <v>-1084.42</v>
      </c>
      <c r="EC47" s="31">
        <f t="shared" ca="1" si="21"/>
        <v>-3240.99</v>
      </c>
      <c r="ED47" s="31">
        <f t="shared" ca="1" si="21"/>
        <v>-513.46</v>
      </c>
      <c r="EE47" s="31">
        <f t="shared" ca="1" si="21"/>
        <v>-1039.7</v>
      </c>
      <c r="EF47" s="31">
        <f t="shared" ca="1" si="21"/>
        <v>-2240.5</v>
      </c>
      <c r="EG47" s="32">
        <f t="shared" ca="1" si="22"/>
        <v>-15906</v>
      </c>
      <c r="EH47" s="32">
        <f t="shared" ca="1" si="22"/>
        <v>-7799.45</v>
      </c>
      <c r="EI47" s="32">
        <f t="shared" ca="1" si="22"/>
        <v>-8876.4600000000009</v>
      </c>
      <c r="EJ47" s="32">
        <f t="shared" ca="1" si="22"/>
        <v>-5486.55</v>
      </c>
      <c r="EK47" s="32">
        <f t="shared" ca="1" si="22"/>
        <v>-3089.5499999999993</v>
      </c>
      <c r="EL47" s="32">
        <f t="shared" ca="1" si="22"/>
        <v>-6314.5899999999992</v>
      </c>
      <c r="EM47" s="32">
        <f t="shared" ca="1" si="22"/>
        <v>-3157.34</v>
      </c>
      <c r="EN47" s="32">
        <f t="shared" ca="1" si="22"/>
        <v>-4767.8000000000011</v>
      </c>
      <c r="EO47" s="32">
        <f t="shared" ca="1" si="22"/>
        <v>-14310.29</v>
      </c>
      <c r="EP47" s="32">
        <f t="shared" ca="1" si="22"/>
        <v>-2276.56</v>
      </c>
      <c r="EQ47" s="32">
        <f t="shared" ca="1" si="22"/>
        <v>-4629.7199999999993</v>
      </c>
      <c r="ER47" s="32">
        <f t="shared" ca="1" si="22"/>
        <v>-10018.869999999999</v>
      </c>
    </row>
    <row r="48" spans="1:148">
      <c r="A48" t="s">
        <v>444</v>
      </c>
      <c r="B48" s="1" t="s">
        <v>58</v>
      </c>
      <c r="C48" t="str">
        <f t="shared" ca="1" si="1"/>
        <v>DOWGEN15M</v>
      </c>
      <c r="D48" t="str">
        <f t="shared" ca="1" si="2"/>
        <v>Dow Hydrocarbon Industrial Complex</v>
      </c>
      <c r="E48" s="51">
        <f ca="1">IFERROR(IF(AND($A48=VLOOKUP($A48&amp;"."&amp;$C48,UncollectibleLookup,2,FALSE),$C48=VLOOKUP($A48&amp;"."&amp;$C48,UncollectibleLookup,4,FALSE)),0,'Module C Corrected'!E48),'Module C Corrected'!E48)</f>
        <v>44292.156300000002</v>
      </c>
      <c r="F48" s="51">
        <f ca="1">IFERROR(IF(AND($A48=VLOOKUP($A48&amp;"."&amp;$C48,UncollectibleLookup,2,FALSE),$C48=VLOOKUP($A48&amp;"."&amp;$C48,UncollectibleLookup,4,FALSE)),0,'Module C Corrected'!F48),'Module C Corrected'!F48)</f>
        <v>42652.255899999996</v>
      </c>
      <c r="G48" s="51">
        <f ca="1">IFERROR(IF(AND($A48=VLOOKUP($A48&amp;"."&amp;$C48,UncollectibleLookup,2,FALSE),$C48=VLOOKUP($A48&amp;"."&amp;$C48,UncollectibleLookup,4,FALSE)),0,'Module C Corrected'!G48),'Module C Corrected'!G48)</f>
        <v>41273.804100000001</v>
      </c>
      <c r="H48" s="51">
        <f ca="1">IFERROR(IF(AND($A48=VLOOKUP($A48&amp;"."&amp;$C48,UncollectibleLookup,2,FALSE),$C48=VLOOKUP($A48&amp;"."&amp;$C48,UncollectibleLookup,4,FALSE)),0,'Module C Corrected'!H48),'Module C Corrected'!H48)</f>
        <v>28053.707999999999</v>
      </c>
      <c r="I48" s="51">
        <f ca="1">IFERROR(IF(AND($A48=VLOOKUP($A48&amp;"."&amp;$C48,UncollectibleLookup,2,FALSE),$C48=VLOOKUP($A48&amp;"."&amp;$C48,UncollectibleLookup,4,FALSE)),0,'Module C Corrected'!I48),'Module C Corrected'!I48)</f>
        <v>43121.377399999998</v>
      </c>
      <c r="J48" s="51">
        <f ca="1">IFERROR(IF(AND($A48=VLOOKUP($A48&amp;"."&amp;$C48,UncollectibleLookup,2,FALSE),$C48=VLOOKUP($A48&amp;"."&amp;$C48,UncollectibleLookup,4,FALSE)),0,'Module C Corrected'!J48),'Module C Corrected'!J48)</f>
        <v>31010.426899999999</v>
      </c>
      <c r="K48" s="51">
        <f ca="1">IFERROR(IF(AND($A48=VLOOKUP($A48&amp;"."&amp;$C48,UncollectibleLookup,2,FALSE),$C48=VLOOKUP($A48&amp;"."&amp;$C48,UncollectibleLookup,4,FALSE)),0,'Module C Corrected'!K48),'Module C Corrected'!K48)</f>
        <v>36552.099800000004</v>
      </c>
      <c r="L48" s="51">
        <f ca="1">IFERROR(IF(AND($A48=VLOOKUP($A48&amp;"."&amp;$C48,UncollectibleLookup,2,FALSE),$C48=VLOOKUP($A48&amp;"."&amp;$C48,UncollectibleLookup,4,FALSE)),0,'Module C Corrected'!L48),'Module C Corrected'!L48)</f>
        <v>39366.523992000002</v>
      </c>
      <c r="M48" s="51">
        <f ca="1">IFERROR(IF(AND($A48=VLOOKUP($A48&amp;"."&amp;$C48,UncollectibleLookup,2,FALSE),$C48=VLOOKUP($A48&amp;"."&amp;$C48,UncollectibleLookup,4,FALSE)),0,'Module C Corrected'!M48),'Module C Corrected'!M48)</f>
        <v>24281.961403400001</v>
      </c>
      <c r="N48" s="51">
        <f ca="1">IFERROR(IF(AND($A48=VLOOKUP($A48&amp;"."&amp;$C48,UncollectibleLookup,2,FALSE),$C48=VLOOKUP($A48&amp;"."&amp;$C48,UncollectibleLookup,4,FALSE)),0,'Module C Corrected'!N48),'Module C Corrected'!N48)</f>
        <v>38073.608707599997</v>
      </c>
      <c r="O48" s="51">
        <f ca="1">IFERROR(IF(AND($A48=VLOOKUP($A48&amp;"."&amp;$C48,UncollectibleLookup,2,FALSE),$C48=VLOOKUP($A48&amp;"."&amp;$C48,UncollectibleLookup,4,FALSE)),0,'Module C Corrected'!O48),'Module C Corrected'!O48)</f>
        <v>50687.192316200002</v>
      </c>
      <c r="P48" s="51">
        <f ca="1">IFERROR(IF(AND($A48=VLOOKUP($A48&amp;"."&amp;$C48,UncollectibleLookup,2,FALSE),$C48=VLOOKUP($A48&amp;"."&amp;$C48,UncollectibleLookup,4,FALSE)),0,'Module C Corrected'!P48),'Module C Corrected'!P48)</f>
        <v>46173.631064399997</v>
      </c>
      <c r="Q48" s="32">
        <f ca="1">IFERROR(IF(AND($A48=VLOOKUP($A48&amp;"."&amp;$C48,UncollectibleLookup,2,FALSE),$C48=VLOOKUP($A48&amp;"."&amp;$C48,UncollectibleLookup,4,FALSE)),0,'Module C Corrected'!Q48),'Module C Corrected'!Q48)</f>
        <v>6340077.9000000004</v>
      </c>
      <c r="R48" s="32">
        <f ca="1">IFERROR(IF(AND($A48=VLOOKUP($A48&amp;"."&amp;$C48,UncollectibleLookup,2,FALSE),$C48=VLOOKUP($A48&amp;"."&amp;$C48,UncollectibleLookup,4,FALSE)),0,'Module C Corrected'!R48),'Module C Corrected'!R48)</f>
        <v>2514526.27</v>
      </c>
      <c r="S48" s="32">
        <f ca="1">IFERROR(IF(AND($A48=VLOOKUP($A48&amp;"."&amp;$C48,UncollectibleLookup,2,FALSE),$C48=VLOOKUP($A48&amp;"."&amp;$C48,UncollectibleLookup,4,FALSE)),0,'Module C Corrected'!S48),'Module C Corrected'!S48)</f>
        <v>2055488.09</v>
      </c>
      <c r="T48" s="32">
        <f ca="1">IFERROR(IF(AND($A48=VLOOKUP($A48&amp;"."&amp;$C48,UncollectibleLookup,2,FALSE),$C48=VLOOKUP($A48&amp;"."&amp;$C48,UncollectibleLookup,4,FALSE)),0,'Module C Corrected'!T48),'Module C Corrected'!T48)</f>
        <v>1109440.46</v>
      </c>
      <c r="U48" s="32">
        <f ca="1">IFERROR(IF(AND($A48=VLOOKUP($A48&amp;"."&amp;$C48,UncollectibleLookup,2,FALSE),$C48=VLOOKUP($A48&amp;"."&amp;$C48,UncollectibleLookup,4,FALSE)),0,'Module C Corrected'!U48),'Module C Corrected'!U48)</f>
        <v>1514289.96</v>
      </c>
      <c r="V48" s="32">
        <f ca="1">IFERROR(IF(AND($A48=VLOOKUP($A48&amp;"."&amp;$C48,UncollectibleLookup,2,FALSE),$C48=VLOOKUP($A48&amp;"."&amp;$C48,UncollectibleLookup,4,FALSE)),0,'Module C Corrected'!V48),'Module C Corrected'!V48)</f>
        <v>1293844.01</v>
      </c>
      <c r="W48" s="32">
        <f ca="1">IFERROR(IF(AND($A48=VLOOKUP($A48&amp;"."&amp;$C48,UncollectibleLookup,2,FALSE),$C48=VLOOKUP($A48&amp;"."&amp;$C48,UncollectibleLookup,4,FALSE)),0,'Module C Corrected'!W48),'Module C Corrected'!W48)</f>
        <v>1704503.98</v>
      </c>
      <c r="X48" s="32">
        <f ca="1">IFERROR(IF(AND($A48=VLOOKUP($A48&amp;"."&amp;$C48,UncollectibleLookup,2,FALSE),$C48=VLOOKUP($A48&amp;"."&amp;$C48,UncollectibleLookup,4,FALSE)),0,'Module C Corrected'!X48),'Module C Corrected'!X48)</f>
        <v>1617783.54</v>
      </c>
      <c r="Y48" s="32">
        <f ca="1">IFERROR(IF(AND($A48=VLOOKUP($A48&amp;"."&amp;$C48,UncollectibleLookup,2,FALSE),$C48=VLOOKUP($A48&amp;"."&amp;$C48,UncollectibleLookup,4,FALSE)),0,'Module C Corrected'!Y48),'Module C Corrected'!Y48)</f>
        <v>2687546.14</v>
      </c>
      <c r="Z48" s="32">
        <f ca="1">IFERROR(IF(AND($A48=VLOOKUP($A48&amp;"."&amp;$C48,UncollectibleLookup,2,FALSE),$C48=VLOOKUP($A48&amp;"."&amp;$C48,UncollectibleLookup,4,FALSE)),0,'Module C Corrected'!Z48),'Module C Corrected'!Z48)</f>
        <v>1488463.17</v>
      </c>
      <c r="AA48" s="32">
        <f ca="1">IFERROR(IF(AND($A48=VLOOKUP($A48&amp;"."&amp;$C48,UncollectibleLookup,2,FALSE),$C48=VLOOKUP($A48&amp;"."&amp;$C48,UncollectibleLookup,4,FALSE)),0,'Module C Corrected'!AA48),'Module C Corrected'!AA48)</f>
        <v>3043759.71</v>
      </c>
      <c r="AB48" s="32">
        <f ca="1">IFERROR(IF(AND($A48=VLOOKUP($A48&amp;"."&amp;$C48,UncollectibleLookup,2,FALSE),$C48=VLOOKUP($A48&amp;"."&amp;$C48,UncollectibleLookup,4,FALSE)),0,'Module C Corrected'!AB48),'Module C Corrected'!AB48)</f>
        <v>3174418.79</v>
      </c>
      <c r="AC48" s="2">
        <f>IF(ISBLANK('Module C Corrected'!AC48),"",'Module C Corrected'!AC48)</f>
        <v>3.96</v>
      </c>
      <c r="AD48" s="2">
        <f>IF(ISBLANK('Module C Corrected'!AD48),"",'Module C Corrected'!AD48)</f>
        <v>3.96</v>
      </c>
      <c r="AE48" s="2">
        <f>IF(ISBLANK('Module C Corrected'!AE48),"",'Module C Corrected'!AE48)</f>
        <v>3.96</v>
      </c>
      <c r="AF48" s="2">
        <f>IF(ISBLANK('Module C Corrected'!AF48),"",'Module C Corrected'!AF48)</f>
        <v>3.96</v>
      </c>
      <c r="AG48" s="2">
        <f>IF(ISBLANK('Module C Corrected'!AG48),"",'Module C Corrected'!AG48)</f>
        <v>3.96</v>
      </c>
      <c r="AH48" s="2">
        <f>IF(ISBLANK('Module C Corrected'!AH48),"",'Module C Corrected'!AH48)</f>
        <v>3.96</v>
      </c>
      <c r="AI48" s="2">
        <f>IF(ISBLANK('Module C Corrected'!AI48),"",'Module C Corrected'!AI48)</f>
        <v>3.96</v>
      </c>
      <c r="AJ48" s="2">
        <f>IF(ISBLANK('Module C Corrected'!AJ48),"",'Module C Corrected'!AJ48)</f>
        <v>3.96</v>
      </c>
      <c r="AK48" s="2">
        <f>IF(ISBLANK('Module C Corrected'!AK48),"",'Module C Corrected'!AK48)</f>
        <v>3.96</v>
      </c>
      <c r="AL48" s="2">
        <f>IF(ISBLANK('Module C Corrected'!AL48),"",'Module C Corrected'!AL48)</f>
        <v>3.96</v>
      </c>
      <c r="AM48" s="2">
        <f>IF(ISBLANK('Module C Corrected'!AM48),"",'Module C Corrected'!AM48)</f>
        <v>3.96</v>
      </c>
      <c r="AN48" s="2">
        <f>IF(ISBLANK('Module C Corrected'!AN48),"",'Module C Corrected'!AN48)</f>
        <v>3.96</v>
      </c>
      <c r="AO48" s="33">
        <f ca="1">IFERROR(IF(AND($A48=VLOOKUP($A48&amp;"."&amp;$C48,UncollectibleLookup,2,FALSE),$C48=VLOOKUP($A48&amp;"."&amp;$C48,UncollectibleLookup,4,FALSE)),0,'Module C Corrected'!AO48),'Module C Corrected'!AO48)</f>
        <v>251067.08</v>
      </c>
      <c r="AP48" s="33">
        <f ca="1">IFERROR(IF(AND($A48=VLOOKUP($A48&amp;"."&amp;$C48,UncollectibleLookup,2,FALSE),$C48=VLOOKUP($A48&amp;"."&amp;$C48,UncollectibleLookup,4,FALSE)),0,'Module C Corrected'!AP48),'Module C Corrected'!AP48)</f>
        <v>99575.24</v>
      </c>
      <c r="AQ48" s="33">
        <f ca="1">IFERROR(IF(AND($A48=VLOOKUP($A48&amp;"."&amp;$C48,UncollectibleLookup,2,FALSE),$C48=VLOOKUP($A48&amp;"."&amp;$C48,UncollectibleLookup,4,FALSE)),0,'Module C Corrected'!AQ48),'Module C Corrected'!AQ48)</f>
        <v>81397.33</v>
      </c>
      <c r="AR48" s="33">
        <f ca="1">IFERROR(IF(AND($A48=VLOOKUP($A48&amp;"."&amp;$C48,UncollectibleLookup,2,FALSE),$C48=VLOOKUP($A48&amp;"."&amp;$C48,UncollectibleLookup,4,FALSE)),0,'Module C Corrected'!AR48),'Module C Corrected'!AR48)</f>
        <v>43933.84</v>
      </c>
      <c r="AS48" s="33">
        <f ca="1">IFERROR(IF(AND($A48=VLOOKUP($A48&amp;"."&amp;$C48,UncollectibleLookup,2,FALSE),$C48=VLOOKUP($A48&amp;"."&amp;$C48,UncollectibleLookup,4,FALSE)),0,'Module C Corrected'!AS48),'Module C Corrected'!AS48)</f>
        <v>59965.88</v>
      </c>
      <c r="AT48" s="33">
        <f ca="1">IFERROR(IF(AND($A48=VLOOKUP($A48&amp;"."&amp;$C48,UncollectibleLookup,2,FALSE),$C48=VLOOKUP($A48&amp;"."&amp;$C48,UncollectibleLookup,4,FALSE)),0,'Module C Corrected'!AT48),'Module C Corrected'!AT48)</f>
        <v>51236.22</v>
      </c>
      <c r="AU48" s="33">
        <f ca="1">IFERROR(IF(AND($A48=VLOOKUP($A48&amp;"."&amp;$C48,UncollectibleLookup,2,FALSE),$C48=VLOOKUP($A48&amp;"."&amp;$C48,UncollectibleLookup,4,FALSE)),0,'Module C Corrected'!AU48),'Module C Corrected'!AU48)</f>
        <v>67498.36</v>
      </c>
      <c r="AV48" s="33">
        <f ca="1">IFERROR(IF(AND($A48=VLOOKUP($A48&amp;"."&amp;$C48,UncollectibleLookup,2,FALSE),$C48=VLOOKUP($A48&amp;"."&amp;$C48,UncollectibleLookup,4,FALSE)),0,'Module C Corrected'!AV48),'Module C Corrected'!AV48)</f>
        <v>64064.23</v>
      </c>
      <c r="AW48" s="33">
        <f ca="1">IFERROR(IF(AND($A48=VLOOKUP($A48&amp;"."&amp;$C48,UncollectibleLookup,2,FALSE),$C48=VLOOKUP($A48&amp;"."&amp;$C48,UncollectibleLookup,4,FALSE)),0,'Module C Corrected'!AW48),'Module C Corrected'!AW48)</f>
        <v>106426.83</v>
      </c>
      <c r="AX48" s="33">
        <f ca="1">IFERROR(IF(AND($A48=VLOOKUP($A48&amp;"."&amp;$C48,UncollectibleLookup,2,FALSE),$C48=VLOOKUP($A48&amp;"."&amp;$C48,UncollectibleLookup,4,FALSE)),0,'Module C Corrected'!AX48),'Module C Corrected'!AX48)</f>
        <v>58943.14</v>
      </c>
      <c r="AY48" s="33">
        <f ca="1">IFERROR(IF(AND($A48=VLOOKUP($A48&amp;"."&amp;$C48,UncollectibleLookup,2,FALSE),$C48=VLOOKUP($A48&amp;"."&amp;$C48,UncollectibleLookup,4,FALSE)),0,'Module C Corrected'!AY48),'Module C Corrected'!AY48)</f>
        <v>120532.88</v>
      </c>
      <c r="AZ48" s="33">
        <f ca="1">IFERROR(IF(AND($A48=VLOOKUP($A48&amp;"."&amp;$C48,UncollectibleLookup,2,FALSE),$C48=VLOOKUP($A48&amp;"."&amp;$C48,UncollectibleLookup,4,FALSE)),0,'Module C Corrected'!AZ48),'Module C Corrected'!AZ48)</f>
        <v>125706.98</v>
      </c>
      <c r="BA48" s="31">
        <f t="shared" ca="1" si="27"/>
        <v>-1902.02</v>
      </c>
      <c r="BB48" s="31">
        <f t="shared" ca="1" si="27"/>
        <v>-754.36</v>
      </c>
      <c r="BC48" s="31">
        <f t="shared" ca="1" si="27"/>
        <v>-616.65</v>
      </c>
      <c r="BD48" s="31">
        <f t="shared" ca="1" si="23"/>
        <v>-443.78</v>
      </c>
      <c r="BE48" s="31">
        <f t="shared" ca="1" si="23"/>
        <v>-605.72</v>
      </c>
      <c r="BF48" s="31">
        <f t="shared" ca="1" si="23"/>
        <v>-517.54</v>
      </c>
      <c r="BG48" s="31">
        <f t="shared" ca="1" si="23"/>
        <v>0</v>
      </c>
      <c r="BH48" s="31">
        <f t="shared" ca="1" si="23"/>
        <v>0</v>
      </c>
      <c r="BI48" s="31">
        <f t="shared" ca="1" si="23"/>
        <v>0</v>
      </c>
      <c r="BJ48" s="31">
        <f t="shared" ca="1" si="23"/>
        <v>-1786.16</v>
      </c>
      <c r="BK48" s="31">
        <f t="shared" ca="1" si="23"/>
        <v>-3652.51</v>
      </c>
      <c r="BL48" s="31">
        <f t="shared" ca="1" si="23"/>
        <v>-3809.3</v>
      </c>
      <c r="BM48" s="6">
        <f t="shared" ca="1" si="24"/>
        <v>5.8099999999999999E-2</v>
      </c>
      <c r="BN48" s="6">
        <f t="shared" ca="1" si="24"/>
        <v>5.8099999999999999E-2</v>
      </c>
      <c r="BO48" s="6">
        <f t="shared" ca="1" si="24"/>
        <v>5.8099999999999999E-2</v>
      </c>
      <c r="BP48" s="6">
        <f t="shared" ca="1" si="24"/>
        <v>5.8099999999999999E-2</v>
      </c>
      <c r="BQ48" s="6">
        <f t="shared" ca="1" si="24"/>
        <v>5.8099999999999999E-2</v>
      </c>
      <c r="BR48" s="6">
        <f t="shared" ca="1" si="24"/>
        <v>5.8099999999999999E-2</v>
      </c>
      <c r="BS48" s="6">
        <f t="shared" ca="1" si="24"/>
        <v>5.8099999999999999E-2</v>
      </c>
      <c r="BT48" s="6">
        <f t="shared" ca="1" si="24"/>
        <v>5.8099999999999999E-2</v>
      </c>
      <c r="BU48" s="6">
        <f t="shared" ca="1" si="24"/>
        <v>5.8099999999999999E-2</v>
      </c>
      <c r="BV48" s="6">
        <f t="shared" ca="1" si="24"/>
        <v>5.8099999999999999E-2</v>
      </c>
      <c r="BW48" s="6">
        <f t="shared" ca="1" si="24"/>
        <v>5.8099999999999999E-2</v>
      </c>
      <c r="BX48" s="6">
        <f t="shared" ca="1" si="24"/>
        <v>5.8099999999999999E-2</v>
      </c>
      <c r="BY48" s="31">
        <f t="shared" ca="1" si="19"/>
        <v>368358.53</v>
      </c>
      <c r="BZ48" s="31">
        <f t="shared" ca="1" si="19"/>
        <v>146093.98000000001</v>
      </c>
      <c r="CA48" s="31">
        <f t="shared" ca="1" si="19"/>
        <v>119423.86</v>
      </c>
      <c r="CB48" s="31">
        <f t="shared" ca="1" si="18"/>
        <v>64458.49</v>
      </c>
      <c r="CC48" s="31">
        <f t="shared" ca="1" si="18"/>
        <v>87980.25</v>
      </c>
      <c r="CD48" s="31">
        <f t="shared" ca="1" si="18"/>
        <v>75172.34</v>
      </c>
      <c r="CE48" s="31">
        <f t="shared" ca="1" si="18"/>
        <v>99031.679999999993</v>
      </c>
      <c r="CF48" s="31">
        <f t="shared" ca="1" si="18"/>
        <v>93993.22</v>
      </c>
      <c r="CG48" s="31">
        <f t="shared" ca="1" si="18"/>
        <v>156146.43</v>
      </c>
      <c r="CH48" s="31">
        <f t="shared" ca="1" si="18"/>
        <v>86479.71</v>
      </c>
      <c r="CI48" s="31">
        <f t="shared" ca="1" si="18"/>
        <v>176842.44</v>
      </c>
      <c r="CJ48" s="31">
        <f t="shared" ca="1" si="18"/>
        <v>184433.73</v>
      </c>
      <c r="CK48" s="32">
        <f t="shared" ca="1" si="28"/>
        <v>15850.19</v>
      </c>
      <c r="CL48" s="32">
        <f t="shared" ca="1" si="28"/>
        <v>6286.32</v>
      </c>
      <c r="CM48" s="32">
        <f t="shared" ca="1" si="28"/>
        <v>5138.72</v>
      </c>
      <c r="CN48" s="32">
        <f t="shared" ca="1" si="25"/>
        <v>2773.6</v>
      </c>
      <c r="CO48" s="32">
        <f t="shared" ca="1" si="25"/>
        <v>3785.72</v>
      </c>
      <c r="CP48" s="32">
        <f t="shared" ca="1" si="25"/>
        <v>3234.61</v>
      </c>
      <c r="CQ48" s="32">
        <f t="shared" ca="1" si="25"/>
        <v>4261.26</v>
      </c>
      <c r="CR48" s="32">
        <f t="shared" ca="1" si="25"/>
        <v>4044.46</v>
      </c>
      <c r="CS48" s="32">
        <f t="shared" ca="1" si="25"/>
        <v>6718.87</v>
      </c>
      <c r="CT48" s="32">
        <f t="shared" ca="1" si="25"/>
        <v>3721.16</v>
      </c>
      <c r="CU48" s="32">
        <f t="shared" ca="1" si="25"/>
        <v>7609.4</v>
      </c>
      <c r="CV48" s="32">
        <f t="shared" ca="1" si="25"/>
        <v>7936.05</v>
      </c>
      <c r="CW48" s="31">
        <f t="shared" ca="1" si="29"/>
        <v>135043.66000000003</v>
      </c>
      <c r="CX48" s="31">
        <f t="shared" ca="1" si="29"/>
        <v>53559.420000000013</v>
      </c>
      <c r="CY48" s="31">
        <f t="shared" ca="1" si="29"/>
        <v>43781.9</v>
      </c>
      <c r="CZ48" s="31">
        <f t="shared" ca="1" si="26"/>
        <v>23742.03</v>
      </c>
      <c r="DA48" s="31">
        <f t="shared" ca="1" si="26"/>
        <v>32405.810000000005</v>
      </c>
      <c r="DB48" s="31">
        <f t="shared" ca="1" si="26"/>
        <v>27688.269999999997</v>
      </c>
      <c r="DC48" s="31">
        <f t="shared" ca="1" si="26"/>
        <v>35794.579999999987</v>
      </c>
      <c r="DD48" s="31">
        <f t="shared" ca="1" si="26"/>
        <v>33973.450000000004</v>
      </c>
      <c r="DE48" s="31">
        <f t="shared" ca="1" si="26"/>
        <v>56438.469999999987</v>
      </c>
      <c r="DF48" s="31">
        <f t="shared" ca="1" si="26"/>
        <v>33043.890000000014</v>
      </c>
      <c r="DG48" s="31">
        <f t="shared" ca="1" si="26"/>
        <v>67571.469999999987</v>
      </c>
      <c r="DH48" s="31">
        <f t="shared" ca="1" si="26"/>
        <v>70472.100000000006</v>
      </c>
      <c r="DI48" s="32">
        <f t="shared" ca="1" si="20"/>
        <v>6752.18</v>
      </c>
      <c r="DJ48" s="32">
        <f t="shared" ca="1" si="20"/>
        <v>2677.97</v>
      </c>
      <c r="DK48" s="32">
        <f t="shared" ca="1" si="20"/>
        <v>2189.1</v>
      </c>
      <c r="DL48" s="32">
        <f t="shared" ca="1" si="20"/>
        <v>1187.0999999999999</v>
      </c>
      <c r="DM48" s="32">
        <f t="shared" ca="1" si="20"/>
        <v>1620.29</v>
      </c>
      <c r="DN48" s="32">
        <f t="shared" ca="1" si="20"/>
        <v>1384.41</v>
      </c>
      <c r="DO48" s="32">
        <f t="shared" ca="1" si="20"/>
        <v>1789.73</v>
      </c>
      <c r="DP48" s="32">
        <f t="shared" ca="1" si="20"/>
        <v>1698.67</v>
      </c>
      <c r="DQ48" s="32">
        <f t="shared" ca="1" si="20"/>
        <v>2821.92</v>
      </c>
      <c r="DR48" s="32">
        <f t="shared" ca="1" si="20"/>
        <v>1652.19</v>
      </c>
      <c r="DS48" s="32">
        <f t="shared" ca="1" si="20"/>
        <v>3378.57</v>
      </c>
      <c r="DT48" s="32">
        <f t="shared" ca="1" si="20"/>
        <v>3523.61</v>
      </c>
      <c r="DU48" s="31">
        <f t="shared" ca="1" si="21"/>
        <v>43507.040000000001</v>
      </c>
      <c r="DV48" s="31">
        <f t="shared" ca="1" si="21"/>
        <v>17130.150000000001</v>
      </c>
      <c r="DW48" s="31">
        <f t="shared" ca="1" si="21"/>
        <v>13910.6</v>
      </c>
      <c r="DX48" s="31">
        <f t="shared" ca="1" si="21"/>
        <v>7498.07</v>
      </c>
      <c r="DY48" s="31">
        <f t="shared" ca="1" si="21"/>
        <v>10180.94</v>
      </c>
      <c r="DZ48" s="31">
        <f t="shared" ca="1" si="21"/>
        <v>8651.7999999999993</v>
      </c>
      <c r="EA48" s="31">
        <f t="shared" ca="1" si="21"/>
        <v>11125.95</v>
      </c>
      <c r="EB48" s="31">
        <f t="shared" ca="1" si="21"/>
        <v>10502.18</v>
      </c>
      <c r="EC48" s="31">
        <f t="shared" ca="1" si="21"/>
        <v>17350.900000000001</v>
      </c>
      <c r="ED48" s="31">
        <f t="shared" ca="1" si="21"/>
        <v>10104.379999999999</v>
      </c>
      <c r="EE48" s="31">
        <f t="shared" ca="1" si="21"/>
        <v>20547.669999999998</v>
      </c>
      <c r="EF48" s="31">
        <f t="shared" ca="1" si="21"/>
        <v>21313.87</v>
      </c>
      <c r="EG48" s="32">
        <f t="shared" ca="1" si="22"/>
        <v>185302.88000000003</v>
      </c>
      <c r="EH48" s="32">
        <f t="shared" ca="1" si="22"/>
        <v>73367.540000000008</v>
      </c>
      <c r="EI48" s="32">
        <f t="shared" ca="1" si="22"/>
        <v>59881.599999999999</v>
      </c>
      <c r="EJ48" s="32">
        <f t="shared" ca="1" si="22"/>
        <v>32427.199999999997</v>
      </c>
      <c r="EK48" s="32">
        <f t="shared" ca="1" si="22"/>
        <v>44207.040000000008</v>
      </c>
      <c r="EL48" s="32">
        <f t="shared" ca="1" si="22"/>
        <v>37724.479999999996</v>
      </c>
      <c r="EM48" s="32">
        <f t="shared" ca="1" si="22"/>
        <v>48710.259999999995</v>
      </c>
      <c r="EN48" s="32">
        <f t="shared" ca="1" si="22"/>
        <v>46174.3</v>
      </c>
      <c r="EO48" s="32">
        <f t="shared" ca="1" si="22"/>
        <v>76611.289999999979</v>
      </c>
      <c r="EP48" s="32">
        <f t="shared" ca="1" si="22"/>
        <v>44800.460000000014</v>
      </c>
      <c r="EQ48" s="32">
        <f t="shared" ca="1" si="22"/>
        <v>91497.709999999992</v>
      </c>
      <c r="ER48" s="32">
        <f t="shared" ca="1" si="22"/>
        <v>95309.58</v>
      </c>
    </row>
    <row r="49" spans="1:148">
      <c r="A49" t="s">
        <v>445</v>
      </c>
      <c r="B49" s="1" t="s">
        <v>32</v>
      </c>
      <c r="C49" t="str">
        <f t="shared" ca="1" si="1"/>
        <v>DRW1</v>
      </c>
      <c r="D49" t="str">
        <f t="shared" ca="1" si="2"/>
        <v>Drywood #1</v>
      </c>
      <c r="E49" s="51">
        <f ca="1">IFERROR(IF(AND($A49=VLOOKUP($A49&amp;"."&amp;$C49,UncollectibleLookup,2,FALSE),$C49=VLOOKUP($A49&amp;"."&amp;$C49,UncollectibleLookup,4,FALSE)),0,'Module C Corrected'!E49),'Module C Corrected'!E49)</f>
        <v>327.00700000000001</v>
      </c>
      <c r="F49" s="51">
        <f ca="1">IFERROR(IF(AND($A49=VLOOKUP($A49&amp;"."&amp;$C49,UncollectibleLookup,2,FALSE),$C49=VLOOKUP($A49&amp;"."&amp;$C49,UncollectibleLookup,4,FALSE)),0,'Module C Corrected'!F49),'Module C Corrected'!F49)</f>
        <v>113.12690000000001</v>
      </c>
      <c r="G49" s="51">
        <f ca="1">IFERROR(IF(AND($A49=VLOOKUP($A49&amp;"."&amp;$C49,UncollectibleLookup,2,FALSE),$C49=VLOOKUP($A49&amp;"."&amp;$C49,UncollectibleLookup,4,FALSE)),0,'Module C Corrected'!G49),'Module C Corrected'!G49)</f>
        <v>174.50219999999999</v>
      </c>
      <c r="H49" s="51">
        <f ca="1">IFERROR(IF(AND($A49=VLOOKUP($A49&amp;"."&amp;$C49,UncollectibleLookup,2,FALSE),$C49=VLOOKUP($A49&amp;"."&amp;$C49,UncollectibleLookup,4,FALSE)),0,'Module C Corrected'!H49),'Module C Corrected'!H49)</f>
        <v>51.737099999999998</v>
      </c>
      <c r="I49" s="51">
        <f ca="1">IFERROR(IF(AND($A49=VLOOKUP($A49&amp;"."&amp;$C49,UncollectibleLookup,2,FALSE),$C49=VLOOKUP($A49&amp;"."&amp;$C49,UncollectibleLookup,4,FALSE)),0,'Module C Corrected'!I49),'Module C Corrected'!I49)</f>
        <v>135.99529999999999</v>
      </c>
      <c r="J49" s="51">
        <f ca="1">IFERROR(IF(AND($A49=VLOOKUP($A49&amp;"."&amp;$C49,UncollectibleLookup,2,FALSE),$C49=VLOOKUP($A49&amp;"."&amp;$C49,UncollectibleLookup,4,FALSE)),0,'Module C Corrected'!J49),'Module C Corrected'!J49)</f>
        <v>375.70389999999998</v>
      </c>
      <c r="K49" s="51">
        <f ca="1">IFERROR(IF(AND($A49=VLOOKUP($A49&amp;"."&amp;$C49,UncollectibleLookup,2,FALSE),$C49=VLOOKUP($A49&amp;"."&amp;$C49,UncollectibleLookup,4,FALSE)),0,'Module C Corrected'!K49),'Module C Corrected'!K49)</f>
        <v>274.52390000000003</v>
      </c>
      <c r="L49" s="51">
        <f ca="1">IFERROR(IF(AND($A49=VLOOKUP($A49&amp;"."&amp;$C49,UncollectibleLookup,2,FALSE),$C49=VLOOKUP($A49&amp;"."&amp;$C49,UncollectibleLookup,4,FALSE)),0,'Module C Corrected'!L49),'Module C Corrected'!L49)</f>
        <v>83.172700000000006</v>
      </c>
      <c r="M49" s="51">
        <f ca="1">IFERROR(IF(AND($A49=VLOOKUP($A49&amp;"."&amp;$C49,UncollectibleLookup,2,FALSE),$C49=VLOOKUP($A49&amp;"."&amp;$C49,UncollectibleLookup,4,FALSE)),0,'Module C Corrected'!M49),'Module C Corrected'!M49)</f>
        <v>197.87530000000001</v>
      </c>
      <c r="N49" s="51">
        <f ca="1">IFERROR(IF(AND($A49=VLOOKUP($A49&amp;"."&amp;$C49,UncollectibleLookup,2,FALSE),$C49=VLOOKUP($A49&amp;"."&amp;$C49,UncollectibleLookup,4,FALSE)),0,'Module C Corrected'!N49),'Module C Corrected'!N49)</f>
        <v>67.882199999999997</v>
      </c>
      <c r="O49" s="51">
        <f ca="1">IFERROR(IF(AND($A49=VLOOKUP($A49&amp;"."&amp;$C49,UncollectibleLookup,2,FALSE),$C49=VLOOKUP($A49&amp;"."&amp;$C49,UncollectibleLookup,4,FALSE)),0,'Module C Corrected'!O49),'Module C Corrected'!O49)</f>
        <v>383.2448</v>
      </c>
      <c r="P49" s="51">
        <f ca="1">IFERROR(IF(AND($A49=VLOOKUP($A49&amp;"."&amp;$C49,UncollectibleLookup,2,FALSE),$C49=VLOOKUP($A49&amp;"."&amp;$C49,UncollectibleLookup,4,FALSE)),0,'Module C Corrected'!P49),'Module C Corrected'!P49)</f>
        <v>104.6544</v>
      </c>
      <c r="Q49" s="32">
        <f ca="1">IFERROR(IF(AND($A49=VLOOKUP($A49&amp;"."&amp;$C49,UncollectibleLookup,2,FALSE),$C49=VLOOKUP($A49&amp;"."&amp;$C49,UncollectibleLookup,4,FALSE)),0,'Module C Corrected'!Q49),'Module C Corrected'!Q49)</f>
        <v>144123.07999999999</v>
      </c>
      <c r="R49" s="32">
        <f ca="1">IFERROR(IF(AND($A49=VLOOKUP($A49&amp;"."&amp;$C49,UncollectibleLookup,2,FALSE),$C49=VLOOKUP($A49&amp;"."&amp;$C49,UncollectibleLookup,4,FALSE)),0,'Module C Corrected'!R49),'Module C Corrected'!R49)</f>
        <v>14722.21</v>
      </c>
      <c r="S49" s="32">
        <f ca="1">IFERROR(IF(AND($A49=VLOOKUP($A49&amp;"."&amp;$C49,UncollectibleLookup,2,FALSE),$C49=VLOOKUP($A49&amp;"."&amp;$C49,UncollectibleLookup,4,FALSE)),0,'Module C Corrected'!S49),'Module C Corrected'!S49)</f>
        <v>24906.01</v>
      </c>
      <c r="T49" s="32">
        <f ca="1">IFERROR(IF(AND($A49=VLOOKUP($A49&amp;"."&amp;$C49,UncollectibleLookup,2,FALSE),$C49=VLOOKUP($A49&amp;"."&amp;$C49,UncollectibleLookup,4,FALSE)),0,'Module C Corrected'!T49),'Module C Corrected'!T49)</f>
        <v>8027.84</v>
      </c>
      <c r="U49" s="32">
        <f ca="1">IFERROR(IF(AND($A49=VLOOKUP($A49&amp;"."&amp;$C49,UncollectibleLookup,2,FALSE),$C49=VLOOKUP($A49&amp;"."&amp;$C49,UncollectibleLookup,4,FALSE)),0,'Module C Corrected'!U49),'Module C Corrected'!U49)</f>
        <v>13881.04</v>
      </c>
      <c r="V49" s="32">
        <f ca="1">IFERROR(IF(AND($A49=VLOOKUP($A49&amp;"."&amp;$C49,UncollectibleLookup,2,FALSE),$C49=VLOOKUP($A49&amp;"."&amp;$C49,UncollectibleLookup,4,FALSE)),0,'Module C Corrected'!V49),'Module C Corrected'!V49)</f>
        <v>34992.949999999997</v>
      </c>
      <c r="W49" s="32">
        <f ca="1">IFERROR(IF(AND($A49=VLOOKUP($A49&amp;"."&amp;$C49,UncollectibleLookup,2,FALSE),$C49=VLOOKUP($A49&amp;"."&amp;$C49,UncollectibleLookup,4,FALSE)),0,'Module C Corrected'!W49),'Module C Corrected'!W49)</f>
        <v>28736.87</v>
      </c>
      <c r="X49" s="32">
        <f ca="1">IFERROR(IF(AND($A49=VLOOKUP($A49&amp;"."&amp;$C49,UncollectibleLookup,2,FALSE),$C49=VLOOKUP($A49&amp;"."&amp;$C49,UncollectibleLookup,4,FALSE)),0,'Module C Corrected'!X49),'Module C Corrected'!X49)</f>
        <v>9338.31</v>
      </c>
      <c r="Y49" s="32">
        <f ca="1">IFERROR(IF(AND($A49=VLOOKUP($A49&amp;"."&amp;$C49,UncollectibleLookup,2,FALSE),$C49=VLOOKUP($A49&amp;"."&amp;$C49,UncollectibleLookup,4,FALSE)),0,'Module C Corrected'!Y49),'Module C Corrected'!Y49)</f>
        <v>77017.350000000006</v>
      </c>
      <c r="Z49" s="32">
        <f ca="1">IFERROR(IF(AND($A49=VLOOKUP($A49&amp;"."&amp;$C49,UncollectibleLookup,2,FALSE),$C49=VLOOKUP($A49&amp;"."&amp;$C49,UncollectibleLookup,4,FALSE)),0,'Module C Corrected'!Z49),'Module C Corrected'!Z49)</f>
        <v>3469.19</v>
      </c>
      <c r="AA49" s="32">
        <f ca="1">IFERROR(IF(AND($A49=VLOOKUP($A49&amp;"."&amp;$C49,UncollectibleLookup,2,FALSE),$C49=VLOOKUP($A49&amp;"."&amp;$C49,UncollectibleLookup,4,FALSE)),0,'Module C Corrected'!AA49),'Module C Corrected'!AA49)</f>
        <v>54822.75</v>
      </c>
      <c r="AB49" s="32">
        <f ca="1">IFERROR(IF(AND($A49=VLOOKUP($A49&amp;"."&amp;$C49,UncollectibleLookup,2,FALSE),$C49=VLOOKUP($A49&amp;"."&amp;$C49,UncollectibleLookup,4,FALSE)),0,'Module C Corrected'!AB49),'Module C Corrected'!AB49)</f>
        <v>19813.669999999998</v>
      </c>
      <c r="AC49" s="2">
        <f>IF(ISBLANK('Module C Corrected'!AC49),"",'Module C Corrected'!AC49)</f>
        <v>1.27</v>
      </c>
      <c r="AD49" s="2">
        <f>IF(ISBLANK('Module C Corrected'!AD49),"",'Module C Corrected'!AD49)</f>
        <v>1.27</v>
      </c>
      <c r="AE49" s="2">
        <f>IF(ISBLANK('Module C Corrected'!AE49),"",'Module C Corrected'!AE49)</f>
        <v>1.27</v>
      </c>
      <c r="AF49" s="2">
        <f>IF(ISBLANK('Module C Corrected'!AF49),"",'Module C Corrected'!AF49)</f>
        <v>1.27</v>
      </c>
      <c r="AG49" s="2">
        <f>IF(ISBLANK('Module C Corrected'!AG49),"",'Module C Corrected'!AG49)</f>
        <v>1.27</v>
      </c>
      <c r="AH49" s="2">
        <f>IF(ISBLANK('Module C Corrected'!AH49),"",'Module C Corrected'!AH49)</f>
        <v>1.27</v>
      </c>
      <c r="AI49" s="2">
        <f>IF(ISBLANK('Module C Corrected'!AI49),"",'Module C Corrected'!AI49)</f>
        <v>1.27</v>
      </c>
      <c r="AJ49" s="2">
        <f>IF(ISBLANK('Module C Corrected'!AJ49),"",'Module C Corrected'!AJ49)</f>
        <v>1.27</v>
      </c>
      <c r="AK49" s="2">
        <f>IF(ISBLANK('Module C Corrected'!AK49),"",'Module C Corrected'!AK49)</f>
        <v>1.27</v>
      </c>
      <c r="AL49" s="2">
        <f>IF(ISBLANK('Module C Corrected'!AL49),"",'Module C Corrected'!AL49)</f>
        <v>1.27</v>
      </c>
      <c r="AM49" s="2">
        <f>IF(ISBLANK('Module C Corrected'!AM49),"",'Module C Corrected'!AM49)</f>
        <v>1.27</v>
      </c>
      <c r="AN49" s="2">
        <f>IF(ISBLANK('Module C Corrected'!AN49),"",'Module C Corrected'!AN49)</f>
        <v>1.27</v>
      </c>
      <c r="AO49" s="33">
        <f ca="1">IFERROR(IF(AND($A49=VLOOKUP($A49&amp;"."&amp;$C49,UncollectibleLookup,2,FALSE),$C49=VLOOKUP($A49&amp;"."&amp;$C49,UncollectibleLookup,4,FALSE)),0,'Module C Corrected'!AO49),'Module C Corrected'!AO49)</f>
        <v>1830.36</v>
      </c>
      <c r="AP49" s="33">
        <f ca="1">IFERROR(IF(AND($A49=VLOOKUP($A49&amp;"."&amp;$C49,UncollectibleLookup,2,FALSE),$C49=VLOOKUP($A49&amp;"."&amp;$C49,UncollectibleLookup,4,FALSE)),0,'Module C Corrected'!AP49),'Module C Corrected'!AP49)</f>
        <v>186.97</v>
      </c>
      <c r="AQ49" s="33">
        <f ca="1">IFERROR(IF(AND($A49=VLOOKUP($A49&amp;"."&amp;$C49,UncollectibleLookup,2,FALSE),$C49=VLOOKUP($A49&amp;"."&amp;$C49,UncollectibleLookup,4,FALSE)),0,'Module C Corrected'!AQ49),'Module C Corrected'!AQ49)</f>
        <v>316.31</v>
      </c>
      <c r="AR49" s="33">
        <f ca="1">IFERROR(IF(AND($A49=VLOOKUP($A49&amp;"."&amp;$C49,UncollectibleLookup,2,FALSE),$C49=VLOOKUP($A49&amp;"."&amp;$C49,UncollectibleLookup,4,FALSE)),0,'Module C Corrected'!AR49),'Module C Corrected'!AR49)</f>
        <v>101.95</v>
      </c>
      <c r="AS49" s="33">
        <f ca="1">IFERROR(IF(AND($A49=VLOOKUP($A49&amp;"."&amp;$C49,UncollectibleLookup,2,FALSE),$C49=VLOOKUP($A49&amp;"."&amp;$C49,UncollectibleLookup,4,FALSE)),0,'Module C Corrected'!AS49),'Module C Corrected'!AS49)</f>
        <v>176.29</v>
      </c>
      <c r="AT49" s="33">
        <f ca="1">IFERROR(IF(AND($A49=VLOOKUP($A49&amp;"."&amp;$C49,UncollectibleLookup,2,FALSE),$C49=VLOOKUP($A49&amp;"."&amp;$C49,UncollectibleLookup,4,FALSE)),0,'Module C Corrected'!AT49),'Module C Corrected'!AT49)</f>
        <v>444.41</v>
      </c>
      <c r="AU49" s="33">
        <f ca="1">IFERROR(IF(AND($A49=VLOOKUP($A49&amp;"."&amp;$C49,UncollectibleLookup,2,FALSE),$C49=VLOOKUP($A49&amp;"."&amp;$C49,UncollectibleLookup,4,FALSE)),0,'Module C Corrected'!AU49),'Module C Corrected'!AU49)</f>
        <v>364.96</v>
      </c>
      <c r="AV49" s="33">
        <f ca="1">IFERROR(IF(AND($A49=VLOOKUP($A49&amp;"."&amp;$C49,UncollectibleLookup,2,FALSE),$C49=VLOOKUP($A49&amp;"."&amp;$C49,UncollectibleLookup,4,FALSE)),0,'Module C Corrected'!AV49),'Module C Corrected'!AV49)</f>
        <v>118.6</v>
      </c>
      <c r="AW49" s="33">
        <f ca="1">IFERROR(IF(AND($A49=VLOOKUP($A49&amp;"."&amp;$C49,UncollectibleLookup,2,FALSE),$C49=VLOOKUP($A49&amp;"."&amp;$C49,UncollectibleLookup,4,FALSE)),0,'Module C Corrected'!AW49),'Module C Corrected'!AW49)</f>
        <v>978.12</v>
      </c>
      <c r="AX49" s="33">
        <f ca="1">IFERROR(IF(AND($A49=VLOOKUP($A49&amp;"."&amp;$C49,UncollectibleLookup,2,FALSE),$C49=VLOOKUP($A49&amp;"."&amp;$C49,UncollectibleLookup,4,FALSE)),0,'Module C Corrected'!AX49),'Module C Corrected'!AX49)</f>
        <v>44.06</v>
      </c>
      <c r="AY49" s="33">
        <f ca="1">IFERROR(IF(AND($A49=VLOOKUP($A49&amp;"."&amp;$C49,UncollectibleLookup,2,FALSE),$C49=VLOOKUP($A49&amp;"."&amp;$C49,UncollectibleLookup,4,FALSE)),0,'Module C Corrected'!AY49),'Module C Corrected'!AY49)</f>
        <v>696.25</v>
      </c>
      <c r="AZ49" s="33">
        <f ca="1">IFERROR(IF(AND($A49=VLOOKUP($A49&amp;"."&amp;$C49,UncollectibleLookup,2,FALSE),$C49=VLOOKUP($A49&amp;"."&amp;$C49,UncollectibleLookup,4,FALSE)),0,'Module C Corrected'!AZ49),'Module C Corrected'!AZ49)</f>
        <v>251.63</v>
      </c>
      <c r="BA49" s="31">
        <f t="shared" ca="1" si="27"/>
        <v>-43.24</v>
      </c>
      <c r="BB49" s="31">
        <f t="shared" ca="1" si="27"/>
        <v>-4.42</v>
      </c>
      <c r="BC49" s="31">
        <f t="shared" ca="1" si="27"/>
        <v>-7.47</v>
      </c>
      <c r="BD49" s="31">
        <f t="shared" ca="1" si="23"/>
        <v>-3.21</v>
      </c>
      <c r="BE49" s="31">
        <f t="shared" ca="1" si="23"/>
        <v>-5.55</v>
      </c>
      <c r="BF49" s="31">
        <f t="shared" ca="1" si="23"/>
        <v>-14</v>
      </c>
      <c r="BG49" s="31">
        <f t="shared" ca="1" si="23"/>
        <v>0</v>
      </c>
      <c r="BH49" s="31">
        <f t="shared" ca="1" si="23"/>
        <v>0</v>
      </c>
      <c r="BI49" s="31">
        <f t="shared" ca="1" si="23"/>
        <v>0</v>
      </c>
      <c r="BJ49" s="31">
        <f t="shared" ca="1" si="23"/>
        <v>-4.16</v>
      </c>
      <c r="BK49" s="31">
        <f t="shared" ca="1" si="23"/>
        <v>-65.790000000000006</v>
      </c>
      <c r="BL49" s="31">
        <f t="shared" ca="1" si="23"/>
        <v>-23.78</v>
      </c>
      <c r="BM49" s="6">
        <f t="shared" ca="1" si="24"/>
        <v>1.6799999999999999E-2</v>
      </c>
      <c r="BN49" s="6">
        <f t="shared" ca="1" si="24"/>
        <v>1.6799999999999999E-2</v>
      </c>
      <c r="BO49" s="6">
        <f t="shared" ca="1" si="24"/>
        <v>1.6799999999999999E-2</v>
      </c>
      <c r="BP49" s="6">
        <f t="shared" ca="1" si="24"/>
        <v>1.6799999999999999E-2</v>
      </c>
      <c r="BQ49" s="6">
        <f t="shared" ca="1" si="24"/>
        <v>1.6799999999999999E-2</v>
      </c>
      <c r="BR49" s="6">
        <f t="shared" ca="1" si="24"/>
        <v>1.6799999999999999E-2</v>
      </c>
      <c r="BS49" s="6">
        <f t="shared" ca="1" si="24"/>
        <v>1.6799999999999999E-2</v>
      </c>
      <c r="BT49" s="6">
        <f t="shared" ca="1" si="24"/>
        <v>1.6799999999999999E-2</v>
      </c>
      <c r="BU49" s="6">
        <f t="shared" ca="1" si="24"/>
        <v>1.6799999999999999E-2</v>
      </c>
      <c r="BV49" s="6">
        <f t="shared" ca="1" si="24"/>
        <v>1.6799999999999999E-2</v>
      </c>
      <c r="BW49" s="6">
        <f t="shared" ca="1" si="24"/>
        <v>1.6799999999999999E-2</v>
      </c>
      <c r="BX49" s="6">
        <f t="shared" ca="1" si="24"/>
        <v>1.6799999999999999E-2</v>
      </c>
      <c r="BY49" s="31">
        <f t="shared" ca="1" si="19"/>
        <v>2421.27</v>
      </c>
      <c r="BZ49" s="31">
        <f t="shared" ca="1" si="19"/>
        <v>247.33</v>
      </c>
      <c r="CA49" s="31">
        <f t="shared" ca="1" si="19"/>
        <v>418.42</v>
      </c>
      <c r="CB49" s="31">
        <f t="shared" ca="1" si="18"/>
        <v>134.87</v>
      </c>
      <c r="CC49" s="31">
        <f t="shared" ca="1" si="18"/>
        <v>233.2</v>
      </c>
      <c r="CD49" s="31">
        <f t="shared" ca="1" si="18"/>
        <v>587.88</v>
      </c>
      <c r="CE49" s="31">
        <f t="shared" ca="1" si="18"/>
        <v>482.78</v>
      </c>
      <c r="CF49" s="31">
        <f t="shared" ca="1" si="18"/>
        <v>156.88</v>
      </c>
      <c r="CG49" s="31">
        <f t="shared" ca="1" si="18"/>
        <v>1293.8900000000001</v>
      </c>
      <c r="CH49" s="31">
        <f t="shared" ca="1" si="18"/>
        <v>58.28</v>
      </c>
      <c r="CI49" s="31">
        <f t="shared" ca="1" si="18"/>
        <v>921.02</v>
      </c>
      <c r="CJ49" s="31">
        <f t="shared" ca="1" si="18"/>
        <v>332.87</v>
      </c>
      <c r="CK49" s="32">
        <f t="shared" ca="1" si="28"/>
        <v>360.31</v>
      </c>
      <c r="CL49" s="32">
        <f t="shared" ca="1" si="28"/>
        <v>36.81</v>
      </c>
      <c r="CM49" s="32">
        <f t="shared" ca="1" si="28"/>
        <v>62.27</v>
      </c>
      <c r="CN49" s="32">
        <f t="shared" ca="1" si="25"/>
        <v>20.07</v>
      </c>
      <c r="CO49" s="32">
        <f t="shared" ca="1" si="25"/>
        <v>34.700000000000003</v>
      </c>
      <c r="CP49" s="32">
        <f t="shared" ca="1" si="25"/>
        <v>87.48</v>
      </c>
      <c r="CQ49" s="32">
        <f t="shared" ca="1" si="25"/>
        <v>71.84</v>
      </c>
      <c r="CR49" s="32">
        <f t="shared" ca="1" si="25"/>
        <v>23.35</v>
      </c>
      <c r="CS49" s="32">
        <f t="shared" ca="1" si="25"/>
        <v>192.54</v>
      </c>
      <c r="CT49" s="32">
        <f t="shared" ca="1" si="25"/>
        <v>8.67</v>
      </c>
      <c r="CU49" s="32">
        <f t="shared" ca="1" si="25"/>
        <v>137.06</v>
      </c>
      <c r="CV49" s="32">
        <f t="shared" ca="1" si="25"/>
        <v>49.53</v>
      </c>
      <c r="CW49" s="31">
        <f t="shared" ca="1" si="29"/>
        <v>994.46</v>
      </c>
      <c r="CX49" s="31">
        <f t="shared" ca="1" si="29"/>
        <v>101.58999999999999</v>
      </c>
      <c r="CY49" s="31">
        <f t="shared" ca="1" si="29"/>
        <v>171.85</v>
      </c>
      <c r="CZ49" s="31">
        <f t="shared" ca="1" si="26"/>
        <v>56.199999999999996</v>
      </c>
      <c r="DA49" s="31">
        <f t="shared" ca="1" si="26"/>
        <v>97.159999999999982</v>
      </c>
      <c r="DB49" s="31">
        <f t="shared" ca="1" si="26"/>
        <v>244.95</v>
      </c>
      <c r="DC49" s="31">
        <f t="shared" ca="1" si="26"/>
        <v>189.66000000000003</v>
      </c>
      <c r="DD49" s="31">
        <f t="shared" ca="1" si="26"/>
        <v>61.629999999999995</v>
      </c>
      <c r="DE49" s="31">
        <f t="shared" ca="1" si="26"/>
        <v>508.31000000000006</v>
      </c>
      <c r="DF49" s="31">
        <f t="shared" ca="1" si="26"/>
        <v>27.05</v>
      </c>
      <c r="DG49" s="31">
        <f t="shared" ca="1" si="26"/>
        <v>427.61999999999995</v>
      </c>
      <c r="DH49" s="31">
        <f t="shared" ca="1" si="26"/>
        <v>154.54999999999998</v>
      </c>
      <c r="DI49" s="32">
        <f t="shared" ca="1" si="20"/>
        <v>49.72</v>
      </c>
      <c r="DJ49" s="32">
        <f t="shared" ca="1" si="20"/>
        <v>5.08</v>
      </c>
      <c r="DK49" s="32">
        <f t="shared" ca="1" si="20"/>
        <v>8.59</v>
      </c>
      <c r="DL49" s="32">
        <f t="shared" ca="1" si="20"/>
        <v>2.81</v>
      </c>
      <c r="DM49" s="32">
        <f t="shared" ca="1" si="20"/>
        <v>4.8600000000000003</v>
      </c>
      <c r="DN49" s="32">
        <f t="shared" ca="1" si="20"/>
        <v>12.25</v>
      </c>
      <c r="DO49" s="32">
        <f t="shared" ca="1" si="20"/>
        <v>9.48</v>
      </c>
      <c r="DP49" s="32">
        <f t="shared" ca="1" si="20"/>
        <v>3.08</v>
      </c>
      <c r="DQ49" s="32">
        <f t="shared" ca="1" si="20"/>
        <v>25.42</v>
      </c>
      <c r="DR49" s="32">
        <f t="shared" ca="1" si="20"/>
        <v>1.35</v>
      </c>
      <c r="DS49" s="32">
        <f t="shared" ca="1" si="20"/>
        <v>21.38</v>
      </c>
      <c r="DT49" s="32">
        <f t="shared" ca="1" si="20"/>
        <v>7.73</v>
      </c>
      <c r="DU49" s="31">
        <f t="shared" ca="1" si="21"/>
        <v>320.39</v>
      </c>
      <c r="DV49" s="31">
        <f t="shared" ca="1" si="21"/>
        <v>32.49</v>
      </c>
      <c r="DW49" s="31">
        <f t="shared" ca="1" si="21"/>
        <v>54.6</v>
      </c>
      <c r="DX49" s="31">
        <f t="shared" ca="1" si="21"/>
        <v>17.75</v>
      </c>
      <c r="DY49" s="31">
        <f t="shared" ca="1" si="21"/>
        <v>30.52</v>
      </c>
      <c r="DZ49" s="31">
        <f t="shared" ca="1" si="21"/>
        <v>76.540000000000006</v>
      </c>
      <c r="EA49" s="31">
        <f t="shared" ca="1" si="21"/>
        <v>58.95</v>
      </c>
      <c r="EB49" s="31">
        <f t="shared" ca="1" si="21"/>
        <v>19.05</v>
      </c>
      <c r="EC49" s="31">
        <f t="shared" ca="1" si="21"/>
        <v>156.27000000000001</v>
      </c>
      <c r="ED49" s="31">
        <f t="shared" ca="1" si="21"/>
        <v>8.27</v>
      </c>
      <c r="EE49" s="31">
        <f t="shared" ca="1" si="21"/>
        <v>130.03</v>
      </c>
      <c r="EF49" s="31">
        <f t="shared" ca="1" si="21"/>
        <v>46.74</v>
      </c>
      <c r="EG49" s="32">
        <f t="shared" ca="1" si="22"/>
        <v>1364.5700000000002</v>
      </c>
      <c r="EH49" s="32">
        <f t="shared" ca="1" si="22"/>
        <v>139.16</v>
      </c>
      <c r="EI49" s="32">
        <f t="shared" ca="1" si="22"/>
        <v>235.04</v>
      </c>
      <c r="EJ49" s="32">
        <f t="shared" ca="1" si="22"/>
        <v>76.759999999999991</v>
      </c>
      <c r="EK49" s="32">
        <f t="shared" ca="1" si="22"/>
        <v>132.54</v>
      </c>
      <c r="EL49" s="32">
        <f t="shared" ca="1" si="22"/>
        <v>333.74</v>
      </c>
      <c r="EM49" s="32">
        <f t="shared" ca="1" si="22"/>
        <v>258.09000000000003</v>
      </c>
      <c r="EN49" s="32">
        <f t="shared" ca="1" si="22"/>
        <v>83.759999999999991</v>
      </c>
      <c r="EO49" s="32">
        <f t="shared" ca="1" si="22"/>
        <v>690</v>
      </c>
      <c r="EP49" s="32">
        <f t="shared" ca="1" si="22"/>
        <v>36.67</v>
      </c>
      <c r="EQ49" s="32">
        <f t="shared" ca="1" si="22"/>
        <v>579.03</v>
      </c>
      <c r="ER49" s="32">
        <f t="shared" ca="1" si="22"/>
        <v>209.01999999999998</v>
      </c>
    </row>
    <row r="50" spans="1:148">
      <c r="A50" t="s">
        <v>510</v>
      </c>
      <c r="B50" s="1" t="s">
        <v>78</v>
      </c>
      <c r="C50" t="str">
        <f t="shared" ca="1" si="1"/>
        <v>EC01</v>
      </c>
      <c r="D50" t="str">
        <f t="shared" ca="1" si="2"/>
        <v>Cavalier</v>
      </c>
      <c r="E50" s="51">
        <f ca="1">IFERROR(IF(AND($A50=VLOOKUP($A50&amp;"."&amp;$C50,UncollectibleLookup,2,FALSE),$C50=VLOOKUP($A50&amp;"."&amp;$C50,UncollectibleLookup,4,FALSE)),0,'Module C Corrected'!E50),'Module C Corrected'!E50)</f>
        <v>35617.470200000003</v>
      </c>
      <c r="F50" s="51">
        <f ca="1">IFERROR(IF(AND($A50=VLOOKUP($A50&amp;"."&amp;$C50,UncollectibleLookup,2,FALSE),$C50=VLOOKUP($A50&amp;"."&amp;$C50,UncollectibleLookup,4,FALSE)),0,'Module C Corrected'!F50),'Module C Corrected'!F50)</f>
        <v>30030.512999999999</v>
      </c>
      <c r="G50" s="51">
        <f ca="1">IFERROR(IF(AND($A50=VLOOKUP($A50&amp;"."&amp;$C50,UncollectibleLookup,2,FALSE),$C50=VLOOKUP($A50&amp;"."&amp;$C50,UncollectibleLookup,4,FALSE)),0,'Module C Corrected'!G50),'Module C Corrected'!G50)</f>
        <v>32229.306</v>
      </c>
      <c r="H50" s="51">
        <f ca="1">IFERROR(IF(AND($A50=VLOOKUP($A50&amp;"."&amp;$C50,UncollectibleLookup,2,FALSE),$C50=VLOOKUP($A50&amp;"."&amp;$C50,UncollectibleLookup,4,FALSE)),0,'Module C Corrected'!H50),'Module C Corrected'!H50)</f>
        <v>23282.9804</v>
      </c>
      <c r="I50" s="51">
        <f ca="1">IFERROR(IF(AND($A50=VLOOKUP($A50&amp;"."&amp;$C50,UncollectibleLookup,2,FALSE),$C50=VLOOKUP($A50&amp;"."&amp;$C50,UncollectibleLookup,4,FALSE)),0,'Module C Corrected'!I50),'Module C Corrected'!I50)</f>
        <v>27248.6672</v>
      </c>
      <c r="J50" s="51">
        <f ca="1">IFERROR(IF(AND($A50=VLOOKUP($A50&amp;"."&amp;$C50,UncollectibleLookup,2,FALSE),$C50=VLOOKUP($A50&amp;"."&amp;$C50,UncollectibleLookup,4,FALSE)),0,'Module C Corrected'!J50),'Module C Corrected'!J50)</f>
        <v>26240.232499999998</v>
      </c>
      <c r="K50" s="51">
        <f ca="1">IFERROR(IF(AND($A50=VLOOKUP($A50&amp;"."&amp;$C50,UncollectibleLookup,2,FALSE),$C50=VLOOKUP($A50&amp;"."&amp;$C50,UncollectibleLookup,4,FALSE)),0,'Module C Corrected'!K50),'Module C Corrected'!K50)</f>
        <v>45065.194900000002</v>
      </c>
      <c r="L50" s="51">
        <f ca="1">IFERROR(IF(AND($A50=VLOOKUP($A50&amp;"."&amp;$C50,UncollectibleLookup,2,FALSE),$C50=VLOOKUP($A50&amp;"."&amp;$C50,UncollectibleLookup,4,FALSE)),0,'Module C Corrected'!L50),'Module C Corrected'!L50)</f>
        <v>36594.772100000002</v>
      </c>
      <c r="M50" s="51">
        <f ca="1">IFERROR(IF(AND($A50=VLOOKUP($A50&amp;"."&amp;$C50,UncollectibleLookup,2,FALSE),$C50=VLOOKUP($A50&amp;"."&amp;$C50,UncollectibleLookup,4,FALSE)),0,'Module C Corrected'!M50),'Module C Corrected'!M50)</f>
        <v>33741.722500000003</v>
      </c>
      <c r="N50" s="51">
        <f ca="1">IFERROR(IF(AND($A50=VLOOKUP($A50&amp;"."&amp;$C50,UncollectibleLookup,2,FALSE),$C50=VLOOKUP($A50&amp;"."&amp;$C50,UncollectibleLookup,4,FALSE)),0,'Module C Corrected'!N50),'Module C Corrected'!N50)</f>
        <v>29633.161100000001</v>
      </c>
      <c r="O50" s="51">
        <f ca="1">IFERROR(IF(AND($A50=VLOOKUP($A50&amp;"."&amp;$C50,UncollectibleLookup,2,FALSE),$C50=VLOOKUP($A50&amp;"."&amp;$C50,UncollectibleLookup,4,FALSE)),0,'Module C Corrected'!O50),'Module C Corrected'!O50)</f>
        <v>35556.090900000003</v>
      </c>
      <c r="P50" s="51">
        <f ca="1">IFERROR(IF(AND($A50=VLOOKUP($A50&amp;"."&amp;$C50,UncollectibleLookup,2,FALSE),$C50=VLOOKUP($A50&amp;"."&amp;$C50,UncollectibleLookup,4,FALSE)),0,'Module C Corrected'!P50),'Module C Corrected'!P50)</f>
        <v>34585.714</v>
      </c>
      <c r="Q50" s="32">
        <f ca="1">IFERROR(IF(AND($A50=VLOOKUP($A50&amp;"."&amp;$C50,UncollectibleLookup,2,FALSE),$C50=VLOOKUP($A50&amp;"."&amp;$C50,UncollectibleLookup,4,FALSE)),0,'Module C Corrected'!Q50),'Module C Corrected'!Q50)</f>
        <v>5297690.82</v>
      </c>
      <c r="R50" s="32">
        <f ca="1">IFERROR(IF(AND($A50=VLOOKUP($A50&amp;"."&amp;$C50,UncollectibleLookup,2,FALSE),$C50=VLOOKUP($A50&amp;"."&amp;$C50,UncollectibleLookup,4,FALSE)),0,'Module C Corrected'!R50),'Module C Corrected'!R50)</f>
        <v>1903083.28</v>
      </c>
      <c r="S50" s="32">
        <f ca="1">IFERROR(IF(AND($A50=VLOOKUP($A50&amp;"."&amp;$C50,UncollectibleLookup,2,FALSE),$C50=VLOOKUP($A50&amp;"."&amp;$C50,UncollectibleLookup,4,FALSE)),0,'Module C Corrected'!S50),'Module C Corrected'!S50)</f>
        <v>1671375.6</v>
      </c>
      <c r="T50" s="32">
        <f ca="1">IFERROR(IF(AND($A50=VLOOKUP($A50&amp;"."&amp;$C50,UncollectibleLookup,2,FALSE),$C50=VLOOKUP($A50&amp;"."&amp;$C50,UncollectibleLookup,4,FALSE)),0,'Module C Corrected'!T50),'Module C Corrected'!T50)</f>
        <v>848456.73</v>
      </c>
      <c r="U50" s="32">
        <f ca="1">IFERROR(IF(AND($A50=VLOOKUP($A50&amp;"."&amp;$C50,UncollectibleLookup,2,FALSE),$C50=VLOOKUP($A50&amp;"."&amp;$C50,UncollectibleLookup,4,FALSE)),0,'Module C Corrected'!U50),'Module C Corrected'!U50)</f>
        <v>1151598.3700000001</v>
      </c>
      <c r="V50" s="32">
        <f ca="1">IFERROR(IF(AND($A50=VLOOKUP($A50&amp;"."&amp;$C50,UncollectibleLookup,2,FALSE),$C50=VLOOKUP($A50&amp;"."&amp;$C50,UncollectibleLookup,4,FALSE)),0,'Module C Corrected'!V50),'Module C Corrected'!V50)</f>
        <v>1465595.05</v>
      </c>
      <c r="W50" s="32">
        <f ca="1">IFERROR(IF(AND($A50=VLOOKUP($A50&amp;"."&amp;$C50,UncollectibleLookup,2,FALSE),$C50=VLOOKUP($A50&amp;"."&amp;$C50,UncollectibleLookup,4,FALSE)),0,'Module C Corrected'!W50),'Module C Corrected'!W50)</f>
        <v>2343707.91</v>
      </c>
      <c r="X50" s="32">
        <f ca="1">IFERROR(IF(AND($A50=VLOOKUP($A50&amp;"."&amp;$C50,UncollectibleLookup,2,FALSE),$C50=VLOOKUP($A50&amp;"."&amp;$C50,UncollectibleLookup,4,FALSE)),0,'Module C Corrected'!X50),'Module C Corrected'!X50)</f>
        <v>1775615.28</v>
      </c>
      <c r="Y50" s="32">
        <f ca="1">IFERROR(IF(AND($A50=VLOOKUP($A50&amp;"."&amp;$C50,UncollectibleLookup,2,FALSE),$C50=VLOOKUP($A50&amp;"."&amp;$C50,UncollectibleLookup,4,FALSE)),0,'Module C Corrected'!Y50),'Module C Corrected'!Y50)</f>
        <v>3878019.23</v>
      </c>
      <c r="Z50" s="32">
        <f ca="1">IFERROR(IF(AND($A50=VLOOKUP($A50&amp;"."&amp;$C50,UncollectibleLookup,2,FALSE),$C50=VLOOKUP($A50&amp;"."&amp;$C50,UncollectibleLookup,4,FALSE)),0,'Module C Corrected'!Z50),'Module C Corrected'!Z50)</f>
        <v>1264529.26</v>
      </c>
      <c r="AA50" s="32">
        <f ca="1">IFERROR(IF(AND($A50=VLOOKUP($A50&amp;"."&amp;$C50,UncollectibleLookup,2,FALSE),$C50=VLOOKUP($A50&amp;"."&amp;$C50,UncollectibleLookup,4,FALSE)),0,'Module C Corrected'!AA50),'Module C Corrected'!AA50)</f>
        <v>2440717.19</v>
      </c>
      <c r="AB50" s="32">
        <f ca="1">IFERROR(IF(AND($A50=VLOOKUP($A50&amp;"."&amp;$C50,UncollectibleLookup,2,FALSE),$C50=VLOOKUP($A50&amp;"."&amp;$C50,UncollectibleLookup,4,FALSE)),0,'Module C Corrected'!AB50),'Module C Corrected'!AB50)</f>
        <v>2514433.87</v>
      </c>
      <c r="AC50" s="2">
        <f>IF(ISBLANK('Module C Corrected'!AC50),"",'Module C Corrected'!AC50)</f>
        <v>-0.43</v>
      </c>
      <c r="AD50" s="2">
        <f>IF(ISBLANK('Module C Corrected'!AD50),"",'Module C Corrected'!AD50)</f>
        <v>-0.43</v>
      </c>
      <c r="AE50" s="2">
        <f>IF(ISBLANK('Module C Corrected'!AE50),"",'Module C Corrected'!AE50)</f>
        <v>-0.43</v>
      </c>
      <c r="AF50" s="2">
        <f>IF(ISBLANK('Module C Corrected'!AF50),"",'Module C Corrected'!AF50)</f>
        <v>-0.43</v>
      </c>
      <c r="AG50" s="2">
        <f>IF(ISBLANK('Module C Corrected'!AG50),"",'Module C Corrected'!AG50)</f>
        <v>-0.43</v>
      </c>
      <c r="AH50" s="2">
        <f>IF(ISBLANK('Module C Corrected'!AH50),"",'Module C Corrected'!AH50)</f>
        <v>-0.43</v>
      </c>
      <c r="AI50" s="2">
        <f>IF(ISBLANK('Module C Corrected'!AI50),"",'Module C Corrected'!AI50)</f>
        <v>-0.43</v>
      </c>
      <c r="AJ50" s="2">
        <f>IF(ISBLANK('Module C Corrected'!AJ50),"",'Module C Corrected'!AJ50)</f>
        <v>-0.43</v>
      </c>
      <c r="AK50" s="2">
        <f>IF(ISBLANK('Module C Corrected'!AK50),"",'Module C Corrected'!AK50)</f>
        <v>-0.43</v>
      </c>
      <c r="AL50" s="2">
        <f>IF(ISBLANK('Module C Corrected'!AL50),"",'Module C Corrected'!AL50)</f>
        <v>-0.43</v>
      </c>
      <c r="AM50" s="2">
        <f>IF(ISBLANK('Module C Corrected'!AM50),"",'Module C Corrected'!AM50)</f>
        <v>-0.43</v>
      </c>
      <c r="AN50" s="2">
        <f>IF(ISBLANK('Module C Corrected'!AN50),"",'Module C Corrected'!AN50)</f>
        <v>-0.43</v>
      </c>
      <c r="AO50" s="33">
        <f ca="1">IFERROR(IF(AND($A50=VLOOKUP($A50&amp;"."&amp;$C50,UncollectibleLookup,2,FALSE),$C50=VLOOKUP($A50&amp;"."&amp;$C50,UncollectibleLookup,4,FALSE)),0,'Module C Corrected'!AO50),'Module C Corrected'!AO50)</f>
        <v>-22780.07</v>
      </c>
      <c r="AP50" s="33">
        <f ca="1">IFERROR(IF(AND($A50=VLOOKUP($A50&amp;"."&amp;$C50,UncollectibleLookup,2,FALSE),$C50=VLOOKUP($A50&amp;"."&amp;$C50,UncollectibleLookup,4,FALSE)),0,'Module C Corrected'!AP50),'Module C Corrected'!AP50)</f>
        <v>-8183.26</v>
      </c>
      <c r="AQ50" s="33">
        <f ca="1">IFERROR(IF(AND($A50=VLOOKUP($A50&amp;"."&amp;$C50,UncollectibleLookup,2,FALSE),$C50=VLOOKUP($A50&amp;"."&amp;$C50,UncollectibleLookup,4,FALSE)),0,'Module C Corrected'!AQ50),'Module C Corrected'!AQ50)</f>
        <v>-7186.92</v>
      </c>
      <c r="AR50" s="33">
        <f ca="1">IFERROR(IF(AND($A50=VLOOKUP($A50&amp;"."&amp;$C50,UncollectibleLookup,2,FALSE),$C50=VLOOKUP($A50&amp;"."&amp;$C50,UncollectibleLookup,4,FALSE)),0,'Module C Corrected'!AR50),'Module C Corrected'!AR50)</f>
        <v>-3648.36</v>
      </c>
      <c r="AS50" s="33">
        <f ca="1">IFERROR(IF(AND($A50=VLOOKUP($A50&amp;"."&amp;$C50,UncollectibleLookup,2,FALSE),$C50=VLOOKUP($A50&amp;"."&amp;$C50,UncollectibleLookup,4,FALSE)),0,'Module C Corrected'!AS50),'Module C Corrected'!AS50)</f>
        <v>-4951.87</v>
      </c>
      <c r="AT50" s="33">
        <f ca="1">IFERROR(IF(AND($A50=VLOOKUP($A50&amp;"."&amp;$C50,UncollectibleLookup,2,FALSE),$C50=VLOOKUP($A50&amp;"."&amp;$C50,UncollectibleLookup,4,FALSE)),0,'Module C Corrected'!AT50),'Module C Corrected'!AT50)</f>
        <v>-6302.06</v>
      </c>
      <c r="AU50" s="33">
        <f ca="1">IFERROR(IF(AND($A50=VLOOKUP($A50&amp;"."&amp;$C50,UncollectibleLookup,2,FALSE),$C50=VLOOKUP($A50&amp;"."&amp;$C50,UncollectibleLookup,4,FALSE)),0,'Module C Corrected'!AU50),'Module C Corrected'!AU50)</f>
        <v>-10077.94</v>
      </c>
      <c r="AV50" s="33">
        <f ca="1">IFERROR(IF(AND($A50=VLOOKUP($A50&amp;"."&amp;$C50,UncollectibleLookup,2,FALSE),$C50=VLOOKUP($A50&amp;"."&amp;$C50,UncollectibleLookup,4,FALSE)),0,'Module C Corrected'!AV50),'Module C Corrected'!AV50)</f>
        <v>-7635.15</v>
      </c>
      <c r="AW50" s="33">
        <f ca="1">IFERROR(IF(AND($A50=VLOOKUP($A50&amp;"."&amp;$C50,UncollectibleLookup,2,FALSE),$C50=VLOOKUP($A50&amp;"."&amp;$C50,UncollectibleLookup,4,FALSE)),0,'Module C Corrected'!AW50),'Module C Corrected'!AW50)</f>
        <v>-16675.48</v>
      </c>
      <c r="AX50" s="33">
        <f ca="1">IFERROR(IF(AND($A50=VLOOKUP($A50&amp;"."&amp;$C50,UncollectibleLookup,2,FALSE),$C50=VLOOKUP($A50&amp;"."&amp;$C50,UncollectibleLookup,4,FALSE)),0,'Module C Corrected'!AX50),'Module C Corrected'!AX50)</f>
        <v>-5437.48</v>
      </c>
      <c r="AY50" s="33">
        <f ca="1">IFERROR(IF(AND($A50=VLOOKUP($A50&amp;"."&amp;$C50,UncollectibleLookup,2,FALSE),$C50=VLOOKUP($A50&amp;"."&amp;$C50,UncollectibleLookup,4,FALSE)),0,'Module C Corrected'!AY50),'Module C Corrected'!AY50)</f>
        <v>-10495.08</v>
      </c>
      <c r="AZ50" s="33">
        <f ca="1">IFERROR(IF(AND($A50=VLOOKUP($A50&amp;"."&amp;$C50,UncollectibleLookup,2,FALSE),$C50=VLOOKUP($A50&amp;"."&amp;$C50,UncollectibleLookup,4,FALSE)),0,'Module C Corrected'!AZ50),'Module C Corrected'!AZ50)</f>
        <v>-10812.07</v>
      </c>
      <c r="BA50" s="31">
        <f t="shared" ca="1" si="27"/>
        <v>-1589.31</v>
      </c>
      <c r="BB50" s="31">
        <f t="shared" ca="1" si="27"/>
        <v>-570.91999999999996</v>
      </c>
      <c r="BC50" s="31">
        <f t="shared" ca="1" si="27"/>
        <v>-501.41</v>
      </c>
      <c r="BD50" s="31">
        <f t="shared" ca="1" si="23"/>
        <v>-339.38</v>
      </c>
      <c r="BE50" s="31">
        <f t="shared" ca="1" si="23"/>
        <v>-460.64</v>
      </c>
      <c r="BF50" s="31">
        <f t="shared" ca="1" si="23"/>
        <v>-586.24</v>
      </c>
      <c r="BG50" s="31">
        <f t="shared" ca="1" si="23"/>
        <v>0</v>
      </c>
      <c r="BH50" s="31">
        <f t="shared" ca="1" si="23"/>
        <v>0</v>
      </c>
      <c r="BI50" s="31">
        <f t="shared" ca="1" si="23"/>
        <v>0</v>
      </c>
      <c r="BJ50" s="31">
        <f t="shared" ca="1" si="23"/>
        <v>-1517.44</v>
      </c>
      <c r="BK50" s="31">
        <f t="shared" ca="1" si="23"/>
        <v>-2928.86</v>
      </c>
      <c r="BL50" s="31">
        <f t="shared" ca="1" si="23"/>
        <v>-3017.32</v>
      </c>
      <c r="BM50" s="6">
        <f t="shared" ca="1" si="24"/>
        <v>-5.6899999999999999E-2</v>
      </c>
      <c r="BN50" s="6">
        <f t="shared" ca="1" si="24"/>
        <v>-5.6899999999999999E-2</v>
      </c>
      <c r="BO50" s="6">
        <f t="shared" ca="1" si="24"/>
        <v>-5.6899999999999999E-2</v>
      </c>
      <c r="BP50" s="6">
        <f t="shared" ca="1" si="24"/>
        <v>-5.6899999999999999E-2</v>
      </c>
      <c r="BQ50" s="6">
        <f t="shared" ca="1" si="24"/>
        <v>-5.6899999999999999E-2</v>
      </c>
      <c r="BR50" s="6">
        <f t="shared" ca="1" si="24"/>
        <v>-5.6899999999999999E-2</v>
      </c>
      <c r="BS50" s="6">
        <f t="shared" ca="1" si="24"/>
        <v>-5.6899999999999999E-2</v>
      </c>
      <c r="BT50" s="6">
        <f t="shared" ca="1" si="24"/>
        <v>-5.6899999999999999E-2</v>
      </c>
      <c r="BU50" s="6">
        <f t="shared" ca="1" si="24"/>
        <v>-5.6899999999999999E-2</v>
      </c>
      <c r="BV50" s="6">
        <f t="shared" ca="1" si="24"/>
        <v>-5.6899999999999999E-2</v>
      </c>
      <c r="BW50" s="6">
        <f t="shared" ca="1" si="24"/>
        <v>-5.6899999999999999E-2</v>
      </c>
      <c r="BX50" s="6">
        <f t="shared" ca="1" si="24"/>
        <v>-5.6899999999999999E-2</v>
      </c>
      <c r="BY50" s="31">
        <f t="shared" ca="1" si="19"/>
        <v>-301438.61</v>
      </c>
      <c r="BZ50" s="31">
        <f t="shared" ca="1" si="19"/>
        <v>-108285.44</v>
      </c>
      <c r="CA50" s="31">
        <f t="shared" ca="1" si="19"/>
        <v>-95101.27</v>
      </c>
      <c r="CB50" s="31">
        <f t="shared" ca="1" si="18"/>
        <v>-48277.19</v>
      </c>
      <c r="CC50" s="31">
        <f t="shared" ca="1" si="18"/>
        <v>-65525.95</v>
      </c>
      <c r="CD50" s="31">
        <f t="shared" ca="1" si="18"/>
        <v>-83392.36</v>
      </c>
      <c r="CE50" s="31">
        <f t="shared" ca="1" si="18"/>
        <v>-133356.98000000001</v>
      </c>
      <c r="CF50" s="31">
        <f t="shared" ca="1" si="18"/>
        <v>-101032.51</v>
      </c>
      <c r="CG50" s="31">
        <f t="shared" ca="1" si="18"/>
        <v>-220659.29</v>
      </c>
      <c r="CH50" s="31">
        <f t="shared" ca="1" si="18"/>
        <v>-71951.710000000006</v>
      </c>
      <c r="CI50" s="31">
        <f t="shared" ca="1" si="18"/>
        <v>-138876.81</v>
      </c>
      <c r="CJ50" s="31">
        <f t="shared" ca="1" si="18"/>
        <v>-143071.29</v>
      </c>
      <c r="CK50" s="32">
        <f t="shared" ca="1" si="28"/>
        <v>13244.23</v>
      </c>
      <c r="CL50" s="32">
        <f t="shared" ca="1" si="28"/>
        <v>4757.71</v>
      </c>
      <c r="CM50" s="32">
        <f t="shared" ca="1" si="28"/>
        <v>4178.4399999999996</v>
      </c>
      <c r="CN50" s="32">
        <f t="shared" ca="1" si="25"/>
        <v>2121.14</v>
      </c>
      <c r="CO50" s="32">
        <f t="shared" ca="1" si="25"/>
        <v>2879</v>
      </c>
      <c r="CP50" s="32">
        <f t="shared" ca="1" si="25"/>
        <v>3663.99</v>
      </c>
      <c r="CQ50" s="32">
        <f t="shared" ca="1" si="25"/>
        <v>5859.27</v>
      </c>
      <c r="CR50" s="32">
        <f t="shared" ca="1" si="25"/>
        <v>4439.04</v>
      </c>
      <c r="CS50" s="32">
        <f t="shared" ca="1" si="25"/>
        <v>9695.0499999999993</v>
      </c>
      <c r="CT50" s="32">
        <f t="shared" ca="1" si="25"/>
        <v>3161.32</v>
      </c>
      <c r="CU50" s="32">
        <f t="shared" ca="1" si="25"/>
        <v>6101.79</v>
      </c>
      <c r="CV50" s="32">
        <f t="shared" ca="1" si="25"/>
        <v>6286.08</v>
      </c>
      <c r="CW50" s="31">
        <f t="shared" ca="1" si="29"/>
        <v>-263825</v>
      </c>
      <c r="CX50" s="31">
        <f t="shared" ca="1" si="29"/>
        <v>-94773.55</v>
      </c>
      <c r="CY50" s="31">
        <f t="shared" ca="1" si="29"/>
        <v>-83234.5</v>
      </c>
      <c r="CZ50" s="31">
        <f t="shared" ca="1" si="26"/>
        <v>-42168.310000000005</v>
      </c>
      <c r="DA50" s="31">
        <f t="shared" ca="1" si="26"/>
        <v>-57234.439999999995</v>
      </c>
      <c r="DB50" s="31">
        <f t="shared" ca="1" si="26"/>
        <v>-72840.069999999992</v>
      </c>
      <c r="DC50" s="31">
        <f t="shared" ca="1" si="26"/>
        <v>-117419.77</v>
      </c>
      <c r="DD50" s="31">
        <f t="shared" ca="1" si="26"/>
        <v>-88958.32</v>
      </c>
      <c r="DE50" s="31">
        <f t="shared" ca="1" si="26"/>
        <v>-194288.76</v>
      </c>
      <c r="DF50" s="31">
        <f t="shared" ca="1" si="26"/>
        <v>-61835.47</v>
      </c>
      <c r="DG50" s="31">
        <f t="shared" ca="1" si="26"/>
        <v>-119351.07999999999</v>
      </c>
      <c r="DH50" s="31">
        <f t="shared" ca="1" si="26"/>
        <v>-122955.82</v>
      </c>
      <c r="DI50" s="32">
        <f t="shared" ca="1" si="20"/>
        <v>-13191.25</v>
      </c>
      <c r="DJ50" s="32">
        <f t="shared" ca="1" si="20"/>
        <v>-4738.68</v>
      </c>
      <c r="DK50" s="32">
        <f t="shared" ca="1" si="20"/>
        <v>-4161.7299999999996</v>
      </c>
      <c r="DL50" s="32">
        <f t="shared" ca="1" si="20"/>
        <v>-2108.42</v>
      </c>
      <c r="DM50" s="32">
        <f t="shared" ca="1" si="20"/>
        <v>-2861.72</v>
      </c>
      <c r="DN50" s="32">
        <f t="shared" ca="1" si="20"/>
        <v>-3642</v>
      </c>
      <c r="DO50" s="32">
        <f t="shared" ca="1" si="20"/>
        <v>-5870.99</v>
      </c>
      <c r="DP50" s="32">
        <f t="shared" ca="1" si="20"/>
        <v>-4447.92</v>
      </c>
      <c r="DQ50" s="32">
        <f t="shared" ca="1" si="20"/>
        <v>-9714.44</v>
      </c>
      <c r="DR50" s="32">
        <f t="shared" ca="1" si="20"/>
        <v>-3091.77</v>
      </c>
      <c r="DS50" s="32">
        <f t="shared" ca="1" si="20"/>
        <v>-5967.55</v>
      </c>
      <c r="DT50" s="32">
        <f t="shared" ca="1" si="20"/>
        <v>-6147.79</v>
      </c>
      <c r="DU50" s="31">
        <f t="shared" ca="1" si="21"/>
        <v>-84996.55</v>
      </c>
      <c r="DV50" s="31">
        <f t="shared" ca="1" si="21"/>
        <v>-30311.86</v>
      </c>
      <c r="DW50" s="31">
        <f t="shared" ca="1" si="21"/>
        <v>-26445.68</v>
      </c>
      <c r="DX50" s="31">
        <f t="shared" ca="1" si="21"/>
        <v>-13317.34</v>
      </c>
      <c r="DY50" s="31">
        <f t="shared" ca="1" si="21"/>
        <v>-17981.349999999999</v>
      </c>
      <c r="DZ50" s="31">
        <f t="shared" ca="1" si="21"/>
        <v>-22760.45</v>
      </c>
      <c r="EA50" s="31">
        <f t="shared" ca="1" si="21"/>
        <v>-36497.32</v>
      </c>
      <c r="EB50" s="31">
        <f t="shared" ca="1" si="21"/>
        <v>-27499.599999999999</v>
      </c>
      <c r="EC50" s="31">
        <f t="shared" ca="1" si="21"/>
        <v>-59730.28</v>
      </c>
      <c r="ED50" s="31">
        <f t="shared" ca="1" si="21"/>
        <v>-18908.46</v>
      </c>
      <c r="EE50" s="31">
        <f t="shared" ca="1" si="21"/>
        <v>-36293.230000000003</v>
      </c>
      <c r="EF50" s="31">
        <f t="shared" ca="1" si="21"/>
        <v>-37187.269999999997</v>
      </c>
      <c r="EG50" s="32">
        <f t="shared" ca="1" si="22"/>
        <v>-362012.8</v>
      </c>
      <c r="EH50" s="32">
        <f t="shared" ca="1" si="22"/>
        <v>-129824.09000000001</v>
      </c>
      <c r="EI50" s="32">
        <f t="shared" ca="1" si="22"/>
        <v>-113841.91</v>
      </c>
      <c r="EJ50" s="32">
        <f t="shared" ca="1" si="22"/>
        <v>-57594.070000000007</v>
      </c>
      <c r="EK50" s="32">
        <f t="shared" ca="1" si="22"/>
        <v>-78077.509999999995</v>
      </c>
      <c r="EL50" s="32">
        <f t="shared" ca="1" si="22"/>
        <v>-99242.51999999999</v>
      </c>
      <c r="EM50" s="32">
        <f t="shared" ca="1" si="22"/>
        <v>-159788.08000000002</v>
      </c>
      <c r="EN50" s="32">
        <f t="shared" ca="1" si="22"/>
        <v>-120905.84</v>
      </c>
      <c r="EO50" s="32">
        <f t="shared" ca="1" si="22"/>
        <v>-263733.48</v>
      </c>
      <c r="EP50" s="32">
        <f t="shared" ca="1" si="22"/>
        <v>-83835.7</v>
      </c>
      <c r="EQ50" s="32">
        <f t="shared" ca="1" si="22"/>
        <v>-161611.85999999999</v>
      </c>
      <c r="ER50" s="32">
        <f t="shared" ca="1" si="22"/>
        <v>-166290.88</v>
      </c>
    </row>
    <row r="51" spans="1:148">
      <c r="A51" t="s">
        <v>60</v>
      </c>
      <c r="B51" s="1" t="s">
        <v>73</v>
      </c>
      <c r="C51" t="str">
        <f t="shared" ca="1" si="1"/>
        <v>EC04</v>
      </c>
      <c r="D51" t="str">
        <f t="shared" ca="1" si="2"/>
        <v>Foster Creek Industrial System</v>
      </c>
      <c r="E51" s="51">
        <f ca="1">IFERROR(IF(AND($A51=VLOOKUP($A51&amp;"."&amp;$C51,UncollectibleLookup,2,FALSE),$C51=VLOOKUP($A51&amp;"."&amp;$C51,UncollectibleLookup,4,FALSE)),0,'Module C Corrected'!E51),'Module C Corrected'!E51)</f>
        <v>0</v>
      </c>
      <c r="F51" s="51">
        <f ca="1">IFERROR(IF(AND($A51=VLOOKUP($A51&amp;"."&amp;$C51,UncollectibleLookup,2,FALSE),$C51=VLOOKUP($A51&amp;"."&amp;$C51,UncollectibleLookup,4,FALSE)),0,'Module C Corrected'!F51),'Module C Corrected'!F51)</f>
        <v>0</v>
      </c>
      <c r="G51" s="51">
        <f ca="1">IFERROR(IF(AND($A51=VLOOKUP($A51&amp;"."&amp;$C51,UncollectibleLookup,2,FALSE),$C51=VLOOKUP($A51&amp;"."&amp;$C51,UncollectibleLookup,4,FALSE)),0,'Module C Corrected'!G51),'Module C Corrected'!G51)</f>
        <v>0</v>
      </c>
      <c r="H51" s="51">
        <f ca="1">IFERROR(IF(AND($A51=VLOOKUP($A51&amp;"."&amp;$C51,UncollectibleLookup,2,FALSE),$C51=VLOOKUP($A51&amp;"."&amp;$C51,UncollectibleLookup,4,FALSE)),0,'Module C Corrected'!H51),'Module C Corrected'!H51)</f>
        <v>0</v>
      </c>
      <c r="I51" s="51">
        <f ca="1">IFERROR(IF(AND($A51=VLOOKUP($A51&amp;"."&amp;$C51,UncollectibleLookup,2,FALSE),$C51=VLOOKUP($A51&amp;"."&amp;$C51,UncollectibleLookup,4,FALSE)),0,'Module C Corrected'!I51),'Module C Corrected'!I51)</f>
        <v>0</v>
      </c>
      <c r="J51" s="51">
        <f ca="1">IFERROR(IF(AND($A51=VLOOKUP($A51&amp;"."&amp;$C51,UncollectibleLookup,2,FALSE),$C51=VLOOKUP($A51&amp;"."&amp;$C51,UncollectibleLookup,4,FALSE)),0,'Module C Corrected'!J51),'Module C Corrected'!J51)</f>
        <v>0</v>
      </c>
      <c r="K51" s="51">
        <f ca="1">IFERROR(IF(AND($A51=VLOOKUP($A51&amp;"."&amp;$C51,UncollectibleLookup,2,FALSE),$C51=VLOOKUP($A51&amp;"."&amp;$C51,UncollectibleLookup,4,FALSE)),0,'Module C Corrected'!K51),'Module C Corrected'!K51)</f>
        <v>0</v>
      </c>
      <c r="L51" s="51">
        <f ca="1">IFERROR(IF(AND($A51=VLOOKUP($A51&amp;"."&amp;$C51,UncollectibleLookup,2,FALSE),$C51=VLOOKUP($A51&amp;"."&amp;$C51,UncollectibleLookup,4,FALSE)),0,'Module C Corrected'!L51),'Module C Corrected'!L51)</f>
        <v>0</v>
      </c>
      <c r="M51" s="51">
        <f ca="1">IFERROR(IF(AND($A51=VLOOKUP($A51&amp;"."&amp;$C51,UncollectibleLookup,2,FALSE),$C51=VLOOKUP($A51&amp;"."&amp;$C51,UncollectibleLookup,4,FALSE)),0,'Module C Corrected'!M51),'Module C Corrected'!M51)</f>
        <v>0</v>
      </c>
      <c r="N51" s="51">
        <f ca="1">IFERROR(IF(AND($A51=VLOOKUP($A51&amp;"."&amp;$C51,UncollectibleLookup,2,FALSE),$C51=VLOOKUP($A51&amp;"."&amp;$C51,UncollectibleLookup,4,FALSE)),0,'Module C Corrected'!N51),'Module C Corrected'!N51)</f>
        <v>0</v>
      </c>
      <c r="O51" s="51">
        <f ca="1">IFERROR(IF(AND($A51=VLOOKUP($A51&amp;"."&amp;$C51,UncollectibleLookup,2,FALSE),$C51=VLOOKUP($A51&amp;"."&amp;$C51,UncollectibleLookup,4,FALSE)),0,'Module C Corrected'!O51),'Module C Corrected'!O51)</f>
        <v>0</v>
      </c>
      <c r="P51" s="51">
        <f ca="1">IFERROR(IF(AND($A51=VLOOKUP($A51&amp;"."&amp;$C51,UncollectibleLookup,2,FALSE),$C51=VLOOKUP($A51&amp;"."&amp;$C51,UncollectibleLookup,4,FALSE)),0,'Module C Corrected'!P51),'Module C Corrected'!P51)</f>
        <v>27806.61</v>
      </c>
      <c r="Q51" s="32">
        <f ca="1">IFERROR(IF(AND($A51=VLOOKUP($A51&amp;"."&amp;$C51,UncollectibleLookup,2,FALSE),$C51=VLOOKUP($A51&amp;"."&amp;$C51,UncollectibleLookup,4,FALSE)),0,'Module C Corrected'!Q51),'Module C Corrected'!Q51)</f>
        <v>0</v>
      </c>
      <c r="R51" s="32">
        <f ca="1">IFERROR(IF(AND($A51=VLOOKUP($A51&amp;"."&amp;$C51,UncollectibleLookup,2,FALSE),$C51=VLOOKUP($A51&amp;"."&amp;$C51,UncollectibleLookup,4,FALSE)),0,'Module C Corrected'!R51),'Module C Corrected'!R51)</f>
        <v>0</v>
      </c>
      <c r="S51" s="32">
        <f ca="1">IFERROR(IF(AND($A51=VLOOKUP($A51&amp;"."&amp;$C51,UncollectibleLookup,2,FALSE),$C51=VLOOKUP($A51&amp;"."&amp;$C51,UncollectibleLookup,4,FALSE)),0,'Module C Corrected'!S51),'Module C Corrected'!S51)</f>
        <v>0</v>
      </c>
      <c r="T51" s="32">
        <f ca="1">IFERROR(IF(AND($A51=VLOOKUP($A51&amp;"."&amp;$C51,UncollectibleLookup,2,FALSE),$C51=VLOOKUP($A51&amp;"."&amp;$C51,UncollectibleLookup,4,FALSE)),0,'Module C Corrected'!T51),'Module C Corrected'!T51)</f>
        <v>0</v>
      </c>
      <c r="U51" s="32">
        <f ca="1">IFERROR(IF(AND($A51=VLOOKUP($A51&amp;"."&amp;$C51,UncollectibleLookup,2,FALSE),$C51=VLOOKUP($A51&amp;"."&amp;$C51,UncollectibleLookup,4,FALSE)),0,'Module C Corrected'!U51),'Module C Corrected'!U51)</f>
        <v>0</v>
      </c>
      <c r="V51" s="32">
        <f ca="1">IFERROR(IF(AND($A51=VLOOKUP($A51&amp;"."&amp;$C51,UncollectibleLookup,2,FALSE),$C51=VLOOKUP($A51&amp;"."&amp;$C51,UncollectibleLookup,4,FALSE)),0,'Module C Corrected'!V51),'Module C Corrected'!V51)</f>
        <v>0</v>
      </c>
      <c r="W51" s="32">
        <f ca="1">IFERROR(IF(AND($A51=VLOOKUP($A51&amp;"."&amp;$C51,UncollectibleLookup,2,FALSE),$C51=VLOOKUP($A51&amp;"."&amp;$C51,UncollectibleLookup,4,FALSE)),0,'Module C Corrected'!W51),'Module C Corrected'!W51)</f>
        <v>0</v>
      </c>
      <c r="X51" s="32">
        <f ca="1">IFERROR(IF(AND($A51=VLOOKUP($A51&amp;"."&amp;$C51,UncollectibleLookup,2,FALSE),$C51=VLOOKUP($A51&amp;"."&amp;$C51,UncollectibleLookup,4,FALSE)),0,'Module C Corrected'!X51),'Module C Corrected'!X51)</f>
        <v>0</v>
      </c>
      <c r="Y51" s="32">
        <f ca="1">IFERROR(IF(AND($A51=VLOOKUP($A51&amp;"."&amp;$C51,UncollectibleLookup,2,FALSE),$C51=VLOOKUP($A51&amp;"."&amp;$C51,UncollectibleLookup,4,FALSE)),0,'Module C Corrected'!Y51),'Module C Corrected'!Y51)</f>
        <v>0</v>
      </c>
      <c r="Z51" s="32">
        <f ca="1">IFERROR(IF(AND($A51=VLOOKUP($A51&amp;"."&amp;$C51,UncollectibleLookup,2,FALSE),$C51=VLOOKUP($A51&amp;"."&amp;$C51,UncollectibleLookup,4,FALSE)),0,'Module C Corrected'!Z51),'Module C Corrected'!Z51)</f>
        <v>0</v>
      </c>
      <c r="AA51" s="32">
        <f ca="1">IFERROR(IF(AND($A51=VLOOKUP($A51&amp;"."&amp;$C51,UncollectibleLookup,2,FALSE),$C51=VLOOKUP($A51&amp;"."&amp;$C51,UncollectibleLookup,4,FALSE)),0,'Module C Corrected'!AA51),'Module C Corrected'!AA51)</f>
        <v>0</v>
      </c>
      <c r="AB51" s="32">
        <f ca="1">IFERROR(IF(AND($A51=VLOOKUP($A51&amp;"."&amp;$C51,UncollectibleLookup,2,FALSE),$C51=VLOOKUP($A51&amp;"."&amp;$C51,UncollectibleLookup,4,FALSE)),0,'Module C Corrected'!AB51),'Module C Corrected'!AB51)</f>
        <v>1378635.3</v>
      </c>
      <c r="AC51" s="2" t="str">
        <f>IF(ISBLANK('Module C Corrected'!AC51),"",'Module C Corrected'!AC51)</f>
        <v/>
      </c>
      <c r="AD51" s="2" t="str">
        <f>IF(ISBLANK('Module C Corrected'!AD51),"",'Module C Corrected'!AD51)</f>
        <v/>
      </c>
      <c r="AE51" s="2" t="str">
        <f>IF(ISBLANK('Module C Corrected'!AE51),"",'Module C Corrected'!AE51)</f>
        <v/>
      </c>
      <c r="AF51" s="2" t="str">
        <f>IF(ISBLANK('Module C Corrected'!AF51),"",'Module C Corrected'!AF51)</f>
        <v/>
      </c>
      <c r="AG51" s="2" t="str">
        <f>IF(ISBLANK('Module C Corrected'!AG51),"",'Module C Corrected'!AG51)</f>
        <v/>
      </c>
      <c r="AH51" s="2" t="str">
        <f>IF(ISBLANK('Module C Corrected'!AH51),"",'Module C Corrected'!AH51)</f>
        <v/>
      </c>
      <c r="AI51" s="2" t="str">
        <f>IF(ISBLANK('Module C Corrected'!AI51),"",'Module C Corrected'!AI51)</f>
        <v/>
      </c>
      <c r="AJ51" s="2" t="str">
        <f>IF(ISBLANK('Module C Corrected'!AJ51),"",'Module C Corrected'!AJ51)</f>
        <v/>
      </c>
      <c r="AK51" s="2" t="str">
        <f>IF(ISBLANK('Module C Corrected'!AK51),"",'Module C Corrected'!AK51)</f>
        <v/>
      </c>
      <c r="AL51" s="2" t="str">
        <f>IF(ISBLANK('Module C Corrected'!AL51),"",'Module C Corrected'!AL51)</f>
        <v/>
      </c>
      <c r="AM51" s="2" t="str">
        <f>IF(ISBLANK('Module C Corrected'!AM51),"",'Module C Corrected'!AM51)</f>
        <v/>
      </c>
      <c r="AN51" s="2">
        <f>IF(ISBLANK('Module C Corrected'!AN51),"",'Module C Corrected'!AN51)</f>
        <v>7.04</v>
      </c>
      <c r="AO51" s="33">
        <f ca="1">IFERROR(IF(AND($A51=VLOOKUP($A51&amp;"."&amp;$C51,UncollectibleLookup,2,FALSE),$C51=VLOOKUP($A51&amp;"."&amp;$C51,UncollectibleLookup,4,FALSE)),0,'Module C Corrected'!AO51),'Module C Corrected'!AO51)</f>
        <v>0</v>
      </c>
      <c r="AP51" s="33">
        <f ca="1">IFERROR(IF(AND($A51=VLOOKUP($A51&amp;"."&amp;$C51,UncollectibleLookup,2,FALSE),$C51=VLOOKUP($A51&amp;"."&amp;$C51,UncollectibleLookup,4,FALSE)),0,'Module C Corrected'!AP51),'Module C Corrected'!AP51)</f>
        <v>0</v>
      </c>
      <c r="AQ51" s="33">
        <f ca="1">IFERROR(IF(AND($A51=VLOOKUP($A51&amp;"."&amp;$C51,UncollectibleLookup,2,FALSE),$C51=VLOOKUP($A51&amp;"."&amp;$C51,UncollectibleLookup,4,FALSE)),0,'Module C Corrected'!AQ51),'Module C Corrected'!AQ51)</f>
        <v>0</v>
      </c>
      <c r="AR51" s="33">
        <f ca="1">IFERROR(IF(AND($A51=VLOOKUP($A51&amp;"."&amp;$C51,UncollectibleLookup,2,FALSE),$C51=VLOOKUP($A51&amp;"."&amp;$C51,UncollectibleLookup,4,FALSE)),0,'Module C Corrected'!AR51),'Module C Corrected'!AR51)</f>
        <v>0</v>
      </c>
      <c r="AS51" s="33">
        <f ca="1">IFERROR(IF(AND($A51=VLOOKUP($A51&amp;"."&amp;$C51,UncollectibleLookup,2,FALSE),$C51=VLOOKUP($A51&amp;"."&amp;$C51,UncollectibleLookup,4,FALSE)),0,'Module C Corrected'!AS51),'Module C Corrected'!AS51)</f>
        <v>0</v>
      </c>
      <c r="AT51" s="33">
        <f ca="1">IFERROR(IF(AND($A51=VLOOKUP($A51&amp;"."&amp;$C51,UncollectibleLookup,2,FALSE),$C51=VLOOKUP($A51&amp;"."&amp;$C51,UncollectibleLookup,4,FALSE)),0,'Module C Corrected'!AT51),'Module C Corrected'!AT51)</f>
        <v>0</v>
      </c>
      <c r="AU51" s="33">
        <f ca="1">IFERROR(IF(AND($A51=VLOOKUP($A51&amp;"."&amp;$C51,UncollectibleLookup,2,FALSE),$C51=VLOOKUP($A51&amp;"."&amp;$C51,UncollectibleLookup,4,FALSE)),0,'Module C Corrected'!AU51),'Module C Corrected'!AU51)</f>
        <v>0</v>
      </c>
      <c r="AV51" s="33">
        <f ca="1">IFERROR(IF(AND($A51=VLOOKUP($A51&amp;"."&amp;$C51,UncollectibleLookup,2,FALSE),$C51=VLOOKUP($A51&amp;"."&amp;$C51,UncollectibleLookup,4,FALSE)),0,'Module C Corrected'!AV51),'Module C Corrected'!AV51)</f>
        <v>0</v>
      </c>
      <c r="AW51" s="33">
        <f ca="1">IFERROR(IF(AND($A51=VLOOKUP($A51&amp;"."&amp;$C51,UncollectibleLookup,2,FALSE),$C51=VLOOKUP($A51&amp;"."&amp;$C51,UncollectibleLookup,4,FALSE)),0,'Module C Corrected'!AW51),'Module C Corrected'!AW51)</f>
        <v>0</v>
      </c>
      <c r="AX51" s="33">
        <f ca="1">IFERROR(IF(AND($A51=VLOOKUP($A51&amp;"."&amp;$C51,UncollectibleLookup,2,FALSE),$C51=VLOOKUP($A51&amp;"."&amp;$C51,UncollectibleLookup,4,FALSE)),0,'Module C Corrected'!AX51),'Module C Corrected'!AX51)</f>
        <v>0</v>
      </c>
      <c r="AY51" s="33">
        <f ca="1">IFERROR(IF(AND($A51=VLOOKUP($A51&amp;"."&amp;$C51,UncollectibleLookup,2,FALSE),$C51=VLOOKUP($A51&amp;"."&amp;$C51,UncollectibleLookup,4,FALSE)),0,'Module C Corrected'!AY51),'Module C Corrected'!AY51)</f>
        <v>0</v>
      </c>
      <c r="AZ51" s="33">
        <f ca="1">IFERROR(IF(AND($A51=VLOOKUP($A51&amp;"."&amp;$C51,UncollectibleLookup,2,FALSE),$C51=VLOOKUP($A51&amp;"."&amp;$C51,UncollectibleLookup,4,FALSE)),0,'Module C Corrected'!AZ51),'Module C Corrected'!AZ51)</f>
        <v>97055.92</v>
      </c>
      <c r="BA51" s="31">
        <f t="shared" ca="1" si="27"/>
        <v>0</v>
      </c>
      <c r="BB51" s="31">
        <f t="shared" ca="1" si="27"/>
        <v>0</v>
      </c>
      <c r="BC51" s="31">
        <f t="shared" ca="1" si="27"/>
        <v>0</v>
      </c>
      <c r="BD51" s="31">
        <f t="shared" ca="1" si="23"/>
        <v>0</v>
      </c>
      <c r="BE51" s="31">
        <f t="shared" ca="1" si="23"/>
        <v>0</v>
      </c>
      <c r="BF51" s="31">
        <f t="shared" ca="1" si="23"/>
        <v>0</v>
      </c>
      <c r="BG51" s="31">
        <f t="shared" ca="1" si="23"/>
        <v>0</v>
      </c>
      <c r="BH51" s="31">
        <f t="shared" ca="1" si="23"/>
        <v>0</v>
      </c>
      <c r="BI51" s="31">
        <f t="shared" ca="1" si="23"/>
        <v>0</v>
      </c>
      <c r="BJ51" s="31">
        <f t="shared" ca="1" si="23"/>
        <v>0</v>
      </c>
      <c r="BK51" s="31">
        <f t="shared" ca="1" si="23"/>
        <v>0</v>
      </c>
      <c r="BL51" s="31">
        <f t="shared" ca="1" si="23"/>
        <v>-1654.36</v>
      </c>
      <c r="BM51" s="6">
        <f t="shared" ca="1" si="24"/>
        <v>7.5600000000000001E-2</v>
      </c>
      <c r="BN51" s="6">
        <f t="shared" ca="1" si="24"/>
        <v>7.5600000000000001E-2</v>
      </c>
      <c r="BO51" s="6">
        <f t="shared" ca="1" si="24"/>
        <v>7.5600000000000001E-2</v>
      </c>
      <c r="BP51" s="6">
        <f t="shared" ca="1" si="24"/>
        <v>7.5600000000000001E-2</v>
      </c>
      <c r="BQ51" s="6">
        <f t="shared" ca="1" si="24"/>
        <v>7.5600000000000001E-2</v>
      </c>
      <c r="BR51" s="6">
        <f t="shared" ca="1" si="24"/>
        <v>7.5600000000000001E-2</v>
      </c>
      <c r="BS51" s="6">
        <f t="shared" ca="1" si="24"/>
        <v>7.5600000000000001E-2</v>
      </c>
      <c r="BT51" s="6">
        <f t="shared" ca="1" si="24"/>
        <v>7.5600000000000001E-2</v>
      </c>
      <c r="BU51" s="6">
        <f t="shared" ca="1" si="24"/>
        <v>7.5600000000000001E-2</v>
      </c>
      <c r="BV51" s="6">
        <f t="shared" ca="1" si="24"/>
        <v>7.5600000000000001E-2</v>
      </c>
      <c r="BW51" s="6">
        <f t="shared" ca="1" si="24"/>
        <v>7.5600000000000001E-2</v>
      </c>
      <c r="BX51" s="6">
        <f t="shared" ca="1" si="24"/>
        <v>7.5600000000000001E-2</v>
      </c>
      <c r="BY51" s="31">
        <f t="shared" ca="1" si="19"/>
        <v>0</v>
      </c>
      <c r="BZ51" s="31">
        <f t="shared" ca="1" si="19"/>
        <v>0</v>
      </c>
      <c r="CA51" s="31">
        <f t="shared" ca="1" si="19"/>
        <v>0</v>
      </c>
      <c r="CB51" s="31">
        <f t="shared" ca="1" si="18"/>
        <v>0</v>
      </c>
      <c r="CC51" s="31">
        <f t="shared" ca="1" si="18"/>
        <v>0</v>
      </c>
      <c r="CD51" s="31">
        <f t="shared" ca="1" si="18"/>
        <v>0</v>
      </c>
      <c r="CE51" s="31">
        <f t="shared" ca="1" si="18"/>
        <v>0</v>
      </c>
      <c r="CF51" s="31">
        <f t="shared" ca="1" si="18"/>
        <v>0</v>
      </c>
      <c r="CG51" s="31">
        <f t="shared" ca="1" si="18"/>
        <v>0</v>
      </c>
      <c r="CH51" s="31">
        <f t="shared" ca="1" si="18"/>
        <v>0</v>
      </c>
      <c r="CI51" s="31">
        <f t="shared" ca="1" si="18"/>
        <v>0</v>
      </c>
      <c r="CJ51" s="31">
        <f t="shared" ca="1" si="18"/>
        <v>104224.83</v>
      </c>
      <c r="CK51" s="32">
        <f t="shared" ca="1" si="28"/>
        <v>0</v>
      </c>
      <c r="CL51" s="32">
        <f t="shared" ca="1" si="28"/>
        <v>0</v>
      </c>
      <c r="CM51" s="32">
        <f t="shared" ca="1" si="28"/>
        <v>0</v>
      </c>
      <c r="CN51" s="32">
        <f t="shared" ca="1" si="25"/>
        <v>0</v>
      </c>
      <c r="CO51" s="32">
        <f t="shared" ca="1" si="25"/>
        <v>0</v>
      </c>
      <c r="CP51" s="32">
        <f t="shared" ca="1" si="25"/>
        <v>0</v>
      </c>
      <c r="CQ51" s="32">
        <f t="shared" ca="1" si="25"/>
        <v>0</v>
      </c>
      <c r="CR51" s="32">
        <f t="shared" ca="1" si="25"/>
        <v>0</v>
      </c>
      <c r="CS51" s="32">
        <f t="shared" ca="1" si="25"/>
        <v>0</v>
      </c>
      <c r="CT51" s="32">
        <f t="shared" ca="1" si="25"/>
        <v>0</v>
      </c>
      <c r="CU51" s="32">
        <f t="shared" ca="1" si="25"/>
        <v>0</v>
      </c>
      <c r="CV51" s="32">
        <f t="shared" ca="1" si="25"/>
        <v>3446.59</v>
      </c>
      <c r="CW51" s="31">
        <f t="shared" ca="1" si="29"/>
        <v>0</v>
      </c>
      <c r="CX51" s="31">
        <f t="shared" ca="1" si="29"/>
        <v>0</v>
      </c>
      <c r="CY51" s="31">
        <f t="shared" ca="1" si="29"/>
        <v>0</v>
      </c>
      <c r="CZ51" s="31">
        <f t="shared" ca="1" si="26"/>
        <v>0</v>
      </c>
      <c r="DA51" s="31">
        <f t="shared" ca="1" si="26"/>
        <v>0</v>
      </c>
      <c r="DB51" s="31">
        <f t="shared" ca="1" si="26"/>
        <v>0</v>
      </c>
      <c r="DC51" s="31">
        <f t="shared" ca="1" si="26"/>
        <v>0</v>
      </c>
      <c r="DD51" s="31">
        <f t="shared" ca="1" si="26"/>
        <v>0</v>
      </c>
      <c r="DE51" s="31">
        <f t="shared" ca="1" si="26"/>
        <v>0</v>
      </c>
      <c r="DF51" s="31">
        <f t="shared" ca="1" si="26"/>
        <v>0</v>
      </c>
      <c r="DG51" s="31">
        <f t="shared" ca="1" si="26"/>
        <v>0</v>
      </c>
      <c r="DH51" s="31">
        <f t="shared" ca="1" si="26"/>
        <v>12269.86</v>
      </c>
      <c r="DI51" s="32">
        <f t="shared" ca="1" si="20"/>
        <v>0</v>
      </c>
      <c r="DJ51" s="32">
        <f t="shared" ca="1" si="20"/>
        <v>0</v>
      </c>
      <c r="DK51" s="32">
        <f t="shared" ca="1" si="20"/>
        <v>0</v>
      </c>
      <c r="DL51" s="32">
        <f t="shared" ca="1" si="20"/>
        <v>0</v>
      </c>
      <c r="DM51" s="32">
        <f t="shared" ca="1" si="20"/>
        <v>0</v>
      </c>
      <c r="DN51" s="32">
        <f t="shared" ca="1" si="20"/>
        <v>0</v>
      </c>
      <c r="DO51" s="32">
        <f t="shared" ca="1" si="20"/>
        <v>0</v>
      </c>
      <c r="DP51" s="32">
        <f t="shared" ca="1" si="20"/>
        <v>0</v>
      </c>
      <c r="DQ51" s="32">
        <f t="shared" ca="1" si="20"/>
        <v>0</v>
      </c>
      <c r="DR51" s="32">
        <f t="shared" ca="1" si="20"/>
        <v>0</v>
      </c>
      <c r="DS51" s="32">
        <f t="shared" ca="1" si="20"/>
        <v>0</v>
      </c>
      <c r="DT51" s="32">
        <f t="shared" ca="1" si="20"/>
        <v>613.49</v>
      </c>
      <c r="DU51" s="31">
        <f t="shared" ca="1" si="21"/>
        <v>0</v>
      </c>
      <c r="DV51" s="31">
        <f t="shared" ca="1" si="21"/>
        <v>0</v>
      </c>
      <c r="DW51" s="31">
        <f t="shared" ca="1" si="21"/>
        <v>0</v>
      </c>
      <c r="DX51" s="31">
        <f t="shared" ca="1" si="21"/>
        <v>0</v>
      </c>
      <c r="DY51" s="31">
        <f t="shared" ca="1" si="21"/>
        <v>0</v>
      </c>
      <c r="DZ51" s="31">
        <f t="shared" ca="1" si="21"/>
        <v>0</v>
      </c>
      <c r="EA51" s="31">
        <f t="shared" ca="1" si="21"/>
        <v>0</v>
      </c>
      <c r="EB51" s="31">
        <f t="shared" ca="1" si="21"/>
        <v>0</v>
      </c>
      <c r="EC51" s="31">
        <f t="shared" ca="1" si="21"/>
        <v>0</v>
      </c>
      <c r="ED51" s="31">
        <f t="shared" ca="1" si="21"/>
        <v>0</v>
      </c>
      <c r="EE51" s="31">
        <f t="shared" ca="1" si="21"/>
        <v>0</v>
      </c>
      <c r="EF51" s="31">
        <f t="shared" ca="1" si="21"/>
        <v>3710.95</v>
      </c>
      <c r="EG51" s="32">
        <f t="shared" ca="1" si="22"/>
        <v>0</v>
      </c>
      <c r="EH51" s="32">
        <f t="shared" ca="1" si="22"/>
        <v>0</v>
      </c>
      <c r="EI51" s="32">
        <f t="shared" ca="1" si="22"/>
        <v>0</v>
      </c>
      <c r="EJ51" s="32">
        <f t="shared" ca="1" si="22"/>
        <v>0</v>
      </c>
      <c r="EK51" s="32">
        <f t="shared" ca="1" si="22"/>
        <v>0</v>
      </c>
      <c r="EL51" s="32">
        <f t="shared" ca="1" si="22"/>
        <v>0</v>
      </c>
      <c r="EM51" s="32">
        <f t="shared" ca="1" si="22"/>
        <v>0</v>
      </c>
      <c r="EN51" s="32">
        <f t="shared" ca="1" si="22"/>
        <v>0</v>
      </c>
      <c r="EO51" s="32">
        <f t="shared" ca="1" si="22"/>
        <v>0</v>
      </c>
      <c r="EP51" s="32">
        <f t="shared" ca="1" si="22"/>
        <v>0</v>
      </c>
      <c r="EQ51" s="32">
        <f t="shared" ca="1" si="22"/>
        <v>0</v>
      </c>
      <c r="ER51" s="32">
        <f t="shared" ca="1" si="22"/>
        <v>16594.3</v>
      </c>
    </row>
    <row r="52" spans="1:148">
      <c r="A52" t="s">
        <v>510</v>
      </c>
      <c r="B52" s="1" t="s">
        <v>73</v>
      </c>
      <c r="C52" t="str">
        <f t="shared" ca="1" si="1"/>
        <v>EC04</v>
      </c>
      <c r="D52" t="str">
        <f t="shared" ca="1" si="2"/>
        <v>Foster Creek Industrial System</v>
      </c>
      <c r="E52" s="51">
        <f ca="1">IFERROR(IF(AND($A52=VLOOKUP($A52&amp;"."&amp;$C52,UncollectibleLookup,2,FALSE),$C52=VLOOKUP($A52&amp;"."&amp;$C52,UncollectibleLookup,4,FALSE)),0,'Module C Corrected'!E52),'Module C Corrected'!E52)</f>
        <v>45436.160000000003</v>
      </c>
      <c r="F52" s="51">
        <f ca="1">IFERROR(IF(AND($A52=VLOOKUP($A52&amp;"."&amp;$C52,UncollectibleLookup,2,FALSE),$C52=VLOOKUP($A52&amp;"."&amp;$C52,UncollectibleLookup,4,FALSE)),0,'Module C Corrected'!F52),'Module C Corrected'!F52)</f>
        <v>40210.8001</v>
      </c>
      <c r="G52" s="51">
        <f ca="1">IFERROR(IF(AND($A52=VLOOKUP($A52&amp;"."&amp;$C52,UncollectibleLookup,2,FALSE),$C52=VLOOKUP($A52&amp;"."&amp;$C52,UncollectibleLookup,4,FALSE)),0,'Module C Corrected'!G52),'Module C Corrected'!G52)</f>
        <v>24471.832999999999</v>
      </c>
      <c r="H52" s="51">
        <f ca="1">IFERROR(IF(AND($A52=VLOOKUP($A52&amp;"."&amp;$C52,UncollectibleLookup,2,FALSE),$C52=VLOOKUP($A52&amp;"."&amp;$C52,UncollectibleLookup,4,FALSE)),0,'Module C Corrected'!H52),'Module C Corrected'!H52)</f>
        <v>30335.757000000001</v>
      </c>
      <c r="I52" s="51">
        <f ca="1">IFERROR(IF(AND($A52=VLOOKUP($A52&amp;"."&amp;$C52,UncollectibleLookup,2,FALSE),$C52=VLOOKUP($A52&amp;"."&amp;$C52,UncollectibleLookup,4,FALSE)),0,'Module C Corrected'!I52),'Module C Corrected'!I52)</f>
        <v>18176.134999999998</v>
      </c>
      <c r="J52" s="51">
        <f ca="1">IFERROR(IF(AND($A52=VLOOKUP($A52&amp;"."&amp;$C52,UncollectibleLookup,2,FALSE),$C52=VLOOKUP($A52&amp;"."&amp;$C52,UncollectibleLookup,4,FALSE)),0,'Module C Corrected'!J52),'Module C Corrected'!J52)</f>
        <v>6879.2236000000003</v>
      </c>
      <c r="K52" s="51">
        <f ca="1">IFERROR(IF(AND($A52=VLOOKUP($A52&amp;"."&amp;$C52,UncollectibleLookup,2,FALSE),$C52=VLOOKUP($A52&amp;"."&amp;$C52,UncollectibleLookup,4,FALSE)),0,'Module C Corrected'!K52),'Module C Corrected'!K52)</f>
        <v>22370.306199999999</v>
      </c>
      <c r="L52" s="51">
        <f ca="1">IFERROR(IF(AND($A52=VLOOKUP($A52&amp;"."&amp;$C52,UncollectibleLookup,2,FALSE),$C52=VLOOKUP($A52&amp;"."&amp;$C52,UncollectibleLookup,4,FALSE)),0,'Module C Corrected'!L52),'Module C Corrected'!L52)</f>
        <v>30205.455999999998</v>
      </c>
      <c r="M52" s="51">
        <f ca="1">IFERROR(IF(AND($A52=VLOOKUP($A52&amp;"."&amp;$C52,UncollectibleLookup,2,FALSE),$C52=VLOOKUP($A52&amp;"."&amp;$C52,UncollectibleLookup,4,FALSE)),0,'Module C Corrected'!M52),'Module C Corrected'!M52)</f>
        <v>30849.132000000001</v>
      </c>
      <c r="N52" s="51">
        <f ca="1">IFERROR(IF(AND($A52=VLOOKUP($A52&amp;"."&amp;$C52,UncollectibleLookup,2,FALSE),$C52=VLOOKUP($A52&amp;"."&amp;$C52,UncollectibleLookup,4,FALSE)),0,'Module C Corrected'!N52),'Module C Corrected'!N52)</f>
        <v>33428.450499999999</v>
      </c>
      <c r="O52" s="51">
        <f ca="1">IFERROR(IF(AND($A52=VLOOKUP($A52&amp;"."&amp;$C52,UncollectibleLookup,2,FALSE),$C52=VLOOKUP($A52&amp;"."&amp;$C52,UncollectibleLookup,4,FALSE)),0,'Module C Corrected'!O52),'Module C Corrected'!O52)</f>
        <v>5644.2780000000002</v>
      </c>
      <c r="P52" s="51">
        <f ca="1">IFERROR(IF(AND($A52=VLOOKUP($A52&amp;"."&amp;$C52,UncollectibleLookup,2,FALSE),$C52=VLOOKUP($A52&amp;"."&amp;$C52,UncollectibleLookup,4,FALSE)),0,'Module C Corrected'!P52),'Module C Corrected'!P52)</f>
        <v>0</v>
      </c>
      <c r="Q52" s="32">
        <f ca="1">IFERROR(IF(AND($A52=VLOOKUP($A52&amp;"."&amp;$C52,UncollectibleLookup,2,FALSE),$C52=VLOOKUP($A52&amp;"."&amp;$C52,UncollectibleLookup,4,FALSE)),0,'Module C Corrected'!Q52),'Module C Corrected'!Q52)</f>
        <v>4431174.93</v>
      </c>
      <c r="R52" s="32">
        <f ca="1">IFERROR(IF(AND($A52=VLOOKUP($A52&amp;"."&amp;$C52,UncollectibleLookup,2,FALSE),$C52=VLOOKUP($A52&amp;"."&amp;$C52,UncollectibleLookup,4,FALSE)),0,'Module C Corrected'!R52),'Module C Corrected'!R52)</f>
        <v>2132779.08</v>
      </c>
      <c r="S52" s="32">
        <f ca="1">IFERROR(IF(AND($A52=VLOOKUP($A52&amp;"."&amp;$C52,UncollectibleLookup,2,FALSE),$C52=VLOOKUP($A52&amp;"."&amp;$C52,UncollectibleLookup,4,FALSE)),0,'Module C Corrected'!S52),'Module C Corrected'!S52)</f>
        <v>1139101.02</v>
      </c>
      <c r="T52" s="32">
        <f ca="1">IFERROR(IF(AND($A52=VLOOKUP($A52&amp;"."&amp;$C52,UncollectibleLookup,2,FALSE),$C52=VLOOKUP($A52&amp;"."&amp;$C52,UncollectibleLookup,4,FALSE)),0,'Module C Corrected'!T52),'Module C Corrected'!T52)</f>
        <v>862072.04</v>
      </c>
      <c r="U52" s="32">
        <f ca="1">IFERROR(IF(AND($A52=VLOOKUP($A52&amp;"."&amp;$C52,UncollectibleLookup,2,FALSE),$C52=VLOOKUP($A52&amp;"."&amp;$C52,UncollectibleLookup,4,FALSE)),0,'Module C Corrected'!U52),'Module C Corrected'!U52)</f>
        <v>583748.91</v>
      </c>
      <c r="V52" s="32">
        <f ca="1">IFERROR(IF(AND($A52=VLOOKUP($A52&amp;"."&amp;$C52,UncollectibleLookup,2,FALSE),$C52=VLOOKUP($A52&amp;"."&amp;$C52,UncollectibleLookup,4,FALSE)),0,'Module C Corrected'!V52),'Module C Corrected'!V52)</f>
        <v>211380.51</v>
      </c>
      <c r="W52" s="32">
        <f ca="1">IFERROR(IF(AND($A52=VLOOKUP($A52&amp;"."&amp;$C52,UncollectibleLookup,2,FALSE),$C52=VLOOKUP($A52&amp;"."&amp;$C52,UncollectibleLookup,4,FALSE)),0,'Module C Corrected'!W52),'Module C Corrected'!W52)</f>
        <v>957234.93</v>
      </c>
      <c r="X52" s="32">
        <f ca="1">IFERROR(IF(AND($A52=VLOOKUP($A52&amp;"."&amp;$C52,UncollectibleLookup,2,FALSE),$C52=VLOOKUP($A52&amp;"."&amp;$C52,UncollectibleLookup,4,FALSE)),0,'Module C Corrected'!X52),'Module C Corrected'!X52)</f>
        <v>1042424.12</v>
      </c>
      <c r="Y52" s="32">
        <f ca="1">IFERROR(IF(AND($A52=VLOOKUP($A52&amp;"."&amp;$C52,UncollectibleLookup,2,FALSE),$C52=VLOOKUP($A52&amp;"."&amp;$C52,UncollectibleLookup,4,FALSE)),0,'Module C Corrected'!Y52),'Module C Corrected'!Y52)</f>
        <v>2072041.89</v>
      </c>
      <c r="Z52" s="32">
        <f ca="1">IFERROR(IF(AND($A52=VLOOKUP($A52&amp;"."&amp;$C52,UncollectibleLookup,2,FALSE),$C52=VLOOKUP($A52&amp;"."&amp;$C52,UncollectibleLookup,4,FALSE)),0,'Module C Corrected'!Z52),'Module C Corrected'!Z52)</f>
        <v>1145415.42</v>
      </c>
      <c r="AA52" s="32">
        <f ca="1">IFERROR(IF(AND($A52=VLOOKUP($A52&amp;"."&amp;$C52,UncollectibleLookup,2,FALSE),$C52=VLOOKUP($A52&amp;"."&amp;$C52,UncollectibleLookup,4,FALSE)),0,'Module C Corrected'!AA52),'Module C Corrected'!AA52)</f>
        <v>267521.46999999997</v>
      </c>
      <c r="AB52" s="32">
        <f ca="1">IFERROR(IF(AND($A52=VLOOKUP($A52&amp;"."&amp;$C52,UncollectibleLookup,2,FALSE),$C52=VLOOKUP($A52&amp;"."&amp;$C52,UncollectibleLookup,4,FALSE)),0,'Module C Corrected'!AB52),'Module C Corrected'!AB52)</f>
        <v>0</v>
      </c>
      <c r="AC52" s="2">
        <f>IF(ISBLANK('Module C Corrected'!AC52),"",'Module C Corrected'!AC52)</f>
        <v>7.04</v>
      </c>
      <c r="AD52" s="2">
        <f>IF(ISBLANK('Module C Corrected'!AD52),"",'Module C Corrected'!AD52)</f>
        <v>7.04</v>
      </c>
      <c r="AE52" s="2">
        <f>IF(ISBLANK('Module C Corrected'!AE52),"",'Module C Corrected'!AE52)</f>
        <v>7.04</v>
      </c>
      <c r="AF52" s="2">
        <f>IF(ISBLANK('Module C Corrected'!AF52),"",'Module C Corrected'!AF52)</f>
        <v>7.04</v>
      </c>
      <c r="AG52" s="2">
        <f>IF(ISBLANK('Module C Corrected'!AG52),"",'Module C Corrected'!AG52)</f>
        <v>7.04</v>
      </c>
      <c r="AH52" s="2">
        <f>IF(ISBLANK('Module C Corrected'!AH52),"",'Module C Corrected'!AH52)</f>
        <v>7.04</v>
      </c>
      <c r="AI52" s="2">
        <f>IF(ISBLANK('Module C Corrected'!AI52),"",'Module C Corrected'!AI52)</f>
        <v>7.04</v>
      </c>
      <c r="AJ52" s="2">
        <f>IF(ISBLANK('Module C Corrected'!AJ52),"",'Module C Corrected'!AJ52)</f>
        <v>7.04</v>
      </c>
      <c r="AK52" s="2">
        <f>IF(ISBLANK('Module C Corrected'!AK52),"",'Module C Corrected'!AK52)</f>
        <v>7.04</v>
      </c>
      <c r="AL52" s="2">
        <f>IF(ISBLANK('Module C Corrected'!AL52),"",'Module C Corrected'!AL52)</f>
        <v>7.04</v>
      </c>
      <c r="AM52" s="2">
        <f>IF(ISBLANK('Module C Corrected'!AM52),"",'Module C Corrected'!AM52)</f>
        <v>7.04</v>
      </c>
      <c r="AN52" s="2" t="str">
        <f>IF(ISBLANK('Module C Corrected'!AN52),"",'Module C Corrected'!AN52)</f>
        <v/>
      </c>
      <c r="AO52" s="33">
        <f ca="1">IFERROR(IF(AND($A52=VLOOKUP($A52&amp;"."&amp;$C52,UncollectibleLookup,2,FALSE),$C52=VLOOKUP($A52&amp;"."&amp;$C52,UncollectibleLookup,4,FALSE)),0,'Module C Corrected'!AO52),'Module C Corrected'!AO52)</f>
        <v>311954.71000000002</v>
      </c>
      <c r="AP52" s="33">
        <f ca="1">IFERROR(IF(AND($A52=VLOOKUP($A52&amp;"."&amp;$C52,UncollectibleLookup,2,FALSE),$C52=VLOOKUP($A52&amp;"."&amp;$C52,UncollectibleLookup,4,FALSE)),0,'Module C Corrected'!AP52),'Module C Corrected'!AP52)</f>
        <v>150147.65</v>
      </c>
      <c r="AQ52" s="33">
        <f ca="1">IFERROR(IF(AND($A52=VLOOKUP($A52&amp;"."&amp;$C52,UncollectibleLookup,2,FALSE),$C52=VLOOKUP($A52&amp;"."&amp;$C52,UncollectibleLookup,4,FALSE)),0,'Module C Corrected'!AQ52),'Module C Corrected'!AQ52)</f>
        <v>80192.710000000006</v>
      </c>
      <c r="AR52" s="33">
        <f ca="1">IFERROR(IF(AND($A52=VLOOKUP($A52&amp;"."&amp;$C52,UncollectibleLookup,2,FALSE),$C52=VLOOKUP($A52&amp;"."&amp;$C52,UncollectibleLookup,4,FALSE)),0,'Module C Corrected'!AR52),'Module C Corrected'!AR52)</f>
        <v>60689.87</v>
      </c>
      <c r="AS52" s="33">
        <f ca="1">IFERROR(IF(AND($A52=VLOOKUP($A52&amp;"."&amp;$C52,UncollectibleLookup,2,FALSE),$C52=VLOOKUP($A52&amp;"."&amp;$C52,UncollectibleLookup,4,FALSE)),0,'Module C Corrected'!AS52),'Module C Corrected'!AS52)</f>
        <v>41095.919999999998</v>
      </c>
      <c r="AT52" s="33">
        <f ca="1">IFERROR(IF(AND($A52=VLOOKUP($A52&amp;"."&amp;$C52,UncollectibleLookup,2,FALSE),$C52=VLOOKUP($A52&amp;"."&amp;$C52,UncollectibleLookup,4,FALSE)),0,'Module C Corrected'!AT52),'Module C Corrected'!AT52)</f>
        <v>14881.19</v>
      </c>
      <c r="AU52" s="33">
        <f ca="1">IFERROR(IF(AND($A52=VLOOKUP($A52&amp;"."&amp;$C52,UncollectibleLookup,2,FALSE),$C52=VLOOKUP($A52&amp;"."&amp;$C52,UncollectibleLookup,4,FALSE)),0,'Module C Corrected'!AU52),'Module C Corrected'!AU52)</f>
        <v>67389.34</v>
      </c>
      <c r="AV52" s="33">
        <f ca="1">IFERROR(IF(AND($A52=VLOOKUP($A52&amp;"."&amp;$C52,UncollectibleLookup,2,FALSE),$C52=VLOOKUP($A52&amp;"."&amp;$C52,UncollectibleLookup,4,FALSE)),0,'Module C Corrected'!AV52),'Module C Corrected'!AV52)</f>
        <v>73386.66</v>
      </c>
      <c r="AW52" s="33">
        <f ca="1">IFERROR(IF(AND($A52=VLOOKUP($A52&amp;"."&amp;$C52,UncollectibleLookup,2,FALSE),$C52=VLOOKUP($A52&amp;"."&amp;$C52,UncollectibleLookup,4,FALSE)),0,'Module C Corrected'!AW52),'Module C Corrected'!AW52)</f>
        <v>145871.75</v>
      </c>
      <c r="AX52" s="33">
        <f ca="1">IFERROR(IF(AND($A52=VLOOKUP($A52&amp;"."&amp;$C52,UncollectibleLookup,2,FALSE),$C52=VLOOKUP($A52&amp;"."&amp;$C52,UncollectibleLookup,4,FALSE)),0,'Module C Corrected'!AX52),'Module C Corrected'!AX52)</f>
        <v>80637.25</v>
      </c>
      <c r="AY52" s="33">
        <f ca="1">IFERROR(IF(AND($A52=VLOOKUP($A52&amp;"."&amp;$C52,UncollectibleLookup,2,FALSE),$C52=VLOOKUP($A52&amp;"."&amp;$C52,UncollectibleLookup,4,FALSE)),0,'Module C Corrected'!AY52),'Module C Corrected'!AY52)</f>
        <v>18833.509999999998</v>
      </c>
      <c r="AZ52" s="33">
        <f ca="1">IFERROR(IF(AND($A52=VLOOKUP($A52&amp;"."&amp;$C52,UncollectibleLookup,2,FALSE),$C52=VLOOKUP($A52&amp;"."&amp;$C52,UncollectibleLookup,4,FALSE)),0,'Module C Corrected'!AZ52),'Module C Corrected'!AZ52)</f>
        <v>0</v>
      </c>
      <c r="BA52" s="31">
        <f t="shared" ca="1" si="27"/>
        <v>-1329.35</v>
      </c>
      <c r="BB52" s="31">
        <f t="shared" ca="1" si="27"/>
        <v>-639.83000000000004</v>
      </c>
      <c r="BC52" s="31">
        <f t="shared" ca="1" si="27"/>
        <v>-341.73</v>
      </c>
      <c r="BD52" s="31">
        <f t="shared" ca="1" si="23"/>
        <v>-344.83</v>
      </c>
      <c r="BE52" s="31">
        <f t="shared" ca="1" si="23"/>
        <v>-233.5</v>
      </c>
      <c r="BF52" s="31">
        <f t="shared" ca="1" si="23"/>
        <v>-84.55</v>
      </c>
      <c r="BG52" s="31">
        <f t="shared" ca="1" si="23"/>
        <v>0</v>
      </c>
      <c r="BH52" s="31">
        <f t="shared" ca="1" si="23"/>
        <v>0</v>
      </c>
      <c r="BI52" s="31">
        <f t="shared" ca="1" si="23"/>
        <v>0</v>
      </c>
      <c r="BJ52" s="31">
        <f t="shared" ca="1" si="23"/>
        <v>-1374.5</v>
      </c>
      <c r="BK52" s="31">
        <f t="shared" ca="1" si="23"/>
        <v>-321.02999999999997</v>
      </c>
      <c r="BL52" s="31">
        <f t="shared" ca="1" si="23"/>
        <v>0</v>
      </c>
      <c r="BM52" s="6">
        <f t="shared" ca="1" si="24"/>
        <v>7.5600000000000001E-2</v>
      </c>
      <c r="BN52" s="6">
        <f t="shared" ca="1" si="24"/>
        <v>7.5600000000000001E-2</v>
      </c>
      <c r="BO52" s="6">
        <f t="shared" ca="1" si="24"/>
        <v>7.5600000000000001E-2</v>
      </c>
      <c r="BP52" s="6">
        <f t="shared" ca="1" si="24"/>
        <v>7.5600000000000001E-2</v>
      </c>
      <c r="BQ52" s="6">
        <f t="shared" ca="1" si="24"/>
        <v>7.5600000000000001E-2</v>
      </c>
      <c r="BR52" s="6">
        <f t="shared" ca="1" si="24"/>
        <v>7.5600000000000001E-2</v>
      </c>
      <c r="BS52" s="6">
        <f t="shared" ca="1" si="24"/>
        <v>7.5600000000000001E-2</v>
      </c>
      <c r="BT52" s="6">
        <f t="shared" ca="1" si="24"/>
        <v>7.5600000000000001E-2</v>
      </c>
      <c r="BU52" s="6">
        <f t="shared" ca="1" si="24"/>
        <v>7.5600000000000001E-2</v>
      </c>
      <c r="BV52" s="6">
        <f t="shared" ca="1" si="24"/>
        <v>7.5600000000000001E-2</v>
      </c>
      <c r="BW52" s="6">
        <f t="shared" ca="1" si="24"/>
        <v>7.5600000000000001E-2</v>
      </c>
      <c r="BX52" s="6">
        <f t="shared" ca="1" si="24"/>
        <v>7.5600000000000001E-2</v>
      </c>
      <c r="BY52" s="31">
        <f t="shared" ca="1" si="19"/>
        <v>334996.82</v>
      </c>
      <c r="BZ52" s="31">
        <f t="shared" ca="1" si="19"/>
        <v>161238.1</v>
      </c>
      <c r="CA52" s="31">
        <f t="shared" ca="1" si="19"/>
        <v>86116.04</v>
      </c>
      <c r="CB52" s="31">
        <f t="shared" ca="1" si="18"/>
        <v>65172.65</v>
      </c>
      <c r="CC52" s="31">
        <f t="shared" ca="1" si="18"/>
        <v>44131.42</v>
      </c>
      <c r="CD52" s="31">
        <f t="shared" ca="1" si="18"/>
        <v>15980.37</v>
      </c>
      <c r="CE52" s="31">
        <f t="shared" ca="1" si="18"/>
        <v>72366.960000000006</v>
      </c>
      <c r="CF52" s="31">
        <f t="shared" ca="1" si="18"/>
        <v>78807.259999999995</v>
      </c>
      <c r="CG52" s="31">
        <f t="shared" ca="1" si="18"/>
        <v>156646.37</v>
      </c>
      <c r="CH52" s="31">
        <f t="shared" ca="1" si="18"/>
        <v>86593.41</v>
      </c>
      <c r="CI52" s="31">
        <f t="shared" ca="1" si="18"/>
        <v>20224.62</v>
      </c>
      <c r="CJ52" s="31">
        <f t="shared" ca="1" si="18"/>
        <v>0</v>
      </c>
      <c r="CK52" s="32">
        <f t="shared" ca="1" si="28"/>
        <v>11077.94</v>
      </c>
      <c r="CL52" s="32">
        <f t="shared" ca="1" si="28"/>
        <v>5331.95</v>
      </c>
      <c r="CM52" s="32">
        <f t="shared" ca="1" si="28"/>
        <v>2847.75</v>
      </c>
      <c r="CN52" s="32">
        <f t="shared" ca="1" si="25"/>
        <v>2155.1799999999998</v>
      </c>
      <c r="CO52" s="32">
        <f t="shared" ca="1" si="25"/>
        <v>1459.37</v>
      </c>
      <c r="CP52" s="32">
        <f t="shared" ca="1" si="25"/>
        <v>528.45000000000005</v>
      </c>
      <c r="CQ52" s="32">
        <f t="shared" ca="1" si="25"/>
        <v>2393.09</v>
      </c>
      <c r="CR52" s="32">
        <f t="shared" ca="1" si="25"/>
        <v>2606.06</v>
      </c>
      <c r="CS52" s="32">
        <f t="shared" ca="1" si="25"/>
        <v>5180.1000000000004</v>
      </c>
      <c r="CT52" s="32">
        <f t="shared" ca="1" si="25"/>
        <v>2863.54</v>
      </c>
      <c r="CU52" s="32">
        <f t="shared" ca="1" si="25"/>
        <v>668.8</v>
      </c>
      <c r="CV52" s="32">
        <f t="shared" ca="1" si="25"/>
        <v>0</v>
      </c>
      <c r="CW52" s="31">
        <f t="shared" ca="1" si="29"/>
        <v>35449.399999999987</v>
      </c>
      <c r="CX52" s="31">
        <f t="shared" ca="1" si="29"/>
        <v>17062.230000000025</v>
      </c>
      <c r="CY52" s="31">
        <f t="shared" ca="1" si="29"/>
        <v>9112.8099999999868</v>
      </c>
      <c r="CZ52" s="31">
        <f t="shared" ca="1" si="26"/>
        <v>6982.7899999999991</v>
      </c>
      <c r="DA52" s="31">
        <f t="shared" ca="1" si="26"/>
        <v>4728.3700000000026</v>
      </c>
      <c r="DB52" s="31">
        <f t="shared" ca="1" si="26"/>
        <v>1712.1799999999992</v>
      </c>
      <c r="DC52" s="31">
        <f t="shared" ca="1" si="26"/>
        <v>7370.7100000000064</v>
      </c>
      <c r="DD52" s="31">
        <f t="shared" ca="1" si="26"/>
        <v>8026.6599999999889</v>
      </c>
      <c r="DE52" s="31">
        <f t="shared" ca="1" si="26"/>
        <v>15954.720000000001</v>
      </c>
      <c r="DF52" s="31">
        <f t="shared" ca="1" si="26"/>
        <v>10194.199999999997</v>
      </c>
      <c r="DG52" s="31">
        <f t="shared" ca="1" si="26"/>
        <v>2380.9399999999996</v>
      </c>
      <c r="DH52" s="31">
        <f t="shared" ca="1" si="26"/>
        <v>0</v>
      </c>
      <c r="DI52" s="32">
        <f t="shared" ca="1" si="20"/>
        <v>1772.47</v>
      </c>
      <c r="DJ52" s="32">
        <f t="shared" ca="1" si="20"/>
        <v>853.11</v>
      </c>
      <c r="DK52" s="32">
        <f t="shared" ca="1" si="20"/>
        <v>455.64</v>
      </c>
      <c r="DL52" s="32">
        <f t="shared" ca="1" si="20"/>
        <v>349.14</v>
      </c>
      <c r="DM52" s="32">
        <f t="shared" ca="1" si="20"/>
        <v>236.42</v>
      </c>
      <c r="DN52" s="32">
        <f t="shared" ca="1" si="20"/>
        <v>85.61</v>
      </c>
      <c r="DO52" s="32">
        <f t="shared" ca="1" si="20"/>
        <v>368.54</v>
      </c>
      <c r="DP52" s="32">
        <f t="shared" ca="1" si="20"/>
        <v>401.33</v>
      </c>
      <c r="DQ52" s="32">
        <f t="shared" ca="1" si="20"/>
        <v>797.74</v>
      </c>
      <c r="DR52" s="32">
        <f t="shared" ca="1" si="20"/>
        <v>509.71</v>
      </c>
      <c r="DS52" s="32">
        <f t="shared" ca="1" si="20"/>
        <v>119.05</v>
      </c>
      <c r="DT52" s="32">
        <f t="shared" ca="1" si="20"/>
        <v>0</v>
      </c>
      <c r="DU52" s="31">
        <f t="shared" ca="1" si="21"/>
        <v>11420.74</v>
      </c>
      <c r="DV52" s="31">
        <f t="shared" ca="1" si="21"/>
        <v>5457.09</v>
      </c>
      <c r="DW52" s="31">
        <f t="shared" ca="1" si="21"/>
        <v>2895.37</v>
      </c>
      <c r="DX52" s="31">
        <f t="shared" ca="1" si="21"/>
        <v>2205.2600000000002</v>
      </c>
      <c r="DY52" s="31">
        <f t="shared" ca="1" si="21"/>
        <v>1485.51</v>
      </c>
      <c r="DZ52" s="31">
        <f t="shared" ca="1" si="21"/>
        <v>535.01</v>
      </c>
      <c r="EA52" s="31">
        <f t="shared" ca="1" si="21"/>
        <v>2291.02</v>
      </c>
      <c r="EB52" s="31">
        <f t="shared" ca="1" si="21"/>
        <v>2481.27</v>
      </c>
      <c r="EC52" s="31">
        <f t="shared" ca="1" si="21"/>
        <v>4904.97</v>
      </c>
      <c r="ED52" s="31">
        <f t="shared" ca="1" si="21"/>
        <v>3117.25</v>
      </c>
      <c r="EE52" s="31">
        <f t="shared" ca="1" si="21"/>
        <v>724.02</v>
      </c>
      <c r="EF52" s="31">
        <f t="shared" ca="1" si="21"/>
        <v>0</v>
      </c>
      <c r="EG52" s="32">
        <f t="shared" ca="1" si="22"/>
        <v>48642.609999999986</v>
      </c>
      <c r="EH52" s="32">
        <f t="shared" ca="1" si="22"/>
        <v>23372.430000000026</v>
      </c>
      <c r="EI52" s="32">
        <f t="shared" ca="1" si="22"/>
        <v>12463.819999999985</v>
      </c>
      <c r="EJ52" s="32">
        <f t="shared" ca="1" si="22"/>
        <v>9537.1899999999987</v>
      </c>
      <c r="EK52" s="32">
        <f t="shared" ca="1" si="22"/>
        <v>6450.3000000000029</v>
      </c>
      <c r="EL52" s="32">
        <f t="shared" ca="1" si="22"/>
        <v>2332.7999999999993</v>
      </c>
      <c r="EM52" s="32">
        <f t="shared" ca="1" si="22"/>
        <v>10030.270000000006</v>
      </c>
      <c r="EN52" s="32">
        <f t="shared" ca="1" si="22"/>
        <v>10909.259999999989</v>
      </c>
      <c r="EO52" s="32">
        <f t="shared" ca="1" si="22"/>
        <v>21657.430000000004</v>
      </c>
      <c r="EP52" s="32">
        <f t="shared" ca="1" si="22"/>
        <v>13821.159999999996</v>
      </c>
      <c r="EQ52" s="32">
        <f t="shared" ca="1" si="22"/>
        <v>3224.0099999999998</v>
      </c>
      <c r="ER52" s="32">
        <f t="shared" ca="1" si="22"/>
        <v>0</v>
      </c>
    </row>
    <row r="53" spans="1:148">
      <c r="A53" t="s">
        <v>446</v>
      </c>
      <c r="B53" s="1" t="s">
        <v>74</v>
      </c>
      <c r="C53" t="str">
        <f t="shared" ca="1" si="1"/>
        <v>BCHIMP</v>
      </c>
      <c r="D53" t="str">
        <f t="shared" ca="1" si="2"/>
        <v>Alberta-BC Intertie - Import</v>
      </c>
      <c r="E53" s="51">
        <f ca="1">IFERROR(IF(AND($A53=VLOOKUP($A53&amp;"."&amp;$C53,UncollectibleLookup,2,FALSE),$C53=VLOOKUP($A53&amp;"."&amp;$C53,UncollectibleLookup,4,FALSE)),0,'Module C Corrected'!E53),'Module C Corrected'!E53)</f>
        <v>1745</v>
      </c>
      <c r="F53" s="51">
        <f ca="1">IFERROR(IF(AND($A53=VLOOKUP($A53&amp;"."&amp;$C53,UncollectibleLookup,2,FALSE),$C53=VLOOKUP($A53&amp;"."&amp;$C53,UncollectibleLookup,4,FALSE)),0,'Module C Corrected'!F53),'Module C Corrected'!F53)</f>
        <v>0</v>
      </c>
      <c r="G53" s="51">
        <f ca="1">IFERROR(IF(AND($A53=VLOOKUP($A53&amp;"."&amp;$C53,UncollectibleLookup,2,FALSE),$C53=VLOOKUP($A53&amp;"."&amp;$C53,UncollectibleLookup,4,FALSE)),0,'Module C Corrected'!G53),'Module C Corrected'!G53)</f>
        <v>75</v>
      </c>
      <c r="H53" s="51">
        <f ca="1">IFERROR(IF(AND($A53=VLOOKUP($A53&amp;"."&amp;$C53,UncollectibleLookup,2,FALSE),$C53=VLOOKUP($A53&amp;"."&amp;$C53,UncollectibleLookup,4,FALSE)),0,'Module C Corrected'!H53),'Module C Corrected'!H53)</f>
        <v>425</v>
      </c>
      <c r="I53" s="51">
        <f ca="1">IFERROR(IF(AND($A53=VLOOKUP($A53&amp;"."&amp;$C53,UncollectibleLookup,2,FALSE),$C53=VLOOKUP($A53&amp;"."&amp;$C53,UncollectibleLookup,4,FALSE)),0,'Module C Corrected'!I53),'Module C Corrected'!I53)</f>
        <v>375</v>
      </c>
      <c r="J53" s="51">
        <f ca="1">IFERROR(IF(AND($A53=VLOOKUP($A53&amp;"."&amp;$C53,UncollectibleLookup,2,FALSE),$C53=VLOOKUP($A53&amp;"."&amp;$C53,UncollectibleLookup,4,FALSE)),0,'Module C Corrected'!J53),'Module C Corrected'!J53)</f>
        <v>175</v>
      </c>
      <c r="K53" s="51">
        <f ca="1">IFERROR(IF(AND($A53=VLOOKUP($A53&amp;"."&amp;$C53,UncollectibleLookup,2,FALSE),$C53=VLOOKUP($A53&amp;"."&amp;$C53,UncollectibleLookup,4,FALSE)),0,'Module C Corrected'!K53),'Module C Corrected'!K53)</f>
        <v>50</v>
      </c>
      <c r="L53" s="51">
        <f ca="1">IFERROR(IF(AND($A53=VLOOKUP($A53&amp;"."&amp;$C53,UncollectibleLookup,2,FALSE),$C53=VLOOKUP($A53&amp;"."&amp;$C53,UncollectibleLookup,4,FALSE)),0,'Module C Corrected'!L53),'Module C Corrected'!L53)</f>
        <v>125</v>
      </c>
      <c r="M53" s="51">
        <f ca="1">IFERROR(IF(AND($A53=VLOOKUP($A53&amp;"."&amp;$C53,UncollectibleLookup,2,FALSE),$C53=VLOOKUP($A53&amp;"."&amp;$C53,UncollectibleLookup,4,FALSE)),0,'Module C Corrected'!M53),'Module C Corrected'!M53)</f>
        <v>25</v>
      </c>
      <c r="N53" s="51">
        <f ca="1">IFERROR(IF(AND($A53=VLOOKUP($A53&amp;"."&amp;$C53,UncollectibleLookup,2,FALSE),$C53=VLOOKUP($A53&amp;"."&amp;$C53,UncollectibleLookup,4,FALSE)),0,'Module C Corrected'!N53),'Module C Corrected'!N53)</f>
        <v>100</v>
      </c>
      <c r="O53" s="51">
        <f ca="1">IFERROR(IF(AND($A53=VLOOKUP($A53&amp;"."&amp;$C53,UncollectibleLookup,2,FALSE),$C53=VLOOKUP($A53&amp;"."&amp;$C53,UncollectibleLookup,4,FALSE)),0,'Module C Corrected'!O53),'Module C Corrected'!O53)</f>
        <v>0</v>
      </c>
      <c r="P53" s="51">
        <f ca="1">IFERROR(IF(AND($A53=VLOOKUP($A53&amp;"."&amp;$C53,UncollectibleLookup,2,FALSE),$C53=VLOOKUP($A53&amp;"."&amp;$C53,UncollectibleLookup,4,FALSE)),0,'Module C Corrected'!P53),'Module C Corrected'!P53)</f>
        <v>80</v>
      </c>
      <c r="Q53" s="32">
        <f ca="1">IFERROR(IF(AND($A53=VLOOKUP($A53&amp;"."&amp;$C53,UncollectibleLookup,2,FALSE),$C53=VLOOKUP($A53&amp;"."&amp;$C53,UncollectibleLookup,4,FALSE)),0,'Module C Corrected'!Q53),'Module C Corrected'!Q53)</f>
        <v>98136.25</v>
      </c>
      <c r="R53" s="32">
        <f ca="1">IFERROR(IF(AND($A53=VLOOKUP($A53&amp;"."&amp;$C53,UncollectibleLookup,2,FALSE),$C53=VLOOKUP($A53&amp;"."&amp;$C53,UncollectibleLookup,4,FALSE)),0,'Module C Corrected'!R53),'Module C Corrected'!R53)</f>
        <v>0</v>
      </c>
      <c r="S53" s="32">
        <f ca="1">IFERROR(IF(AND($A53=VLOOKUP($A53&amp;"."&amp;$C53,UncollectibleLookup,2,FALSE),$C53=VLOOKUP($A53&amp;"."&amp;$C53,UncollectibleLookup,4,FALSE)),0,'Module C Corrected'!S53),'Module C Corrected'!S53)</f>
        <v>3854</v>
      </c>
      <c r="T53" s="32">
        <f ca="1">IFERROR(IF(AND($A53=VLOOKUP($A53&amp;"."&amp;$C53,UncollectibleLookup,2,FALSE),$C53=VLOOKUP($A53&amp;"."&amp;$C53,UncollectibleLookup,4,FALSE)),0,'Module C Corrected'!T53),'Module C Corrected'!T53)</f>
        <v>25560</v>
      </c>
      <c r="U53" s="32">
        <f ca="1">IFERROR(IF(AND($A53=VLOOKUP($A53&amp;"."&amp;$C53,UncollectibleLookup,2,FALSE),$C53=VLOOKUP($A53&amp;"."&amp;$C53,UncollectibleLookup,4,FALSE)),0,'Module C Corrected'!U53),'Module C Corrected'!U53)</f>
        <v>22468</v>
      </c>
      <c r="V53" s="32">
        <f ca="1">IFERROR(IF(AND($A53=VLOOKUP($A53&amp;"."&amp;$C53,UncollectibleLookup,2,FALSE),$C53=VLOOKUP($A53&amp;"."&amp;$C53,UncollectibleLookup,4,FALSE)),0,'Module C Corrected'!V53),'Module C Corrected'!V53)</f>
        <v>5064</v>
      </c>
      <c r="W53" s="32">
        <f ca="1">IFERROR(IF(AND($A53=VLOOKUP($A53&amp;"."&amp;$C53,UncollectibleLookup,2,FALSE),$C53=VLOOKUP($A53&amp;"."&amp;$C53,UncollectibleLookup,4,FALSE)),0,'Module C Corrected'!W53),'Module C Corrected'!W53)</f>
        <v>2332.5</v>
      </c>
      <c r="X53" s="32">
        <f ca="1">IFERROR(IF(AND($A53=VLOOKUP($A53&amp;"."&amp;$C53,UncollectibleLookup,2,FALSE),$C53=VLOOKUP($A53&amp;"."&amp;$C53,UncollectibleLookup,4,FALSE)),0,'Module C Corrected'!X53),'Module C Corrected'!X53)</f>
        <v>6781</v>
      </c>
      <c r="Y53" s="32">
        <f ca="1">IFERROR(IF(AND($A53=VLOOKUP($A53&amp;"."&amp;$C53,UncollectibleLookup,2,FALSE),$C53=VLOOKUP($A53&amp;"."&amp;$C53,UncollectibleLookup,4,FALSE)),0,'Module C Corrected'!Y53),'Module C Corrected'!Y53)</f>
        <v>1262.5</v>
      </c>
      <c r="Z53" s="32">
        <f ca="1">IFERROR(IF(AND($A53=VLOOKUP($A53&amp;"."&amp;$C53,UncollectibleLookup,2,FALSE),$C53=VLOOKUP($A53&amp;"."&amp;$C53,UncollectibleLookup,4,FALSE)),0,'Module C Corrected'!Z53),'Module C Corrected'!Z53)</f>
        <v>4438.25</v>
      </c>
      <c r="AA53" s="32">
        <f ca="1">IFERROR(IF(AND($A53=VLOOKUP($A53&amp;"."&amp;$C53,UncollectibleLookup,2,FALSE),$C53=VLOOKUP($A53&amp;"."&amp;$C53,UncollectibleLookup,4,FALSE)),0,'Module C Corrected'!AA53),'Module C Corrected'!AA53)</f>
        <v>0</v>
      </c>
      <c r="AB53" s="32">
        <f ca="1">IFERROR(IF(AND($A53=VLOOKUP($A53&amp;"."&amp;$C53,UncollectibleLookup,2,FALSE),$C53=VLOOKUP($A53&amp;"."&amp;$C53,UncollectibleLookup,4,FALSE)),0,'Module C Corrected'!AB53),'Module C Corrected'!AB53)</f>
        <v>4590.7</v>
      </c>
      <c r="AC53" s="2">
        <f>IF(ISBLANK('Module C Corrected'!AC53),"",'Module C Corrected'!AC53)</f>
        <v>0.16</v>
      </c>
      <c r="AD53" s="2" t="str">
        <f>IF(ISBLANK('Module C Corrected'!AD53),"",'Module C Corrected'!AD53)</f>
        <v/>
      </c>
      <c r="AE53" s="2">
        <f>IF(ISBLANK('Module C Corrected'!AE53),"",'Module C Corrected'!AE53)</f>
        <v>0.16</v>
      </c>
      <c r="AF53" s="2">
        <f>IF(ISBLANK('Module C Corrected'!AF53),"",'Module C Corrected'!AF53)</f>
        <v>0.16</v>
      </c>
      <c r="AG53" s="2">
        <f>IF(ISBLANK('Module C Corrected'!AG53),"",'Module C Corrected'!AG53)</f>
        <v>0.16</v>
      </c>
      <c r="AH53" s="2">
        <f>IF(ISBLANK('Module C Corrected'!AH53),"",'Module C Corrected'!AH53)</f>
        <v>0.16</v>
      </c>
      <c r="AI53" s="2">
        <f>IF(ISBLANK('Module C Corrected'!AI53),"",'Module C Corrected'!AI53)</f>
        <v>0.16</v>
      </c>
      <c r="AJ53" s="2">
        <f>IF(ISBLANK('Module C Corrected'!AJ53),"",'Module C Corrected'!AJ53)</f>
        <v>0.16</v>
      </c>
      <c r="AK53" s="2">
        <f>IF(ISBLANK('Module C Corrected'!AK53),"",'Module C Corrected'!AK53)</f>
        <v>0.16</v>
      </c>
      <c r="AL53" s="2">
        <f>IF(ISBLANK('Module C Corrected'!AL53),"",'Module C Corrected'!AL53)</f>
        <v>0.16</v>
      </c>
      <c r="AM53" s="2" t="str">
        <f>IF(ISBLANK('Module C Corrected'!AM53),"",'Module C Corrected'!AM53)</f>
        <v/>
      </c>
      <c r="AN53" s="2">
        <f>IF(ISBLANK('Module C Corrected'!AN53),"",'Module C Corrected'!AN53)</f>
        <v>0.16</v>
      </c>
      <c r="AO53" s="33">
        <f ca="1">IFERROR(IF(AND($A53=VLOOKUP($A53&amp;"."&amp;$C53,UncollectibleLookup,2,FALSE),$C53=VLOOKUP($A53&amp;"."&amp;$C53,UncollectibleLookup,4,FALSE)),0,'Module C Corrected'!AO53),'Module C Corrected'!AO53)</f>
        <v>157.02000000000001</v>
      </c>
      <c r="AP53" s="33">
        <f ca="1">IFERROR(IF(AND($A53=VLOOKUP($A53&amp;"."&amp;$C53,UncollectibleLookup,2,FALSE),$C53=VLOOKUP($A53&amp;"."&amp;$C53,UncollectibleLookup,4,FALSE)),0,'Module C Corrected'!AP53),'Module C Corrected'!AP53)</f>
        <v>0</v>
      </c>
      <c r="AQ53" s="33">
        <f ca="1">IFERROR(IF(AND($A53=VLOOKUP($A53&amp;"."&amp;$C53,UncollectibleLookup,2,FALSE),$C53=VLOOKUP($A53&amp;"."&amp;$C53,UncollectibleLookup,4,FALSE)),0,'Module C Corrected'!AQ53),'Module C Corrected'!AQ53)</f>
        <v>6.17</v>
      </c>
      <c r="AR53" s="33">
        <f ca="1">IFERROR(IF(AND($A53=VLOOKUP($A53&amp;"."&amp;$C53,UncollectibleLookup,2,FALSE),$C53=VLOOKUP($A53&amp;"."&amp;$C53,UncollectibleLookup,4,FALSE)),0,'Module C Corrected'!AR53),'Module C Corrected'!AR53)</f>
        <v>40.9</v>
      </c>
      <c r="AS53" s="33">
        <f ca="1">IFERROR(IF(AND($A53=VLOOKUP($A53&amp;"."&amp;$C53,UncollectibleLookup,2,FALSE),$C53=VLOOKUP($A53&amp;"."&amp;$C53,UncollectibleLookup,4,FALSE)),0,'Module C Corrected'!AS53),'Module C Corrected'!AS53)</f>
        <v>35.950000000000003</v>
      </c>
      <c r="AT53" s="33">
        <f ca="1">IFERROR(IF(AND($A53=VLOOKUP($A53&amp;"."&amp;$C53,UncollectibleLookup,2,FALSE),$C53=VLOOKUP($A53&amp;"."&amp;$C53,UncollectibleLookup,4,FALSE)),0,'Module C Corrected'!AT53),'Module C Corrected'!AT53)</f>
        <v>8.1</v>
      </c>
      <c r="AU53" s="33">
        <f ca="1">IFERROR(IF(AND($A53=VLOOKUP($A53&amp;"."&amp;$C53,UncollectibleLookup,2,FALSE),$C53=VLOOKUP($A53&amp;"."&amp;$C53,UncollectibleLookup,4,FALSE)),0,'Module C Corrected'!AU53),'Module C Corrected'!AU53)</f>
        <v>3.73</v>
      </c>
      <c r="AV53" s="33">
        <f ca="1">IFERROR(IF(AND($A53=VLOOKUP($A53&amp;"."&amp;$C53,UncollectibleLookup,2,FALSE),$C53=VLOOKUP($A53&amp;"."&amp;$C53,UncollectibleLookup,4,FALSE)),0,'Module C Corrected'!AV53),'Module C Corrected'!AV53)</f>
        <v>10.85</v>
      </c>
      <c r="AW53" s="33">
        <f ca="1">IFERROR(IF(AND($A53=VLOOKUP($A53&amp;"."&amp;$C53,UncollectibleLookup,2,FALSE),$C53=VLOOKUP($A53&amp;"."&amp;$C53,UncollectibleLookup,4,FALSE)),0,'Module C Corrected'!AW53),'Module C Corrected'!AW53)</f>
        <v>2.02</v>
      </c>
      <c r="AX53" s="33">
        <f ca="1">IFERROR(IF(AND($A53=VLOOKUP($A53&amp;"."&amp;$C53,UncollectibleLookup,2,FALSE),$C53=VLOOKUP($A53&amp;"."&amp;$C53,UncollectibleLookup,4,FALSE)),0,'Module C Corrected'!AX53),'Module C Corrected'!AX53)</f>
        <v>7.1</v>
      </c>
      <c r="AY53" s="33">
        <f ca="1">IFERROR(IF(AND($A53=VLOOKUP($A53&amp;"."&amp;$C53,UncollectibleLookup,2,FALSE),$C53=VLOOKUP($A53&amp;"."&amp;$C53,UncollectibleLookup,4,FALSE)),0,'Module C Corrected'!AY53),'Module C Corrected'!AY53)</f>
        <v>0</v>
      </c>
      <c r="AZ53" s="33">
        <f ca="1">IFERROR(IF(AND($A53=VLOOKUP($A53&amp;"."&amp;$C53,UncollectibleLookup,2,FALSE),$C53=VLOOKUP($A53&amp;"."&amp;$C53,UncollectibleLookup,4,FALSE)),0,'Module C Corrected'!AZ53),'Module C Corrected'!AZ53)</f>
        <v>7.35</v>
      </c>
      <c r="BA53" s="31">
        <f t="shared" ca="1" si="27"/>
        <v>-29.44</v>
      </c>
      <c r="BB53" s="31">
        <f t="shared" ca="1" si="27"/>
        <v>0</v>
      </c>
      <c r="BC53" s="31">
        <f t="shared" ca="1" si="27"/>
        <v>-1.1599999999999999</v>
      </c>
      <c r="BD53" s="31">
        <f t="shared" ca="1" si="23"/>
        <v>-10.220000000000001</v>
      </c>
      <c r="BE53" s="31">
        <f t="shared" ca="1" si="23"/>
        <v>-8.99</v>
      </c>
      <c r="BF53" s="31">
        <f t="shared" ca="1" si="23"/>
        <v>-2.0299999999999998</v>
      </c>
      <c r="BG53" s="31">
        <f t="shared" ca="1" si="23"/>
        <v>0</v>
      </c>
      <c r="BH53" s="31">
        <f t="shared" ca="1" si="23"/>
        <v>0</v>
      </c>
      <c r="BI53" s="31">
        <f t="shared" ca="1" si="23"/>
        <v>0</v>
      </c>
      <c r="BJ53" s="31">
        <f t="shared" ca="1" si="23"/>
        <v>-5.33</v>
      </c>
      <c r="BK53" s="31">
        <f t="shared" ca="1" si="23"/>
        <v>0</v>
      </c>
      <c r="BL53" s="31">
        <f t="shared" ca="1" si="23"/>
        <v>-5.51</v>
      </c>
      <c r="BM53" s="6">
        <f t="shared" ca="1" si="24"/>
        <v>-1.5900000000000001E-2</v>
      </c>
      <c r="BN53" s="6">
        <f t="shared" ca="1" si="24"/>
        <v>-1.5900000000000001E-2</v>
      </c>
      <c r="BO53" s="6">
        <f t="shared" ca="1" si="24"/>
        <v>-1.5900000000000001E-2</v>
      </c>
      <c r="BP53" s="6">
        <f t="shared" ca="1" si="24"/>
        <v>-1.5900000000000001E-2</v>
      </c>
      <c r="BQ53" s="6">
        <f t="shared" ca="1" si="24"/>
        <v>-1.5900000000000001E-2</v>
      </c>
      <c r="BR53" s="6">
        <f t="shared" ca="1" si="24"/>
        <v>-1.5900000000000001E-2</v>
      </c>
      <c r="BS53" s="6">
        <f t="shared" ca="1" si="24"/>
        <v>-1.5900000000000001E-2</v>
      </c>
      <c r="BT53" s="6">
        <f t="shared" ca="1" si="24"/>
        <v>-1.5900000000000001E-2</v>
      </c>
      <c r="BU53" s="6">
        <f t="shared" ca="1" si="24"/>
        <v>-1.5900000000000001E-2</v>
      </c>
      <c r="BV53" s="6">
        <f t="shared" ca="1" si="24"/>
        <v>-1.5900000000000001E-2</v>
      </c>
      <c r="BW53" s="6">
        <f t="shared" ca="1" si="24"/>
        <v>-1.5900000000000001E-2</v>
      </c>
      <c r="BX53" s="6">
        <f t="shared" ca="1" si="24"/>
        <v>-1.5900000000000001E-2</v>
      </c>
      <c r="BY53" s="31">
        <f t="shared" ca="1" si="19"/>
        <v>-1560.37</v>
      </c>
      <c r="BZ53" s="31">
        <f t="shared" ca="1" si="19"/>
        <v>0</v>
      </c>
      <c r="CA53" s="31">
        <f t="shared" ca="1" si="19"/>
        <v>-61.28</v>
      </c>
      <c r="CB53" s="31">
        <f t="shared" ca="1" si="18"/>
        <v>-406.4</v>
      </c>
      <c r="CC53" s="31">
        <f t="shared" ca="1" si="18"/>
        <v>-357.24</v>
      </c>
      <c r="CD53" s="31">
        <f t="shared" ca="1" si="18"/>
        <v>-80.52</v>
      </c>
      <c r="CE53" s="31">
        <f t="shared" ca="1" si="18"/>
        <v>-37.090000000000003</v>
      </c>
      <c r="CF53" s="31">
        <f t="shared" ca="1" si="18"/>
        <v>-107.82</v>
      </c>
      <c r="CG53" s="31">
        <f t="shared" ca="1" si="18"/>
        <v>-20.07</v>
      </c>
      <c r="CH53" s="31">
        <f t="shared" ca="1" si="18"/>
        <v>-70.569999999999993</v>
      </c>
      <c r="CI53" s="31">
        <f t="shared" ca="1" si="18"/>
        <v>0</v>
      </c>
      <c r="CJ53" s="31">
        <f t="shared" ca="1" si="18"/>
        <v>-72.989999999999995</v>
      </c>
      <c r="CK53" s="32">
        <f t="shared" ca="1" si="28"/>
        <v>245.34</v>
      </c>
      <c r="CL53" s="32">
        <f t="shared" ca="1" si="28"/>
        <v>0</v>
      </c>
      <c r="CM53" s="32">
        <f t="shared" ca="1" si="28"/>
        <v>9.64</v>
      </c>
      <c r="CN53" s="32">
        <f t="shared" ca="1" si="25"/>
        <v>63.9</v>
      </c>
      <c r="CO53" s="32">
        <f t="shared" ca="1" si="25"/>
        <v>56.17</v>
      </c>
      <c r="CP53" s="32">
        <f t="shared" ca="1" si="25"/>
        <v>12.66</v>
      </c>
      <c r="CQ53" s="32">
        <f t="shared" ca="1" si="25"/>
        <v>5.83</v>
      </c>
      <c r="CR53" s="32">
        <f t="shared" ca="1" si="25"/>
        <v>16.95</v>
      </c>
      <c r="CS53" s="32">
        <f t="shared" ca="1" si="25"/>
        <v>3.16</v>
      </c>
      <c r="CT53" s="32">
        <f t="shared" ca="1" si="25"/>
        <v>11.1</v>
      </c>
      <c r="CU53" s="32">
        <f t="shared" ca="1" si="25"/>
        <v>0</v>
      </c>
      <c r="CV53" s="32">
        <f t="shared" ca="1" si="25"/>
        <v>11.48</v>
      </c>
      <c r="CW53" s="31">
        <f t="shared" ca="1" si="29"/>
        <v>-1442.61</v>
      </c>
      <c r="CX53" s="31">
        <f t="shared" ca="1" si="29"/>
        <v>0</v>
      </c>
      <c r="CY53" s="31">
        <f t="shared" ca="1" si="29"/>
        <v>-56.650000000000006</v>
      </c>
      <c r="CZ53" s="31">
        <f t="shared" ca="1" si="26"/>
        <v>-373.17999999999995</v>
      </c>
      <c r="DA53" s="31">
        <f t="shared" ca="1" si="26"/>
        <v>-328.03</v>
      </c>
      <c r="DB53" s="31">
        <f t="shared" ca="1" si="26"/>
        <v>-73.929999999999993</v>
      </c>
      <c r="DC53" s="31">
        <f t="shared" ca="1" si="26"/>
        <v>-34.99</v>
      </c>
      <c r="DD53" s="31">
        <f t="shared" ca="1" si="26"/>
        <v>-101.71999999999998</v>
      </c>
      <c r="DE53" s="31">
        <f t="shared" ca="1" si="26"/>
        <v>-18.93</v>
      </c>
      <c r="DF53" s="31">
        <f t="shared" ca="1" si="26"/>
        <v>-61.239999999999995</v>
      </c>
      <c r="DG53" s="31">
        <f t="shared" ca="1" si="26"/>
        <v>0</v>
      </c>
      <c r="DH53" s="31">
        <f t="shared" ca="1" si="26"/>
        <v>-63.349999999999987</v>
      </c>
      <c r="DI53" s="32">
        <f t="shared" ca="1" si="20"/>
        <v>-72.13</v>
      </c>
      <c r="DJ53" s="32">
        <f t="shared" ca="1" si="20"/>
        <v>0</v>
      </c>
      <c r="DK53" s="32">
        <f t="shared" ca="1" si="20"/>
        <v>-2.83</v>
      </c>
      <c r="DL53" s="32">
        <f t="shared" ca="1" si="20"/>
        <v>-18.66</v>
      </c>
      <c r="DM53" s="32">
        <f t="shared" ca="1" si="20"/>
        <v>-16.399999999999999</v>
      </c>
      <c r="DN53" s="32">
        <f t="shared" ca="1" si="20"/>
        <v>-3.7</v>
      </c>
      <c r="DO53" s="32">
        <f t="shared" ca="1" si="20"/>
        <v>-1.75</v>
      </c>
      <c r="DP53" s="32">
        <f t="shared" ca="1" si="20"/>
        <v>-5.09</v>
      </c>
      <c r="DQ53" s="32">
        <f t="shared" ca="1" si="20"/>
        <v>-0.95</v>
      </c>
      <c r="DR53" s="32">
        <f t="shared" ca="1" si="20"/>
        <v>-3.06</v>
      </c>
      <c r="DS53" s="32">
        <f t="shared" ca="1" si="20"/>
        <v>0</v>
      </c>
      <c r="DT53" s="32">
        <f t="shared" ca="1" si="20"/>
        <v>-3.17</v>
      </c>
      <c r="DU53" s="31">
        <f t="shared" ca="1" si="21"/>
        <v>-464.77</v>
      </c>
      <c r="DV53" s="31">
        <f t="shared" ca="1" si="21"/>
        <v>0</v>
      </c>
      <c r="DW53" s="31">
        <f t="shared" ca="1" si="21"/>
        <v>-18</v>
      </c>
      <c r="DX53" s="31">
        <f t="shared" ca="1" si="21"/>
        <v>-117.86</v>
      </c>
      <c r="DY53" s="31">
        <f t="shared" ca="1" si="21"/>
        <v>-103.06</v>
      </c>
      <c r="DZ53" s="31">
        <f t="shared" ca="1" si="21"/>
        <v>-23.1</v>
      </c>
      <c r="EA53" s="31">
        <f t="shared" ca="1" si="21"/>
        <v>-10.88</v>
      </c>
      <c r="EB53" s="31">
        <f t="shared" ca="1" si="21"/>
        <v>-31.44</v>
      </c>
      <c r="EC53" s="31">
        <f t="shared" ca="1" si="21"/>
        <v>-5.82</v>
      </c>
      <c r="ED53" s="31">
        <f t="shared" ca="1" si="21"/>
        <v>-18.73</v>
      </c>
      <c r="EE53" s="31">
        <f t="shared" ca="1" si="21"/>
        <v>0</v>
      </c>
      <c r="EF53" s="31">
        <f t="shared" ca="1" si="21"/>
        <v>-19.16</v>
      </c>
      <c r="EG53" s="32">
        <f t="shared" ca="1" si="22"/>
        <v>-1979.5099999999998</v>
      </c>
      <c r="EH53" s="32">
        <f t="shared" ca="1" si="22"/>
        <v>0</v>
      </c>
      <c r="EI53" s="32">
        <f t="shared" ca="1" si="22"/>
        <v>-77.48</v>
      </c>
      <c r="EJ53" s="32">
        <f t="shared" ca="1" si="22"/>
        <v>-509.7</v>
      </c>
      <c r="EK53" s="32">
        <f t="shared" ca="1" si="22"/>
        <v>-447.48999999999995</v>
      </c>
      <c r="EL53" s="32">
        <f t="shared" ca="1" si="22"/>
        <v>-100.72999999999999</v>
      </c>
      <c r="EM53" s="32">
        <f t="shared" ca="1" si="22"/>
        <v>-47.620000000000005</v>
      </c>
      <c r="EN53" s="32">
        <f t="shared" ca="1" si="22"/>
        <v>-138.25</v>
      </c>
      <c r="EO53" s="32">
        <f t="shared" ca="1" si="22"/>
        <v>-25.7</v>
      </c>
      <c r="EP53" s="32">
        <f t="shared" ca="1" si="22"/>
        <v>-83.03</v>
      </c>
      <c r="EQ53" s="32">
        <f t="shared" ca="1" si="22"/>
        <v>0</v>
      </c>
      <c r="ER53" s="32">
        <f t="shared" ca="1" si="22"/>
        <v>-85.679999999999978</v>
      </c>
    </row>
    <row r="54" spans="1:148">
      <c r="A54" t="s">
        <v>446</v>
      </c>
      <c r="B54" s="1" t="s">
        <v>76</v>
      </c>
      <c r="C54" t="str">
        <f t="shared" ca="1" si="1"/>
        <v>SPCIMP</v>
      </c>
      <c r="D54" t="str">
        <f t="shared" ca="1" si="2"/>
        <v>Alberta-Saskatchewan Intertie - Import</v>
      </c>
      <c r="E54" s="51">
        <f ca="1">IFERROR(IF(AND($A54=VLOOKUP($A54&amp;"."&amp;$C54,UncollectibleLookup,2,FALSE),$C54=VLOOKUP($A54&amp;"."&amp;$C54,UncollectibleLookup,4,FALSE)),0,'Module C Corrected'!E54),'Module C Corrected'!E54)</f>
        <v>410</v>
      </c>
      <c r="F54" s="51">
        <f ca="1">IFERROR(IF(AND($A54=VLOOKUP($A54&amp;"."&amp;$C54,UncollectibleLookup,2,FALSE),$C54=VLOOKUP($A54&amp;"."&amp;$C54,UncollectibleLookup,4,FALSE)),0,'Module C Corrected'!F54),'Module C Corrected'!F54)</f>
        <v>9</v>
      </c>
      <c r="G54" s="51">
        <f ca="1">IFERROR(IF(AND($A54=VLOOKUP($A54&amp;"."&amp;$C54,UncollectibleLookup,2,FALSE),$C54=VLOOKUP($A54&amp;"."&amp;$C54,UncollectibleLookup,4,FALSE)),0,'Module C Corrected'!G54),'Module C Corrected'!G54)</f>
        <v>0</v>
      </c>
      <c r="H54" s="51">
        <f ca="1">IFERROR(IF(AND($A54=VLOOKUP($A54&amp;"."&amp;$C54,UncollectibleLookup,2,FALSE),$C54=VLOOKUP($A54&amp;"."&amp;$C54,UncollectibleLookup,4,FALSE)),0,'Module C Corrected'!H54),'Module C Corrected'!H54)</f>
        <v>0</v>
      </c>
      <c r="I54" s="51">
        <f ca="1">IFERROR(IF(AND($A54=VLOOKUP($A54&amp;"."&amp;$C54,UncollectibleLookup,2,FALSE),$C54=VLOOKUP($A54&amp;"."&amp;$C54,UncollectibleLookup,4,FALSE)),0,'Module C Corrected'!I54),'Module C Corrected'!I54)</f>
        <v>101</v>
      </c>
      <c r="J54" s="51">
        <f ca="1">IFERROR(IF(AND($A54=VLOOKUP($A54&amp;"."&amp;$C54,UncollectibleLookup,2,FALSE),$C54=VLOOKUP($A54&amp;"."&amp;$C54,UncollectibleLookup,4,FALSE)),0,'Module C Corrected'!J54),'Module C Corrected'!J54)</f>
        <v>0</v>
      </c>
      <c r="K54" s="51">
        <f ca="1">IFERROR(IF(AND($A54=VLOOKUP($A54&amp;"."&amp;$C54,UncollectibleLookup,2,FALSE),$C54=VLOOKUP($A54&amp;"."&amp;$C54,UncollectibleLookup,4,FALSE)),0,'Module C Corrected'!K54),'Module C Corrected'!K54)</f>
        <v>0</v>
      </c>
      <c r="L54" s="51">
        <f ca="1">IFERROR(IF(AND($A54=VLOOKUP($A54&amp;"."&amp;$C54,UncollectibleLookup,2,FALSE),$C54=VLOOKUP($A54&amp;"."&amp;$C54,UncollectibleLookup,4,FALSE)),0,'Module C Corrected'!L54),'Module C Corrected'!L54)</f>
        <v>0</v>
      </c>
      <c r="M54" s="51">
        <f ca="1">IFERROR(IF(AND($A54=VLOOKUP($A54&amp;"."&amp;$C54,UncollectibleLookup,2,FALSE),$C54=VLOOKUP($A54&amp;"."&amp;$C54,UncollectibleLookup,4,FALSE)),0,'Module C Corrected'!M54),'Module C Corrected'!M54)</f>
        <v>13</v>
      </c>
      <c r="N54" s="51">
        <f ca="1">IFERROR(IF(AND($A54=VLOOKUP($A54&amp;"."&amp;$C54,UncollectibleLookup,2,FALSE),$C54=VLOOKUP($A54&amp;"."&amp;$C54,UncollectibleLookup,4,FALSE)),0,'Module C Corrected'!N54),'Module C Corrected'!N54)</f>
        <v>0</v>
      </c>
      <c r="O54" s="51">
        <f ca="1">IFERROR(IF(AND($A54=VLOOKUP($A54&amp;"."&amp;$C54,UncollectibleLookup,2,FALSE),$C54=VLOOKUP($A54&amp;"."&amp;$C54,UncollectibleLookup,4,FALSE)),0,'Module C Corrected'!O54),'Module C Corrected'!O54)</f>
        <v>0</v>
      </c>
      <c r="P54" s="51">
        <f ca="1">IFERROR(IF(AND($A54=VLOOKUP($A54&amp;"."&amp;$C54,UncollectibleLookup,2,FALSE),$C54=VLOOKUP($A54&amp;"."&amp;$C54,UncollectibleLookup,4,FALSE)),0,'Module C Corrected'!P54),'Module C Corrected'!P54)</f>
        <v>0</v>
      </c>
      <c r="Q54" s="32">
        <f ca="1">IFERROR(IF(AND($A54=VLOOKUP($A54&amp;"."&amp;$C54,UncollectibleLookup,2,FALSE),$C54=VLOOKUP($A54&amp;"."&amp;$C54,UncollectibleLookup,4,FALSE)),0,'Module C Corrected'!Q54),'Module C Corrected'!Q54)</f>
        <v>62404.37</v>
      </c>
      <c r="R54" s="32">
        <f ca="1">IFERROR(IF(AND($A54=VLOOKUP($A54&amp;"."&amp;$C54,UncollectibleLookup,2,FALSE),$C54=VLOOKUP($A54&amp;"."&amp;$C54,UncollectibleLookup,4,FALSE)),0,'Module C Corrected'!R54),'Module C Corrected'!R54)</f>
        <v>340.29</v>
      </c>
      <c r="S54" s="32">
        <f ca="1">IFERROR(IF(AND($A54=VLOOKUP($A54&amp;"."&amp;$C54,UncollectibleLookup,2,FALSE),$C54=VLOOKUP($A54&amp;"."&amp;$C54,UncollectibleLookup,4,FALSE)),0,'Module C Corrected'!S54),'Module C Corrected'!S54)</f>
        <v>0</v>
      </c>
      <c r="T54" s="32">
        <f ca="1">IFERROR(IF(AND($A54=VLOOKUP($A54&amp;"."&amp;$C54,UncollectibleLookup,2,FALSE),$C54=VLOOKUP($A54&amp;"."&amp;$C54,UncollectibleLookup,4,FALSE)),0,'Module C Corrected'!T54),'Module C Corrected'!T54)</f>
        <v>0</v>
      </c>
      <c r="U54" s="32">
        <f ca="1">IFERROR(IF(AND($A54=VLOOKUP($A54&amp;"."&amp;$C54,UncollectibleLookup,2,FALSE),$C54=VLOOKUP($A54&amp;"."&amp;$C54,UncollectibleLookup,4,FALSE)),0,'Module C Corrected'!U54),'Module C Corrected'!U54)</f>
        <v>18177.509999999998</v>
      </c>
      <c r="V54" s="32">
        <f ca="1">IFERROR(IF(AND($A54=VLOOKUP($A54&amp;"."&amp;$C54,UncollectibleLookup,2,FALSE),$C54=VLOOKUP($A54&amp;"."&amp;$C54,UncollectibleLookup,4,FALSE)),0,'Module C Corrected'!V54),'Module C Corrected'!V54)</f>
        <v>0</v>
      </c>
      <c r="W54" s="32">
        <f ca="1">IFERROR(IF(AND($A54=VLOOKUP($A54&amp;"."&amp;$C54,UncollectibleLookup,2,FALSE),$C54=VLOOKUP($A54&amp;"."&amp;$C54,UncollectibleLookup,4,FALSE)),0,'Module C Corrected'!W54),'Module C Corrected'!W54)</f>
        <v>0</v>
      </c>
      <c r="X54" s="32">
        <f ca="1">IFERROR(IF(AND($A54=VLOOKUP($A54&amp;"."&amp;$C54,UncollectibleLookup,2,FALSE),$C54=VLOOKUP($A54&amp;"."&amp;$C54,UncollectibleLookup,4,FALSE)),0,'Module C Corrected'!X54),'Module C Corrected'!X54)</f>
        <v>0</v>
      </c>
      <c r="Y54" s="32">
        <f ca="1">IFERROR(IF(AND($A54=VLOOKUP($A54&amp;"."&amp;$C54,UncollectibleLookup,2,FALSE),$C54=VLOOKUP($A54&amp;"."&amp;$C54,UncollectibleLookup,4,FALSE)),0,'Module C Corrected'!Y54),'Module C Corrected'!Y54)</f>
        <v>4840.6499999999996</v>
      </c>
      <c r="Z54" s="32">
        <f ca="1">IFERROR(IF(AND($A54=VLOOKUP($A54&amp;"."&amp;$C54,UncollectibleLookup,2,FALSE),$C54=VLOOKUP($A54&amp;"."&amp;$C54,UncollectibleLookup,4,FALSE)),0,'Module C Corrected'!Z54),'Module C Corrected'!Z54)</f>
        <v>0</v>
      </c>
      <c r="AA54" s="32">
        <f ca="1">IFERROR(IF(AND($A54=VLOOKUP($A54&amp;"."&amp;$C54,UncollectibleLookup,2,FALSE),$C54=VLOOKUP($A54&amp;"."&amp;$C54,UncollectibleLookup,4,FALSE)),0,'Module C Corrected'!AA54),'Module C Corrected'!AA54)</f>
        <v>0</v>
      </c>
      <c r="AB54" s="32">
        <f ca="1">IFERROR(IF(AND($A54=VLOOKUP($A54&amp;"."&amp;$C54,UncollectibleLookup,2,FALSE),$C54=VLOOKUP($A54&amp;"."&amp;$C54,UncollectibleLookup,4,FALSE)),0,'Module C Corrected'!AB54),'Module C Corrected'!AB54)</f>
        <v>0</v>
      </c>
      <c r="AC54" s="2">
        <f>IF(ISBLANK('Module C Corrected'!AC54),"",'Module C Corrected'!AC54)</f>
        <v>3.85</v>
      </c>
      <c r="AD54" s="2">
        <f>IF(ISBLANK('Module C Corrected'!AD54),"",'Module C Corrected'!AD54)</f>
        <v>3.85</v>
      </c>
      <c r="AE54" s="2" t="str">
        <f>IF(ISBLANK('Module C Corrected'!AE54),"",'Module C Corrected'!AE54)</f>
        <v/>
      </c>
      <c r="AF54" s="2" t="str">
        <f>IF(ISBLANK('Module C Corrected'!AF54),"",'Module C Corrected'!AF54)</f>
        <v/>
      </c>
      <c r="AG54" s="2">
        <f>IF(ISBLANK('Module C Corrected'!AG54),"",'Module C Corrected'!AG54)</f>
        <v>3.85</v>
      </c>
      <c r="AH54" s="2" t="str">
        <f>IF(ISBLANK('Module C Corrected'!AH54),"",'Module C Corrected'!AH54)</f>
        <v/>
      </c>
      <c r="AI54" s="2" t="str">
        <f>IF(ISBLANK('Module C Corrected'!AI54),"",'Module C Corrected'!AI54)</f>
        <v/>
      </c>
      <c r="AJ54" s="2" t="str">
        <f>IF(ISBLANK('Module C Corrected'!AJ54),"",'Module C Corrected'!AJ54)</f>
        <v/>
      </c>
      <c r="AK54" s="2">
        <f>IF(ISBLANK('Module C Corrected'!AK54),"",'Module C Corrected'!AK54)</f>
        <v>3.85</v>
      </c>
      <c r="AL54" s="2" t="str">
        <f>IF(ISBLANK('Module C Corrected'!AL54),"",'Module C Corrected'!AL54)</f>
        <v/>
      </c>
      <c r="AM54" s="2" t="str">
        <f>IF(ISBLANK('Module C Corrected'!AM54),"",'Module C Corrected'!AM54)</f>
        <v/>
      </c>
      <c r="AN54" s="2" t="str">
        <f>IF(ISBLANK('Module C Corrected'!AN54),"",'Module C Corrected'!AN54)</f>
        <v/>
      </c>
      <c r="AO54" s="33">
        <f ca="1">IFERROR(IF(AND($A54=VLOOKUP($A54&amp;"."&amp;$C54,UncollectibleLookup,2,FALSE),$C54=VLOOKUP($A54&amp;"."&amp;$C54,UncollectibleLookup,4,FALSE)),0,'Module C Corrected'!AO54),'Module C Corrected'!AO54)</f>
        <v>2402.5700000000002</v>
      </c>
      <c r="AP54" s="33">
        <f ca="1">IFERROR(IF(AND($A54=VLOOKUP($A54&amp;"."&amp;$C54,UncollectibleLookup,2,FALSE),$C54=VLOOKUP($A54&amp;"."&amp;$C54,UncollectibleLookup,4,FALSE)),0,'Module C Corrected'!AP54),'Module C Corrected'!AP54)</f>
        <v>13.1</v>
      </c>
      <c r="AQ54" s="33">
        <f ca="1">IFERROR(IF(AND($A54=VLOOKUP($A54&amp;"."&amp;$C54,UncollectibleLookup,2,FALSE),$C54=VLOOKUP($A54&amp;"."&amp;$C54,UncollectibleLookup,4,FALSE)),0,'Module C Corrected'!AQ54),'Module C Corrected'!AQ54)</f>
        <v>0</v>
      </c>
      <c r="AR54" s="33">
        <f ca="1">IFERROR(IF(AND($A54=VLOOKUP($A54&amp;"."&amp;$C54,UncollectibleLookup,2,FALSE),$C54=VLOOKUP($A54&amp;"."&amp;$C54,UncollectibleLookup,4,FALSE)),0,'Module C Corrected'!AR54),'Module C Corrected'!AR54)</f>
        <v>0</v>
      </c>
      <c r="AS54" s="33">
        <f ca="1">IFERROR(IF(AND($A54=VLOOKUP($A54&amp;"."&amp;$C54,UncollectibleLookup,2,FALSE),$C54=VLOOKUP($A54&amp;"."&amp;$C54,UncollectibleLookup,4,FALSE)),0,'Module C Corrected'!AS54),'Module C Corrected'!AS54)</f>
        <v>699.83</v>
      </c>
      <c r="AT54" s="33">
        <f ca="1">IFERROR(IF(AND($A54=VLOOKUP($A54&amp;"."&amp;$C54,UncollectibleLookup,2,FALSE),$C54=VLOOKUP($A54&amp;"."&amp;$C54,UncollectibleLookup,4,FALSE)),0,'Module C Corrected'!AT54),'Module C Corrected'!AT54)</f>
        <v>0</v>
      </c>
      <c r="AU54" s="33">
        <f ca="1">IFERROR(IF(AND($A54=VLOOKUP($A54&amp;"."&amp;$C54,UncollectibleLookup,2,FALSE),$C54=VLOOKUP($A54&amp;"."&amp;$C54,UncollectibleLookup,4,FALSE)),0,'Module C Corrected'!AU54),'Module C Corrected'!AU54)</f>
        <v>0</v>
      </c>
      <c r="AV54" s="33">
        <f ca="1">IFERROR(IF(AND($A54=VLOOKUP($A54&amp;"."&amp;$C54,UncollectibleLookup,2,FALSE),$C54=VLOOKUP($A54&amp;"."&amp;$C54,UncollectibleLookup,4,FALSE)),0,'Module C Corrected'!AV54),'Module C Corrected'!AV54)</f>
        <v>0</v>
      </c>
      <c r="AW54" s="33">
        <f ca="1">IFERROR(IF(AND($A54=VLOOKUP($A54&amp;"."&amp;$C54,UncollectibleLookup,2,FALSE),$C54=VLOOKUP($A54&amp;"."&amp;$C54,UncollectibleLookup,4,FALSE)),0,'Module C Corrected'!AW54),'Module C Corrected'!AW54)</f>
        <v>186.37</v>
      </c>
      <c r="AX54" s="33">
        <f ca="1">IFERROR(IF(AND($A54=VLOOKUP($A54&amp;"."&amp;$C54,UncollectibleLookup,2,FALSE),$C54=VLOOKUP($A54&amp;"."&amp;$C54,UncollectibleLookup,4,FALSE)),0,'Module C Corrected'!AX54),'Module C Corrected'!AX54)</f>
        <v>0</v>
      </c>
      <c r="AY54" s="33">
        <f ca="1">IFERROR(IF(AND($A54=VLOOKUP($A54&amp;"."&amp;$C54,UncollectibleLookup,2,FALSE),$C54=VLOOKUP($A54&amp;"."&amp;$C54,UncollectibleLookup,4,FALSE)),0,'Module C Corrected'!AY54),'Module C Corrected'!AY54)</f>
        <v>0</v>
      </c>
      <c r="AZ54" s="33">
        <f ca="1">IFERROR(IF(AND($A54=VLOOKUP($A54&amp;"."&amp;$C54,UncollectibleLookup,2,FALSE),$C54=VLOOKUP($A54&amp;"."&amp;$C54,UncollectibleLookup,4,FALSE)),0,'Module C Corrected'!AZ54),'Module C Corrected'!AZ54)</f>
        <v>0</v>
      </c>
      <c r="BA54" s="31">
        <f t="shared" ca="1" si="27"/>
        <v>-18.72</v>
      </c>
      <c r="BB54" s="31">
        <f t="shared" ca="1" si="27"/>
        <v>-0.1</v>
      </c>
      <c r="BC54" s="31">
        <f t="shared" ca="1" si="27"/>
        <v>0</v>
      </c>
      <c r="BD54" s="31">
        <f t="shared" ca="1" si="23"/>
        <v>0</v>
      </c>
      <c r="BE54" s="31">
        <f t="shared" ca="1" si="23"/>
        <v>-7.27</v>
      </c>
      <c r="BF54" s="31">
        <f t="shared" ca="1" si="23"/>
        <v>0</v>
      </c>
      <c r="BG54" s="31">
        <f t="shared" ca="1" si="23"/>
        <v>0</v>
      </c>
      <c r="BH54" s="31">
        <f t="shared" ca="1" si="23"/>
        <v>0</v>
      </c>
      <c r="BI54" s="31">
        <f t="shared" ca="1" si="23"/>
        <v>0</v>
      </c>
      <c r="BJ54" s="31">
        <f t="shared" ca="1" si="23"/>
        <v>0</v>
      </c>
      <c r="BK54" s="31">
        <f t="shared" ca="1" si="23"/>
        <v>0</v>
      </c>
      <c r="BL54" s="31">
        <f t="shared" ca="1" si="23"/>
        <v>0</v>
      </c>
      <c r="BM54" s="6">
        <f t="shared" ca="1" si="24"/>
        <v>1.54E-2</v>
      </c>
      <c r="BN54" s="6">
        <f t="shared" ca="1" si="24"/>
        <v>1.54E-2</v>
      </c>
      <c r="BO54" s="6">
        <f t="shared" ca="1" si="24"/>
        <v>1.54E-2</v>
      </c>
      <c r="BP54" s="6">
        <f t="shared" ca="1" si="24"/>
        <v>1.54E-2</v>
      </c>
      <c r="BQ54" s="6">
        <f t="shared" ca="1" si="24"/>
        <v>1.54E-2</v>
      </c>
      <c r="BR54" s="6">
        <f t="shared" ca="1" si="24"/>
        <v>1.54E-2</v>
      </c>
      <c r="BS54" s="6">
        <f t="shared" ca="1" si="24"/>
        <v>1.54E-2</v>
      </c>
      <c r="BT54" s="6">
        <f t="shared" ca="1" si="24"/>
        <v>1.54E-2</v>
      </c>
      <c r="BU54" s="6">
        <f t="shared" ca="1" si="24"/>
        <v>1.54E-2</v>
      </c>
      <c r="BV54" s="6">
        <f t="shared" ca="1" si="24"/>
        <v>1.54E-2</v>
      </c>
      <c r="BW54" s="6">
        <f t="shared" ca="1" si="24"/>
        <v>1.54E-2</v>
      </c>
      <c r="BX54" s="6">
        <f t="shared" ca="1" si="24"/>
        <v>1.54E-2</v>
      </c>
      <c r="BY54" s="31">
        <f t="shared" ca="1" si="19"/>
        <v>961.03</v>
      </c>
      <c r="BZ54" s="31">
        <f t="shared" ca="1" si="19"/>
        <v>5.24</v>
      </c>
      <c r="CA54" s="31">
        <f t="shared" ca="1" si="19"/>
        <v>0</v>
      </c>
      <c r="CB54" s="31">
        <f t="shared" ca="1" si="18"/>
        <v>0</v>
      </c>
      <c r="CC54" s="31">
        <f t="shared" ca="1" si="18"/>
        <v>279.93</v>
      </c>
      <c r="CD54" s="31">
        <f t="shared" ca="1" si="18"/>
        <v>0</v>
      </c>
      <c r="CE54" s="31">
        <f t="shared" ref="CE54:CJ85" ca="1" si="30">IFERROR(VLOOKUP($C54,DOSDetail,CELL("col",CE$4)+58,FALSE),ROUND(W54*BS54,2))</f>
        <v>0</v>
      </c>
      <c r="CF54" s="31">
        <f t="shared" ca="1" si="30"/>
        <v>0</v>
      </c>
      <c r="CG54" s="31">
        <f t="shared" ca="1" si="30"/>
        <v>74.55</v>
      </c>
      <c r="CH54" s="31">
        <f t="shared" ca="1" si="30"/>
        <v>0</v>
      </c>
      <c r="CI54" s="31">
        <f t="shared" ca="1" si="30"/>
        <v>0</v>
      </c>
      <c r="CJ54" s="31">
        <f t="shared" ca="1" si="30"/>
        <v>0</v>
      </c>
      <c r="CK54" s="32">
        <f t="shared" ca="1" si="28"/>
        <v>156.01</v>
      </c>
      <c r="CL54" s="32">
        <f t="shared" ca="1" si="28"/>
        <v>0.85</v>
      </c>
      <c r="CM54" s="32">
        <f t="shared" ca="1" si="28"/>
        <v>0</v>
      </c>
      <c r="CN54" s="32">
        <f t="shared" ca="1" si="25"/>
        <v>0</v>
      </c>
      <c r="CO54" s="32">
        <f t="shared" ca="1" si="25"/>
        <v>45.44</v>
      </c>
      <c r="CP54" s="32">
        <f t="shared" ca="1" si="25"/>
        <v>0</v>
      </c>
      <c r="CQ54" s="32">
        <f t="shared" ca="1" si="25"/>
        <v>0</v>
      </c>
      <c r="CR54" s="32">
        <f t="shared" ca="1" si="25"/>
        <v>0</v>
      </c>
      <c r="CS54" s="32">
        <f t="shared" ca="1" si="25"/>
        <v>12.1</v>
      </c>
      <c r="CT54" s="32">
        <f t="shared" ca="1" si="25"/>
        <v>0</v>
      </c>
      <c r="CU54" s="32">
        <f t="shared" ca="1" si="25"/>
        <v>0</v>
      </c>
      <c r="CV54" s="32">
        <f t="shared" ca="1" si="25"/>
        <v>0</v>
      </c>
      <c r="CW54" s="31">
        <f t="shared" ca="1" si="29"/>
        <v>-1266.8100000000002</v>
      </c>
      <c r="CX54" s="31">
        <f t="shared" ca="1" si="29"/>
        <v>-6.91</v>
      </c>
      <c r="CY54" s="31">
        <f t="shared" ca="1" si="29"/>
        <v>0</v>
      </c>
      <c r="CZ54" s="31">
        <f t="shared" ca="1" si="26"/>
        <v>0</v>
      </c>
      <c r="DA54" s="31">
        <f t="shared" ca="1" si="26"/>
        <v>-367.19000000000005</v>
      </c>
      <c r="DB54" s="31">
        <f t="shared" ca="1" si="26"/>
        <v>0</v>
      </c>
      <c r="DC54" s="31">
        <f t="shared" ca="1" si="26"/>
        <v>0</v>
      </c>
      <c r="DD54" s="31">
        <f t="shared" ca="1" si="26"/>
        <v>0</v>
      </c>
      <c r="DE54" s="31">
        <f t="shared" ca="1" si="26"/>
        <v>-99.720000000000013</v>
      </c>
      <c r="DF54" s="31">
        <f t="shared" ca="1" si="26"/>
        <v>0</v>
      </c>
      <c r="DG54" s="31">
        <f t="shared" ca="1" si="26"/>
        <v>0</v>
      </c>
      <c r="DH54" s="31">
        <f t="shared" ca="1" si="26"/>
        <v>0</v>
      </c>
      <c r="DI54" s="32">
        <f t="shared" ca="1" si="20"/>
        <v>-63.34</v>
      </c>
      <c r="DJ54" s="32">
        <f t="shared" ca="1" si="20"/>
        <v>-0.35</v>
      </c>
      <c r="DK54" s="32">
        <f t="shared" ca="1" si="20"/>
        <v>0</v>
      </c>
      <c r="DL54" s="32">
        <f t="shared" ca="1" si="20"/>
        <v>0</v>
      </c>
      <c r="DM54" s="32">
        <f t="shared" ca="1" si="20"/>
        <v>-18.36</v>
      </c>
      <c r="DN54" s="32">
        <f t="shared" ca="1" si="20"/>
        <v>0</v>
      </c>
      <c r="DO54" s="32">
        <f t="shared" ca="1" si="20"/>
        <v>0</v>
      </c>
      <c r="DP54" s="32">
        <f t="shared" ca="1" si="20"/>
        <v>0</v>
      </c>
      <c r="DQ54" s="32">
        <f t="shared" ca="1" si="20"/>
        <v>-4.99</v>
      </c>
      <c r="DR54" s="32">
        <f t="shared" ca="1" si="20"/>
        <v>0</v>
      </c>
      <c r="DS54" s="32">
        <f t="shared" ca="1" si="20"/>
        <v>0</v>
      </c>
      <c r="DT54" s="32">
        <f t="shared" ca="1" si="20"/>
        <v>0</v>
      </c>
      <c r="DU54" s="31">
        <f t="shared" ca="1" si="21"/>
        <v>-408.13</v>
      </c>
      <c r="DV54" s="31">
        <f t="shared" ca="1" si="21"/>
        <v>-2.21</v>
      </c>
      <c r="DW54" s="31">
        <f t="shared" ca="1" si="21"/>
        <v>0</v>
      </c>
      <c r="DX54" s="31">
        <f t="shared" ca="1" si="21"/>
        <v>0</v>
      </c>
      <c r="DY54" s="31">
        <f t="shared" ca="1" si="21"/>
        <v>-115.36</v>
      </c>
      <c r="DZ54" s="31">
        <f t="shared" ca="1" si="21"/>
        <v>0</v>
      </c>
      <c r="EA54" s="31">
        <f t="shared" ca="1" si="21"/>
        <v>0</v>
      </c>
      <c r="EB54" s="31">
        <f t="shared" ca="1" si="21"/>
        <v>0</v>
      </c>
      <c r="EC54" s="31">
        <f t="shared" ca="1" si="21"/>
        <v>-30.66</v>
      </c>
      <c r="ED54" s="31">
        <f t="shared" ca="1" si="21"/>
        <v>0</v>
      </c>
      <c r="EE54" s="31">
        <f t="shared" ca="1" si="21"/>
        <v>0</v>
      </c>
      <c r="EF54" s="31">
        <f t="shared" ca="1" si="21"/>
        <v>0</v>
      </c>
      <c r="EG54" s="32">
        <f t="shared" ca="1" si="22"/>
        <v>-1738.2800000000002</v>
      </c>
      <c r="EH54" s="32">
        <f t="shared" ca="1" si="22"/>
        <v>-9.4699999999999989</v>
      </c>
      <c r="EI54" s="32">
        <f t="shared" ca="1" si="22"/>
        <v>0</v>
      </c>
      <c r="EJ54" s="32">
        <f t="shared" ca="1" si="22"/>
        <v>0</v>
      </c>
      <c r="EK54" s="32">
        <f t="shared" ca="1" si="22"/>
        <v>-500.91000000000008</v>
      </c>
      <c r="EL54" s="32">
        <f t="shared" ca="1" si="22"/>
        <v>0</v>
      </c>
      <c r="EM54" s="32">
        <f t="shared" ca="1" si="22"/>
        <v>0</v>
      </c>
      <c r="EN54" s="32">
        <f t="shared" ca="1" si="22"/>
        <v>0</v>
      </c>
      <c r="EO54" s="32">
        <f t="shared" ca="1" si="22"/>
        <v>-135.37</v>
      </c>
      <c r="EP54" s="32">
        <f t="shared" ca="1" si="22"/>
        <v>0</v>
      </c>
      <c r="EQ54" s="32">
        <f t="shared" ca="1" si="22"/>
        <v>0</v>
      </c>
      <c r="ER54" s="32">
        <f t="shared" ca="1" si="22"/>
        <v>0</v>
      </c>
    </row>
    <row r="55" spans="1:148">
      <c r="A55" t="s">
        <v>447</v>
      </c>
      <c r="B55" s="1" t="s">
        <v>66</v>
      </c>
      <c r="C55" t="str">
        <f t="shared" ca="1" si="1"/>
        <v>BCHIMP</v>
      </c>
      <c r="D55" t="str">
        <f t="shared" ca="1" si="2"/>
        <v>Alberta-BC Intertie - Import</v>
      </c>
      <c r="E55" s="51">
        <f ca="1">IFERROR(IF(AND($A55=VLOOKUP($A55&amp;"."&amp;$C55,UncollectibleLookup,2,FALSE),$C55=VLOOKUP($A55&amp;"."&amp;$C55,UncollectibleLookup,4,FALSE)),0,'Module C Corrected'!E55),'Module C Corrected'!E55)</f>
        <v>545</v>
      </c>
      <c r="F55" s="51">
        <f ca="1">IFERROR(IF(AND($A55=VLOOKUP($A55&amp;"."&amp;$C55,UncollectibleLookup,2,FALSE),$C55=VLOOKUP($A55&amp;"."&amp;$C55,UncollectibleLookup,4,FALSE)),0,'Module C Corrected'!F55),'Module C Corrected'!F55)</f>
        <v>1226</v>
      </c>
      <c r="G55" s="51">
        <f ca="1">IFERROR(IF(AND($A55=VLOOKUP($A55&amp;"."&amp;$C55,UncollectibleLookup,2,FALSE),$C55=VLOOKUP($A55&amp;"."&amp;$C55,UncollectibleLookup,4,FALSE)),0,'Module C Corrected'!G55),'Module C Corrected'!G55)</f>
        <v>6641</v>
      </c>
      <c r="H55" s="51">
        <f ca="1">IFERROR(IF(AND($A55=VLOOKUP($A55&amp;"."&amp;$C55,UncollectibleLookup,2,FALSE),$C55=VLOOKUP($A55&amp;"."&amp;$C55,UncollectibleLookup,4,FALSE)),0,'Module C Corrected'!H55),'Module C Corrected'!H55)</f>
        <v>5710</v>
      </c>
      <c r="I55" s="51">
        <f ca="1">IFERROR(IF(AND($A55=VLOOKUP($A55&amp;"."&amp;$C55,UncollectibleLookup,2,FALSE),$C55=VLOOKUP($A55&amp;"."&amp;$C55,UncollectibleLookup,4,FALSE)),0,'Module C Corrected'!I55),'Module C Corrected'!I55)</f>
        <v>3501</v>
      </c>
      <c r="J55" s="51">
        <f ca="1">IFERROR(IF(AND($A55=VLOOKUP($A55&amp;"."&amp;$C55,UncollectibleLookup,2,FALSE),$C55=VLOOKUP($A55&amp;"."&amp;$C55,UncollectibleLookup,4,FALSE)),0,'Module C Corrected'!J55),'Module C Corrected'!J55)</f>
        <v>0</v>
      </c>
      <c r="K55" s="51">
        <f ca="1">IFERROR(IF(AND($A55=VLOOKUP($A55&amp;"."&amp;$C55,UncollectibleLookup,2,FALSE),$C55=VLOOKUP($A55&amp;"."&amp;$C55,UncollectibleLookup,4,FALSE)),0,'Module C Corrected'!K55),'Module C Corrected'!K55)</f>
        <v>1936</v>
      </c>
      <c r="L55" s="51">
        <f ca="1">IFERROR(IF(AND($A55=VLOOKUP($A55&amp;"."&amp;$C55,UncollectibleLookup,2,FALSE),$C55=VLOOKUP($A55&amp;"."&amp;$C55,UncollectibleLookup,4,FALSE)),0,'Module C Corrected'!L55),'Module C Corrected'!L55)</f>
        <v>2030</v>
      </c>
      <c r="M55" s="51">
        <f ca="1">IFERROR(IF(AND($A55=VLOOKUP($A55&amp;"."&amp;$C55,UncollectibleLookup,2,FALSE),$C55=VLOOKUP($A55&amp;"."&amp;$C55,UncollectibleLookup,4,FALSE)),0,'Module C Corrected'!M55),'Module C Corrected'!M55)</f>
        <v>50</v>
      </c>
      <c r="N55" s="51">
        <f ca="1">IFERROR(IF(AND($A55=VLOOKUP($A55&amp;"."&amp;$C55,UncollectibleLookup,2,FALSE),$C55=VLOOKUP($A55&amp;"."&amp;$C55,UncollectibleLookup,4,FALSE)),0,'Module C Corrected'!N55),'Module C Corrected'!N55)</f>
        <v>100</v>
      </c>
      <c r="O55" s="51">
        <f ca="1">IFERROR(IF(AND($A55=VLOOKUP($A55&amp;"."&amp;$C55,UncollectibleLookup,2,FALSE),$C55=VLOOKUP($A55&amp;"."&amp;$C55,UncollectibleLookup,4,FALSE)),0,'Module C Corrected'!O55),'Module C Corrected'!O55)</f>
        <v>1158</v>
      </c>
      <c r="P55" s="51">
        <f ca="1">IFERROR(IF(AND($A55=VLOOKUP($A55&amp;"."&amp;$C55,UncollectibleLookup,2,FALSE),$C55=VLOOKUP($A55&amp;"."&amp;$C55,UncollectibleLookup,4,FALSE)),0,'Module C Corrected'!P55),'Module C Corrected'!P55)</f>
        <v>4943</v>
      </c>
      <c r="Q55" s="32">
        <f ca="1">IFERROR(IF(AND($A55=VLOOKUP($A55&amp;"."&amp;$C55,UncollectibleLookup,2,FALSE),$C55=VLOOKUP($A55&amp;"."&amp;$C55,UncollectibleLookup,4,FALSE)),0,'Module C Corrected'!Q55),'Module C Corrected'!Q55)</f>
        <v>36353.9</v>
      </c>
      <c r="R55" s="32">
        <f ca="1">IFERROR(IF(AND($A55=VLOOKUP($A55&amp;"."&amp;$C55,UncollectibleLookup,2,FALSE),$C55=VLOOKUP($A55&amp;"."&amp;$C55,UncollectibleLookup,4,FALSE)),0,'Module C Corrected'!R55),'Module C Corrected'!R55)</f>
        <v>81490.19</v>
      </c>
      <c r="S55" s="32">
        <f ca="1">IFERROR(IF(AND($A55=VLOOKUP($A55&amp;"."&amp;$C55,UncollectibleLookup,2,FALSE),$C55=VLOOKUP($A55&amp;"."&amp;$C55,UncollectibleLookup,4,FALSE)),0,'Module C Corrected'!S55),'Module C Corrected'!S55)</f>
        <v>292009.12</v>
      </c>
      <c r="T55" s="32">
        <f ca="1">IFERROR(IF(AND($A55=VLOOKUP($A55&amp;"."&amp;$C55,UncollectibleLookup,2,FALSE),$C55=VLOOKUP($A55&amp;"."&amp;$C55,UncollectibleLookup,4,FALSE)),0,'Module C Corrected'!T55),'Module C Corrected'!T55)</f>
        <v>240673.05</v>
      </c>
      <c r="U55" s="32">
        <f ca="1">IFERROR(IF(AND($A55=VLOOKUP($A55&amp;"."&amp;$C55,UncollectibleLookup,2,FALSE),$C55=VLOOKUP($A55&amp;"."&amp;$C55,UncollectibleLookup,4,FALSE)),0,'Module C Corrected'!U55),'Module C Corrected'!U55)</f>
        <v>126516.63</v>
      </c>
      <c r="V55" s="32">
        <f ca="1">IFERROR(IF(AND($A55=VLOOKUP($A55&amp;"."&amp;$C55,UncollectibleLookup,2,FALSE),$C55=VLOOKUP($A55&amp;"."&amp;$C55,UncollectibleLookup,4,FALSE)),0,'Module C Corrected'!V55),'Module C Corrected'!V55)</f>
        <v>0</v>
      </c>
      <c r="W55" s="32">
        <f ca="1">IFERROR(IF(AND($A55=VLOOKUP($A55&amp;"."&amp;$C55,UncollectibleLookup,2,FALSE),$C55=VLOOKUP($A55&amp;"."&amp;$C55,UncollectibleLookup,4,FALSE)),0,'Module C Corrected'!W55),'Module C Corrected'!W55)</f>
        <v>166689.88</v>
      </c>
      <c r="X55" s="32">
        <f ca="1">IFERROR(IF(AND($A55=VLOOKUP($A55&amp;"."&amp;$C55,UncollectibleLookup,2,FALSE),$C55=VLOOKUP($A55&amp;"."&amp;$C55,UncollectibleLookup,4,FALSE)),0,'Module C Corrected'!X55),'Module C Corrected'!X55)</f>
        <v>111537.55</v>
      </c>
      <c r="Y55" s="32">
        <f ca="1">IFERROR(IF(AND($A55=VLOOKUP($A55&amp;"."&amp;$C55,UncollectibleLookup,2,FALSE),$C55=VLOOKUP($A55&amp;"."&amp;$C55,UncollectibleLookup,4,FALSE)),0,'Module C Corrected'!Y55),'Module C Corrected'!Y55)</f>
        <v>2037.5</v>
      </c>
      <c r="Z55" s="32">
        <f ca="1">IFERROR(IF(AND($A55=VLOOKUP($A55&amp;"."&amp;$C55,UncollectibleLookup,2,FALSE),$C55=VLOOKUP($A55&amp;"."&amp;$C55,UncollectibleLookup,4,FALSE)),0,'Module C Corrected'!Z55),'Module C Corrected'!Z55)</f>
        <v>5161</v>
      </c>
      <c r="AA55" s="32">
        <f ca="1">IFERROR(IF(AND($A55=VLOOKUP($A55&amp;"."&amp;$C55,UncollectibleLookup,2,FALSE),$C55=VLOOKUP($A55&amp;"."&amp;$C55,UncollectibleLookup,4,FALSE)),0,'Module C Corrected'!AA55),'Module C Corrected'!AA55)</f>
        <v>88227.17</v>
      </c>
      <c r="AB55" s="32">
        <f ca="1">IFERROR(IF(AND($A55=VLOOKUP($A55&amp;"."&amp;$C55,UncollectibleLookup,2,FALSE),$C55=VLOOKUP($A55&amp;"."&amp;$C55,UncollectibleLookup,4,FALSE)),0,'Module C Corrected'!AB55),'Module C Corrected'!AB55)</f>
        <v>445502.01</v>
      </c>
      <c r="AC55" s="2">
        <f>IF(ISBLANK('Module C Corrected'!AC55),"",'Module C Corrected'!AC55)</f>
        <v>0.16</v>
      </c>
      <c r="AD55" s="2">
        <f>IF(ISBLANK('Module C Corrected'!AD55),"",'Module C Corrected'!AD55)</f>
        <v>0.16</v>
      </c>
      <c r="AE55" s="2">
        <f>IF(ISBLANK('Module C Corrected'!AE55),"",'Module C Corrected'!AE55)</f>
        <v>0.16</v>
      </c>
      <c r="AF55" s="2">
        <f>IF(ISBLANK('Module C Corrected'!AF55),"",'Module C Corrected'!AF55)</f>
        <v>0.16</v>
      </c>
      <c r="AG55" s="2">
        <f>IF(ISBLANK('Module C Corrected'!AG55),"",'Module C Corrected'!AG55)</f>
        <v>0.16</v>
      </c>
      <c r="AH55" s="2" t="str">
        <f>IF(ISBLANK('Module C Corrected'!AH55),"",'Module C Corrected'!AH55)</f>
        <v/>
      </c>
      <c r="AI55" s="2">
        <f>IF(ISBLANK('Module C Corrected'!AI55),"",'Module C Corrected'!AI55)</f>
        <v>0.16</v>
      </c>
      <c r="AJ55" s="2">
        <f>IF(ISBLANK('Module C Corrected'!AJ55),"",'Module C Corrected'!AJ55)</f>
        <v>0.16</v>
      </c>
      <c r="AK55" s="2">
        <f>IF(ISBLANK('Module C Corrected'!AK55),"",'Module C Corrected'!AK55)</f>
        <v>0.16</v>
      </c>
      <c r="AL55" s="2">
        <f>IF(ISBLANK('Module C Corrected'!AL55),"",'Module C Corrected'!AL55)</f>
        <v>0.16</v>
      </c>
      <c r="AM55" s="2">
        <f>IF(ISBLANK('Module C Corrected'!AM55),"",'Module C Corrected'!AM55)</f>
        <v>0.16</v>
      </c>
      <c r="AN55" s="2">
        <f>IF(ISBLANK('Module C Corrected'!AN55),"",'Module C Corrected'!AN55)</f>
        <v>0.16</v>
      </c>
      <c r="AO55" s="33">
        <f ca="1">IFERROR(IF(AND($A55=VLOOKUP($A55&amp;"."&amp;$C55,UncollectibleLookup,2,FALSE),$C55=VLOOKUP($A55&amp;"."&amp;$C55,UncollectibleLookup,4,FALSE)),0,'Module C Corrected'!AO55),'Module C Corrected'!AO55)</f>
        <v>58.17</v>
      </c>
      <c r="AP55" s="33">
        <f ca="1">IFERROR(IF(AND($A55=VLOOKUP($A55&amp;"."&amp;$C55,UncollectibleLookup,2,FALSE),$C55=VLOOKUP($A55&amp;"."&amp;$C55,UncollectibleLookup,4,FALSE)),0,'Module C Corrected'!AP55),'Module C Corrected'!AP55)</f>
        <v>130.38</v>
      </c>
      <c r="AQ55" s="33">
        <f ca="1">IFERROR(IF(AND($A55=VLOOKUP($A55&amp;"."&amp;$C55,UncollectibleLookup,2,FALSE),$C55=VLOOKUP($A55&amp;"."&amp;$C55,UncollectibleLookup,4,FALSE)),0,'Module C Corrected'!AQ55),'Module C Corrected'!AQ55)</f>
        <v>467.21</v>
      </c>
      <c r="AR55" s="33">
        <f ca="1">IFERROR(IF(AND($A55=VLOOKUP($A55&amp;"."&amp;$C55,UncollectibleLookup,2,FALSE),$C55=VLOOKUP($A55&amp;"."&amp;$C55,UncollectibleLookup,4,FALSE)),0,'Module C Corrected'!AR55),'Module C Corrected'!AR55)</f>
        <v>385.08</v>
      </c>
      <c r="AS55" s="33">
        <f ca="1">IFERROR(IF(AND($A55=VLOOKUP($A55&amp;"."&amp;$C55,UncollectibleLookup,2,FALSE),$C55=VLOOKUP($A55&amp;"."&amp;$C55,UncollectibleLookup,4,FALSE)),0,'Module C Corrected'!AS55),'Module C Corrected'!AS55)</f>
        <v>202.43</v>
      </c>
      <c r="AT55" s="33">
        <f ca="1">IFERROR(IF(AND($A55=VLOOKUP($A55&amp;"."&amp;$C55,UncollectibleLookup,2,FALSE),$C55=VLOOKUP($A55&amp;"."&amp;$C55,UncollectibleLookup,4,FALSE)),0,'Module C Corrected'!AT55),'Module C Corrected'!AT55)</f>
        <v>0</v>
      </c>
      <c r="AU55" s="33">
        <f ca="1">IFERROR(IF(AND($A55=VLOOKUP($A55&amp;"."&amp;$C55,UncollectibleLookup,2,FALSE),$C55=VLOOKUP($A55&amp;"."&amp;$C55,UncollectibleLookup,4,FALSE)),0,'Module C Corrected'!AU55),'Module C Corrected'!AU55)</f>
        <v>266.7</v>
      </c>
      <c r="AV55" s="33">
        <f ca="1">IFERROR(IF(AND($A55=VLOOKUP($A55&amp;"."&amp;$C55,UncollectibleLookup,2,FALSE),$C55=VLOOKUP($A55&amp;"."&amp;$C55,UncollectibleLookup,4,FALSE)),0,'Module C Corrected'!AV55),'Module C Corrected'!AV55)</f>
        <v>178.46</v>
      </c>
      <c r="AW55" s="33">
        <f ca="1">IFERROR(IF(AND($A55=VLOOKUP($A55&amp;"."&amp;$C55,UncollectibleLookup,2,FALSE),$C55=VLOOKUP($A55&amp;"."&amp;$C55,UncollectibleLookup,4,FALSE)),0,'Module C Corrected'!AW55),'Module C Corrected'!AW55)</f>
        <v>3.26</v>
      </c>
      <c r="AX55" s="33">
        <f ca="1">IFERROR(IF(AND($A55=VLOOKUP($A55&amp;"."&amp;$C55,UncollectibleLookup,2,FALSE),$C55=VLOOKUP($A55&amp;"."&amp;$C55,UncollectibleLookup,4,FALSE)),0,'Module C Corrected'!AX55),'Module C Corrected'!AX55)</f>
        <v>8.26</v>
      </c>
      <c r="AY55" s="33">
        <f ca="1">IFERROR(IF(AND($A55=VLOOKUP($A55&amp;"."&amp;$C55,UncollectibleLookup,2,FALSE),$C55=VLOOKUP($A55&amp;"."&amp;$C55,UncollectibleLookup,4,FALSE)),0,'Module C Corrected'!AY55),'Module C Corrected'!AY55)</f>
        <v>141.16</v>
      </c>
      <c r="AZ55" s="33">
        <f ca="1">IFERROR(IF(AND($A55=VLOOKUP($A55&amp;"."&amp;$C55,UncollectibleLookup,2,FALSE),$C55=VLOOKUP($A55&amp;"."&amp;$C55,UncollectibleLookup,4,FALSE)),0,'Module C Corrected'!AZ55),'Module C Corrected'!AZ55)</f>
        <v>712.8</v>
      </c>
      <c r="BA55" s="31">
        <f t="shared" ca="1" si="27"/>
        <v>-10.91</v>
      </c>
      <c r="BB55" s="31">
        <f t="shared" ca="1" si="27"/>
        <v>-24.45</v>
      </c>
      <c r="BC55" s="31">
        <f t="shared" ca="1" si="27"/>
        <v>-87.6</v>
      </c>
      <c r="BD55" s="31">
        <f t="shared" ca="1" si="23"/>
        <v>-96.27</v>
      </c>
      <c r="BE55" s="31">
        <f t="shared" ca="1" si="23"/>
        <v>-50.61</v>
      </c>
      <c r="BF55" s="31">
        <f t="shared" ca="1" si="23"/>
        <v>0</v>
      </c>
      <c r="BG55" s="31">
        <f t="shared" ca="1" si="23"/>
        <v>0</v>
      </c>
      <c r="BH55" s="31">
        <f t="shared" ca="1" si="23"/>
        <v>0</v>
      </c>
      <c r="BI55" s="31">
        <f t="shared" ca="1" si="23"/>
        <v>0</v>
      </c>
      <c r="BJ55" s="31">
        <f t="shared" ca="1" si="23"/>
        <v>-6.19</v>
      </c>
      <c r="BK55" s="31">
        <f t="shared" ca="1" si="23"/>
        <v>-105.87</v>
      </c>
      <c r="BL55" s="31">
        <f t="shared" ca="1" si="23"/>
        <v>-534.6</v>
      </c>
      <c r="BM55" s="6">
        <f t="shared" ca="1" si="24"/>
        <v>-1.5900000000000001E-2</v>
      </c>
      <c r="BN55" s="6">
        <f t="shared" ca="1" si="24"/>
        <v>-1.5900000000000001E-2</v>
      </c>
      <c r="BO55" s="6">
        <f t="shared" ca="1" si="24"/>
        <v>-1.5900000000000001E-2</v>
      </c>
      <c r="BP55" s="6">
        <f t="shared" ca="1" si="24"/>
        <v>-1.5900000000000001E-2</v>
      </c>
      <c r="BQ55" s="6">
        <f t="shared" ca="1" si="24"/>
        <v>-1.5900000000000001E-2</v>
      </c>
      <c r="BR55" s="6">
        <f t="shared" ca="1" si="24"/>
        <v>-1.5900000000000001E-2</v>
      </c>
      <c r="BS55" s="6">
        <f t="shared" ca="1" si="24"/>
        <v>-1.5900000000000001E-2</v>
      </c>
      <c r="BT55" s="6">
        <f t="shared" ca="1" si="24"/>
        <v>-1.5900000000000001E-2</v>
      </c>
      <c r="BU55" s="6">
        <f t="shared" ca="1" si="24"/>
        <v>-1.5900000000000001E-2</v>
      </c>
      <c r="BV55" s="6">
        <f t="shared" ca="1" si="24"/>
        <v>-1.5900000000000001E-2</v>
      </c>
      <c r="BW55" s="6">
        <f t="shared" ca="1" si="24"/>
        <v>-1.5900000000000001E-2</v>
      </c>
      <c r="BX55" s="6">
        <f t="shared" ca="1" si="24"/>
        <v>-1.5900000000000001E-2</v>
      </c>
      <c r="BY55" s="31">
        <f t="shared" ca="1" si="19"/>
        <v>-578.03</v>
      </c>
      <c r="BZ55" s="31">
        <f t="shared" ca="1" si="19"/>
        <v>-1295.69</v>
      </c>
      <c r="CA55" s="31">
        <f t="shared" ca="1" si="19"/>
        <v>-4642.95</v>
      </c>
      <c r="CB55" s="31">
        <f t="shared" ca="1" si="19"/>
        <v>-3826.7</v>
      </c>
      <c r="CC55" s="31">
        <f t="shared" ca="1" si="19"/>
        <v>-2011.61</v>
      </c>
      <c r="CD55" s="31">
        <f t="shared" ca="1" si="19"/>
        <v>0</v>
      </c>
      <c r="CE55" s="31">
        <f t="shared" ca="1" si="30"/>
        <v>-2650.37</v>
      </c>
      <c r="CF55" s="31">
        <f t="shared" ca="1" si="30"/>
        <v>-1773.45</v>
      </c>
      <c r="CG55" s="31">
        <f t="shared" ca="1" si="30"/>
        <v>-32.4</v>
      </c>
      <c r="CH55" s="31">
        <f t="shared" ca="1" si="30"/>
        <v>-82.06</v>
      </c>
      <c r="CI55" s="31">
        <f t="shared" ca="1" si="30"/>
        <v>-1402.81</v>
      </c>
      <c r="CJ55" s="31">
        <f t="shared" ca="1" si="30"/>
        <v>-7083.48</v>
      </c>
      <c r="CK55" s="32">
        <f t="shared" ca="1" si="28"/>
        <v>90.88</v>
      </c>
      <c r="CL55" s="32">
        <f t="shared" ca="1" si="28"/>
        <v>203.73</v>
      </c>
      <c r="CM55" s="32">
        <f t="shared" ca="1" si="28"/>
        <v>730.02</v>
      </c>
      <c r="CN55" s="32">
        <f t="shared" ca="1" si="25"/>
        <v>601.67999999999995</v>
      </c>
      <c r="CO55" s="32">
        <f t="shared" ca="1" si="25"/>
        <v>316.29000000000002</v>
      </c>
      <c r="CP55" s="32">
        <f t="shared" ca="1" si="25"/>
        <v>0</v>
      </c>
      <c r="CQ55" s="32">
        <f t="shared" ca="1" si="25"/>
        <v>416.72</v>
      </c>
      <c r="CR55" s="32">
        <f t="shared" ca="1" si="25"/>
        <v>278.83999999999997</v>
      </c>
      <c r="CS55" s="32">
        <f t="shared" ca="1" si="25"/>
        <v>5.09</v>
      </c>
      <c r="CT55" s="32">
        <f t="shared" ca="1" si="25"/>
        <v>12.9</v>
      </c>
      <c r="CU55" s="32">
        <f t="shared" ca="1" si="25"/>
        <v>220.57</v>
      </c>
      <c r="CV55" s="32">
        <f t="shared" ca="1" si="25"/>
        <v>1113.76</v>
      </c>
      <c r="CW55" s="31">
        <f t="shared" ca="1" si="29"/>
        <v>-534.41</v>
      </c>
      <c r="CX55" s="31">
        <f t="shared" ca="1" si="29"/>
        <v>-1197.8900000000001</v>
      </c>
      <c r="CY55" s="31">
        <f t="shared" ca="1" si="29"/>
        <v>-4292.5399999999991</v>
      </c>
      <c r="CZ55" s="31">
        <f t="shared" ca="1" si="26"/>
        <v>-3513.83</v>
      </c>
      <c r="DA55" s="31">
        <f t="shared" ca="1" si="26"/>
        <v>-1847.14</v>
      </c>
      <c r="DB55" s="31">
        <f t="shared" ca="1" si="26"/>
        <v>0</v>
      </c>
      <c r="DC55" s="31">
        <f t="shared" ca="1" si="26"/>
        <v>-2500.3499999999995</v>
      </c>
      <c r="DD55" s="31">
        <f t="shared" ca="1" si="26"/>
        <v>-1673.0700000000002</v>
      </c>
      <c r="DE55" s="31">
        <f t="shared" ca="1" si="26"/>
        <v>-30.57</v>
      </c>
      <c r="DF55" s="31">
        <f t="shared" ca="1" si="26"/>
        <v>-71.23</v>
      </c>
      <c r="DG55" s="31">
        <f t="shared" ca="1" si="26"/>
        <v>-1217.5300000000002</v>
      </c>
      <c r="DH55" s="31">
        <f t="shared" ca="1" si="26"/>
        <v>-6147.9199999999992</v>
      </c>
      <c r="DI55" s="32">
        <f t="shared" ca="1" si="20"/>
        <v>-26.72</v>
      </c>
      <c r="DJ55" s="32">
        <f t="shared" ca="1" si="20"/>
        <v>-59.89</v>
      </c>
      <c r="DK55" s="32">
        <f t="shared" ca="1" si="20"/>
        <v>-214.63</v>
      </c>
      <c r="DL55" s="32">
        <f t="shared" ca="1" si="20"/>
        <v>-175.69</v>
      </c>
      <c r="DM55" s="32">
        <f t="shared" ca="1" si="20"/>
        <v>-92.36</v>
      </c>
      <c r="DN55" s="32">
        <f t="shared" ca="1" si="20"/>
        <v>0</v>
      </c>
      <c r="DO55" s="32">
        <f t="shared" ca="1" si="20"/>
        <v>-125.02</v>
      </c>
      <c r="DP55" s="32">
        <f t="shared" ca="1" si="20"/>
        <v>-83.65</v>
      </c>
      <c r="DQ55" s="32">
        <f t="shared" ca="1" si="20"/>
        <v>-1.53</v>
      </c>
      <c r="DR55" s="32">
        <f t="shared" ca="1" si="20"/>
        <v>-3.56</v>
      </c>
      <c r="DS55" s="32">
        <f t="shared" ca="1" si="20"/>
        <v>-60.88</v>
      </c>
      <c r="DT55" s="32">
        <f t="shared" ca="1" si="20"/>
        <v>-307.39999999999998</v>
      </c>
      <c r="DU55" s="31">
        <f t="shared" ca="1" si="21"/>
        <v>-172.17</v>
      </c>
      <c r="DV55" s="31">
        <f t="shared" ca="1" si="21"/>
        <v>-383.13</v>
      </c>
      <c r="DW55" s="31">
        <f t="shared" ca="1" si="21"/>
        <v>-1363.85</v>
      </c>
      <c r="DX55" s="31">
        <f t="shared" ca="1" si="21"/>
        <v>-1109.72</v>
      </c>
      <c r="DY55" s="31">
        <f t="shared" ca="1" si="21"/>
        <v>-580.32000000000005</v>
      </c>
      <c r="DZ55" s="31">
        <f t="shared" ca="1" si="21"/>
        <v>0</v>
      </c>
      <c r="EA55" s="31">
        <f t="shared" ca="1" si="21"/>
        <v>-777.18</v>
      </c>
      <c r="EB55" s="31">
        <f t="shared" ca="1" si="21"/>
        <v>-517.19000000000005</v>
      </c>
      <c r="EC55" s="31">
        <f t="shared" ca="1" si="21"/>
        <v>-9.4</v>
      </c>
      <c r="ED55" s="31">
        <f t="shared" ca="1" si="21"/>
        <v>-21.78</v>
      </c>
      <c r="EE55" s="31">
        <f t="shared" ca="1" si="21"/>
        <v>-370.24</v>
      </c>
      <c r="EF55" s="31">
        <f t="shared" ca="1" si="21"/>
        <v>-1859.4</v>
      </c>
      <c r="EG55" s="32">
        <f t="shared" ca="1" si="22"/>
        <v>-733.3</v>
      </c>
      <c r="EH55" s="32">
        <f t="shared" ca="1" si="22"/>
        <v>-1640.9100000000003</v>
      </c>
      <c r="EI55" s="32">
        <f t="shared" ca="1" si="22"/>
        <v>-5871.0199999999986</v>
      </c>
      <c r="EJ55" s="32">
        <f t="shared" ca="1" si="22"/>
        <v>-4799.24</v>
      </c>
      <c r="EK55" s="32">
        <f t="shared" ca="1" si="22"/>
        <v>-2519.8200000000002</v>
      </c>
      <c r="EL55" s="32">
        <f t="shared" ca="1" si="22"/>
        <v>0</v>
      </c>
      <c r="EM55" s="32">
        <f t="shared" ca="1" si="22"/>
        <v>-3402.5499999999993</v>
      </c>
      <c r="EN55" s="32">
        <f t="shared" ca="1" si="22"/>
        <v>-2273.9100000000003</v>
      </c>
      <c r="EO55" s="32">
        <f t="shared" ca="1" si="22"/>
        <v>-41.5</v>
      </c>
      <c r="EP55" s="32">
        <f t="shared" ca="1" si="22"/>
        <v>-96.570000000000007</v>
      </c>
      <c r="EQ55" s="32">
        <f t="shared" ca="1" si="22"/>
        <v>-1648.6500000000003</v>
      </c>
      <c r="ER55" s="32">
        <f t="shared" ca="1" si="22"/>
        <v>-8314.7199999999993</v>
      </c>
    </row>
    <row r="56" spans="1:148">
      <c r="A56" t="s">
        <v>447</v>
      </c>
      <c r="B56" s="1" t="s">
        <v>67</v>
      </c>
      <c r="C56" t="str">
        <f t="shared" ca="1" si="1"/>
        <v>BCHEXP</v>
      </c>
      <c r="D56" t="str">
        <f t="shared" ca="1" si="2"/>
        <v>Alberta-BC Intertie - Export</v>
      </c>
      <c r="E56" s="51">
        <f ca="1">IFERROR(IF(AND($A56=VLOOKUP($A56&amp;"."&amp;$C56,UncollectibleLookup,2,FALSE),$C56=VLOOKUP($A56&amp;"."&amp;$C56,UncollectibleLookup,4,FALSE)),0,'Module C Corrected'!E56),'Module C Corrected'!E56)</f>
        <v>987.5</v>
      </c>
      <c r="F56" s="51">
        <f ca="1">IFERROR(IF(AND($A56=VLOOKUP($A56&amp;"."&amp;$C56,UncollectibleLookup,2,FALSE),$C56=VLOOKUP($A56&amp;"."&amp;$C56,UncollectibleLookup,4,FALSE)),0,'Module C Corrected'!F56),'Module C Corrected'!F56)</f>
        <v>2418.25</v>
      </c>
      <c r="G56" s="51">
        <f ca="1">IFERROR(IF(AND($A56=VLOOKUP($A56&amp;"."&amp;$C56,UncollectibleLookup,2,FALSE),$C56=VLOOKUP($A56&amp;"."&amp;$C56,UncollectibleLookup,4,FALSE)),0,'Module C Corrected'!G56),'Module C Corrected'!G56)</f>
        <v>0</v>
      </c>
      <c r="H56" s="51">
        <f ca="1">IFERROR(IF(AND($A56=VLOOKUP($A56&amp;"."&amp;$C56,UncollectibleLookup,2,FALSE),$C56=VLOOKUP($A56&amp;"."&amp;$C56,UncollectibleLookup,4,FALSE)),0,'Module C Corrected'!H56),'Module C Corrected'!H56)</f>
        <v>65</v>
      </c>
      <c r="I56" s="51">
        <f ca="1">IFERROR(IF(AND($A56=VLOOKUP($A56&amp;"."&amp;$C56,UncollectibleLookup,2,FALSE),$C56=VLOOKUP($A56&amp;"."&amp;$C56,UncollectibleLookup,4,FALSE)),0,'Module C Corrected'!I56),'Module C Corrected'!I56)</f>
        <v>0</v>
      </c>
      <c r="J56" s="51">
        <f ca="1">IFERROR(IF(AND($A56=VLOOKUP($A56&amp;"."&amp;$C56,UncollectibleLookup,2,FALSE),$C56=VLOOKUP($A56&amp;"."&amp;$C56,UncollectibleLookup,4,FALSE)),0,'Module C Corrected'!J56),'Module C Corrected'!J56)</f>
        <v>315</v>
      </c>
      <c r="K56" s="51">
        <f ca="1">IFERROR(IF(AND($A56=VLOOKUP($A56&amp;"."&amp;$C56,UncollectibleLookup,2,FALSE),$C56=VLOOKUP($A56&amp;"."&amp;$C56,UncollectibleLookup,4,FALSE)),0,'Module C Corrected'!K56),'Module C Corrected'!K56)</f>
        <v>2333</v>
      </c>
      <c r="L56" s="51">
        <f ca="1">IFERROR(IF(AND($A56=VLOOKUP($A56&amp;"."&amp;$C56,UncollectibleLookup,2,FALSE),$C56=VLOOKUP($A56&amp;"."&amp;$C56,UncollectibleLookup,4,FALSE)),0,'Module C Corrected'!L56),'Module C Corrected'!L56)</f>
        <v>857</v>
      </c>
      <c r="M56" s="51">
        <f ca="1">IFERROR(IF(AND($A56=VLOOKUP($A56&amp;"."&amp;$C56,UncollectibleLookup,2,FALSE),$C56=VLOOKUP($A56&amp;"."&amp;$C56,UncollectibleLookup,4,FALSE)),0,'Module C Corrected'!M56),'Module C Corrected'!M56)</f>
        <v>75</v>
      </c>
      <c r="N56" s="51">
        <f ca="1">IFERROR(IF(AND($A56=VLOOKUP($A56&amp;"."&amp;$C56,UncollectibleLookup,2,FALSE),$C56=VLOOKUP($A56&amp;"."&amp;$C56,UncollectibleLookup,4,FALSE)),0,'Module C Corrected'!N56),'Module C Corrected'!N56)</f>
        <v>75</v>
      </c>
      <c r="O56" s="51">
        <f ca="1">IFERROR(IF(AND($A56=VLOOKUP($A56&amp;"."&amp;$C56,UncollectibleLookup,2,FALSE),$C56=VLOOKUP($A56&amp;"."&amp;$C56,UncollectibleLookup,4,FALSE)),0,'Module C Corrected'!O56),'Module C Corrected'!O56)</f>
        <v>75</v>
      </c>
      <c r="P56" s="51">
        <f ca="1">IFERROR(IF(AND($A56=VLOOKUP($A56&amp;"."&amp;$C56,UncollectibleLookup,2,FALSE),$C56=VLOOKUP($A56&amp;"."&amp;$C56,UncollectibleLookup,4,FALSE)),0,'Module C Corrected'!P56),'Module C Corrected'!P56)</f>
        <v>2037.5</v>
      </c>
      <c r="Q56" s="32">
        <f ca="1">IFERROR(IF(AND($A56=VLOOKUP($A56&amp;"."&amp;$C56,UncollectibleLookup,2,FALSE),$C56=VLOOKUP($A56&amp;"."&amp;$C56,UncollectibleLookup,4,FALSE)),0,'Module C Corrected'!Q56),'Module C Corrected'!Q56)</f>
        <v>30086</v>
      </c>
      <c r="R56" s="32">
        <f ca="1">IFERROR(IF(AND($A56=VLOOKUP($A56&amp;"."&amp;$C56,UncollectibleLookup,2,FALSE),$C56=VLOOKUP($A56&amp;"."&amp;$C56,UncollectibleLookup,4,FALSE)),0,'Module C Corrected'!R56),'Module C Corrected'!R56)</f>
        <v>101684.51</v>
      </c>
      <c r="S56" s="32">
        <f ca="1">IFERROR(IF(AND($A56=VLOOKUP($A56&amp;"."&amp;$C56,UncollectibleLookup,2,FALSE),$C56=VLOOKUP($A56&amp;"."&amp;$C56,UncollectibleLookup,4,FALSE)),0,'Module C Corrected'!S56),'Module C Corrected'!S56)</f>
        <v>0</v>
      </c>
      <c r="T56" s="32">
        <f ca="1">IFERROR(IF(AND($A56=VLOOKUP($A56&amp;"."&amp;$C56,UncollectibleLookup,2,FALSE),$C56=VLOOKUP($A56&amp;"."&amp;$C56,UncollectibleLookup,4,FALSE)),0,'Module C Corrected'!T56),'Module C Corrected'!T56)</f>
        <v>974</v>
      </c>
      <c r="U56" s="32">
        <f ca="1">IFERROR(IF(AND($A56=VLOOKUP($A56&amp;"."&amp;$C56,UncollectibleLookup,2,FALSE),$C56=VLOOKUP($A56&amp;"."&amp;$C56,UncollectibleLookup,4,FALSE)),0,'Module C Corrected'!U56),'Module C Corrected'!U56)</f>
        <v>0</v>
      </c>
      <c r="V56" s="32">
        <f ca="1">IFERROR(IF(AND($A56=VLOOKUP($A56&amp;"."&amp;$C56,UncollectibleLookup,2,FALSE),$C56=VLOOKUP($A56&amp;"."&amp;$C56,UncollectibleLookup,4,FALSE)),0,'Module C Corrected'!V56),'Module C Corrected'!V56)</f>
        <v>5219.25</v>
      </c>
      <c r="W56" s="32">
        <f ca="1">IFERROR(IF(AND($A56=VLOOKUP($A56&amp;"."&amp;$C56,UncollectibleLookup,2,FALSE),$C56=VLOOKUP($A56&amp;"."&amp;$C56,UncollectibleLookup,4,FALSE)),0,'Module C Corrected'!W56),'Module C Corrected'!W56)</f>
        <v>45196.92</v>
      </c>
      <c r="X56" s="32">
        <f ca="1">IFERROR(IF(AND($A56=VLOOKUP($A56&amp;"."&amp;$C56,UncollectibleLookup,2,FALSE),$C56=VLOOKUP($A56&amp;"."&amp;$C56,UncollectibleLookup,4,FALSE)),0,'Module C Corrected'!X56),'Module C Corrected'!X56)</f>
        <v>16394.3</v>
      </c>
      <c r="Y56" s="32">
        <f ca="1">IFERROR(IF(AND($A56=VLOOKUP($A56&amp;"."&amp;$C56,UncollectibleLookup,2,FALSE),$C56=VLOOKUP($A56&amp;"."&amp;$C56,UncollectibleLookup,4,FALSE)),0,'Module C Corrected'!Y56),'Module C Corrected'!Y56)</f>
        <v>1277.25</v>
      </c>
      <c r="Z56" s="32">
        <f ca="1">IFERROR(IF(AND($A56=VLOOKUP($A56&amp;"."&amp;$C56,UncollectibleLookup,2,FALSE),$C56=VLOOKUP($A56&amp;"."&amp;$C56,UncollectibleLookup,4,FALSE)),0,'Module C Corrected'!Z56),'Module C Corrected'!Z56)</f>
        <v>1414</v>
      </c>
      <c r="AA56" s="32">
        <f ca="1">IFERROR(IF(AND($A56=VLOOKUP($A56&amp;"."&amp;$C56,UncollectibleLookup,2,FALSE),$C56=VLOOKUP($A56&amp;"."&amp;$C56,UncollectibleLookup,4,FALSE)),0,'Module C Corrected'!AA56),'Module C Corrected'!AA56)</f>
        <v>1148</v>
      </c>
      <c r="AB56" s="32">
        <f ca="1">IFERROR(IF(AND($A56=VLOOKUP($A56&amp;"."&amp;$C56,UncollectibleLookup,2,FALSE),$C56=VLOOKUP($A56&amp;"."&amp;$C56,UncollectibleLookup,4,FALSE)),0,'Module C Corrected'!AB56),'Module C Corrected'!AB56)</f>
        <v>82796.25</v>
      </c>
      <c r="AC56" s="2">
        <f>IF(ISBLANK('Module C Corrected'!AC56),"",'Module C Corrected'!AC56)</f>
        <v>1.05</v>
      </c>
      <c r="AD56" s="2">
        <f>IF(ISBLANK('Module C Corrected'!AD56),"",'Module C Corrected'!AD56)</f>
        <v>1.05</v>
      </c>
      <c r="AE56" s="2" t="str">
        <f>IF(ISBLANK('Module C Corrected'!AE56),"",'Module C Corrected'!AE56)</f>
        <v/>
      </c>
      <c r="AF56" s="2">
        <f>IF(ISBLANK('Module C Corrected'!AF56),"",'Module C Corrected'!AF56)</f>
        <v>1.05</v>
      </c>
      <c r="AG56" s="2" t="str">
        <f>IF(ISBLANK('Module C Corrected'!AG56),"",'Module C Corrected'!AG56)</f>
        <v/>
      </c>
      <c r="AH56" s="2">
        <f>IF(ISBLANK('Module C Corrected'!AH56),"",'Module C Corrected'!AH56)</f>
        <v>1.05</v>
      </c>
      <c r="AI56" s="2">
        <f>IF(ISBLANK('Module C Corrected'!AI56),"",'Module C Corrected'!AI56)</f>
        <v>1.05</v>
      </c>
      <c r="AJ56" s="2">
        <f>IF(ISBLANK('Module C Corrected'!AJ56),"",'Module C Corrected'!AJ56)</f>
        <v>1.05</v>
      </c>
      <c r="AK56" s="2">
        <f>IF(ISBLANK('Module C Corrected'!AK56),"",'Module C Corrected'!AK56)</f>
        <v>1.05</v>
      </c>
      <c r="AL56" s="2">
        <f>IF(ISBLANK('Module C Corrected'!AL56),"",'Module C Corrected'!AL56)</f>
        <v>1.05</v>
      </c>
      <c r="AM56" s="2">
        <f>IF(ISBLANK('Module C Corrected'!AM56),"",'Module C Corrected'!AM56)</f>
        <v>1.05</v>
      </c>
      <c r="AN56" s="2">
        <f>IF(ISBLANK('Module C Corrected'!AN56),"",'Module C Corrected'!AN56)</f>
        <v>1.05</v>
      </c>
      <c r="AO56" s="33">
        <f ca="1">IFERROR(IF(AND($A56=VLOOKUP($A56&amp;"."&amp;$C56,UncollectibleLookup,2,FALSE),$C56=VLOOKUP($A56&amp;"."&amp;$C56,UncollectibleLookup,4,FALSE)),0,'Module C Corrected'!AO56),'Module C Corrected'!AO56)</f>
        <v>315.89999999999998</v>
      </c>
      <c r="AP56" s="33">
        <f ca="1">IFERROR(IF(AND($A56=VLOOKUP($A56&amp;"."&amp;$C56,UncollectibleLookup,2,FALSE),$C56=VLOOKUP($A56&amp;"."&amp;$C56,UncollectibleLookup,4,FALSE)),0,'Module C Corrected'!AP56),'Module C Corrected'!AP56)</f>
        <v>1067.69</v>
      </c>
      <c r="AQ56" s="33">
        <f ca="1">IFERROR(IF(AND($A56=VLOOKUP($A56&amp;"."&amp;$C56,UncollectibleLookup,2,FALSE),$C56=VLOOKUP($A56&amp;"."&amp;$C56,UncollectibleLookup,4,FALSE)),0,'Module C Corrected'!AQ56),'Module C Corrected'!AQ56)</f>
        <v>0</v>
      </c>
      <c r="AR56" s="33">
        <f ca="1">IFERROR(IF(AND($A56=VLOOKUP($A56&amp;"."&amp;$C56,UncollectibleLookup,2,FALSE),$C56=VLOOKUP($A56&amp;"."&amp;$C56,UncollectibleLookup,4,FALSE)),0,'Module C Corrected'!AR56),'Module C Corrected'!AR56)</f>
        <v>10.23</v>
      </c>
      <c r="AS56" s="33">
        <f ca="1">IFERROR(IF(AND($A56=VLOOKUP($A56&amp;"."&amp;$C56,UncollectibleLookup,2,FALSE),$C56=VLOOKUP($A56&amp;"."&amp;$C56,UncollectibleLookup,4,FALSE)),0,'Module C Corrected'!AS56),'Module C Corrected'!AS56)</f>
        <v>0</v>
      </c>
      <c r="AT56" s="33">
        <f ca="1">IFERROR(IF(AND($A56=VLOOKUP($A56&amp;"."&amp;$C56,UncollectibleLookup,2,FALSE),$C56=VLOOKUP($A56&amp;"."&amp;$C56,UncollectibleLookup,4,FALSE)),0,'Module C Corrected'!AT56),'Module C Corrected'!AT56)</f>
        <v>54.8</v>
      </c>
      <c r="AU56" s="33">
        <f ca="1">IFERROR(IF(AND($A56=VLOOKUP($A56&amp;"."&amp;$C56,UncollectibleLookup,2,FALSE),$C56=VLOOKUP($A56&amp;"."&amp;$C56,UncollectibleLookup,4,FALSE)),0,'Module C Corrected'!AU56),'Module C Corrected'!AU56)</f>
        <v>474.57</v>
      </c>
      <c r="AV56" s="33">
        <f ca="1">IFERROR(IF(AND($A56=VLOOKUP($A56&amp;"."&amp;$C56,UncollectibleLookup,2,FALSE),$C56=VLOOKUP($A56&amp;"."&amp;$C56,UncollectibleLookup,4,FALSE)),0,'Module C Corrected'!AV56),'Module C Corrected'!AV56)</f>
        <v>172.14</v>
      </c>
      <c r="AW56" s="33">
        <f ca="1">IFERROR(IF(AND($A56=VLOOKUP($A56&amp;"."&amp;$C56,UncollectibleLookup,2,FALSE),$C56=VLOOKUP($A56&amp;"."&amp;$C56,UncollectibleLookup,4,FALSE)),0,'Module C Corrected'!AW56),'Module C Corrected'!AW56)</f>
        <v>13.41</v>
      </c>
      <c r="AX56" s="33">
        <f ca="1">IFERROR(IF(AND($A56=VLOOKUP($A56&amp;"."&amp;$C56,UncollectibleLookup,2,FALSE),$C56=VLOOKUP($A56&amp;"."&amp;$C56,UncollectibleLookup,4,FALSE)),0,'Module C Corrected'!AX56),'Module C Corrected'!AX56)</f>
        <v>14.85</v>
      </c>
      <c r="AY56" s="33">
        <f ca="1">IFERROR(IF(AND($A56=VLOOKUP($A56&amp;"."&amp;$C56,UncollectibleLookup,2,FALSE),$C56=VLOOKUP($A56&amp;"."&amp;$C56,UncollectibleLookup,4,FALSE)),0,'Module C Corrected'!AY56),'Module C Corrected'!AY56)</f>
        <v>12.05</v>
      </c>
      <c r="AZ56" s="33">
        <f ca="1">IFERROR(IF(AND($A56=VLOOKUP($A56&amp;"."&amp;$C56,UncollectibleLookup,2,FALSE),$C56=VLOOKUP($A56&amp;"."&amp;$C56,UncollectibleLookup,4,FALSE)),0,'Module C Corrected'!AZ56),'Module C Corrected'!AZ56)</f>
        <v>869.36</v>
      </c>
      <c r="BA56" s="31">
        <f t="shared" ca="1" si="27"/>
        <v>-9.0299999999999994</v>
      </c>
      <c r="BB56" s="31">
        <f t="shared" ca="1" si="27"/>
        <v>-30.51</v>
      </c>
      <c r="BC56" s="31">
        <f t="shared" ca="1" si="27"/>
        <v>0</v>
      </c>
      <c r="BD56" s="31">
        <f t="shared" ca="1" si="23"/>
        <v>-0.39</v>
      </c>
      <c r="BE56" s="31">
        <f t="shared" ca="1" si="23"/>
        <v>0</v>
      </c>
      <c r="BF56" s="31">
        <f t="shared" ca="1" si="23"/>
        <v>-2.09</v>
      </c>
      <c r="BG56" s="31">
        <f t="shared" ca="1" si="23"/>
        <v>0</v>
      </c>
      <c r="BH56" s="31">
        <f t="shared" ca="1" si="23"/>
        <v>0</v>
      </c>
      <c r="BI56" s="31">
        <f t="shared" ca="1" si="23"/>
        <v>0</v>
      </c>
      <c r="BJ56" s="31">
        <f t="shared" ca="1" si="23"/>
        <v>-1.7</v>
      </c>
      <c r="BK56" s="31">
        <f t="shared" ca="1" si="23"/>
        <v>-1.38</v>
      </c>
      <c r="BL56" s="31">
        <f t="shared" ca="1" si="23"/>
        <v>-99.36</v>
      </c>
      <c r="BM56" s="6">
        <f t="shared" ca="1" si="24"/>
        <v>8.3000000000000001E-3</v>
      </c>
      <c r="BN56" s="6">
        <f t="shared" ca="1" si="24"/>
        <v>8.3000000000000001E-3</v>
      </c>
      <c r="BO56" s="6">
        <f t="shared" ca="1" si="24"/>
        <v>8.3000000000000001E-3</v>
      </c>
      <c r="BP56" s="6">
        <f t="shared" ca="1" si="24"/>
        <v>8.3000000000000001E-3</v>
      </c>
      <c r="BQ56" s="6">
        <f t="shared" ca="1" si="24"/>
        <v>8.3000000000000001E-3</v>
      </c>
      <c r="BR56" s="6">
        <f t="shared" ca="1" si="24"/>
        <v>8.3000000000000001E-3</v>
      </c>
      <c r="BS56" s="6">
        <f t="shared" ca="1" si="24"/>
        <v>8.3000000000000001E-3</v>
      </c>
      <c r="BT56" s="6">
        <f t="shared" ca="1" si="24"/>
        <v>8.3000000000000001E-3</v>
      </c>
      <c r="BU56" s="6">
        <f t="shared" ca="1" si="24"/>
        <v>8.3000000000000001E-3</v>
      </c>
      <c r="BV56" s="6">
        <f t="shared" ca="1" si="24"/>
        <v>8.3000000000000001E-3</v>
      </c>
      <c r="BW56" s="6">
        <f t="shared" ca="1" si="24"/>
        <v>8.3000000000000001E-3</v>
      </c>
      <c r="BX56" s="6">
        <f t="shared" ca="1" si="24"/>
        <v>8.3000000000000001E-3</v>
      </c>
      <c r="BY56" s="31">
        <f t="shared" ca="1" si="19"/>
        <v>249.71</v>
      </c>
      <c r="BZ56" s="31">
        <f t="shared" ca="1" si="19"/>
        <v>843.98</v>
      </c>
      <c r="CA56" s="31">
        <f t="shared" ca="1" si="19"/>
        <v>0</v>
      </c>
      <c r="CB56" s="31">
        <f t="shared" ca="1" si="19"/>
        <v>8.08</v>
      </c>
      <c r="CC56" s="31">
        <f t="shared" ca="1" si="19"/>
        <v>0</v>
      </c>
      <c r="CD56" s="31">
        <f t="shared" ca="1" si="19"/>
        <v>43.32</v>
      </c>
      <c r="CE56" s="31">
        <f t="shared" ca="1" si="30"/>
        <v>375.13</v>
      </c>
      <c r="CF56" s="31">
        <f t="shared" ca="1" si="30"/>
        <v>136.07</v>
      </c>
      <c r="CG56" s="31">
        <f t="shared" ca="1" si="30"/>
        <v>10.6</v>
      </c>
      <c r="CH56" s="31">
        <f t="shared" ca="1" si="30"/>
        <v>11.74</v>
      </c>
      <c r="CI56" s="31">
        <f t="shared" ca="1" si="30"/>
        <v>9.5299999999999994</v>
      </c>
      <c r="CJ56" s="31">
        <f t="shared" ca="1" si="30"/>
        <v>687.21</v>
      </c>
      <c r="CK56" s="32">
        <f t="shared" ca="1" si="28"/>
        <v>75.22</v>
      </c>
      <c r="CL56" s="32">
        <f t="shared" ca="1" si="28"/>
        <v>254.21</v>
      </c>
      <c r="CM56" s="32">
        <f t="shared" ca="1" si="28"/>
        <v>0</v>
      </c>
      <c r="CN56" s="32">
        <f t="shared" ca="1" si="25"/>
        <v>2.44</v>
      </c>
      <c r="CO56" s="32">
        <f t="shared" ca="1" si="25"/>
        <v>0</v>
      </c>
      <c r="CP56" s="32">
        <f t="shared" ca="1" si="25"/>
        <v>13.05</v>
      </c>
      <c r="CQ56" s="32">
        <f t="shared" ca="1" si="25"/>
        <v>112.99</v>
      </c>
      <c r="CR56" s="32">
        <f t="shared" ca="1" si="25"/>
        <v>40.99</v>
      </c>
      <c r="CS56" s="32">
        <f t="shared" ca="1" si="25"/>
        <v>3.19</v>
      </c>
      <c r="CT56" s="32">
        <f t="shared" ca="1" si="25"/>
        <v>3.54</v>
      </c>
      <c r="CU56" s="32">
        <f t="shared" ca="1" si="25"/>
        <v>2.87</v>
      </c>
      <c r="CV56" s="32">
        <f t="shared" ca="1" si="25"/>
        <v>206.99</v>
      </c>
      <c r="CW56" s="31">
        <f t="shared" ca="1" si="29"/>
        <v>18.060000000000031</v>
      </c>
      <c r="CX56" s="31">
        <f t="shared" ca="1" si="29"/>
        <v>61.010000000000005</v>
      </c>
      <c r="CY56" s="31">
        <f t="shared" ca="1" si="29"/>
        <v>0</v>
      </c>
      <c r="CZ56" s="31">
        <f t="shared" ca="1" si="26"/>
        <v>0.67999999999999916</v>
      </c>
      <c r="DA56" s="31">
        <f t="shared" ca="1" si="26"/>
        <v>0</v>
      </c>
      <c r="DB56" s="31">
        <f t="shared" ca="1" si="26"/>
        <v>3.6600000000000072</v>
      </c>
      <c r="DC56" s="31">
        <f t="shared" ca="1" si="26"/>
        <v>13.550000000000011</v>
      </c>
      <c r="DD56" s="31">
        <f t="shared" ca="1" si="26"/>
        <v>4.9200000000000159</v>
      </c>
      <c r="DE56" s="31">
        <f t="shared" ca="1" si="26"/>
        <v>0.37999999999999901</v>
      </c>
      <c r="DF56" s="31">
        <f t="shared" ca="1" si="26"/>
        <v>2.1300000000000017</v>
      </c>
      <c r="DG56" s="31">
        <f t="shared" ca="1" si="26"/>
        <v>1.7299999999999978</v>
      </c>
      <c r="DH56" s="31">
        <f t="shared" ca="1" si="26"/>
        <v>124.20000000000003</v>
      </c>
      <c r="DI56" s="32">
        <f t="shared" ca="1" si="20"/>
        <v>0.9</v>
      </c>
      <c r="DJ56" s="32">
        <f t="shared" ca="1" si="20"/>
        <v>3.05</v>
      </c>
      <c r="DK56" s="32">
        <f t="shared" ca="1" si="20"/>
        <v>0</v>
      </c>
      <c r="DL56" s="32">
        <f t="shared" ca="1" si="20"/>
        <v>0.03</v>
      </c>
      <c r="DM56" s="32">
        <f t="shared" ca="1" si="20"/>
        <v>0</v>
      </c>
      <c r="DN56" s="32">
        <f t="shared" ca="1" si="20"/>
        <v>0.18</v>
      </c>
      <c r="DO56" s="32">
        <f t="shared" ca="1" si="20"/>
        <v>0.68</v>
      </c>
      <c r="DP56" s="32">
        <f t="shared" ca="1" si="20"/>
        <v>0.25</v>
      </c>
      <c r="DQ56" s="32">
        <f t="shared" ca="1" si="20"/>
        <v>0.02</v>
      </c>
      <c r="DR56" s="32">
        <f t="shared" ca="1" si="20"/>
        <v>0.11</v>
      </c>
      <c r="DS56" s="32">
        <f t="shared" ca="1" si="20"/>
        <v>0.09</v>
      </c>
      <c r="DT56" s="32">
        <f t="shared" ca="1" si="20"/>
        <v>6.21</v>
      </c>
      <c r="DU56" s="31">
        <f t="shared" ca="1" si="21"/>
        <v>5.82</v>
      </c>
      <c r="DV56" s="31">
        <f t="shared" ca="1" si="21"/>
        <v>19.510000000000002</v>
      </c>
      <c r="DW56" s="31">
        <f t="shared" ca="1" si="21"/>
        <v>0</v>
      </c>
      <c r="DX56" s="31">
        <f t="shared" ca="1" si="21"/>
        <v>0.21</v>
      </c>
      <c r="DY56" s="31">
        <f t="shared" ca="1" si="21"/>
        <v>0</v>
      </c>
      <c r="DZ56" s="31">
        <f t="shared" ca="1" si="21"/>
        <v>1.1399999999999999</v>
      </c>
      <c r="EA56" s="31">
        <f t="shared" ca="1" si="21"/>
        <v>4.21</v>
      </c>
      <c r="EB56" s="31">
        <f t="shared" ca="1" si="21"/>
        <v>1.52</v>
      </c>
      <c r="EC56" s="31">
        <f t="shared" ca="1" si="21"/>
        <v>0.12</v>
      </c>
      <c r="ED56" s="31">
        <f t="shared" ca="1" si="21"/>
        <v>0.65</v>
      </c>
      <c r="EE56" s="31">
        <f t="shared" ca="1" si="21"/>
        <v>0.53</v>
      </c>
      <c r="EF56" s="31">
        <f t="shared" ca="1" si="21"/>
        <v>37.56</v>
      </c>
      <c r="EG56" s="32">
        <f t="shared" ca="1" si="22"/>
        <v>24.78000000000003</v>
      </c>
      <c r="EH56" s="32">
        <f t="shared" ca="1" si="22"/>
        <v>83.570000000000007</v>
      </c>
      <c r="EI56" s="32">
        <f t="shared" ca="1" si="22"/>
        <v>0</v>
      </c>
      <c r="EJ56" s="32">
        <f t="shared" ca="1" si="22"/>
        <v>0.91999999999999915</v>
      </c>
      <c r="EK56" s="32">
        <f t="shared" ca="1" si="22"/>
        <v>0</v>
      </c>
      <c r="EL56" s="32">
        <f t="shared" ca="1" si="22"/>
        <v>4.9800000000000075</v>
      </c>
      <c r="EM56" s="32">
        <f t="shared" ca="1" si="22"/>
        <v>18.440000000000012</v>
      </c>
      <c r="EN56" s="32">
        <f t="shared" ca="1" si="22"/>
        <v>6.6900000000000155</v>
      </c>
      <c r="EO56" s="32">
        <f t="shared" ca="1" si="22"/>
        <v>0.51999999999999902</v>
      </c>
      <c r="EP56" s="32">
        <f t="shared" ca="1" si="22"/>
        <v>2.8900000000000015</v>
      </c>
      <c r="EQ56" s="32">
        <f t="shared" ca="1" si="22"/>
        <v>2.3499999999999979</v>
      </c>
      <c r="ER56" s="32">
        <f t="shared" ca="1" si="22"/>
        <v>167.97000000000003</v>
      </c>
    </row>
    <row r="57" spans="1:148">
      <c r="A57" t="s">
        <v>446</v>
      </c>
      <c r="B57" s="1" t="s">
        <v>77</v>
      </c>
      <c r="C57" t="str">
        <f t="shared" ca="1" si="1"/>
        <v>BCHEXP</v>
      </c>
      <c r="D57" t="str">
        <f t="shared" ca="1" si="2"/>
        <v>Alberta-BC Intertie - Export</v>
      </c>
      <c r="E57" s="51">
        <f ca="1">IFERROR(IF(AND($A57=VLOOKUP($A57&amp;"."&amp;$C57,UncollectibleLookup,2,FALSE),$C57=VLOOKUP($A57&amp;"."&amp;$C57,UncollectibleLookup,4,FALSE)),0,'Module C Corrected'!E57),'Module C Corrected'!E57)</f>
        <v>3753.75</v>
      </c>
      <c r="F57" s="51">
        <f ca="1">IFERROR(IF(AND($A57=VLOOKUP($A57&amp;"."&amp;$C57,UncollectibleLookup,2,FALSE),$C57=VLOOKUP($A57&amp;"."&amp;$C57,UncollectibleLookup,4,FALSE)),0,'Module C Corrected'!F57),'Module C Corrected'!F57)</f>
        <v>18166.25</v>
      </c>
      <c r="G57" s="51">
        <f ca="1">IFERROR(IF(AND($A57=VLOOKUP($A57&amp;"."&amp;$C57,UncollectibleLookup,2,FALSE),$C57=VLOOKUP($A57&amp;"."&amp;$C57,UncollectibleLookup,4,FALSE)),0,'Module C Corrected'!G57),'Module C Corrected'!G57)</f>
        <v>10171.75</v>
      </c>
      <c r="H57" s="51">
        <f ca="1">IFERROR(IF(AND($A57=VLOOKUP($A57&amp;"."&amp;$C57,UncollectibleLookup,2,FALSE),$C57=VLOOKUP($A57&amp;"."&amp;$C57,UncollectibleLookup,4,FALSE)),0,'Module C Corrected'!H57),'Module C Corrected'!H57)</f>
        <v>2797.5</v>
      </c>
      <c r="I57" s="51">
        <f ca="1">IFERROR(IF(AND($A57=VLOOKUP($A57&amp;"."&amp;$C57,UncollectibleLookup,2,FALSE),$C57=VLOOKUP($A57&amp;"."&amp;$C57,UncollectibleLookup,4,FALSE)),0,'Module C Corrected'!I57),'Module C Corrected'!I57)</f>
        <v>5979</v>
      </c>
      <c r="J57" s="51">
        <f ca="1">IFERROR(IF(AND($A57=VLOOKUP($A57&amp;"."&amp;$C57,UncollectibleLookup,2,FALSE),$C57=VLOOKUP($A57&amp;"."&amp;$C57,UncollectibleLookup,4,FALSE)),0,'Module C Corrected'!J57),'Module C Corrected'!J57)</f>
        <v>3310.75</v>
      </c>
      <c r="K57" s="51">
        <f ca="1">IFERROR(IF(AND($A57=VLOOKUP($A57&amp;"."&amp;$C57,UncollectibleLookup,2,FALSE),$C57=VLOOKUP($A57&amp;"."&amp;$C57,UncollectibleLookup,4,FALSE)),0,'Module C Corrected'!K57),'Module C Corrected'!K57)</f>
        <v>12076</v>
      </c>
      <c r="L57" s="51">
        <f ca="1">IFERROR(IF(AND($A57=VLOOKUP($A57&amp;"."&amp;$C57,UncollectibleLookup,2,FALSE),$C57=VLOOKUP($A57&amp;"."&amp;$C57,UncollectibleLookup,4,FALSE)),0,'Module C Corrected'!L57),'Module C Corrected'!L57)</f>
        <v>13153.75</v>
      </c>
      <c r="M57" s="51">
        <f ca="1">IFERROR(IF(AND($A57=VLOOKUP($A57&amp;"."&amp;$C57,UncollectibleLookup,2,FALSE),$C57=VLOOKUP($A57&amp;"."&amp;$C57,UncollectibleLookup,4,FALSE)),0,'Module C Corrected'!M57),'Module C Corrected'!M57)</f>
        <v>747</v>
      </c>
      <c r="N57" s="51">
        <f ca="1">IFERROR(IF(AND($A57=VLOOKUP($A57&amp;"."&amp;$C57,UncollectibleLookup,2,FALSE),$C57=VLOOKUP($A57&amp;"."&amp;$C57,UncollectibleLookup,4,FALSE)),0,'Module C Corrected'!N57),'Module C Corrected'!N57)</f>
        <v>11613.75</v>
      </c>
      <c r="O57" s="51">
        <f ca="1">IFERROR(IF(AND($A57=VLOOKUP($A57&amp;"."&amp;$C57,UncollectibleLookup,2,FALSE),$C57=VLOOKUP($A57&amp;"."&amp;$C57,UncollectibleLookup,4,FALSE)),0,'Module C Corrected'!O57),'Module C Corrected'!O57)</f>
        <v>10041.25</v>
      </c>
      <c r="P57" s="51">
        <f ca="1">IFERROR(IF(AND($A57=VLOOKUP($A57&amp;"."&amp;$C57,UncollectibleLookup,2,FALSE),$C57=VLOOKUP($A57&amp;"."&amp;$C57,UncollectibleLookup,4,FALSE)),0,'Module C Corrected'!P57),'Module C Corrected'!P57)</f>
        <v>19593.75</v>
      </c>
      <c r="Q57" s="32">
        <f ca="1">IFERROR(IF(AND($A57=VLOOKUP($A57&amp;"."&amp;$C57,UncollectibleLookup,2,FALSE),$C57=VLOOKUP($A57&amp;"."&amp;$C57,UncollectibleLookup,4,FALSE)),0,'Module C Corrected'!Q57),'Module C Corrected'!Q57)</f>
        <v>126580.74</v>
      </c>
      <c r="R57" s="32">
        <f ca="1">IFERROR(IF(AND($A57=VLOOKUP($A57&amp;"."&amp;$C57,UncollectibleLookup,2,FALSE),$C57=VLOOKUP($A57&amp;"."&amp;$C57,UncollectibleLookup,4,FALSE)),0,'Module C Corrected'!R57),'Module C Corrected'!R57)</f>
        <v>865883.41</v>
      </c>
      <c r="S57" s="32">
        <f ca="1">IFERROR(IF(AND($A57=VLOOKUP($A57&amp;"."&amp;$C57,UncollectibleLookup,2,FALSE),$C57=VLOOKUP($A57&amp;"."&amp;$C57,UncollectibleLookup,4,FALSE)),0,'Module C Corrected'!S57),'Module C Corrected'!S57)</f>
        <v>301037.96999999997</v>
      </c>
      <c r="T57" s="32">
        <f ca="1">IFERROR(IF(AND($A57=VLOOKUP($A57&amp;"."&amp;$C57,UncollectibleLookup,2,FALSE),$C57=VLOOKUP($A57&amp;"."&amp;$C57,UncollectibleLookup,4,FALSE)),0,'Module C Corrected'!T57),'Module C Corrected'!T57)</f>
        <v>64078.18</v>
      </c>
      <c r="U57" s="32">
        <f ca="1">IFERROR(IF(AND($A57=VLOOKUP($A57&amp;"."&amp;$C57,UncollectibleLookup,2,FALSE),$C57=VLOOKUP($A57&amp;"."&amp;$C57,UncollectibleLookup,4,FALSE)),0,'Module C Corrected'!U57),'Module C Corrected'!U57)</f>
        <v>109027.52</v>
      </c>
      <c r="V57" s="32">
        <f ca="1">IFERROR(IF(AND($A57=VLOOKUP($A57&amp;"."&amp;$C57,UncollectibleLookup,2,FALSE),$C57=VLOOKUP($A57&amp;"."&amp;$C57,UncollectibleLookup,4,FALSE)),0,'Module C Corrected'!V57),'Module C Corrected'!V57)</f>
        <v>55763.4</v>
      </c>
      <c r="W57" s="32">
        <f ca="1">IFERROR(IF(AND($A57=VLOOKUP($A57&amp;"."&amp;$C57,UncollectibleLookup,2,FALSE),$C57=VLOOKUP($A57&amp;"."&amp;$C57,UncollectibleLookup,4,FALSE)),0,'Module C Corrected'!W57),'Module C Corrected'!W57)</f>
        <v>296352.49</v>
      </c>
      <c r="X57" s="32">
        <f ca="1">IFERROR(IF(AND($A57=VLOOKUP($A57&amp;"."&amp;$C57,UncollectibleLookup,2,FALSE),$C57=VLOOKUP($A57&amp;"."&amp;$C57,UncollectibleLookup,4,FALSE)),0,'Module C Corrected'!X57),'Module C Corrected'!X57)</f>
        <v>289332.28000000003</v>
      </c>
      <c r="Y57" s="32">
        <f ca="1">IFERROR(IF(AND($A57=VLOOKUP($A57&amp;"."&amp;$C57,UncollectibleLookup,2,FALSE),$C57=VLOOKUP($A57&amp;"."&amp;$C57,UncollectibleLookup,4,FALSE)),0,'Module C Corrected'!Y57),'Module C Corrected'!Y57)</f>
        <v>15589.22</v>
      </c>
      <c r="Z57" s="32">
        <f ca="1">IFERROR(IF(AND($A57=VLOOKUP($A57&amp;"."&amp;$C57,UncollectibleLookup,2,FALSE),$C57=VLOOKUP($A57&amp;"."&amp;$C57,UncollectibleLookup,4,FALSE)),0,'Module C Corrected'!Z57),'Module C Corrected'!Z57)</f>
        <v>268270.01</v>
      </c>
      <c r="AA57" s="32">
        <f ca="1">IFERROR(IF(AND($A57=VLOOKUP($A57&amp;"."&amp;$C57,UncollectibleLookup,2,FALSE),$C57=VLOOKUP($A57&amp;"."&amp;$C57,UncollectibleLookup,4,FALSE)),0,'Module C Corrected'!AA57),'Module C Corrected'!AA57)</f>
        <v>234263.42</v>
      </c>
      <c r="AB57" s="32">
        <f ca="1">IFERROR(IF(AND($A57=VLOOKUP($A57&amp;"."&amp;$C57,UncollectibleLookup,2,FALSE),$C57=VLOOKUP($A57&amp;"."&amp;$C57,UncollectibleLookup,4,FALSE)),0,'Module C Corrected'!AB57),'Module C Corrected'!AB57)</f>
        <v>759265.77</v>
      </c>
      <c r="AC57" s="2">
        <f>IF(ISBLANK('Module C Corrected'!AC57),"",'Module C Corrected'!AC57)</f>
        <v>1.05</v>
      </c>
      <c r="AD57" s="2">
        <f>IF(ISBLANK('Module C Corrected'!AD57),"",'Module C Corrected'!AD57)</f>
        <v>1.05</v>
      </c>
      <c r="AE57" s="2">
        <f>IF(ISBLANK('Module C Corrected'!AE57),"",'Module C Corrected'!AE57)</f>
        <v>1.05</v>
      </c>
      <c r="AF57" s="2">
        <f>IF(ISBLANK('Module C Corrected'!AF57),"",'Module C Corrected'!AF57)</f>
        <v>1.05</v>
      </c>
      <c r="AG57" s="2">
        <f>IF(ISBLANK('Module C Corrected'!AG57),"",'Module C Corrected'!AG57)</f>
        <v>1.05</v>
      </c>
      <c r="AH57" s="2">
        <f>IF(ISBLANK('Module C Corrected'!AH57),"",'Module C Corrected'!AH57)</f>
        <v>1.05</v>
      </c>
      <c r="AI57" s="2">
        <f>IF(ISBLANK('Module C Corrected'!AI57),"",'Module C Corrected'!AI57)</f>
        <v>1.05</v>
      </c>
      <c r="AJ57" s="2">
        <f>IF(ISBLANK('Module C Corrected'!AJ57),"",'Module C Corrected'!AJ57)</f>
        <v>1.05</v>
      </c>
      <c r="AK57" s="2">
        <f>IF(ISBLANK('Module C Corrected'!AK57),"",'Module C Corrected'!AK57)</f>
        <v>1.05</v>
      </c>
      <c r="AL57" s="2">
        <f>IF(ISBLANK('Module C Corrected'!AL57),"",'Module C Corrected'!AL57)</f>
        <v>1.05</v>
      </c>
      <c r="AM57" s="2">
        <f>IF(ISBLANK('Module C Corrected'!AM57),"",'Module C Corrected'!AM57)</f>
        <v>1.05</v>
      </c>
      <c r="AN57" s="2">
        <f>IF(ISBLANK('Module C Corrected'!AN57),"",'Module C Corrected'!AN57)</f>
        <v>1.05</v>
      </c>
      <c r="AO57" s="33">
        <f ca="1">IFERROR(IF(AND($A57=VLOOKUP($A57&amp;"."&amp;$C57,UncollectibleLookup,2,FALSE),$C57=VLOOKUP($A57&amp;"."&amp;$C57,UncollectibleLookup,4,FALSE)),0,'Module C Corrected'!AO57),'Module C Corrected'!AO57)</f>
        <v>1329.1</v>
      </c>
      <c r="AP57" s="33">
        <f ca="1">IFERROR(IF(AND($A57=VLOOKUP($A57&amp;"."&amp;$C57,UncollectibleLookup,2,FALSE),$C57=VLOOKUP($A57&amp;"."&amp;$C57,UncollectibleLookup,4,FALSE)),0,'Module C Corrected'!AP57),'Module C Corrected'!AP57)</f>
        <v>9091.7800000000007</v>
      </c>
      <c r="AQ57" s="33">
        <f ca="1">IFERROR(IF(AND($A57=VLOOKUP($A57&amp;"."&amp;$C57,UncollectibleLookup,2,FALSE),$C57=VLOOKUP($A57&amp;"."&amp;$C57,UncollectibleLookup,4,FALSE)),0,'Module C Corrected'!AQ57),'Module C Corrected'!AQ57)</f>
        <v>3160.9</v>
      </c>
      <c r="AR57" s="33">
        <f ca="1">IFERROR(IF(AND($A57=VLOOKUP($A57&amp;"."&amp;$C57,UncollectibleLookup,2,FALSE),$C57=VLOOKUP($A57&amp;"."&amp;$C57,UncollectibleLookup,4,FALSE)),0,'Module C Corrected'!AR57),'Module C Corrected'!AR57)</f>
        <v>672.82</v>
      </c>
      <c r="AS57" s="33">
        <f ca="1">IFERROR(IF(AND($A57=VLOOKUP($A57&amp;"."&amp;$C57,UncollectibleLookup,2,FALSE),$C57=VLOOKUP($A57&amp;"."&amp;$C57,UncollectibleLookup,4,FALSE)),0,'Module C Corrected'!AS57),'Module C Corrected'!AS57)</f>
        <v>1144.79</v>
      </c>
      <c r="AT57" s="33">
        <f ca="1">IFERROR(IF(AND($A57=VLOOKUP($A57&amp;"."&amp;$C57,UncollectibleLookup,2,FALSE),$C57=VLOOKUP($A57&amp;"."&amp;$C57,UncollectibleLookup,4,FALSE)),0,'Module C Corrected'!AT57),'Module C Corrected'!AT57)</f>
        <v>585.52</v>
      </c>
      <c r="AU57" s="33">
        <f ca="1">IFERROR(IF(AND($A57=VLOOKUP($A57&amp;"."&amp;$C57,UncollectibleLookup,2,FALSE),$C57=VLOOKUP($A57&amp;"."&amp;$C57,UncollectibleLookup,4,FALSE)),0,'Module C Corrected'!AU57),'Module C Corrected'!AU57)</f>
        <v>3111.7</v>
      </c>
      <c r="AV57" s="33">
        <f ca="1">IFERROR(IF(AND($A57=VLOOKUP($A57&amp;"."&amp;$C57,UncollectibleLookup,2,FALSE),$C57=VLOOKUP($A57&amp;"."&amp;$C57,UncollectibleLookup,4,FALSE)),0,'Module C Corrected'!AV57),'Module C Corrected'!AV57)</f>
        <v>3037.99</v>
      </c>
      <c r="AW57" s="33">
        <f ca="1">IFERROR(IF(AND($A57=VLOOKUP($A57&amp;"."&amp;$C57,UncollectibleLookup,2,FALSE),$C57=VLOOKUP($A57&amp;"."&amp;$C57,UncollectibleLookup,4,FALSE)),0,'Module C Corrected'!AW57),'Module C Corrected'!AW57)</f>
        <v>163.69</v>
      </c>
      <c r="AX57" s="33">
        <f ca="1">IFERROR(IF(AND($A57=VLOOKUP($A57&amp;"."&amp;$C57,UncollectibleLookup,2,FALSE),$C57=VLOOKUP($A57&amp;"."&amp;$C57,UncollectibleLookup,4,FALSE)),0,'Module C Corrected'!AX57),'Module C Corrected'!AX57)</f>
        <v>2816.84</v>
      </c>
      <c r="AY57" s="33">
        <f ca="1">IFERROR(IF(AND($A57=VLOOKUP($A57&amp;"."&amp;$C57,UncollectibleLookup,2,FALSE),$C57=VLOOKUP($A57&amp;"."&amp;$C57,UncollectibleLookup,4,FALSE)),0,'Module C Corrected'!AY57),'Module C Corrected'!AY57)</f>
        <v>2459.77</v>
      </c>
      <c r="AZ57" s="33">
        <f ca="1">IFERROR(IF(AND($A57=VLOOKUP($A57&amp;"."&amp;$C57,UncollectibleLookup,2,FALSE),$C57=VLOOKUP($A57&amp;"."&amp;$C57,UncollectibleLookup,4,FALSE)),0,'Module C Corrected'!AZ57),'Module C Corrected'!AZ57)</f>
        <v>7972.29</v>
      </c>
      <c r="BA57" s="31">
        <f t="shared" ca="1" si="27"/>
        <v>-37.97</v>
      </c>
      <c r="BB57" s="31">
        <f t="shared" ca="1" si="27"/>
        <v>-259.77</v>
      </c>
      <c r="BC57" s="31">
        <f t="shared" ca="1" si="27"/>
        <v>-90.31</v>
      </c>
      <c r="BD57" s="31">
        <f t="shared" ca="1" si="23"/>
        <v>-25.63</v>
      </c>
      <c r="BE57" s="31">
        <f t="shared" ca="1" si="23"/>
        <v>-43.61</v>
      </c>
      <c r="BF57" s="31">
        <f t="shared" ca="1" si="23"/>
        <v>-22.31</v>
      </c>
      <c r="BG57" s="31">
        <f t="shared" ca="1" si="23"/>
        <v>0</v>
      </c>
      <c r="BH57" s="31">
        <f t="shared" ca="1" si="23"/>
        <v>0</v>
      </c>
      <c r="BI57" s="31">
        <f t="shared" ca="1" si="23"/>
        <v>0</v>
      </c>
      <c r="BJ57" s="31">
        <f t="shared" ca="1" si="23"/>
        <v>-321.92</v>
      </c>
      <c r="BK57" s="31">
        <f t="shared" ca="1" si="23"/>
        <v>-281.12</v>
      </c>
      <c r="BL57" s="31">
        <f t="shared" ca="1" si="23"/>
        <v>-911.12</v>
      </c>
      <c r="BM57" s="6">
        <f t="shared" ca="1" si="24"/>
        <v>8.3000000000000001E-3</v>
      </c>
      <c r="BN57" s="6">
        <f t="shared" ca="1" si="24"/>
        <v>8.3000000000000001E-3</v>
      </c>
      <c r="BO57" s="6">
        <f t="shared" ca="1" si="24"/>
        <v>8.3000000000000001E-3</v>
      </c>
      <c r="BP57" s="6">
        <f t="shared" ca="1" si="24"/>
        <v>8.3000000000000001E-3</v>
      </c>
      <c r="BQ57" s="6">
        <f t="shared" ca="1" si="24"/>
        <v>8.3000000000000001E-3</v>
      </c>
      <c r="BR57" s="6">
        <f t="shared" ca="1" si="24"/>
        <v>8.3000000000000001E-3</v>
      </c>
      <c r="BS57" s="6">
        <f t="shared" ca="1" si="24"/>
        <v>8.3000000000000001E-3</v>
      </c>
      <c r="BT57" s="6">
        <f t="shared" ca="1" si="24"/>
        <v>8.3000000000000001E-3</v>
      </c>
      <c r="BU57" s="6">
        <f t="shared" ca="1" si="24"/>
        <v>8.3000000000000001E-3</v>
      </c>
      <c r="BV57" s="6">
        <f t="shared" ca="1" si="24"/>
        <v>8.3000000000000001E-3</v>
      </c>
      <c r="BW57" s="6">
        <f t="shared" ca="1" si="24"/>
        <v>8.3000000000000001E-3</v>
      </c>
      <c r="BX57" s="6">
        <f t="shared" ca="1" si="24"/>
        <v>8.3000000000000001E-3</v>
      </c>
      <c r="BY57" s="31">
        <f t="shared" ca="1" si="19"/>
        <v>1050.6199999999999</v>
      </c>
      <c r="BZ57" s="31">
        <f t="shared" ca="1" si="19"/>
        <v>7186.83</v>
      </c>
      <c r="CA57" s="31">
        <f t="shared" ca="1" si="19"/>
        <v>2498.62</v>
      </c>
      <c r="CB57" s="31">
        <f t="shared" ca="1" si="19"/>
        <v>531.85</v>
      </c>
      <c r="CC57" s="31">
        <f t="shared" ca="1" si="19"/>
        <v>904.93</v>
      </c>
      <c r="CD57" s="31">
        <f t="shared" ca="1" si="19"/>
        <v>462.84</v>
      </c>
      <c r="CE57" s="31">
        <f t="shared" ca="1" si="30"/>
        <v>2459.73</v>
      </c>
      <c r="CF57" s="31">
        <f t="shared" ca="1" si="30"/>
        <v>2401.46</v>
      </c>
      <c r="CG57" s="31">
        <f t="shared" ca="1" si="30"/>
        <v>129.38999999999999</v>
      </c>
      <c r="CH57" s="31">
        <f t="shared" ca="1" si="30"/>
        <v>2226.64</v>
      </c>
      <c r="CI57" s="31">
        <f t="shared" ca="1" si="30"/>
        <v>1944.39</v>
      </c>
      <c r="CJ57" s="31">
        <f t="shared" ca="1" si="30"/>
        <v>6301.91</v>
      </c>
      <c r="CK57" s="32">
        <f t="shared" ca="1" si="28"/>
        <v>316.45</v>
      </c>
      <c r="CL57" s="32">
        <f t="shared" ca="1" si="28"/>
        <v>2164.71</v>
      </c>
      <c r="CM57" s="32">
        <f t="shared" ca="1" si="28"/>
        <v>752.59</v>
      </c>
      <c r="CN57" s="32">
        <f t="shared" ca="1" si="25"/>
        <v>160.19999999999999</v>
      </c>
      <c r="CO57" s="32">
        <f t="shared" ca="1" si="25"/>
        <v>272.57</v>
      </c>
      <c r="CP57" s="32">
        <f t="shared" ca="1" si="25"/>
        <v>139.41</v>
      </c>
      <c r="CQ57" s="32">
        <f t="shared" ca="1" si="25"/>
        <v>740.88</v>
      </c>
      <c r="CR57" s="32">
        <f t="shared" ca="1" si="25"/>
        <v>723.33</v>
      </c>
      <c r="CS57" s="32">
        <f t="shared" ca="1" si="25"/>
        <v>38.97</v>
      </c>
      <c r="CT57" s="32">
        <f t="shared" ca="1" si="25"/>
        <v>670.68</v>
      </c>
      <c r="CU57" s="32">
        <f t="shared" ca="1" si="25"/>
        <v>585.66</v>
      </c>
      <c r="CV57" s="32">
        <f t="shared" ca="1" si="25"/>
        <v>1898.16</v>
      </c>
      <c r="CW57" s="31">
        <f t="shared" ca="1" si="29"/>
        <v>75.940000000000026</v>
      </c>
      <c r="CX57" s="31">
        <f t="shared" ca="1" si="29"/>
        <v>519.5300000000002</v>
      </c>
      <c r="CY57" s="31">
        <f t="shared" ca="1" si="29"/>
        <v>180.61999999999995</v>
      </c>
      <c r="CZ57" s="31">
        <f t="shared" ca="1" si="26"/>
        <v>44.8599999999999</v>
      </c>
      <c r="DA57" s="31">
        <f t="shared" ca="1" si="26"/>
        <v>76.320000000000036</v>
      </c>
      <c r="DB57" s="31">
        <f t="shared" ca="1" si="26"/>
        <v>39.04000000000002</v>
      </c>
      <c r="DC57" s="31">
        <f t="shared" ca="1" si="26"/>
        <v>88.910000000000309</v>
      </c>
      <c r="DD57" s="31">
        <f t="shared" ca="1" si="26"/>
        <v>86.800000000000182</v>
      </c>
      <c r="DE57" s="31">
        <f t="shared" ca="1" si="26"/>
        <v>4.6699999999999875</v>
      </c>
      <c r="DF57" s="31">
        <f t="shared" ca="1" si="26"/>
        <v>402.39999999999958</v>
      </c>
      <c r="DG57" s="31">
        <f t="shared" ca="1" si="26"/>
        <v>351.4000000000002</v>
      </c>
      <c r="DH57" s="31">
        <f t="shared" ca="1" si="26"/>
        <v>1138.8999999999996</v>
      </c>
      <c r="DI57" s="32">
        <f t="shared" ca="1" si="20"/>
        <v>3.8</v>
      </c>
      <c r="DJ57" s="32">
        <f t="shared" ca="1" si="20"/>
        <v>25.98</v>
      </c>
      <c r="DK57" s="32">
        <f t="shared" ca="1" si="20"/>
        <v>9.0299999999999994</v>
      </c>
      <c r="DL57" s="32">
        <f t="shared" ca="1" si="20"/>
        <v>2.2400000000000002</v>
      </c>
      <c r="DM57" s="32">
        <f t="shared" ca="1" si="20"/>
        <v>3.82</v>
      </c>
      <c r="DN57" s="32">
        <f t="shared" ca="1" si="20"/>
        <v>1.95</v>
      </c>
      <c r="DO57" s="32">
        <f t="shared" ca="1" si="20"/>
        <v>4.45</v>
      </c>
      <c r="DP57" s="32">
        <f t="shared" ca="1" si="20"/>
        <v>4.34</v>
      </c>
      <c r="DQ57" s="32">
        <f t="shared" ca="1" si="20"/>
        <v>0.23</v>
      </c>
      <c r="DR57" s="32">
        <f t="shared" ca="1" si="20"/>
        <v>20.12</v>
      </c>
      <c r="DS57" s="32">
        <f t="shared" ca="1" si="20"/>
        <v>17.57</v>
      </c>
      <c r="DT57" s="32">
        <f t="shared" ca="1" si="20"/>
        <v>56.95</v>
      </c>
      <c r="DU57" s="31">
        <f t="shared" ca="1" si="21"/>
        <v>24.47</v>
      </c>
      <c r="DV57" s="31">
        <f t="shared" ca="1" si="21"/>
        <v>166.16</v>
      </c>
      <c r="DW57" s="31">
        <f t="shared" ca="1" si="21"/>
        <v>57.39</v>
      </c>
      <c r="DX57" s="31">
        <f t="shared" ca="1" si="21"/>
        <v>14.17</v>
      </c>
      <c r="DY57" s="31">
        <f t="shared" ca="1" si="21"/>
        <v>23.98</v>
      </c>
      <c r="DZ57" s="31">
        <f t="shared" ca="1" si="21"/>
        <v>12.2</v>
      </c>
      <c r="EA57" s="31">
        <f t="shared" ca="1" si="21"/>
        <v>27.64</v>
      </c>
      <c r="EB57" s="31">
        <f t="shared" ca="1" si="21"/>
        <v>26.83</v>
      </c>
      <c r="EC57" s="31">
        <f t="shared" ca="1" si="21"/>
        <v>1.44</v>
      </c>
      <c r="ED57" s="31">
        <f t="shared" ca="1" si="21"/>
        <v>123.05</v>
      </c>
      <c r="EE57" s="31">
        <f t="shared" ca="1" si="21"/>
        <v>106.86</v>
      </c>
      <c r="EF57" s="31">
        <f t="shared" ca="1" si="21"/>
        <v>344.45</v>
      </c>
      <c r="EG57" s="32">
        <f t="shared" ca="1" si="22"/>
        <v>104.21000000000002</v>
      </c>
      <c r="EH57" s="32">
        <f t="shared" ca="1" si="22"/>
        <v>711.67000000000019</v>
      </c>
      <c r="EI57" s="32">
        <f t="shared" ca="1" si="22"/>
        <v>247.03999999999996</v>
      </c>
      <c r="EJ57" s="32">
        <f t="shared" ca="1" si="22"/>
        <v>61.269999999999904</v>
      </c>
      <c r="EK57" s="32">
        <f t="shared" ca="1" si="22"/>
        <v>104.12000000000003</v>
      </c>
      <c r="EL57" s="32">
        <f t="shared" ca="1" si="22"/>
        <v>53.190000000000026</v>
      </c>
      <c r="EM57" s="32">
        <f t="shared" ca="1" si="22"/>
        <v>121.00000000000031</v>
      </c>
      <c r="EN57" s="32">
        <f t="shared" ca="1" si="22"/>
        <v>117.97000000000018</v>
      </c>
      <c r="EO57" s="32">
        <f t="shared" ca="1" si="22"/>
        <v>6.3399999999999874</v>
      </c>
      <c r="EP57" s="32">
        <f t="shared" ca="1" si="22"/>
        <v>545.5699999999996</v>
      </c>
      <c r="EQ57" s="32">
        <f t="shared" ca="1" si="22"/>
        <v>475.83000000000021</v>
      </c>
      <c r="ER57" s="32">
        <f t="shared" ca="1" si="22"/>
        <v>1540.2999999999997</v>
      </c>
    </row>
    <row r="58" spans="1:148">
      <c r="A58" t="s">
        <v>446</v>
      </c>
      <c r="B58" s="1" t="s">
        <v>59</v>
      </c>
      <c r="C58" t="str">
        <f t="shared" ca="1" si="1"/>
        <v>ENC1</v>
      </c>
      <c r="D58" t="str">
        <f t="shared" ca="1" si="2"/>
        <v>Clover Bar #1</v>
      </c>
      <c r="E58" s="51">
        <f ca="1">IFERROR(IF(AND($A58=VLOOKUP($A58&amp;"."&amp;$C58,UncollectibleLookup,2,FALSE),$C58=VLOOKUP($A58&amp;"."&amp;$C58,UncollectibleLookup,4,FALSE)),0,'Module C Corrected'!E58),'Module C Corrected'!E58)</f>
        <v>4016.1071999999999</v>
      </c>
      <c r="F58" s="51">
        <f ca="1">IFERROR(IF(AND($A58=VLOOKUP($A58&amp;"."&amp;$C58,UncollectibleLookup,2,FALSE),$C58=VLOOKUP($A58&amp;"."&amp;$C58,UncollectibleLookup,4,FALSE)),0,'Module C Corrected'!F58),'Module C Corrected'!F58)</f>
        <v>174.11519999999999</v>
      </c>
      <c r="G58" s="51">
        <f ca="1">IFERROR(IF(AND($A58=VLOOKUP($A58&amp;"."&amp;$C58,UncollectibleLookup,2,FALSE),$C58=VLOOKUP($A58&amp;"."&amp;$C58,UncollectibleLookup,4,FALSE)),0,'Module C Corrected'!G58),'Module C Corrected'!G58)</f>
        <v>970.24480000000005</v>
      </c>
      <c r="H58" s="51">
        <f ca="1">IFERROR(IF(AND($A58=VLOOKUP($A58&amp;"."&amp;$C58,UncollectibleLookup,2,FALSE),$C58=VLOOKUP($A58&amp;"."&amp;$C58,UncollectibleLookup,4,FALSE)),0,'Module C Corrected'!H58),'Module C Corrected'!H58)</f>
        <v>750.89559999999994</v>
      </c>
      <c r="I58" s="51">
        <f ca="1">IFERROR(IF(AND($A58=VLOOKUP($A58&amp;"."&amp;$C58,UncollectibleLookup,2,FALSE),$C58=VLOOKUP($A58&amp;"."&amp;$C58,UncollectibleLookup,4,FALSE)),0,'Module C Corrected'!I58),'Module C Corrected'!I58)</f>
        <v>1324.8956000000001</v>
      </c>
      <c r="J58" s="51">
        <f ca="1">IFERROR(IF(AND($A58=VLOOKUP($A58&amp;"."&amp;$C58,UncollectibleLookup,2,FALSE),$C58=VLOOKUP($A58&amp;"."&amp;$C58,UncollectibleLookup,4,FALSE)),0,'Module C Corrected'!J58),'Module C Corrected'!J58)</f>
        <v>1017.4976</v>
      </c>
      <c r="K58" s="51">
        <f ca="1">IFERROR(IF(AND($A58=VLOOKUP($A58&amp;"."&amp;$C58,UncollectibleLookup,2,FALSE),$C58=VLOOKUP($A58&amp;"."&amp;$C58,UncollectibleLookup,4,FALSE)),0,'Module C Corrected'!K58),'Module C Corrected'!K58)</f>
        <v>0</v>
      </c>
      <c r="L58" s="51">
        <f ca="1">IFERROR(IF(AND($A58=VLOOKUP($A58&amp;"."&amp;$C58,UncollectibleLookup,2,FALSE),$C58=VLOOKUP($A58&amp;"."&amp;$C58,UncollectibleLookup,4,FALSE)),0,'Module C Corrected'!L58),'Module C Corrected'!L58)</f>
        <v>0</v>
      </c>
      <c r="M58" s="51">
        <f ca="1">IFERROR(IF(AND($A58=VLOOKUP($A58&amp;"."&amp;$C58,UncollectibleLookup,2,FALSE),$C58=VLOOKUP($A58&amp;"."&amp;$C58,UncollectibleLookup,4,FALSE)),0,'Module C Corrected'!M58),'Module C Corrected'!M58)</f>
        <v>0</v>
      </c>
      <c r="N58" s="51">
        <f ca="1">IFERROR(IF(AND($A58=VLOOKUP($A58&amp;"."&amp;$C58,UncollectibleLookup,2,FALSE),$C58=VLOOKUP($A58&amp;"."&amp;$C58,UncollectibleLookup,4,FALSE)),0,'Module C Corrected'!N58),'Module C Corrected'!N58)</f>
        <v>0</v>
      </c>
      <c r="O58" s="51">
        <f ca="1">IFERROR(IF(AND($A58=VLOOKUP($A58&amp;"."&amp;$C58,UncollectibleLookup,2,FALSE),$C58=VLOOKUP($A58&amp;"."&amp;$C58,UncollectibleLookup,4,FALSE)),0,'Module C Corrected'!O58),'Module C Corrected'!O58)</f>
        <v>0</v>
      </c>
      <c r="P58" s="51">
        <f ca="1">IFERROR(IF(AND($A58=VLOOKUP($A58&amp;"."&amp;$C58,UncollectibleLookup,2,FALSE),$C58=VLOOKUP($A58&amp;"."&amp;$C58,UncollectibleLookup,4,FALSE)),0,'Module C Corrected'!P58),'Module C Corrected'!P58)</f>
        <v>0</v>
      </c>
      <c r="Q58" s="32">
        <f ca="1">IFERROR(IF(AND($A58=VLOOKUP($A58&amp;"."&amp;$C58,UncollectibleLookup,2,FALSE),$C58=VLOOKUP($A58&amp;"."&amp;$C58,UncollectibleLookup,4,FALSE)),0,'Module C Corrected'!Q58),'Module C Corrected'!Q58)</f>
        <v>1248954.26</v>
      </c>
      <c r="R58" s="32">
        <f ca="1">IFERROR(IF(AND($A58=VLOOKUP($A58&amp;"."&amp;$C58,UncollectibleLookup,2,FALSE),$C58=VLOOKUP($A58&amp;"."&amp;$C58,UncollectibleLookup,4,FALSE)),0,'Module C Corrected'!R58),'Module C Corrected'!R58)</f>
        <v>24620.22</v>
      </c>
      <c r="S58" s="32">
        <f ca="1">IFERROR(IF(AND($A58=VLOOKUP($A58&amp;"."&amp;$C58,UncollectibleLookup,2,FALSE),$C58=VLOOKUP($A58&amp;"."&amp;$C58,UncollectibleLookup,4,FALSE)),0,'Module C Corrected'!S58),'Module C Corrected'!S58)</f>
        <v>152956.82999999999</v>
      </c>
      <c r="T58" s="32">
        <f ca="1">IFERROR(IF(AND($A58=VLOOKUP($A58&amp;"."&amp;$C58,UncollectibleLookup,2,FALSE),$C58=VLOOKUP($A58&amp;"."&amp;$C58,UncollectibleLookup,4,FALSE)),0,'Module C Corrected'!T58),'Module C Corrected'!T58)</f>
        <v>88675.07</v>
      </c>
      <c r="U58" s="32">
        <f ca="1">IFERROR(IF(AND($A58=VLOOKUP($A58&amp;"."&amp;$C58,UncollectibleLookup,2,FALSE),$C58=VLOOKUP($A58&amp;"."&amp;$C58,UncollectibleLookup,4,FALSE)),0,'Module C Corrected'!U58),'Module C Corrected'!U58)</f>
        <v>118053.56</v>
      </c>
      <c r="V58" s="32">
        <f ca="1">IFERROR(IF(AND($A58=VLOOKUP($A58&amp;"."&amp;$C58,UncollectibleLookup,2,FALSE),$C58=VLOOKUP($A58&amp;"."&amp;$C58,UncollectibleLookup,4,FALSE)),0,'Module C Corrected'!V58),'Module C Corrected'!V58)</f>
        <v>100598.17</v>
      </c>
      <c r="W58" s="32">
        <f ca="1">IFERROR(IF(AND($A58=VLOOKUP($A58&amp;"."&amp;$C58,UncollectibleLookup,2,FALSE),$C58=VLOOKUP($A58&amp;"."&amp;$C58,UncollectibleLookup,4,FALSE)),0,'Module C Corrected'!W58),'Module C Corrected'!W58)</f>
        <v>0</v>
      </c>
      <c r="X58" s="32">
        <f ca="1">IFERROR(IF(AND($A58=VLOOKUP($A58&amp;"."&amp;$C58,UncollectibleLookup,2,FALSE),$C58=VLOOKUP($A58&amp;"."&amp;$C58,UncollectibleLookup,4,FALSE)),0,'Module C Corrected'!X58),'Module C Corrected'!X58)</f>
        <v>0</v>
      </c>
      <c r="Y58" s="32">
        <f ca="1">IFERROR(IF(AND($A58=VLOOKUP($A58&amp;"."&amp;$C58,UncollectibleLookup,2,FALSE),$C58=VLOOKUP($A58&amp;"."&amp;$C58,UncollectibleLookup,4,FALSE)),0,'Module C Corrected'!Y58),'Module C Corrected'!Y58)</f>
        <v>0</v>
      </c>
      <c r="Z58" s="32">
        <f ca="1">IFERROR(IF(AND($A58=VLOOKUP($A58&amp;"."&amp;$C58,UncollectibleLookup,2,FALSE),$C58=VLOOKUP($A58&amp;"."&amp;$C58,UncollectibleLookup,4,FALSE)),0,'Module C Corrected'!Z58),'Module C Corrected'!Z58)</f>
        <v>0</v>
      </c>
      <c r="AA58" s="32">
        <f ca="1">IFERROR(IF(AND($A58=VLOOKUP($A58&amp;"."&amp;$C58,UncollectibleLookup,2,FALSE),$C58=VLOOKUP($A58&amp;"."&amp;$C58,UncollectibleLookup,4,FALSE)),0,'Module C Corrected'!AA58),'Module C Corrected'!AA58)</f>
        <v>0</v>
      </c>
      <c r="AB58" s="32">
        <f ca="1">IFERROR(IF(AND($A58=VLOOKUP($A58&amp;"."&amp;$C58,UncollectibleLookup,2,FALSE),$C58=VLOOKUP($A58&amp;"."&amp;$C58,UncollectibleLookup,4,FALSE)),0,'Module C Corrected'!AB58),'Module C Corrected'!AB58)</f>
        <v>0</v>
      </c>
      <c r="AC58" s="2">
        <f>IF(ISBLANK('Module C Corrected'!AC58),"",'Module C Corrected'!AC58)</f>
        <v>4.1900000000000004</v>
      </c>
      <c r="AD58" s="2">
        <f>IF(ISBLANK('Module C Corrected'!AD58),"",'Module C Corrected'!AD58)</f>
        <v>4.1900000000000004</v>
      </c>
      <c r="AE58" s="2">
        <f>IF(ISBLANK('Module C Corrected'!AE58),"",'Module C Corrected'!AE58)</f>
        <v>4.1900000000000004</v>
      </c>
      <c r="AF58" s="2">
        <f>IF(ISBLANK('Module C Corrected'!AF58),"",'Module C Corrected'!AF58)</f>
        <v>4.1900000000000004</v>
      </c>
      <c r="AG58" s="2">
        <f>IF(ISBLANK('Module C Corrected'!AG58),"",'Module C Corrected'!AG58)</f>
        <v>4.1900000000000004</v>
      </c>
      <c r="AH58" s="2">
        <f>IF(ISBLANK('Module C Corrected'!AH58),"",'Module C Corrected'!AH58)</f>
        <v>4.1900000000000004</v>
      </c>
      <c r="AI58" s="2" t="str">
        <f>IF(ISBLANK('Module C Corrected'!AI58),"",'Module C Corrected'!AI58)</f>
        <v/>
      </c>
      <c r="AJ58" s="2" t="str">
        <f>IF(ISBLANK('Module C Corrected'!AJ58),"",'Module C Corrected'!AJ58)</f>
        <v/>
      </c>
      <c r="AK58" s="2" t="str">
        <f>IF(ISBLANK('Module C Corrected'!AK58),"",'Module C Corrected'!AK58)</f>
        <v/>
      </c>
      <c r="AL58" s="2" t="str">
        <f>IF(ISBLANK('Module C Corrected'!AL58),"",'Module C Corrected'!AL58)</f>
        <v/>
      </c>
      <c r="AM58" s="2" t="str">
        <f>IF(ISBLANK('Module C Corrected'!AM58),"",'Module C Corrected'!AM58)</f>
        <v/>
      </c>
      <c r="AN58" s="2" t="str">
        <f>IF(ISBLANK('Module C Corrected'!AN58),"",'Module C Corrected'!AN58)</f>
        <v/>
      </c>
      <c r="AO58" s="33">
        <f ca="1">IFERROR(IF(AND($A58=VLOOKUP($A58&amp;"."&amp;$C58,UncollectibleLookup,2,FALSE),$C58=VLOOKUP($A58&amp;"."&amp;$C58,UncollectibleLookup,4,FALSE)),0,'Module C Corrected'!AO58),'Module C Corrected'!AO58)</f>
        <v>52331.18</v>
      </c>
      <c r="AP58" s="33">
        <f ca="1">IFERROR(IF(AND($A58=VLOOKUP($A58&amp;"."&amp;$C58,UncollectibleLookup,2,FALSE),$C58=VLOOKUP($A58&amp;"."&amp;$C58,UncollectibleLookup,4,FALSE)),0,'Module C Corrected'!AP58),'Module C Corrected'!AP58)</f>
        <v>1031.5899999999999</v>
      </c>
      <c r="AQ58" s="33">
        <f ca="1">IFERROR(IF(AND($A58=VLOOKUP($A58&amp;"."&amp;$C58,UncollectibleLookup,2,FALSE),$C58=VLOOKUP($A58&amp;"."&amp;$C58,UncollectibleLookup,4,FALSE)),0,'Module C Corrected'!AQ58),'Module C Corrected'!AQ58)</f>
        <v>6408.89</v>
      </c>
      <c r="AR58" s="33">
        <f ca="1">IFERROR(IF(AND($A58=VLOOKUP($A58&amp;"."&amp;$C58,UncollectibleLookup,2,FALSE),$C58=VLOOKUP($A58&amp;"."&amp;$C58,UncollectibleLookup,4,FALSE)),0,'Module C Corrected'!AR58),'Module C Corrected'!AR58)</f>
        <v>3715.49</v>
      </c>
      <c r="AS58" s="33">
        <f ca="1">IFERROR(IF(AND($A58=VLOOKUP($A58&amp;"."&amp;$C58,UncollectibleLookup,2,FALSE),$C58=VLOOKUP($A58&amp;"."&amp;$C58,UncollectibleLookup,4,FALSE)),0,'Module C Corrected'!AS58),'Module C Corrected'!AS58)</f>
        <v>4946.4399999999996</v>
      </c>
      <c r="AT58" s="33">
        <f ca="1">IFERROR(IF(AND($A58=VLOOKUP($A58&amp;"."&amp;$C58,UncollectibleLookup,2,FALSE),$C58=VLOOKUP($A58&amp;"."&amp;$C58,UncollectibleLookup,4,FALSE)),0,'Module C Corrected'!AT58),'Module C Corrected'!AT58)</f>
        <v>4215.0600000000004</v>
      </c>
      <c r="AU58" s="33">
        <f ca="1">IFERROR(IF(AND($A58=VLOOKUP($A58&amp;"."&amp;$C58,UncollectibleLookup,2,FALSE),$C58=VLOOKUP($A58&amp;"."&amp;$C58,UncollectibleLookup,4,FALSE)),0,'Module C Corrected'!AU58),'Module C Corrected'!AU58)</f>
        <v>0</v>
      </c>
      <c r="AV58" s="33">
        <f ca="1">IFERROR(IF(AND($A58=VLOOKUP($A58&amp;"."&amp;$C58,UncollectibleLookup,2,FALSE),$C58=VLOOKUP($A58&amp;"."&amp;$C58,UncollectibleLookup,4,FALSE)),0,'Module C Corrected'!AV58),'Module C Corrected'!AV58)</f>
        <v>0</v>
      </c>
      <c r="AW58" s="33">
        <f ca="1">IFERROR(IF(AND($A58=VLOOKUP($A58&amp;"."&amp;$C58,UncollectibleLookup,2,FALSE),$C58=VLOOKUP($A58&amp;"."&amp;$C58,UncollectibleLookup,4,FALSE)),0,'Module C Corrected'!AW58),'Module C Corrected'!AW58)</f>
        <v>0</v>
      </c>
      <c r="AX58" s="33">
        <f ca="1">IFERROR(IF(AND($A58=VLOOKUP($A58&amp;"."&amp;$C58,UncollectibleLookup,2,FALSE),$C58=VLOOKUP($A58&amp;"."&amp;$C58,UncollectibleLookup,4,FALSE)),0,'Module C Corrected'!AX58),'Module C Corrected'!AX58)</f>
        <v>0</v>
      </c>
      <c r="AY58" s="33">
        <f ca="1">IFERROR(IF(AND($A58=VLOOKUP($A58&amp;"."&amp;$C58,UncollectibleLookup,2,FALSE),$C58=VLOOKUP($A58&amp;"."&amp;$C58,UncollectibleLookup,4,FALSE)),0,'Module C Corrected'!AY58),'Module C Corrected'!AY58)</f>
        <v>0</v>
      </c>
      <c r="AZ58" s="33">
        <f ca="1">IFERROR(IF(AND($A58=VLOOKUP($A58&amp;"."&amp;$C58,UncollectibleLookup,2,FALSE),$C58=VLOOKUP($A58&amp;"."&amp;$C58,UncollectibleLookup,4,FALSE)),0,'Module C Corrected'!AZ58),'Module C Corrected'!AZ58)</f>
        <v>0</v>
      </c>
      <c r="BA58" s="31">
        <f t="shared" ca="1" si="27"/>
        <v>-374.69</v>
      </c>
      <c r="BB58" s="31">
        <f t="shared" ca="1" si="27"/>
        <v>-7.39</v>
      </c>
      <c r="BC58" s="31">
        <f t="shared" ca="1" si="27"/>
        <v>-45.89</v>
      </c>
      <c r="BD58" s="31">
        <f t="shared" ca="1" si="23"/>
        <v>-35.47</v>
      </c>
      <c r="BE58" s="31">
        <f t="shared" ca="1" si="23"/>
        <v>-47.22</v>
      </c>
      <c r="BF58" s="31">
        <f t="shared" ca="1" si="23"/>
        <v>-40.24</v>
      </c>
      <c r="BG58" s="31">
        <f t="shared" ca="1" si="23"/>
        <v>0</v>
      </c>
      <c r="BH58" s="31">
        <f t="shared" ca="1" si="23"/>
        <v>0</v>
      </c>
      <c r="BI58" s="31">
        <f t="shared" ca="1" si="23"/>
        <v>0</v>
      </c>
      <c r="BJ58" s="31">
        <f t="shared" ca="1" si="23"/>
        <v>0</v>
      </c>
      <c r="BK58" s="31">
        <f t="shared" ca="1" si="23"/>
        <v>0</v>
      </c>
      <c r="BL58" s="31">
        <f t="shared" ca="1" si="23"/>
        <v>0</v>
      </c>
      <c r="BM58" s="6">
        <f t="shared" ca="1" si="24"/>
        <v>5.0700000000000002E-2</v>
      </c>
      <c r="BN58" s="6">
        <f t="shared" ca="1" si="24"/>
        <v>5.0700000000000002E-2</v>
      </c>
      <c r="BO58" s="6">
        <f t="shared" ca="1" si="24"/>
        <v>5.0700000000000002E-2</v>
      </c>
      <c r="BP58" s="6">
        <f t="shared" ca="1" si="24"/>
        <v>5.0700000000000002E-2</v>
      </c>
      <c r="BQ58" s="6">
        <f t="shared" ca="1" si="24"/>
        <v>5.0700000000000002E-2</v>
      </c>
      <c r="BR58" s="6">
        <f t="shared" ca="1" si="24"/>
        <v>5.0700000000000002E-2</v>
      </c>
      <c r="BS58" s="6">
        <f t="shared" ca="1" si="24"/>
        <v>5.0700000000000002E-2</v>
      </c>
      <c r="BT58" s="6">
        <f t="shared" ca="1" si="24"/>
        <v>5.0700000000000002E-2</v>
      </c>
      <c r="BU58" s="6">
        <f t="shared" ca="1" si="24"/>
        <v>5.0700000000000002E-2</v>
      </c>
      <c r="BV58" s="6">
        <f t="shared" ca="1" si="24"/>
        <v>5.0700000000000002E-2</v>
      </c>
      <c r="BW58" s="6">
        <f t="shared" ca="1" si="24"/>
        <v>5.0700000000000002E-2</v>
      </c>
      <c r="BX58" s="6">
        <f t="shared" ca="1" si="24"/>
        <v>5.0700000000000002E-2</v>
      </c>
      <c r="BY58" s="31">
        <f t="shared" ca="1" si="19"/>
        <v>63321.98</v>
      </c>
      <c r="BZ58" s="31">
        <f t="shared" ca="1" si="19"/>
        <v>1248.25</v>
      </c>
      <c r="CA58" s="31">
        <f t="shared" ca="1" si="19"/>
        <v>7754.91</v>
      </c>
      <c r="CB58" s="31">
        <f t="shared" ca="1" si="19"/>
        <v>4495.83</v>
      </c>
      <c r="CC58" s="31">
        <f t="shared" ca="1" si="19"/>
        <v>5985.32</v>
      </c>
      <c r="CD58" s="31">
        <f t="shared" ca="1" si="19"/>
        <v>5100.33</v>
      </c>
      <c r="CE58" s="31">
        <f t="shared" ca="1" si="30"/>
        <v>0</v>
      </c>
      <c r="CF58" s="31">
        <f t="shared" ca="1" si="30"/>
        <v>0</v>
      </c>
      <c r="CG58" s="31">
        <f t="shared" ca="1" si="30"/>
        <v>0</v>
      </c>
      <c r="CH58" s="31">
        <f t="shared" ca="1" si="30"/>
        <v>0</v>
      </c>
      <c r="CI58" s="31">
        <f t="shared" ca="1" si="30"/>
        <v>0</v>
      </c>
      <c r="CJ58" s="31">
        <f t="shared" ca="1" si="30"/>
        <v>0</v>
      </c>
      <c r="CK58" s="32">
        <f t="shared" ca="1" si="28"/>
        <v>3122.39</v>
      </c>
      <c r="CL58" s="32">
        <f t="shared" ca="1" si="28"/>
        <v>61.55</v>
      </c>
      <c r="CM58" s="32">
        <f t="shared" ca="1" si="28"/>
        <v>382.39</v>
      </c>
      <c r="CN58" s="32">
        <f t="shared" ca="1" si="25"/>
        <v>221.69</v>
      </c>
      <c r="CO58" s="32">
        <f t="shared" ca="1" si="25"/>
        <v>295.13</v>
      </c>
      <c r="CP58" s="32">
        <f t="shared" ca="1" si="25"/>
        <v>251.5</v>
      </c>
      <c r="CQ58" s="32">
        <f t="shared" ca="1" si="25"/>
        <v>0</v>
      </c>
      <c r="CR58" s="32">
        <f t="shared" ca="1" si="25"/>
        <v>0</v>
      </c>
      <c r="CS58" s="32">
        <f t="shared" ca="1" si="25"/>
        <v>0</v>
      </c>
      <c r="CT58" s="32">
        <f t="shared" ca="1" si="25"/>
        <v>0</v>
      </c>
      <c r="CU58" s="32">
        <f t="shared" ca="1" si="25"/>
        <v>0</v>
      </c>
      <c r="CV58" s="32">
        <f t="shared" ca="1" si="25"/>
        <v>0</v>
      </c>
      <c r="CW58" s="31">
        <f t="shared" ca="1" si="29"/>
        <v>14487.88000000001</v>
      </c>
      <c r="CX58" s="31">
        <f t="shared" ca="1" si="29"/>
        <v>285.60000000000002</v>
      </c>
      <c r="CY58" s="31">
        <f t="shared" ca="1" si="29"/>
        <v>1774.3</v>
      </c>
      <c r="CZ58" s="31">
        <f t="shared" ca="1" si="26"/>
        <v>1037.4999999999998</v>
      </c>
      <c r="DA58" s="31">
        <f t="shared" ca="1" si="26"/>
        <v>1381.2300000000002</v>
      </c>
      <c r="DB58" s="31">
        <f t="shared" ca="1" si="26"/>
        <v>1177.0099999999995</v>
      </c>
      <c r="DC58" s="31">
        <f t="shared" ca="1" si="26"/>
        <v>0</v>
      </c>
      <c r="DD58" s="31">
        <f t="shared" ca="1" si="26"/>
        <v>0</v>
      </c>
      <c r="DE58" s="31">
        <f t="shared" ca="1" si="26"/>
        <v>0</v>
      </c>
      <c r="DF58" s="31">
        <f t="shared" ca="1" si="26"/>
        <v>0</v>
      </c>
      <c r="DG58" s="31">
        <f t="shared" ca="1" si="26"/>
        <v>0</v>
      </c>
      <c r="DH58" s="31">
        <f t="shared" ca="1" si="26"/>
        <v>0</v>
      </c>
      <c r="DI58" s="32">
        <f t="shared" ca="1" si="20"/>
        <v>724.39</v>
      </c>
      <c r="DJ58" s="32">
        <f t="shared" ca="1" si="20"/>
        <v>14.28</v>
      </c>
      <c r="DK58" s="32">
        <f t="shared" ca="1" si="20"/>
        <v>88.72</v>
      </c>
      <c r="DL58" s="32">
        <f t="shared" ca="1" si="20"/>
        <v>51.88</v>
      </c>
      <c r="DM58" s="32">
        <f t="shared" ca="1" si="20"/>
        <v>69.06</v>
      </c>
      <c r="DN58" s="32">
        <f t="shared" ca="1" si="20"/>
        <v>58.85</v>
      </c>
      <c r="DO58" s="32">
        <f t="shared" ca="1" si="20"/>
        <v>0</v>
      </c>
      <c r="DP58" s="32">
        <f t="shared" ca="1" si="20"/>
        <v>0</v>
      </c>
      <c r="DQ58" s="32">
        <f t="shared" ca="1" si="20"/>
        <v>0</v>
      </c>
      <c r="DR58" s="32">
        <f t="shared" ca="1" si="20"/>
        <v>0</v>
      </c>
      <c r="DS58" s="32">
        <f t="shared" ca="1" si="20"/>
        <v>0</v>
      </c>
      <c r="DT58" s="32">
        <f t="shared" ca="1" si="20"/>
        <v>0</v>
      </c>
      <c r="DU58" s="31">
        <f t="shared" ca="1" si="21"/>
        <v>4667.5600000000004</v>
      </c>
      <c r="DV58" s="31">
        <f t="shared" ca="1" si="21"/>
        <v>91.34</v>
      </c>
      <c r="DW58" s="31">
        <f t="shared" ca="1" si="21"/>
        <v>563.74</v>
      </c>
      <c r="DX58" s="31">
        <f t="shared" ca="1" si="21"/>
        <v>327.66000000000003</v>
      </c>
      <c r="DY58" s="31">
        <f t="shared" ca="1" si="21"/>
        <v>433.94</v>
      </c>
      <c r="DZ58" s="31">
        <f t="shared" ca="1" si="21"/>
        <v>367.78</v>
      </c>
      <c r="EA58" s="31">
        <f t="shared" ca="1" si="21"/>
        <v>0</v>
      </c>
      <c r="EB58" s="31">
        <f t="shared" ca="1" si="21"/>
        <v>0</v>
      </c>
      <c r="EC58" s="31">
        <f t="shared" ca="1" si="21"/>
        <v>0</v>
      </c>
      <c r="ED58" s="31">
        <f t="shared" ca="1" si="21"/>
        <v>0</v>
      </c>
      <c r="EE58" s="31">
        <f t="shared" ca="1" si="21"/>
        <v>0</v>
      </c>
      <c r="EF58" s="31">
        <f t="shared" ca="1" si="21"/>
        <v>0</v>
      </c>
      <c r="EG58" s="32">
        <f t="shared" ca="1" si="22"/>
        <v>19879.830000000009</v>
      </c>
      <c r="EH58" s="32">
        <f t="shared" ca="1" si="22"/>
        <v>391.22</v>
      </c>
      <c r="EI58" s="32">
        <f t="shared" ca="1" si="22"/>
        <v>2426.7600000000002</v>
      </c>
      <c r="EJ58" s="32">
        <f t="shared" ca="1" si="22"/>
        <v>1417.04</v>
      </c>
      <c r="EK58" s="32">
        <f t="shared" ca="1" si="22"/>
        <v>1884.2300000000002</v>
      </c>
      <c r="EL58" s="32">
        <f t="shared" ca="1" si="22"/>
        <v>1603.6399999999994</v>
      </c>
      <c r="EM58" s="32">
        <f t="shared" ca="1" si="22"/>
        <v>0</v>
      </c>
      <c r="EN58" s="32">
        <f t="shared" ca="1" si="22"/>
        <v>0</v>
      </c>
      <c r="EO58" s="32">
        <f t="shared" ca="1" si="22"/>
        <v>0</v>
      </c>
      <c r="EP58" s="32">
        <f t="shared" ca="1" si="22"/>
        <v>0</v>
      </c>
      <c r="EQ58" s="32">
        <f t="shared" ca="1" si="22"/>
        <v>0</v>
      </c>
      <c r="ER58" s="32">
        <f t="shared" ca="1" si="22"/>
        <v>0</v>
      </c>
    </row>
    <row r="59" spans="1:148">
      <c r="A59" t="s">
        <v>485</v>
      </c>
      <c r="B59" s="1" t="s">
        <v>59</v>
      </c>
      <c r="C59" t="str">
        <f t="shared" ca="1" si="1"/>
        <v>ENC1</v>
      </c>
      <c r="D59" t="str">
        <f t="shared" ca="1" si="2"/>
        <v>Clover Bar #1</v>
      </c>
      <c r="E59" s="51">
        <f ca="1">IFERROR(IF(AND($A59=VLOOKUP($A59&amp;"."&amp;$C59,UncollectibleLookup,2,FALSE),$C59=VLOOKUP($A59&amp;"."&amp;$C59,UncollectibleLookup,4,FALSE)),0,'Module C Corrected'!E59),'Module C Corrected'!E59)</f>
        <v>0</v>
      </c>
      <c r="F59" s="51">
        <f ca="1">IFERROR(IF(AND($A59=VLOOKUP($A59&amp;"."&amp;$C59,UncollectibleLookup,2,FALSE),$C59=VLOOKUP($A59&amp;"."&amp;$C59,UncollectibleLookup,4,FALSE)),0,'Module C Corrected'!F59),'Module C Corrected'!F59)</f>
        <v>0</v>
      </c>
      <c r="G59" s="51">
        <f ca="1">IFERROR(IF(AND($A59=VLOOKUP($A59&amp;"."&amp;$C59,UncollectibleLookup,2,FALSE),$C59=VLOOKUP($A59&amp;"."&amp;$C59,UncollectibleLookup,4,FALSE)),0,'Module C Corrected'!G59),'Module C Corrected'!G59)</f>
        <v>0</v>
      </c>
      <c r="H59" s="51">
        <f ca="1">IFERROR(IF(AND($A59=VLOOKUP($A59&amp;"."&amp;$C59,UncollectibleLookup,2,FALSE),$C59=VLOOKUP($A59&amp;"."&amp;$C59,UncollectibleLookup,4,FALSE)),0,'Module C Corrected'!H59),'Module C Corrected'!H59)</f>
        <v>0</v>
      </c>
      <c r="I59" s="51">
        <f ca="1">IFERROR(IF(AND($A59=VLOOKUP($A59&amp;"."&amp;$C59,UncollectibleLookup,2,FALSE),$C59=VLOOKUP($A59&amp;"."&amp;$C59,UncollectibleLookup,4,FALSE)),0,'Module C Corrected'!I59),'Module C Corrected'!I59)</f>
        <v>0</v>
      </c>
      <c r="J59" s="51">
        <f ca="1">IFERROR(IF(AND($A59=VLOOKUP($A59&amp;"."&amp;$C59,UncollectibleLookup,2,FALSE),$C59=VLOOKUP($A59&amp;"."&amp;$C59,UncollectibleLookup,4,FALSE)),0,'Module C Corrected'!J59),'Module C Corrected'!J59)</f>
        <v>0</v>
      </c>
      <c r="K59" s="51">
        <f ca="1">IFERROR(IF(AND($A59=VLOOKUP($A59&amp;"."&amp;$C59,UncollectibleLookup,2,FALSE),$C59=VLOOKUP($A59&amp;"."&amp;$C59,UncollectibleLookup,4,FALSE)),0,'Module C Corrected'!K59),'Module C Corrected'!K59)</f>
        <v>307.42880000000002</v>
      </c>
      <c r="L59" s="51">
        <f ca="1">IFERROR(IF(AND($A59=VLOOKUP($A59&amp;"."&amp;$C59,UncollectibleLookup,2,FALSE),$C59=VLOOKUP($A59&amp;"."&amp;$C59,UncollectibleLookup,4,FALSE)),0,'Module C Corrected'!L59),'Module C Corrected'!L59)</f>
        <v>1878.1960312000001</v>
      </c>
      <c r="M59" s="51">
        <f ca="1">IFERROR(IF(AND($A59=VLOOKUP($A59&amp;"."&amp;$C59,UncollectibleLookup,2,FALSE),$C59=VLOOKUP($A59&amp;"."&amp;$C59,UncollectibleLookup,4,FALSE)),0,'Module C Corrected'!M59),'Module C Corrected'!M59)</f>
        <v>2435.4886021000002</v>
      </c>
      <c r="N59" s="51">
        <f ca="1">IFERROR(IF(AND($A59=VLOOKUP($A59&amp;"."&amp;$C59,UncollectibleLookup,2,FALSE),$C59=VLOOKUP($A59&amp;"."&amp;$C59,UncollectibleLookup,4,FALSE)),0,'Module C Corrected'!N59),'Module C Corrected'!N59)</f>
        <v>287.42480920000003</v>
      </c>
      <c r="O59" s="51">
        <f ca="1">IFERROR(IF(AND($A59=VLOOKUP($A59&amp;"."&amp;$C59,UncollectibleLookup,2,FALSE),$C59=VLOOKUP($A59&amp;"."&amp;$C59,UncollectibleLookup,4,FALSE)),0,'Module C Corrected'!O59),'Module C Corrected'!O59)</f>
        <v>1335.3126135</v>
      </c>
      <c r="P59" s="51">
        <f ca="1">IFERROR(IF(AND($A59=VLOOKUP($A59&amp;"."&amp;$C59,UncollectibleLookup,2,FALSE),$C59=VLOOKUP($A59&amp;"."&amp;$C59,UncollectibleLookup,4,FALSE)),0,'Module C Corrected'!P59),'Module C Corrected'!P59)</f>
        <v>552.60004060000006</v>
      </c>
      <c r="Q59" s="32">
        <f ca="1">IFERROR(IF(AND($A59=VLOOKUP($A59&amp;"."&amp;$C59,UncollectibleLookup,2,FALSE),$C59=VLOOKUP($A59&amp;"."&amp;$C59,UncollectibleLookup,4,FALSE)),0,'Module C Corrected'!Q59),'Module C Corrected'!Q59)</f>
        <v>0</v>
      </c>
      <c r="R59" s="32">
        <f ca="1">IFERROR(IF(AND($A59=VLOOKUP($A59&amp;"."&amp;$C59,UncollectibleLookup,2,FALSE),$C59=VLOOKUP($A59&amp;"."&amp;$C59,UncollectibleLookup,4,FALSE)),0,'Module C Corrected'!R59),'Module C Corrected'!R59)</f>
        <v>0</v>
      </c>
      <c r="S59" s="32">
        <f ca="1">IFERROR(IF(AND($A59=VLOOKUP($A59&amp;"."&amp;$C59,UncollectibleLookup,2,FALSE),$C59=VLOOKUP($A59&amp;"."&amp;$C59,UncollectibleLookup,4,FALSE)),0,'Module C Corrected'!S59),'Module C Corrected'!S59)</f>
        <v>0</v>
      </c>
      <c r="T59" s="32">
        <f ca="1">IFERROR(IF(AND($A59=VLOOKUP($A59&amp;"."&amp;$C59,UncollectibleLookup,2,FALSE),$C59=VLOOKUP($A59&amp;"."&amp;$C59,UncollectibleLookup,4,FALSE)),0,'Module C Corrected'!T59),'Module C Corrected'!T59)</f>
        <v>0</v>
      </c>
      <c r="U59" s="32">
        <f ca="1">IFERROR(IF(AND($A59=VLOOKUP($A59&amp;"."&amp;$C59,UncollectibleLookup,2,FALSE),$C59=VLOOKUP($A59&amp;"."&amp;$C59,UncollectibleLookup,4,FALSE)),0,'Module C Corrected'!U59),'Module C Corrected'!U59)</f>
        <v>0</v>
      </c>
      <c r="V59" s="32">
        <f ca="1">IFERROR(IF(AND($A59=VLOOKUP($A59&amp;"."&amp;$C59,UncollectibleLookup,2,FALSE),$C59=VLOOKUP($A59&amp;"."&amp;$C59,UncollectibleLookup,4,FALSE)),0,'Module C Corrected'!V59),'Module C Corrected'!V59)</f>
        <v>0</v>
      </c>
      <c r="W59" s="32">
        <f ca="1">IFERROR(IF(AND($A59=VLOOKUP($A59&amp;"."&amp;$C59,UncollectibleLookup,2,FALSE),$C59=VLOOKUP($A59&amp;"."&amp;$C59,UncollectibleLookup,4,FALSE)),0,'Module C Corrected'!W59),'Module C Corrected'!W59)</f>
        <v>31539.79</v>
      </c>
      <c r="X59" s="32">
        <f ca="1">IFERROR(IF(AND($A59=VLOOKUP($A59&amp;"."&amp;$C59,UncollectibleLookup,2,FALSE),$C59=VLOOKUP($A59&amp;"."&amp;$C59,UncollectibleLookup,4,FALSE)),0,'Module C Corrected'!X59),'Module C Corrected'!X59)</f>
        <v>142637.41</v>
      </c>
      <c r="Y59" s="32">
        <f ca="1">IFERROR(IF(AND($A59=VLOOKUP($A59&amp;"."&amp;$C59,UncollectibleLookup,2,FALSE),$C59=VLOOKUP($A59&amp;"."&amp;$C59,UncollectibleLookup,4,FALSE)),0,'Module C Corrected'!Y59),'Module C Corrected'!Y59)</f>
        <v>721463.12</v>
      </c>
      <c r="Z59" s="32">
        <f ca="1">IFERROR(IF(AND($A59=VLOOKUP($A59&amp;"."&amp;$C59,UncollectibleLookup,2,FALSE),$C59=VLOOKUP($A59&amp;"."&amp;$C59,UncollectibleLookup,4,FALSE)),0,'Module C Corrected'!Z59),'Module C Corrected'!Z59)</f>
        <v>15666.14</v>
      </c>
      <c r="AA59" s="32">
        <f ca="1">IFERROR(IF(AND($A59=VLOOKUP($A59&amp;"."&amp;$C59,UncollectibleLookup,2,FALSE),$C59=VLOOKUP($A59&amp;"."&amp;$C59,UncollectibleLookup,4,FALSE)),0,'Module C Corrected'!AA59),'Module C Corrected'!AA59)</f>
        <v>80549.929999999993</v>
      </c>
      <c r="AB59" s="32">
        <f ca="1">IFERROR(IF(AND($A59=VLOOKUP($A59&amp;"."&amp;$C59,UncollectibleLookup,2,FALSE),$C59=VLOOKUP($A59&amp;"."&amp;$C59,UncollectibleLookup,4,FALSE)),0,'Module C Corrected'!AB59),'Module C Corrected'!AB59)</f>
        <v>84670.28</v>
      </c>
      <c r="AC59" s="2" t="str">
        <f>IF(ISBLANK('Module C Corrected'!AC59),"",'Module C Corrected'!AC59)</f>
        <v/>
      </c>
      <c r="AD59" s="2" t="str">
        <f>IF(ISBLANK('Module C Corrected'!AD59),"",'Module C Corrected'!AD59)</f>
        <v/>
      </c>
      <c r="AE59" s="2" t="str">
        <f>IF(ISBLANK('Module C Corrected'!AE59),"",'Module C Corrected'!AE59)</f>
        <v/>
      </c>
      <c r="AF59" s="2" t="str">
        <f>IF(ISBLANK('Module C Corrected'!AF59),"",'Module C Corrected'!AF59)</f>
        <v/>
      </c>
      <c r="AG59" s="2" t="str">
        <f>IF(ISBLANK('Module C Corrected'!AG59),"",'Module C Corrected'!AG59)</f>
        <v/>
      </c>
      <c r="AH59" s="2" t="str">
        <f>IF(ISBLANK('Module C Corrected'!AH59),"",'Module C Corrected'!AH59)</f>
        <v/>
      </c>
      <c r="AI59" s="2">
        <f>IF(ISBLANK('Module C Corrected'!AI59),"",'Module C Corrected'!AI59)</f>
        <v>4.1900000000000004</v>
      </c>
      <c r="AJ59" s="2">
        <f>IF(ISBLANK('Module C Corrected'!AJ59),"",'Module C Corrected'!AJ59)</f>
        <v>4.1900000000000004</v>
      </c>
      <c r="AK59" s="2">
        <f>IF(ISBLANK('Module C Corrected'!AK59),"",'Module C Corrected'!AK59)</f>
        <v>4.1900000000000004</v>
      </c>
      <c r="AL59" s="2">
        <f>IF(ISBLANK('Module C Corrected'!AL59),"",'Module C Corrected'!AL59)</f>
        <v>4.1900000000000004</v>
      </c>
      <c r="AM59" s="2">
        <f>IF(ISBLANK('Module C Corrected'!AM59),"",'Module C Corrected'!AM59)</f>
        <v>4.1900000000000004</v>
      </c>
      <c r="AN59" s="2">
        <f>IF(ISBLANK('Module C Corrected'!AN59),"",'Module C Corrected'!AN59)</f>
        <v>4.1900000000000004</v>
      </c>
      <c r="AO59" s="33">
        <f ca="1">IFERROR(IF(AND($A59=VLOOKUP($A59&amp;"."&amp;$C59,UncollectibleLookup,2,FALSE),$C59=VLOOKUP($A59&amp;"."&amp;$C59,UncollectibleLookup,4,FALSE)),0,'Module C Corrected'!AO59),'Module C Corrected'!AO59)</f>
        <v>0</v>
      </c>
      <c r="AP59" s="33">
        <f ca="1">IFERROR(IF(AND($A59=VLOOKUP($A59&amp;"."&amp;$C59,UncollectibleLookup,2,FALSE),$C59=VLOOKUP($A59&amp;"."&amp;$C59,UncollectibleLookup,4,FALSE)),0,'Module C Corrected'!AP59),'Module C Corrected'!AP59)</f>
        <v>0</v>
      </c>
      <c r="AQ59" s="33">
        <f ca="1">IFERROR(IF(AND($A59=VLOOKUP($A59&amp;"."&amp;$C59,UncollectibleLookup,2,FALSE),$C59=VLOOKUP($A59&amp;"."&amp;$C59,UncollectibleLookup,4,FALSE)),0,'Module C Corrected'!AQ59),'Module C Corrected'!AQ59)</f>
        <v>0</v>
      </c>
      <c r="AR59" s="33">
        <f ca="1">IFERROR(IF(AND($A59=VLOOKUP($A59&amp;"."&amp;$C59,UncollectibleLookup,2,FALSE),$C59=VLOOKUP($A59&amp;"."&amp;$C59,UncollectibleLookup,4,FALSE)),0,'Module C Corrected'!AR59),'Module C Corrected'!AR59)</f>
        <v>0</v>
      </c>
      <c r="AS59" s="33">
        <f ca="1">IFERROR(IF(AND($A59=VLOOKUP($A59&amp;"."&amp;$C59,UncollectibleLookup,2,FALSE),$C59=VLOOKUP($A59&amp;"."&amp;$C59,UncollectibleLookup,4,FALSE)),0,'Module C Corrected'!AS59),'Module C Corrected'!AS59)</f>
        <v>0</v>
      </c>
      <c r="AT59" s="33">
        <f ca="1">IFERROR(IF(AND($A59=VLOOKUP($A59&amp;"."&amp;$C59,UncollectibleLookup,2,FALSE),$C59=VLOOKUP($A59&amp;"."&amp;$C59,UncollectibleLookup,4,FALSE)),0,'Module C Corrected'!AT59),'Module C Corrected'!AT59)</f>
        <v>0</v>
      </c>
      <c r="AU59" s="33">
        <f ca="1">IFERROR(IF(AND($A59=VLOOKUP($A59&amp;"."&amp;$C59,UncollectibleLookup,2,FALSE),$C59=VLOOKUP($A59&amp;"."&amp;$C59,UncollectibleLookup,4,FALSE)),0,'Module C Corrected'!AU59),'Module C Corrected'!AU59)</f>
        <v>1321.52</v>
      </c>
      <c r="AV59" s="33">
        <f ca="1">IFERROR(IF(AND($A59=VLOOKUP($A59&amp;"."&amp;$C59,UncollectibleLookup,2,FALSE),$C59=VLOOKUP($A59&amp;"."&amp;$C59,UncollectibleLookup,4,FALSE)),0,'Module C Corrected'!AV59),'Module C Corrected'!AV59)</f>
        <v>5976.51</v>
      </c>
      <c r="AW59" s="33">
        <f ca="1">IFERROR(IF(AND($A59=VLOOKUP($A59&amp;"."&amp;$C59,UncollectibleLookup,2,FALSE),$C59=VLOOKUP($A59&amp;"."&amp;$C59,UncollectibleLookup,4,FALSE)),0,'Module C Corrected'!AW59),'Module C Corrected'!AW59)</f>
        <v>30229.3</v>
      </c>
      <c r="AX59" s="33">
        <f ca="1">IFERROR(IF(AND($A59=VLOOKUP($A59&amp;"."&amp;$C59,UncollectibleLookup,2,FALSE),$C59=VLOOKUP($A59&amp;"."&amp;$C59,UncollectibleLookup,4,FALSE)),0,'Module C Corrected'!AX59),'Module C Corrected'!AX59)</f>
        <v>656.41</v>
      </c>
      <c r="AY59" s="33">
        <f ca="1">IFERROR(IF(AND($A59=VLOOKUP($A59&amp;"."&amp;$C59,UncollectibleLookup,2,FALSE),$C59=VLOOKUP($A59&amp;"."&amp;$C59,UncollectibleLookup,4,FALSE)),0,'Module C Corrected'!AY59),'Module C Corrected'!AY59)</f>
        <v>3375.04</v>
      </c>
      <c r="AZ59" s="33">
        <f ca="1">IFERROR(IF(AND($A59=VLOOKUP($A59&amp;"."&amp;$C59,UncollectibleLookup,2,FALSE),$C59=VLOOKUP($A59&amp;"."&amp;$C59,UncollectibleLookup,4,FALSE)),0,'Module C Corrected'!AZ59),'Module C Corrected'!AZ59)</f>
        <v>3547.68</v>
      </c>
      <c r="BA59" s="31">
        <f t="shared" ca="1" si="27"/>
        <v>0</v>
      </c>
      <c r="BB59" s="31">
        <f t="shared" ca="1" si="27"/>
        <v>0</v>
      </c>
      <c r="BC59" s="31">
        <f t="shared" ca="1" si="27"/>
        <v>0</v>
      </c>
      <c r="BD59" s="31">
        <f t="shared" ca="1" si="23"/>
        <v>0</v>
      </c>
      <c r="BE59" s="31">
        <f t="shared" ca="1" si="23"/>
        <v>0</v>
      </c>
      <c r="BF59" s="31">
        <f t="shared" ca="1" si="23"/>
        <v>0</v>
      </c>
      <c r="BG59" s="31">
        <f t="shared" ca="1" si="23"/>
        <v>0</v>
      </c>
      <c r="BH59" s="31">
        <f t="shared" ca="1" si="23"/>
        <v>0</v>
      </c>
      <c r="BI59" s="31">
        <f t="shared" ca="1" si="23"/>
        <v>0</v>
      </c>
      <c r="BJ59" s="31">
        <f t="shared" ca="1" si="23"/>
        <v>-18.8</v>
      </c>
      <c r="BK59" s="31">
        <f t="shared" ca="1" si="23"/>
        <v>-96.66</v>
      </c>
      <c r="BL59" s="31">
        <f t="shared" ca="1" si="23"/>
        <v>-101.6</v>
      </c>
      <c r="BM59" s="6">
        <f t="shared" ca="1" si="24"/>
        <v>5.0700000000000002E-2</v>
      </c>
      <c r="BN59" s="6">
        <f t="shared" ca="1" si="24"/>
        <v>5.0700000000000002E-2</v>
      </c>
      <c r="BO59" s="6">
        <f t="shared" ca="1" si="24"/>
        <v>5.0700000000000002E-2</v>
      </c>
      <c r="BP59" s="6">
        <f t="shared" ca="1" si="24"/>
        <v>5.0700000000000002E-2</v>
      </c>
      <c r="BQ59" s="6">
        <f t="shared" ca="1" si="24"/>
        <v>5.0700000000000002E-2</v>
      </c>
      <c r="BR59" s="6">
        <f t="shared" ca="1" si="24"/>
        <v>5.0700000000000002E-2</v>
      </c>
      <c r="BS59" s="6">
        <f t="shared" ca="1" si="24"/>
        <v>5.0700000000000002E-2</v>
      </c>
      <c r="BT59" s="6">
        <f t="shared" ca="1" si="24"/>
        <v>5.0700000000000002E-2</v>
      </c>
      <c r="BU59" s="6">
        <f t="shared" ca="1" si="24"/>
        <v>5.0700000000000002E-2</v>
      </c>
      <c r="BV59" s="6">
        <f t="shared" ca="1" si="24"/>
        <v>5.0700000000000002E-2</v>
      </c>
      <c r="BW59" s="6">
        <f t="shared" ca="1" si="24"/>
        <v>5.0700000000000002E-2</v>
      </c>
      <c r="BX59" s="6">
        <f t="shared" ca="1" si="24"/>
        <v>5.0700000000000002E-2</v>
      </c>
      <c r="BY59" s="31">
        <f t="shared" ref="BY59:CJ90" ca="1" si="31">IFERROR(VLOOKUP($C59,DOSDetail,CELL("col",BY$4)+58,FALSE),ROUND(Q59*BM59,2))</f>
        <v>0</v>
      </c>
      <c r="BZ59" s="31">
        <f t="shared" ca="1" si="31"/>
        <v>0</v>
      </c>
      <c r="CA59" s="31">
        <f t="shared" ca="1" si="31"/>
        <v>0</v>
      </c>
      <c r="CB59" s="31">
        <f t="shared" ca="1" si="31"/>
        <v>0</v>
      </c>
      <c r="CC59" s="31">
        <f t="shared" ca="1" si="31"/>
        <v>0</v>
      </c>
      <c r="CD59" s="31">
        <f t="shared" ca="1" si="31"/>
        <v>0</v>
      </c>
      <c r="CE59" s="31">
        <f t="shared" ca="1" si="30"/>
        <v>1599.07</v>
      </c>
      <c r="CF59" s="31">
        <f t="shared" ca="1" si="30"/>
        <v>7231.72</v>
      </c>
      <c r="CG59" s="31">
        <f t="shared" ca="1" si="30"/>
        <v>36578.18</v>
      </c>
      <c r="CH59" s="31">
        <f t="shared" ca="1" si="30"/>
        <v>794.27</v>
      </c>
      <c r="CI59" s="31">
        <f t="shared" ca="1" si="30"/>
        <v>4083.88</v>
      </c>
      <c r="CJ59" s="31">
        <f t="shared" ca="1" si="30"/>
        <v>4292.78</v>
      </c>
      <c r="CK59" s="32">
        <f t="shared" ca="1" si="28"/>
        <v>0</v>
      </c>
      <c r="CL59" s="32">
        <f t="shared" ca="1" si="28"/>
        <v>0</v>
      </c>
      <c r="CM59" s="32">
        <f t="shared" ca="1" si="28"/>
        <v>0</v>
      </c>
      <c r="CN59" s="32">
        <f t="shared" ca="1" si="25"/>
        <v>0</v>
      </c>
      <c r="CO59" s="32">
        <f t="shared" ca="1" si="25"/>
        <v>0</v>
      </c>
      <c r="CP59" s="32">
        <f t="shared" ca="1" si="25"/>
        <v>0</v>
      </c>
      <c r="CQ59" s="32">
        <f t="shared" ca="1" si="25"/>
        <v>78.849999999999994</v>
      </c>
      <c r="CR59" s="32">
        <f t="shared" ca="1" si="25"/>
        <v>356.59</v>
      </c>
      <c r="CS59" s="32">
        <f t="shared" ca="1" si="25"/>
        <v>1803.66</v>
      </c>
      <c r="CT59" s="32">
        <f t="shared" ca="1" si="25"/>
        <v>39.17</v>
      </c>
      <c r="CU59" s="32">
        <f t="shared" ca="1" si="25"/>
        <v>201.37</v>
      </c>
      <c r="CV59" s="32">
        <f t="shared" ca="1" si="25"/>
        <v>211.68</v>
      </c>
      <c r="CW59" s="31">
        <f t="shared" ca="1" si="29"/>
        <v>0</v>
      </c>
      <c r="CX59" s="31">
        <f t="shared" ca="1" si="29"/>
        <v>0</v>
      </c>
      <c r="CY59" s="31">
        <f t="shared" ca="1" si="29"/>
        <v>0</v>
      </c>
      <c r="CZ59" s="31">
        <f t="shared" ca="1" si="26"/>
        <v>0</v>
      </c>
      <c r="DA59" s="31">
        <f t="shared" ca="1" si="26"/>
        <v>0</v>
      </c>
      <c r="DB59" s="31">
        <f t="shared" ca="1" si="26"/>
        <v>0</v>
      </c>
      <c r="DC59" s="31">
        <f t="shared" ca="1" si="26"/>
        <v>356.39999999999986</v>
      </c>
      <c r="DD59" s="31">
        <f t="shared" ca="1" si="26"/>
        <v>1611.8000000000002</v>
      </c>
      <c r="DE59" s="31">
        <f t="shared" ca="1" si="26"/>
        <v>8152.5400000000045</v>
      </c>
      <c r="DF59" s="31">
        <f t="shared" ca="1" si="26"/>
        <v>195.82999999999998</v>
      </c>
      <c r="DG59" s="31">
        <f t="shared" ca="1" si="26"/>
        <v>1006.87</v>
      </c>
      <c r="DH59" s="31">
        <f t="shared" ca="1" si="26"/>
        <v>1058.3800000000001</v>
      </c>
      <c r="DI59" s="32">
        <f t="shared" ca="1" si="20"/>
        <v>0</v>
      </c>
      <c r="DJ59" s="32">
        <f t="shared" ca="1" si="20"/>
        <v>0</v>
      </c>
      <c r="DK59" s="32">
        <f t="shared" ca="1" si="20"/>
        <v>0</v>
      </c>
      <c r="DL59" s="32">
        <f t="shared" ca="1" si="20"/>
        <v>0</v>
      </c>
      <c r="DM59" s="32">
        <f t="shared" ca="1" si="20"/>
        <v>0</v>
      </c>
      <c r="DN59" s="32">
        <f t="shared" ca="1" si="20"/>
        <v>0</v>
      </c>
      <c r="DO59" s="32">
        <f t="shared" ca="1" si="20"/>
        <v>17.82</v>
      </c>
      <c r="DP59" s="32">
        <f t="shared" ca="1" si="20"/>
        <v>80.59</v>
      </c>
      <c r="DQ59" s="32">
        <f t="shared" ca="1" si="20"/>
        <v>407.63</v>
      </c>
      <c r="DR59" s="32">
        <f t="shared" ca="1" si="20"/>
        <v>9.7899999999999991</v>
      </c>
      <c r="DS59" s="32">
        <f t="shared" ca="1" si="20"/>
        <v>50.34</v>
      </c>
      <c r="DT59" s="32">
        <f t="shared" ca="1" si="20"/>
        <v>52.92</v>
      </c>
      <c r="DU59" s="31">
        <f t="shared" ca="1" si="21"/>
        <v>0</v>
      </c>
      <c r="DV59" s="31">
        <f t="shared" ca="1" si="21"/>
        <v>0</v>
      </c>
      <c r="DW59" s="31">
        <f t="shared" ca="1" si="21"/>
        <v>0</v>
      </c>
      <c r="DX59" s="31">
        <f t="shared" ca="1" si="21"/>
        <v>0</v>
      </c>
      <c r="DY59" s="31">
        <f t="shared" ca="1" si="21"/>
        <v>0</v>
      </c>
      <c r="DZ59" s="31">
        <f t="shared" ca="1" si="21"/>
        <v>0</v>
      </c>
      <c r="EA59" s="31">
        <f t="shared" ca="1" si="21"/>
        <v>110.78</v>
      </c>
      <c r="EB59" s="31">
        <f t="shared" ca="1" si="21"/>
        <v>498.25</v>
      </c>
      <c r="EC59" s="31">
        <f t="shared" ca="1" si="21"/>
        <v>2506.34</v>
      </c>
      <c r="ED59" s="31">
        <f t="shared" ca="1" si="21"/>
        <v>59.88</v>
      </c>
      <c r="EE59" s="31">
        <f t="shared" ca="1" si="21"/>
        <v>306.18</v>
      </c>
      <c r="EF59" s="31">
        <f t="shared" ca="1" si="21"/>
        <v>320.10000000000002</v>
      </c>
      <c r="EG59" s="32">
        <f t="shared" ca="1" si="22"/>
        <v>0</v>
      </c>
      <c r="EH59" s="32">
        <f t="shared" ca="1" si="22"/>
        <v>0</v>
      </c>
      <c r="EI59" s="32">
        <f t="shared" ca="1" si="22"/>
        <v>0</v>
      </c>
      <c r="EJ59" s="32">
        <f t="shared" ca="1" si="22"/>
        <v>0</v>
      </c>
      <c r="EK59" s="32">
        <f t="shared" ca="1" si="22"/>
        <v>0</v>
      </c>
      <c r="EL59" s="32">
        <f t="shared" ca="1" si="22"/>
        <v>0</v>
      </c>
      <c r="EM59" s="32">
        <f t="shared" ca="1" si="22"/>
        <v>484.99999999999989</v>
      </c>
      <c r="EN59" s="32">
        <f t="shared" ca="1" si="22"/>
        <v>2190.6400000000003</v>
      </c>
      <c r="EO59" s="32">
        <f t="shared" ca="1" si="22"/>
        <v>11066.510000000004</v>
      </c>
      <c r="EP59" s="32">
        <f t="shared" ca="1" si="22"/>
        <v>265.5</v>
      </c>
      <c r="EQ59" s="32">
        <f t="shared" ca="1" si="22"/>
        <v>1363.39</v>
      </c>
      <c r="ER59" s="32">
        <f t="shared" ca="1" si="22"/>
        <v>1431.4</v>
      </c>
    </row>
    <row r="60" spans="1:148">
      <c r="A60" t="s">
        <v>446</v>
      </c>
      <c r="B60" s="1" t="s">
        <v>60</v>
      </c>
      <c r="C60" t="str">
        <f t="shared" ca="1" si="1"/>
        <v>ENC2</v>
      </c>
      <c r="D60" t="str">
        <f t="shared" ca="1" si="2"/>
        <v>Clover Bar #2</v>
      </c>
      <c r="E60" s="51">
        <f ca="1">IFERROR(IF(AND($A60=VLOOKUP($A60&amp;"."&amp;$C60,UncollectibleLookup,2,FALSE),$C60=VLOOKUP($A60&amp;"."&amp;$C60,UncollectibleLookup,4,FALSE)),0,'Module C Corrected'!E60),'Module C Corrected'!E60)</f>
        <v>0</v>
      </c>
      <c r="F60" s="51">
        <f ca="1">IFERROR(IF(AND($A60=VLOOKUP($A60&amp;"."&amp;$C60,UncollectibleLookup,2,FALSE),$C60=VLOOKUP($A60&amp;"."&amp;$C60,UncollectibleLookup,4,FALSE)),0,'Module C Corrected'!F60),'Module C Corrected'!F60)</f>
        <v>0</v>
      </c>
      <c r="G60" s="51">
        <f ca="1">IFERROR(IF(AND($A60=VLOOKUP($A60&amp;"."&amp;$C60,UncollectibleLookup,2,FALSE),$C60=VLOOKUP($A60&amp;"."&amp;$C60,UncollectibleLookup,4,FALSE)),0,'Module C Corrected'!G60),'Module C Corrected'!G60)</f>
        <v>0</v>
      </c>
      <c r="H60" s="51">
        <f ca="1">IFERROR(IF(AND($A60=VLOOKUP($A60&amp;"."&amp;$C60,UncollectibleLookup,2,FALSE),$C60=VLOOKUP($A60&amp;"."&amp;$C60,UncollectibleLookup,4,FALSE)),0,'Module C Corrected'!H60),'Module C Corrected'!H60)</f>
        <v>0</v>
      </c>
      <c r="I60" s="51">
        <f ca="1">IFERROR(IF(AND($A60=VLOOKUP($A60&amp;"."&amp;$C60,UncollectibleLookup,2,FALSE),$C60=VLOOKUP($A60&amp;"."&amp;$C60,UncollectibleLookup,4,FALSE)),0,'Module C Corrected'!I60),'Module C Corrected'!I60)</f>
        <v>1211.9351999999999</v>
      </c>
      <c r="J60" s="51">
        <f ca="1">IFERROR(IF(AND($A60=VLOOKUP($A60&amp;"."&amp;$C60,UncollectibleLookup,2,FALSE),$C60=VLOOKUP($A60&amp;"."&amp;$C60,UncollectibleLookup,4,FALSE)),0,'Module C Corrected'!J60),'Module C Corrected'!J60)</f>
        <v>0</v>
      </c>
      <c r="K60" s="51">
        <f ca="1">IFERROR(IF(AND($A60=VLOOKUP($A60&amp;"."&amp;$C60,UncollectibleLookup,2,FALSE),$C60=VLOOKUP($A60&amp;"."&amp;$C60,UncollectibleLookup,4,FALSE)),0,'Module C Corrected'!K60),'Module C Corrected'!K60)</f>
        <v>0</v>
      </c>
      <c r="L60" s="51">
        <f ca="1">IFERROR(IF(AND($A60=VLOOKUP($A60&amp;"."&amp;$C60,UncollectibleLookup,2,FALSE),$C60=VLOOKUP($A60&amp;"."&amp;$C60,UncollectibleLookup,4,FALSE)),0,'Module C Corrected'!L60),'Module C Corrected'!L60)</f>
        <v>0</v>
      </c>
      <c r="M60" s="51">
        <f ca="1">IFERROR(IF(AND($A60=VLOOKUP($A60&amp;"."&amp;$C60,UncollectibleLookup,2,FALSE),$C60=VLOOKUP($A60&amp;"."&amp;$C60,UncollectibleLookup,4,FALSE)),0,'Module C Corrected'!M60),'Module C Corrected'!M60)</f>
        <v>0</v>
      </c>
      <c r="N60" s="51">
        <f ca="1">IFERROR(IF(AND($A60=VLOOKUP($A60&amp;"."&amp;$C60,UncollectibleLookup,2,FALSE),$C60=VLOOKUP($A60&amp;"."&amp;$C60,UncollectibleLookup,4,FALSE)),0,'Module C Corrected'!N60),'Module C Corrected'!N60)</f>
        <v>0</v>
      </c>
      <c r="O60" s="51">
        <f ca="1">IFERROR(IF(AND($A60=VLOOKUP($A60&amp;"."&amp;$C60,UncollectibleLookup,2,FALSE),$C60=VLOOKUP($A60&amp;"."&amp;$C60,UncollectibleLookup,4,FALSE)),0,'Module C Corrected'!O60),'Module C Corrected'!O60)</f>
        <v>0</v>
      </c>
      <c r="P60" s="51">
        <f ca="1">IFERROR(IF(AND($A60=VLOOKUP($A60&amp;"."&amp;$C60,UncollectibleLookup,2,FALSE),$C60=VLOOKUP($A60&amp;"."&amp;$C60,UncollectibleLookup,4,FALSE)),0,'Module C Corrected'!P60),'Module C Corrected'!P60)</f>
        <v>0</v>
      </c>
      <c r="Q60" s="32">
        <f ca="1">IFERROR(IF(AND($A60=VLOOKUP($A60&amp;"."&amp;$C60,UncollectibleLookup,2,FALSE),$C60=VLOOKUP($A60&amp;"."&amp;$C60,UncollectibleLookup,4,FALSE)),0,'Module C Corrected'!Q60),'Module C Corrected'!Q60)</f>
        <v>0</v>
      </c>
      <c r="R60" s="32">
        <f ca="1">IFERROR(IF(AND($A60=VLOOKUP($A60&amp;"."&amp;$C60,UncollectibleLookup,2,FALSE),$C60=VLOOKUP($A60&amp;"."&amp;$C60,UncollectibleLookup,4,FALSE)),0,'Module C Corrected'!R60),'Module C Corrected'!R60)</f>
        <v>0</v>
      </c>
      <c r="S60" s="32">
        <f ca="1">IFERROR(IF(AND($A60=VLOOKUP($A60&amp;"."&amp;$C60,UncollectibleLookup,2,FALSE),$C60=VLOOKUP($A60&amp;"."&amp;$C60,UncollectibleLookup,4,FALSE)),0,'Module C Corrected'!S60),'Module C Corrected'!S60)</f>
        <v>0</v>
      </c>
      <c r="T60" s="32">
        <f ca="1">IFERROR(IF(AND($A60=VLOOKUP($A60&amp;"."&amp;$C60,UncollectibleLookup,2,FALSE),$C60=VLOOKUP($A60&amp;"."&amp;$C60,UncollectibleLookup,4,FALSE)),0,'Module C Corrected'!T60),'Module C Corrected'!T60)</f>
        <v>0</v>
      </c>
      <c r="U60" s="32">
        <f ca="1">IFERROR(IF(AND($A60=VLOOKUP($A60&amp;"."&amp;$C60,UncollectibleLookup,2,FALSE),$C60=VLOOKUP($A60&amp;"."&amp;$C60,UncollectibleLookup,4,FALSE)),0,'Module C Corrected'!U60),'Module C Corrected'!U60)</f>
        <v>48856.55</v>
      </c>
      <c r="V60" s="32">
        <f ca="1">IFERROR(IF(AND($A60=VLOOKUP($A60&amp;"."&amp;$C60,UncollectibleLookup,2,FALSE),$C60=VLOOKUP($A60&amp;"."&amp;$C60,UncollectibleLookup,4,FALSE)),0,'Module C Corrected'!V60),'Module C Corrected'!V60)</f>
        <v>0</v>
      </c>
      <c r="W60" s="32">
        <f ca="1">IFERROR(IF(AND($A60=VLOOKUP($A60&amp;"."&amp;$C60,UncollectibleLookup,2,FALSE),$C60=VLOOKUP($A60&amp;"."&amp;$C60,UncollectibleLookup,4,FALSE)),0,'Module C Corrected'!W60),'Module C Corrected'!W60)</f>
        <v>0</v>
      </c>
      <c r="X60" s="32">
        <f ca="1">IFERROR(IF(AND($A60=VLOOKUP($A60&amp;"."&amp;$C60,UncollectibleLookup,2,FALSE),$C60=VLOOKUP($A60&amp;"."&amp;$C60,UncollectibleLookup,4,FALSE)),0,'Module C Corrected'!X60),'Module C Corrected'!X60)</f>
        <v>0</v>
      </c>
      <c r="Y60" s="32">
        <f ca="1">IFERROR(IF(AND($A60=VLOOKUP($A60&amp;"."&amp;$C60,UncollectibleLookup,2,FALSE),$C60=VLOOKUP($A60&amp;"."&amp;$C60,UncollectibleLookup,4,FALSE)),0,'Module C Corrected'!Y60),'Module C Corrected'!Y60)</f>
        <v>0</v>
      </c>
      <c r="Z60" s="32">
        <f ca="1">IFERROR(IF(AND($A60=VLOOKUP($A60&amp;"."&amp;$C60,UncollectibleLookup,2,FALSE),$C60=VLOOKUP($A60&amp;"."&amp;$C60,UncollectibleLookup,4,FALSE)),0,'Module C Corrected'!Z60),'Module C Corrected'!Z60)</f>
        <v>0</v>
      </c>
      <c r="AA60" s="32">
        <f ca="1">IFERROR(IF(AND($A60=VLOOKUP($A60&amp;"."&amp;$C60,UncollectibleLookup,2,FALSE),$C60=VLOOKUP($A60&amp;"."&amp;$C60,UncollectibleLookup,4,FALSE)),0,'Module C Corrected'!AA60),'Module C Corrected'!AA60)</f>
        <v>0</v>
      </c>
      <c r="AB60" s="32">
        <f ca="1">IFERROR(IF(AND($A60=VLOOKUP($A60&amp;"."&amp;$C60,UncollectibleLookup,2,FALSE),$C60=VLOOKUP($A60&amp;"."&amp;$C60,UncollectibleLookup,4,FALSE)),0,'Module C Corrected'!AB60),'Module C Corrected'!AB60)</f>
        <v>0</v>
      </c>
      <c r="AC60" s="2">
        <f>IF(ISBLANK('Module C Corrected'!AC60),"",'Module C Corrected'!AC60)</f>
        <v>4.1900000000000004</v>
      </c>
      <c r="AD60" s="2">
        <f>IF(ISBLANK('Module C Corrected'!AD60),"",'Module C Corrected'!AD60)</f>
        <v>4.1900000000000004</v>
      </c>
      <c r="AE60" s="2">
        <f>IF(ISBLANK('Module C Corrected'!AE60),"",'Module C Corrected'!AE60)</f>
        <v>4.1900000000000004</v>
      </c>
      <c r="AF60" s="2">
        <f>IF(ISBLANK('Module C Corrected'!AF60),"",'Module C Corrected'!AF60)</f>
        <v>4.1900000000000004</v>
      </c>
      <c r="AG60" s="2">
        <f>IF(ISBLANK('Module C Corrected'!AG60),"",'Module C Corrected'!AG60)</f>
        <v>4.1900000000000004</v>
      </c>
      <c r="AH60" s="2">
        <f>IF(ISBLANK('Module C Corrected'!AH60),"",'Module C Corrected'!AH60)</f>
        <v>4.1900000000000004</v>
      </c>
      <c r="AI60" s="2" t="str">
        <f>IF(ISBLANK('Module C Corrected'!AI60),"",'Module C Corrected'!AI60)</f>
        <v/>
      </c>
      <c r="AJ60" s="2" t="str">
        <f>IF(ISBLANK('Module C Corrected'!AJ60),"",'Module C Corrected'!AJ60)</f>
        <v/>
      </c>
      <c r="AK60" s="2" t="str">
        <f>IF(ISBLANK('Module C Corrected'!AK60),"",'Module C Corrected'!AK60)</f>
        <v/>
      </c>
      <c r="AL60" s="2" t="str">
        <f>IF(ISBLANK('Module C Corrected'!AL60),"",'Module C Corrected'!AL60)</f>
        <v/>
      </c>
      <c r="AM60" s="2" t="str">
        <f>IF(ISBLANK('Module C Corrected'!AM60),"",'Module C Corrected'!AM60)</f>
        <v/>
      </c>
      <c r="AN60" s="2" t="str">
        <f>IF(ISBLANK('Module C Corrected'!AN60),"",'Module C Corrected'!AN60)</f>
        <v/>
      </c>
      <c r="AO60" s="33">
        <f ca="1">IFERROR(IF(AND($A60=VLOOKUP($A60&amp;"."&amp;$C60,UncollectibleLookup,2,FALSE),$C60=VLOOKUP($A60&amp;"."&amp;$C60,UncollectibleLookup,4,FALSE)),0,'Module C Corrected'!AO60),'Module C Corrected'!AO60)</f>
        <v>0</v>
      </c>
      <c r="AP60" s="33">
        <f ca="1">IFERROR(IF(AND($A60=VLOOKUP($A60&amp;"."&amp;$C60,UncollectibleLookup,2,FALSE),$C60=VLOOKUP($A60&amp;"."&amp;$C60,UncollectibleLookup,4,FALSE)),0,'Module C Corrected'!AP60),'Module C Corrected'!AP60)</f>
        <v>0</v>
      </c>
      <c r="AQ60" s="33">
        <f ca="1">IFERROR(IF(AND($A60=VLOOKUP($A60&amp;"."&amp;$C60,UncollectibleLookup,2,FALSE),$C60=VLOOKUP($A60&amp;"."&amp;$C60,UncollectibleLookup,4,FALSE)),0,'Module C Corrected'!AQ60),'Module C Corrected'!AQ60)</f>
        <v>0</v>
      </c>
      <c r="AR60" s="33">
        <f ca="1">IFERROR(IF(AND($A60=VLOOKUP($A60&amp;"."&amp;$C60,UncollectibleLookup,2,FALSE),$C60=VLOOKUP($A60&amp;"."&amp;$C60,UncollectibleLookup,4,FALSE)),0,'Module C Corrected'!AR60),'Module C Corrected'!AR60)</f>
        <v>0</v>
      </c>
      <c r="AS60" s="33">
        <f ca="1">IFERROR(IF(AND($A60=VLOOKUP($A60&amp;"."&amp;$C60,UncollectibleLookup,2,FALSE),$C60=VLOOKUP($A60&amp;"."&amp;$C60,UncollectibleLookup,4,FALSE)),0,'Module C Corrected'!AS60),'Module C Corrected'!AS60)</f>
        <v>2047.09</v>
      </c>
      <c r="AT60" s="33">
        <f ca="1">IFERROR(IF(AND($A60=VLOOKUP($A60&amp;"."&amp;$C60,UncollectibleLookup,2,FALSE),$C60=VLOOKUP($A60&amp;"."&amp;$C60,UncollectibleLookup,4,FALSE)),0,'Module C Corrected'!AT60),'Module C Corrected'!AT60)</f>
        <v>0</v>
      </c>
      <c r="AU60" s="33">
        <f ca="1">IFERROR(IF(AND($A60=VLOOKUP($A60&amp;"."&amp;$C60,UncollectibleLookup,2,FALSE),$C60=VLOOKUP($A60&amp;"."&amp;$C60,UncollectibleLookup,4,FALSE)),0,'Module C Corrected'!AU60),'Module C Corrected'!AU60)</f>
        <v>0</v>
      </c>
      <c r="AV60" s="33">
        <f ca="1">IFERROR(IF(AND($A60=VLOOKUP($A60&amp;"."&amp;$C60,UncollectibleLookup,2,FALSE),$C60=VLOOKUP($A60&amp;"."&amp;$C60,UncollectibleLookup,4,FALSE)),0,'Module C Corrected'!AV60),'Module C Corrected'!AV60)</f>
        <v>0</v>
      </c>
      <c r="AW60" s="33">
        <f ca="1">IFERROR(IF(AND($A60=VLOOKUP($A60&amp;"."&amp;$C60,UncollectibleLookup,2,FALSE),$C60=VLOOKUP($A60&amp;"."&amp;$C60,UncollectibleLookup,4,FALSE)),0,'Module C Corrected'!AW60),'Module C Corrected'!AW60)</f>
        <v>0</v>
      </c>
      <c r="AX60" s="33">
        <f ca="1">IFERROR(IF(AND($A60=VLOOKUP($A60&amp;"."&amp;$C60,UncollectibleLookup,2,FALSE),$C60=VLOOKUP($A60&amp;"."&amp;$C60,UncollectibleLookup,4,FALSE)),0,'Module C Corrected'!AX60),'Module C Corrected'!AX60)</f>
        <v>0</v>
      </c>
      <c r="AY60" s="33">
        <f ca="1">IFERROR(IF(AND($A60=VLOOKUP($A60&amp;"."&amp;$C60,UncollectibleLookup,2,FALSE),$C60=VLOOKUP($A60&amp;"."&amp;$C60,UncollectibleLookup,4,FALSE)),0,'Module C Corrected'!AY60),'Module C Corrected'!AY60)</f>
        <v>0</v>
      </c>
      <c r="AZ60" s="33">
        <f ca="1">IFERROR(IF(AND($A60=VLOOKUP($A60&amp;"."&amp;$C60,UncollectibleLookup,2,FALSE),$C60=VLOOKUP($A60&amp;"."&amp;$C60,UncollectibleLookup,4,FALSE)),0,'Module C Corrected'!AZ60),'Module C Corrected'!AZ60)</f>
        <v>0</v>
      </c>
      <c r="BA60" s="31">
        <f t="shared" ca="1" si="27"/>
        <v>0</v>
      </c>
      <c r="BB60" s="31">
        <f t="shared" ca="1" si="27"/>
        <v>0</v>
      </c>
      <c r="BC60" s="31">
        <f t="shared" ca="1" si="27"/>
        <v>0</v>
      </c>
      <c r="BD60" s="31">
        <f t="shared" ca="1" si="23"/>
        <v>0</v>
      </c>
      <c r="BE60" s="31">
        <f t="shared" ca="1" si="23"/>
        <v>-19.54</v>
      </c>
      <c r="BF60" s="31">
        <f t="shared" ca="1" si="23"/>
        <v>0</v>
      </c>
      <c r="BG60" s="31">
        <f t="shared" ca="1" si="23"/>
        <v>0</v>
      </c>
      <c r="BH60" s="31">
        <f t="shared" ca="1" si="23"/>
        <v>0</v>
      </c>
      <c r="BI60" s="31">
        <f t="shared" ca="1" si="23"/>
        <v>0</v>
      </c>
      <c r="BJ60" s="31">
        <f t="shared" ca="1" si="23"/>
        <v>0</v>
      </c>
      <c r="BK60" s="31">
        <f t="shared" ca="1" si="23"/>
        <v>0</v>
      </c>
      <c r="BL60" s="31">
        <f t="shared" ca="1" si="23"/>
        <v>0</v>
      </c>
      <c r="BM60" s="6">
        <f t="shared" ca="1" si="24"/>
        <v>5.04E-2</v>
      </c>
      <c r="BN60" s="6">
        <f t="shared" ca="1" si="24"/>
        <v>5.04E-2</v>
      </c>
      <c r="BO60" s="6">
        <f t="shared" ca="1" si="24"/>
        <v>5.04E-2</v>
      </c>
      <c r="BP60" s="6">
        <f t="shared" ca="1" si="24"/>
        <v>5.04E-2</v>
      </c>
      <c r="BQ60" s="6">
        <f t="shared" ca="1" si="24"/>
        <v>5.04E-2</v>
      </c>
      <c r="BR60" s="6">
        <f t="shared" ca="1" si="24"/>
        <v>5.04E-2</v>
      </c>
      <c r="BS60" s="6">
        <f t="shared" ca="1" si="24"/>
        <v>5.04E-2</v>
      </c>
      <c r="BT60" s="6">
        <f t="shared" ca="1" si="24"/>
        <v>5.04E-2</v>
      </c>
      <c r="BU60" s="6">
        <f t="shared" ca="1" si="24"/>
        <v>5.04E-2</v>
      </c>
      <c r="BV60" s="6">
        <f t="shared" ca="1" si="24"/>
        <v>5.04E-2</v>
      </c>
      <c r="BW60" s="6">
        <f t="shared" ca="1" si="24"/>
        <v>5.04E-2</v>
      </c>
      <c r="BX60" s="6">
        <f t="shared" ca="1" si="24"/>
        <v>5.04E-2</v>
      </c>
      <c r="BY60" s="31">
        <f t="shared" ca="1" si="31"/>
        <v>0</v>
      </c>
      <c r="BZ60" s="31">
        <f t="shared" ca="1" si="31"/>
        <v>0</v>
      </c>
      <c r="CA60" s="31">
        <f t="shared" ca="1" si="31"/>
        <v>0</v>
      </c>
      <c r="CB60" s="31">
        <f t="shared" ca="1" si="31"/>
        <v>0</v>
      </c>
      <c r="CC60" s="31">
        <f t="shared" ca="1" si="31"/>
        <v>2462.37</v>
      </c>
      <c r="CD60" s="31">
        <f t="shared" ca="1" si="31"/>
        <v>0</v>
      </c>
      <c r="CE60" s="31">
        <f t="shared" ca="1" si="30"/>
        <v>0</v>
      </c>
      <c r="CF60" s="31">
        <f t="shared" ca="1" si="30"/>
        <v>0</v>
      </c>
      <c r="CG60" s="31">
        <f t="shared" ca="1" si="30"/>
        <v>0</v>
      </c>
      <c r="CH60" s="31">
        <f t="shared" ca="1" si="30"/>
        <v>0</v>
      </c>
      <c r="CI60" s="31">
        <f t="shared" ca="1" si="30"/>
        <v>0</v>
      </c>
      <c r="CJ60" s="31">
        <f t="shared" ca="1" si="30"/>
        <v>0</v>
      </c>
      <c r="CK60" s="32">
        <f t="shared" ca="1" si="28"/>
        <v>0</v>
      </c>
      <c r="CL60" s="32">
        <f t="shared" ca="1" si="28"/>
        <v>0</v>
      </c>
      <c r="CM60" s="32">
        <f t="shared" ca="1" si="28"/>
        <v>0</v>
      </c>
      <c r="CN60" s="32">
        <f t="shared" ca="1" si="25"/>
        <v>0</v>
      </c>
      <c r="CO60" s="32">
        <f t="shared" ca="1" si="25"/>
        <v>122.14</v>
      </c>
      <c r="CP60" s="32">
        <f t="shared" ca="1" si="25"/>
        <v>0</v>
      </c>
      <c r="CQ60" s="32">
        <f t="shared" ca="1" si="25"/>
        <v>0</v>
      </c>
      <c r="CR60" s="32">
        <f t="shared" ca="1" si="25"/>
        <v>0</v>
      </c>
      <c r="CS60" s="32">
        <f t="shared" ca="1" si="25"/>
        <v>0</v>
      </c>
      <c r="CT60" s="32">
        <f t="shared" ca="1" si="25"/>
        <v>0</v>
      </c>
      <c r="CU60" s="32">
        <f t="shared" ca="1" si="25"/>
        <v>0</v>
      </c>
      <c r="CV60" s="32">
        <f t="shared" ca="1" si="25"/>
        <v>0</v>
      </c>
      <c r="CW60" s="31">
        <f t="shared" ca="1" si="29"/>
        <v>0</v>
      </c>
      <c r="CX60" s="31">
        <f t="shared" ca="1" si="29"/>
        <v>0</v>
      </c>
      <c r="CY60" s="31">
        <f t="shared" ca="1" si="29"/>
        <v>0</v>
      </c>
      <c r="CZ60" s="31">
        <f t="shared" ca="1" si="26"/>
        <v>0</v>
      </c>
      <c r="DA60" s="31">
        <f t="shared" ca="1" si="26"/>
        <v>556.95999999999981</v>
      </c>
      <c r="DB60" s="31">
        <f t="shared" ca="1" si="26"/>
        <v>0</v>
      </c>
      <c r="DC60" s="31">
        <f t="shared" ca="1" si="26"/>
        <v>0</v>
      </c>
      <c r="DD60" s="31">
        <f t="shared" ca="1" si="26"/>
        <v>0</v>
      </c>
      <c r="DE60" s="31">
        <f t="shared" ca="1" si="26"/>
        <v>0</v>
      </c>
      <c r="DF60" s="31">
        <f t="shared" ca="1" si="26"/>
        <v>0</v>
      </c>
      <c r="DG60" s="31">
        <f t="shared" ca="1" si="26"/>
        <v>0</v>
      </c>
      <c r="DH60" s="31">
        <f t="shared" ca="1" si="26"/>
        <v>0</v>
      </c>
      <c r="DI60" s="32">
        <f t="shared" ca="1" si="20"/>
        <v>0</v>
      </c>
      <c r="DJ60" s="32">
        <f t="shared" ca="1" si="20"/>
        <v>0</v>
      </c>
      <c r="DK60" s="32">
        <f t="shared" ca="1" si="20"/>
        <v>0</v>
      </c>
      <c r="DL60" s="32">
        <f t="shared" ca="1" si="20"/>
        <v>0</v>
      </c>
      <c r="DM60" s="32">
        <f t="shared" ca="1" si="20"/>
        <v>27.85</v>
      </c>
      <c r="DN60" s="32">
        <f t="shared" ca="1" si="20"/>
        <v>0</v>
      </c>
      <c r="DO60" s="32">
        <f t="shared" ca="1" si="20"/>
        <v>0</v>
      </c>
      <c r="DP60" s="32">
        <f t="shared" ca="1" si="20"/>
        <v>0</v>
      </c>
      <c r="DQ60" s="32">
        <f t="shared" ca="1" si="20"/>
        <v>0</v>
      </c>
      <c r="DR60" s="32">
        <f t="shared" ca="1" si="20"/>
        <v>0</v>
      </c>
      <c r="DS60" s="32">
        <f t="shared" ca="1" si="20"/>
        <v>0</v>
      </c>
      <c r="DT60" s="32">
        <f t="shared" ca="1" si="20"/>
        <v>0</v>
      </c>
      <c r="DU60" s="31">
        <f t="shared" ca="1" si="21"/>
        <v>0</v>
      </c>
      <c r="DV60" s="31">
        <f t="shared" ca="1" si="21"/>
        <v>0</v>
      </c>
      <c r="DW60" s="31">
        <f t="shared" ca="1" si="21"/>
        <v>0</v>
      </c>
      <c r="DX60" s="31">
        <f t="shared" ca="1" si="21"/>
        <v>0</v>
      </c>
      <c r="DY60" s="31">
        <f t="shared" ca="1" si="21"/>
        <v>174.98</v>
      </c>
      <c r="DZ60" s="31">
        <f t="shared" ca="1" si="21"/>
        <v>0</v>
      </c>
      <c r="EA60" s="31">
        <f t="shared" ca="1" si="21"/>
        <v>0</v>
      </c>
      <c r="EB60" s="31">
        <f t="shared" ca="1" si="21"/>
        <v>0</v>
      </c>
      <c r="EC60" s="31">
        <f t="shared" ca="1" si="21"/>
        <v>0</v>
      </c>
      <c r="ED60" s="31">
        <f t="shared" ca="1" si="21"/>
        <v>0</v>
      </c>
      <c r="EE60" s="31">
        <f t="shared" ca="1" si="21"/>
        <v>0</v>
      </c>
      <c r="EF60" s="31">
        <f t="shared" ca="1" si="21"/>
        <v>0</v>
      </c>
      <c r="EG60" s="32">
        <f t="shared" ca="1" si="22"/>
        <v>0</v>
      </c>
      <c r="EH60" s="32">
        <f t="shared" ca="1" si="22"/>
        <v>0</v>
      </c>
      <c r="EI60" s="32">
        <f t="shared" ca="1" si="22"/>
        <v>0</v>
      </c>
      <c r="EJ60" s="32">
        <f t="shared" ca="1" si="22"/>
        <v>0</v>
      </c>
      <c r="EK60" s="32">
        <f t="shared" ca="1" si="22"/>
        <v>759.78999999999985</v>
      </c>
      <c r="EL60" s="32">
        <f t="shared" ca="1" si="22"/>
        <v>0</v>
      </c>
      <c r="EM60" s="32">
        <f t="shared" ca="1" si="22"/>
        <v>0</v>
      </c>
      <c r="EN60" s="32">
        <f t="shared" ca="1" si="22"/>
        <v>0</v>
      </c>
      <c r="EO60" s="32">
        <f t="shared" ca="1" si="22"/>
        <v>0</v>
      </c>
      <c r="EP60" s="32">
        <f t="shared" ca="1" si="22"/>
        <v>0</v>
      </c>
      <c r="EQ60" s="32">
        <f t="shared" ca="1" si="22"/>
        <v>0</v>
      </c>
      <c r="ER60" s="32">
        <f t="shared" ca="1" si="22"/>
        <v>0</v>
      </c>
    </row>
    <row r="61" spans="1:148">
      <c r="A61" t="s">
        <v>485</v>
      </c>
      <c r="B61" s="1" t="s">
        <v>60</v>
      </c>
      <c r="C61" t="str">
        <f t="shared" ca="1" si="1"/>
        <v>ENC2</v>
      </c>
      <c r="D61" t="str">
        <f t="shared" ca="1" si="2"/>
        <v>Clover Bar #2</v>
      </c>
      <c r="E61" s="51">
        <f ca="1">IFERROR(IF(AND($A61=VLOOKUP($A61&amp;"."&amp;$C61,UncollectibleLookup,2,FALSE),$C61=VLOOKUP($A61&amp;"."&amp;$C61,UncollectibleLookup,4,FALSE)),0,'Module C Corrected'!E61),'Module C Corrected'!E61)</f>
        <v>0</v>
      </c>
      <c r="F61" s="51">
        <f ca="1">IFERROR(IF(AND($A61=VLOOKUP($A61&amp;"."&amp;$C61,UncollectibleLookup,2,FALSE),$C61=VLOOKUP($A61&amp;"."&amp;$C61,UncollectibleLookup,4,FALSE)),0,'Module C Corrected'!F61),'Module C Corrected'!F61)</f>
        <v>0</v>
      </c>
      <c r="G61" s="51">
        <f ca="1">IFERROR(IF(AND($A61=VLOOKUP($A61&amp;"."&amp;$C61,UncollectibleLookup,2,FALSE),$C61=VLOOKUP($A61&amp;"."&amp;$C61,UncollectibleLookup,4,FALSE)),0,'Module C Corrected'!G61),'Module C Corrected'!G61)</f>
        <v>0</v>
      </c>
      <c r="H61" s="51">
        <f ca="1">IFERROR(IF(AND($A61=VLOOKUP($A61&amp;"."&amp;$C61,UncollectibleLookup,2,FALSE),$C61=VLOOKUP($A61&amp;"."&amp;$C61,UncollectibleLookup,4,FALSE)),0,'Module C Corrected'!H61),'Module C Corrected'!H61)</f>
        <v>0</v>
      </c>
      <c r="I61" s="51">
        <f ca="1">IFERROR(IF(AND($A61=VLOOKUP($A61&amp;"."&amp;$C61,UncollectibleLookup,2,FALSE),$C61=VLOOKUP($A61&amp;"."&amp;$C61,UncollectibleLookup,4,FALSE)),0,'Module C Corrected'!I61),'Module C Corrected'!I61)</f>
        <v>0</v>
      </c>
      <c r="J61" s="51">
        <f ca="1">IFERROR(IF(AND($A61=VLOOKUP($A61&amp;"."&amp;$C61,UncollectibleLookup,2,FALSE),$C61=VLOOKUP($A61&amp;"."&amp;$C61,UncollectibleLookup,4,FALSE)),0,'Module C Corrected'!J61),'Module C Corrected'!J61)</f>
        <v>0</v>
      </c>
      <c r="K61" s="51">
        <f ca="1">IFERROR(IF(AND($A61=VLOOKUP($A61&amp;"."&amp;$C61,UncollectibleLookup,2,FALSE),$C61=VLOOKUP($A61&amp;"."&amp;$C61,UncollectibleLookup,4,FALSE)),0,'Module C Corrected'!K61),'Module C Corrected'!K61)</f>
        <v>345.1644</v>
      </c>
      <c r="L61" s="51">
        <f ca="1">IFERROR(IF(AND($A61=VLOOKUP($A61&amp;"."&amp;$C61,UncollectibleLookup,2,FALSE),$C61=VLOOKUP($A61&amp;"."&amp;$C61,UncollectibleLookup,4,FALSE)),0,'Module C Corrected'!L61),'Module C Corrected'!L61)</f>
        <v>8118.0050915000002</v>
      </c>
      <c r="M61" s="51">
        <f ca="1">IFERROR(IF(AND($A61=VLOOKUP($A61&amp;"."&amp;$C61,UncollectibleLookup,2,FALSE),$C61=VLOOKUP($A61&amp;"."&amp;$C61,UncollectibleLookup,4,FALSE)),0,'Module C Corrected'!M61),'Module C Corrected'!M61)</f>
        <v>10907.1379416</v>
      </c>
      <c r="N61" s="51">
        <f ca="1">IFERROR(IF(AND($A61=VLOOKUP($A61&amp;"."&amp;$C61,UncollectibleLookup,2,FALSE),$C61=VLOOKUP($A61&amp;"."&amp;$C61,UncollectibleLookup,4,FALSE)),0,'Module C Corrected'!N61),'Module C Corrected'!N61)</f>
        <v>3014.1390264000001</v>
      </c>
      <c r="O61" s="51">
        <f ca="1">IFERROR(IF(AND($A61=VLOOKUP($A61&amp;"."&amp;$C61,UncollectibleLookup,2,FALSE),$C61=VLOOKUP($A61&amp;"."&amp;$C61,UncollectibleLookup,4,FALSE)),0,'Module C Corrected'!O61),'Module C Corrected'!O61)</f>
        <v>2061.136708</v>
      </c>
      <c r="P61" s="51">
        <f ca="1">IFERROR(IF(AND($A61=VLOOKUP($A61&amp;"."&amp;$C61,UncollectibleLookup,2,FALSE),$C61=VLOOKUP($A61&amp;"."&amp;$C61,UncollectibleLookup,4,FALSE)),0,'Module C Corrected'!P61),'Module C Corrected'!P61)</f>
        <v>1996.3110406999999</v>
      </c>
      <c r="Q61" s="32">
        <f ca="1">IFERROR(IF(AND($A61=VLOOKUP($A61&amp;"."&amp;$C61,UncollectibleLookup,2,FALSE),$C61=VLOOKUP($A61&amp;"."&amp;$C61,UncollectibleLookup,4,FALSE)),0,'Module C Corrected'!Q61),'Module C Corrected'!Q61)</f>
        <v>0</v>
      </c>
      <c r="R61" s="32">
        <f ca="1">IFERROR(IF(AND($A61=VLOOKUP($A61&amp;"."&amp;$C61,UncollectibleLookup,2,FALSE),$C61=VLOOKUP($A61&amp;"."&amp;$C61,UncollectibleLookup,4,FALSE)),0,'Module C Corrected'!R61),'Module C Corrected'!R61)</f>
        <v>0</v>
      </c>
      <c r="S61" s="32">
        <f ca="1">IFERROR(IF(AND($A61=VLOOKUP($A61&amp;"."&amp;$C61,UncollectibleLookup,2,FALSE),$C61=VLOOKUP($A61&amp;"."&amp;$C61,UncollectibleLookup,4,FALSE)),0,'Module C Corrected'!S61),'Module C Corrected'!S61)</f>
        <v>0</v>
      </c>
      <c r="T61" s="32">
        <f ca="1">IFERROR(IF(AND($A61=VLOOKUP($A61&amp;"."&amp;$C61,UncollectibleLookup,2,FALSE),$C61=VLOOKUP($A61&amp;"."&amp;$C61,UncollectibleLookup,4,FALSE)),0,'Module C Corrected'!T61),'Module C Corrected'!T61)</f>
        <v>0</v>
      </c>
      <c r="U61" s="32">
        <f ca="1">IFERROR(IF(AND($A61=VLOOKUP($A61&amp;"."&amp;$C61,UncollectibleLookup,2,FALSE),$C61=VLOOKUP($A61&amp;"."&amp;$C61,UncollectibleLookup,4,FALSE)),0,'Module C Corrected'!U61),'Module C Corrected'!U61)</f>
        <v>0</v>
      </c>
      <c r="V61" s="32">
        <f ca="1">IFERROR(IF(AND($A61=VLOOKUP($A61&amp;"."&amp;$C61,UncollectibleLookup,2,FALSE),$C61=VLOOKUP($A61&amp;"."&amp;$C61,UncollectibleLookup,4,FALSE)),0,'Module C Corrected'!V61),'Module C Corrected'!V61)</f>
        <v>0</v>
      </c>
      <c r="W61" s="32">
        <f ca="1">IFERROR(IF(AND($A61=VLOOKUP($A61&amp;"."&amp;$C61,UncollectibleLookup,2,FALSE),$C61=VLOOKUP($A61&amp;"."&amp;$C61,UncollectibleLookup,4,FALSE)),0,'Module C Corrected'!W61),'Module C Corrected'!W61)</f>
        <v>16575.75</v>
      </c>
      <c r="X61" s="32">
        <f ca="1">IFERROR(IF(AND($A61=VLOOKUP($A61&amp;"."&amp;$C61,UncollectibleLookup,2,FALSE),$C61=VLOOKUP($A61&amp;"."&amp;$C61,UncollectibleLookup,4,FALSE)),0,'Module C Corrected'!X61),'Module C Corrected'!X61)</f>
        <v>323692.5</v>
      </c>
      <c r="Y61" s="32">
        <f ca="1">IFERROR(IF(AND($A61=VLOOKUP($A61&amp;"."&amp;$C61,UncollectibleLookup,2,FALSE),$C61=VLOOKUP($A61&amp;"."&amp;$C61,UncollectibleLookup,4,FALSE)),0,'Module C Corrected'!Y61),'Module C Corrected'!Y61)</f>
        <v>2512757.7400000002</v>
      </c>
      <c r="Z61" s="32">
        <f ca="1">IFERROR(IF(AND($A61=VLOOKUP($A61&amp;"."&amp;$C61,UncollectibleLookup,2,FALSE),$C61=VLOOKUP($A61&amp;"."&amp;$C61,UncollectibleLookup,4,FALSE)),0,'Module C Corrected'!Z61),'Module C Corrected'!Z61)</f>
        <v>165361.45000000001</v>
      </c>
      <c r="AA61" s="32">
        <f ca="1">IFERROR(IF(AND($A61=VLOOKUP($A61&amp;"."&amp;$C61,UncollectibleLookup,2,FALSE),$C61=VLOOKUP($A61&amp;"."&amp;$C61,UncollectibleLookup,4,FALSE)),0,'Module C Corrected'!AA61),'Module C Corrected'!AA61)</f>
        <v>110840.65</v>
      </c>
      <c r="AB61" s="32">
        <f ca="1">IFERROR(IF(AND($A61=VLOOKUP($A61&amp;"."&amp;$C61,UncollectibleLookup,2,FALSE),$C61=VLOOKUP($A61&amp;"."&amp;$C61,UncollectibleLookup,4,FALSE)),0,'Module C Corrected'!AB61),'Module C Corrected'!AB61)</f>
        <v>350074.56</v>
      </c>
      <c r="AC61" s="2" t="str">
        <f>IF(ISBLANK('Module C Corrected'!AC61),"",'Module C Corrected'!AC61)</f>
        <v/>
      </c>
      <c r="AD61" s="2" t="str">
        <f>IF(ISBLANK('Module C Corrected'!AD61),"",'Module C Corrected'!AD61)</f>
        <v/>
      </c>
      <c r="AE61" s="2" t="str">
        <f>IF(ISBLANK('Module C Corrected'!AE61),"",'Module C Corrected'!AE61)</f>
        <v/>
      </c>
      <c r="AF61" s="2" t="str">
        <f>IF(ISBLANK('Module C Corrected'!AF61),"",'Module C Corrected'!AF61)</f>
        <v/>
      </c>
      <c r="AG61" s="2" t="str">
        <f>IF(ISBLANK('Module C Corrected'!AG61),"",'Module C Corrected'!AG61)</f>
        <v/>
      </c>
      <c r="AH61" s="2" t="str">
        <f>IF(ISBLANK('Module C Corrected'!AH61),"",'Module C Corrected'!AH61)</f>
        <v/>
      </c>
      <c r="AI61" s="2">
        <f>IF(ISBLANK('Module C Corrected'!AI61),"",'Module C Corrected'!AI61)</f>
        <v>4.1900000000000004</v>
      </c>
      <c r="AJ61" s="2">
        <f>IF(ISBLANK('Module C Corrected'!AJ61),"",'Module C Corrected'!AJ61)</f>
        <v>4.1900000000000004</v>
      </c>
      <c r="AK61" s="2">
        <f>IF(ISBLANK('Module C Corrected'!AK61),"",'Module C Corrected'!AK61)</f>
        <v>4.1900000000000004</v>
      </c>
      <c r="AL61" s="2">
        <f>IF(ISBLANK('Module C Corrected'!AL61),"",'Module C Corrected'!AL61)</f>
        <v>4.1900000000000004</v>
      </c>
      <c r="AM61" s="2">
        <f>IF(ISBLANK('Module C Corrected'!AM61),"",'Module C Corrected'!AM61)</f>
        <v>4.1900000000000004</v>
      </c>
      <c r="AN61" s="2">
        <f>IF(ISBLANK('Module C Corrected'!AN61),"",'Module C Corrected'!AN61)</f>
        <v>4.1900000000000004</v>
      </c>
      <c r="AO61" s="33">
        <f ca="1">IFERROR(IF(AND($A61=VLOOKUP($A61&amp;"."&amp;$C61,UncollectibleLookup,2,FALSE),$C61=VLOOKUP($A61&amp;"."&amp;$C61,UncollectibleLookup,4,FALSE)),0,'Module C Corrected'!AO61),'Module C Corrected'!AO61)</f>
        <v>0</v>
      </c>
      <c r="AP61" s="33">
        <f ca="1">IFERROR(IF(AND($A61=VLOOKUP($A61&amp;"."&amp;$C61,UncollectibleLookup,2,FALSE),$C61=VLOOKUP($A61&amp;"."&amp;$C61,UncollectibleLookup,4,FALSE)),0,'Module C Corrected'!AP61),'Module C Corrected'!AP61)</f>
        <v>0</v>
      </c>
      <c r="AQ61" s="33">
        <f ca="1">IFERROR(IF(AND($A61=VLOOKUP($A61&amp;"."&amp;$C61,UncollectibleLookup,2,FALSE),$C61=VLOOKUP($A61&amp;"."&amp;$C61,UncollectibleLookup,4,FALSE)),0,'Module C Corrected'!AQ61),'Module C Corrected'!AQ61)</f>
        <v>0</v>
      </c>
      <c r="AR61" s="33">
        <f ca="1">IFERROR(IF(AND($A61=VLOOKUP($A61&amp;"."&amp;$C61,UncollectibleLookup,2,FALSE),$C61=VLOOKUP($A61&amp;"."&amp;$C61,UncollectibleLookup,4,FALSE)),0,'Module C Corrected'!AR61),'Module C Corrected'!AR61)</f>
        <v>0</v>
      </c>
      <c r="AS61" s="33">
        <f ca="1">IFERROR(IF(AND($A61=VLOOKUP($A61&amp;"."&amp;$C61,UncollectibleLookup,2,FALSE),$C61=VLOOKUP($A61&amp;"."&amp;$C61,UncollectibleLookup,4,FALSE)),0,'Module C Corrected'!AS61),'Module C Corrected'!AS61)</f>
        <v>0</v>
      </c>
      <c r="AT61" s="33">
        <f ca="1">IFERROR(IF(AND($A61=VLOOKUP($A61&amp;"."&amp;$C61,UncollectibleLookup,2,FALSE),$C61=VLOOKUP($A61&amp;"."&amp;$C61,UncollectibleLookup,4,FALSE)),0,'Module C Corrected'!AT61),'Module C Corrected'!AT61)</f>
        <v>0</v>
      </c>
      <c r="AU61" s="33">
        <f ca="1">IFERROR(IF(AND($A61=VLOOKUP($A61&amp;"."&amp;$C61,UncollectibleLookup,2,FALSE),$C61=VLOOKUP($A61&amp;"."&amp;$C61,UncollectibleLookup,4,FALSE)),0,'Module C Corrected'!AU61),'Module C Corrected'!AU61)</f>
        <v>694.52</v>
      </c>
      <c r="AV61" s="33">
        <f ca="1">IFERROR(IF(AND($A61=VLOOKUP($A61&amp;"."&amp;$C61,UncollectibleLookup,2,FALSE),$C61=VLOOKUP($A61&amp;"."&amp;$C61,UncollectibleLookup,4,FALSE)),0,'Module C Corrected'!AV61),'Module C Corrected'!AV61)</f>
        <v>13562.72</v>
      </c>
      <c r="AW61" s="33">
        <f ca="1">IFERROR(IF(AND($A61=VLOOKUP($A61&amp;"."&amp;$C61,UncollectibleLookup,2,FALSE),$C61=VLOOKUP($A61&amp;"."&amp;$C61,UncollectibleLookup,4,FALSE)),0,'Module C Corrected'!AW61),'Module C Corrected'!AW61)</f>
        <v>105284.55</v>
      </c>
      <c r="AX61" s="33">
        <f ca="1">IFERROR(IF(AND($A61=VLOOKUP($A61&amp;"."&amp;$C61,UncollectibleLookup,2,FALSE),$C61=VLOOKUP($A61&amp;"."&amp;$C61,UncollectibleLookup,4,FALSE)),0,'Module C Corrected'!AX61),'Module C Corrected'!AX61)</f>
        <v>6928.64</v>
      </c>
      <c r="AY61" s="33">
        <f ca="1">IFERROR(IF(AND($A61=VLOOKUP($A61&amp;"."&amp;$C61,UncollectibleLookup,2,FALSE),$C61=VLOOKUP($A61&amp;"."&amp;$C61,UncollectibleLookup,4,FALSE)),0,'Module C Corrected'!AY61),'Module C Corrected'!AY61)</f>
        <v>4644.22</v>
      </c>
      <c r="AZ61" s="33">
        <f ca="1">IFERROR(IF(AND($A61=VLOOKUP($A61&amp;"."&amp;$C61,UncollectibleLookup,2,FALSE),$C61=VLOOKUP($A61&amp;"."&amp;$C61,UncollectibleLookup,4,FALSE)),0,'Module C Corrected'!AZ61),'Module C Corrected'!AZ61)</f>
        <v>14668.12</v>
      </c>
      <c r="BA61" s="31">
        <f t="shared" ca="1" si="27"/>
        <v>0</v>
      </c>
      <c r="BB61" s="31">
        <f t="shared" ca="1" si="27"/>
        <v>0</v>
      </c>
      <c r="BC61" s="31">
        <f t="shared" ca="1" si="27"/>
        <v>0</v>
      </c>
      <c r="BD61" s="31">
        <f t="shared" ca="1" si="23"/>
        <v>0</v>
      </c>
      <c r="BE61" s="31">
        <f t="shared" ca="1" si="23"/>
        <v>0</v>
      </c>
      <c r="BF61" s="31">
        <f t="shared" ca="1" si="23"/>
        <v>0</v>
      </c>
      <c r="BG61" s="31">
        <f t="shared" ca="1" si="23"/>
        <v>0</v>
      </c>
      <c r="BH61" s="31">
        <f t="shared" ca="1" si="23"/>
        <v>0</v>
      </c>
      <c r="BI61" s="31">
        <f t="shared" ca="1" si="23"/>
        <v>0</v>
      </c>
      <c r="BJ61" s="31">
        <f t="shared" ca="1" si="23"/>
        <v>-198.43</v>
      </c>
      <c r="BK61" s="31">
        <f t="shared" ca="1" si="23"/>
        <v>-133.01</v>
      </c>
      <c r="BL61" s="31">
        <f t="shared" ca="1" si="23"/>
        <v>-420.09</v>
      </c>
      <c r="BM61" s="6">
        <f t="shared" ca="1" si="24"/>
        <v>5.04E-2</v>
      </c>
      <c r="BN61" s="6">
        <f t="shared" ca="1" si="24"/>
        <v>5.04E-2</v>
      </c>
      <c r="BO61" s="6">
        <f t="shared" ca="1" si="24"/>
        <v>5.04E-2</v>
      </c>
      <c r="BP61" s="6">
        <f t="shared" ca="1" si="24"/>
        <v>5.04E-2</v>
      </c>
      <c r="BQ61" s="6">
        <f t="shared" ca="1" si="24"/>
        <v>5.04E-2</v>
      </c>
      <c r="BR61" s="6">
        <f t="shared" ca="1" si="24"/>
        <v>5.04E-2</v>
      </c>
      <c r="BS61" s="6">
        <f t="shared" ca="1" si="24"/>
        <v>5.04E-2</v>
      </c>
      <c r="BT61" s="6">
        <f t="shared" ca="1" si="24"/>
        <v>5.04E-2</v>
      </c>
      <c r="BU61" s="6">
        <f t="shared" ca="1" si="24"/>
        <v>5.04E-2</v>
      </c>
      <c r="BV61" s="6">
        <f t="shared" ca="1" si="24"/>
        <v>5.04E-2</v>
      </c>
      <c r="BW61" s="6">
        <f t="shared" ca="1" si="24"/>
        <v>5.04E-2</v>
      </c>
      <c r="BX61" s="6">
        <f t="shared" ca="1" si="24"/>
        <v>5.04E-2</v>
      </c>
      <c r="BY61" s="31">
        <f t="shared" ca="1" si="31"/>
        <v>0</v>
      </c>
      <c r="BZ61" s="31">
        <f t="shared" ca="1" si="31"/>
        <v>0</v>
      </c>
      <c r="CA61" s="31">
        <f t="shared" ca="1" si="31"/>
        <v>0</v>
      </c>
      <c r="CB61" s="31">
        <f t="shared" ca="1" si="31"/>
        <v>0</v>
      </c>
      <c r="CC61" s="31">
        <f t="shared" ca="1" si="31"/>
        <v>0</v>
      </c>
      <c r="CD61" s="31">
        <f t="shared" ca="1" si="31"/>
        <v>0</v>
      </c>
      <c r="CE61" s="31">
        <f t="shared" ca="1" si="30"/>
        <v>835.42</v>
      </c>
      <c r="CF61" s="31">
        <f t="shared" ca="1" si="30"/>
        <v>16314.1</v>
      </c>
      <c r="CG61" s="31">
        <f t="shared" ca="1" si="30"/>
        <v>126642.99</v>
      </c>
      <c r="CH61" s="31">
        <f t="shared" ca="1" si="30"/>
        <v>8334.2199999999993</v>
      </c>
      <c r="CI61" s="31">
        <f t="shared" ca="1" si="30"/>
        <v>5586.37</v>
      </c>
      <c r="CJ61" s="31">
        <f t="shared" ca="1" si="30"/>
        <v>17643.759999999998</v>
      </c>
      <c r="CK61" s="32">
        <f t="shared" ca="1" si="28"/>
        <v>0</v>
      </c>
      <c r="CL61" s="32">
        <f t="shared" ca="1" si="28"/>
        <v>0</v>
      </c>
      <c r="CM61" s="32">
        <f t="shared" ca="1" si="28"/>
        <v>0</v>
      </c>
      <c r="CN61" s="32">
        <f t="shared" ca="1" si="25"/>
        <v>0</v>
      </c>
      <c r="CO61" s="32">
        <f t="shared" ca="1" si="25"/>
        <v>0</v>
      </c>
      <c r="CP61" s="32">
        <f t="shared" ca="1" si="25"/>
        <v>0</v>
      </c>
      <c r="CQ61" s="32">
        <f t="shared" ca="1" si="25"/>
        <v>41.44</v>
      </c>
      <c r="CR61" s="32">
        <f t="shared" ca="1" si="25"/>
        <v>809.23</v>
      </c>
      <c r="CS61" s="32">
        <f t="shared" ca="1" si="25"/>
        <v>6281.89</v>
      </c>
      <c r="CT61" s="32">
        <f t="shared" ca="1" si="25"/>
        <v>413.4</v>
      </c>
      <c r="CU61" s="32">
        <f t="shared" ca="1" si="25"/>
        <v>277.10000000000002</v>
      </c>
      <c r="CV61" s="32">
        <f t="shared" ca="1" si="25"/>
        <v>875.19</v>
      </c>
      <c r="CW61" s="31">
        <f t="shared" ca="1" si="29"/>
        <v>0</v>
      </c>
      <c r="CX61" s="31">
        <f t="shared" ca="1" si="29"/>
        <v>0</v>
      </c>
      <c r="CY61" s="31">
        <f t="shared" ca="1" si="29"/>
        <v>0</v>
      </c>
      <c r="CZ61" s="31">
        <f t="shared" ca="1" si="26"/>
        <v>0</v>
      </c>
      <c r="DA61" s="31">
        <f t="shared" ca="1" si="26"/>
        <v>0</v>
      </c>
      <c r="DB61" s="31">
        <f t="shared" ca="1" si="26"/>
        <v>0</v>
      </c>
      <c r="DC61" s="31">
        <f t="shared" ca="1" si="26"/>
        <v>182.33999999999992</v>
      </c>
      <c r="DD61" s="31">
        <f t="shared" ca="1" si="26"/>
        <v>3560.6100000000024</v>
      </c>
      <c r="DE61" s="31">
        <f t="shared" ca="1" si="26"/>
        <v>27640.33</v>
      </c>
      <c r="DF61" s="31">
        <f t="shared" ca="1" si="26"/>
        <v>2017.4099999999987</v>
      </c>
      <c r="DG61" s="31">
        <f t="shared" ca="1" si="26"/>
        <v>1352.26</v>
      </c>
      <c r="DH61" s="31">
        <f t="shared" ca="1" si="26"/>
        <v>4270.9199999999964</v>
      </c>
      <c r="DI61" s="32">
        <f t="shared" ca="1" si="20"/>
        <v>0</v>
      </c>
      <c r="DJ61" s="32">
        <f t="shared" ca="1" si="20"/>
        <v>0</v>
      </c>
      <c r="DK61" s="32">
        <f t="shared" ca="1" si="20"/>
        <v>0</v>
      </c>
      <c r="DL61" s="32">
        <f t="shared" ca="1" si="20"/>
        <v>0</v>
      </c>
      <c r="DM61" s="32">
        <f t="shared" ca="1" si="20"/>
        <v>0</v>
      </c>
      <c r="DN61" s="32">
        <f t="shared" ca="1" si="20"/>
        <v>0</v>
      </c>
      <c r="DO61" s="32">
        <f t="shared" ca="1" si="20"/>
        <v>9.1199999999999992</v>
      </c>
      <c r="DP61" s="32">
        <f t="shared" ca="1" si="20"/>
        <v>178.03</v>
      </c>
      <c r="DQ61" s="32">
        <f t="shared" ca="1" si="20"/>
        <v>1382.02</v>
      </c>
      <c r="DR61" s="32">
        <f t="shared" ca="1" si="20"/>
        <v>100.87</v>
      </c>
      <c r="DS61" s="32">
        <f t="shared" ca="1" si="20"/>
        <v>67.61</v>
      </c>
      <c r="DT61" s="32">
        <f t="shared" ca="1" si="20"/>
        <v>213.55</v>
      </c>
      <c r="DU61" s="31">
        <f t="shared" ca="1" si="21"/>
        <v>0</v>
      </c>
      <c r="DV61" s="31">
        <f t="shared" ca="1" si="21"/>
        <v>0</v>
      </c>
      <c r="DW61" s="31">
        <f t="shared" ca="1" si="21"/>
        <v>0</v>
      </c>
      <c r="DX61" s="31">
        <f t="shared" ca="1" si="21"/>
        <v>0</v>
      </c>
      <c r="DY61" s="31">
        <f t="shared" ca="1" si="21"/>
        <v>0</v>
      </c>
      <c r="DZ61" s="31">
        <f t="shared" ca="1" si="21"/>
        <v>0</v>
      </c>
      <c r="EA61" s="31">
        <f t="shared" ca="1" si="21"/>
        <v>56.68</v>
      </c>
      <c r="EB61" s="31">
        <f t="shared" ca="1" si="21"/>
        <v>1100.69</v>
      </c>
      <c r="EC61" s="31">
        <f t="shared" ca="1" si="21"/>
        <v>8497.48</v>
      </c>
      <c r="ED61" s="31">
        <f t="shared" ca="1" si="21"/>
        <v>616.9</v>
      </c>
      <c r="EE61" s="31">
        <f t="shared" ca="1" si="21"/>
        <v>411.21</v>
      </c>
      <c r="EF61" s="31">
        <f t="shared" ca="1" si="21"/>
        <v>1291.71</v>
      </c>
      <c r="EG61" s="32">
        <f t="shared" ca="1" si="22"/>
        <v>0</v>
      </c>
      <c r="EH61" s="32">
        <f t="shared" ca="1" si="22"/>
        <v>0</v>
      </c>
      <c r="EI61" s="32">
        <f t="shared" ca="1" si="22"/>
        <v>0</v>
      </c>
      <c r="EJ61" s="32">
        <f t="shared" ca="1" si="22"/>
        <v>0</v>
      </c>
      <c r="EK61" s="32">
        <f t="shared" ca="1" si="22"/>
        <v>0</v>
      </c>
      <c r="EL61" s="32">
        <f t="shared" ca="1" si="22"/>
        <v>0</v>
      </c>
      <c r="EM61" s="32">
        <f t="shared" ca="1" si="22"/>
        <v>248.13999999999993</v>
      </c>
      <c r="EN61" s="32">
        <f t="shared" ca="1" si="22"/>
        <v>4839.3300000000027</v>
      </c>
      <c r="EO61" s="32">
        <f t="shared" ca="1" si="22"/>
        <v>37519.83</v>
      </c>
      <c r="EP61" s="32">
        <f t="shared" ca="1" si="22"/>
        <v>2735.1799999999989</v>
      </c>
      <c r="EQ61" s="32">
        <f t="shared" ca="1" si="22"/>
        <v>1831.08</v>
      </c>
      <c r="ER61" s="32">
        <f t="shared" ca="1" si="22"/>
        <v>5776.1799999999967</v>
      </c>
    </row>
    <row r="62" spans="1:148">
      <c r="A62" t="s">
        <v>485</v>
      </c>
      <c r="B62" s="1" t="s">
        <v>61</v>
      </c>
      <c r="C62" t="str">
        <f t="shared" ca="1" si="1"/>
        <v>ENC3</v>
      </c>
      <c r="D62" t="str">
        <f t="shared" ca="1" si="2"/>
        <v>Clover Bar #3</v>
      </c>
      <c r="E62" s="51">
        <f ca="1">IFERROR(IF(AND($A62=VLOOKUP($A62&amp;"."&amp;$C62,UncollectibleLookup,2,FALSE),$C62=VLOOKUP($A62&amp;"."&amp;$C62,UncollectibleLookup,4,FALSE)),0,'Module C Corrected'!E62),'Module C Corrected'!E62)</f>
        <v>0</v>
      </c>
      <c r="F62" s="51">
        <f ca="1">IFERROR(IF(AND($A62=VLOOKUP($A62&amp;"."&amp;$C62,UncollectibleLookup,2,FALSE),$C62=VLOOKUP($A62&amp;"."&amp;$C62,UncollectibleLookup,4,FALSE)),0,'Module C Corrected'!F62),'Module C Corrected'!F62)</f>
        <v>0</v>
      </c>
      <c r="G62" s="51">
        <f ca="1">IFERROR(IF(AND($A62=VLOOKUP($A62&amp;"."&amp;$C62,UncollectibleLookup,2,FALSE),$C62=VLOOKUP($A62&amp;"."&amp;$C62,UncollectibleLookup,4,FALSE)),0,'Module C Corrected'!G62),'Module C Corrected'!G62)</f>
        <v>0</v>
      </c>
      <c r="H62" s="51">
        <f ca="1">IFERROR(IF(AND($A62=VLOOKUP($A62&amp;"."&amp;$C62,UncollectibleLookup,2,FALSE),$C62=VLOOKUP($A62&amp;"."&amp;$C62,UncollectibleLookup,4,FALSE)),0,'Module C Corrected'!H62),'Module C Corrected'!H62)</f>
        <v>0</v>
      </c>
      <c r="I62" s="51">
        <f ca="1">IFERROR(IF(AND($A62=VLOOKUP($A62&amp;"."&amp;$C62,UncollectibleLookup,2,FALSE),$C62=VLOOKUP($A62&amp;"."&amp;$C62,UncollectibleLookup,4,FALSE)),0,'Module C Corrected'!I62),'Module C Corrected'!I62)</f>
        <v>0</v>
      </c>
      <c r="J62" s="51">
        <f ca="1">IFERROR(IF(AND($A62=VLOOKUP($A62&amp;"."&amp;$C62,UncollectibleLookup,2,FALSE),$C62=VLOOKUP($A62&amp;"."&amp;$C62,UncollectibleLookup,4,FALSE)),0,'Module C Corrected'!J62),'Module C Corrected'!J62)</f>
        <v>0</v>
      </c>
      <c r="K62" s="51">
        <f ca="1">IFERROR(IF(AND($A62=VLOOKUP($A62&amp;"."&amp;$C62,UncollectibleLookup,2,FALSE),$C62=VLOOKUP($A62&amp;"."&amp;$C62,UncollectibleLookup,4,FALSE)),0,'Module C Corrected'!K62),'Module C Corrected'!K62)</f>
        <v>0</v>
      </c>
      <c r="L62" s="51">
        <f ca="1">IFERROR(IF(AND($A62=VLOOKUP($A62&amp;"."&amp;$C62,UncollectibleLookup,2,FALSE),$C62=VLOOKUP($A62&amp;"."&amp;$C62,UncollectibleLookup,4,FALSE)),0,'Module C Corrected'!L62),'Module C Corrected'!L62)</f>
        <v>0</v>
      </c>
      <c r="M62" s="51">
        <f ca="1">IFERROR(IF(AND($A62=VLOOKUP($A62&amp;"."&amp;$C62,UncollectibleLookup,2,FALSE),$C62=VLOOKUP($A62&amp;"."&amp;$C62,UncollectibleLookup,4,FALSE)),0,'Module C Corrected'!M62),'Module C Corrected'!M62)</f>
        <v>0</v>
      </c>
      <c r="N62" s="51">
        <f ca="1">IFERROR(IF(AND($A62=VLOOKUP($A62&amp;"."&amp;$C62,UncollectibleLookup,2,FALSE),$C62=VLOOKUP($A62&amp;"."&amp;$C62,UncollectibleLookup,4,FALSE)),0,'Module C Corrected'!N62),'Module C Corrected'!N62)</f>
        <v>0</v>
      </c>
      <c r="O62" s="51">
        <f ca="1">IFERROR(IF(AND($A62=VLOOKUP($A62&amp;"."&amp;$C62,UncollectibleLookup,2,FALSE),$C62=VLOOKUP($A62&amp;"."&amp;$C62,UncollectibleLookup,4,FALSE)),0,'Module C Corrected'!O62),'Module C Corrected'!O62)</f>
        <v>6762.4826290000001</v>
      </c>
      <c r="P62" s="51">
        <f ca="1">IFERROR(IF(AND($A62=VLOOKUP($A62&amp;"."&amp;$C62,UncollectibleLookup,2,FALSE),$C62=VLOOKUP($A62&amp;"."&amp;$C62,UncollectibleLookup,4,FALSE)),0,'Module C Corrected'!P62),'Module C Corrected'!P62)</f>
        <v>954.12965380000003</v>
      </c>
      <c r="Q62" s="32">
        <f ca="1">IFERROR(IF(AND($A62=VLOOKUP($A62&amp;"."&amp;$C62,UncollectibleLookup,2,FALSE),$C62=VLOOKUP($A62&amp;"."&amp;$C62,UncollectibleLookup,4,FALSE)),0,'Module C Corrected'!Q62),'Module C Corrected'!Q62)</f>
        <v>0</v>
      </c>
      <c r="R62" s="32">
        <f ca="1">IFERROR(IF(AND($A62=VLOOKUP($A62&amp;"."&amp;$C62,UncollectibleLookup,2,FALSE),$C62=VLOOKUP($A62&amp;"."&amp;$C62,UncollectibleLookup,4,FALSE)),0,'Module C Corrected'!R62),'Module C Corrected'!R62)</f>
        <v>0</v>
      </c>
      <c r="S62" s="32">
        <f ca="1">IFERROR(IF(AND($A62=VLOOKUP($A62&amp;"."&amp;$C62,UncollectibleLookup,2,FALSE),$C62=VLOOKUP($A62&amp;"."&amp;$C62,UncollectibleLookup,4,FALSE)),0,'Module C Corrected'!S62),'Module C Corrected'!S62)</f>
        <v>0</v>
      </c>
      <c r="T62" s="32">
        <f ca="1">IFERROR(IF(AND($A62=VLOOKUP($A62&amp;"."&amp;$C62,UncollectibleLookup,2,FALSE),$C62=VLOOKUP($A62&amp;"."&amp;$C62,UncollectibleLookup,4,FALSE)),0,'Module C Corrected'!T62),'Module C Corrected'!T62)</f>
        <v>0</v>
      </c>
      <c r="U62" s="32">
        <f ca="1">IFERROR(IF(AND($A62=VLOOKUP($A62&amp;"."&amp;$C62,UncollectibleLookup,2,FALSE),$C62=VLOOKUP($A62&amp;"."&amp;$C62,UncollectibleLookup,4,FALSE)),0,'Module C Corrected'!U62),'Module C Corrected'!U62)</f>
        <v>0</v>
      </c>
      <c r="V62" s="32">
        <f ca="1">IFERROR(IF(AND($A62=VLOOKUP($A62&amp;"."&amp;$C62,UncollectibleLookup,2,FALSE),$C62=VLOOKUP($A62&amp;"."&amp;$C62,UncollectibleLookup,4,FALSE)),0,'Module C Corrected'!V62),'Module C Corrected'!V62)</f>
        <v>0</v>
      </c>
      <c r="W62" s="32">
        <f ca="1">IFERROR(IF(AND($A62=VLOOKUP($A62&amp;"."&amp;$C62,UncollectibleLookup,2,FALSE),$C62=VLOOKUP($A62&amp;"."&amp;$C62,UncollectibleLookup,4,FALSE)),0,'Module C Corrected'!W62),'Module C Corrected'!W62)</f>
        <v>0</v>
      </c>
      <c r="X62" s="32">
        <f ca="1">IFERROR(IF(AND($A62=VLOOKUP($A62&amp;"."&amp;$C62,UncollectibleLookup,2,FALSE),$C62=VLOOKUP($A62&amp;"."&amp;$C62,UncollectibleLookup,4,FALSE)),0,'Module C Corrected'!X62),'Module C Corrected'!X62)</f>
        <v>0</v>
      </c>
      <c r="Y62" s="32">
        <f ca="1">IFERROR(IF(AND($A62=VLOOKUP($A62&amp;"."&amp;$C62,UncollectibleLookup,2,FALSE),$C62=VLOOKUP($A62&amp;"."&amp;$C62,UncollectibleLookup,4,FALSE)),0,'Module C Corrected'!Y62),'Module C Corrected'!Y62)</f>
        <v>0</v>
      </c>
      <c r="Z62" s="32">
        <f ca="1">IFERROR(IF(AND($A62=VLOOKUP($A62&amp;"."&amp;$C62,UncollectibleLookup,2,FALSE),$C62=VLOOKUP($A62&amp;"."&amp;$C62,UncollectibleLookup,4,FALSE)),0,'Module C Corrected'!Z62),'Module C Corrected'!Z62)</f>
        <v>0</v>
      </c>
      <c r="AA62" s="32">
        <f ca="1">IFERROR(IF(AND($A62=VLOOKUP($A62&amp;"."&amp;$C62,UncollectibleLookup,2,FALSE),$C62=VLOOKUP($A62&amp;"."&amp;$C62,UncollectibleLookup,4,FALSE)),0,'Module C Corrected'!AA62),'Module C Corrected'!AA62)</f>
        <v>406158.37</v>
      </c>
      <c r="AB62" s="32">
        <f ca="1">IFERROR(IF(AND($A62=VLOOKUP($A62&amp;"."&amp;$C62,UncollectibleLookup,2,FALSE),$C62=VLOOKUP($A62&amp;"."&amp;$C62,UncollectibleLookup,4,FALSE)),0,'Module C Corrected'!AB62),'Module C Corrected'!AB62)</f>
        <v>114674.09</v>
      </c>
      <c r="AC62" s="2" t="str">
        <f>IF(ISBLANK('Module C Corrected'!AC62),"",'Module C Corrected'!AC62)</f>
        <v/>
      </c>
      <c r="AD62" s="2" t="str">
        <f>IF(ISBLANK('Module C Corrected'!AD62),"",'Module C Corrected'!AD62)</f>
        <v/>
      </c>
      <c r="AE62" s="2" t="str">
        <f>IF(ISBLANK('Module C Corrected'!AE62),"",'Module C Corrected'!AE62)</f>
        <v/>
      </c>
      <c r="AF62" s="2" t="str">
        <f>IF(ISBLANK('Module C Corrected'!AF62),"",'Module C Corrected'!AF62)</f>
        <v/>
      </c>
      <c r="AG62" s="2" t="str">
        <f>IF(ISBLANK('Module C Corrected'!AG62),"",'Module C Corrected'!AG62)</f>
        <v/>
      </c>
      <c r="AH62" s="2" t="str">
        <f>IF(ISBLANK('Module C Corrected'!AH62),"",'Module C Corrected'!AH62)</f>
        <v/>
      </c>
      <c r="AI62" s="2" t="str">
        <f>IF(ISBLANK('Module C Corrected'!AI62),"",'Module C Corrected'!AI62)</f>
        <v/>
      </c>
      <c r="AJ62" s="2" t="str">
        <f>IF(ISBLANK('Module C Corrected'!AJ62),"",'Module C Corrected'!AJ62)</f>
        <v/>
      </c>
      <c r="AK62" s="2" t="str">
        <f>IF(ISBLANK('Module C Corrected'!AK62),"",'Module C Corrected'!AK62)</f>
        <v/>
      </c>
      <c r="AL62" s="2">
        <f>IF(ISBLANK('Module C Corrected'!AL62),"",'Module C Corrected'!AL62)</f>
        <v>4.3600000000000003</v>
      </c>
      <c r="AM62" s="2">
        <f>IF(ISBLANK('Module C Corrected'!AM62),"",'Module C Corrected'!AM62)</f>
        <v>4.3600000000000003</v>
      </c>
      <c r="AN62" s="2">
        <f>IF(ISBLANK('Module C Corrected'!AN62),"",'Module C Corrected'!AN62)</f>
        <v>4.3600000000000003</v>
      </c>
      <c r="AO62" s="33">
        <f ca="1">IFERROR(IF(AND($A62=VLOOKUP($A62&amp;"."&amp;$C62,UncollectibleLookup,2,FALSE),$C62=VLOOKUP($A62&amp;"."&amp;$C62,UncollectibleLookup,4,FALSE)),0,'Module C Corrected'!AO62),'Module C Corrected'!AO62)</f>
        <v>0</v>
      </c>
      <c r="AP62" s="33">
        <f ca="1">IFERROR(IF(AND($A62=VLOOKUP($A62&amp;"."&amp;$C62,UncollectibleLookup,2,FALSE),$C62=VLOOKUP($A62&amp;"."&amp;$C62,UncollectibleLookup,4,FALSE)),0,'Module C Corrected'!AP62),'Module C Corrected'!AP62)</f>
        <v>0</v>
      </c>
      <c r="AQ62" s="33">
        <f ca="1">IFERROR(IF(AND($A62=VLOOKUP($A62&amp;"."&amp;$C62,UncollectibleLookup,2,FALSE),$C62=VLOOKUP($A62&amp;"."&amp;$C62,UncollectibleLookup,4,FALSE)),0,'Module C Corrected'!AQ62),'Module C Corrected'!AQ62)</f>
        <v>0</v>
      </c>
      <c r="AR62" s="33">
        <f ca="1">IFERROR(IF(AND($A62=VLOOKUP($A62&amp;"."&amp;$C62,UncollectibleLookup,2,FALSE),$C62=VLOOKUP($A62&amp;"."&amp;$C62,UncollectibleLookup,4,FALSE)),0,'Module C Corrected'!AR62),'Module C Corrected'!AR62)</f>
        <v>0</v>
      </c>
      <c r="AS62" s="33">
        <f ca="1">IFERROR(IF(AND($A62=VLOOKUP($A62&amp;"."&amp;$C62,UncollectibleLookup,2,FALSE),$C62=VLOOKUP($A62&amp;"."&amp;$C62,UncollectibleLookup,4,FALSE)),0,'Module C Corrected'!AS62),'Module C Corrected'!AS62)</f>
        <v>0</v>
      </c>
      <c r="AT62" s="33">
        <f ca="1">IFERROR(IF(AND($A62=VLOOKUP($A62&amp;"."&amp;$C62,UncollectibleLookup,2,FALSE),$C62=VLOOKUP($A62&amp;"."&amp;$C62,UncollectibleLookup,4,FALSE)),0,'Module C Corrected'!AT62),'Module C Corrected'!AT62)</f>
        <v>0</v>
      </c>
      <c r="AU62" s="33">
        <f ca="1">IFERROR(IF(AND($A62=VLOOKUP($A62&amp;"."&amp;$C62,UncollectibleLookup,2,FALSE),$C62=VLOOKUP($A62&amp;"."&amp;$C62,UncollectibleLookup,4,FALSE)),0,'Module C Corrected'!AU62),'Module C Corrected'!AU62)</f>
        <v>0</v>
      </c>
      <c r="AV62" s="33">
        <f ca="1">IFERROR(IF(AND($A62=VLOOKUP($A62&amp;"."&amp;$C62,UncollectibleLookup,2,FALSE),$C62=VLOOKUP($A62&amp;"."&amp;$C62,UncollectibleLookup,4,FALSE)),0,'Module C Corrected'!AV62),'Module C Corrected'!AV62)</f>
        <v>0</v>
      </c>
      <c r="AW62" s="33">
        <f ca="1">IFERROR(IF(AND($A62=VLOOKUP($A62&amp;"."&amp;$C62,UncollectibleLookup,2,FALSE),$C62=VLOOKUP($A62&amp;"."&amp;$C62,UncollectibleLookup,4,FALSE)),0,'Module C Corrected'!AW62),'Module C Corrected'!AW62)</f>
        <v>0</v>
      </c>
      <c r="AX62" s="33">
        <f ca="1">IFERROR(IF(AND($A62=VLOOKUP($A62&amp;"."&amp;$C62,UncollectibleLookup,2,FALSE),$C62=VLOOKUP($A62&amp;"."&amp;$C62,UncollectibleLookup,4,FALSE)),0,'Module C Corrected'!AX62),'Module C Corrected'!AX62)</f>
        <v>0</v>
      </c>
      <c r="AY62" s="33">
        <f ca="1">IFERROR(IF(AND($A62=VLOOKUP($A62&amp;"."&amp;$C62,UncollectibleLookup,2,FALSE),$C62=VLOOKUP($A62&amp;"."&amp;$C62,UncollectibleLookup,4,FALSE)),0,'Module C Corrected'!AY62),'Module C Corrected'!AY62)</f>
        <v>17708.5</v>
      </c>
      <c r="AZ62" s="33">
        <f ca="1">IFERROR(IF(AND($A62=VLOOKUP($A62&amp;"."&amp;$C62,UncollectibleLookup,2,FALSE),$C62=VLOOKUP($A62&amp;"."&amp;$C62,UncollectibleLookup,4,FALSE)),0,'Module C Corrected'!AZ62),'Module C Corrected'!AZ62)</f>
        <v>4999.79</v>
      </c>
      <c r="BA62" s="31">
        <f t="shared" ca="1" si="27"/>
        <v>0</v>
      </c>
      <c r="BB62" s="31">
        <f t="shared" ca="1" si="27"/>
        <v>0</v>
      </c>
      <c r="BC62" s="31">
        <f t="shared" ca="1" si="27"/>
        <v>0</v>
      </c>
      <c r="BD62" s="31">
        <f t="shared" ca="1" si="23"/>
        <v>0</v>
      </c>
      <c r="BE62" s="31">
        <f t="shared" ca="1" si="23"/>
        <v>0</v>
      </c>
      <c r="BF62" s="31">
        <f t="shared" ca="1" si="23"/>
        <v>0</v>
      </c>
      <c r="BG62" s="31">
        <f t="shared" ca="1" si="23"/>
        <v>0</v>
      </c>
      <c r="BH62" s="31">
        <f t="shared" ca="1" si="23"/>
        <v>0</v>
      </c>
      <c r="BI62" s="31">
        <f t="shared" ca="1" si="23"/>
        <v>0</v>
      </c>
      <c r="BJ62" s="31">
        <f t="shared" ca="1" si="23"/>
        <v>0</v>
      </c>
      <c r="BK62" s="31">
        <f t="shared" ca="1" si="23"/>
        <v>-487.39</v>
      </c>
      <c r="BL62" s="31">
        <f t="shared" ca="1" si="23"/>
        <v>-137.61000000000001</v>
      </c>
      <c r="BM62" s="6">
        <f t="shared" ca="1" si="24"/>
        <v>3.8399999999999997E-2</v>
      </c>
      <c r="BN62" s="6">
        <f t="shared" ca="1" si="24"/>
        <v>3.8399999999999997E-2</v>
      </c>
      <c r="BO62" s="6">
        <f t="shared" ca="1" si="24"/>
        <v>3.8399999999999997E-2</v>
      </c>
      <c r="BP62" s="6">
        <f t="shared" ca="1" si="24"/>
        <v>3.8399999999999997E-2</v>
      </c>
      <c r="BQ62" s="6">
        <f t="shared" ca="1" si="24"/>
        <v>3.8399999999999997E-2</v>
      </c>
      <c r="BR62" s="6">
        <f t="shared" ca="1" si="24"/>
        <v>3.8399999999999997E-2</v>
      </c>
      <c r="BS62" s="6">
        <f t="shared" ca="1" si="24"/>
        <v>3.8399999999999997E-2</v>
      </c>
      <c r="BT62" s="6">
        <f t="shared" ca="1" si="24"/>
        <v>3.8399999999999997E-2</v>
      </c>
      <c r="BU62" s="6">
        <f t="shared" ca="1" si="24"/>
        <v>3.8399999999999997E-2</v>
      </c>
      <c r="BV62" s="6">
        <f t="shared" ca="1" si="24"/>
        <v>3.8399999999999997E-2</v>
      </c>
      <c r="BW62" s="6">
        <f t="shared" ca="1" si="24"/>
        <v>3.8399999999999997E-2</v>
      </c>
      <c r="BX62" s="6">
        <f t="shared" ca="1" si="24"/>
        <v>3.8399999999999997E-2</v>
      </c>
      <c r="BY62" s="31">
        <f t="shared" ca="1" si="31"/>
        <v>0</v>
      </c>
      <c r="BZ62" s="31">
        <f t="shared" ca="1" si="31"/>
        <v>0</v>
      </c>
      <c r="CA62" s="31">
        <f t="shared" ca="1" si="31"/>
        <v>0</v>
      </c>
      <c r="CB62" s="31">
        <f t="shared" ca="1" si="31"/>
        <v>0</v>
      </c>
      <c r="CC62" s="31">
        <f t="shared" ca="1" si="31"/>
        <v>0</v>
      </c>
      <c r="CD62" s="31">
        <f t="shared" ca="1" si="31"/>
        <v>0</v>
      </c>
      <c r="CE62" s="31">
        <f t="shared" ca="1" si="30"/>
        <v>0</v>
      </c>
      <c r="CF62" s="31">
        <f t="shared" ca="1" si="30"/>
        <v>0</v>
      </c>
      <c r="CG62" s="31">
        <f t="shared" ca="1" si="30"/>
        <v>0</v>
      </c>
      <c r="CH62" s="31">
        <f t="shared" ca="1" si="30"/>
        <v>0</v>
      </c>
      <c r="CI62" s="31">
        <f t="shared" ca="1" si="30"/>
        <v>15596.48</v>
      </c>
      <c r="CJ62" s="31">
        <f t="shared" ca="1" si="30"/>
        <v>4403.49</v>
      </c>
      <c r="CK62" s="32">
        <f t="shared" ca="1" si="28"/>
        <v>0</v>
      </c>
      <c r="CL62" s="32">
        <f t="shared" ca="1" si="28"/>
        <v>0</v>
      </c>
      <c r="CM62" s="32">
        <f t="shared" ca="1" si="28"/>
        <v>0</v>
      </c>
      <c r="CN62" s="32">
        <f t="shared" ca="1" si="25"/>
        <v>0</v>
      </c>
      <c r="CO62" s="32">
        <f t="shared" ca="1" si="25"/>
        <v>0</v>
      </c>
      <c r="CP62" s="32">
        <f t="shared" ca="1" si="25"/>
        <v>0</v>
      </c>
      <c r="CQ62" s="32">
        <f t="shared" ca="1" si="25"/>
        <v>0</v>
      </c>
      <c r="CR62" s="32">
        <f t="shared" ca="1" si="25"/>
        <v>0</v>
      </c>
      <c r="CS62" s="32">
        <f t="shared" ca="1" si="25"/>
        <v>0</v>
      </c>
      <c r="CT62" s="32">
        <f t="shared" ca="1" si="25"/>
        <v>0</v>
      </c>
      <c r="CU62" s="32">
        <f t="shared" ca="1" si="25"/>
        <v>1015.4</v>
      </c>
      <c r="CV62" s="32">
        <f t="shared" ca="1" si="25"/>
        <v>286.69</v>
      </c>
      <c r="CW62" s="31">
        <f t="shared" ca="1" si="29"/>
        <v>0</v>
      </c>
      <c r="CX62" s="31">
        <f t="shared" ca="1" si="29"/>
        <v>0</v>
      </c>
      <c r="CY62" s="31">
        <f t="shared" ca="1" si="29"/>
        <v>0</v>
      </c>
      <c r="CZ62" s="31">
        <f t="shared" ca="1" si="26"/>
        <v>0</v>
      </c>
      <c r="DA62" s="31">
        <f t="shared" ca="1" si="26"/>
        <v>0</v>
      </c>
      <c r="DB62" s="31">
        <f t="shared" ca="1" si="26"/>
        <v>0</v>
      </c>
      <c r="DC62" s="31">
        <f t="shared" ca="1" si="26"/>
        <v>0</v>
      </c>
      <c r="DD62" s="31">
        <f t="shared" ca="1" si="26"/>
        <v>0</v>
      </c>
      <c r="DE62" s="31">
        <f t="shared" ca="1" si="26"/>
        <v>0</v>
      </c>
      <c r="DF62" s="31">
        <f t="shared" ca="1" si="26"/>
        <v>0</v>
      </c>
      <c r="DG62" s="31">
        <f t="shared" ca="1" si="26"/>
        <v>-609.229999999999</v>
      </c>
      <c r="DH62" s="31">
        <f t="shared" ca="1" si="26"/>
        <v>-172.00000000000057</v>
      </c>
      <c r="DI62" s="32">
        <f t="shared" ca="1" si="20"/>
        <v>0</v>
      </c>
      <c r="DJ62" s="32">
        <f t="shared" ca="1" si="20"/>
        <v>0</v>
      </c>
      <c r="DK62" s="32">
        <f t="shared" ca="1" si="20"/>
        <v>0</v>
      </c>
      <c r="DL62" s="32">
        <f t="shared" ref="DL62:DT90" ca="1" si="32">ROUND(CZ62*5%,2)</f>
        <v>0</v>
      </c>
      <c r="DM62" s="32">
        <f t="shared" ca="1" si="32"/>
        <v>0</v>
      </c>
      <c r="DN62" s="32">
        <f t="shared" ca="1" si="32"/>
        <v>0</v>
      </c>
      <c r="DO62" s="32">
        <f t="shared" ca="1" si="32"/>
        <v>0</v>
      </c>
      <c r="DP62" s="32">
        <f t="shared" ca="1" si="32"/>
        <v>0</v>
      </c>
      <c r="DQ62" s="32">
        <f t="shared" ca="1" si="32"/>
        <v>0</v>
      </c>
      <c r="DR62" s="32">
        <f t="shared" ca="1" si="32"/>
        <v>0</v>
      </c>
      <c r="DS62" s="32">
        <f t="shared" ca="1" si="32"/>
        <v>-30.46</v>
      </c>
      <c r="DT62" s="32">
        <f t="shared" ca="1" si="32"/>
        <v>-8.6</v>
      </c>
      <c r="DU62" s="31">
        <f t="shared" ca="1" si="21"/>
        <v>0</v>
      </c>
      <c r="DV62" s="31">
        <f t="shared" ca="1" si="21"/>
        <v>0</v>
      </c>
      <c r="DW62" s="31">
        <f t="shared" ca="1" si="21"/>
        <v>0</v>
      </c>
      <c r="DX62" s="31">
        <f t="shared" ref="DX62:EF90" ca="1" si="33">ROUND(CZ62*DX$3,2)</f>
        <v>0</v>
      </c>
      <c r="DY62" s="31">
        <f t="shared" ca="1" si="33"/>
        <v>0</v>
      </c>
      <c r="DZ62" s="31">
        <f t="shared" ca="1" si="33"/>
        <v>0</v>
      </c>
      <c r="EA62" s="31">
        <f t="shared" ca="1" si="33"/>
        <v>0</v>
      </c>
      <c r="EB62" s="31">
        <f t="shared" ca="1" si="33"/>
        <v>0</v>
      </c>
      <c r="EC62" s="31">
        <f t="shared" ca="1" si="33"/>
        <v>0</v>
      </c>
      <c r="ED62" s="31">
        <f t="shared" ca="1" si="33"/>
        <v>0</v>
      </c>
      <c r="EE62" s="31">
        <f t="shared" ca="1" si="33"/>
        <v>-185.26</v>
      </c>
      <c r="EF62" s="31">
        <f t="shared" ca="1" si="33"/>
        <v>-52.02</v>
      </c>
      <c r="EG62" s="32">
        <f t="shared" ca="1" si="22"/>
        <v>0</v>
      </c>
      <c r="EH62" s="32">
        <f t="shared" ca="1" si="22"/>
        <v>0</v>
      </c>
      <c r="EI62" s="32">
        <f t="shared" ca="1" si="22"/>
        <v>0</v>
      </c>
      <c r="EJ62" s="32">
        <f t="shared" ref="EJ62:ER90" ca="1" si="34">CZ62+DL62+DX62</f>
        <v>0</v>
      </c>
      <c r="EK62" s="32">
        <f t="shared" ca="1" si="34"/>
        <v>0</v>
      </c>
      <c r="EL62" s="32">
        <f t="shared" ca="1" si="34"/>
        <v>0</v>
      </c>
      <c r="EM62" s="32">
        <f t="shared" ca="1" si="34"/>
        <v>0</v>
      </c>
      <c r="EN62" s="32">
        <f t="shared" ca="1" si="34"/>
        <v>0</v>
      </c>
      <c r="EO62" s="32">
        <f t="shared" ca="1" si="34"/>
        <v>0</v>
      </c>
      <c r="EP62" s="32">
        <f t="shared" ca="1" si="34"/>
        <v>0</v>
      </c>
      <c r="EQ62" s="32">
        <f t="shared" ca="1" si="34"/>
        <v>-824.94999999999902</v>
      </c>
      <c r="ER62" s="32">
        <f t="shared" ca="1" si="34"/>
        <v>-232.62000000000057</v>
      </c>
    </row>
    <row r="63" spans="1:148">
      <c r="A63" t="s">
        <v>448</v>
      </c>
      <c r="B63" s="1" t="s">
        <v>135</v>
      </c>
      <c r="C63" t="str">
        <f t="shared" ca="1" si="1"/>
        <v>BCHIMP</v>
      </c>
      <c r="D63" t="str">
        <f t="shared" ca="1" si="2"/>
        <v>Alberta-BC Intertie - Import</v>
      </c>
      <c r="E63" s="51">
        <f ca="1">IFERROR(IF(AND($A63=VLOOKUP($A63&amp;"."&amp;$C63,UncollectibleLookup,2,FALSE),$C63=VLOOKUP($A63&amp;"."&amp;$C63,UncollectibleLookup,4,FALSE)),0,'Module C Corrected'!E63),'Module C Corrected'!E63)</f>
        <v>0</v>
      </c>
      <c r="F63" s="51">
        <f ca="1">IFERROR(IF(AND($A63=VLOOKUP($A63&amp;"."&amp;$C63,UncollectibleLookup,2,FALSE),$C63=VLOOKUP($A63&amp;"."&amp;$C63,UncollectibleLookup,4,FALSE)),0,'Module C Corrected'!F63),'Module C Corrected'!F63)</f>
        <v>0</v>
      </c>
      <c r="G63" s="51">
        <f ca="1">IFERROR(IF(AND($A63=VLOOKUP($A63&amp;"."&amp;$C63,UncollectibleLookup,2,FALSE),$C63=VLOOKUP($A63&amp;"."&amp;$C63,UncollectibleLookup,4,FALSE)),0,'Module C Corrected'!G63),'Module C Corrected'!G63)</f>
        <v>4117</v>
      </c>
      <c r="H63" s="51">
        <f ca="1">IFERROR(IF(AND($A63=VLOOKUP($A63&amp;"."&amp;$C63,UncollectibleLookup,2,FALSE),$C63=VLOOKUP($A63&amp;"."&amp;$C63,UncollectibleLookup,4,FALSE)),0,'Module C Corrected'!H63),'Module C Corrected'!H63)</f>
        <v>1044</v>
      </c>
      <c r="I63" s="51">
        <f ca="1">IFERROR(IF(AND($A63=VLOOKUP($A63&amp;"."&amp;$C63,UncollectibleLookup,2,FALSE),$C63=VLOOKUP($A63&amp;"."&amp;$C63,UncollectibleLookup,4,FALSE)),0,'Module C Corrected'!I63),'Module C Corrected'!I63)</f>
        <v>6421</v>
      </c>
      <c r="J63" s="51">
        <f ca="1">IFERROR(IF(AND($A63=VLOOKUP($A63&amp;"."&amp;$C63,UncollectibleLookup,2,FALSE),$C63=VLOOKUP($A63&amp;"."&amp;$C63,UncollectibleLookup,4,FALSE)),0,'Module C Corrected'!J63),'Module C Corrected'!J63)</f>
        <v>6819</v>
      </c>
      <c r="K63" s="51">
        <f ca="1">IFERROR(IF(AND($A63=VLOOKUP($A63&amp;"."&amp;$C63,UncollectibleLookup,2,FALSE),$C63=VLOOKUP($A63&amp;"."&amp;$C63,UncollectibleLookup,4,FALSE)),0,'Module C Corrected'!K63),'Module C Corrected'!K63)</f>
        <v>5804</v>
      </c>
      <c r="L63" s="51">
        <f ca="1">IFERROR(IF(AND($A63=VLOOKUP($A63&amp;"."&amp;$C63,UncollectibleLookup,2,FALSE),$C63=VLOOKUP($A63&amp;"."&amp;$C63,UncollectibleLookup,4,FALSE)),0,'Module C Corrected'!L63),'Module C Corrected'!L63)</f>
        <v>711</v>
      </c>
      <c r="M63" s="51">
        <f ca="1">IFERROR(IF(AND($A63=VLOOKUP($A63&amp;"."&amp;$C63,UncollectibleLookup,2,FALSE),$C63=VLOOKUP($A63&amp;"."&amp;$C63,UncollectibleLookup,4,FALSE)),0,'Module C Corrected'!M63),'Module C Corrected'!M63)</f>
        <v>820</v>
      </c>
      <c r="N63" s="51">
        <f ca="1">IFERROR(IF(AND($A63=VLOOKUP($A63&amp;"."&amp;$C63,UncollectibleLookup,2,FALSE),$C63=VLOOKUP($A63&amp;"."&amp;$C63,UncollectibleLookup,4,FALSE)),0,'Module C Corrected'!N63),'Module C Corrected'!N63)</f>
        <v>993</v>
      </c>
      <c r="O63" s="51">
        <f ca="1">IFERROR(IF(AND($A63=VLOOKUP($A63&amp;"."&amp;$C63,UncollectibleLookup,2,FALSE),$C63=VLOOKUP($A63&amp;"."&amp;$C63,UncollectibleLookup,4,FALSE)),0,'Module C Corrected'!O63),'Module C Corrected'!O63)</f>
        <v>5152</v>
      </c>
      <c r="P63" s="51">
        <f ca="1">IFERROR(IF(AND($A63=VLOOKUP($A63&amp;"."&amp;$C63,UncollectibleLookup,2,FALSE),$C63=VLOOKUP($A63&amp;"."&amp;$C63,UncollectibleLookup,4,FALSE)),0,'Module C Corrected'!P63),'Module C Corrected'!P63)</f>
        <v>4346</v>
      </c>
      <c r="Q63" s="32">
        <f ca="1">IFERROR(IF(AND($A63=VLOOKUP($A63&amp;"."&amp;$C63,UncollectibleLookup,2,FALSE),$C63=VLOOKUP($A63&amp;"."&amp;$C63,UncollectibleLookup,4,FALSE)),0,'Module C Corrected'!Q63),'Module C Corrected'!Q63)</f>
        <v>0</v>
      </c>
      <c r="R63" s="32">
        <f ca="1">IFERROR(IF(AND($A63=VLOOKUP($A63&amp;"."&amp;$C63,UncollectibleLookup,2,FALSE),$C63=VLOOKUP($A63&amp;"."&amp;$C63,UncollectibleLookup,4,FALSE)),0,'Module C Corrected'!R63),'Module C Corrected'!R63)</f>
        <v>0</v>
      </c>
      <c r="S63" s="32">
        <f ca="1">IFERROR(IF(AND($A63=VLOOKUP($A63&amp;"."&amp;$C63,UncollectibleLookup,2,FALSE),$C63=VLOOKUP($A63&amp;"."&amp;$C63,UncollectibleLookup,4,FALSE)),0,'Module C Corrected'!S63),'Module C Corrected'!S63)</f>
        <v>238326.49</v>
      </c>
      <c r="T63" s="32">
        <f ca="1">IFERROR(IF(AND($A63=VLOOKUP($A63&amp;"."&amp;$C63,UncollectibleLookup,2,FALSE),$C63=VLOOKUP($A63&amp;"."&amp;$C63,UncollectibleLookup,4,FALSE)),0,'Module C Corrected'!T63),'Module C Corrected'!T63)</f>
        <v>40323.839999999997</v>
      </c>
      <c r="U63" s="32">
        <f ca="1">IFERROR(IF(AND($A63=VLOOKUP($A63&amp;"."&amp;$C63,UncollectibleLookup,2,FALSE),$C63=VLOOKUP($A63&amp;"."&amp;$C63,UncollectibleLookup,4,FALSE)),0,'Module C Corrected'!U63),'Module C Corrected'!U63)</f>
        <v>278343.71999999997</v>
      </c>
      <c r="V63" s="32">
        <f ca="1">IFERROR(IF(AND($A63=VLOOKUP($A63&amp;"."&amp;$C63,UncollectibleLookup,2,FALSE),$C63=VLOOKUP($A63&amp;"."&amp;$C63,UncollectibleLookup,4,FALSE)),0,'Module C Corrected'!V63),'Module C Corrected'!V63)</f>
        <v>346714.67</v>
      </c>
      <c r="W63" s="32">
        <f ca="1">IFERROR(IF(AND($A63=VLOOKUP($A63&amp;"."&amp;$C63,UncollectibleLookup,2,FALSE),$C63=VLOOKUP($A63&amp;"."&amp;$C63,UncollectibleLookup,4,FALSE)),0,'Module C Corrected'!W63),'Module C Corrected'!W63)</f>
        <v>424028.71</v>
      </c>
      <c r="X63" s="32">
        <f ca="1">IFERROR(IF(AND($A63=VLOOKUP($A63&amp;"."&amp;$C63,UncollectibleLookup,2,FALSE),$C63=VLOOKUP($A63&amp;"."&amp;$C63,UncollectibleLookup,4,FALSE)),0,'Module C Corrected'!X63),'Module C Corrected'!X63)</f>
        <v>72629.23</v>
      </c>
      <c r="Y63" s="32">
        <f ca="1">IFERROR(IF(AND($A63=VLOOKUP($A63&amp;"."&amp;$C63,UncollectibleLookup,2,FALSE),$C63=VLOOKUP($A63&amp;"."&amp;$C63,UncollectibleLookup,4,FALSE)),0,'Module C Corrected'!Y63),'Module C Corrected'!Y63)</f>
        <v>256770.51</v>
      </c>
      <c r="Z63" s="32">
        <f ca="1">IFERROR(IF(AND($A63=VLOOKUP($A63&amp;"."&amp;$C63,UncollectibleLookup,2,FALSE),$C63=VLOOKUP($A63&amp;"."&amp;$C63,UncollectibleLookup,4,FALSE)),0,'Module C Corrected'!Z63),'Module C Corrected'!Z63)</f>
        <v>51807.24</v>
      </c>
      <c r="AA63" s="32">
        <f ca="1">IFERROR(IF(AND($A63=VLOOKUP($A63&amp;"."&amp;$C63,UncollectibleLookup,2,FALSE),$C63=VLOOKUP($A63&amp;"."&amp;$C63,UncollectibleLookup,4,FALSE)),0,'Module C Corrected'!AA63),'Module C Corrected'!AA63)</f>
        <v>572808</v>
      </c>
      <c r="AB63" s="32">
        <f ca="1">IFERROR(IF(AND($A63=VLOOKUP($A63&amp;"."&amp;$C63,UncollectibleLookup,2,FALSE),$C63=VLOOKUP($A63&amp;"."&amp;$C63,UncollectibleLookup,4,FALSE)),0,'Module C Corrected'!AB63),'Module C Corrected'!AB63)</f>
        <v>464761.03</v>
      </c>
      <c r="AC63" s="2" t="str">
        <f>IF(ISBLANK('Module C Corrected'!AC63),"",'Module C Corrected'!AC63)</f>
        <v/>
      </c>
      <c r="AD63" s="2" t="str">
        <f>IF(ISBLANK('Module C Corrected'!AD63),"",'Module C Corrected'!AD63)</f>
        <v/>
      </c>
      <c r="AE63" s="2">
        <f>IF(ISBLANK('Module C Corrected'!AE63),"",'Module C Corrected'!AE63)</f>
        <v>0.16</v>
      </c>
      <c r="AF63" s="2">
        <f>IF(ISBLANK('Module C Corrected'!AF63),"",'Module C Corrected'!AF63)</f>
        <v>0.16</v>
      </c>
      <c r="AG63" s="2">
        <f>IF(ISBLANK('Module C Corrected'!AG63),"",'Module C Corrected'!AG63)</f>
        <v>0.16</v>
      </c>
      <c r="AH63" s="2">
        <f>IF(ISBLANK('Module C Corrected'!AH63),"",'Module C Corrected'!AH63)</f>
        <v>0.16</v>
      </c>
      <c r="AI63" s="2">
        <f>IF(ISBLANK('Module C Corrected'!AI63),"",'Module C Corrected'!AI63)</f>
        <v>0.16</v>
      </c>
      <c r="AJ63" s="2">
        <f>IF(ISBLANK('Module C Corrected'!AJ63),"",'Module C Corrected'!AJ63)</f>
        <v>0.16</v>
      </c>
      <c r="AK63" s="2">
        <f>IF(ISBLANK('Module C Corrected'!AK63),"",'Module C Corrected'!AK63)</f>
        <v>0.16</v>
      </c>
      <c r="AL63" s="2">
        <f>IF(ISBLANK('Module C Corrected'!AL63),"",'Module C Corrected'!AL63)</f>
        <v>0.16</v>
      </c>
      <c r="AM63" s="2">
        <f>IF(ISBLANK('Module C Corrected'!AM63),"",'Module C Corrected'!AM63)</f>
        <v>0.16</v>
      </c>
      <c r="AN63" s="2">
        <f>IF(ISBLANK('Module C Corrected'!AN63),"",'Module C Corrected'!AN63)</f>
        <v>0.16</v>
      </c>
      <c r="AO63" s="33">
        <f ca="1">IFERROR(IF(AND($A63=VLOOKUP($A63&amp;"."&amp;$C63,UncollectibleLookup,2,FALSE),$C63=VLOOKUP($A63&amp;"."&amp;$C63,UncollectibleLookup,4,FALSE)),0,'Module C Corrected'!AO63),'Module C Corrected'!AO63)</f>
        <v>0</v>
      </c>
      <c r="AP63" s="33">
        <f ca="1">IFERROR(IF(AND($A63=VLOOKUP($A63&amp;"."&amp;$C63,UncollectibleLookup,2,FALSE),$C63=VLOOKUP($A63&amp;"."&amp;$C63,UncollectibleLookup,4,FALSE)),0,'Module C Corrected'!AP63),'Module C Corrected'!AP63)</f>
        <v>0</v>
      </c>
      <c r="AQ63" s="33">
        <f ca="1">IFERROR(IF(AND($A63=VLOOKUP($A63&amp;"."&amp;$C63,UncollectibleLookup,2,FALSE),$C63=VLOOKUP($A63&amp;"."&amp;$C63,UncollectibleLookup,4,FALSE)),0,'Module C Corrected'!AQ63),'Module C Corrected'!AQ63)</f>
        <v>381.32</v>
      </c>
      <c r="AR63" s="33">
        <f ca="1">IFERROR(IF(AND($A63=VLOOKUP($A63&amp;"."&amp;$C63,UncollectibleLookup,2,FALSE),$C63=VLOOKUP($A63&amp;"."&amp;$C63,UncollectibleLookup,4,FALSE)),0,'Module C Corrected'!AR63),'Module C Corrected'!AR63)</f>
        <v>64.52</v>
      </c>
      <c r="AS63" s="33">
        <f ca="1">IFERROR(IF(AND($A63=VLOOKUP($A63&amp;"."&amp;$C63,UncollectibleLookup,2,FALSE),$C63=VLOOKUP($A63&amp;"."&amp;$C63,UncollectibleLookup,4,FALSE)),0,'Module C Corrected'!AS63),'Module C Corrected'!AS63)</f>
        <v>445.35</v>
      </c>
      <c r="AT63" s="33">
        <f ca="1">IFERROR(IF(AND($A63=VLOOKUP($A63&amp;"."&amp;$C63,UncollectibleLookup,2,FALSE),$C63=VLOOKUP($A63&amp;"."&amp;$C63,UncollectibleLookup,4,FALSE)),0,'Module C Corrected'!AT63),'Module C Corrected'!AT63)</f>
        <v>554.74</v>
      </c>
      <c r="AU63" s="33">
        <f ca="1">IFERROR(IF(AND($A63=VLOOKUP($A63&amp;"."&amp;$C63,UncollectibleLookup,2,FALSE),$C63=VLOOKUP($A63&amp;"."&amp;$C63,UncollectibleLookup,4,FALSE)),0,'Module C Corrected'!AU63),'Module C Corrected'!AU63)</f>
        <v>678.45</v>
      </c>
      <c r="AV63" s="33">
        <f ca="1">IFERROR(IF(AND($A63=VLOOKUP($A63&amp;"."&amp;$C63,UncollectibleLookup,2,FALSE),$C63=VLOOKUP($A63&amp;"."&amp;$C63,UncollectibleLookup,4,FALSE)),0,'Module C Corrected'!AV63),'Module C Corrected'!AV63)</f>
        <v>116.21</v>
      </c>
      <c r="AW63" s="33">
        <f ca="1">IFERROR(IF(AND($A63=VLOOKUP($A63&amp;"."&amp;$C63,UncollectibleLookup,2,FALSE),$C63=VLOOKUP($A63&amp;"."&amp;$C63,UncollectibleLookup,4,FALSE)),0,'Module C Corrected'!AW63),'Module C Corrected'!AW63)</f>
        <v>410.83</v>
      </c>
      <c r="AX63" s="33">
        <f ca="1">IFERROR(IF(AND($A63=VLOOKUP($A63&amp;"."&amp;$C63,UncollectibleLookup,2,FALSE),$C63=VLOOKUP($A63&amp;"."&amp;$C63,UncollectibleLookup,4,FALSE)),0,'Module C Corrected'!AX63),'Module C Corrected'!AX63)</f>
        <v>82.89</v>
      </c>
      <c r="AY63" s="33">
        <f ca="1">IFERROR(IF(AND($A63=VLOOKUP($A63&amp;"."&amp;$C63,UncollectibleLookup,2,FALSE),$C63=VLOOKUP($A63&amp;"."&amp;$C63,UncollectibleLookup,4,FALSE)),0,'Module C Corrected'!AY63),'Module C Corrected'!AY63)</f>
        <v>916.49</v>
      </c>
      <c r="AZ63" s="33">
        <f ca="1">IFERROR(IF(AND($A63=VLOOKUP($A63&amp;"."&amp;$C63,UncollectibleLookup,2,FALSE),$C63=VLOOKUP($A63&amp;"."&amp;$C63,UncollectibleLookup,4,FALSE)),0,'Module C Corrected'!AZ63),'Module C Corrected'!AZ63)</f>
        <v>743.62</v>
      </c>
      <c r="BA63" s="31">
        <f t="shared" ca="1" si="27"/>
        <v>0</v>
      </c>
      <c r="BB63" s="31">
        <f t="shared" ca="1" si="27"/>
        <v>0</v>
      </c>
      <c r="BC63" s="31">
        <f t="shared" ca="1" si="27"/>
        <v>-71.5</v>
      </c>
      <c r="BD63" s="31">
        <f t="shared" ca="1" si="23"/>
        <v>-16.13</v>
      </c>
      <c r="BE63" s="31">
        <f t="shared" ca="1" si="23"/>
        <v>-111.34</v>
      </c>
      <c r="BF63" s="31">
        <f t="shared" ca="1" si="23"/>
        <v>-138.69</v>
      </c>
      <c r="BG63" s="31">
        <f t="shared" ca="1" si="23"/>
        <v>0</v>
      </c>
      <c r="BH63" s="31">
        <f t="shared" ca="1" si="23"/>
        <v>0</v>
      </c>
      <c r="BI63" s="31">
        <f t="shared" ca="1" si="23"/>
        <v>0</v>
      </c>
      <c r="BJ63" s="31">
        <f t="shared" ca="1" si="23"/>
        <v>-62.17</v>
      </c>
      <c r="BK63" s="31">
        <f t="shared" ca="1" si="23"/>
        <v>-687.37</v>
      </c>
      <c r="BL63" s="31">
        <f t="shared" ca="1" si="23"/>
        <v>-557.71</v>
      </c>
      <c r="BM63" s="6">
        <f t="shared" ca="1" si="24"/>
        <v>-1.5900000000000001E-2</v>
      </c>
      <c r="BN63" s="6">
        <f t="shared" ca="1" si="24"/>
        <v>-1.5900000000000001E-2</v>
      </c>
      <c r="BO63" s="6">
        <f t="shared" ca="1" si="24"/>
        <v>-1.5900000000000001E-2</v>
      </c>
      <c r="BP63" s="6">
        <f t="shared" ca="1" si="24"/>
        <v>-1.5900000000000001E-2</v>
      </c>
      <c r="BQ63" s="6">
        <f t="shared" ca="1" si="24"/>
        <v>-1.5900000000000001E-2</v>
      </c>
      <c r="BR63" s="6">
        <f t="shared" ca="1" si="24"/>
        <v>-1.5900000000000001E-2</v>
      </c>
      <c r="BS63" s="6">
        <f t="shared" ref="BS63:BX63" ca="1" si="35">VLOOKUP($C63,LossFactorLookup,3,FALSE)</f>
        <v>-1.5900000000000001E-2</v>
      </c>
      <c r="BT63" s="6">
        <f t="shared" ca="1" si="35"/>
        <v>-1.5900000000000001E-2</v>
      </c>
      <c r="BU63" s="6">
        <f t="shared" ca="1" si="35"/>
        <v>-1.5900000000000001E-2</v>
      </c>
      <c r="BV63" s="6">
        <f t="shared" ca="1" si="35"/>
        <v>-1.5900000000000001E-2</v>
      </c>
      <c r="BW63" s="6">
        <f t="shared" ca="1" si="35"/>
        <v>-1.5900000000000001E-2</v>
      </c>
      <c r="BX63" s="6">
        <f t="shared" ca="1" si="35"/>
        <v>-1.5900000000000001E-2</v>
      </c>
      <c r="BY63" s="31">
        <f t="shared" ca="1" si="31"/>
        <v>0</v>
      </c>
      <c r="BZ63" s="31">
        <f t="shared" ca="1" si="31"/>
        <v>0</v>
      </c>
      <c r="CA63" s="31">
        <f t="shared" ca="1" si="31"/>
        <v>-3789.39</v>
      </c>
      <c r="CB63" s="31">
        <f t="shared" ca="1" si="31"/>
        <v>-641.15</v>
      </c>
      <c r="CC63" s="31">
        <f t="shared" ca="1" si="31"/>
        <v>-4425.67</v>
      </c>
      <c r="CD63" s="31">
        <f t="shared" ca="1" si="31"/>
        <v>-5512.76</v>
      </c>
      <c r="CE63" s="31">
        <f t="shared" ca="1" si="30"/>
        <v>-6742.06</v>
      </c>
      <c r="CF63" s="31">
        <f t="shared" ca="1" si="30"/>
        <v>-1154.8</v>
      </c>
      <c r="CG63" s="31">
        <f t="shared" ca="1" si="30"/>
        <v>-4082.65</v>
      </c>
      <c r="CH63" s="31">
        <f t="shared" ca="1" si="30"/>
        <v>-823.74</v>
      </c>
      <c r="CI63" s="31">
        <f t="shared" ca="1" si="30"/>
        <v>-9107.65</v>
      </c>
      <c r="CJ63" s="31">
        <f t="shared" ca="1" si="30"/>
        <v>-7389.7</v>
      </c>
      <c r="CK63" s="32">
        <f t="shared" ca="1" si="28"/>
        <v>0</v>
      </c>
      <c r="CL63" s="32">
        <f t="shared" ca="1" si="28"/>
        <v>0</v>
      </c>
      <c r="CM63" s="32">
        <f t="shared" ca="1" si="28"/>
        <v>595.82000000000005</v>
      </c>
      <c r="CN63" s="32">
        <f t="shared" ca="1" si="25"/>
        <v>100.81</v>
      </c>
      <c r="CO63" s="32">
        <f t="shared" ca="1" si="25"/>
        <v>695.86</v>
      </c>
      <c r="CP63" s="32">
        <f t="shared" ca="1" si="25"/>
        <v>866.79</v>
      </c>
      <c r="CQ63" s="32">
        <f t="shared" ca="1" si="25"/>
        <v>1060.07</v>
      </c>
      <c r="CR63" s="32">
        <f t="shared" ca="1" si="25"/>
        <v>181.57</v>
      </c>
      <c r="CS63" s="32">
        <f t="shared" ca="1" si="25"/>
        <v>641.92999999999995</v>
      </c>
      <c r="CT63" s="32">
        <f t="shared" ca="1" si="25"/>
        <v>129.52000000000001</v>
      </c>
      <c r="CU63" s="32">
        <f t="shared" ca="1" si="25"/>
        <v>1432.02</v>
      </c>
      <c r="CV63" s="32">
        <f t="shared" ca="1" si="25"/>
        <v>1161.9000000000001</v>
      </c>
      <c r="CW63" s="31">
        <f t="shared" ca="1" si="29"/>
        <v>0</v>
      </c>
      <c r="CX63" s="31">
        <f t="shared" ca="1" si="29"/>
        <v>0</v>
      </c>
      <c r="CY63" s="31">
        <f t="shared" ca="1" si="29"/>
        <v>-3503.39</v>
      </c>
      <c r="CZ63" s="31">
        <f t="shared" ca="1" si="26"/>
        <v>-588.7299999999999</v>
      </c>
      <c r="DA63" s="31">
        <f t="shared" ca="1" si="26"/>
        <v>-4063.8199999999997</v>
      </c>
      <c r="DB63" s="31">
        <f t="shared" ca="1" si="26"/>
        <v>-5062.0200000000004</v>
      </c>
      <c r="DC63" s="31">
        <f t="shared" ca="1" si="26"/>
        <v>-6360.4400000000005</v>
      </c>
      <c r="DD63" s="31">
        <f t="shared" ca="1" si="26"/>
        <v>-1089.44</v>
      </c>
      <c r="DE63" s="31">
        <f t="shared" ca="1" si="26"/>
        <v>-3851.55</v>
      </c>
      <c r="DF63" s="31">
        <f t="shared" ca="1" si="26"/>
        <v>-714.94</v>
      </c>
      <c r="DG63" s="31">
        <f t="shared" ca="1" si="26"/>
        <v>-7904.7499999999991</v>
      </c>
      <c r="DH63" s="31">
        <f t="shared" ca="1" si="26"/>
        <v>-6413.7099999999991</v>
      </c>
      <c r="DI63" s="32">
        <f t="shared" ref="DI63:DN119" ca="1" si="36">ROUND(CW63*5%,2)</f>
        <v>0</v>
      </c>
      <c r="DJ63" s="32">
        <f t="shared" ca="1" si="36"/>
        <v>0</v>
      </c>
      <c r="DK63" s="32">
        <f t="shared" ca="1" si="36"/>
        <v>-175.17</v>
      </c>
      <c r="DL63" s="32">
        <f t="shared" ca="1" si="32"/>
        <v>-29.44</v>
      </c>
      <c r="DM63" s="32">
        <f t="shared" ca="1" si="32"/>
        <v>-203.19</v>
      </c>
      <c r="DN63" s="32">
        <f t="shared" ca="1" si="32"/>
        <v>-253.1</v>
      </c>
      <c r="DO63" s="32">
        <f t="shared" ca="1" si="32"/>
        <v>-318.02</v>
      </c>
      <c r="DP63" s="32">
        <f t="shared" ca="1" si="32"/>
        <v>-54.47</v>
      </c>
      <c r="DQ63" s="32">
        <f t="shared" ca="1" si="32"/>
        <v>-192.58</v>
      </c>
      <c r="DR63" s="32">
        <f t="shared" ca="1" si="32"/>
        <v>-35.75</v>
      </c>
      <c r="DS63" s="32">
        <f t="shared" ca="1" si="32"/>
        <v>-395.24</v>
      </c>
      <c r="DT63" s="32">
        <f t="shared" ca="1" si="32"/>
        <v>-320.69</v>
      </c>
      <c r="DU63" s="31">
        <f t="shared" ref="DU63:DZ119" ca="1" si="37">ROUND(CW63*DU$3,2)</f>
        <v>0</v>
      </c>
      <c r="DV63" s="31">
        <f t="shared" ca="1" si="37"/>
        <v>0</v>
      </c>
      <c r="DW63" s="31">
        <f t="shared" ca="1" si="37"/>
        <v>-1113.1099999999999</v>
      </c>
      <c r="DX63" s="31">
        <f t="shared" ca="1" si="33"/>
        <v>-185.93</v>
      </c>
      <c r="DY63" s="31">
        <f t="shared" ca="1" si="33"/>
        <v>-1276.73</v>
      </c>
      <c r="DZ63" s="31">
        <f t="shared" ca="1" si="33"/>
        <v>-1581.74</v>
      </c>
      <c r="EA63" s="31">
        <f t="shared" ca="1" si="33"/>
        <v>-1977</v>
      </c>
      <c r="EB63" s="31">
        <f t="shared" ca="1" si="33"/>
        <v>-336.78</v>
      </c>
      <c r="EC63" s="31">
        <f t="shared" ca="1" si="33"/>
        <v>-1184.08</v>
      </c>
      <c r="ED63" s="31">
        <f t="shared" ca="1" si="33"/>
        <v>-218.62</v>
      </c>
      <c r="EE63" s="31">
        <f t="shared" ca="1" si="33"/>
        <v>-2403.7399999999998</v>
      </c>
      <c r="EF63" s="31">
        <f t="shared" ca="1" si="33"/>
        <v>-1939.79</v>
      </c>
      <c r="EG63" s="32">
        <f t="shared" ref="EG63:EL119" ca="1" si="38">CW63+DI63+DU63</f>
        <v>0</v>
      </c>
      <c r="EH63" s="32">
        <f t="shared" ca="1" si="38"/>
        <v>0</v>
      </c>
      <c r="EI63" s="32">
        <f t="shared" ca="1" si="38"/>
        <v>-4791.67</v>
      </c>
      <c r="EJ63" s="32">
        <f t="shared" ca="1" si="34"/>
        <v>-804.09999999999991</v>
      </c>
      <c r="EK63" s="32">
        <f t="shared" ca="1" si="34"/>
        <v>-5543.74</v>
      </c>
      <c r="EL63" s="32">
        <f t="shared" ca="1" si="34"/>
        <v>-6896.8600000000006</v>
      </c>
      <c r="EM63" s="32">
        <f t="shared" ca="1" si="34"/>
        <v>-8655.4600000000009</v>
      </c>
      <c r="EN63" s="32">
        <f t="shared" ca="1" si="34"/>
        <v>-1480.69</v>
      </c>
      <c r="EO63" s="32">
        <f t="shared" ca="1" si="34"/>
        <v>-5228.21</v>
      </c>
      <c r="EP63" s="32">
        <f t="shared" ca="1" si="34"/>
        <v>-969.31000000000006</v>
      </c>
      <c r="EQ63" s="32">
        <f t="shared" ca="1" si="34"/>
        <v>-10703.73</v>
      </c>
      <c r="ER63" s="32">
        <f t="shared" ca="1" si="34"/>
        <v>-8674.1899999999987</v>
      </c>
    </row>
    <row r="64" spans="1:148">
      <c r="A64" t="s">
        <v>448</v>
      </c>
      <c r="B64" s="1" t="s">
        <v>137</v>
      </c>
      <c r="C64" t="str">
        <f t="shared" ca="1" si="1"/>
        <v>BCHEXP</v>
      </c>
      <c r="D64" t="str">
        <f t="shared" ca="1" si="2"/>
        <v>Alberta-BC Intertie - Export</v>
      </c>
      <c r="E64" s="51">
        <f ca="1">IFERROR(IF(AND($A64=VLOOKUP($A64&amp;"."&amp;$C64,UncollectibleLookup,2,FALSE),$C64=VLOOKUP($A64&amp;"."&amp;$C64,UncollectibleLookup,4,FALSE)),0,'Module C Corrected'!E64),'Module C Corrected'!E64)</f>
        <v>0</v>
      </c>
      <c r="F64" s="51">
        <f ca="1">IFERROR(IF(AND($A64=VLOOKUP($A64&amp;"."&amp;$C64,UncollectibleLookup,2,FALSE),$C64=VLOOKUP($A64&amp;"."&amp;$C64,UncollectibleLookup,4,FALSE)),0,'Module C Corrected'!F64),'Module C Corrected'!F64)</f>
        <v>0</v>
      </c>
      <c r="G64" s="51">
        <f ca="1">IFERROR(IF(AND($A64=VLOOKUP($A64&amp;"."&amp;$C64,UncollectibleLookup,2,FALSE),$C64=VLOOKUP($A64&amp;"."&amp;$C64,UncollectibleLookup,4,FALSE)),0,'Module C Corrected'!G64),'Module C Corrected'!G64)</f>
        <v>3114</v>
      </c>
      <c r="H64" s="51">
        <f ca="1">IFERROR(IF(AND($A64=VLOOKUP($A64&amp;"."&amp;$C64,UncollectibleLookup,2,FALSE),$C64=VLOOKUP($A64&amp;"."&amp;$C64,UncollectibleLookup,4,FALSE)),0,'Module C Corrected'!H64),'Module C Corrected'!H64)</f>
        <v>2201.5</v>
      </c>
      <c r="I64" s="51">
        <f ca="1">IFERROR(IF(AND($A64=VLOOKUP($A64&amp;"."&amp;$C64,UncollectibleLookup,2,FALSE),$C64=VLOOKUP($A64&amp;"."&amp;$C64,UncollectibleLookup,4,FALSE)),0,'Module C Corrected'!I64),'Module C Corrected'!I64)</f>
        <v>2097.25</v>
      </c>
      <c r="J64" s="51">
        <f ca="1">IFERROR(IF(AND($A64=VLOOKUP($A64&amp;"."&amp;$C64,UncollectibleLookup,2,FALSE),$C64=VLOOKUP($A64&amp;"."&amp;$C64,UncollectibleLookup,4,FALSE)),0,'Module C Corrected'!J64),'Module C Corrected'!J64)</f>
        <v>342.25</v>
      </c>
      <c r="K64" s="51">
        <f ca="1">IFERROR(IF(AND($A64=VLOOKUP($A64&amp;"."&amp;$C64,UncollectibleLookup,2,FALSE),$C64=VLOOKUP($A64&amp;"."&amp;$C64,UncollectibleLookup,4,FALSE)),0,'Module C Corrected'!K64),'Module C Corrected'!K64)</f>
        <v>500</v>
      </c>
      <c r="L64" s="51">
        <f ca="1">IFERROR(IF(AND($A64=VLOOKUP($A64&amp;"."&amp;$C64,UncollectibleLookup,2,FALSE),$C64=VLOOKUP($A64&amp;"."&amp;$C64,UncollectibleLookup,4,FALSE)),0,'Module C Corrected'!L64),'Module C Corrected'!L64)</f>
        <v>947.5</v>
      </c>
      <c r="M64" s="51">
        <f ca="1">IFERROR(IF(AND($A64=VLOOKUP($A64&amp;"."&amp;$C64,UncollectibleLookup,2,FALSE),$C64=VLOOKUP($A64&amp;"."&amp;$C64,UncollectibleLookup,4,FALSE)),0,'Module C Corrected'!M64),'Module C Corrected'!M64)</f>
        <v>628.25</v>
      </c>
      <c r="N64" s="51">
        <f ca="1">IFERROR(IF(AND($A64=VLOOKUP($A64&amp;"."&amp;$C64,UncollectibleLookup,2,FALSE),$C64=VLOOKUP($A64&amp;"."&amp;$C64,UncollectibleLookup,4,FALSE)),0,'Module C Corrected'!N64),'Module C Corrected'!N64)</f>
        <v>1229</v>
      </c>
      <c r="O64" s="51">
        <f ca="1">IFERROR(IF(AND($A64=VLOOKUP($A64&amp;"."&amp;$C64,UncollectibleLookup,2,FALSE),$C64=VLOOKUP($A64&amp;"."&amp;$C64,UncollectibleLookup,4,FALSE)),0,'Module C Corrected'!O64),'Module C Corrected'!O64)</f>
        <v>164</v>
      </c>
      <c r="P64" s="51">
        <f ca="1">IFERROR(IF(AND($A64=VLOOKUP($A64&amp;"."&amp;$C64,UncollectibleLookup,2,FALSE),$C64=VLOOKUP($A64&amp;"."&amp;$C64,UncollectibleLookup,4,FALSE)),0,'Module C Corrected'!P64),'Module C Corrected'!P64)</f>
        <v>387</v>
      </c>
      <c r="Q64" s="32">
        <f ca="1">IFERROR(IF(AND($A64=VLOOKUP($A64&amp;"."&amp;$C64,UncollectibleLookup,2,FALSE),$C64=VLOOKUP($A64&amp;"."&amp;$C64,UncollectibleLookup,4,FALSE)),0,'Module C Corrected'!Q64),'Module C Corrected'!Q64)</f>
        <v>0</v>
      </c>
      <c r="R64" s="32">
        <f ca="1">IFERROR(IF(AND($A64=VLOOKUP($A64&amp;"."&amp;$C64,UncollectibleLookup,2,FALSE),$C64=VLOOKUP($A64&amp;"."&amp;$C64,UncollectibleLookup,4,FALSE)),0,'Module C Corrected'!R64),'Module C Corrected'!R64)</f>
        <v>0</v>
      </c>
      <c r="S64" s="32">
        <f ca="1">IFERROR(IF(AND($A64=VLOOKUP($A64&amp;"."&amp;$C64,UncollectibleLookup,2,FALSE),$C64=VLOOKUP($A64&amp;"."&amp;$C64,UncollectibleLookup,4,FALSE)),0,'Module C Corrected'!S64),'Module C Corrected'!S64)</f>
        <v>96937.39</v>
      </c>
      <c r="T64" s="32">
        <f ca="1">IFERROR(IF(AND($A64=VLOOKUP($A64&amp;"."&amp;$C64,UncollectibleLookup,2,FALSE),$C64=VLOOKUP($A64&amp;"."&amp;$C64,UncollectibleLookup,4,FALSE)),0,'Module C Corrected'!T64),'Module C Corrected'!T64)</f>
        <v>43721.88</v>
      </c>
      <c r="U64" s="32">
        <f ca="1">IFERROR(IF(AND($A64=VLOOKUP($A64&amp;"."&amp;$C64,UncollectibleLookup,2,FALSE),$C64=VLOOKUP($A64&amp;"."&amp;$C64,UncollectibleLookup,4,FALSE)),0,'Module C Corrected'!U64),'Module C Corrected'!U64)</f>
        <v>46617.66</v>
      </c>
      <c r="V64" s="32">
        <f ca="1">IFERROR(IF(AND($A64=VLOOKUP($A64&amp;"."&amp;$C64,UncollectibleLookup,2,FALSE),$C64=VLOOKUP($A64&amp;"."&amp;$C64,UncollectibleLookup,4,FALSE)),0,'Module C Corrected'!V64),'Module C Corrected'!V64)</f>
        <v>6764.74</v>
      </c>
      <c r="W64" s="32">
        <f ca="1">IFERROR(IF(AND($A64=VLOOKUP($A64&amp;"."&amp;$C64,UncollectibleLookup,2,FALSE),$C64=VLOOKUP($A64&amp;"."&amp;$C64,UncollectibleLookup,4,FALSE)),0,'Module C Corrected'!W64),'Module C Corrected'!W64)</f>
        <v>10102</v>
      </c>
      <c r="X64" s="32">
        <f ca="1">IFERROR(IF(AND($A64=VLOOKUP($A64&amp;"."&amp;$C64,UncollectibleLookup,2,FALSE),$C64=VLOOKUP($A64&amp;"."&amp;$C64,UncollectibleLookup,4,FALSE)),0,'Module C Corrected'!X64),'Module C Corrected'!X64)</f>
        <v>23087.7</v>
      </c>
      <c r="Y64" s="32">
        <f ca="1">IFERROR(IF(AND($A64=VLOOKUP($A64&amp;"."&amp;$C64,UncollectibleLookup,2,FALSE),$C64=VLOOKUP($A64&amp;"."&amp;$C64,UncollectibleLookup,4,FALSE)),0,'Module C Corrected'!Y64),'Module C Corrected'!Y64)</f>
        <v>14328.82</v>
      </c>
      <c r="Z64" s="32">
        <f ca="1">IFERROR(IF(AND($A64=VLOOKUP($A64&amp;"."&amp;$C64,UncollectibleLookup,2,FALSE),$C64=VLOOKUP($A64&amp;"."&amp;$C64,UncollectibleLookup,4,FALSE)),0,'Module C Corrected'!Z64),'Module C Corrected'!Z64)</f>
        <v>36341.46</v>
      </c>
      <c r="AA64" s="32">
        <f ca="1">IFERROR(IF(AND($A64=VLOOKUP($A64&amp;"."&amp;$C64,UncollectibleLookup,2,FALSE),$C64=VLOOKUP($A64&amp;"."&amp;$C64,UncollectibleLookup,4,FALSE)),0,'Module C Corrected'!AA64),'Module C Corrected'!AA64)</f>
        <v>4503.08</v>
      </c>
      <c r="AB64" s="32">
        <f ca="1">IFERROR(IF(AND($A64=VLOOKUP($A64&amp;"."&amp;$C64,UncollectibleLookup,2,FALSE),$C64=VLOOKUP($A64&amp;"."&amp;$C64,UncollectibleLookup,4,FALSE)),0,'Module C Corrected'!AB64),'Module C Corrected'!AB64)</f>
        <v>12237.39</v>
      </c>
      <c r="AC64" s="2" t="str">
        <f>IF(ISBLANK('Module C Corrected'!AC64),"",'Module C Corrected'!AC64)</f>
        <v/>
      </c>
      <c r="AD64" s="2" t="str">
        <f>IF(ISBLANK('Module C Corrected'!AD64),"",'Module C Corrected'!AD64)</f>
        <v/>
      </c>
      <c r="AE64" s="2">
        <f>IF(ISBLANK('Module C Corrected'!AE64),"",'Module C Corrected'!AE64)</f>
        <v>1.05</v>
      </c>
      <c r="AF64" s="2">
        <f>IF(ISBLANK('Module C Corrected'!AF64),"",'Module C Corrected'!AF64)</f>
        <v>1.05</v>
      </c>
      <c r="AG64" s="2">
        <f>IF(ISBLANK('Module C Corrected'!AG64),"",'Module C Corrected'!AG64)</f>
        <v>1.05</v>
      </c>
      <c r="AH64" s="2">
        <f>IF(ISBLANK('Module C Corrected'!AH64),"",'Module C Corrected'!AH64)</f>
        <v>1.05</v>
      </c>
      <c r="AI64" s="2">
        <f>IF(ISBLANK('Module C Corrected'!AI64),"",'Module C Corrected'!AI64)</f>
        <v>1.05</v>
      </c>
      <c r="AJ64" s="2">
        <f>IF(ISBLANK('Module C Corrected'!AJ64),"",'Module C Corrected'!AJ64)</f>
        <v>1.05</v>
      </c>
      <c r="AK64" s="2">
        <f>IF(ISBLANK('Module C Corrected'!AK64),"",'Module C Corrected'!AK64)</f>
        <v>1.05</v>
      </c>
      <c r="AL64" s="2">
        <f>IF(ISBLANK('Module C Corrected'!AL64),"",'Module C Corrected'!AL64)</f>
        <v>1.05</v>
      </c>
      <c r="AM64" s="2">
        <f>IF(ISBLANK('Module C Corrected'!AM64),"",'Module C Corrected'!AM64)</f>
        <v>1.05</v>
      </c>
      <c r="AN64" s="2">
        <f>IF(ISBLANK('Module C Corrected'!AN64),"",'Module C Corrected'!AN64)</f>
        <v>1.05</v>
      </c>
      <c r="AO64" s="33">
        <f ca="1">IFERROR(IF(AND($A64=VLOOKUP($A64&amp;"."&amp;$C64,UncollectibleLookup,2,FALSE),$C64=VLOOKUP($A64&amp;"."&amp;$C64,UncollectibleLookup,4,FALSE)),0,'Module C Corrected'!AO64),'Module C Corrected'!AO64)</f>
        <v>0</v>
      </c>
      <c r="AP64" s="33">
        <f ca="1">IFERROR(IF(AND($A64=VLOOKUP($A64&amp;"."&amp;$C64,UncollectibleLookup,2,FALSE),$C64=VLOOKUP($A64&amp;"."&amp;$C64,UncollectibleLookup,4,FALSE)),0,'Module C Corrected'!AP64),'Module C Corrected'!AP64)</f>
        <v>0</v>
      </c>
      <c r="AQ64" s="33">
        <f ca="1">IFERROR(IF(AND($A64=VLOOKUP($A64&amp;"."&amp;$C64,UncollectibleLookup,2,FALSE),$C64=VLOOKUP($A64&amp;"."&amp;$C64,UncollectibleLookup,4,FALSE)),0,'Module C Corrected'!AQ64),'Module C Corrected'!AQ64)</f>
        <v>1017.84</v>
      </c>
      <c r="AR64" s="33">
        <f ca="1">IFERROR(IF(AND($A64=VLOOKUP($A64&amp;"."&amp;$C64,UncollectibleLookup,2,FALSE),$C64=VLOOKUP($A64&amp;"."&amp;$C64,UncollectibleLookup,4,FALSE)),0,'Module C Corrected'!AR64),'Module C Corrected'!AR64)</f>
        <v>459.08</v>
      </c>
      <c r="AS64" s="33">
        <f ca="1">IFERROR(IF(AND($A64=VLOOKUP($A64&amp;"."&amp;$C64,UncollectibleLookup,2,FALSE),$C64=VLOOKUP($A64&amp;"."&amp;$C64,UncollectibleLookup,4,FALSE)),0,'Module C Corrected'!AS64),'Module C Corrected'!AS64)</f>
        <v>489.49</v>
      </c>
      <c r="AT64" s="33">
        <f ca="1">IFERROR(IF(AND($A64=VLOOKUP($A64&amp;"."&amp;$C64,UncollectibleLookup,2,FALSE),$C64=VLOOKUP($A64&amp;"."&amp;$C64,UncollectibleLookup,4,FALSE)),0,'Module C Corrected'!AT64),'Module C Corrected'!AT64)</f>
        <v>71.03</v>
      </c>
      <c r="AU64" s="33">
        <f ca="1">IFERROR(IF(AND($A64=VLOOKUP($A64&amp;"."&amp;$C64,UncollectibleLookup,2,FALSE),$C64=VLOOKUP($A64&amp;"."&amp;$C64,UncollectibleLookup,4,FALSE)),0,'Module C Corrected'!AU64),'Module C Corrected'!AU64)</f>
        <v>106.07</v>
      </c>
      <c r="AV64" s="33">
        <f ca="1">IFERROR(IF(AND($A64=VLOOKUP($A64&amp;"."&amp;$C64,UncollectibleLookup,2,FALSE),$C64=VLOOKUP($A64&amp;"."&amp;$C64,UncollectibleLookup,4,FALSE)),0,'Module C Corrected'!AV64),'Module C Corrected'!AV64)</f>
        <v>242.42</v>
      </c>
      <c r="AW64" s="33">
        <f ca="1">IFERROR(IF(AND($A64=VLOOKUP($A64&amp;"."&amp;$C64,UncollectibleLookup,2,FALSE),$C64=VLOOKUP($A64&amp;"."&amp;$C64,UncollectibleLookup,4,FALSE)),0,'Module C Corrected'!AW64),'Module C Corrected'!AW64)</f>
        <v>150.44999999999999</v>
      </c>
      <c r="AX64" s="33">
        <f ca="1">IFERROR(IF(AND($A64=VLOOKUP($A64&amp;"."&amp;$C64,UncollectibleLookup,2,FALSE),$C64=VLOOKUP($A64&amp;"."&amp;$C64,UncollectibleLookup,4,FALSE)),0,'Module C Corrected'!AX64),'Module C Corrected'!AX64)</f>
        <v>381.59</v>
      </c>
      <c r="AY64" s="33">
        <f ca="1">IFERROR(IF(AND($A64=VLOOKUP($A64&amp;"."&amp;$C64,UncollectibleLookup,2,FALSE),$C64=VLOOKUP($A64&amp;"."&amp;$C64,UncollectibleLookup,4,FALSE)),0,'Module C Corrected'!AY64),'Module C Corrected'!AY64)</f>
        <v>47.28</v>
      </c>
      <c r="AZ64" s="33">
        <f ca="1">IFERROR(IF(AND($A64=VLOOKUP($A64&amp;"."&amp;$C64,UncollectibleLookup,2,FALSE),$C64=VLOOKUP($A64&amp;"."&amp;$C64,UncollectibleLookup,4,FALSE)),0,'Module C Corrected'!AZ64),'Module C Corrected'!AZ64)</f>
        <v>128.49</v>
      </c>
      <c r="BA64" s="31">
        <f t="shared" ca="1" si="27"/>
        <v>0</v>
      </c>
      <c r="BB64" s="31">
        <f t="shared" ca="1" si="27"/>
        <v>0</v>
      </c>
      <c r="BC64" s="31">
        <f t="shared" ca="1" si="27"/>
        <v>-29.08</v>
      </c>
      <c r="BD64" s="31">
        <f t="shared" ca="1" si="23"/>
        <v>-17.489999999999998</v>
      </c>
      <c r="BE64" s="31">
        <f t="shared" ca="1" si="23"/>
        <v>-18.649999999999999</v>
      </c>
      <c r="BF64" s="31">
        <f t="shared" ca="1" si="23"/>
        <v>-2.71</v>
      </c>
      <c r="BG64" s="31">
        <f t="shared" ca="1" si="23"/>
        <v>0</v>
      </c>
      <c r="BH64" s="31">
        <f t="shared" ca="1" si="23"/>
        <v>0</v>
      </c>
      <c r="BI64" s="31">
        <f t="shared" ca="1" si="23"/>
        <v>0</v>
      </c>
      <c r="BJ64" s="31">
        <f t="shared" ca="1" si="23"/>
        <v>-43.61</v>
      </c>
      <c r="BK64" s="31">
        <f t="shared" ca="1" si="23"/>
        <v>-5.4</v>
      </c>
      <c r="BL64" s="31">
        <f t="shared" ca="1" si="23"/>
        <v>-14.68</v>
      </c>
      <c r="BM64" s="6">
        <f t="shared" ref="BM64:BX85" ca="1" si="39">VLOOKUP($C64,LossFactorLookup,3,FALSE)</f>
        <v>8.3000000000000001E-3</v>
      </c>
      <c r="BN64" s="6">
        <f t="shared" ca="1" si="39"/>
        <v>8.3000000000000001E-3</v>
      </c>
      <c r="BO64" s="6">
        <f t="shared" ca="1" si="39"/>
        <v>8.3000000000000001E-3</v>
      </c>
      <c r="BP64" s="6">
        <f t="shared" ca="1" si="39"/>
        <v>8.3000000000000001E-3</v>
      </c>
      <c r="BQ64" s="6">
        <f t="shared" ca="1" si="39"/>
        <v>8.3000000000000001E-3</v>
      </c>
      <c r="BR64" s="6">
        <f t="shared" ca="1" si="39"/>
        <v>8.3000000000000001E-3</v>
      </c>
      <c r="BS64" s="6">
        <f t="shared" ca="1" si="39"/>
        <v>8.3000000000000001E-3</v>
      </c>
      <c r="BT64" s="6">
        <f t="shared" ca="1" si="39"/>
        <v>8.3000000000000001E-3</v>
      </c>
      <c r="BU64" s="6">
        <f t="shared" ca="1" si="39"/>
        <v>8.3000000000000001E-3</v>
      </c>
      <c r="BV64" s="6">
        <f t="shared" ca="1" si="39"/>
        <v>8.3000000000000001E-3</v>
      </c>
      <c r="BW64" s="6">
        <f t="shared" ca="1" si="39"/>
        <v>8.3000000000000001E-3</v>
      </c>
      <c r="BX64" s="6">
        <f t="shared" ca="1" si="39"/>
        <v>8.3000000000000001E-3</v>
      </c>
      <c r="BY64" s="31">
        <f t="shared" ca="1" si="31"/>
        <v>0</v>
      </c>
      <c r="BZ64" s="31">
        <f t="shared" ca="1" si="31"/>
        <v>0</v>
      </c>
      <c r="CA64" s="31">
        <f t="shared" ca="1" si="31"/>
        <v>804.58</v>
      </c>
      <c r="CB64" s="31">
        <f t="shared" ca="1" si="31"/>
        <v>362.89</v>
      </c>
      <c r="CC64" s="31">
        <f t="shared" ca="1" si="31"/>
        <v>386.93</v>
      </c>
      <c r="CD64" s="31">
        <f t="shared" ca="1" si="31"/>
        <v>56.15</v>
      </c>
      <c r="CE64" s="31">
        <f t="shared" ca="1" si="30"/>
        <v>83.85</v>
      </c>
      <c r="CF64" s="31">
        <f t="shared" ca="1" si="30"/>
        <v>191.63</v>
      </c>
      <c r="CG64" s="31">
        <f t="shared" ca="1" si="30"/>
        <v>118.93</v>
      </c>
      <c r="CH64" s="31">
        <f t="shared" ca="1" si="30"/>
        <v>301.63</v>
      </c>
      <c r="CI64" s="31">
        <f t="shared" ca="1" si="30"/>
        <v>37.380000000000003</v>
      </c>
      <c r="CJ64" s="31">
        <f t="shared" ca="1" si="30"/>
        <v>101.57</v>
      </c>
      <c r="CK64" s="32">
        <f t="shared" ca="1" si="28"/>
        <v>0</v>
      </c>
      <c r="CL64" s="32">
        <f t="shared" ca="1" si="28"/>
        <v>0</v>
      </c>
      <c r="CM64" s="32">
        <f t="shared" ca="1" si="28"/>
        <v>242.34</v>
      </c>
      <c r="CN64" s="32">
        <f t="shared" ca="1" si="25"/>
        <v>109.3</v>
      </c>
      <c r="CO64" s="32">
        <f t="shared" ca="1" si="25"/>
        <v>116.54</v>
      </c>
      <c r="CP64" s="32">
        <f t="shared" ca="1" si="25"/>
        <v>16.91</v>
      </c>
      <c r="CQ64" s="32">
        <f t="shared" ca="1" si="25"/>
        <v>25.26</v>
      </c>
      <c r="CR64" s="32">
        <f t="shared" ca="1" si="25"/>
        <v>57.72</v>
      </c>
      <c r="CS64" s="32">
        <f t="shared" ca="1" si="25"/>
        <v>35.82</v>
      </c>
      <c r="CT64" s="32">
        <f t="shared" ca="1" si="25"/>
        <v>90.85</v>
      </c>
      <c r="CU64" s="32">
        <f t="shared" ca="1" si="25"/>
        <v>11.26</v>
      </c>
      <c r="CV64" s="32">
        <f t="shared" ca="1" si="25"/>
        <v>30.59</v>
      </c>
      <c r="CW64" s="31">
        <f t="shared" ca="1" si="29"/>
        <v>0</v>
      </c>
      <c r="CX64" s="31">
        <f t="shared" ca="1" si="29"/>
        <v>0</v>
      </c>
      <c r="CY64" s="31">
        <f t="shared" ca="1" si="29"/>
        <v>58.160000000000039</v>
      </c>
      <c r="CZ64" s="31">
        <f t="shared" ca="1" si="26"/>
        <v>30.600000000000012</v>
      </c>
      <c r="DA64" s="31">
        <f t="shared" ca="1" si="26"/>
        <v>32.630000000000017</v>
      </c>
      <c r="DB64" s="31">
        <f t="shared" ca="1" si="26"/>
        <v>4.7400000000000011</v>
      </c>
      <c r="DC64" s="31">
        <f t="shared" ca="1" si="26"/>
        <v>3.0400000000000063</v>
      </c>
      <c r="DD64" s="31">
        <f t="shared" ca="1" si="26"/>
        <v>6.9300000000000068</v>
      </c>
      <c r="DE64" s="31">
        <f t="shared" ca="1" si="26"/>
        <v>4.3000000000000114</v>
      </c>
      <c r="DF64" s="31">
        <f t="shared" ca="1" si="26"/>
        <v>54.500000000000043</v>
      </c>
      <c r="DG64" s="31">
        <f t="shared" ca="1" si="26"/>
        <v>6.76</v>
      </c>
      <c r="DH64" s="31">
        <f t="shared" ca="1" si="26"/>
        <v>18.349999999999987</v>
      </c>
      <c r="DI64" s="32">
        <f t="shared" ca="1" si="36"/>
        <v>0</v>
      </c>
      <c r="DJ64" s="32">
        <f t="shared" ca="1" si="36"/>
        <v>0</v>
      </c>
      <c r="DK64" s="32">
        <f t="shared" ca="1" si="36"/>
        <v>2.91</v>
      </c>
      <c r="DL64" s="32">
        <f t="shared" ca="1" si="32"/>
        <v>1.53</v>
      </c>
      <c r="DM64" s="32">
        <f t="shared" ca="1" si="32"/>
        <v>1.63</v>
      </c>
      <c r="DN64" s="32">
        <f t="shared" ca="1" si="32"/>
        <v>0.24</v>
      </c>
      <c r="DO64" s="32">
        <f t="shared" ca="1" si="32"/>
        <v>0.15</v>
      </c>
      <c r="DP64" s="32">
        <f t="shared" ca="1" si="32"/>
        <v>0.35</v>
      </c>
      <c r="DQ64" s="32">
        <f t="shared" ca="1" si="32"/>
        <v>0.22</v>
      </c>
      <c r="DR64" s="32">
        <f t="shared" ca="1" si="32"/>
        <v>2.73</v>
      </c>
      <c r="DS64" s="32">
        <f t="shared" ca="1" si="32"/>
        <v>0.34</v>
      </c>
      <c r="DT64" s="32">
        <f t="shared" ca="1" si="32"/>
        <v>0.92</v>
      </c>
      <c r="DU64" s="31">
        <f t="shared" ca="1" si="37"/>
        <v>0</v>
      </c>
      <c r="DV64" s="31">
        <f t="shared" ca="1" si="37"/>
        <v>0</v>
      </c>
      <c r="DW64" s="31">
        <f t="shared" ca="1" si="37"/>
        <v>18.48</v>
      </c>
      <c r="DX64" s="31">
        <f t="shared" ca="1" si="33"/>
        <v>9.66</v>
      </c>
      <c r="DY64" s="31">
        <f t="shared" ca="1" si="33"/>
        <v>10.25</v>
      </c>
      <c r="DZ64" s="31">
        <f t="shared" ca="1" si="33"/>
        <v>1.48</v>
      </c>
      <c r="EA64" s="31">
        <f t="shared" ca="1" si="33"/>
        <v>0.94</v>
      </c>
      <c r="EB64" s="31">
        <f t="shared" ca="1" si="33"/>
        <v>2.14</v>
      </c>
      <c r="EC64" s="31">
        <f t="shared" ca="1" si="33"/>
        <v>1.32</v>
      </c>
      <c r="ED64" s="31">
        <f t="shared" ca="1" si="33"/>
        <v>16.670000000000002</v>
      </c>
      <c r="EE64" s="31">
        <f t="shared" ca="1" si="33"/>
        <v>2.06</v>
      </c>
      <c r="EF64" s="31">
        <f t="shared" ca="1" si="33"/>
        <v>5.55</v>
      </c>
      <c r="EG64" s="32">
        <f t="shared" ca="1" si="38"/>
        <v>0</v>
      </c>
      <c r="EH64" s="32">
        <f t="shared" ca="1" si="38"/>
        <v>0</v>
      </c>
      <c r="EI64" s="32">
        <f t="shared" ca="1" si="38"/>
        <v>79.55000000000004</v>
      </c>
      <c r="EJ64" s="32">
        <f t="shared" ca="1" si="34"/>
        <v>41.790000000000006</v>
      </c>
      <c r="EK64" s="32">
        <f t="shared" ca="1" si="34"/>
        <v>44.510000000000019</v>
      </c>
      <c r="EL64" s="32">
        <f t="shared" ca="1" si="34"/>
        <v>6.4600000000000009</v>
      </c>
      <c r="EM64" s="32">
        <f t="shared" ca="1" si="34"/>
        <v>4.1300000000000061</v>
      </c>
      <c r="EN64" s="32">
        <f t="shared" ca="1" si="34"/>
        <v>9.420000000000007</v>
      </c>
      <c r="EO64" s="32">
        <f t="shared" ca="1" si="34"/>
        <v>5.8400000000000114</v>
      </c>
      <c r="EP64" s="32">
        <f t="shared" ca="1" si="34"/>
        <v>73.900000000000034</v>
      </c>
      <c r="EQ64" s="32">
        <f t="shared" ca="1" si="34"/>
        <v>9.16</v>
      </c>
      <c r="ER64" s="32">
        <f t="shared" ca="1" si="34"/>
        <v>24.81999999999999</v>
      </c>
    </row>
    <row r="65" spans="1:148">
      <c r="A65" t="s">
        <v>449</v>
      </c>
      <c r="B65" s="1" t="s">
        <v>106</v>
      </c>
      <c r="C65" t="str">
        <f t="shared" ca="1" si="1"/>
        <v>FNG1</v>
      </c>
      <c r="D65" t="str">
        <f t="shared" ca="1" si="2"/>
        <v>Fort Nelson</v>
      </c>
      <c r="E65" s="51">
        <f ca="1">IFERROR(IF(AND($A65=VLOOKUP($A65&amp;"."&amp;$C65,UncollectibleLookup,2,FALSE),$C65=VLOOKUP($A65&amp;"."&amp;$C65,UncollectibleLookup,4,FALSE)),0,'Module C Corrected'!E65),'Module C Corrected'!E65)</f>
        <v>13496.8807</v>
      </c>
      <c r="F65" s="51">
        <f ca="1">IFERROR(IF(AND($A65=VLOOKUP($A65&amp;"."&amp;$C65,UncollectibleLookup,2,FALSE),$C65=VLOOKUP($A65&amp;"."&amp;$C65,UncollectibleLookup,4,FALSE)),0,'Module C Corrected'!F65),'Module C Corrected'!F65)</f>
        <v>10856.058000000001</v>
      </c>
      <c r="G65" s="51">
        <f ca="1">IFERROR(IF(AND($A65=VLOOKUP($A65&amp;"."&amp;$C65,UncollectibleLookup,2,FALSE),$C65=VLOOKUP($A65&amp;"."&amp;$C65,UncollectibleLookup,4,FALSE)),0,'Module C Corrected'!G65),'Module C Corrected'!G65)</f>
        <v>12112.0028</v>
      </c>
      <c r="H65" s="51">
        <f ca="1">IFERROR(IF(AND($A65=VLOOKUP($A65&amp;"."&amp;$C65,UncollectibleLookup,2,FALSE),$C65=VLOOKUP($A65&amp;"."&amp;$C65,UncollectibleLookup,4,FALSE)),0,'Module C Corrected'!H65),'Module C Corrected'!H65)</f>
        <v>13435.8946</v>
      </c>
      <c r="I65" s="51">
        <f ca="1">IFERROR(IF(AND($A65=VLOOKUP($A65&amp;"."&amp;$C65,UncollectibleLookup,2,FALSE),$C65=VLOOKUP($A65&amp;"."&amp;$C65,UncollectibleLookup,4,FALSE)),0,'Module C Corrected'!I65),'Module C Corrected'!I65)</f>
        <v>5421.4260999999997</v>
      </c>
      <c r="J65" s="51">
        <f ca="1">IFERROR(IF(AND($A65=VLOOKUP($A65&amp;"."&amp;$C65,UncollectibleLookup,2,FALSE),$C65=VLOOKUP($A65&amp;"."&amp;$C65,UncollectibleLookup,4,FALSE)),0,'Module C Corrected'!J65),'Module C Corrected'!J65)</f>
        <v>12845.6623</v>
      </c>
      <c r="K65" s="51">
        <f ca="1">IFERROR(IF(AND($A65=VLOOKUP($A65&amp;"."&amp;$C65,UncollectibleLookup,2,FALSE),$C65=VLOOKUP($A65&amp;"."&amp;$C65,UncollectibleLookup,4,FALSE)),0,'Module C Corrected'!K65),'Module C Corrected'!K65)</f>
        <v>12813.437599999999</v>
      </c>
      <c r="L65" s="51">
        <f ca="1">IFERROR(IF(AND($A65=VLOOKUP($A65&amp;"."&amp;$C65,UncollectibleLookup,2,FALSE),$C65=VLOOKUP($A65&amp;"."&amp;$C65,UncollectibleLookup,4,FALSE)),0,'Module C Corrected'!L65),'Module C Corrected'!L65)</f>
        <v>14468.07984</v>
      </c>
      <c r="M65" s="51">
        <f ca="1">IFERROR(IF(AND($A65=VLOOKUP($A65&amp;"."&amp;$C65,UncollectibleLookup,2,FALSE),$C65=VLOOKUP($A65&amp;"."&amp;$C65,UncollectibleLookup,4,FALSE)),0,'Module C Corrected'!M65),'Module C Corrected'!M65)</f>
        <v>11274.74928</v>
      </c>
      <c r="N65" s="51">
        <f ca="1">IFERROR(IF(AND($A65=VLOOKUP($A65&amp;"."&amp;$C65,UncollectibleLookup,2,FALSE),$C65=VLOOKUP($A65&amp;"."&amp;$C65,UncollectibleLookup,4,FALSE)),0,'Module C Corrected'!N65),'Module C Corrected'!N65)</f>
        <v>12554.352000000001</v>
      </c>
      <c r="O65" s="51">
        <f ca="1">IFERROR(IF(AND($A65=VLOOKUP($A65&amp;"."&amp;$C65,UncollectibleLookup,2,FALSE),$C65=VLOOKUP($A65&amp;"."&amp;$C65,UncollectibleLookup,4,FALSE)),0,'Module C Corrected'!O65),'Module C Corrected'!O65)</f>
        <v>9230.0899200000003</v>
      </c>
      <c r="P65" s="51">
        <f ca="1">IFERROR(IF(AND($A65=VLOOKUP($A65&amp;"."&amp;$C65,UncollectibleLookup,2,FALSE),$C65=VLOOKUP($A65&amp;"."&amp;$C65,UncollectibleLookup,4,FALSE)),0,'Module C Corrected'!P65),'Module C Corrected'!P65)</f>
        <v>8974.6526400000002</v>
      </c>
      <c r="Q65" s="32">
        <f ca="1">IFERROR(IF(AND($A65=VLOOKUP($A65&amp;"."&amp;$C65,UncollectibleLookup,2,FALSE),$C65=VLOOKUP($A65&amp;"."&amp;$C65,UncollectibleLookup,4,FALSE)),0,'Module C Corrected'!Q65),'Module C Corrected'!Q65)</f>
        <v>1502005.89</v>
      </c>
      <c r="R65" s="32">
        <f ca="1">IFERROR(IF(AND($A65=VLOOKUP($A65&amp;"."&amp;$C65,UncollectibleLookup,2,FALSE),$C65=VLOOKUP($A65&amp;"."&amp;$C65,UncollectibleLookup,4,FALSE)),0,'Module C Corrected'!R65),'Module C Corrected'!R65)</f>
        <v>578331.04</v>
      </c>
      <c r="S65" s="32">
        <f ca="1">IFERROR(IF(AND($A65=VLOOKUP($A65&amp;"."&amp;$C65,UncollectibleLookup,2,FALSE),$C65=VLOOKUP($A65&amp;"."&amp;$C65,UncollectibleLookup,4,FALSE)),0,'Module C Corrected'!S65),'Module C Corrected'!S65)</f>
        <v>538424.36</v>
      </c>
      <c r="T65" s="32">
        <f ca="1">IFERROR(IF(AND($A65=VLOOKUP($A65&amp;"."&amp;$C65,UncollectibleLookup,2,FALSE),$C65=VLOOKUP($A65&amp;"."&amp;$C65,UncollectibleLookup,4,FALSE)),0,'Module C Corrected'!T65),'Module C Corrected'!T65)</f>
        <v>426429.33</v>
      </c>
      <c r="U65" s="32">
        <f ca="1">IFERROR(IF(AND($A65=VLOOKUP($A65&amp;"."&amp;$C65,UncollectibleLookup,2,FALSE),$C65=VLOOKUP($A65&amp;"."&amp;$C65,UncollectibleLookup,4,FALSE)),0,'Module C Corrected'!U65),'Module C Corrected'!U65)</f>
        <v>150159.41</v>
      </c>
      <c r="V65" s="32">
        <f ca="1">IFERROR(IF(AND($A65=VLOOKUP($A65&amp;"."&amp;$C65,UncollectibleLookup,2,FALSE),$C65=VLOOKUP($A65&amp;"."&amp;$C65,UncollectibleLookup,4,FALSE)),0,'Module C Corrected'!V65),'Module C Corrected'!V65)</f>
        <v>429258.43</v>
      </c>
      <c r="W65" s="32">
        <f ca="1">IFERROR(IF(AND($A65=VLOOKUP($A65&amp;"."&amp;$C65,UncollectibleLookup,2,FALSE),$C65=VLOOKUP($A65&amp;"."&amp;$C65,UncollectibleLookup,4,FALSE)),0,'Module C Corrected'!W65),'Module C Corrected'!W65)</f>
        <v>515949.35</v>
      </c>
      <c r="X65" s="32">
        <f ca="1">IFERROR(IF(AND($A65=VLOOKUP($A65&amp;"."&amp;$C65,UncollectibleLookup,2,FALSE),$C65=VLOOKUP($A65&amp;"."&amp;$C65,UncollectibleLookup,4,FALSE)),0,'Module C Corrected'!X65),'Module C Corrected'!X65)</f>
        <v>479827.79</v>
      </c>
      <c r="Y65" s="32">
        <f ca="1">IFERROR(IF(AND($A65=VLOOKUP($A65&amp;"."&amp;$C65,UncollectibleLookup,2,FALSE),$C65=VLOOKUP($A65&amp;"."&amp;$C65,UncollectibleLookup,4,FALSE)),0,'Module C Corrected'!Y65),'Module C Corrected'!Y65)</f>
        <v>667616.77</v>
      </c>
      <c r="Z65" s="32">
        <f ca="1">IFERROR(IF(AND($A65=VLOOKUP($A65&amp;"."&amp;$C65,UncollectibleLookup,2,FALSE),$C65=VLOOKUP($A65&amp;"."&amp;$C65,UncollectibleLookup,4,FALSE)),0,'Module C Corrected'!Z65),'Module C Corrected'!Z65)</f>
        <v>430020.3</v>
      </c>
      <c r="AA65" s="32">
        <f ca="1">IFERROR(IF(AND($A65=VLOOKUP($A65&amp;"."&amp;$C65,UncollectibleLookup,2,FALSE),$C65=VLOOKUP($A65&amp;"."&amp;$C65,UncollectibleLookup,4,FALSE)),0,'Module C Corrected'!AA65),'Module C Corrected'!AA65)</f>
        <v>451070.08</v>
      </c>
      <c r="AB65" s="32">
        <f ca="1">IFERROR(IF(AND($A65=VLOOKUP($A65&amp;"."&amp;$C65,UncollectibleLookup,2,FALSE),$C65=VLOOKUP($A65&amp;"."&amp;$C65,UncollectibleLookup,4,FALSE)),0,'Module C Corrected'!AB65),'Module C Corrected'!AB65)</f>
        <v>514268.51</v>
      </c>
      <c r="AC65" s="2">
        <f>IF(ISBLANK('Module C Corrected'!AC65),"",'Module C Corrected'!AC65)</f>
        <v>7.54</v>
      </c>
      <c r="AD65" s="2">
        <f>IF(ISBLANK('Module C Corrected'!AD65),"",'Module C Corrected'!AD65)</f>
        <v>7.54</v>
      </c>
      <c r="AE65" s="2">
        <f>IF(ISBLANK('Module C Corrected'!AE65),"",'Module C Corrected'!AE65)</f>
        <v>7.54</v>
      </c>
      <c r="AF65" s="2">
        <f>IF(ISBLANK('Module C Corrected'!AF65),"",'Module C Corrected'!AF65)</f>
        <v>7.54</v>
      </c>
      <c r="AG65" s="2">
        <f>IF(ISBLANK('Module C Corrected'!AG65),"",'Module C Corrected'!AG65)</f>
        <v>7.54</v>
      </c>
      <c r="AH65" s="2">
        <f>IF(ISBLANK('Module C Corrected'!AH65),"",'Module C Corrected'!AH65)</f>
        <v>7.54</v>
      </c>
      <c r="AI65" s="2">
        <f>IF(ISBLANK('Module C Corrected'!AI65),"",'Module C Corrected'!AI65)</f>
        <v>7.54</v>
      </c>
      <c r="AJ65" s="2">
        <f>IF(ISBLANK('Module C Corrected'!AJ65),"",'Module C Corrected'!AJ65)</f>
        <v>0</v>
      </c>
      <c r="AK65" s="2">
        <f>IF(ISBLANK('Module C Corrected'!AK65),"",'Module C Corrected'!AK65)</f>
        <v>7.54</v>
      </c>
      <c r="AL65" s="2">
        <f>IF(ISBLANK('Module C Corrected'!AL65),"",'Module C Corrected'!AL65)</f>
        <v>7.27</v>
      </c>
      <c r="AM65" s="2">
        <f>IF(ISBLANK('Module C Corrected'!AM65),"",'Module C Corrected'!AM65)</f>
        <v>7.27</v>
      </c>
      <c r="AN65" s="2">
        <f>IF(ISBLANK('Module C Corrected'!AN65),"",'Module C Corrected'!AN65)</f>
        <v>7.27</v>
      </c>
      <c r="AO65" s="33">
        <f ca="1">IFERROR(IF(AND($A65=VLOOKUP($A65&amp;"."&amp;$C65,UncollectibleLookup,2,FALSE),$C65=VLOOKUP($A65&amp;"."&amp;$C65,UncollectibleLookup,4,FALSE)),0,'Module C Corrected'!AO65),'Module C Corrected'!AO65)</f>
        <v>113251.24</v>
      </c>
      <c r="AP65" s="33">
        <f ca="1">IFERROR(IF(AND($A65=VLOOKUP($A65&amp;"."&amp;$C65,UncollectibleLookup,2,FALSE),$C65=VLOOKUP($A65&amp;"."&amp;$C65,UncollectibleLookup,4,FALSE)),0,'Module C Corrected'!AP65),'Module C Corrected'!AP65)</f>
        <v>43606.16</v>
      </c>
      <c r="AQ65" s="33">
        <f ca="1">IFERROR(IF(AND($A65=VLOOKUP($A65&amp;"."&amp;$C65,UncollectibleLookup,2,FALSE),$C65=VLOOKUP($A65&amp;"."&amp;$C65,UncollectibleLookup,4,FALSE)),0,'Module C Corrected'!AQ65),'Module C Corrected'!AQ65)</f>
        <v>40597.199999999997</v>
      </c>
      <c r="AR65" s="33">
        <f ca="1">IFERROR(IF(AND($A65=VLOOKUP($A65&amp;"."&amp;$C65,UncollectibleLookup,2,FALSE),$C65=VLOOKUP($A65&amp;"."&amp;$C65,UncollectibleLookup,4,FALSE)),0,'Module C Corrected'!AR65),'Module C Corrected'!AR65)</f>
        <v>32152.77</v>
      </c>
      <c r="AS65" s="33">
        <f ca="1">IFERROR(IF(AND($A65=VLOOKUP($A65&amp;"."&amp;$C65,UncollectibleLookup,2,FALSE),$C65=VLOOKUP($A65&amp;"."&amp;$C65,UncollectibleLookup,4,FALSE)),0,'Module C Corrected'!AS65),'Module C Corrected'!AS65)</f>
        <v>11322.02</v>
      </c>
      <c r="AT65" s="33">
        <f ca="1">IFERROR(IF(AND($A65=VLOOKUP($A65&amp;"."&amp;$C65,UncollectibleLookup,2,FALSE),$C65=VLOOKUP($A65&amp;"."&amp;$C65,UncollectibleLookup,4,FALSE)),0,'Module C Corrected'!AT65),'Module C Corrected'!AT65)</f>
        <v>32366.09</v>
      </c>
      <c r="AU65" s="33">
        <f ca="1">IFERROR(IF(AND($A65=VLOOKUP($A65&amp;"."&amp;$C65,UncollectibleLookup,2,FALSE),$C65=VLOOKUP($A65&amp;"."&amp;$C65,UncollectibleLookup,4,FALSE)),0,'Module C Corrected'!AU65),'Module C Corrected'!AU65)</f>
        <v>38902.58</v>
      </c>
      <c r="AV65" s="33">
        <f ca="1">IFERROR(IF(AND($A65=VLOOKUP($A65&amp;"."&amp;$C65,UncollectibleLookup,2,FALSE),$C65=VLOOKUP($A65&amp;"."&amp;$C65,UncollectibleLookup,4,FALSE)),0,'Module C Corrected'!AV65),'Module C Corrected'!AV65)</f>
        <v>0</v>
      </c>
      <c r="AW65" s="33">
        <f ca="1">IFERROR(IF(AND($A65=VLOOKUP($A65&amp;"."&amp;$C65,UncollectibleLookup,2,FALSE),$C65=VLOOKUP($A65&amp;"."&amp;$C65,UncollectibleLookup,4,FALSE)),0,'Module C Corrected'!AW65),'Module C Corrected'!AW65)</f>
        <v>50338.3</v>
      </c>
      <c r="AX65" s="33">
        <f ca="1">IFERROR(IF(AND($A65=VLOOKUP($A65&amp;"."&amp;$C65,UncollectibleLookup,2,FALSE),$C65=VLOOKUP($A65&amp;"."&amp;$C65,UncollectibleLookup,4,FALSE)),0,'Module C Corrected'!AX65),'Module C Corrected'!AX65)</f>
        <v>31262.48</v>
      </c>
      <c r="AY65" s="33">
        <f ca="1">IFERROR(IF(AND($A65=VLOOKUP($A65&amp;"."&amp;$C65,UncollectibleLookup,2,FALSE),$C65=VLOOKUP($A65&amp;"."&amp;$C65,UncollectibleLookup,4,FALSE)),0,'Module C Corrected'!AY65),'Module C Corrected'!AY65)</f>
        <v>32792.800000000003</v>
      </c>
      <c r="AZ65" s="33">
        <f ca="1">IFERROR(IF(AND($A65=VLOOKUP($A65&amp;"."&amp;$C65,UncollectibleLookup,2,FALSE),$C65=VLOOKUP($A65&amp;"."&amp;$C65,UncollectibleLookup,4,FALSE)),0,'Module C Corrected'!AZ65),'Module C Corrected'!AZ65)</f>
        <v>37387.32</v>
      </c>
      <c r="BA65" s="31">
        <f t="shared" ca="1" si="27"/>
        <v>-450.6</v>
      </c>
      <c r="BB65" s="31">
        <f t="shared" ca="1" si="27"/>
        <v>-173.5</v>
      </c>
      <c r="BC65" s="31">
        <f t="shared" ca="1" si="27"/>
        <v>-161.53</v>
      </c>
      <c r="BD65" s="31">
        <f t="shared" ca="1" si="23"/>
        <v>-170.57</v>
      </c>
      <c r="BE65" s="31">
        <f t="shared" ca="1" si="23"/>
        <v>-60.06</v>
      </c>
      <c r="BF65" s="31">
        <f t="shared" ca="1" si="23"/>
        <v>-171.7</v>
      </c>
      <c r="BG65" s="31">
        <f t="shared" ca="1" si="23"/>
        <v>0</v>
      </c>
      <c r="BH65" s="31">
        <f t="shared" ca="1" si="23"/>
        <v>0</v>
      </c>
      <c r="BI65" s="31">
        <f t="shared" ca="1" si="23"/>
        <v>0</v>
      </c>
      <c r="BJ65" s="31">
        <f t="shared" ca="1" si="23"/>
        <v>-516.02</v>
      </c>
      <c r="BK65" s="31">
        <f t="shared" ca="1" si="23"/>
        <v>-541.28</v>
      </c>
      <c r="BL65" s="31">
        <f t="shared" ca="1" si="23"/>
        <v>-617.12</v>
      </c>
      <c r="BM65" s="6">
        <f t="shared" ca="1" si="39"/>
        <v>-0.12</v>
      </c>
      <c r="BN65" s="6">
        <f t="shared" ca="1" si="39"/>
        <v>-0.12</v>
      </c>
      <c r="BO65" s="6">
        <f t="shared" ca="1" si="39"/>
        <v>-0.12</v>
      </c>
      <c r="BP65" s="6">
        <f t="shared" ca="1" si="39"/>
        <v>-0.12</v>
      </c>
      <c r="BQ65" s="6">
        <f t="shared" ca="1" si="39"/>
        <v>-0.12</v>
      </c>
      <c r="BR65" s="6">
        <f t="shared" ca="1" si="39"/>
        <v>-0.12</v>
      </c>
      <c r="BS65" s="6">
        <f t="shared" ca="1" si="39"/>
        <v>-0.12</v>
      </c>
      <c r="BT65" s="6">
        <f t="shared" ca="1" si="39"/>
        <v>-0.12</v>
      </c>
      <c r="BU65" s="6">
        <f t="shared" ca="1" si="39"/>
        <v>-0.12</v>
      </c>
      <c r="BV65" s="6">
        <f t="shared" ca="1" si="39"/>
        <v>-0.12</v>
      </c>
      <c r="BW65" s="6">
        <f t="shared" ca="1" si="39"/>
        <v>-0.12</v>
      </c>
      <c r="BX65" s="6">
        <f t="shared" ca="1" si="39"/>
        <v>-0.12</v>
      </c>
      <c r="BY65" s="31">
        <f t="shared" ca="1" si="31"/>
        <v>-180240.71</v>
      </c>
      <c r="BZ65" s="31">
        <f t="shared" ca="1" si="31"/>
        <v>-69399.72</v>
      </c>
      <c r="CA65" s="31">
        <f t="shared" ca="1" si="31"/>
        <v>-64610.92</v>
      </c>
      <c r="CB65" s="31">
        <f t="shared" ca="1" si="31"/>
        <v>-51171.519999999997</v>
      </c>
      <c r="CC65" s="31">
        <f t="shared" ca="1" si="31"/>
        <v>-18019.13</v>
      </c>
      <c r="CD65" s="31">
        <f t="shared" ca="1" si="31"/>
        <v>-51511.01</v>
      </c>
      <c r="CE65" s="31">
        <f t="shared" ca="1" si="30"/>
        <v>-61913.919999999998</v>
      </c>
      <c r="CF65" s="31">
        <f t="shared" ca="1" si="30"/>
        <v>-57579.33</v>
      </c>
      <c r="CG65" s="31">
        <f t="shared" ca="1" si="30"/>
        <v>-80114.009999999995</v>
      </c>
      <c r="CH65" s="31">
        <f t="shared" ca="1" si="30"/>
        <v>-51602.44</v>
      </c>
      <c r="CI65" s="31">
        <f t="shared" ca="1" si="30"/>
        <v>-54128.41</v>
      </c>
      <c r="CJ65" s="31">
        <f t="shared" ca="1" si="30"/>
        <v>-61712.22</v>
      </c>
      <c r="CK65" s="32">
        <f t="shared" ca="1" si="28"/>
        <v>3755.01</v>
      </c>
      <c r="CL65" s="32">
        <f t="shared" ca="1" si="28"/>
        <v>1445.83</v>
      </c>
      <c r="CM65" s="32">
        <f t="shared" ca="1" si="28"/>
        <v>1346.06</v>
      </c>
      <c r="CN65" s="32">
        <f t="shared" ca="1" si="25"/>
        <v>1066.07</v>
      </c>
      <c r="CO65" s="32">
        <f t="shared" ca="1" si="25"/>
        <v>375.4</v>
      </c>
      <c r="CP65" s="32">
        <f t="shared" ca="1" si="25"/>
        <v>1073.1500000000001</v>
      </c>
      <c r="CQ65" s="32">
        <f t="shared" ca="1" si="25"/>
        <v>1289.8699999999999</v>
      </c>
      <c r="CR65" s="32">
        <f t="shared" ca="1" si="25"/>
        <v>1199.57</v>
      </c>
      <c r="CS65" s="32">
        <f t="shared" ca="1" si="25"/>
        <v>1669.04</v>
      </c>
      <c r="CT65" s="32">
        <f t="shared" ca="1" si="25"/>
        <v>1075.05</v>
      </c>
      <c r="CU65" s="32">
        <f t="shared" ca="1" si="25"/>
        <v>1127.68</v>
      </c>
      <c r="CV65" s="32">
        <f t="shared" ca="1" si="25"/>
        <v>1285.67</v>
      </c>
      <c r="CW65" s="31">
        <f t="shared" ca="1" si="29"/>
        <v>-289286.34000000003</v>
      </c>
      <c r="CX65" s="31">
        <f t="shared" ca="1" si="29"/>
        <v>-111386.55</v>
      </c>
      <c r="CY65" s="31">
        <f t="shared" ca="1" si="29"/>
        <v>-103700.53</v>
      </c>
      <c r="CZ65" s="31">
        <f t="shared" ca="1" si="26"/>
        <v>-82087.649999999994</v>
      </c>
      <c r="DA65" s="31">
        <f t="shared" ca="1" si="26"/>
        <v>-28905.69</v>
      </c>
      <c r="DB65" s="31">
        <f t="shared" ca="1" si="26"/>
        <v>-82632.25</v>
      </c>
      <c r="DC65" s="31">
        <f t="shared" ca="1" si="26"/>
        <v>-99526.63</v>
      </c>
      <c r="DD65" s="31">
        <f t="shared" ca="1" si="26"/>
        <v>-56379.76</v>
      </c>
      <c r="DE65" s="31">
        <f t="shared" ca="1" si="26"/>
        <v>-128783.27</v>
      </c>
      <c r="DF65" s="31">
        <f t="shared" ca="1" si="26"/>
        <v>-81273.849999999991</v>
      </c>
      <c r="DG65" s="31">
        <f t="shared" ca="1" si="26"/>
        <v>-85252.25</v>
      </c>
      <c r="DH65" s="31">
        <f t="shared" ca="1" si="26"/>
        <v>-97196.75</v>
      </c>
      <c r="DI65" s="32">
        <f t="shared" ca="1" si="36"/>
        <v>-14464.32</v>
      </c>
      <c r="DJ65" s="32">
        <f t="shared" ca="1" si="36"/>
        <v>-5569.33</v>
      </c>
      <c r="DK65" s="32">
        <f t="shared" ca="1" si="36"/>
        <v>-5185.03</v>
      </c>
      <c r="DL65" s="32">
        <f t="shared" ca="1" si="32"/>
        <v>-4104.38</v>
      </c>
      <c r="DM65" s="32">
        <f t="shared" ca="1" si="32"/>
        <v>-1445.28</v>
      </c>
      <c r="DN65" s="32">
        <f t="shared" ca="1" si="32"/>
        <v>-4131.6099999999997</v>
      </c>
      <c r="DO65" s="32">
        <f t="shared" ca="1" si="32"/>
        <v>-4976.33</v>
      </c>
      <c r="DP65" s="32">
        <f t="shared" ca="1" si="32"/>
        <v>-2818.99</v>
      </c>
      <c r="DQ65" s="32">
        <f t="shared" ca="1" si="32"/>
        <v>-6439.16</v>
      </c>
      <c r="DR65" s="32">
        <f t="shared" ca="1" si="32"/>
        <v>-4063.69</v>
      </c>
      <c r="DS65" s="32">
        <f t="shared" ca="1" si="32"/>
        <v>-4262.6099999999997</v>
      </c>
      <c r="DT65" s="32">
        <f t="shared" ca="1" si="32"/>
        <v>-4859.84</v>
      </c>
      <c r="DU65" s="31">
        <f t="shared" ca="1" si="37"/>
        <v>-93199.43</v>
      </c>
      <c r="DV65" s="31">
        <f t="shared" ca="1" si="37"/>
        <v>-35625.269999999997</v>
      </c>
      <c r="DW65" s="31">
        <f t="shared" ca="1" si="37"/>
        <v>-32948.25</v>
      </c>
      <c r="DX65" s="31">
        <f t="shared" ca="1" si="33"/>
        <v>-25924.43</v>
      </c>
      <c r="DY65" s="31">
        <f t="shared" ca="1" si="33"/>
        <v>-9081.31</v>
      </c>
      <c r="DZ65" s="31">
        <f t="shared" ca="1" si="33"/>
        <v>-25820.23</v>
      </c>
      <c r="EA65" s="31">
        <f t="shared" ca="1" si="33"/>
        <v>-30935.64</v>
      </c>
      <c r="EB65" s="31">
        <f t="shared" ca="1" si="33"/>
        <v>-17428.62</v>
      </c>
      <c r="EC65" s="31">
        <f t="shared" ca="1" si="33"/>
        <v>-39591.9</v>
      </c>
      <c r="ED65" s="31">
        <f t="shared" ca="1" si="33"/>
        <v>-24852.46</v>
      </c>
      <c r="EE65" s="31">
        <f t="shared" ca="1" si="33"/>
        <v>-25924.19</v>
      </c>
      <c r="EF65" s="31">
        <f t="shared" ca="1" si="33"/>
        <v>-29396.59</v>
      </c>
      <c r="EG65" s="32">
        <f t="shared" ca="1" si="38"/>
        <v>-396950.09</v>
      </c>
      <c r="EH65" s="32">
        <f t="shared" ca="1" si="38"/>
        <v>-152581.15</v>
      </c>
      <c r="EI65" s="32">
        <f t="shared" ca="1" si="38"/>
        <v>-141833.81</v>
      </c>
      <c r="EJ65" s="32">
        <f t="shared" ca="1" si="34"/>
        <v>-112116.45999999999</v>
      </c>
      <c r="EK65" s="32">
        <f t="shared" ca="1" si="34"/>
        <v>-39432.28</v>
      </c>
      <c r="EL65" s="32">
        <f t="shared" ca="1" si="34"/>
        <v>-112584.09</v>
      </c>
      <c r="EM65" s="32">
        <f t="shared" ca="1" si="34"/>
        <v>-135438.6</v>
      </c>
      <c r="EN65" s="32">
        <f t="shared" ca="1" si="34"/>
        <v>-76627.37</v>
      </c>
      <c r="EO65" s="32">
        <f t="shared" ca="1" si="34"/>
        <v>-174814.33</v>
      </c>
      <c r="EP65" s="32">
        <f t="shared" ca="1" si="34"/>
        <v>-110190</v>
      </c>
      <c r="EQ65" s="32">
        <f t="shared" ca="1" si="34"/>
        <v>-115439.05</v>
      </c>
      <c r="ER65" s="32">
        <f t="shared" ca="1" si="34"/>
        <v>-131453.18</v>
      </c>
    </row>
    <row r="66" spans="1:148">
      <c r="A66" t="s">
        <v>436</v>
      </c>
      <c r="B66" s="1" t="s">
        <v>127</v>
      </c>
      <c r="C66" t="str">
        <f t="shared" ca="1" si="1"/>
        <v>GHO</v>
      </c>
      <c r="D66" t="str">
        <f t="shared" ca="1" si="2"/>
        <v>Ghost Hydro Facility</v>
      </c>
      <c r="E66" s="51">
        <f ca="1">IFERROR(IF(AND($A66=VLOOKUP($A66&amp;"."&amp;$C66,UncollectibleLookup,2,FALSE),$C66=VLOOKUP($A66&amp;"."&amp;$C66,UncollectibleLookup,4,FALSE)),0,'Module C Corrected'!E66),'Module C Corrected'!E66)</f>
        <v>11811.5286</v>
      </c>
      <c r="F66" s="51">
        <f ca="1">IFERROR(IF(AND($A66=VLOOKUP($A66&amp;"."&amp;$C66,UncollectibleLookup,2,FALSE),$C66=VLOOKUP($A66&amp;"."&amp;$C66,UncollectibleLookup,4,FALSE)),0,'Module C Corrected'!F66),'Module C Corrected'!F66)</f>
        <v>9599.4637000000002</v>
      </c>
      <c r="G66" s="51">
        <f ca="1">IFERROR(IF(AND($A66=VLOOKUP($A66&amp;"."&amp;$C66,UncollectibleLookup,2,FALSE),$C66=VLOOKUP($A66&amp;"."&amp;$C66,UncollectibleLookup,4,FALSE)),0,'Module C Corrected'!G66),'Module C Corrected'!G66)</f>
        <v>10187.3249</v>
      </c>
      <c r="H66" s="51">
        <f ca="1">IFERROR(IF(AND($A66=VLOOKUP($A66&amp;"."&amp;$C66,UncollectibleLookup,2,FALSE),$C66=VLOOKUP($A66&amp;"."&amp;$C66,UncollectibleLookup,4,FALSE)),0,'Module C Corrected'!H66),'Module C Corrected'!H66)</f>
        <v>7822.0252</v>
      </c>
      <c r="I66" s="51">
        <f ca="1">IFERROR(IF(AND($A66=VLOOKUP($A66&amp;"."&amp;$C66,UncollectibleLookup,2,FALSE),$C66=VLOOKUP($A66&amp;"."&amp;$C66,UncollectibleLookup,4,FALSE)),0,'Module C Corrected'!I66),'Module C Corrected'!I66)</f>
        <v>8771.4986000000008</v>
      </c>
      <c r="J66" s="51">
        <f ca="1">IFERROR(IF(AND($A66=VLOOKUP($A66&amp;"."&amp;$C66,UncollectibleLookup,2,FALSE),$C66=VLOOKUP($A66&amp;"."&amp;$C66,UncollectibleLookup,4,FALSE)),0,'Module C Corrected'!J66),'Module C Corrected'!J66)</f>
        <v>23259.309600000001</v>
      </c>
      <c r="K66" s="51">
        <f ca="1">IFERROR(IF(AND($A66=VLOOKUP($A66&amp;"."&amp;$C66,UncollectibleLookup,2,FALSE),$C66=VLOOKUP($A66&amp;"."&amp;$C66,UncollectibleLookup,4,FALSE)),0,'Module C Corrected'!K66),'Module C Corrected'!K66)</f>
        <v>20072.651399999999</v>
      </c>
      <c r="L66" s="51">
        <f ca="1">IFERROR(IF(AND($A66=VLOOKUP($A66&amp;"."&amp;$C66,UncollectibleLookup,2,FALSE),$C66=VLOOKUP($A66&amp;"."&amp;$C66,UncollectibleLookup,4,FALSE)),0,'Module C Corrected'!L66),'Module C Corrected'!L66)</f>
        <v>17673.164167999999</v>
      </c>
      <c r="M66" s="51">
        <f ca="1">IFERROR(IF(AND($A66=VLOOKUP($A66&amp;"."&amp;$C66,UncollectibleLookup,2,FALSE),$C66=VLOOKUP($A66&amp;"."&amp;$C66,UncollectibleLookup,4,FALSE)),0,'Module C Corrected'!M66),'Module C Corrected'!M66)</f>
        <v>12838.366955400001</v>
      </c>
      <c r="N66" s="51">
        <f ca="1">IFERROR(IF(AND($A66=VLOOKUP($A66&amp;"."&amp;$C66,UncollectibleLookup,2,FALSE),$C66=VLOOKUP($A66&amp;"."&amp;$C66,UncollectibleLookup,4,FALSE)),0,'Module C Corrected'!N66),'Module C Corrected'!N66)</f>
        <v>9905.1492223999994</v>
      </c>
      <c r="O66" s="51">
        <f ca="1">IFERROR(IF(AND($A66=VLOOKUP($A66&amp;"."&amp;$C66,UncollectibleLookup,2,FALSE),$C66=VLOOKUP($A66&amp;"."&amp;$C66,UncollectibleLookup,4,FALSE)),0,'Module C Corrected'!O66),'Module C Corrected'!O66)</f>
        <v>9645.7467226000008</v>
      </c>
      <c r="P66" s="51">
        <f ca="1">IFERROR(IF(AND($A66=VLOOKUP($A66&amp;"."&amp;$C66,UncollectibleLookup,2,FALSE),$C66=VLOOKUP($A66&amp;"."&amp;$C66,UncollectibleLookup,4,FALSE)),0,'Module C Corrected'!P66),'Module C Corrected'!P66)</f>
        <v>9629.9381383</v>
      </c>
      <c r="Q66" s="32">
        <f ca="1">IFERROR(IF(AND($A66=VLOOKUP($A66&amp;"."&amp;$C66,UncollectibleLookup,2,FALSE),$C66=VLOOKUP($A66&amp;"."&amp;$C66,UncollectibleLookup,4,FALSE)),0,'Module C Corrected'!Q66),'Module C Corrected'!Q66)</f>
        <v>1425697.52</v>
      </c>
      <c r="R66" s="32">
        <f ca="1">IFERROR(IF(AND($A66=VLOOKUP($A66&amp;"."&amp;$C66,UncollectibleLookup,2,FALSE),$C66=VLOOKUP($A66&amp;"."&amp;$C66,UncollectibleLookup,4,FALSE)),0,'Module C Corrected'!R66),'Module C Corrected'!R66)</f>
        <v>552486.80000000005</v>
      </c>
      <c r="S66" s="32">
        <f ca="1">IFERROR(IF(AND($A66=VLOOKUP($A66&amp;"."&amp;$C66,UncollectibleLookup,2,FALSE),$C66=VLOOKUP($A66&amp;"."&amp;$C66,UncollectibleLookup,4,FALSE)),0,'Module C Corrected'!S66),'Module C Corrected'!S66)</f>
        <v>493052.22</v>
      </c>
      <c r="T66" s="32">
        <f ca="1">IFERROR(IF(AND($A66=VLOOKUP($A66&amp;"."&amp;$C66,UncollectibleLookup,2,FALSE),$C66=VLOOKUP($A66&amp;"."&amp;$C66,UncollectibleLookup,4,FALSE)),0,'Module C Corrected'!T66),'Module C Corrected'!T66)</f>
        <v>305795.20000000001</v>
      </c>
      <c r="U66" s="32">
        <f ca="1">IFERROR(IF(AND($A66=VLOOKUP($A66&amp;"."&amp;$C66,UncollectibleLookup,2,FALSE),$C66=VLOOKUP($A66&amp;"."&amp;$C66,UncollectibleLookup,4,FALSE)),0,'Module C Corrected'!U66),'Module C Corrected'!U66)</f>
        <v>335460.65000000002</v>
      </c>
      <c r="V66" s="32">
        <f ca="1">IFERROR(IF(AND($A66=VLOOKUP($A66&amp;"."&amp;$C66,UncollectibleLookup,2,FALSE),$C66=VLOOKUP($A66&amp;"."&amp;$C66,UncollectibleLookup,4,FALSE)),0,'Module C Corrected'!V66),'Module C Corrected'!V66)</f>
        <v>885772.37</v>
      </c>
      <c r="W66" s="32">
        <f ca="1">IFERROR(IF(AND($A66=VLOOKUP($A66&amp;"."&amp;$C66,UncollectibleLookup,2,FALSE),$C66=VLOOKUP($A66&amp;"."&amp;$C66,UncollectibleLookup,4,FALSE)),0,'Module C Corrected'!W66),'Module C Corrected'!W66)</f>
        <v>972135.19</v>
      </c>
      <c r="X66" s="32">
        <f ca="1">IFERROR(IF(AND($A66=VLOOKUP($A66&amp;"."&amp;$C66,UncollectibleLookup,2,FALSE),$C66=VLOOKUP($A66&amp;"."&amp;$C66,UncollectibleLookup,4,FALSE)),0,'Module C Corrected'!X66),'Module C Corrected'!X66)</f>
        <v>716353</v>
      </c>
      <c r="Y66" s="32">
        <f ca="1">IFERROR(IF(AND($A66=VLOOKUP($A66&amp;"."&amp;$C66,UncollectibleLookup,2,FALSE),$C66=VLOOKUP($A66&amp;"."&amp;$C66,UncollectibleLookup,4,FALSE)),0,'Module C Corrected'!Y66),'Module C Corrected'!Y66)</f>
        <v>1455318.51</v>
      </c>
      <c r="Z66" s="32">
        <f ca="1">IFERROR(IF(AND($A66=VLOOKUP($A66&amp;"."&amp;$C66,UncollectibleLookup,2,FALSE),$C66=VLOOKUP($A66&amp;"."&amp;$C66,UncollectibleLookup,4,FALSE)),0,'Module C Corrected'!Z66),'Module C Corrected'!Z66)</f>
        <v>395476.55</v>
      </c>
      <c r="AA66" s="32">
        <f ca="1">IFERROR(IF(AND($A66=VLOOKUP($A66&amp;"."&amp;$C66,UncollectibleLookup,2,FALSE),$C66=VLOOKUP($A66&amp;"."&amp;$C66,UncollectibleLookup,4,FALSE)),0,'Module C Corrected'!AA66),'Module C Corrected'!AA66)</f>
        <v>613014.74</v>
      </c>
      <c r="AB66" s="32">
        <f ca="1">IFERROR(IF(AND($A66=VLOOKUP($A66&amp;"."&amp;$C66,UncollectibleLookup,2,FALSE),$C66=VLOOKUP($A66&amp;"."&amp;$C66,UncollectibleLookup,4,FALSE)),0,'Module C Corrected'!AB66),'Module C Corrected'!AB66)</f>
        <v>639795.18999999994</v>
      </c>
      <c r="AC66" s="2">
        <f>IF(ISBLANK('Module C Corrected'!AC66),"",'Module C Corrected'!AC66)</f>
        <v>-1.53</v>
      </c>
      <c r="AD66" s="2">
        <f>IF(ISBLANK('Module C Corrected'!AD66),"",'Module C Corrected'!AD66)</f>
        <v>-1.53</v>
      </c>
      <c r="AE66" s="2">
        <f>IF(ISBLANK('Module C Corrected'!AE66),"",'Module C Corrected'!AE66)</f>
        <v>-1.53</v>
      </c>
      <c r="AF66" s="2">
        <f>IF(ISBLANK('Module C Corrected'!AF66),"",'Module C Corrected'!AF66)</f>
        <v>-1.53</v>
      </c>
      <c r="AG66" s="2">
        <f>IF(ISBLANK('Module C Corrected'!AG66),"",'Module C Corrected'!AG66)</f>
        <v>-1.53</v>
      </c>
      <c r="AH66" s="2">
        <f>IF(ISBLANK('Module C Corrected'!AH66),"",'Module C Corrected'!AH66)</f>
        <v>-1.53</v>
      </c>
      <c r="AI66" s="2">
        <f>IF(ISBLANK('Module C Corrected'!AI66),"",'Module C Corrected'!AI66)</f>
        <v>-1.53</v>
      </c>
      <c r="AJ66" s="2">
        <f>IF(ISBLANK('Module C Corrected'!AJ66),"",'Module C Corrected'!AJ66)</f>
        <v>-1.53</v>
      </c>
      <c r="AK66" s="2">
        <f>IF(ISBLANK('Module C Corrected'!AK66),"",'Module C Corrected'!AK66)</f>
        <v>-1.53</v>
      </c>
      <c r="AL66" s="2">
        <f>IF(ISBLANK('Module C Corrected'!AL66),"",'Module C Corrected'!AL66)</f>
        <v>-1.53</v>
      </c>
      <c r="AM66" s="2">
        <f>IF(ISBLANK('Module C Corrected'!AM66),"",'Module C Corrected'!AM66)</f>
        <v>-1.53</v>
      </c>
      <c r="AN66" s="2">
        <f>IF(ISBLANK('Module C Corrected'!AN66),"",'Module C Corrected'!AN66)</f>
        <v>-1.53</v>
      </c>
      <c r="AO66" s="33">
        <f ca="1">IFERROR(IF(AND($A66=VLOOKUP($A66&amp;"."&amp;$C66,UncollectibleLookup,2,FALSE),$C66=VLOOKUP($A66&amp;"."&amp;$C66,UncollectibleLookup,4,FALSE)),0,'Module C Corrected'!AO66),'Module C Corrected'!AO66)</f>
        <v>-21813.17</v>
      </c>
      <c r="AP66" s="33">
        <f ca="1">IFERROR(IF(AND($A66=VLOOKUP($A66&amp;"."&amp;$C66,UncollectibleLookup,2,FALSE),$C66=VLOOKUP($A66&amp;"."&amp;$C66,UncollectibleLookup,4,FALSE)),0,'Module C Corrected'!AP66),'Module C Corrected'!AP66)</f>
        <v>-8453.0499999999993</v>
      </c>
      <c r="AQ66" s="33">
        <f ca="1">IFERROR(IF(AND($A66=VLOOKUP($A66&amp;"."&amp;$C66,UncollectibleLookup,2,FALSE),$C66=VLOOKUP($A66&amp;"."&amp;$C66,UncollectibleLookup,4,FALSE)),0,'Module C Corrected'!AQ66),'Module C Corrected'!AQ66)</f>
        <v>-7543.7</v>
      </c>
      <c r="AR66" s="33">
        <f ca="1">IFERROR(IF(AND($A66=VLOOKUP($A66&amp;"."&amp;$C66,UncollectibleLookup,2,FALSE),$C66=VLOOKUP($A66&amp;"."&amp;$C66,UncollectibleLookup,4,FALSE)),0,'Module C Corrected'!AR66),'Module C Corrected'!AR66)</f>
        <v>-4678.67</v>
      </c>
      <c r="AS66" s="33">
        <f ca="1">IFERROR(IF(AND($A66=VLOOKUP($A66&amp;"."&amp;$C66,UncollectibleLookup,2,FALSE),$C66=VLOOKUP($A66&amp;"."&amp;$C66,UncollectibleLookup,4,FALSE)),0,'Module C Corrected'!AS66),'Module C Corrected'!AS66)</f>
        <v>-5132.55</v>
      </c>
      <c r="AT66" s="33">
        <f ca="1">IFERROR(IF(AND($A66=VLOOKUP($A66&amp;"."&amp;$C66,UncollectibleLookup,2,FALSE),$C66=VLOOKUP($A66&amp;"."&amp;$C66,UncollectibleLookup,4,FALSE)),0,'Module C Corrected'!AT66),'Module C Corrected'!AT66)</f>
        <v>-13552.32</v>
      </c>
      <c r="AU66" s="33">
        <f ca="1">IFERROR(IF(AND($A66=VLOOKUP($A66&amp;"."&amp;$C66,UncollectibleLookup,2,FALSE),$C66=VLOOKUP($A66&amp;"."&amp;$C66,UncollectibleLookup,4,FALSE)),0,'Module C Corrected'!AU66),'Module C Corrected'!AU66)</f>
        <v>-14873.67</v>
      </c>
      <c r="AV66" s="33">
        <f ca="1">IFERROR(IF(AND($A66=VLOOKUP($A66&amp;"."&amp;$C66,UncollectibleLookup,2,FALSE),$C66=VLOOKUP($A66&amp;"."&amp;$C66,UncollectibleLookup,4,FALSE)),0,'Module C Corrected'!AV66),'Module C Corrected'!AV66)</f>
        <v>-10960.2</v>
      </c>
      <c r="AW66" s="33">
        <f ca="1">IFERROR(IF(AND($A66=VLOOKUP($A66&amp;"."&amp;$C66,UncollectibleLookup,2,FALSE),$C66=VLOOKUP($A66&amp;"."&amp;$C66,UncollectibleLookup,4,FALSE)),0,'Module C Corrected'!AW66),'Module C Corrected'!AW66)</f>
        <v>-22266.37</v>
      </c>
      <c r="AX66" s="33">
        <f ca="1">IFERROR(IF(AND($A66=VLOOKUP($A66&amp;"."&amp;$C66,UncollectibleLookup,2,FALSE),$C66=VLOOKUP($A66&amp;"."&amp;$C66,UncollectibleLookup,4,FALSE)),0,'Module C Corrected'!AX66),'Module C Corrected'!AX66)</f>
        <v>-6050.79</v>
      </c>
      <c r="AY66" s="33">
        <f ca="1">IFERROR(IF(AND($A66=VLOOKUP($A66&amp;"."&amp;$C66,UncollectibleLookup,2,FALSE),$C66=VLOOKUP($A66&amp;"."&amp;$C66,UncollectibleLookup,4,FALSE)),0,'Module C Corrected'!AY66),'Module C Corrected'!AY66)</f>
        <v>-9379.1299999999992</v>
      </c>
      <c r="AZ66" s="33">
        <f ca="1">IFERROR(IF(AND($A66=VLOOKUP($A66&amp;"."&amp;$C66,UncollectibleLookup,2,FALSE),$C66=VLOOKUP($A66&amp;"."&amp;$C66,UncollectibleLookup,4,FALSE)),0,'Module C Corrected'!AZ66),'Module C Corrected'!AZ66)</f>
        <v>-9788.8700000000008</v>
      </c>
      <c r="BA66" s="31">
        <f t="shared" ca="1" si="27"/>
        <v>-427.71</v>
      </c>
      <c r="BB66" s="31">
        <f t="shared" ca="1" si="27"/>
        <v>-165.75</v>
      </c>
      <c r="BC66" s="31">
        <f t="shared" ca="1" si="27"/>
        <v>-147.91999999999999</v>
      </c>
      <c r="BD66" s="31">
        <f t="shared" ca="1" si="23"/>
        <v>-122.32</v>
      </c>
      <c r="BE66" s="31">
        <f t="shared" ca="1" si="23"/>
        <v>-134.18</v>
      </c>
      <c r="BF66" s="31">
        <f t="shared" ca="1" si="23"/>
        <v>-354.31</v>
      </c>
      <c r="BG66" s="31">
        <f t="shared" ca="1" si="23"/>
        <v>0</v>
      </c>
      <c r="BH66" s="31">
        <f t="shared" ca="1" si="23"/>
        <v>0</v>
      </c>
      <c r="BI66" s="31">
        <f t="shared" ca="1" si="23"/>
        <v>0</v>
      </c>
      <c r="BJ66" s="31">
        <f t="shared" ca="1" si="23"/>
        <v>-474.57</v>
      </c>
      <c r="BK66" s="31">
        <f t="shared" ca="1" si="23"/>
        <v>-735.62</v>
      </c>
      <c r="BL66" s="31">
        <f t="shared" ca="1" si="23"/>
        <v>-767.75</v>
      </c>
      <c r="BM66" s="6">
        <f t="shared" ca="1" si="39"/>
        <v>-5.5100000000000003E-2</v>
      </c>
      <c r="BN66" s="6">
        <f t="shared" ca="1" si="39"/>
        <v>-5.5100000000000003E-2</v>
      </c>
      <c r="BO66" s="6">
        <f t="shared" ca="1" si="39"/>
        <v>-5.5100000000000003E-2</v>
      </c>
      <c r="BP66" s="6">
        <f t="shared" ca="1" si="39"/>
        <v>-5.5100000000000003E-2</v>
      </c>
      <c r="BQ66" s="6">
        <f t="shared" ca="1" si="39"/>
        <v>-5.5100000000000003E-2</v>
      </c>
      <c r="BR66" s="6">
        <f t="shared" ca="1" si="39"/>
        <v>-5.5100000000000003E-2</v>
      </c>
      <c r="BS66" s="6">
        <f t="shared" ca="1" si="39"/>
        <v>-5.5100000000000003E-2</v>
      </c>
      <c r="BT66" s="6">
        <f t="shared" ca="1" si="39"/>
        <v>-5.5100000000000003E-2</v>
      </c>
      <c r="BU66" s="6">
        <f t="shared" ca="1" si="39"/>
        <v>-5.5100000000000003E-2</v>
      </c>
      <c r="BV66" s="6">
        <f t="shared" ca="1" si="39"/>
        <v>-5.5100000000000003E-2</v>
      </c>
      <c r="BW66" s="6">
        <f t="shared" ca="1" si="39"/>
        <v>-5.5100000000000003E-2</v>
      </c>
      <c r="BX66" s="6">
        <f t="shared" ca="1" si="39"/>
        <v>-5.5100000000000003E-2</v>
      </c>
      <c r="BY66" s="31">
        <f t="shared" ca="1" si="31"/>
        <v>-78555.929999999993</v>
      </c>
      <c r="BZ66" s="31">
        <f t="shared" ca="1" si="31"/>
        <v>-30442.02</v>
      </c>
      <c r="CA66" s="31">
        <f t="shared" ca="1" si="31"/>
        <v>-27167.18</v>
      </c>
      <c r="CB66" s="31">
        <f t="shared" ca="1" si="31"/>
        <v>-16849.32</v>
      </c>
      <c r="CC66" s="31">
        <f t="shared" ca="1" si="31"/>
        <v>-18483.88</v>
      </c>
      <c r="CD66" s="31">
        <f t="shared" ca="1" si="31"/>
        <v>-48806.06</v>
      </c>
      <c r="CE66" s="31">
        <f t="shared" ca="1" si="30"/>
        <v>-53564.65</v>
      </c>
      <c r="CF66" s="31">
        <f t="shared" ca="1" si="30"/>
        <v>-39471.050000000003</v>
      </c>
      <c r="CG66" s="31">
        <f t="shared" ca="1" si="30"/>
        <v>-80188.05</v>
      </c>
      <c r="CH66" s="31">
        <f t="shared" ca="1" si="30"/>
        <v>-21790.76</v>
      </c>
      <c r="CI66" s="31">
        <f t="shared" ca="1" si="30"/>
        <v>-33777.11</v>
      </c>
      <c r="CJ66" s="31">
        <f t="shared" ca="1" si="30"/>
        <v>-35252.71</v>
      </c>
      <c r="CK66" s="32">
        <f t="shared" ca="1" si="28"/>
        <v>3564.24</v>
      </c>
      <c r="CL66" s="32">
        <f t="shared" ca="1" si="28"/>
        <v>1381.22</v>
      </c>
      <c r="CM66" s="32">
        <f t="shared" ca="1" si="28"/>
        <v>1232.6300000000001</v>
      </c>
      <c r="CN66" s="32">
        <f t="shared" ca="1" si="25"/>
        <v>764.49</v>
      </c>
      <c r="CO66" s="32">
        <f t="shared" ca="1" si="25"/>
        <v>838.65</v>
      </c>
      <c r="CP66" s="32">
        <f t="shared" ca="1" si="25"/>
        <v>2214.4299999999998</v>
      </c>
      <c r="CQ66" s="32">
        <f t="shared" ca="1" si="25"/>
        <v>2430.34</v>
      </c>
      <c r="CR66" s="32">
        <f t="shared" ca="1" si="25"/>
        <v>1790.88</v>
      </c>
      <c r="CS66" s="32">
        <f t="shared" ca="1" si="25"/>
        <v>3638.3</v>
      </c>
      <c r="CT66" s="32">
        <f t="shared" ca="1" si="25"/>
        <v>988.69</v>
      </c>
      <c r="CU66" s="32">
        <f t="shared" ca="1" si="25"/>
        <v>1532.54</v>
      </c>
      <c r="CV66" s="32">
        <f t="shared" ca="1" si="25"/>
        <v>1599.49</v>
      </c>
      <c r="CW66" s="31">
        <f t="shared" ca="1" si="29"/>
        <v>-52750.80999999999</v>
      </c>
      <c r="CX66" s="31">
        <f t="shared" ca="1" si="29"/>
        <v>-20442</v>
      </c>
      <c r="CY66" s="31">
        <f t="shared" ca="1" si="29"/>
        <v>-18242.93</v>
      </c>
      <c r="CZ66" s="31">
        <f t="shared" ca="1" si="26"/>
        <v>-11283.84</v>
      </c>
      <c r="DA66" s="31">
        <f t="shared" ca="1" si="26"/>
        <v>-12378.5</v>
      </c>
      <c r="DB66" s="31">
        <f t="shared" ca="1" si="26"/>
        <v>-32684.999999999996</v>
      </c>
      <c r="DC66" s="31">
        <f t="shared" ca="1" si="26"/>
        <v>-36260.639999999999</v>
      </c>
      <c r="DD66" s="31">
        <f t="shared" ca="1" si="26"/>
        <v>-26719.970000000005</v>
      </c>
      <c r="DE66" s="31">
        <f t="shared" ca="1" si="26"/>
        <v>-54283.380000000005</v>
      </c>
      <c r="DF66" s="31">
        <f t="shared" ca="1" si="26"/>
        <v>-14276.71</v>
      </c>
      <c r="DG66" s="31">
        <f t="shared" ca="1" si="26"/>
        <v>-22129.820000000003</v>
      </c>
      <c r="DH66" s="31">
        <f t="shared" ca="1" si="26"/>
        <v>-23096.6</v>
      </c>
      <c r="DI66" s="32">
        <f t="shared" ca="1" si="36"/>
        <v>-2637.54</v>
      </c>
      <c r="DJ66" s="32">
        <f t="shared" ca="1" si="36"/>
        <v>-1022.1</v>
      </c>
      <c r="DK66" s="32">
        <f t="shared" ca="1" si="36"/>
        <v>-912.15</v>
      </c>
      <c r="DL66" s="32">
        <f t="shared" ca="1" si="32"/>
        <v>-564.19000000000005</v>
      </c>
      <c r="DM66" s="32">
        <f t="shared" ca="1" si="32"/>
        <v>-618.92999999999995</v>
      </c>
      <c r="DN66" s="32">
        <f t="shared" ca="1" si="32"/>
        <v>-1634.25</v>
      </c>
      <c r="DO66" s="32">
        <f t="shared" ca="1" si="32"/>
        <v>-1813.03</v>
      </c>
      <c r="DP66" s="32">
        <f t="shared" ca="1" si="32"/>
        <v>-1336</v>
      </c>
      <c r="DQ66" s="32">
        <f t="shared" ca="1" si="32"/>
        <v>-2714.17</v>
      </c>
      <c r="DR66" s="32">
        <f t="shared" ca="1" si="32"/>
        <v>-713.84</v>
      </c>
      <c r="DS66" s="32">
        <f t="shared" ca="1" si="32"/>
        <v>-1106.49</v>
      </c>
      <c r="DT66" s="32">
        <f t="shared" ca="1" si="32"/>
        <v>-1154.83</v>
      </c>
      <c r="DU66" s="31">
        <f t="shared" ca="1" si="37"/>
        <v>-16994.740000000002</v>
      </c>
      <c r="DV66" s="31">
        <f t="shared" ca="1" si="37"/>
        <v>-6538.06</v>
      </c>
      <c r="DW66" s="31">
        <f t="shared" ca="1" si="37"/>
        <v>-5796.23</v>
      </c>
      <c r="DX66" s="31">
        <f t="shared" ca="1" si="33"/>
        <v>-3563.59</v>
      </c>
      <c r="DY66" s="31">
        <f t="shared" ca="1" si="33"/>
        <v>-3888.96</v>
      </c>
      <c r="DZ66" s="31">
        <f t="shared" ca="1" si="33"/>
        <v>-10213.129999999999</v>
      </c>
      <c r="EA66" s="31">
        <f t="shared" ca="1" si="33"/>
        <v>-11270.81</v>
      </c>
      <c r="EB66" s="31">
        <f t="shared" ca="1" si="33"/>
        <v>-8259.92</v>
      </c>
      <c r="EC66" s="31">
        <f t="shared" ca="1" si="33"/>
        <v>-16688.36</v>
      </c>
      <c r="ED66" s="31">
        <f t="shared" ca="1" si="33"/>
        <v>-4365.63</v>
      </c>
      <c r="EE66" s="31">
        <f t="shared" ca="1" si="33"/>
        <v>-6729.41</v>
      </c>
      <c r="EF66" s="31">
        <f t="shared" ca="1" si="33"/>
        <v>-6985.43</v>
      </c>
      <c r="EG66" s="32">
        <f t="shared" ca="1" si="38"/>
        <v>-72383.09</v>
      </c>
      <c r="EH66" s="32">
        <f t="shared" ca="1" si="38"/>
        <v>-28002.16</v>
      </c>
      <c r="EI66" s="32">
        <f t="shared" ca="1" si="38"/>
        <v>-24951.31</v>
      </c>
      <c r="EJ66" s="32">
        <f t="shared" ca="1" si="34"/>
        <v>-15411.62</v>
      </c>
      <c r="EK66" s="32">
        <f t="shared" ca="1" si="34"/>
        <v>-16886.39</v>
      </c>
      <c r="EL66" s="32">
        <f t="shared" ca="1" si="34"/>
        <v>-44532.38</v>
      </c>
      <c r="EM66" s="32">
        <f t="shared" ca="1" si="34"/>
        <v>-49344.479999999996</v>
      </c>
      <c r="EN66" s="32">
        <f t="shared" ca="1" si="34"/>
        <v>-36315.890000000007</v>
      </c>
      <c r="EO66" s="32">
        <f t="shared" ca="1" si="34"/>
        <v>-73685.91</v>
      </c>
      <c r="EP66" s="32">
        <f t="shared" ca="1" si="34"/>
        <v>-19356.18</v>
      </c>
      <c r="EQ66" s="32">
        <f t="shared" ca="1" si="34"/>
        <v>-29965.720000000005</v>
      </c>
      <c r="ER66" s="32">
        <f t="shared" ca="1" si="34"/>
        <v>-31236.86</v>
      </c>
    </row>
    <row r="67" spans="1:148">
      <c r="A67" t="s">
        <v>450</v>
      </c>
      <c r="B67" s="1" t="s">
        <v>46</v>
      </c>
      <c r="C67" t="str">
        <f t="shared" ca="1" si="1"/>
        <v>GN1</v>
      </c>
      <c r="D67" t="str">
        <f t="shared" ca="1" si="2"/>
        <v>Genesee #1</v>
      </c>
      <c r="E67" s="51">
        <f ca="1">IFERROR(IF(AND($A67=VLOOKUP($A67&amp;"."&amp;$C67,UncollectibleLookup,2,FALSE),$C67=VLOOKUP($A67&amp;"."&amp;$C67,UncollectibleLookup,4,FALSE)),0,'Module C Corrected'!E67),'Module C Corrected'!E67)</f>
        <v>0</v>
      </c>
      <c r="F67" s="51">
        <f ca="1">IFERROR(IF(AND($A67=VLOOKUP($A67&amp;"."&amp;$C67,UncollectibleLookup,2,FALSE),$C67=VLOOKUP($A67&amp;"."&amp;$C67,UncollectibleLookup,4,FALSE)),0,'Module C Corrected'!F67),'Module C Corrected'!F67)</f>
        <v>0</v>
      </c>
      <c r="G67" s="51">
        <f ca="1">IFERROR(IF(AND($A67=VLOOKUP($A67&amp;"."&amp;$C67,UncollectibleLookup,2,FALSE),$C67=VLOOKUP($A67&amp;"."&amp;$C67,UncollectibleLookup,4,FALSE)),0,'Module C Corrected'!G67),'Module C Corrected'!G67)</f>
        <v>0</v>
      </c>
      <c r="H67" s="51">
        <f ca="1">IFERROR(IF(AND($A67=VLOOKUP($A67&amp;"."&amp;$C67,UncollectibleLookup,2,FALSE),$C67=VLOOKUP($A67&amp;"."&amp;$C67,UncollectibleLookup,4,FALSE)),0,'Module C Corrected'!H67),'Module C Corrected'!H67)</f>
        <v>0</v>
      </c>
      <c r="I67" s="51">
        <f ca="1">IFERROR(IF(AND($A67=VLOOKUP($A67&amp;"."&amp;$C67,UncollectibleLookup,2,FALSE),$C67=VLOOKUP($A67&amp;"."&amp;$C67,UncollectibleLookup,4,FALSE)),0,'Module C Corrected'!I67),'Module C Corrected'!I67)</f>
        <v>0</v>
      </c>
      <c r="J67" s="51">
        <f ca="1">IFERROR(IF(AND($A67=VLOOKUP($A67&amp;"."&amp;$C67,UncollectibleLookup,2,FALSE),$C67=VLOOKUP($A67&amp;"."&amp;$C67,UncollectibleLookup,4,FALSE)),0,'Module C Corrected'!J67),'Module C Corrected'!J67)</f>
        <v>0</v>
      </c>
      <c r="K67" s="51">
        <f ca="1">IFERROR(IF(AND($A67=VLOOKUP($A67&amp;"."&amp;$C67,UncollectibleLookup,2,FALSE),$C67=VLOOKUP($A67&amp;"."&amp;$C67,UncollectibleLookup,4,FALSE)),0,'Module C Corrected'!K67),'Module C Corrected'!K67)</f>
        <v>0</v>
      </c>
      <c r="L67" s="51">
        <f ca="1">IFERROR(IF(AND($A67=VLOOKUP($A67&amp;"."&amp;$C67,UncollectibleLookup,2,FALSE),$C67=VLOOKUP($A67&amp;"."&amp;$C67,UncollectibleLookup,4,FALSE)),0,'Module C Corrected'!L67),'Module C Corrected'!L67)</f>
        <v>0</v>
      </c>
      <c r="M67" s="51">
        <f ca="1">IFERROR(IF(AND($A67=VLOOKUP($A67&amp;"."&amp;$C67,UncollectibleLookup,2,FALSE),$C67=VLOOKUP($A67&amp;"."&amp;$C67,UncollectibleLookup,4,FALSE)),0,'Module C Corrected'!M67),'Module C Corrected'!M67)</f>
        <v>272422.7916</v>
      </c>
      <c r="N67" s="51">
        <f ca="1">IFERROR(IF(AND($A67=VLOOKUP($A67&amp;"."&amp;$C67,UncollectibleLookup,2,FALSE),$C67=VLOOKUP($A67&amp;"."&amp;$C67,UncollectibleLookup,4,FALSE)),0,'Module C Corrected'!N67),'Module C Corrected'!N67)</f>
        <v>265901.7622</v>
      </c>
      <c r="O67" s="51">
        <f ca="1">IFERROR(IF(AND($A67=VLOOKUP($A67&amp;"."&amp;$C67,UncollectibleLookup,2,FALSE),$C67=VLOOKUP($A67&amp;"."&amp;$C67,UncollectibleLookup,4,FALSE)),0,'Module C Corrected'!O67),'Module C Corrected'!O67)</f>
        <v>96644.176718999996</v>
      </c>
      <c r="P67" s="51">
        <f ca="1">IFERROR(IF(AND($A67=VLOOKUP($A67&amp;"."&amp;$C67,UncollectibleLookup,2,FALSE),$C67=VLOOKUP($A67&amp;"."&amp;$C67,UncollectibleLookup,4,FALSE)),0,'Module C Corrected'!P67),'Module C Corrected'!P67)</f>
        <v>255196.96586349999</v>
      </c>
      <c r="Q67" s="32">
        <f ca="1">IFERROR(IF(AND($A67=VLOOKUP($A67&amp;"."&amp;$C67,UncollectibleLookup,2,FALSE),$C67=VLOOKUP($A67&amp;"."&amp;$C67,UncollectibleLookup,4,FALSE)),0,'Module C Corrected'!Q67),'Module C Corrected'!Q67)</f>
        <v>0</v>
      </c>
      <c r="R67" s="32">
        <f ca="1">IFERROR(IF(AND($A67=VLOOKUP($A67&amp;"."&amp;$C67,UncollectibleLookup,2,FALSE),$C67=VLOOKUP($A67&amp;"."&amp;$C67,UncollectibleLookup,4,FALSE)),0,'Module C Corrected'!R67),'Module C Corrected'!R67)</f>
        <v>0</v>
      </c>
      <c r="S67" s="32">
        <f ca="1">IFERROR(IF(AND($A67=VLOOKUP($A67&amp;"."&amp;$C67,UncollectibleLookup,2,FALSE),$C67=VLOOKUP($A67&amp;"."&amp;$C67,UncollectibleLookup,4,FALSE)),0,'Module C Corrected'!S67),'Module C Corrected'!S67)</f>
        <v>0</v>
      </c>
      <c r="T67" s="32">
        <f ca="1">IFERROR(IF(AND($A67=VLOOKUP($A67&amp;"."&amp;$C67,UncollectibleLookup,2,FALSE),$C67=VLOOKUP($A67&amp;"."&amp;$C67,UncollectibleLookup,4,FALSE)),0,'Module C Corrected'!T67),'Module C Corrected'!T67)</f>
        <v>0</v>
      </c>
      <c r="U67" s="32">
        <f ca="1">IFERROR(IF(AND($A67=VLOOKUP($A67&amp;"."&amp;$C67,UncollectibleLookup,2,FALSE),$C67=VLOOKUP($A67&amp;"."&amp;$C67,UncollectibleLookup,4,FALSE)),0,'Module C Corrected'!U67),'Module C Corrected'!U67)</f>
        <v>0</v>
      </c>
      <c r="V67" s="32">
        <f ca="1">IFERROR(IF(AND($A67=VLOOKUP($A67&amp;"."&amp;$C67,UncollectibleLookup,2,FALSE),$C67=VLOOKUP($A67&amp;"."&amp;$C67,UncollectibleLookup,4,FALSE)),0,'Module C Corrected'!V67),'Module C Corrected'!V67)</f>
        <v>0</v>
      </c>
      <c r="W67" s="32">
        <f ca="1">IFERROR(IF(AND($A67=VLOOKUP($A67&amp;"."&amp;$C67,UncollectibleLookup,2,FALSE),$C67=VLOOKUP($A67&amp;"."&amp;$C67,UncollectibleLookup,4,FALSE)),0,'Module C Corrected'!W67),'Module C Corrected'!W67)</f>
        <v>0</v>
      </c>
      <c r="X67" s="32">
        <f ca="1">IFERROR(IF(AND($A67=VLOOKUP($A67&amp;"."&amp;$C67,UncollectibleLookup,2,FALSE),$C67=VLOOKUP($A67&amp;"."&amp;$C67,UncollectibleLookup,4,FALSE)),0,'Module C Corrected'!X67),'Module C Corrected'!X67)</f>
        <v>0</v>
      </c>
      <c r="Y67" s="32">
        <f ca="1">IFERROR(IF(AND($A67=VLOOKUP($A67&amp;"."&amp;$C67,UncollectibleLookup,2,FALSE),$C67=VLOOKUP($A67&amp;"."&amp;$C67,UncollectibleLookup,4,FALSE)),0,'Module C Corrected'!Y67),'Module C Corrected'!Y67)</f>
        <v>20022811.84</v>
      </c>
      <c r="Z67" s="32">
        <f ca="1">IFERROR(IF(AND($A67=VLOOKUP($A67&amp;"."&amp;$C67,UncollectibleLookup,2,FALSE),$C67=VLOOKUP($A67&amp;"."&amp;$C67,UncollectibleLookup,4,FALSE)),0,'Module C Corrected'!Z67),'Module C Corrected'!Z67)</f>
        <v>9271054.8300000001</v>
      </c>
      <c r="AA67" s="32">
        <f ca="1">IFERROR(IF(AND($A67=VLOOKUP($A67&amp;"."&amp;$C67,UncollectibleLookup,2,FALSE),$C67=VLOOKUP($A67&amp;"."&amp;$C67,UncollectibleLookup,4,FALSE)),0,'Module C Corrected'!AA67),'Module C Corrected'!AA67)</f>
        <v>3818072.45</v>
      </c>
      <c r="AB67" s="32">
        <f ca="1">IFERROR(IF(AND($A67=VLOOKUP($A67&amp;"."&amp;$C67,UncollectibleLookup,2,FALSE),$C67=VLOOKUP($A67&amp;"."&amp;$C67,UncollectibleLookup,4,FALSE)),0,'Module C Corrected'!AB67),'Module C Corrected'!AB67)</f>
        <v>13963860.470000001</v>
      </c>
      <c r="AC67" s="2" t="str">
        <f>IF(ISBLANK('Module C Corrected'!AC67),"",'Module C Corrected'!AC67)</f>
        <v/>
      </c>
      <c r="AD67" s="2" t="str">
        <f>IF(ISBLANK('Module C Corrected'!AD67),"",'Module C Corrected'!AD67)</f>
        <v/>
      </c>
      <c r="AE67" s="2" t="str">
        <f>IF(ISBLANK('Module C Corrected'!AE67),"",'Module C Corrected'!AE67)</f>
        <v/>
      </c>
      <c r="AF67" s="2" t="str">
        <f>IF(ISBLANK('Module C Corrected'!AF67),"",'Module C Corrected'!AF67)</f>
        <v/>
      </c>
      <c r="AG67" s="2" t="str">
        <f>IF(ISBLANK('Module C Corrected'!AG67),"",'Module C Corrected'!AG67)</f>
        <v/>
      </c>
      <c r="AH67" s="2" t="str">
        <f>IF(ISBLANK('Module C Corrected'!AH67),"",'Module C Corrected'!AH67)</f>
        <v/>
      </c>
      <c r="AI67" s="2" t="str">
        <f>IF(ISBLANK('Module C Corrected'!AI67),"",'Module C Corrected'!AI67)</f>
        <v/>
      </c>
      <c r="AJ67" s="2" t="str">
        <f>IF(ISBLANK('Module C Corrected'!AJ67),"",'Module C Corrected'!AJ67)</f>
        <v/>
      </c>
      <c r="AK67" s="2">
        <f>IF(ISBLANK('Module C Corrected'!AK67),"",'Module C Corrected'!AK67)</f>
        <v>5.72</v>
      </c>
      <c r="AL67" s="2">
        <f>IF(ISBLANK('Module C Corrected'!AL67),"",'Module C Corrected'!AL67)</f>
        <v>5.72</v>
      </c>
      <c r="AM67" s="2">
        <f>IF(ISBLANK('Module C Corrected'!AM67),"",'Module C Corrected'!AM67)</f>
        <v>5.72</v>
      </c>
      <c r="AN67" s="2">
        <f>IF(ISBLANK('Module C Corrected'!AN67),"",'Module C Corrected'!AN67)</f>
        <v>5.72</v>
      </c>
      <c r="AO67" s="33">
        <f ca="1">IFERROR(IF(AND($A67=VLOOKUP($A67&amp;"."&amp;$C67,UncollectibleLookup,2,FALSE),$C67=VLOOKUP($A67&amp;"."&amp;$C67,UncollectibleLookup,4,FALSE)),0,'Module C Corrected'!AO67),'Module C Corrected'!AO67)</f>
        <v>0</v>
      </c>
      <c r="AP67" s="33">
        <f ca="1">IFERROR(IF(AND($A67=VLOOKUP($A67&amp;"."&amp;$C67,UncollectibleLookup,2,FALSE),$C67=VLOOKUP($A67&amp;"."&amp;$C67,UncollectibleLookup,4,FALSE)),0,'Module C Corrected'!AP67),'Module C Corrected'!AP67)</f>
        <v>0</v>
      </c>
      <c r="AQ67" s="33">
        <f ca="1">IFERROR(IF(AND($A67=VLOOKUP($A67&amp;"."&amp;$C67,UncollectibleLookup,2,FALSE),$C67=VLOOKUP($A67&amp;"."&amp;$C67,UncollectibleLookup,4,FALSE)),0,'Module C Corrected'!AQ67),'Module C Corrected'!AQ67)</f>
        <v>0</v>
      </c>
      <c r="AR67" s="33">
        <f ca="1">IFERROR(IF(AND($A67=VLOOKUP($A67&amp;"."&amp;$C67,UncollectibleLookup,2,FALSE),$C67=VLOOKUP($A67&amp;"."&amp;$C67,UncollectibleLookup,4,FALSE)),0,'Module C Corrected'!AR67),'Module C Corrected'!AR67)</f>
        <v>0</v>
      </c>
      <c r="AS67" s="33">
        <f ca="1">IFERROR(IF(AND($A67=VLOOKUP($A67&amp;"."&amp;$C67,UncollectibleLookup,2,FALSE),$C67=VLOOKUP($A67&amp;"."&amp;$C67,UncollectibleLookup,4,FALSE)),0,'Module C Corrected'!AS67),'Module C Corrected'!AS67)</f>
        <v>0</v>
      </c>
      <c r="AT67" s="33">
        <f ca="1">IFERROR(IF(AND($A67=VLOOKUP($A67&amp;"."&amp;$C67,UncollectibleLookup,2,FALSE),$C67=VLOOKUP($A67&amp;"."&amp;$C67,UncollectibleLookup,4,FALSE)),0,'Module C Corrected'!AT67),'Module C Corrected'!AT67)</f>
        <v>0</v>
      </c>
      <c r="AU67" s="33">
        <f ca="1">IFERROR(IF(AND($A67=VLOOKUP($A67&amp;"."&amp;$C67,UncollectibleLookup,2,FALSE),$C67=VLOOKUP($A67&amp;"."&amp;$C67,UncollectibleLookup,4,FALSE)),0,'Module C Corrected'!AU67),'Module C Corrected'!AU67)</f>
        <v>0</v>
      </c>
      <c r="AV67" s="33">
        <f ca="1">IFERROR(IF(AND($A67=VLOOKUP($A67&amp;"."&amp;$C67,UncollectibleLookup,2,FALSE),$C67=VLOOKUP($A67&amp;"."&amp;$C67,UncollectibleLookup,4,FALSE)),0,'Module C Corrected'!AV67),'Module C Corrected'!AV67)</f>
        <v>0</v>
      </c>
      <c r="AW67" s="33">
        <f ca="1">IFERROR(IF(AND($A67=VLOOKUP($A67&amp;"."&amp;$C67,UncollectibleLookup,2,FALSE),$C67=VLOOKUP($A67&amp;"."&amp;$C67,UncollectibleLookup,4,FALSE)),0,'Module C Corrected'!AW67),'Module C Corrected'!AW67)</f>
        <v>1145304.8400000001</v>
      </c>
      <c r="AX67" s="33">
        <f ca="1">IFERROR(IF(AND($A67=VLOOKUP($A67&amp;"."&amp;$C67,UncollectibleLookup,2,FALSE),$C67=VLOOKUP($A67&amp;"."&amp;$C67,UncollectibleLookup,4,FALSE)),0,'Module C Corrected'!AX67),'Module C Corrected'!AX67)</f>
        <v>530304.34</v>
      </c>
      <c r="AY67" s="33">
        <f ca="1">IFERROR(IF(AND($A67=VLOOKUP($A67&amp;"."&amp;$C67,UncollectibleLookup,2,FALSE),$C67=VLOOKUP($A67&amp;"."&amp;$C67,UncollectibleLookup,4,FALSE)),0,'Module C Corrected'!AY67),'Module C Corrected'!AY67)</f>
        <v>218393.74</v>
      </c>
      <c r="AZ67" s="33">
        <f ca="1">IFERROR(IF(AND($A67=VLOOKUP($A67&amp;"."&amp;$C67,UncollectibleLookup,2,FALSE),$C67=VLOOKUP($A67&amp;"."&amp;$C67,UncollectibleLookup,4,FALSE)),0,'Module C Corrected'!AZ67),'Module C Corrected'!AZ67)</f>
        <v>798732.82</v>
      </c>
      <c r="BA67" s="31">
        <f t="shared" ca="1" si="27"/>
        <v>0</v>
      </c>
      <c r="BB67" s="31">
        <f t="shared" ca="1" si="27"/>
        <v>0</v>
      </c>
      <c r="BC67" s="31">
        <f t="shared" ca="1" si="27"/>
        <v>0</v>
      </c>
      <c r="BD67" s="31">
        <f t="shared" ca="1" si="23"/>
        <v>0</v>
      </c>
      <c r="BE67" s="31">
        <f t="shared" ca="1" si="23"/>
        <v>0</v>
      </c>
      <c r="BF67" s="31">
        <f t="shared" ca="1" si="23"/>
        <v>0</v>
      </c>
      <c r="BG67" s="31">
        <f t="shared" ca="1" si="23"/>
        <v>0</v>
      </c>
      <c r="BH67" s="31">
        <f t="shared" ca="1" si="23"/>
        <v>0</v>
      </c>
      <c r="BI67" s="31">
        <f t="shared" ca="1" si="23"/>
        <v>0</v>
      </c>
      <c r="BJ67" s="31">
        <f t="shared" ca="1" si="23"/>
        <v>-11125.27</v>
      </c>
      <c r="BK67" s="31">
        <f t="shared" ca="1" si="23"/>
        <v>-4581.6899999999996</v>
      </c>
      <c r="BL67" s="31">
        <f t="shared" ca="1" si="23"/>
        <v>-16756.63</v>
      </c>
      <c r="BM67" s="6">
        <f t="shared" ca="1" si="39"/>
        <v>6.6100000000000006E-2</v>
      </c>
      <c r="BN67" s="6">
        <f t="shared" ca="1" si="39"/>
        <v>6.6100000000000006E-2</v>
      </c>
      <c r="BO67" s="6">
        <f t="shared" ca="1" si="39"/>
        <v>6.6100000000000006E-2</v>
      </c>
      <c r="BP67" s="6">
        <f t="shared" ca="1" si="39"/>
        <v>6.6100000000000006E-2</v>
      </c>
      <c r="BQ67" s="6">
        <f t="shared" ca="1" si="39"/>
        <v>6.6100000000000006E-2</v>
      </c>
      <c r="BR67" s="6">
        <f t="shared" ca="1" si="39"/>
        <v>6.6100000000000006E-2</v>
      </c>
      <c r="BS67" s="6">
        <f t="shared" ca="1" si="39"/>
        <v>6.6100000000000006E-2</v>
      </c>
      <c r="BT67" s="6">
        <f t="shared" ca="1" si="39"/>
        <v>6.6100000000000006E-2</v>
      </c>
      <c r="BU67" s="6">
        <f t="shared" ca="1" si="39"/>
        <v>6.6100000000000006E-2</v>
      </c>
      <c r="BV67" s="6">
        <f t="shared" ca="1" si="39"/>
        <v>6.6100000000000006E-2</v>
      </c>
      <c r="BW67" s="6">
        <f t="shared" ca="1" si="39"/>
        <v>6.6100000000000006E-2</v>
      </c>
      <c r="BX67" s="6">
        <f t="shared" ca="1" si="39"/>
        <v>6.6100000000000006E-2</v>
      </c>
      <c r="BY67" s="31">
        <f t="shared" ca="1" si="31"/>
        <v>0</v>
      </c>
      <c r="BZ67" s="31">
        <f t="shared" ca="1" si="31"/>
        <v>0</v>
      </c>
      <c r="CA67" s="31">
        <f t="shared" ca="1" si="31"/>
        <v>0</v>
      </c>
      <c r="CB67" s="31">
        <f t="shared" ca="1" si="31"/>
        <v>0</v>
      </c>
      <c r="CC67" s="31">
        <f t="shared" ca="1" si="31"/>
        <v>0</v>
      </c>
      <c r="CD67" s="31">
        <f t="shared" ca="1" si="31"/>
        <v>0</v>
      </c>
      <c r="CE67" s="31">
        <f t="shared" ca="1" si="30"/>
        <v>0</v>
      </c>
      <c r="CF67" s="31">
        <f t="shared" ca="1" si="30"/>
        <v>0</v>
      </c>
      <c r="CG67" s="31">
        <f t="shared" ca="1" si="30"/>
        <v>1323507.8600000001</v>
      </c>
      <c r="CH67" s="31">
        <f t="shared" ca="1" si="30"/>
        <v>612816.72</v>
      </c>
      <c r="CI67" s="31">
        <f t="shared" ca="1" si="30"/>
        <v>252374.59</v>
      </c>
      <c r="CJ67" s="31">
        <f t="shared" ca="1" si="30"/>
        <v>923011.18</v>
      </c>
      <c r="CK67" s="32">
        <f t="shared" ca="1" si="28"/>
        <v>0</v>
      </c>
      <c r="CL67" s="32">
        <f t="shared" ca="1" si="28"/>
        <v>0</v>
      </c>
      <c r="CM67" s="32">
        <f t="shared" ca="1" si="28"/>
        <v>0</v>
      </c>
      <c r="CN67" s="32">
        <f t="shared" ca="1" si="25"/>
        <v>0</v>
      </c>
      <c r="CO67" s="32">
        <f t="shared" ca="1" si="25"/>
        <v>0</v>
      </c>
      <c r="CP67" s="32">
        <f t="shared" ca="1" si="25"/>
        <v>0</v>
      </c>
      <c r="CQ67" s="32">
        <f t="shared" ca="1" si="25"/>
        <v>0</v>
      </c>
      <c r="CR67" s="32">
        <f t="shared" ca="1" si="25"/>
        <v>0</v>
      </c>
      <c r="CS67" s="32">
        <f t="shared" ca="1" si="25"/>
        <v>50057.03</v>
      </c>
      <c r="CT67" s="32">
        <f t="shared" ca="1" si="25"/>
        <v>23177.64</v>
      </c>
      <c r="CU67" s="32">
        <f t="shared" ca="1" si="25"/>
        <v>9545.18</v>
      </c>
      <c r="CV67" s="32">
        <f t="shared" ca="1" si="25"/>
        <v>34909.65</v>
      </c>
      <c r="CW67" s="31">
        <f t="shared" ca="1" si="29"/>
        <v>0</v>
      </c>
      <c r="CX67" s="31">
        <f t="shared" ca="1" si="29"/>
        <v>0</v>
      </c>
      <c r="CY67" s="31">
        <f t="shared" ca="1" si="29"/>
        <v>0</v>
      </c>
      <c r="CZ67" s="31">
        <f t="shared" ca="1" si="26"/>
        <v>0</v>
      </c>
      <c r="DA67" s="31">
        <f t="shared" ca="1" si="26"/>
        <v>0</v>
      </c>
      <c r="DB67" s="31">
        <f t="shared" ca="1" si="26"/>
        <v>0</v>
      </c>
      <c r="DC67" s="31">
        <f t="shared" ca="1" si="26"/>
        <v>0</v>
      </c>
      <c r="DD67" s="31">
        <f t="shared" ca="1" si="26"/>
        <v>0</v>
      </c>
      <c r="DE67" s="31">
        <f t="shared" ca="1" si="26"/>
        <v>228260.05000000005</v>
      </c>
      <c r="DF67" s="31">
        <f t="shared" ca="1" si="26"/>
        <v>116815.29000000002</v>
      </c>
      <c r="DG67" s="31">
        <f t="shared" ca="1" si="26"/>
        <v>48107.72</v>
      </c>
      <c r="DH67" s="31">
        <f t="shared" ca="1" si="26"/>
        <v>175944.64000000013</v>
      </c>
      <c r="DI67" s="32">
        <f t="shared" ca="1" si="36"/>
        <v>0</v>
      </c>
      <c r="DJ67" s="32">
        <f t="shared" ca="1" si="36"/>
        <v>0</v>
      </c>
      <c r="DK67" s="32">
        <f t="shared" ca="1" si="36"/>
        <v>0</v>
      </c>
      <c r="DL67" s="32">
        <f t="shared" ca="1" si="32"/>
        <v>0</v>
      </c>
      <c r="DM67" s="32">
        <f t="shared" ca="1" si="32"/>
        <v>0</v>
      </c>
      <c r="DN67" s="32">
        <f t="shared" ca="1" si="32"/>
        <v>0</v>
      </c>
      <c r="DO67" s="32">
        <f t="shared" ca="1" si="32"/>
        <v>0</v>
      </c>
      <c r="DP67" s="32">
        <f t="shared" ca="1" si="32"/>
        <v>0</v>
      </c>
      <c r="DQ67" s="32">
        <f t="shared" ca="1" si="32"/>
        <v>11413</v>
      </c>
      <c r="DR67" s="32">
        <f t="shared" ca="1" si="32"/>
        <v>5840.76</v>
      </c>
      <c r="DS67" s="32">
        <f t="shared" ca="1" si="32"/>
        <v>2405.39</v>
      </c>
      <c r="DT67" s="32">
        <f t="shared" ca="1" si="32"/>
        <v>8797.23</v>
      </c>
      <c r="DU67" s="31">
        <f t="shared" ca="1" si="37"/>
        <v>0</v>
      </c>
      <c r="DV67" s="31">
        <f t="shared" ca="1" si="37"/>
        <v>0</v>
      </c>
      <c r="DW67" s="31">
        <f t="shared" ca="1" si="37"/>
        <v>0</v>
      </c>
      <c r="DX67" s="31">
        <f t="shared" ca="1" si="33"/>
        <v>0</v>
      </c>
      <c r="DY67" s="31">
        <f t="shared" ca="1" si="33"/>
        <v>0</v>
      </c>
      <c r="DZ67" s="31">
        <f t="shared" ca="1" si="33"/>
        <v>0</v>
      </c>
      <c r="EA67" s="31">
        <f t="shared" ca="1" si="33"/>
        <v>0</v>
      </c>
      <c r="EB67" s="31">
        <f t="shared" ca="1" si="33"/>
        <v>0</v>
      </c>
      <c r="EC67" s="31">
        <f t="shared" ca="1" si="33"/>
        <v>70174.09</v>
      </c>
      <c r="ED67" s="31">
        <f t="shared" ca="1" si="33"/>
        <v>35720.550000000003</v>
      </c>
      <c r="EE67" s="31">
        <f t="shared" ca="1" si="33"/>
        <v>14628.98</v>
      </c>
      <c r="EF67" s="31">
        <f t="shared" ca="1" si="33"/>
        <v>53213.43</v>
      </c>
      <c r="EG67" s="32">
        <f t="shared" ca="1" si="38"/>
        <v>0</v>
      </c>
      <c r="EH67" s="32">
        <f t="shared" ca="1" si="38"/>
        <v>0</v>
      </c>
      <c r="EI67" s="32">
        <f t="shared" ca="1" si="38"/>
        <v>0</v>
      </c>
      <c r="EJ67" s="32">
        <f t="shared" ca="1" si="34"/>
        <v>0</v>
      </c>
      <c r="EK67" s="32">
        <f t="shared" ca="1" si="34"/>
        <v>0</v>
      </c>
      <c r="EL67" s="32">
        <f t="shared" ca="1" si="34"/>
        <v>0</v>
      </c>
      <c r="EM67" s="32">
        <f t="shared" ca="1" si="34"/>
        <v>0</v>
      </c>
      <c r="EN67" s="32">
        <f t="shared" ca="1" si="34"/>
        <v>0</v>
      </c>
      <c r="EO67" s="32">
        <f t="shared" ca="1" si="34"/>
        <v>309847.14</v>
      </c>
      <c r="EP67" s="32">
        <f t="shared" ca="1" si="34"/>
        <v>158376.60000000003</v>
      </c>
      <c r="EQ67" s="32">
        <f t="shared" ca="1" si="34"/>
        <v>65142.09</v>
      </c>
      <c r="ER67" s="32">
        <f t="shared" ca="1" si="34"/>
        <v>237955.30000000013</v>
      </c>
    </row>
    <row r="68" spans="1:148">
      <c r="A68" t="s">
        <v>546</v>
      </c>
      <c r="B68" s="1" t="s">
        <v>46</v>
      </c>
      <c r="C68" t="str">
        <f t="shared" ca="1" si="1"/>
        <v>GN1</v>
      </c>
      <c r="D68" t="str">
        <f t="shared" ca="1" si="2"/>
        <v>Genesee #1</v>
      </c>
      <c r="E68" s="51">
        <f ca="1">IFERROR(IF(AND($A68=VLOOKUP($A68&amp;"."&amp;$C68,UncollectibleLookup,2,FALSE),$C68=VLOOKUP($A68&amp;"."&amp;$C68,UncollectibleLookup,4,FALSE)),0,'Module C Corrected'!E68),'Module C Corrected'!E68)</f>
        <v>276927.89640000003</v>
      </c>
      <c r="F68" s="51">
        <f ca="1">IFERROR(IF(AND($A68=VLOOKUP($A68&amp;"."&amp;$C68,UncollectibleLookup,2,FALSE),$C68=VLOOKUP($A68&amp;"."&amp;$C68,UncollectibleLookup,4,FALSE)),0,'Module C Corrected'!F68),'Module C Corrected'!F68)</f>
        <v>252364.8248</v>
      </c>
      <c r="G68" s="51">
        <f ca="1">IFERROR(IF(AND($A68=VLOOKUP($A68&amp;"."&amp;$C68,UncollectibleLookup,2,FALSE),$C68=VLOOKUP($A68&amp;"."&amp;$C68,UncollectibleLookup,4,FALSE)),0,'Module C Corrected'!G68),'Module C Corrected'!G68)</f>
        <v>277891.37729999999</v>
      </c>
      <c r="H68" s="51">
        <f ca="1">IFERROR(IF(AND($A68=VLOOKUP($A68&amp;"."&amp;$C68,UncollectibleLookup,2,FALSE),$C68=VLOOKUP($A68&amp;"."&amp;$C68,UncollectibleLookup,4,FALSE)),0,'Module C Corrected'!H68),'Module C Corrected'!H68)</f>
        <v>252445.28090000001</v>
      </c>
      <c r="I68" s="51">
        <f ca="1">IFERROR(IF(AND($A68=VLOOKUP($A68&amp;"."&amp;$C68,UncollectibleLookup,2,FALSE),$C68=VLOOKUP($A68&amp;"."&amp;$C68,UncollectibleLookup,4,FALSE)),0,'Module C Corrected'!I68),'Module C Corrected'!I68)</f>
        <v>277751.0845</v>
      </c>
      <c r="J68" s="51">
        <f ca="1">IFERROR(IF(AND($A68=VLOOKUP($A68&amp;"."&amp;$C68,UncollectibleLookup,2,FALSE),$C68=VLOOKUP($A68&amp;"."&amp;$C68,UncollectibleLookup,4,FALSE)),0,'Module C Corrected'!J68),'Module C Corrected'!J68)</f>
        <v>271996.56530000002</v>
      </c>
      <c r="K68" s="51">
        <f ca="1">IFERROR(IF(AND($A68=VLOOKUP($A68&amp;"."&amp;$C68,UncollectibleLookup,2,FALSE),$C68=VLOOKUP($A68&amp;"."&amp;$C68,UncollectibleLookup,4,FALSE)),0,'Module C Corrected'!K68),'Module C Corrected'!K68)</f>
        <v>282493.94900000002</v>
      </c>
      <c r="L68" s="51">
        <f ca="1">IFERROR(IF(AND($A68=VLOOKUP($A68&amp;"."&amp;$C68,UncollectibleLookup,2,FALSE),$C68=VLOOKUP($A68&amp;"."&amp;$C68,UncollectibleLookup,4,FALSE)),0,'Module C Corrected'!L68),'Module C Corrected'!L68)</f>
        <v>282040.33620000002</v>
      </c>
      <c r="M68" s="51">
        <f ca="1">IFERROR(IF(AND($A68=VLOOKUP($A68&amp;"."&amp;$C68,UncollectibleLookup,2,FALSE),$C68=VLOOKUP($A68&amp;"."&amp;$C68,UncollectibleLookup,4,FALSE)),0,'Module C Corrected'!M68),'Module C Corrected'!M68)</f>
        <v>0</v>
      </c>
      <c r="N68" s="51">
        <f ca="1">IFERROR(IF(AND($A68=VLOOKUP($A68&amp;"."&amp;$C68,UncollectibleLookup,2,FALSE),$C68=VLOOKUP($A68&amp;"."&amp;$C68,UncollectibleLookup,4,FALSE)),0,'Module C Corrected'!N68),'Module C Corrected'!N68)</f>
        <v>0</v>
      </c>
      <c r="O68" s="51">
        <f ca="1">IFERROR(IF(AND($A68=VLOOKUP($A68&amp;"."&amp;$C68,UncollectibleLookup,2,FALSE),$C68=VLOOKUP($A68&amp;"."&amp;$C68,UncollectibleLookup,4,FALSE)),0,'Module C Corrected'!O68),'Module C Corrected'!O68)</f>
        <v>0</v>
      </c>
      <c r="P68" s="51">
        <f ca="1">IFERROR(IF(AND($A68=VLOOKUP($A68&amp;"."&amp;$C68,UncollectibleLookup,2,FALSE),$C68=VLOOKUP($A68&amp;"."&amp;$C68,UncollectibleLookup,4,FALSE)),0,'Module C Corrected'!P68),'Module C Corrected'!P68)</f>
        <v>0</v>
      </c>
      <c r="Q68" s="32">
        <f ca="1">IFERROR(IF(AND($A68=VLOOKUP($A68&amp;"."&amp;$C68,UncollectibleLookup,2,FALSE),$C68=VLOOKUP($A68&amp;"."&amp;$C68,UncollectibleLookup,4,FALSE)),0,'Module C Corrected'!Q68),'Module C Corrected'!Q68)</f>
        <v>25248585.460000001</v>
      </c>
      <c r="R68" s="32">
        <f ca="1">IFERROR(IF(AND($A68=VLOOKUP($A68&amp;"."&amp;$C68,UncollectibleLookup,2,FALSE),$C68=VLOOKUP($A68&amp;"."&amp;$C68,UncollectibleLookup,4,FALSE)),0,'Module C Corrected'!R68),'Module C Corrected'!R68)</f>
        <v>13376386.42</v>
      </c>
      <c r="S68" s="32">
        <f ca="1">IFERROR(IF(AND($A68=VLOOKUP($A68&amp;"."&amp;$C68,UncollectibleLookup,2,FALSE),$C68=VLOOKUP($A68&amp;"."&amp;$C68,UncollectibleLookup,4,FALSE)),0,'Module C Corrected'!S68),'Module C Corrected'!S68)</f>
        <v>12046351.99</v>
      </c>
      <c r="T68" s="32">
        <f ca="1">IFERROR(IF(AND($A68=VLOOKUP($A68&amp;"."&amp;$C68,UncollectibleLookup,2,FALSE),$C68=VLOOKUP($A68&amp;"."&amp;$C68,UncollectibleLookup,4,FALSE)),0,'Module C Corrected'!T68),'Module C Corrected'!T68)</f>
        <v>7853901.6900000004</v>
      </c>
      <c r="U68" s="32">
        <f ca="1">IFERROR(IF(AND($A68=VLOOKUP($A68&amp;"."&amp;$C68,UncollectibleLookup,2,FALSE),$C68=VLOOKUP($A68&amp;"."&amp;$C68,UncollectibleLookup,4,FALSE)),0,'Module C Corrected'!U68),'Module C Corrected'!U68)</f>
        <v>8865713.4100000001</v>
      </c>
      <c r="V68" s="32">
        <f ca="1">IFERROR(IF(AND($A68=VLOOKUP($A68&amp;"."&amp;$C68,UncollectibleLookup,2,FALSE),$C68=VLOOKUP($A68&amp;"."&amp;$C68,UncollectibleLookup,4,FALSE)),0,'Module C Corrected'!V68),'Module C Corrected'!V68)</f>
        <v>9201533.4299999997</v>
      </c>
      <c r="W68" s="32">
        <f ca="1">IFERROR(IF(AND($A68=VLOOKUP($A68&amp;"."&amp;$C68,UncollectibleLookup,2,FALSE),$C68=VLOOKUP($A68&amp;"."&amp;$C68,UncollectibleLookup,4,FALSE)),0,'Module C Corrected'!W68),'Module C Corrected'!W68)</f>
        <v>11701216.890000001</v>
      </c>
      <c r="X68" s="32">
        <f ca="1">IFERROR(IF(AND($A68=VLOOKUP($A68&amp;"."&amp;$C68,UncollectibleLookup,2,FALSE),$C68=VLOOKUP($A68&amp;"."&amp;$C68,UncollectibleLookup,4,FALSE)),0,'Module C Corrected'!X68),'Module C Corrected'!X68)</f>
        <v>9735451</v>
      </c>
      <c r="Y68" s="32">
        <f ca="1">IFERROR(IF(AND($A68=VLOOKUP($A68&amp;"."&amp;$C68,UncollectibleLookup,2,FALSE),$C68=VLOOKUP($A68&amp;"."&amp;$C68,UncollectibleLookup,4,FALSE)),0,'Module C Corrected'!Y68),'Module C Corrected'!Y68)</f>
        <v>0</v>
      </c>
      <c r="Z68" s="32">
        <f ca="1">IFERROR(IF(AND($A68=VLOOKUP($A68&amp;"."&amp;$C68,UncollectibleLookup,2,FALSE),$C68=VLOOKUP($A68&amp;"."&amp;$C68,UncollectibleLookup,4,FALSE)),0,'Module C Corrected'!Z68),'Module C Corrected'!Z68)</f>
        <v>0</v>
      </c>
      <c r="AA68" s="32">
        <f ca="1">IFERROR(IF(AND($A68=VLOOKUP($A68&amp;"."&amp;$C68,UncollectibleLookup,2,FALSE),$C68=VLOOKUP($A68&amp;"."&amp;$C68,UncollectibleLookup,4,FALSE)),0,'Module C Corrected'!AA68),'Module C Corrected'!AA68)</f>
        <v>0</v>
      </c>
      <c r="AB68" s="32">
        <f ca="1">IFERROR(IF(AND($A68=VLOOKUP($A68&amp;"."&amp;$C68,UncollectibleLookup,2,FALSE),$C68=VLOOKUP($A68&amp;"."&amp;$C68,UncollectibleLookup,4,FALSE)),0,'Module C Corrected'!AB68),'Module C Corrected'!AB68)</f>
        <v>0</v>
      </c>
      <c r="AC68" s="2">
        <f>IF(ISBLANK('Module C Corrected'!AC68),"",'Module C Corrected'!AC68)</f>
        <v>5.72</v>
      </c>
      <c r="AD68" s="2">
        <f>IF(ISBLANK('Module C Corrected'!AD68),"",'Module C Corrected'!AD68)</f>
        <v>5.72</v>
      </c>
      <c r="AE68" s="2">
        <f>IF(ISBLANK('Module C Corrected'!AE68),"",'Module C Corrected'!AE68)</f>
        <v>5.72</v>
      </c>
      <c r="AF68" s="2">
        <f>IF(ISBLANK('Module C Corrected'!AF68),"",'Module C Corrected'!AF68)</f>
        <v>5.72</v>
      </c>
      <c r="AG68" s="2">
        <f>IF(ISBLANK('Module C Corrected'!AG68),"",'Module C Corrected'!AG68)</f>
        <v>5.72</v>
      </c>
      <c r="AH68" s="2">
        <f>IF(ISBLANK('Module C Corrected'!AH68),"",'Module C Corrected'!AH68)</f>
        <v>5.72</v>
      </c>
      <c r="AI68" s="2">
        <f>IF(ISBLANK('Module C Corrected'!AI68),"",'Module C Corrected'!AI68)</f>
        <v>5.72</v>
      </c>
      <c r="AJ68" s="2">
        <f>IF(ISBLANK('Module C Corrected'!AJ68),"",'Module C Corrected'!AJ68)</f>
        <v>5.72</v>
      </c>
      <c r="AK68" s="2" t="str">
        <f>IF(ISBLANK('Module C Corrected'!AK68),"",'Module C Corrected'!AK68)</f>
        <v/>
      </c>
      <c r="AL68" s="2" t="str">
        <f>IF(ISBLANK('Module C Corrected'!AL68),"",'Module C Corrected'!AL68)</f>
        <v/>
      </c>
      <c r="AM68" s="2" t="str">
        <f>IF(ISBLANK('Module C Corrected'!AM68),"",'Module C Corrected'!AM68)</f>
        <v/>
      </c>
      <c r="AN68" s="2" t="str">
        <f>IF(ISBLANK('Module C Corrected'!AN68),"",'Module C Corrected'!AN68)</f>
        <v/>
      </c>
      <c r="AO68" s="33">
        <f ca="1">IFERROR(IF(AND($A68=VLOOKUP($A68&amp;"."&amp;$C68,UncollectibleLookup,2,FALSE),$C68=VLOOKUP($A68&amp;"."&amp;$C68,UncollectibleLookup,4,FALSE)),0,'Module C Corrected'!AO68),'Module C Corrected'!AO68)</f>
        <v>1444219.09</v>
      </c>
      <c r="AP68" s="33">
        <f ca="1">IFERROR(IF(AND($A68=VLOOKUP($A68&amp;"."&amp;$C68,UncollectibleLookup,2,FALSE),$C68=VLOOKUP($A68&amp;"."&amp;$C68,UncollectibleLookup,4,FALSE)),0,'Module C Corrected'!AP68),'Module C Corrected'!AP68)</f>
        <v>765129.3</v>
      </c>
      <c r="AQ68" s="33">
        <f ca="1">IFERROR(IF(AND($A68=VLOOKUP($A68&amp;"."&amp;$C68,UncollectibleLookup,2,FALSE),$C68=VLOOKUP($A68&amp;"."&amp;$C68,UncollectibleLookup,4,FALSE)),0,'Module C Corrected'!AQ68),'Module C Corrected'!AQ68)</f>
        <v>689051.33</v>
      </c>
      <c r="AR68" s="33">
        <f ca="1">IFERROR(IF(AND($A68=VLOOKUP($A68&amp;"."&amp;$C68,UncollectibleLookup,2,FALSE),$C68=VLOOKUP($A68&amp;"."&amp;$C68,UncollectibleLookup,4,FALSE)),0,'Module C Corrected'!AR68),'Module C Corrected'!AR68)</f>
        <v>449243.18</v>
      </c>
      <c r="AS68" s="33">
        <f ca="1">IFERROR(IF(AND($A68=VLOOKUP($A68&amp;"."&amp;$C68,UncollectibleLookup,2,FALSE),$C68=VLOOKUP($A68&amp;"."&amp;$C68,UncollectibleLookup,4,FALSE)),0,'Module C Corrected'!AS68),'Module C Corrected'!AS68)</f>
        <v>507118.81</v>
      </c>
      <c r="AT68" s="33">
        <f ca="1">IFERROR(IF(AND($A68=VLOOKUP($A68&amp;"."&amp;$C68,UncollectibleLookup,2,FALSE),$C68=VLOOKUP($A68&amp;"."&amp;$C68,UncollectibleLookup,4,FALSE)),0,'Module C Corrected'!AT68),'Module C Corrected'!AT68)</f>
        <v>526327.71</v>
      </c>
      <c r="AU68" s="33">
        <f ca="1">IFERROR(IF(AND($A68=VLOOKUP($A68&amp;"."&amp;$C68,UncollectibleLookup,2,FALSE),$C68=VLOOKUP($A68&amp;"."&amp;$C68,UncollectibleLookup,4,FALSE)),0,'Module C Corrected'!AU68),'Module C Corrected'!AU68)</f>
        <v>669309.61</v>
      </c>
      <c r="AV68" s="33">
        <f ca="1">IFERROR(IF(AND($A68=VLOOKUP($A68&amp;"."&amp;$C68,UncollectibleLookup,2,FALSE),$C68=VLOOKUP($A68&amp;"."&amp;$C68,UncollectibleLookup,4,FALSE)),0,'Module C Corrected'!AV68),'Module C Corrected'!AV68)</f>
        <v>556867.80000000005</v>
      </c>
      <c r="AW68" s="33">
        <f ca="1">IFERROR(IF(AND($A68=VLOOKUP($A68&amp;"."&amp;$C68,UncollectibleLookup,2,FALSE),$C68=VLOOKUP($A68&amp;"."&amp;$C68,UncollectibleLookup,4,FALSE)),0,'Module C Corrected'!AW68),'Module C Corrected'!AW68)</f>
        <v>0</v>
      </c>
      <c r="AX68" s="33">
        <f ca="1">IFERROR(IF(AND($A68=VLOOKUP($A68&amp;"."&amp;$C68,UncollectibleLookup,2,FALSE),$C68=VLOOKUP($A68&amp;"."&amp;$C68,UncollectibleLookup,4,FALSE)),0,'Module C Corrected'!AX68),'Module C Corrected'!AX68)</f>
        <v>0</v>
      </c>
      <c r="AY68" s="33">
        <f ca="1">IFERROR(IF(AND($A68=VLOOKUP($A68&amp;"."&amp;$C68,UncollectibleLookup,2,FALSE),$C68=VLOOKUP($A68&amp;"."&amp;$C68,UncollectibleLookup,4,FALSE)),0,'Module C Corrected'!AY68),'Module C Corrected'!AY68)</f>
        <v>0</v>
      </c>
      <c r="AZ68" s="33">
        <f ca="1">IFERROR(IF(AND($A68=VLOOKUP($A68&amp;"."&amp;$C68,UncollectibleLookup,2,FALSE),$C68=VLOOKUP($A68&amp;"."&amp;$C68,UncollectibleLookup,4,FALSE)),0,'Module C Corrected'!AZ68),'Module C Corrected'!AZ68)</f>
        <v>0</v>
      </c>
      <c r="BA68" s="31">
        <f t="shared" ca="1" si="27"/>
        <v>-7574.58</v>
      </c>
      <c r="BB68" s="31">
        <f t="shared" ca="1" si="27"/>
        <v>-4012.92</v>
      </c>
      <c r="BC68" s="31">
        <f t="shared" ca="1" si="27"/>
        <v>-3613.91</v>
      </c>
      <c r="BD68" s="31">
        <f t="shared" ca="1" si="23"/>
        <v>-3141.56</v>
      </c>
      <c r="BE68" s="31">
        <f t="shared" ca="1" si="23"/>
        <v>-3546.29</v>
      </c>
      <c r="BF68" s="31">
        <f t="shared" ca="1" si="23"/>
        <v>-3680.61</v>
      </c>
      <c r="BG68" s="31">
        <f t="shared" ca="1" si="23"/>
        <v>0</v>
      </c>
      <c r="BH68" s="31">
        <f t="shared" ca="1" si="23"/>
        <v>0</v>
      </c>
      <c r="BI68" s="31">
        <f t="shared" ca="1" si="23"/>
        <v>0</v>
      </c>
      <c r="BJ68" s="31">
        <f t="shared" ca="1" si="23"/>
        <v>0</v>
      </c>
      <c r="BK68" s="31">
        <f t="shared" ca="1" si="23"/>
        <v>0</v>
      </c>
      <c r="BL68" s="31">
        <f t="shared" ca="1" si="23"/>
        <v>0</v>
      </c>
      <c r="BM68" s="6">
        <f t="shared" ca="1" si="39"/>
        <v>6.6100000000000006E-2</v>
      </c>
      <c r="BN68" s="6">
        <f t="shared" ca="1" si="39"/>
        <v>6.6100000000000006E-2</v>
      </c>
      <c r="BO68" s="6">
        <f t="shared" ca="1" si="39"/>
        <v>6.6100000000000006E-2</v>
      </c>
      <c r="BP68" s="6">
        <f t="shared" ca="1" si="39"/>
        <v>6.6100000000000006E-2</v>
      </c>
      <c r="BQ68" s="6">
        <f t="shared" ca="1" si="39"/>
        <v>6.6100000000000006E-2</v>
      </c>
      <c r="BR68" s="6">
        <f t="shared" ca="1" si="39"/>
        <v>6.6100000000000006E-2</v>
      </c>
      <c r="BS68" s="6">
        <f t="shared" ca="1" si="39"/>
        <v>6.6100000000000006E-2</v>
      </c>
      <c r="BT68" s="6">
        <f t="shared" ca="1" si="39"/>
        <v>6.6100000000000006E-2</v>
      </c>
      <c r="BU68" s="6">
        <f t="shared" ca="1" si="39"/>
        <v>6.6100000000000006E-2</v>
      </c>
      <c r="BV68" s="6">
        <f t="shared" ca="1" si="39"/>
        <v>6.6100000000000006E-2</v>
      </c>
      <c r="BW68" s="6">
        <f t="shared" ca="1" si="39"/>
        <v>6.6100000000000006E-2</v>
      </c>
      <c r="BX68" s="6">
        <f t="shared" ca="1" si="39"/>
        <v>6.6100000000000006E-2</v>
      </c>
      <c r="BY68" s="31">
        <f t="shared" ca="1" si="31"/>
        <v>1668931.5</v>
      </c>
      <c r="BZ68" s="31">
        <f t="shared" ca="1" si="31"/>
        <v>884179.14</v>
      </c>
      <c r="CA68" s="31">
        <f t="shared" ca="1" si="31"/>
        <v>796263.87</v>
      </c>
      <c r="CB68" s="31">
        <f t="shared" ca="1" si="31"/>
        <v>519142.9</v>
      </c>
      <c r="CC68" s="31">
        <f t="shared" ca="1" si="31"/>
        <v>586023.66</v>
      </c>
      <c r="CD68" s="31">
        <f t="shared" ca="1" si="31"/>
        <v>608221.36</v>
      </c>
      <c r="CE68" s="31">
        <f t="shared" ca="1" si="30"/>
        <v>773450.44</v>
      </c>
      <c r="CF68" s="31">
        <f t="shared" ca="1" si="30"/>
        <v>643513.31000000006</v>
      </c>
      <c r="CG68" s="31">
        <f t="shared" ca="1" si="30"/>
        <v>0</v>
      </c>
      <c r="CH68" s="31">
        <f t="shared" ca="1" si="30"/>
        <v>0</v>
      </c>
      <c r="CI68" s="31">
        <f t="shared" ca="1" si="30"/>
        <v>0</v>
      </c>
      <c r="CJ68" s="31">
        <f t="shared" ca="1" si="30"/>
        <v>0</v>
      </c>
      <c r="CK68" s="32">
        <f t="shared" ca="1" si="28"/>
        <v>63121.46</v>
      </c>
      <c r="CL68" s="32">
        <f t="shared" ca="1" si="28"/>
        <v>33440.97</v>
      </c>
      <c r="CM68" s="32">
        <f t="shared" ca="1" si="28"/>
        <v>30115.88</v>
      </c>
      <c r="CN68" s="32">
        <f t="shared" ca="1" si="25"/>
        <v>19634.75</v>
      </c>
      <c r="CO68" s="32">
        <f t="shared" ca="1" si="25"/>
        <v>22164.28</v>
      </c>
      <c r="CP68" s="32">
        <f t="shared" ca="1" si="25"/>
        <v>23003.83</v>
      </c>
      <c r="CQ68" s="32">
        <f t="shared" ca="1" si="25"/>
        <v>29253.040000000001</v>
      </c>
      <c r="CR68" s="32">
        <f t="shared" ca="1" si="25"/>
        <v>24338.63</v>
      </c>
      <c r="CS68" s="32">
        <f t="shared" ca="1" si="25"/>
        <v>0</v>
      </c>
      <c r="CT68" s="32">
        <f t="shared" ca="1" si="25"/>
        <v>0</v>
      </c>
      <c r="CU68" s="32">
        <f t="shared" ca="1" si="25"/>
        <v>0</v>
      </c>
      <c r="CV68" s="32">
        <f t="shared" ca="1" si="25"/>
        <v>0</v>
      </c>
      <c r="CW68" s="31">
        <f t="shared" ca="1" si="29"/>
        <v>295408.4499999999</v>
      </c>
      <c r="CX68" s="31">
        <f t="shared" ca="1" si="29"/>
        <v>156503.72999999995</v>
      </c>
      <c r="CY68" s="31">
        <f t="shared" ca="1" si="29"/>
        <v>140942.33000000005</v>
      </c>
      <c r="CZ68" s="31">
        <f t="shared" ca="1" si="26"/>
        <v>92676.030000000028</v>
      </c>
      <c r="DA68" s="31">
        <f t="shared" ca="1" si="26"/>
        <v>104615.42000000006</v>
      </c>
      <c r="DB68" s="31">
        <f t="shared" ca="1" si="26"/>
        <v>108578.08999999998</v>
      </c>
      <c r="DC68" s="31">
        <f t="shared" ca="1" si="26"/>
        <v>133393.87</v>
      </c>
      <c r="DD68" s="31">
        <f t="shared" ca="1" si="26"/>
        <v>110984.14000000001</v>
      </c>
      <c r="DE68" s="31">
        <f t="shared" ca="1" si="26"/>
        <v>0</v>
      </c>
      <c r="DF68" s="31">
        <f t="shared" ca="1" si="26"/>
        <v>0</v>
      </c>
      <c r="DG68" s="31">
        <f t="shared" ca="1" si="26"/>
        <v>0</v>
      </c>
      <c r="DH68" s="31">
        <f t="shared" ca="1" si="26"/>
        <v>0</v>
      </c>
      <c r="DI68" s="32">
        <f t="shared" ca="1" si="36"/>
        <v>14770.42</v>
      </c>
      <c r="DJ68" s="32">
        <f t="shared" ca="1" si="36"/>
        <v>7825.19</v>
      </c>
      <c r="DK68" s="32">
        <f t="shared" ca="1" si="36"/>
        <v>7047.12</v>
      </c>
      <c r="DL68" s="32">
        <f t="shared" ca="1" si="32"/>
        <v>4633.8</v>
      </c>
      <c r="DM68" s="32">
        <f t="shared" ca="1" si="32"/>
        <v>5230.7700000000004</v>
      </c>
      <c r="DN68" s="32">
        <f t="shared" ca="1" si="32"/>
        <v>5428.9</v>
      </c>
      <c r="DO68" s="32">
        <f t="shared" ca="1" si="32"/>
        <v>6669.69</v>
      </c>
      <c r="DP68" s="32">
        <f t="shared" ca="1" si="32"/>
        <v>5549.21</v>
      </c>
      <c r="DQ68" s="32">
        <f t="shared" ca="1" si="32"/>
        <v>0</v>
      </c>
      <c r="DR68" s="32">
        <f t="shared" ca="1" si="32"/>
        <v>0</v>
      </c>
      <c r="DS68" s="32">
        <f t="shared" ca="1" si="32"/>
        <v>0</v>
      </c>
      <c r="DT68" s="32">
        <f t="shared" ca="1" si="32"/>
        <v>0</v>
      </c>
      <c r="DU68" s="31">
        <f t="shared" ca="1" si="37"/>
        <v>95171.79</v>
      </c>
      <c r="DV68" s="31">
        <f t="shared" ca="1" si="37"/>
        <v>50055.3</v>
      </c>
      <c r="DW68" s="31">
        <f t="shared" ca="1" si="37"/>
        <v>44780.9</v>
      </c>
      <c r="DX68" s="31">
        <f t="shared" ca="1" si="33"/>
        <v>29268.39</v>
      </c>
      <c r="DY68" s="31">
        <f t="shared" ca="1" si="33"/>
        <v>32867.050000000003</v>
      </c>
      <c r="DZ68" s="31">
        <f t="shared" ca="1" si="33"/>
        <v>33927.56</v>
      </c>
      <c r="EA68" s="31">
        <f t="shared" ca="1" si="33"/>
        <v>41462.51</v>
      </c>
      <c r="EB68" s="31">
        <f t="shared" ca="1" si="33"/>
        <v>34308.43</v>
      </c>
      <c r="EC68" s="31">
        <f t="shared" ca="1" si="33"/>
        <v>0</v>
      </c>
      <c r="ED68" s="31">
        <f t="shared" ca="1" si="33"/>
        <v>0</v>
      </c>
      <c r="EE68" s="31">
        <f t="shared" ca="1" si="33"/>
        <v>0</v>
      </c>
      <c r="EF68" s="31">
        <f t="shared" ca="1" si="33"/>
        <v>0</v>
      </c>
      <c r="EG68" s="32">
        <f t="shared" ca="1" si="38"/>
        <v>405350.65999999986</v>
      </c>
      <c r="EH68" s="32">
        <f t="shared" ca="1" si="38"/>
        <v>214384.21999999997</v>
      </c>
      <c r="EI68" s="32">
        <f t="shared" ca="1" si="38"/>
        <v>192770.35000000003</v>
      </c>
      <c r="EJ68" s="32">
        <f t="shared" ca="1" si="34"/>
        <v>126578.22000000003</v>
      </c>
      <c r="EK68" s="32">
        <f t="shared" ca="1" si="34"/>
        <v>142713.24000000005</v>
      </c>
      <c r="EL68" s="32">
        <f t="shared" ca="1" si="34"/>
        <v>147934.54999999999</v>
      </c>
      <c r="EM68" s="32">
        <f t="shared" ca="1" si="34"/>
        <v>181526.07</v>
      </c>
      <c r="EN68" s="32">
        <f t="shared" ca="1" si="34"/>
        <v>150841.78000000003</v>
      </c>
      <c r="EO68" s="32">
        <f t="shared" ca="1" si="34"/>
        <v>0</v>
      </c>
      <c r="EP68" s="32">
        <f t="shared" ca="1" si="34"/>
        <v>0</v>
      </c>
      <c r="EQ68" s="32">
        <f t="shared" ca="1" si="34"/>
        <v>0</v>
      </c>
      <c r="ER68" s="32">
        <f t="shared" ca="1" si="34"/>
        <v>0</v>
      </c>
    </row>
    <row r="69" spans="1:148">
      <c r="A69" t="s">
        <v>450</v>
      </c>
      <c r="B69" s="1" t="s">
        <v>47</v>
      </c>
      <c r="C69" t="str">
        <f t="shared" ref="C69:C132" ca="1" si="40">VLOOKUP($B69,LocationLookup,2,FALSE)</f>
        <v>GN2</v>
      </c>
      <c r="D69" t="str">
        <f t="shared" ref="D69:D132" ca="1" si="41">VLOOKUP($C69,LossFactorLookup,2,FALSE)</f>
        <v>Genesee #2</v>
      </c>
      <c r="E69" s="51">
        <f ca="1">IFERROR(IF(AND($A69=VLOOKUP($A69&amp;"."&amp;$C69,UncollectibleLookup,2,FALSE),$C69=VLOOKUP($A69&amp;"."&amp;$C69,UncollectibleLookup,4,FALSE)),0,'Module C Corrected'!E69),'Module C Corrected'!E69)</f>
        <v>0</v>
      </c>
      <c r="F69" s="51">
        <f ca="1">IFERROR(IF(AND($A69=VLOOKUP($A69&amp;"."&amp;$C69,UncollectibleLookup,2,FALSE),$C69=VLOOKUP($A69&amp;"."&amp;$C69,UncollectibleLookup,4,FALSE)),0,'Module C Corrected'!F69),'Module C Corrected'!F69)</f>
        <v>0</v>
      </c>
      <c r="G69" s="51">
        <f ca="1">IFERROR(IF(AND($A69=VLOOKUP($A69&amp;"."&amp;$C69,UncollectibleLookup,2,FALSE),$C69=VLOOKUP($A69&amp;"."&amp;$C69,UncollectibleLookup,4,FALSE)),0,'Module C Corrected'!G69),'Module C Corrected'!G69)</f>
        <v>0</v>
      </c>
      <c r="H69" s="51">
        <f ca="1">IFERROR(IF(AND($A69=VLOOKUP($A69&amp;"."&amp;$C69,UncollectibleLookup,2,FALSE),$C69=VLOOKUP($A69&amp;"."&amp;$C69,UncollectibleLookup,4,FALSE)),0,'Module C Corrected'!H69),'Module C Corrected'!H69)</f>
        <v>0</v>
      </c>
      <c r="I69" s="51">
        <f ca="1">IFERROR(IF(AND($A69=VLOOKUP($A69&amp;"."&amp;$C69,UncollectibleLookup,2,FALSE),$C69=VLOOKUP($A69&amp;"."&amp;$C69,UncollectibleLookup,4,FALSE)),0,'Module C Corrected'!I69),'Module C Corrected'!I69)</f>
        <v>0</v>
      </c>
      <c r="J69" s="51">
        <f ca="1">IFERROR(IF(AND($A69=VLOOKUP($A69&amp;"."&amp;$C69,UncollectibleLookup,2,FALSE),$C69=VLOOKUP($A69&amp;"."&amp;$C69,UncollectibleLookup,4,FALSE)),0,'Module C Corrected'!J69),'Module C Corrected'!J69)</f>
        <v>0</v>
      </c>
      <c r="K69" s="51">
        <f ca="1">IFERROR(IF(AND($A69=VLOOKUP($A69&amp;"."&amp;$C69,UncollectibleLookup,2,FALSE),$C69=VLOOKUP($A69&amp;"."&amp;$C69,UncollectibleLookup,4,FALSE)),0,'Module C Corrected'!K69),'Module C Corrected'!K69)</f>
        <v>0</v>
      </c>
      <c r="L69" s="51">
        <f ca="1">IFERROR(IF(AND($A69=VLOOKUP($A69&amp;"."&amp;$C69,UncollectibleLookup,2,FALSE),$C69=VLOOKUP($A69&amp;"."&amp;$C69,UncollectibleLookup,4,FALSE)),0,'Module C Corrected'!L69),'Module C Corrected'!L69)</f>
        <v>0</v>
      </c>
      <c r="M69" s="51">
        <f ca="1">IFERROR(IF(AND($A69=VLOOKUP($A69&amp;"."&amp;$C69,UncollectibleLookup,2,FALSE),$C69=VLOOKUP($A69&amp;"."&amp;$C69,UncollectibleLookup,4,FALSE)),0,'Module C Corrected'!M69),'Module C Corrected'!M69)</f>
        <v>252516.51190000001</v>
      </c>
      <c r="N69" s="51">
        <f ca="1">IFERROR(IF(AND($A69=VLOOKUP($A69&amp;"."&amp;$C69,UncollectibleLookup,2,FALSE),$C69=VLOOKUP($A69&amp;"."&amp;$C69,UncollectibleLookup,4,FALSE)),0,'Module C Corrected'!N69),'Module C Corrected'!N69)</f>
        <v>284958.46870000003</v>
      </c>
      <c r="O69" s="51">
        <f ca="1">IFERROR(IF(AND($A69=VLOOKUP($A69&amp;"."&amp;$C69,UncollectibleLookup,2,FALSE),$C69=VLOOKUP($A69&amp;"."&amp;$C69,UncollectibleLookup,4,FALSE)),0,'Module C Corrected'!O69),'Module C Corrected'!O69)</f>
        <v>256273.813681</v>
      </c>
      <c r="P69" s="51">
        <f ca="1">IFERROR(IF(AND($A69=VLOOKUP($A69&amp;"."&amp;$C69,UncollectibleLookup,2,FALSE),$C69=VLOOKUP($A69&amp;"."&amp;$C69,UncollectibleLookup,4,FALSE)),0,'Module C Corrected'!P69),'Module C Corrected'!P69)</f>
        <v>275547.65733650001</v>
      </c>
      <c r="Q69" s="32">
        <f ca="1">IFERROR(IF(AND($A69=VLOOKUP($A69&amp;"."&amp;$C69,UncollectibleLookup,2,FALSE),$C69=VLOOKUP($A69&amp;"."&amp;$C69,UncollectibleLookup,4,FALSE)),0,'Module C Corrected'!Q69),'Module C Corrected'!Q69)</f>
        <v>0</v>
      </c>
      <c r="R69" s="32">
        <f ca="1">IFERROR(IF(AND($A69=VLOOKUP($A69&amp;"."&amp;$C69,UncollectibleLookup,2,FALSE),$C69=VLOOKUP($A69&amp;"."&amp;$C69,UncollectibleLookup,4,FALSE)),0,'Module C Corrected'!R69),'Module C Corrected'!R69)</f>
        <v>0</v>
      </c>
      <c r="S69" s="32">
        <f ca="1">IFERROR(IF(AND($A69=VLOOKUP($A69&amp;"."&amp;$C69,UncollectibleLookup,2,FALSE),$C69=VLOOKUP($A69&amp;"."&amp;$C69,UncollectibleLookup,4,FALSE)),0,'Module C Corrected'!S69),'Module C Corrected'!S69)</f>
        <v>0</v>
      </c>
      <c r="T69" s="32">
        <f ca="1">IFERROR(IF(AND($A69=VLOOKUP($A69&amp;"."&amp;$C69,UncollectibleLookup,2,FALSE),$C69=VLOOKUP($A69&amp;"."&amp;$C69,UncollectibleLookup,4,FALSE)),0,'Module C Corrected'!T69),'Module C Corrected'!T69)</f>
        <v>0</v>
      </c>
      <c r="U69" s="32">
        <f ca="1">IFERROR(IF(AND($A69=VLOOKUP($A69&amp;"."&amp;$C69,UncollectibleLookup,2,FALSE),$C69=VLOOKUP($A69&amp;"."&amp;$C69,UncollectibleLookup,4,FALSE)),0,'Module C Corrected'!U69),'Module C Corrected'!U69)</f>
        <v>0</v>
      </c>
      <c r="V69" s="32">
        <f ca="1">IFERROR(IF(AND($A69=VLOOKUP($A69&amp;"."&amp;$C69,UncollectibleLookup,2,FALSE),$C69=VLOOKUP($A69&amp;"."&amp;$C69,UncollectibleLookup,4,FALSE)),0,'Module C Corrected'!V69),'Module C Corrected'!V69)</f>
        <v>0</v>
      </c>
      <c r="W69" s="32">
        <f ca="1">IFERROR(IF(AND($A69=VLOOKUP($A69&amp;"."&amp;$C69,UncollectibleLookup,2,FALSE),$C69=VLOOKUP($A69&amp;"."&amp;$C69,UncollectibleLookup,4,FALSE)),0,'Module C Corrected'!W69),'Module C Corrected'!W69)</f>
        <v>0</v>
      </c>
      <c r="X69" s="32">
        <f ca="1">IFERROR(IF(AND($A69=VLOOKUP($A69&amp;"."&amp;$C69,UncollectibleLookup,2,FALSE),$C69=VLOOKUP($A69&amp;"."&amp;$C69,UncollectibleLookup,4,FALSE)),0,'Module C Corrected'!X69),'Module C Corrected'!X69)</f>
        <v>0</v>
      </c>
      <c r="Y69" s="32">
        <f ca="1">IFERROR(IF(AND($A69=VLOOKUP($A69&amp;"."&amp;$C69,UncollectibleLookup,2,FALSE),$C69=VLOOKUP($A69&amp;"."&amp;$C69,UncollectibleLookup,4,FALSE)),0,'Module C Corrected'!Y69),'Module C Corrected'!Y69)</f>
        <v>16588910.82</v>
      </c>
      <c r="Z69" s="32">
        <f ca="1">IFERROR(IF(AND($A69=VLOOKUP($A69&amp;"."&amp;$C69,UncollectibleLookup,2,FALSE),$C69=VLOOKUP($A69&amp;"."&amp;$C69,UncollectibleLookup,4,FALSE)),0,'Module C Corrected'!Z69),'Module C Corrected'!Z69)</f>
        <v>9964098.8000000007</v>
      </c>
      <c r="AA69" s="32">
        <f ca="1">IFERROR(IF(AND($A69=VLOOKUP($A69&amp;"."&amp;$C69,UncollectibleLookup,2,FALSE),$C69=VLOOKUP($A69&amp;"."&amp;$C69,UncollectibleLookup,4,FALSE)),0,'Module C Corrected'!AA69),'Module C Corrected'!AA69)</f>
        <v>12330766.84</v>
      </c>
      <c r="AB69" s="32">
        <f ca="1">IFERROR(IF(AND($A69=VLOOKUP($A69&amp;"."&amp;$C69,UncollectibleLookup,2,FALSE),$C69=VLOOKUP($A69&amp;"."&amp;$C69,UncollectibleLookup,4,FALSE)),0,'Module C Corrected'!AB69),'Module C Corrected'!AB69)</f>
        <v>14618584.220000001</v>
      </c>
      <c r="AC69" s="2" t="str">
        <f>IF(ISBLANK('Module C Corrected'!AC69),"",'Module C Corrected'!AC69)</f>
        <v/>
      </c>
      <c r="AD69" s="2" t="str">
        <f>IF(ISBLANK('Module C Corrected'!AD69),"",'Module C Corrected'!AD69)</f>
        <v/>
      </c>
      <c r="AE69" s="2" t="str">
        <f>IF(ISBLANK('Module C Corrected'!AE69),"",'Module C Corrected'!AE69)</f>
        <v/>
      </c>
      <c r="AF69" s="2" t="str">
        <f>IF(ISBLANK('Module C Corrected'!AF69),"",'Module C Corrected'!AF69)</f>
        <v/>
      </c>
      <c r="AG69" s="2" t="str">
        <f>IF(ISBLANK('Module C Corrected'!AG69),"",'Module C Corrected'!AG69)</f>
        <v/>
      </c>
      <c r="AH69" s="2" t="str">
        <f>IF(ISBLANK('Module C Corrected'!AH69),"",'Module C Corrected'!AH69)</f>
        <v/>
      </c>
      <c r="AI69" s="2" t="str">
        <f>IF(ISBLANK('Module C Corrected'!AI69),"",'Module C Corrected'!AI69)</f>
        <v/>
      </c>
      <c r="AJ69" s="2" t="str">
        <f>IF(ISBLANK('Module C Corrected'!AJ69),"",'Module C Corrected'!AJ69)</f>
        <v/>
      </c>
      <c r="AK69" s="2">
        <f>IF(ISBLANK('Module C Corrected'!AK69),"",'Module C Corrected'!AK69)</f>
        <v>5.72</v>
      </c>
      <c r="AL69" s="2">
        <f>IF(ISBLANK('Module C Corrected'!AL69),"",'Module C Corrected'!AL69)</f>
        <v>5.72</v>
      </c>
      <c r="AM69" s="2">
        <f>IF(ISBLANK('Module C Corrected'!AM69),"",'Module C Corrected'!AM69)</f>
        <v>5.72</v>
      </c>
      <c r="AN69" s="2">
        <f>IF(ISBLANK('Module C Corrected'!AN69),"",'Module C Corrected'!AN69)</f>
        <v>5.72</v>
      </c>
      <c r="AO69" s="33">
        <f ca="1">IFERROR(IF(AND($A69=VLOOKUP($A69&amp;"."&amp;$C69,UncollectibleLookup,2,FALSE),$C69=VLOOKUP($A69&amp;"."&amp;$C69,UncollectibleLookup,4,FALSE)),0,'Module C Corrected'!AO69),'Module C Corrected'!AO69)</f>
        <v>0</v>
      </c>
      <c r="AP69" s="33">
        <f ca="1">IFERROR(IF(AND($A69=VLOOKUP($A69&amp;"."&amp;$C69,UncollectibleLookup,2,FALSE),$C69=VLOOKUP($A69&amp;"."&amp;$C69,UncollectibleLookup,4,FALSE)),0,'Module C Corrected'!AP69),'Module C Corrected'!AP69)</f>
        <v>0</v>
      </c>
      <c r="AQ69" s="33">
        <f ca="1">IFERROR(IF(AND($A69=VLOOKUP($A69&amp;"."&amp;$C69,UncollectibleLookup,2,FALSE),$C69=VLOOKUP($A69&amp;"."&amp;$C69,UncollectibleLookup,4,FALSE)),0,'Module C Corrected'!AQ69),'Module C Corrected'!AQ69)</f>
        <v>0</v>
      </c>
      <c r="AR69" s="33">
        <f ca="1">IFERROR(IF(AND($A69=VLOOKUP($A69&amp;"."&amp;$C69,UncollectibleLookup,2,FALSE),$C69=VLOOKUP($A69&amp;"."&amp;$C69,UncollectibleLookup,4,FALSE)),0,'Module C Corrected'!AR69),'Module C Corrected'!AR69)</f>
        <v>0</v>
      </c>
      <c r="AS69" s="33">
        <f ca="1">IFERROR(IF(AND($A69=VLOOKUP($A69&amp;"."&amp;$C69,UncollectibleLookup,2,FALSE),$C69=VLOOKUP($A69&amp;"."&amp;$C69,UncollectibleLookup,4,FALSE)),0,'Module C Corrected'!AS69),'Module C Corrected'!AS69)</f>
        <v>0</v>
      </c>
      <c r="AT69" s="33">
        <f ca="1">IFERROR(IF(AND($A69=VLOOKUP($A69&amp;"."&amp;$C69,UncollectibleLookup,2,FALSE),$C69=VLOOKUP($A69&amp;"."&amp;$C69,UncollectibleLookup,4,FALSE)),0,'Module C Corrected'!AT69),'Module C Corrected'!AT69)</f>
        <v>0</v>
      </c>
      <c r="AU69" s="33">
        <f ca="1">IFERROR(IF(AND($A69=VLOOKUP($A69&amp;"."&amp;$C69,UncollectibleLookup,2,FALSE),$C69=VLOOKUP($A69&amp;"."&amp;$C69,UncollectibleLookup,4,FALSE)),0,'Module C Corrected'!AU69),'Module C Corrected'!AU69)</f>
        <v>0</v>
      </c>
      <c r="AV69" s="33">
        <f ca="1">IFERROR(IF(AND($A69=VLOOKUP($A69&amp;"."&amp;$C69,UncollectibleLookup,2,FALSE),$C69=VLOOKUP($A69&amp;"."&amp;$C69,UncollectibleLookup,4,FALSE)),0,'Module C Corrected'!AV69),'Module C Corrected'!AV69)</f>
        <v>0</v>
      </c>
      <c r="AW69" s="33">
        <f ca="1">IFERROR(IF(AND($A69=VLOOKUP($A69&amp;"."&amp;$C69,UncollectibleLookup,2,FALSE),$C69=VLOOKUP($A69&amp;"."&amp;$C69,UncollectibleLookup,4,FALSE)),0,'Module C Corrected'!AW69),'Module C Corrected'!AW69)</f>
        <v>948885.7</v>
      </c>
      <c r="AX69" s="33">
        <f ca="1">IFERROR(IF(AND($A69=VLOOKUP($A69&amp;"."&amp;$C69,UncollectibleLookup,2,FALSE),$C69=VLOOKUP($A69&amp;"."&amp;$C69,UncollectibleLookup,4,FALSE)),0,'Module C Corrected'!AX69),'Module C Corrected'!AX69)</f>
        <v>569946.44999999995</v>
      </c>
      <c r="AY69" s="33">
        <f ca="1">IFERROR(IF(AND($A69=VLOOKUP($A69&amp;"."&amp;$C69,UncollectibleLookup,2,FALSE),$C69=VLOOKUP($A69&amp;"."&amp;$C69,UncollectibleLookup,4,FALSE)),0,'Module C Corrected'!AY69),'Module C Corrected'!AY69)</f>
        <v>705319.86</v>
      </c>
      <c r="AZ69" s="33">
        <f ca="1">IFERROR(IF(AND($A69=VLOOKUP($A69&amp;"."&amp;$C69,UncollectibleLookup,2,FALSE),$C69=VLOOKUP($A69&amp;"."&amp;$C69,UncollectibleLookup,4,FALSE)),0,'Module C Corrected'!AZ69),'Module C Corrected'!AZ69)</f>
        <v>836183.02</v>
      </c>
      <c r="BA69" s="31">
        <f t="shared" ca="1" si="27"/>
        <v>0</v>
      </c>
      <c r="BB69" s="31">
        <f t="shared" ca="1" si="27"/>
        <v>0</v>
      </c>
      <c r="BC69" s="31">
        <f t="shared" ca="1" si="27"/>
        <v>0</v>
      </c>
      <c r="BD69" s="31">
        <f t="shared" ca="1" si="23"/>
        <v>0</v>
      </c>
      <c r="BE69" s="31">
        <f t="shared" ca="1" si="23"/>
        <v>0</v>
      </c>
      <c r="BF69" s="31">
        <f t="shared" ca="1" si="23"/>
        <v>0</v>
      </c>
      <c r="BG69" s="31">
        <f t="shared" ca="1" si="23"/>
        <v>0</v>
      </c>
      <c r="BH69" s="31">
        <f t="shared" ca="1" si="23"/>
        <v>0</v>
      </c>
      <c r="BI69" s="31">
        <f t="shared" ca="1" si="23"/>
        <v>0</v>
      </c>
      <c r="BJ69" s="31">
        <f t="shared" ca="1" si="23"/>
        <v>-11956.92</v>
      </c>
      <c r="BK69" s="31">
        <f t="shared" ca="1" si="23"/>
        <v>-14796.92</v>
      </c>
      <c r="BL69" s="31">
        <f t="shared" ca="1" si="23"/>
        <v>-17542.3</v>
      </c>
      <c r="BM69" s="6">
        <f t="shared" ca="1" si="39"/>
        <v>6.5299999999999997E-2</v>
      </c>
      <c r="BN69" s="6">
        <f t="shared" ca="1" si="39"/>
        <v>6.5299999999999997E-2</v>
      </c>
      <c r="BO69" s="6">
        <f t="shared" ca="1" si="39"/>
        <v>6.5299999999999997E-2</v>
      </c>
      <c r="BP69" s="6">
        <f t="shared" ca="1" si="39"/>
        <v>6.5299999999999997E-2</v>
      </c>
      <c r="BQ69" s="6">
        <f t="shared" ca="1" si="39"/>
        <v>6.5299999999999997E-2</v>
      </c>
      <c r="BR69" s="6">
        <f t="shared" ca="1" si="39"/>
        <v>6.5299999999999997E-2</v>
      </c>
      <c r="BS69" s="6">
        <f t="shared" ca="1" si="39"/>
        <v>6.5299999999999997E-2</v>
      </c>
      <c r="BT69" s="6">
        <f t="shared" ca="1" si="39"/>
        <v>6.5299999999999997E-2</v>
      </c>
      <c r="BU69" s="6">
        <f t="shared" ca="1" si="39"/>
        <v>6.5299999999999997E-2</v>
      </c>
      <c r="BV69" s="6">
        <f t="shared" ca="1" si="39"/>
        <v>6.5299999999999997E-2</v>
      </c>
      <c r="BW69" s="6">
        <f t="shared" ca="1" si="39"/>
        <v>6.5299999999999997E-2</v>
      </c>
      <c r="BX69" s="6">
        <f t="shared" ca="1" si="39"/>
        <v>6.5299999999999997E-2</v>
      </c>
      <c r="BY69" s="31">
        <f t="shared" ca="1" si="31"/>
        <v>0</v>
      </c>
      <c r="BZ69" s="31">
        <f t="shared" ca="1" si="31"/>
        <v>0</v>
      </c>
      <c r="CA69" s="31">
        <f t="shared" ca="1" si="31"/>
        <v>0</v>
      </c>
      <c r="CB69" s="31">
        <f t="shared" ca="1" si="31"/>
        <v>0</v>
      </c>
      <c r="CC69" s="31">
        <f t="shared" ca="1" si="31"/>
        <v>0</v>
      </c>
      <c r="CD69" s="31">
        <f t="shared" ca="1" si="31"/>
        <v>0</v>
      </c>
      <c r="CE69" s="31">
        <f t="shared" ca="1" si="30"/>
        <v>0</v>
      </c>
      <c r="CF69" s="31">
        <f t="shared" ca="1" si="30"/>
        <v>0</v>
      </c>
      <c r="CG69" s="31">
        <f t="shared" ca="1" si="30"/>
        <v>1083255.8799999999</v>
      </c>
      <c r="CH69" s="31">
        <f t="shared" ca="1" si="30"/>
        <v>650655.65</v>
      </c>
      <c r="CI69" s="31">
        <f t="shared" ca="1" si="30"/>
        <v>805199.07</v>
      </c>
      <c r="CJ69" s="31">
        <f t="shared" ca="1" si="30"/>
        <v>954593.55</v>
      </c>
      <c r="CK69" s="32">
        <f t="shared" ca="1" si="28"/>
        <v>0</v>
      </c>
      <c r="CL69" s="32">
        <f t="shared" ca="1" si="28"/>
        <v>0</v>
      </c>
      <c r="CM69" s="32">
        <f t="shared" ca="1" si="28"/>
        <v>0</v>
      </c>
      <c r="CN69" s="32">
        <f t="shared" ca="1" si="25"/>
        <v>0</v>
      </c>
      <c r="CO69" s="32">
        <f t="shared" ca="1" si="25"/>
        <v>0</v>
      </c>
      <c r="CP69" s="32">
        <f t="shared" ca="1" si="25"/>
        <v>0</v>
      </c>
      <c r="CQ69" s="32">
        <f t="shared" ca="1" si="25"/>
        <v>0</v>
      </c>
      <c r="CR69" s="32">
        <f t="shared" ca="1" si="25"/>
        <v>0</v>
      </c>
      <c r="CS69" s="32">
        <f t="shared" ca="1" si="25"/>
        <v>41472.28</v>
      </c>
      <c r="CT69" s="32">
        <f t="shared" ca="1" si="25"/>
        <v>24910.25</v>
      </c>
      <c r="CU69" s="32">
        <f t="shared" ca="1" si="25"/>
        <v>30826.92</v>
      </c>
      <c r="CV69" s="32">
        <f t="shared" ca="1" si="25"/>
        <v>36546.46</v>
      </c>
      <c r="CW69" s="31">
        <f t="shared" ca="1" si="29"/>
        <v>0</v>
      </c>
      <c r="CX69" s="31">
        <f t="shared" ca="1" si="29"/>
        <v>0</v>
      </c>
      <c r="CY69" s="31">
        <f t="shared" ca="1" si="29"/>
        <v>0</v>
      </c>
      <c r="CZ69" s="31">
        <f t="shared" ca="1" si="26"/>
        <v>0</v>
      </c>
      <c r="DA69" s="31">
        <f t="shared" ca="1" si="26"/>
        <v>0</v>
      </c>
      <c r="DB69" s="31">
        <f t="shared" ca="1" si="26"/>
        <v>0</v>
      </c>
      <c r="DC69" s="31">
        <f t="shared" ca="1" si="26"/>
        <v>0</v>
      </c>
      <c r="DD69" s="31">
        <f t="shared" ca="1" si="26"/>
        <v>0</v>
      </c>
      <c r="DE69" s="31">
        <f t="shared" ca="1" si="26"/>
        <v>175842.45999999996</v>
      </c>
      <c r="DF69" s="31">
        <f t="shared" ca="1" si="26"/>
        <v>117576.37000000007</v>
      </c>
      <c r="DG69" s="31">
        <f t="shared" ca="1" si="26"/>
        <v>145503.05000000002</v>
      </c>
      <c r="DH69" s="31">
        <f t="shared" ca="1" si="26"/>
        <v>172499.28999999998</v>
      </c>
      <c r="DI69" s="32">
        <f t="shared" ca="1" si="36"/>
        <v>0</v>
      </c>
      <c r="DJ69" s="32">
        <f t="shared" ca="1" si="36"/>
        <v>0</v>
      </c>
      <c r="DK69" s="32">
        <f t="shared" ca="1" si="36"/>
        <v>0</v>
      </c>
      <c r="DL69" s="32">
        <f t="shared" ca="1" si="32"/>
        <v>0</v>
      </c>
      <c r="DM69" s="32">
        <f t="shared" ca="1" si="32"/>
        <v>0</v>
      </c>
      <c r="DN69" s="32">
        <f t="shared" ca="1" si="32"/>
        <v>0</v>
      </c>
      <c r="DO69" s="32">
        <f t="shared" ca="1" si="32"/>
        <v>0</v>
      </c>
      <c r="DP69" s="32">
        <f t="shared" ca="1" si="32"/>
        <v>0</v>
      </c>
      <c r="DQ69" s="32">
        <f t="shared" ca="1" si="32"/>
        <v>8792.1200000000008</v>
      </c>
      <c r="DR69" s="32">
        <f t="shared" ca="1" si="32"/>
        <v>5878.82</v>
      </c>
      <c r="DS69" s="32">
        <f t="shared" ca="1" si="32"/>
        <v>7275.15</v>
      </c>
      <c r="DT69" s="32">
        <f t="shared" ca="1" si="32"/>
        <v>8624.9599999999991</v>
      </c>
      <c r="DU69" s="31">
        <f t="shared" ca="1" si="37"/>
        <v>0</v>
      </c>
      <c r="DV69" s="31">
        <f t="shared" ca="1" si="37"/>
        <v>0</v>
      </c>
      <c r="DW69" s="31">
        <f t="shared" ca="1" si="37"/>
        <v>0</v>
      </c>
      <c r="DX69" s="31">
        <f t="shared" ca="1" si="33"/>
        <v>0</v>
      </c>
      <c r="DY69" s="31">
        <f t="shared" ca="1" si="33"/>
        <v>0</v>
      </c>
      <c r="DZ69" s="31">
        <f t="shared" ca="1" si="33"/>
        <v>0</v>
      </c>
      <c r="EA69" s="31">
        <f t="shared" ca="1" si="33"/>
        <v>0</v>
      </c>
      <c r="EB69" s="31">
        <f t="shared" ca="1" si="33"/>
        <v>0</v>
      </c>
      <c r="EC69" s="31">
        <f t="shared" ca="1" si="33"/>
        <v>54059.33</v>
      </c>
      <c r="ED69" s="31">
        <f t="shared" ca="1" si="33"/>
        <v>35953.279999999999</v>
      </c>
      <c r="EE69" s="31">
        <f t="shared" ca="1" si="33"/>
        <v>44245.73</v>
      </c>
      <c r="EF69" s="31">
        <f t="shared" ca="1" si="33"/>
        <v>52171.4</v>
      </c>
      <c r="EG69" s="32">
        <f t="shared" ca="1" si="38"/>
        <v>0</v>
      </c>
      <c r="EH69" s="32">
        <f t="shared" ca="1" si="38"/>
        <v>0</v>
      </c>
      <c r="EI69" s="32">
        <f t="shared" ca="1" si="38"/>
        <v>0</v>
      </c>
      <c r="EJ69" s="32">
        <f t="shared" ca="1" si="34"/>
        <v>0</v>
      </c>
      <c r="EK69" s="32">
        <f t="shared" ca="1" si="34"/>
        <v>0</v>
      </c>
      <c r="EL69" s="32">
        <f t="shared" ca="1" si="34"/>
        <v>0</v>
      </c>
      <c r="EM69" s="32">
        <f t="shared" ca="1" si="34"/>
        <v>0</v>
      </c>
      <c r="EN69" s="32">
        <f t="shared" ca="1" si="34"/>
        <v>0</v>
      </c>
      <c r="EO69" s="32">
        <f t="shared" ca="1" si="34"/>
        <v>238693.90999999997</v>
      </c>
      <c r="EP69" s="32">
        <f t="shared" ca="1" si="34"/>
        <v>159408.47000000006</v>
      </c>
      <c r="EQ69" s="32">
        <f t="shared" ca="1" si="34"/>
        <v>197023.93000000002</v>
      </c>
      <c r="ER69" s="32">
        <f t="shared" ca="1" si="34"/>
        <v>233295.64999999997</v>
      </c>
    </row>
    <row r="70" spans="1:148">
      <c r="A70" t="s">
        <v>546</v>
      </c>
      <c r="B70" s="1" t="s">
        <v>47</v>
      </c>
      <c r="C70" t="str">
        <f t="shared" ca="1" si="40"/>
        <v>GN2</v>
      </c>
      <c r="D70" t="str">
        <f t="shared" ca="1" si="41"/>
        <v>Genesee #2</v>
      </c>
      <c r="E70" s="51">
        <f ca="1">IFERROR(IF(AND($A70=VLOOKUP($A70&amp;"."&amp;$C70,UncollectibleLookup,2,FALSE),$C70=VLOOKUP($A70&amp;"."&amp;$C70,UncollectibleLookup,4,FALSE)),0,'Module C Corrected'!E70),'Module C Corrected'!E70)</f>
        <v>280943.05579999997</v>
      </c>
      <c r="F70" s="51">
        <f ca="1">IFERROR(IF(AND($A70=VLOOKUP($A70&amp;"."&amp;$C70,UncollectibleLookup,2,FALSE),$C70=VLOOKUP($A70&amp;"."&amp;$C70,UncollectibleLookup,4,FALSE)),0,'Module C Corrected'!F70),'Module C Corrected'!F70)</f>
        <v>257736.00880000001</v>
      </c>
      <c r="G70" s="51">
        <f ca="1">IFERROR(IF(AND($A70=VLOOKUP($A70&amp;"."&amp;$C70,UncollectibleLookup,2,FALSE),$C70=VLOOKUP($A70&amp;"."&amp;$C70,UncollectibleLookup,4,FALSE)),0,'Module C Corrected'!G70),'Module C Corrected'!G70)</f>
        <v>282279.57150000002</v>
      </c>
      <c r="H70" s="51">
        <f ca="1">IFERROR(IF(AND($A70=VLOOKUP($A70&amp;"."&amp;$C70,UncollectibleLookup,2,FALSE),$C70=VLOOKUP($A70&amp;"."&amp;$C70,UncollectibleLookup,4,FALSE)),0,'Module C Corrected'!H70),'Module C Corrected'!H70)</f>
        <v>269650.36410000001</v>
      </c>
      <c r="I70" s="51">
        <f ca="1">IFERROR(IF(AND($A70=VLOOKUP($A70&amp;"."&amp;$C70,UncollectibleLookup,2,FALSE),$C70=VLOOKUP($A70&amp;"."&amp;$C70,UncollectibleLookup,4,FALSE)),0,'Module C Corrected'!I70),'Module C Corrected'!I70)</f>
        <v>278069.89179999998</v>
      </c>
      <c r="J70" s="51">
        <f ca="1">IFERROR(IF(AND($A70=VLOOKUP($A70&amp;"."&amp;$C70,UncollectibleLookup,2,FALSE),$C70=VLOOKUP($A70&amp;"."&amp;$C70,UncollectibleLookup,4,FALSE)),0,'Module C Corrected'!J70),'Module C Corrected'!J70)</f>
        <v>272706.19689999998</v>
      </c>
      <c r="K70" s="51">
        <f ca="1">IFERROR(IF(AND($A70=VLOOKUP($A70&amp;"."&amp;$C70,UncollectibleLookup,2,FALSE),$C70=VLOOKUP($A70&amp;"."&amp;$C70,UncollectibleLookup,4,FALSE)),0,'Module C Corrected'!K70),'Module C Corrected'!K70)</f>
        <v>261338.85380000001</v>
      </c>
      <c r="L70" s="51">
        <f ca="1">IFERROR(IF(AND($A70=VLOOKUP($A70&amp;"."&amp;$C70,UncollectibleLookup,2,FALSE),$C70=VLOOKUP($A70&amp;"."&amp;$C70,UncollectibleLookup,4,FALSE)),0,'Module C Corrected'!L70),'Module C Corrected'!L70)</f>
        <v>287579.60649999999</v>
      </c>
      <c r="M70" s="51">
        <f ca="1">IFERROR(IF(AND($A70=VLOOKUP($A70&amp;"."&amp;$C70,UncollectibleLookup,2,FALSE),$C70=VLOOKUP($A70&amp;"."&amp;$C70,UncollectibleLookup,4,FALSE)),0,'Module C Corrected'!M70),'Module C Corrected'!M70)</f>
        <v>0</v>
      </c>
      <c r="N70" s="51">
        <f ca="1">IFERROR(IF(AND($A70=VLOOKUP($A70&amp;"."&amp;$C70,UncollectibleLookup,2,FALSE),$C70=VLOOKUP($A70&amp;"."&amp;$C70,UncollectibleLookup,4,FALSE)),0,'Module C Corrected'!N70),'Module C Corrected'!N70)</f>
        <v>0</v>
      </c>
      <c r="O70" s="51">
        <f ca="1">IFERROR(IF(AND($A70=VLOOKUP($A70&amp;"."&amp;$C70,UncollectibleLookup,2,FALSE),$C70=VLOOKUP($A70&amp;"."&amp;$C70,UncollectibleLookup,4,FALSE)),0,'Module C Corrected'!O70),'Module C Corrected'!O70)</f>
        <v>0</v>
      </c>
      <c r="P70" s="51">
        <f ca="1">IFERROR(IF(AND($A70=VLOOKUP($A70&amp;"."&amp;$C70,UncollectibleLookup,2,FALSE),$C70=VLOOKUP($A70&amp;"."&amp;$C70,UncollectibleLookup,4,FALSE)),0,'Module C Corrected'!P70),'Module C Corrected'!P70)</f>
        <v>0</v>
      </c>
      <c r="Q70" s="32">
        <f ca="1">IFERROR(IF(AND($A70=VLOOKUP($A70&amp;"."&amp;$C70,UncollectibleLookup,2,FALSE),$C70=VLOOKUP($A70&amp;"."&amp;$C70,UncollectibleLookup,4,FALSE)),0,'Module C Corrected'!Q70),'Module C Corrected'!Q70)</f>
        <v>24958171.329999998</v>
      </c>
      <c r="R70" s="32">
        <f ca="1">IFERROR(IF(AND($A70=VLOOKUP($A70&amp;"."&amp;$C70,UncollectibleLookup,2,FALSE),$C70=VLOOKUP($A70&amp;"."&amp;$C70,UncollectibleLookup,4,FALSE)),0,'Module C Corrected'!R70),'Module C Corrected'!R70)</f>
        <v>13629091.640000001</v>
      </c>
      <c r="S70" s="32">
        <f ca="1">IFERROR(IF(AND($A70=VLOOKUP($A70&amp;"."&amp;$C70,UncollectibleLookup,2,FALSE),$C70=VLOOKUP($A70&amp;"."&amp;$C70,UncollectibleLookup,4,FALSE)),0,'Module C Corrected'!S70),'Module C Corrected'!S70)</f>
        <v>12244437.66</v>
      </c>
      <c r="T70" s="32">
        <f ca="1">IFERROR(IF(AND($A70=VLOOKUP($A70&amp;"."&amp;$C70,UncollectibleLookup,2,FALSE),$C70=VLOOKUP($A70&amp;"."&amp;$C70,UncollectibleLookup,4,FALSE)),0,'Module C Corrected'!T70),'Module C Corrected'!T70)</f>
        <v>8468643.3399999999</v>
      </c>
      <c r="U70" s="32">
        <f ca="1">IFERROR(IF(AND($A70=VLOOKUP($A70&amp;"."&amp;$C70,UncollectibleLookup,2,FALSE),$C70=VLOOKUP($A70&amp;"."&amp;$C70,UncollectibleLookup,4,FALSE)),0,'Module C Corrected'!U70),'Module C Corrected'!U70)</f>
        <v>8895596.25</v>
      </c>
      <c r="V70" s="32">
        <f ca="1">IFERROR(IF(AND($A70=VLOOKUP($A70&amp;"."&amp;$C70,UncollectibleLookup,2,FALSE),$C70=VLOOKUP($A70&amp;"."&amp;$C70,UncollectibleLookup,4,FALSE)),0,'Module C Corrected'!V70),'Module C Corrected'!V70)</f>
        <v>9254758.8900000006</v>
      </c>
      <c r="W70" s="32">
        <f ca="1">IFERROR(IF(AND($A70=VLOOKUP($A70&amp;"."&amp;$C70,UncollectibleLookup,2,FALSE),$C70=VLOOKUP($A70&amp;"."&amp;$C70,UncollectibleLookup,4,FALSE)),0,'Module C Corrected'!W70),'Module C Corrected'!W70)</f>
        <v>10614424.050000001</v>
      </c>
      <c r="X70" s="32">
        <f ca="1">IFERROR(IF(AND($A70=VLOOKUP($A70&amp;"."&amp;$C70,UncollectibleLookup,2,FALSE),$C70=VLOOKUP($A70&amp;"."&amp;$C70,UncollectibleLookup,4,FALSE)),0,'Module C Corrected'!X70),'Module C Corrected'!X70)</f>
        <v>9993981.25</v>
      </c>
      <c r="Y70" s="32">
        <f ca="1">IFERROR(IF(AND($A70=VLOOKUP($A70&amp;"."&amp;$C70,UncollectibleLookup,2,FALSE),$C70=VLOOKUP($A70&amp;"."&amp;$C70,UncollectibleLookup,4,FALSE)),0,'Module C Corrected'!Y70),'Module C Corrected'!Y70)</f>
        <v>0</v>
      </c>
      <c r="Z70" s="32">
        <f ca="1">IFERROR(IF(AND($A70=VLOOKUP($A70&amp;"."&amp;$C70,UncollectibleLookup,2,FALSE),$C70=VLOOKUP($A70&amp;"."&amp;$C70,UncollectibleLookup,4,FALSE)),0,'Module C Corrected'!Z70),'Module C Corrected'!Z70)</f>
        <v>0</v>
      </c>
      <c r="AA70" s="32">
        <f ca="1">IFERROR(IF(AND($A70=VLOOKUP($A70&amp;"."&amp;$C70,UncollectibleLookup,2,FALSE),$C70=VLOOKUP($A70&amp;"."&amp;$C70,UncollectibleLookup,4,FALSE)),0,'Module C Corrected'!AA70),'Module C Corrected'!AA70)</f>
        <v>0</v>
      </c>
      <c r="AB70" s="32">
        <f ca="1">IFERROR(IF(AND($A70=VLOOKUP($A70&amp;"."&amp;$C70,UncollectibleLookup,2,FALSE),$C70=VLOOKUP($A70&amp;"."&amp;$C70,UncollectibleLookup,4,FALSE)),0,'Module C Corrected'!AB70),'Module C Corrected'!AB70)</f>
        <v>0</v>
      </c>
      <c r="AC70" s="2">
        <f>IF(ISBLANK('Module C Corrected'!AC70),"",'Module C Corrected'!AC70)</f>
        <v>5.72</v>
      </c>
      <c r="AD70" s="2">
        <f>IF(ISBLANK('Module C Corrected'!AD70),"",'Module C Corrected'!AD70)</f>
        <v>5.72</v>
      </c>
      <c r="AE70" s="2">
        <f>IF(ISBLANK('Module C Corrected'!AE70),"",'Module C Corrected'!AE70)</f>
        <v>5.72</v>
      </c>
      <c r="AF70" s="2">
        <f>IF(ISBLANK('Module C Corrected'!AF70),"",'Module C Corrected'!AF70)</f>
        <v>5.72</v>
      </c>
      <c r="AG70" s="2">
        <f>IF(ISBLANK('Module C Corrected'!AG70),"",'Module C Corrected'!AG70)</f>
        <v>5.72</v>
      </c>
      <c r="AH70" s="2">
        <f>IF(ISBLANK('Module C Corrected'!AH70),"",'Module C Corrected'!AH70)</f>
        <v>5.72</v>
      </c>
      <c r="AI70" s="2">
        <f>IF(ISBLANK('Module C Corrected'!AI70),"",'Module C Corrected'!AI70)</f>
        <v>5.72</v>
      </c>
      <c r="AJ70" s="2">
        <f>IF(ISBLANK('Module C Corrected'!AJ70),"",'Module C Corrected'!AJ70)</f>
        <v>5.72</v>
      </c>
      <c r="AK70" s="2" t="str">
        <f>IF(ISBLANK('Module C Corrected'!AK70),"",'Module C Corrected'!AK70)</f>
        <v/>
      </c>
      <c r="AL70" s="2" t="str">
        <f>IF(ISBLANK('Module C Corrected'!AL70),"",'Module C Corrected'!AL70)</f>
        <v/>
      </c>
      <c r="AM70" s="2" t="str">
        <f>IF(ISBLANK('Module C Corrected'!AM70),"",'Module C Corrected'!AM70)</f>
        <v/>
      </c>
      <c r="AN70" s="2" t="str">
        <f>IF(ISBLANK('Module C Corrected'!AN70),"",'Module C Corrected'!AN70)</f>
        <v/>
      </c>
      <c r="AO70" s="33">
        <f ca="1">IFERROR(IF(AND($A70=VLOOKUP($A70&amp;"."&amp;$C70,UncollectibleLookup,2,FALSE),$C70=VLOOKUP($A70&amp;"."&amp;$C70,UncollectibleLookup,4,FALSE)),0,'Module C Corrected'!AO70),'Module C Corrected'!AO70)</f>
        <v>1427607.4</v>
      </c>
      <c r="AP70" s="33">
        <f ca="1">IFERROR(IF(AND($A70=VLOOKUP($A70&amp;"."&amp;$C70,UncollectibleLookup,2,FALSE),$C70=VLOOKUP($A70&amp;"."&amp;$C70,UncollectibleLookup,4,FALSE)),0,'Module C Corrected'!AP70),'Module C Corrected'!AP70)</f>
        <v>779584.04</v>
      </c>
      <c r="AQ70" s="33">
        <f ca="1">IFERROR(IF(AND($A70=VLOOKUP($A70&amp;"."&amp;$C70,UncollectibleLookup,2,FALSE),$C70=VLOOKUP($A70&amp;"."&amp;$C70,UncollectibleLookup,4,FALSE)),0,'Module C Corrected'!AQ70),'Module C Corrected'!AQ70)</f>
        <v>700381.83</v>
      </c>
      <c r="AR70" s="33">
        <f ca="1">IFERROR(IF(AND($A70=VLOOKUP($A70&amp;"."&amp;$C70,UncollectibleLookup,2,FALSE),$C70=VLOOKUP($A70&amp;"."&amp;$C70,UncollectibleLookup,4,FALSE)),0,'Module C Corrected'!AR70),'Module C Corrected'!AR70)</f>
        <v>484406.4</v>
      </c>
      <c r="AS70" s="33">
        <f ca="1">IFERROR(IF(AND($A70=VLOOKUP($A70&amp;"."&amp;$C70,UncollectibleLookup,2,FALSE),$C70=VLOOKUP($A70&amp;"."&amp;$C70,UncollectibleLookup,4,FALSE)),0,'Module C Corrected'!AS70),'Module C Corrected'!AS70)</f>
        <v>508828.11</v>
      </c>
      <c r="AT70" s="33">
        <f ca="1">IFERROR(IF(AND($A70=VLOOKUP($A70&amp;"."&amp;$C70,UncollectibleLookup,2,FALSE),$C70=VLOOKUP($A70&amp;"."&amp;$C70,UncollectibleLookup,4,FALSE)),0,'Module C Corrected'!AT70),'Module C Corrected'!AT70)</f>
        <v>529372.21</v>
      </c>
      <c r="AU70" s="33">
        <f ca="1">IFERROR(IF(AND($A70=VLOOKUP($A70&amp;"."&amp;$C70,UncollectibleLookup,2,FALSE),$C70=VLOOKUP($A70&amp;"."&amp;$C70,UncollectibleLookup,4,FALSE)),0,'Module C Corrected'!AU70),'Module C Corrected'!AU70)</f>
        <v>607145.06000000006</v>
      </c>
      <c r="AV70" s="33">
        <f ca="1">IFERROR(IF(AND($A70=VLOOKUP($A70&amp;"."&amp;$C70,UncollectibleLookup,2,FALSE),$C70=VLOOKUP($A70&amp;"."&amp;$C70,UncollectibleLookup,4,FALSE)),0,'Module C Corrected'!AV70),'Module C Corrected'!AV70)</f>
        <v>571655.73</v>
      </c>
      <c r="AW70" s="33">
        <f ca="1">IFERROR(IF(AND($A70=VLOOKUP($A70&amp;"."&amp;$C70,UncollectibleLookup,2,FALSE),$C70=VLOOKUP($A70&amp;"."&amp;$C70,UncollectibleLookup,4,FALSE)),0,'Module C Corrected'!AW70),'Module C Corrected'!AW70)</f>
        <v>0</v>
      </c>
      <c r="AX70" s="33">
        <f ca="1">IFERROR(IF(AND($A70=VLOOKUP($A70&amp;"."&amp;$C70,UncollectibleLookup,2,FALSE),$C70=VLOOKUP($A70&amp;"."&amp;$C70,UncollectibleLookup,4,FALSE)),0,'Module C Corrected'!AX70),'Module C Corrected'!AX70)</f>
        <v>0</v>
      </c>
      <c r="AY70" s="33">
        <f ca="1">IFERROR(IF(AND($A70=VLOOKUP($A70&amp;"."&amp;$C70,UncollectibleLookup,2,FALSE),$C70=VLOOKUP($A70&amp;"."&amp;$C70,UncollectibleLookup,4,FALSE)),0,'Module C Corrected'!AY70),'Module C Corrected'!AY70)</f>
        <v>0</v>
      </c>
      <c r="AZ70" s="33">
        <f ca="1">IFERROR(IF(AND($A70=VLOOKUP($A70&amp;"."&amp;$C70,UncollectibleLookup,2,FALSE),$C70=VLOOKUP($A70&amp;"."&amp;$C70,UncollectibleLookup,4,FALSE)),0,'Module C Corrected'!AZ70),'Module C Corrected'!AZ70)</f>
        <v>0</v>
      </c>
      <c r="BA70" s="31">
        <f t="shared" ca="1" si="27"/>
        <v>-7487.45</v>
      </c>
      <c r="BB70" s="31">
        <f t="shared" ca="1" si="27"/>
        <v>-4088.73</v>
      </c>
      <c r="BC70" s="31">
        <f t="shared" ca="1" si="27"/>
        <v>-3673.33</v>
      </c>
      <c r="BD70" s="31">
        <f t="shared" ca="1" si="23"/>
        <v>-3387.46</v>
      </c>
      <c r="BE70" s="31">
        <f t="shared" ca="1" si="23"/>
        <v>-3558.24</v>
      </c>
      <c r="BF70" s="31">
        <f t="shared" ca="1" si="23"/>
        <v>-3701.9</v>
      </c>
      <c r="BG70" s="31">
        <f t="shared" ref="BG70:BL112" ca="1" si="42">ROUND(W70*BG$3,2)</f>
        <v>0</v>
      </c>
      <c r="BH70" s="31">
        <f t="shared" ca="1" si="42"/>
        <v>0</v>
      </c>
      <c r="BI70" s="31">
        <f t="shared" ca="1" si="42"/>
        <v>0</v>
      </c>
      <c r="BJ70" s="31">
        <f t="shared" ca="1" si="42"/>
        <v>0</v>
      </c>
      <c r="BK70" s="31">
        <f t="shared" ca="1" si="42"/>
        <v>0</v>
      </c>
      <c r="BL70" s="31">
        <f t="shared" ca="1" si="42"/>
        <v>0</v>
      </c>
      <c r="BM70" s="6">
        <f t="shared" ca="1" si="39"/>
        <v>6.5299999999999997E-2</v>
      </c>
      <c r="BN70" s="6">
        <f t="shared" ca="1" si="39"/>
        <v>6.5299999999999997E-2</v>
      </c>
      <c r="BO70" s="6">
        <f t="shared" ca="1" si="39"/>
        <v>6.5299999999999997E-2</v>
      </c>
      <c r="BP70" s="6">
        <f t="shared" ca="1" si="39"/>
        <v>6.5299999999999997E-2</v>
      </c>
      <c r="BQ70" s="6">
        <f t="shared" ca="1" si="39"/>
        <v>6.5299999999999997E-2</v>
      </c>
      <c r="BR70" s="6">
        <f t="shared" ca="1" si="39"/>
        <v>6.5299999999999997E-2</v>
      </c>
      <c r="BS70" s="6">
        <f t="shared" ca="1" si="39"/>
        <v>6.5299999999999997E-2</v>
      </c>
      <c r="BT70" s="6">
        <f t="shared" ca="1" si="39"/>
        <v>6.5299999999999997E-2</v>
      </c>
      <c r="BU70" s="6">
        <f t="shared" ca="1" si="39"/>
        <v>6.5299999999999997E-2</v>
      </c>
      <c r="BV70" s="6">
        <f t="shared" ca="1" si="39"/>
        <v>6.5299999999999997E-2</v>
      </c>
      <c r="BW70" s="6">
        <f t="shared" ca="1" si="39"/>
        <v>6.5299999999999997E-2</v>
      </c>
      <c r="BX70" s="6">
        <f t="shared" ca="1" si="39"/>
        <v>6.5299999999999997E-2</v>
      </c>
      <c r="BY70" s="31">
        <f t="shared" ca="1" si="31"/>
        <v>1629768.59</v>
      </c>
      <c r="BZ70" s="31">
        <f t="shared" ca="1" si="31"/>
        <v>889979.68</v>
      </c>
      <c r="CA70" s="31">
        <f t="shared" ca="1" si="31"/>
        <v>799561.78</v>
      </c>
      <c r="CB70" s="31">
        <f t="shared" ca="1" si="31"/>
        <v>553002.41</v>
      </c>
      <c r="CC70" s="31">
        <f t="shared" ca="1" si="31"/>
        <v>580882.43999999994</v>
      </c>
      <c r="CD70" s="31">
        <f t="shared" ca="1" si="31"/>
        <v>604335.76</v>
      </c>
      <c r="CE70" s="31">
        <f t="shared" ca="1" si="30"/>
        <v>693121.89</v>
      </c>
      <c r="CF70" s="31">
        <f t="shared" ca="1" si="30"/>
        <v>652606.98</v>
      </c>
      <c r="CG70" s="31">
        <f t="shared" ca="1" si="30"/>
        <v>0</v>
      </c>
      <c r="CH70" s="31">
        <f t="shared" ca="1" si="30"/>
        <v>0</v>
      </c>
      <c r="CI70" s="31">
        <f t="shared" ca="1" si="30"/>
        <v>0</v>
      </c>
      <c r="CJ70" s="31">
        <f t="shared" ca="1" si="30"/>
        <v>0</v>
      </c>
      <c r="CK70" s="32">
        <f t="shared" ca="1" si="28"/>
        <v>62395.43</v>
      </c>
      <c r="CL70" s="32">
        <f t="shared" ca="1" si="28"/>
        <v>34072.730000000003</v>
      </c>
      <c r="CM70" s="32">
        <f t="shared" ca="1" si="28"/>
        <v>30611.09</v>
      </c>
      <c r="CN70" s="32">
        <f t="shared" ca="1" si="25"/>
        <v>21171.61</v>
      </c>
      <c r="CO70" s="32">
        <f t="shared" ca="1" si="25"/>
        <v>22238.99</v>
      </c>
      <c r="CP70" s="32">
        <f t="shared" ca="1" si="25"/>
        <v>23136.9</v>
      </c>
      <c r="CQ70" s="32">
        <f t="shared" ref="CQ70:CV112" ca="1" si="43">ROUND(W70*$CV$3,2)</f>
        <v>26536.06</v>
      </c>
      <c r="CR70" s="32">
        <f t="shared" ca="1" si="43"/>
        <v>24984.95</v>
      </c>
      <c r="CS70" s="32">
        <f t="shared" ca="1" si="43"/>
        <v>0</v>
      </c>
      <c r="CT70" s="32">
        <f t="shared" ca="1" si="43"/>
        <v>0</v>
      </c>
      <c r="CU70" s="32">
        <f t="shared" ca="1" si="43"/>
        <v>0</v>
      </c>
      <c r="CV70" s="32">
        <f t="shared" ca="1" si="43"/>
        <v>0</v>
      </c>
      <c r="CW70" s="31">
        <f t="shared" ca="1" si="29"/>
        <v>272044.07000000012</v>
      </c>
      <c r="CX70" s="31">
        <f t="shared" ca="1" si="29"/>
        <v>148557.1</v>
      </c>
      <c r="CY70" s="31">
        <f t="shared" ca="1" si="29"/>
        <v>133464.37000000002</v>
      </c>
      <c r="CZ70" s="31">
        <f t="shared" ca="1" si="26"/>
        <v>93155.08</v>
      </c>
      <c r="DA70" s="31">
        <f t="shared" ca="1" si="26"/>
        <v>97851.559999999954</v>
      </c>
      <c r="DB70" s="31">
        <f t="shared" ca="1" si="26"/>
        <v>101802.35000000006</v>
      </c>
      <c r="DC70" s="31">
        <f t="shared" ref="DC70:DH112" ca="1" si="44">CE70+CQ70-AU70-BG70</f>
        <v>112512.89000000001</v>
      </c>
      <c r="DD70" s="31">
        <f t="shared" ca="1" si="44"/>
        <v>105936.19999999995</v>
      </c>
      <c r="DE70" s="31">
        <f t="shared" ca="1" si="44"/>
        <v>0</v>
      </c>
      <c r="DF70" s="31">
        <f t="shared" ca="1" si="44"/>
        <v>0</v>
      </c>
      <c r="DG70" s="31">
        <f t="shared" ca="1" si="44"/>
        <v>0</v>
      </c>
      <c r="DH70" s="31">
        <f t="shared" ca="1" si="44"/>
        <v>0</v>
      </c>
      <c r="DI70" s="32">
        <f t="shared" ca="1" si="36"/>
        <v>13602.2</v>
      </c>
      <c r="DJ70" s="32">
        <f t="shared" ca="1" si="36"/>
        <v>7427.86</v>
      </c>
      <c r="DK70" s="32">
        <f t="shared" ca="1" si="36"/>
        <v>6673.22</v>
      </c>
      <c r="DL70" s="32">
        <f t="shared" ca="1" si="32"/>
        <v>4657.75</v>
      </c>
      <c r="DM70" s="32">
        <f t="shared" ca="1" si="32"/>
        <v>4892.58</v>
      </c>
      <c r="DN70" s="32">
        <f t="shared" ca="1" si="32"/>
        <v>5090.12</v>
      </c>
      <c r="DO70" s="32">
        <f t="shared" ca="1" si="32"/>
        <v>5625.64</v>
      </c>
      <c r="DP70" s="32">
        <f t="shared" ca="1" si="32"/>
        <v>5296.81</v>
      </c>
      <c r="DQ70" s="32">
        <f t="shared" ca="1" si="32"/>
        <v>0</v>
      </c>
      <c r="DR70" s="32">
        <f t="shared" ca="1" si="32"/>
        <v>0</v>
      </c>
      <c r="DS70" s="32">
        <f t="shared" ca="1" si="32"/>
        <v>0</v>
      </c>
      <c r="DT70" s="32">
        <f t="shared" ca="1" si="32"/>
        <v>0</v>
      </c>
      <c r="DU70" s="31">
        <f t="shared" ca="1" si="37"/>
        <v>87644.49</v>
      </c>
      <c r="DV70" s="31">
        <f t="shared" ca="1" si="37"/>
        <v>47513.7</v>
      </c>
      <c r="DW70" s="31">
        <f t="shared" ca="1" si="37"/>
        <v>42404.959999999999</v>
      </c>
      <c r="DX70" s="31">
        <f t="shared" ca="1" si="33"/>
        <v>29419.68</v>
      </c>
      <c r="DY70" s="31">
        <f t="shared" ca="1" si="33"/>
        <v>30742.04</v>
      </c>
      <c r="DZ70" s="31">
        <f t="shared" ca="1" si="33"/>
        <v>31810.34</v>
      </c>
      <c r="EA70" s="31">
        <f t="shared" ca="1" si="33"/>
        <v>34972.120000000003</v>
      </c>
      <c r="EB70" s="31">
        <f t="shared" ca="1" si="33"/>
        <v>32747.96</v>
      </c>
      <c r="EC70" s="31">
        <f t="shared" ca="1" si="33"/>
        <v>0</v>
      </c>
      <c r="ED70" s="31">
        <f t="shared" ca="1" si="33"/>
        <v>0</v>
      </c>
      <c r="EE70" s="31">
        <f t="shared" ca="1" si="33"/>
        <v>0</v>
      </c>
      <c r="EF70" s="31">
        <f t="shared" ca="1" si="33"/>
        <v>0</v>
      </c>
      <c r="EG70" s="32">
        <f t="shared" ca="1" si="38"/>
        <v>373290.76000000013</v>
      </c>
      <c r="EH70" s="32">
        <f t="shared" ca="1" si="38"/>
        <v>203498.65999999997</v>
      </c>
      <c r="EI70" s="32">
        <f t="shared" ca="1" si="38"/>
        <v>182542.55000000002</v>
      </c>
      <c r="EJ70" s="32">
        <f t="shared" ca="1" si="34"/>
        <v>127232.51000000001</v>
      </c>
      <c r="EK70" s="32">
        <f t="shared" ca="1" si="34"/>
        <v>133486.17999999996</v>
      </c>
      <c r="EL70" s="32">
        <f t="shared" ca="1" si="34"/>
        <v>138702.81000000006</v>
      </c>
      <c r="EM70" s="32">
        <f t="shared" ca="1" si="34"/>
        <v>153110.65000000002</v>
      </c>
      <c r="EN70" s="32">
        <f t="shared" ca="1" si="34"/>
        <v>143980.96999999994</v>
      </c>
      <c r="EO70" s="32">
        <f t="shared" ca="1" si="34"/>
        <v>0</v>
      </c>
      <c r="EP70" s="32">
        <f t="shared" ca="1" si="34"/>
        <v>0</v>
      </c>
      <c r="EQ70" s="32">
        <f t="shared" ca="1" si="34"/>
        <v>0</v>
      </c>
      <c r="ER70" s="32">
        <f t="shared" ca="1" si="34"/>
        <v>0</v>
      </c>
    </row>
    <row r="71" spans="1:148">
      <c r="A71" t="s">
        <v>546</v>
      </c>
      <c r="B71" s="1" t="s">
        <v>79</v>
      </c>
      <c r="C71" t="str">
        <f t="shared" ca="1" si="40"/>
        <v>GN3</v>
      </c>
      <c r="D71" t="str">
        <f t="shared" ca="1" si="41"/>
        <v>Genesee #3</v>
      </c>
      <c r="E71" s="51">
        <f ca="1">IFERROR(IF(AND($A71=VLOOKUP($A71&amp;"."&amp;$C71,UncollectibleLookup,2,FALSE),$C71=VLOOKUP($A71&amp;"."&amp;$C71,UncollectibleLookup,4,FALSE)),0,'Module C Corrected'!E71),'Module C Corrected'!E71)</f>
        <v>333435.60190000001</v>
      </c>
      <c r="F71" s="51">
        <f ca="1">IFERROR(IF(AND($A71=VLOOKUP($A71&amp;"."&amp;$C71,UncollectibleLookup,2,FALSE),$C71=VLOOKUP($A71&amp;"."&amp;$C71,UncollectibleLookup,4,FALSE)),0,'Module C Corrected'!F71),'Module C Corrected'!F71)</f>
        <v>302648.73879999999</v>
      </c>
      <c r="G71" s="51">
        <f ca="1">IFERROR(IF(AND($A71=VLOOKUP($A71&amp;"."&amp;$C71,UncollectibleLookup,2,FALSE),$C71=VLOOKUP($A71&amp;"."&amp;$C71,UncollectibleLookup,4,FALSE)),0,'Module C Corrected'!G71),'Module C Corrected'!G71)</f>
        <v>332882.902</v>
      </c>
      <c r="H71" s="51">
        <f ca="1">IFERROR(IF(AND($A71=VLOOKUP($A71&amp;"."&amp;$C71,UncollectibleLookup,2,FALSE),$C71=VLOOKUP($A71&amp;"."&amp;$C71,UncollectibleLookup,4,FALSE)),0,'Module C Corrected'!H71),'Module C Corrected'!H71)</f>
        <v>316626.45850000001</v>
      </c>
      <c r="I71" s="51">
        <f ca="1">IFERROR(IF(AND($A71=VLOOKUP($A71&amp;"."&amp;$C71,UncollectibleLookup,2,FALSE),$C71=VLOOKUP($A71&amp;"."&amp;$C71,UncollectibleLookup,4,FALSE)),0,'Module C Corrected'!I71),'Module C Corrected'!I71)</f>
        <v>294127.04450000002</v>
      </c>
      <c r="J71" s="51">
        <f ca="1">IFERROR(IF(AND($A71=VLOOKUP($A71&amp;"."&amp;$C71,UncollectibleLookup,2,FALSE),$C71=VLOOKUP($A71&amp;"."&amp;$C71,UncollectibleLookup,4,FALSE)),0,'Module C Corrected'!J71),'Module C Corrected'!J71)</f>
        <v>310418.3296</v>
      </c>
      <c r="K71" s="51">
        <f ca="1">IFERROR(IF(AND($A71=VLOOKUP($A71&amp;"."&amp;$C71,UncollectibleLookup,2,FALSE),$C71=VLOOKUP($A71&amp;"."&amp;$C71,UncollectibleLookup,4,FALSE)),0,'Module C Corrected'!K71),'Module C Corrected'!K71)</f>
        <v>0</v>
      </c>
      <c r="L71" s="51">
        <f ca="1">IFERROR(IF(AND($A71=VLOOKUP($A71&amp;"."&amp;$C71,UncollectibleLookup,2,FALSE),$C71=VLOOKUP($A71&amp;"."&amp;$C71,UncollectibleLookup,4,FALSE)),0,'Module C Corrected'!L71),'Module C Corrected'!L71)</f>
        <v>0</v>
      </c>
      <c r="M71" s="51">
        <f ca="1">IFERROR(IF(AND($A71=VLOOKUP($A71&amp;"."&amp;$C71,UncollectibleLookup,2,FALSE),$C71=VLOOKUP($A71&amp;"."&amp;$C71,UncollectibleLookup,4,FALSE)),0,'Module C Corrected'!M71),'Module C Corrected'!M71)</f>
        <v>0</v>
      </c>
      <c r="N71" s="51">
        <f ca="1">IFERROR(IF(AND($A71=VLOOKUP($A71&amp;"."&amp;$C71,UncollectibleLookup,2,FALSE),$C71=VLOOKUP($A71&amp;"."&amp;$C71,UncollectibleLookup,4,FALSE)),0,'Module C Corrected'!N71),'Module C Corrected'!N71)</f>
        <v>0</v>
      </c>
      <c r="O71" s="51">
        <f ca="1">IFERROR(IF(AND($A71=VLOOKUP($A71&amp;"."&amp;$C71,UncollectibleLookup,2,FALSE),$C71=VLOOKUP($A71&amp;"."&amp;$C71,UncollectibleLookup,4,FALSE)),0,'Module C Corrected'!O71),'Module C Corrected'!O71)</f>
        <v>0</v>
      </c>
      <c r="P71" s="51">
        <f ca="1">IFERROR(IF(AND($A71=VLOOKUP($A71&amp;"."&amp;$C71,UncollectibleLookup,2,FALSE),$C71=VLOOKUP($A71&amp;"."&amp;$C71,UncollectibleLookup,4,FALSE)),0,'Module C Corrected'!P71),'Module C Corrected'!P71)</f>
        <v>0</v>
      </c>
      <c r="Q71" s="32">
        <f ca="1">IFERROR(IF(AND($A71=VLOOKUP($A71&amp;"."&amp;$C71,UncollectibleLookup,2,FALSE),$C71=VLOOKUP($A71&amp;"."&amp;$C71,UncollectibleLookup,4,FALSE)),0,'Module C Corrected'!Q71),'Module C Corrected'!Q71)</f>
        <v>31008514.800000001</v>
      </c>
      <c r="R71" s="32">
        <f ca="1">IFERROR(IF(AND($A71=VLOOKUP($A71&amp;"."&amp;$C71,UncollectibleLookup,2,FALSE),$C71=VLOOKUP($A71&amp;"."&amp;$C71,UncollectibleLookup,4,FALSE)),0,'Module C Corrected'!R71),'Module C Corrected'!R71)</f>
        <v>15991377.859999999</v>
      </c>
      <c r="S71" s="32">
        <f ca="1">IFERROR(IF(AND($A71=VLOOKUP($A71&amp;"."&amp;$C71,UncollectibleLookup,2,FALSE),$C71=VLOOKUP($A71&amp;"."&amp;$C71,UncollectibleLookup,4,FALSE)),0,'Module C Corrected'!S71),'Module C Corrected'!S71)</f>
        <v>14428796.779999999</v>
      </c>
      <c r="T71" s="32">
        <f ca="1">IFERROR(IF(AND($A71=VLOOKUP($A71&amp;"."&amp;$C71,UncollectibleLookup,2,FALSE),$C71=VLOOKUP($A71&amp;"."&amp;$C71,UncollectibleLookup,4,FALSE)),0,'Module C Corrected'!T71),'Module C Corrected'!T71)</f>
        <v>10084979.029999999</v>
      </c>
      <c r="U71" s="32">
        <f ca="1">IFERROR(IF(AND($A71=VLOOKUP($A71&amp;"."&amp;$C71,UncollectibleLookup,2,FALSE),$C71=VLOOKUP($A71&amp;"."&amp;$C71,UncollectibleLookup,4,FALSE)),0,'Module C Corrected'!U71),'Module C Corrected'!U71)</f>
        <v>8993416.7400000002</v>
      </c>
      <c r="V71" s="32">
        <f ca="1">IFERROR(IF(AND($A71=VLOOKUP($A71&amp;"."&amp;$C71,UncollectibleLookup,2,FALSE),$C71=VLOOKUP($A71&amp;"."&amp;$C71,UncollectibleLookup,4,FALSE)),0,'Module C Corrected'!V71),'Module C Corrected'!V71)</f>
        <v>10554202.869999999</v>
      </c>
      <c r="W71" s="32">
        <f ca="1">IFERROR(IF(AND($A71=VLOOKUP($A71&amp;"."&amp;$C71,UncollectibleLookup,2,FALSE),$C71=VLOOKUP($A71&amp;"."&amp;$C71,UncollectibleLookup,4,FALSE)),0,'Module C Corrected'!W71),'Module C Corrected'!W71)</f>
        <v>0</v>
      </c>
      <c r="X71" s="32">
        <f ca="1">IFERROR(IF(AND($A71=VLOOKUP($A71&amp;"."&amp;$C71,UncollectibleLookup,2,FALSE),$C71=VLOOKUP($A71&amp;"."&amp;$C71,UncollectibleLookup,4,FALSE)),0,'Module C Corrected'!X71),'Module C Corrected'!X71)</f>
        <v>0</v>
      </c>
      <c r="Y71" s="32">
        <f ca="1">IFERROR(IF(AND($A71=VLOOKUP($A71&amp;"."&amp;$C71,UncollectibleLookup,2,FALSE),$C71=VLOOKUP($A71&amp;"."&amp;$C71,UncollectibleLookup,4,FALSE)),0,'Module C Corrected'!Y71),'Module C Corrected'!Y71)</f>
        <v>0</v>
      </c>
      <c r="Z71" s="32">
        <f ca="1">IFERROR(IF(AND($A71=VLOOKUP($A71&amp;"."&amp;$C71,UncollectibleLookup,2,FALSE),$C71=VLOOKUP($A71&amp;"."&amp;$C71,UncollectibleLookup,4,FALSE)),0,'Module C Corrected'!Z71),'Module C Corrected'!Z71)</f>
        <v>0</v>
      </c>
      <c r="AA71" s="32">
        <f ca="1">IFERROR(IF(AND($A71=VLOOKUP($A71&amp;"."&amp;$C71,UncollectibleLookup,2,FALSE),$C71=VLOOKUP($A71&amp;"."&amp;$C71,UncollectibleLookup,4,FALSE)),0,'Module C Corrected'!AA71),'Module C Corrected'!AA71)</f>
        <v>0</v>
      </c>
      <c r="AB71" s="32">
        <f ca="1">IFERROR(IF(AND($A71=VLOOKUP($A71&amp;"."&amp;$C71,UncollectibleLookup,2,FALSE),$C71=VLOOKUP($A71&amp;"."&amp;$C71,UncollectibleLookup,4,FALSE)),0,'Module C Corrected'!AB71),'Module C Corrected'!AB71)</f>
        <v>0</v>
      </c>
      <c r="AC71" s="2">
        <f>IF(ISBLANK('Module C Corrected'!AC71),"",'Module C Corrected'!AC71)</f>
        <v>5.72</v>
      </c>
      <c r="AD71" s="2">
        <f>IF(ISBLANK('Module C Corrected'!AD71),"",'Module C Corrected'!AD71)</f>
        <v>5.72</v>
      </c>
      <c r="AE71" s="2">
        <f>IF(ISBLANK('Module C Corrected'!AE71),"",'Module C Corrected'!AE71)</f>
        <v>5.72</v>
      </c>
      <c r="AF71" s="2">
        <f>IF(ISBLANK('Module C Corrected'!AF71),"",'Module C Corrected'!AF71)</f>
        <v>5.72</v>
      </c>
      <c r="AG71" s="2">
        <f>IF(ISBLANK('Module C Corrected'!AG71),"",'Module C Corrected'!AG71)</f>
        <v>5.72</v>
      </c>
      <c r="AH71" s="2">
        <f>IF(ISBLANK('Module C Corrected'!AH71),"",'Module C Corrected'!AH71)</f>
        <v>5.72</v>
      </c>
      <c r="AI71" s="2" t="str">
        <f>IF(ISBLANK('Module C Corrected'!AI71),"",'Module C Corrected'!AI71)</f>
        <v/>
      </c>
      <c r="AJ71" s="2" t="str">
        <f>IF(ISBLANK('Module C Corrected'!AJ71),"",'Module C Corrected'!AJ71)</f>
        <v/>
      </c>
      <c r="AK71" s="2" t="str">
        <f>IF(ISBLANK('Module C Corrected'!AK71),"",'Module C Corrected'!AK71)</f>
        <v/>
      </c>
      <c r="AL71" s="2" t="str">
        <f>IF(ISBLANK('Module C Corrected'!AL71),"",'Module C Corrected'!AL71)</f>
        <v/>
      </c>
      <c r="AM71" s="2" t="str">
        <f>IF(ISBLANK('Module C Corrected'!AM71),"",'Module C Corrected'!AM71)</f>
        <v/>
      </c>
      <c r="AN71" s="2" t="str">
        <f>IF(ISBLANK('Module C Corrected'!AN71),"",'Module C Corrected'!AN71)</f>
        <v/>
      </c>
      <c r="AO71" s="33">
        <f ca="1">IFERROR(IF(AND($A71=VLOOKUP($A71&amp;"."&amp;$C71,UncollectibleLookup,2,FALSE),$C71=VLOOKUP($A71&amp;"."&amp;$C71,UncollectibleLookup,4,FALSE)),0,'Module C Corrected'!AO71),'Module C Corrected'!AO71)</f>
        <v>1773687.05</v>
      </c>
      <c r="AP71" s="33">
        <f ca="1">IFERROR(IF(AND($A71=VLOOKUP($A71&amp;"."&amp;$C71,UncollectibleLookup,2,FALSE),$C71=VLOOKUP($A71&amp;"."&amp;$C71,UncollectibleLookup,4,FALSE)),0,'Module C Corrected'!AP71),'Module C Corrected'!AP71)</f>
        <v>914706.81</v>
      </c>
      <c r="AQ71" s="33">
        <f ca="1">IFERROR(IF(AND($A71=VLOOKUP($A71&amp;"."&amp;$C71,UncollectibleLookup,2,FALSE),$C71=VLOOKUP($A71&amp;"."&amp;$C71,UncollectibleLookup,4,FALSE)),0,'Module C Corrected'!AQ71),'Module C Corrected'!AQ71)</f>
        <v>825327.18</v>
      </c>
      <c r="AR71" s="33">
        <f ca="1">IFERROR(IF(AND($A71=VLOOKUP($A71&amp;"."&amp;$C71,UncollectibleLookup,2,FALSE),$C71=VLOOKUP($A71&amp;"."&amp;$C71,UncollectibleLookup,4,FALSE)),0,'Module C Corrected'!AR71),'Module C Corrected'!AR71)</f>
        <v>576860.80000000005</v>
      </c>
      <c r="AS71" s="33">
        <f ca="1">IFERROR(IF(AND($A71=VLOOKUP($A71&amp;"."&amp;$C71,UncollectibleLookup,2,FALSE),$C71=VLOOKUP($A71&amp;"."&amp;$C71,UncollectibleLookup,4,FALSE)),0,'Module C Corrected'!AS71),'Module C Corrected'!AS71)</f>
        <v>514423.44</v>
      </c>
      <c r="AT71" s="33">
        <f ca="1">IFERROR(IF(AND($A71=VLOOKUP($A71&amp;"."&amp;$C71,UncollectibleLookup,2,FALSE),$C71=VLOOKUP($A71&amp;"."&amp;$C71,UncollectibleLookup,4,FALSE)),0,'Module C Corrected'!AT71),'Module C Corrected'!AT71)</f>
        <v>603700.4</v>
      </c>
      <c r="AU71" s="33">
        <f ca="1">IFERROR(IF(AND($A71=VLOOKUP($A71&amp;"."&amp;$C71,UncollectibleLookup,2,FALSE),$C71=VLOOKUP($A71&amp;"."&amp;$C71,UncollectibleLookup,4,FALSE)),0,'Module C Corrected'!AU71),'Module C Corrected'!AU71)</f>
        <v>0</v>
      </c>
      <c r="AV71" s="33">
        <f ca="1">IFERROR(IF(AND($A71=VLOOKUP($A71&amp;"."&amp;$C71,UncollectibleLookup,2,FALSE),$C71=VLOOKUP($A71&amp;"."&amp;$C71,UncollectibleLookup,4,FALSE)),0,'Module C Corrected'!AV71),'Module C Corrected'!AV71)</f>
        <v>0</v>
      </c>
      <c r="AW71" s="33">
        <f ca="1">IFERROR(IF(AND($A71=VLOOKUP($A71&amp;"."&amp;$C71,UncollectibleLookup,2,FALSE),$C71=VLOOKUP($A71&amp;"."&amp;$C71,UncollectibleLookup,4,FALSE)),0,'Module C Corrected'!AW71),'Module C Corrected'!AW71)</f>
        <v>0</v>
      </c>
      <c r="AX71" s="33">
        <f ca="1">IFERROR(IF(AND($A71=VLOOKUP($A71&amp;"."&amp;$C71,UncollectibleLookup,2,FALSE),$C71=VLOOKUP($A71&amp;"."&amp;$C71,UncollectibleLookup,4,FALSE)),0,'Module C Corrected'!AX71),'Module C Corrected'!AX71)</f>
        <v>0</v>
      </c>
      <c r="AY71" s="33">
        <f ca="1">IFERROR(IF(AND($A71=VLOOKUP($A71&amp;"."&amp;$C71,UncollectibleLookup,2,FALSE),$C71=VLOOKUP($A71&amp;"."&amp;$C71,UncollectibleLookup,4,FALSE)),0,'Module C Corrected'!AY71),'Module C Corrected'!AY71)</f>
        <v>0</v>
      </c>
      <c r="AZ71" s="33">
        <f ca="1">IFERROR(IF(AND($A71=VLOOKUP($A71&amp;"."&amp;$C71,UncollectibleLookup,2,FALSE),$C71=VLOOKUP($A71&amp;"."&amp;$C71,UncollectibleLookup,4,FALSE)),0,'Module C Corrected'!AZ71),'Module C Corrected'!AZ71)</f>
        <v>0</v>
      </c>
      <c r="BA71" s="31">
        <f t="shared" ca="1" si="27"/>
        <v>-9302.5499999999993</v>
      </c>
      <c r="BB71" s="31">
        <f t="shared" ca="1" si="27"/>
        <v>-4797.41</v>
      </c>
      <c r="BC71" s="31">
        <f t="shared" ca="1" si="27"/>
        <v>-4328.6400000000003</v>
      </c>
      <c r="BD71" s="31">
        <f t="shared" ca="1" si="27"/>
        <v>-4033.99</v>
      </c>
      <c r="BE71" s="31">
        <f t="shared" ca="1" si="27"/>
        <v>-3597.37</v>
      </c>
      <c r="BF71" s="31">
        <f t="shared" ca="1" si="27"/>
        <v>-4221.68</v>
      </c>
      <c r="BG71" s="31">
        <f t="shared" ca="1" si="42"/>
        <v>0</v>
      </c>
      <c r="BH71" s="31">
        <f t="shared" ca="1" si="42"/>
        <v>0</v>
      </c>
      <c r="BI71" s="31">
        <f t="shared" ca="1" si="42"/>
        <v>0</v>
      </c>
      <c r="BJ71" s="31">
        <f t="shared" ca="1" si="42"/>
        <v>0</v>
      </c>
      <c r="BK71" s="31">
        <f t="shared" ca="1" si="42"/>
        <v>0</v>
      </c>
      <c r="BL71" s="31">
        <f t="shared" ca="1" si="42"/>
        <v>0</v>
      </c>
      <c r="BM71" s="6">
        <f t="shared" ca="1" si="39"/>
        <v>6.4500000000000002E-2</v>
      </c>
      <c r="BN71" s="6">
        <f t="shared" ca="1" si="39"/>
        <v>6.4500000000000002E-2</v>
      </c>
      <c r="BO71" s="6">
        <f t="shared" ca="1" si="39"/>
        <v>6.4500000000000002E-2</v>
      </c>
      <c r="BP71" s="6">
        <f t="shared" ca="1" si="39"/>
        <v>6.4500000000000002E-2</v>
      </c>
      <c r="BQ71" s="6">
        <f t="shared" ca="1" si="39"/>
        <v>6.4500000000000002E-2</v>
      </c>
      <c r="BR71" s="6">
        <f t="shared" ca="1" si="39"/>
        <v>6.4500000000000002E-2</v>
      </c>
      <c r="BS71" s="6">
        <f t="shared" ca="1" si="39"/>
        <v>6.4500000000000002E-2</v>
      </c>
      <c r="BT71" s="6">
        <f t="shared" ca="1" si="39"/>
        <v>6.4500000000000002E-2</v>
      </c>
      <c r="BU71" s="6">
        <f t="shared" ca="1" si="39"/>
        <v>6.4500000000000002E-2</v>
      </c>
      <c r="BV71" s="6">
        <f t="shared" ca="1" si="39"/>
        <v>6.4500000000000002E-2</v>
      </c>
      <c r="BW71" s="6">
        <f t="shared" ca="1" si="39"/>
        <v>6.4500000000000002E-2</v>
      </c>
      <c r="BX71" s="6">
        <f t="shared" ca="1" si="39"/>
        <v>6.4500000000000002E-2</v>
      </c>
      <c r="BY71" s="31">
        <f t="shared" ca="1" si="31"/>
        <v>2000049.2</v>
      </c>
      <c r="BZ71" s="31">
        <f t="shared" ca="1" si="31"/>
        <v>1031443.87</v>
      </c>
      <c r="CA71" s="31">
        <f t="shared" ca="1" si="31"/>
        <v>930657.39</v>
      </c>
      <c r="CB71" s="31">
        <f t="shared" ca="1" si="31"/>
        <v>650481.15</v>
      </c>
      <c r="CC71" s="31">
        <f t="shared" ca="1" si="31"/>
        <v>580075.38</v>
      </c>
      <c r="CD71" s="31">
        <f t="shared" ca="1" si="31"/>
        <v>680746.09</v>
      </c>
      <c r="CE71" s="31">
        <f t="shared" ca="1" si="30"/>
        <v>0</v>
      </c>
      <c r="CF71" s="31">
        <f t="shared" ca="1" si="30"/>
        <v>0</v>
      </c>
      <c r="CG71" s="31">
        <f t="shared" ca="1" si="30"/>
        <v>0</v>
      </c>
      <c r="CH71" s="31">
        <f t="shared" ca="1" si="30"/>
        <v>0</v>
      </c>
      <c r="CI71" s="31">
        <f t="shared" ca="1" si="30"/>
        <v>0</v>
      </c>
      <c r="CJ71" s="31">
        <f t="shared" ca="1" si="30"/>
        <v>0</v>
      </c>
      <c r="CK71" s="32">
        <f t="shared" ca="1" si="28"/>
        <v>77521.289999999994</v>
      </c>
      <c r="CL71" s="32">
        <f t="shared" ca="1" si="28"/>
        <v>39978.44</v>
      </c>
      <c r="CM71" s="32">
        <f t="shared" ca="1" si="28"/>
        <v>36071.99</v>
      </c>
      <c r="CN71" s="32">
        <f t="shared" ca="1" si="28"/>
        <v>25212.45</v>
      </c>
      <c r="CO71" s="32">
        <f t="shared" ca="1" si="28"/>
        <v>22483.54</v>
      </c>
      <c r="CP71" s="32">
        <f t="shared" ca="1" si="28"/>
        <v>26385.51</v>
      </c>
      <c r="CQ71" s="32">
        <f t="shared" ca="1" si="43"/>
        <v>0</v>
      </c>
      <c r="CR71" s="32">
        <f t="shared" ca="1" si="43"/>
        <v>0</v>
      </c>
      <c r="CS71" s="32">
        <f t="shared" ca="1" si="43"/>
        <v>0</v>
      </c>
      <c r="CT71" s="32">
        <f t="shared" ca="1" si="43"/>
        <v>0</v>
      </c>
      <c r="CU71" s="32">
        <f t="shared" ca="1" si="43"/>
        <v>0</v>
      </c>
      <c r="CV71" s="32">
        <f t="shared" ca="1" si="43"/>
        <v>0</v>
      </c>
      <c r="CW71" s="31">
        <f t="shared" ca="1" si="29"/>
        <v>313185.98999999993</v>
      </c>
      <c r="CX71" s="31">
        <f t="shared" ca="1" si="29"/>
        <v>161512.91</v>
      </c>
      <c r="CY71" s="31">
        <f t="shared" ca="1" si="29"/>
        <v>145730.83999999997</v>
      </c>
      <c r="CZ71" s="31">
        <f t="shared" ca="1" si="29"/>
        <v>102866.78999999994</v>
      </c>
      <c r="DA71" s="31">
        <f t="shared" ca="1" si="29"/>
        <v>91732.850000000035</v>
      </c>
      <c r="DB71" s="31">
        <f t="shared" ca="1" si="29"/>
        <v>107652.87999999995</v>
      </c>
      <c r="DC71" s="31">
        <f t="shared" ca="1" si="44"/>
        <v>0</v>
      </c>
      <c r="DD71" s="31">
        <f t="shared" ca="1" si="44"/>
        <v>0</v>
      </c>
      <c r="DE71" s="31">
        <f t="shared" ca="1" si="44"/>
        <v>0</v>
      </c>
      <c r="DF71" s="31">
        <f t="shared" ca="1" si="44"/>
        <v>0</v>
      </c>
      <c r="DG71" s="31">
        <f t="shared" ca="1" si="44"/>
        <v>0</v>
      </c>
      <c r="DH71" s="31">
        <f t="shared" ca="1" si="44"/>
        <v>0</v>
      </c>
      <c r="DI71" s="32">
        <f t="shared" ca="1" si="36"/>
        <v>15659.3</v>
      </c>
      <c r="DJ71" s="32">
        <f t="shared" ca="1" si="36"/>
        <v>8075.65</v>
      </c>
      <c r="DK71" s="32">
        <f t="shared" ca="1" si="36"/>
        <v>7286.54</v>
      </c>
      <c r="DL71" s="32">
        <f t="shared" ca="1" si="32"/>
        <v>5143.34</v>
      </c>
      <c r="DM71" s="32">
        <f t="shared" ca="1" si="32"/>
        <v>4586.6400000000003</v>
      </c>
      <c r="DN71" s="32">
        <f t="shared" ca="1" si="32"/>
        <v>5382.64</v>
      </c>
      <c r="DO71" s="32">
        <f t="shared" ca="1" si="32"/>
        <v>0</v>
      </c>
      <c r="DP71" s="32">
        <f t="shared" ca="1" si="32"/>
        <v>0</v>
      </c>
      <c r="DQ71" s="32">
        <f t="shared" ca="1" si="32"/>
        <v>0</v>
      </c>
      <c r="DR71" s="32">
        <f t="shared" ca="1" si="32"/>
        <v>0</v>
      </c>
      <c r="DS71" s="32">
        <f t="shared" ca="1" si="32"/>
        <v>0</v>
      </c>
      <c r="DT71" s="32">
        <f t="shared" ca="1" si="32"/>
        <v>0</v>
      </c>
      <c r="DU71" s="31">
        <f t="shared" ca="1" si="37"/>
        <v>100899.19</v>
      </c>
      <c r="DV71" s="31">
        <f t="shared" ca="1" si="37"/>
        <v>51657.41</v>
      </c>
      <c r="DW71" s="31">
        <f t="shared" ca="1" si="37"/>
        <v>46302.33</v>
      </c>
      <c r="DX71" s="31">
        <f t="shared" ca="1" si="33"/>
        <v>32486.77</v>
      </c>
      <c r="DY71" s="31">
        <f t="shared" ca="1" si="33"/>
        <v>28819.73</v>
      </c>
      <c r="DZ71" s="31">
        <f t="shared" ca="1" si="33"/>
        <v>33638.46</v>
      </c>
      <c r="EA71" s="31">
        <f t="shared" ca="1" si="33"/>
        <v>0</v>
      </c>
      <c r="EB71" s="31">
        <f t="shared" ca="1" si="33"/>
        <v>0</v>
      </c>
      <c r="EC71" s="31">
        <f t="shared" ca="1" si="33"/>
        <v>0</v>
      </c>
      <c r="ED71" s="31">
        <f t="shared" ca="1" si="33"/>
        <v>0</v>
      </c>
      <c r="EE71" s="31">
        <f t="shared" ca="1" si="33"/>
        <v>0</v>
      </c>
      <c r="EF71" s="31">
        <f t="shared" ca="1" si="33"/>
        <v>0</v>
      </c>
      <c r="EG71" s="32">
        <f t="shared" ca="1" si="38"/>
        <v>429744.47999999992</v>
      </c>
      <c r="EH71" s="32">
        <f t="shared" ca="1" si="38"/>
        <v>221245.97</v>
      </c>
      <c r="EI71" s="32">
        <f t="shared" ca="1" si="38"/>
        <v>199319.70999999996</v>
      </c>
      <c r="EJ71" s="32">
        <f t="shared" ca="1" si="34"/>
        <v>140496.89999999994</v>
      </c>
      <c r="EK71" s="32">
        <f t="shared" ca="1" si="34"/>
        <v>125139.22000000003</v>
      </c>
      <c r="EL71" s="32">
        <f t="shared" ca="1" si="34"/>
        <v>146673.97999999995</v>
      </c>
      <c r="EM71" s="32">
        <f t="shared" ca="1" si="34"/>
        <v>0</v>
      </c>
      <c r="EN71" s="32">
        <f t="shared" ca="1" si="34"/>
        <v>0</v>
      </c>
      <c r="EO71" s="32">
        <f t="shared" ca="1" si="34"/>
        <v>0</v>
      </c>
      <c r="EP71" s="32">
        <f t="shared" ca="1" si="34"/>
        <v>0</v>
      </c>
      <c r="EQ71" s="32">
        <f t="shared" ca="1" si="34"/>
        <v>0</v>
      </c>
      <c r="ER71" s="32">
        <f t="shared" ca="1" si="34"/>
        <v>0</v>
      </c>
    </row>
    <row r="72" spans="1:148">
      <c r="A72" t="s">
        <v>451</v>
      </c>
      <c r="B72" s="1" t="s">
        <v>79</v>
      </c>
      <c r="C72" t="str">
        <f t="shared" ca="1" si="40"/>
        <v>GN3</v>
      </c>
      <c r="D72" t="str">
        <f t="shared" ca="1" si="41"/>
        <v>Genesee #3</v>
      </c>
      <c r="E72" s="51">
        <f ca="1">IFERROR(IF(AND($A72=VLOOKUP($A72&amp;"."&amp;$C72,UncollectibleLookup,2,FALSE),$C72=VLOOKUP($A72&amp;"."&amp;$C72,UncollectibleLookup,4,FALSE)),0,'Module C Corrected'!E72),'Module C Corrected'!E72)</f>
        <v>0</v>
      </c>
      <c r="F72" s="51">
        <f ca="1">IFERROR(IF(AND($A72=VLOOKUP($A72&amp;"."&amp;$C72,UncollectibleLookup,2,FALSE),$C72=VLOOKUP($A72&amp;"."&amp;$C72,UncollectibleLookup,4,FALSE)),0,'Module C Corrected'!F72),'Module C Corrected'!F72)</f>
        <v>0</v>
      </c>
      <c r="G72" s="51">
        <f ca="1">IFERROR(IF(AND($A72=VLOOKUP($A72&amp;"."&amp;$C72,UncollectibleLookup,2,FALSE),$C72=VLOOKUP($A72&amp;"."&amp;$C72,UncollectibleLookup,4,FALSE)),0,'Module C Corrected'!G72),'Module C Corrected'!G72)</f>
        <v>0</v>
      </c>
      <c r="H72" s="51">
        <f ca="1">IFERROR(IF(AND($A72=VLOOKUP($A72&amp;"."&amp;$C72,UncollectibleLookup,2,FALSE),$C72=VLOOKUP($A72&amp;"."&amp;$C72,UncollectibleLookup,4,FALSE)),0,'Module C Corrected'!H72),'Module C Corrected'!H72)</f>
        <v>0</v>
      </c>
      <c r="I72" s="51">
        <f ca="1">IFERROR(IF(AND($A72=VLOOKUP($A72&amp;"."&amp;$C72,UncollectibleLookup,2,FALSE),$C72=VLOOKUP($A72&amp;"."&amp;$C72,UncollectibleLookup,4,FALSE)),0,'Module C Corrected'!I72),'Module C Corrected'!I72)</f>
        <v>0</v>
      </c>
      <c r="J72" s="51">
        <f ca="1">IFERROR(IF(AND($A72=VLOOKUP($A72&amp;"."&amp;$C72,UncollectibleLookup,2,FALSE),$C72=VLOOKUP($A72&amp;"."&amp;$C72,UncollectibleLookup,4,FALSE)),0,'Module C Corrected'!J72),'Module C Corrected'!J72)</f>
        <v>0</v>
      </c>
      <c r="K72" s="51">
        <f ca="1">IFERROR(IF(AND($A72=VLOOKUP($A72&amp;"."&amp;$C72,UncollectibleLookup,2,FALSE),$C72=VLOOKUP($A72&amp;"."&amp;$C72,UncollectibleLookup,4,FALSE)),0,'Module C Corrected'!K72),'Module C Corrected'!K72)</f>
        <v>300512.36</v>
      </c>
      <c r="L72" s="51">
        <f ca="1">IFERROR(IF(AND($A72=VLOOKUP($A72&amp;"."&amp;$C72,UncollectibleLookup,2,FALSE),$C72=VLOOKUP($A72&amp;"."&amp;$C72,UncollectibleLookup,4,FALSE)),0,'Module C Corrected'!L72),'Module C Corrected'!L72)</f>
        <v>331744.60940000002</v>
      </c>
      <c r="M72" s="51">
        <f ca="1">IFERROR(IF(AND($A72=VLOOKUP($A72&amp;"."&amp;$C72,UncollectibleLookup,2,FALSE),$C72=VLOOKUP($A72&amp;"."&amp;$C72,UncollectibleLookup,4,FALSE)),0,'Module C Corrected'!M72),'Module C Corrected'!M72)</f>
        <v>312002.9106</v>
      </c>
      <c r="N72" s="51">
        <f ca="1">IFERROR(IF(AND($A72=VLOOKUP($A72&amp;"."&amp;$C72,UncollectibleLookup,2,FALSE),$C72=VLOOKUP($A72&amp;"."&amp;$C72,UncollectibleLookup,4,FALSE)),0,'Module C Corrected'!N72),'Module C Corrected'!N72)</f>
        <v>334490.65110000002</v>
      </c>
      <c r="O72" s="51">
        <f ca="1">IFERROR(IF(AND($A72=VLOOKUP($A72&amp;"."&amp;$C72,UncollectibleLookup,2,FALSE),$C72=VLOOKUP($A72&amp;"."&amp;$C72,UncollectibleLookup,4,FALSE)),0,'Module C Corrected'!O72),'Module C Corrected'!O72)</f>
        <v>320907.2095</v>
      </c>
      <c r="P72" s="51">
        <f ca="1">IFERROR(IF(AND($A72=VLOOKUP($A72&amp;"."&amp;$C72,UncollectibleLookup,2,FALSE),$C72=VLOOKUP($A72&amp;"."&amp;$C72,UncollectibleLookup,4,FALSE)),0,'Module C Corrected'!P72),'Module C Corrected'!P72)</f>
        <v>314678.15539999999</v>
      </c>
      <c r="Q72" s="32">
        <f ca="1">IFERROR(IF(AND($A72=VLOOKUP($A72&amp;"."&amp;$C72,UncollectibleLookup,2,FALSE),$C72=VLOOKUP($A72&amp;"."&amp;$C72,UncollectibleLookup,4,FALSE)),0,'Module C Corrected'!Q72),'Module C Corrected'!Q72)</f>
        <v>0</v>
      </c>
      <c r="R72" s="32">
        <f ca="1">IFERROR(IF(AND($A72=VLOOKUP($A72&amp;"."&amp;$C72,UncollectibleLookup,2,FALSE),$C72=VLOOKUP($A72&amp;"."&amp;$C72,UncollectibleLookup,4,FALSE)),0,'Module C Corrected'!R72),'Module C Corrected'!R72)</f>
        <v>0</v>
      </c>
      <c r="S72" s="32">
        <f ca="1">IFERROR(IF(AND($A72=VLOOKUP($A72&amp;"."&amp;$C72,UncollectibleLookup,2,FALSE),$C72=VLOOKUP($A72&amp;"."&amp;$C72,UncollectibleLookup,4,FALSE)),0,'Module C Corrected'!S72),'Module C Corrected'!S72)</f>
        <v>0</v>
      </c>
      <c r="T72" s="32">
        <f ca="1">IFERROR(IF(AND($A72=VLOOKUP($A72&amp;"."&amp;$C72,UncollectibleLookup,2,FALSE),$C72=VLOOKUP($A72&amp;"."&amp;$C72,UncollectibleLookup,4,FALSE)),0,'Module C Corrected'!T72),'Module C Corrected'!T72)</f>
        <v>0</v>
      </c>
      <c r="U72" s="32">
        <f ca="1">IFERROR(IF(AND($A72=VLOOKUP($A72&amp;"."&amp;$C72,UncollectibleLookup,2,FALSE),$C72=VLOOKUP($A72&amp;"."&amp;$C72,UncollectibleLookup,4,FALSE)),0,'Module C Corrected'!U72),'Module C Corrected'!U72)</f>
        <v>0</v>
      </c>
      <c r="V72" s="32">
        <f ca="1">IFERROR(IF(AND($A72=VLOOKUP($A72&amp;"."&amp;$C72,UncollectibleLookup,2,FALSE),$C72=VLOOKUP($A72&amp;"."&amp;$C72,UncollectibleLookup,4,FALSE)),0,'Module C Corrected'!V72),'Module C Corrected'!V72)</f>
        <v>0</v>
      </c>
      <c r="W72" s="32">
        <f ca="1">IFERROR(IF(AND($A72=VLOOKUP($A72&amp;"."&amp;$C72,UncollectibleLookup,2,FALSE),$C72=VLOOKUP($A72&amp;"."&amp;$C72,UncollectibleLookup,4,FALSE)),0,'Module C Corrected'!W72),'Module C Corrected'!W72)</f>
        <v>12298596.85</v>
      </c>
      <c r="X72" s="32">
        <f ca="1">IFERROR(IF(AND($A72=VLOOKUP($A72&amp;"."&amp;$C72,UncollectibleLookup,2,FALSE),$C72=VLOOKUP($A72&amp;"."&amp;$C72,UncollectibleLookup,4,FALSE)),0,'Module C Corrected'!X72),'Module C Corrected'!X72)</f>
        <v>11406702.68</v>
      </c>
      <c r="Y72" s="32">
        <f ca="1">IFERROR(IF(AND($A72=VLOOKUP($A72&amp;"."&amp;$C72,UncollectibleLookup,2,FALSE),$C72=VLOOKUP($A72&amp;"."&amp;$C72,UncollectibleLookup,4,FALSE)),0,'Module C Corrected'!Y72),'Module C Corrected'!Y72)</f>
        <v>21233006.050000001</v>
      </c>
      <c r="Z72" s="32">
        <f ca="1">IFERROR(IF(AND($A72=VLOOKUP($A72&amp;"."&amp;$C72,UncollectibleLookup,2,FALSE),$C72=VLOOKUP($A72&amp;"."&amp;$C72,UncollectibleLookup,4,FALSE)),0,'Module C Corrected'!Z72),'Module C Corrected'!Z72)</f>
        <v>11687133.07</v>
      </c>
      <c r="AA72" s="32">
        <f ca="1">IFERROR(IF(AND($A72=VLOOKUP($A72&amp;"."&amp;$C72,UncollectibleLookup,2,FALSE),$C72=VLOOKUP($A72&amp;"."&amp;$C72,UncollectibleLookup,4,FALSE)),0,'Module C Corrected'!AA72),'Module C Corrected'!AA72)</f>
        <v>16155637.26</v>
      </c>
      <c r="AB72" s="32">
        <f ca="1">IFERROR(IF(AND($A72=VLOOKUP($A72&amp;"."&amp;$C72,UncollectibleLookup,2,FALSE),$C72=VLOOKUP($A72&amp;"."&amp;$C72,UncollectibleLookup,4,FALSE)),0,'Module C Corrected'!AB72),'Module C Corrected'!AB72)</f>
        <v>17182746.960000001</v>
      </c>
      <c r="AC72" s="2" t="str">
        <f>IF(ISBLANK('Module C Corrected'!AC72),"",'Module C Corrected'!AC72)</f>
        <v/>
      </c>
      <c r="AD72" s="2" t="str">
        <f>IF(ISBLANK('Module C Corrected'!AD72),"",'Module C Corrected'!AD72)</f>
        <v/>
      </c>
      <c r="AE72" s="2" t="str">
        <f>IF(ISBLANK('Module C Corrected'!AE72),"",'Module C Corrected'!AE72)</f>
        <v/>
      </c>
      <c r="AF72" s="2" t="str">
        <f>IF(ISBLANK('Module C Corrected'!AF72),"",'Module C Corrected'!AF72)</f>
        <v/>
      </c>
      <c r="AG72" s="2" t="str">
        <f>IF(ISBLANK('Module C Corrected'!AG72),"",'Module C Corrected'!AG72)</f>
        <v/>
      </c>
      <c r="AH72" s="2" t="str">
        <f>IF(ISBLANK('Module C Corrected'!AH72),"",'Module C Corrected'!AH72)</f>
        <v/>
      </c>
      <c r="AI72" s="2">
        <f>IF(ISBLANK('Module C Corrected'!AI72),"",'Module C Corrected'!AI72)</f>
        <v>5.72</v>
      </c>
      <c r="AJ72" s="2">
        <f>IF(ISBLANK('Module C Corrected'!AJ72),"",'Module C Corrected'!AJ72)</f>
        <v>5.72</v>
      </c>
      <c r="AK72" s="2">
        <f>IF(ISBLANK('Module C Corrected'!AK72),"",'Module C Corrected'!AK72)</f>
        <v>5.72</v>
      </c>
      <c r="AL72" s="2">
        <f>IF(ISBLANK('Module C Corrected'!AL72),"",'Module C Corrected'!AL72)</f>
        <v>5.72</v>
      </c>
      <c r="AM72" s="2">
        <f>IF(ISBLANK('Module C Corrected'!AM72),"",'Module C Corrected'!AM72)</f>
        <v>5.72</v>
      </c>
      <c r="AN72" s="2">
        <f>IF(ISBLANK('Module C Corrected'!AN72),"",'Module C Corrected'!AN72)</f>
        <v>5.72</v>
      </c>
      <c r="AO72" s="33">
        <f ca="1">IFERROR(IF(AND($A72=VLOOKUP($A72&amp;"."&amp;$C72,UncollectibleLookup,2,FALSE),$C72=VLOOKUP($A72&amp;"."&amp;$C72,UncollectibleLookup,4,FALSE)),0,'Module C Corrected'!AO72),'Module C Corrected'!AO72)</f>
        <v>0</v>
      </c>
      <c r="AP72" s="33">
        <f ca="1">IFERROR(IF(AND($A72=VLOOKUP($A72&amp;"."&amp;$C72,UncollectibleLookup,2,FALSE),$C72=VLOOKUP($A72&amp;"."&amp;$C72,UncollectibleLookup,4,FALSE)),0,'Module C Corrected'!AP72),'Module C Corrected'!AP72)</f>
        <v>0</v>
      </c>
      <c r="AQ72" s="33">
        <f ca="1">IFERROR(IF(AND($A72=VLOOKUP($A72&amp;"."&amp;$C72,UncollectibleLookup,2,FALSE),$C72=VLOOKUP($A72&amp;"."&amp;$C72,UncollectibleLookup,4,FALSE)),0,'Module C Corrected'!AQ72),'Module C Corrected'!AQ72)</f>
        <v>0</v>
      </c>
      <c r="AR72" s="33">
        <f ca="1">IFERROR(IF(AND($A72=VLOOKUP($A72&amp;"."&amp;$C72,UncollectibleLookup,2,FALSE),$C72=VLOOKUP($A72&amp;"."&amp;$C72,UncollectibleLookup,4,FALSE)),0,'Module C Corrected'!AR72),'Module C Corrected'!AR72)</f>
        <v>0</v>
      </c>
      <c r="AS72" s="33">
        <f ca="1">IFERROR(IF(AND($A72=VLOOKUP($A72&amp;"."&amp;$C72,UncollectibleLookup,2,FALSE),$C72=VLOOKUP($A72&amp;"."&amp;$C72,UncollectibleLookup,4,FALSE)),0,'Module C Corrected'!AS72),'Module C Corrected'!AS72)</f>
        <v>0</v>
      </c>
      <c r="AT72" s="33">
        <f ca="1">IFERROR(IF(AND($A72=VLOOKUP($A72&amp;"."&amp;$C72,UncollectibleLookup,2,FALSE),$C72=VLOOKUP($A72&amp;"."&amp;$C72,UncollectibleLookup,4,FALSE)),0,'Module C Corrected'!AT72),'Module C Corrected'!AT72)</f>
        <v>0</v>
      </c>
      <c r="AU72" s="33">
        <f ca="1">IFERROR(IF(AND($A72=VLOOKUP($A72&amp;"."&amp;$C72,UncollectibleLookup,2,FALSE),$C72=VLOOKUP($A72&amp;"."&amp;$C72,UncollectibleLookup,4,FALSE)),0,'Module C Corrected'!AU72),'Module C Corrected'!AU72)</f>
        <v>703479.74</v>
      </c>
      <c r="AV72" s="33">
        <f ca="1">IFERROR(IF(AND($A72=VLOOKUP($A72&amp;"."&amp;$C72,UncollectibleLookup,2,FALSE),$C72=VLOOKUP($A72&amp;"."&amp;$C72,UncollectibleLookup,4,FALSE)),0,'Module C Corrected'!AV72),'Module C Corrected'!AV72)</f>
        <v>652463.39</v>
      </c>
      <c r="AW72" s="33">
        <f ca="1">IFERROR(IF(AND($A72=VLOOKUP($A72&amp;"."&amp;$C72,UncollectibleLookup,2,FALSE),$C72=VLOOKUP($A72&amp;"."&amp;$C72,UncollectibleLookup,4,FALSE)),0,'Module C Corrected'!AW72),'Module C Corrected'!AW72)</f>
        <v>1214527.95</v>
      </c>
      <c r="AX72" s="33">
        <f ca="1">IFERROR(IF(AND($A72=VLOOKUP($A72&amp;"."&amp;$C72,UncollectibleLookup,2,FALSE),$C72=VLOOKUP($A72&amp;"."&amp;$C72,UncollectibleLookup,4,FALSE)),0,'Module C Corrected'!AX72),'Module C Corrected'!AX72)</f>
        <v>668504.01</v>
      </c>
      <c r="AY72" s="33">
        <f ca="1">IFERROR(IF(AND($A72=VLOOKUP($A72&amp;"."&amp;$C72,UncollectibleLookup,2,FALSE),$C72=VLOOKUP($A72&amp;"."&amp;$C72,UncollectibleLookup,4,FALSE)),0,'Module C Corrected'!AY72),'Module C Corrected'!AY72)</f>
        <v>924102.45</v>
      </c>
      <c r="AZ72" s="33">
        <f ca="1">IFERROR(IF(AND($A72=VLOOKUP($A72&amp;"."&amp;$C72,UncollectibleLookup,2,FALSE),$C72=VLOOKUP($A72&amp;"."&amp;$C72,UncollectibleLookup,4,FALSE)),0,'Module C Corrected'!AZ72),'Module C Corrected'!AZ72)</f>
        <v>982853.13</v>
      </c>
      <c r="BA72" s="31">
        <f t="shared" ca="1" si="27"/>
        <v>0</v>
      </c>
      <c r="BB72" s="31">
        <f t="shared" ca="1" si="27"/>
        <v>0</v>
      </c>
      <c r="BC72" s="31">
        <f t="shared" ca="1" si="27"/>
        <v>0</v>
      </c>
      <c r="BD72" s="31">
        <f t="shared" ca="1" si="27"/>
        <v>0</v>
      </c>
      <c r="BE72" s="31">
        <f t="shared" ca="1" si="27"/>
        <v>0</v>
      </c>
      <c r="BF72" s="31">
        <f t="shared" ca="1" si="27"/>
        <v>0</v>
      </c>
      <c r="BG72" s="31">
        <f t="shared" ca="1" si="42"/>
        <v>0</v>
      </c>
      <c r="BH72" s="31">
        <f t="shared" ca="1" si="42"/>
        <v>0</v>
      </c>
      <c r="BI72" s="31">
        <f t="shared" ca="1" si="42"/>
        <v>0</v>
      </c>
      <c r="BJ72" s="31">
        <f t="shared" ca="1" si="42"/>
        <v>-14024.56</v>
      </c>
      <c r="BK72" s="31">
        <f t="shared" ca="1" si="42"/>
        <v>-19386.759999999998</v>
      </c>
      <c r="BL72" s="31">
        <f t="shared" ca="1" si="42"/>
        <v>-20619.3</v>
      </c>
      <c r="BM72" s="6">
        <f t="shared" ca="1" si="39"/>
        <v>6.4500000000000002E-2</v>
      </c>
      <c r="BN72" s="6">
        <f t="shared" ca="1" si="39"/>
        <v>6.4500000000000002E-2</v>
      </c>
      <c r="BO72" s="6">
        <f t="shared" ca="1" si="39"/>
        <v>6.4500000000000002E-2</v>
      </c>
      <c r="BP72" s="6">
        <f t="shared" ca="1" si="39"/>
        <v>6.4500000000000002E-2</v>
      </c>
      <c r="BQ72" s="6">
        <f t="shared" ca="1" si="39"/>
        <v>6.4500000000000002E-2</v>
      </c>
      <c r="BR72" s="6">
        <f t="shared" ca="1" si="39"/>
        <v>6.4500000000000002E-2</v>
      </c>
      <c r="BS72" s="6">
        <f t="shared" ca="1" si="39"/>
        <v>6.4500000000000002E-2</v>
      </c>
      <c r="BT72" s="6">
        <f t="shared" ca="1" si="39"/>
        <v>6.4500000000000002E-2</v>
      </c>
      <c r="BU72" s="6">
        <f t="shared" ca="1" si="39"/>
        <v>6.4500000000000002E-2</v>
      </c>
      <c r="BV72" s="6">
        <f t="shared" ca="1" si="39"/>
        <v>6.4500000000000002E-2</v>
      </c>
      <c r="BW72" s="6">
        <f t="shared" ca="1" si="39"/>
        <v>6.4500000000000002E-2</v>
      </c>
      <c r="BX72" s="6">
        <f t="shared" ca="1" si="39"/>
        <v>6.4500000000000002E-2</v>
      </c>
      <c r="BY72" s="31">
        <f t="shared" ca="1" si="31"/>
        <v>0</v>
      </c>
      <c r="BZ72" s="31">
        <f t="shared" ca="1" si="31"/>
        <v>0</v>
      </c>
      <c r="CA72" s="31">
        <f t="shared" ca="1" si="31"/>
        <v>0</v>
      </c>
      <c r="CB72" s="31">
        <f t="shared" ca="1" si="31"/>
        <v>0</v>
      </c>
      <c r="CC72" s="31">
        <f t="shared" ca="1" si="31"/>
        <v>0</v>
      </c>
      <c r="CD72" s="31">
        <f t="shared" ca="1" si="31"/>
        <v>0</v>
      </c>
      <c r="CE72" s="31">
        <f t="shared" ca="1" si="30"/>
        <v>793259.5</v>
      </c>
      <c r="CF72" s="31">
        <f t="shared" ca="1" si="30"/>
        <v>735732.32</v>
      </c>
      <c r="CG72" s="31">
        <f t="shared" ca="1" si="30"/>
        <v>1369528.89</v>
      </c>
      <c r="CH72" s="31">
        <f t="shared" ca="1" si="30"/>
        <v>753820.08</v>
      </c>
      <c r="CI72" s="31">
        <f t="shared" ca="1" si="30"/>
        <v>1042038.6</v>
      </c>
      <c r="CJ72" s="31">
        <f t="shared" ca="1" si="30"/>
        <v>1108287.18</v>
      </c>
      <c r="CK72" s="32">
        <f t="shared" ca="1" si="28"/>
        <v>0</v>
      </c>
      <c r="CL72" s="32">
        <f t="shared" ca="1" si="28"/>
        <v>0</v>
      </c>
      <c r="CM72" s="32">
        <f t="shared" ca="1" si="28"/>
        <v>0</v>
      </c>
      <c r="CN72" s="32">
        <f t="shared" ca="1" si="28"/>
        <v>0</v>
      </c>
      <c r="CO72" s="32">
        <f t="shared" ca="1" si="28"/>
        <v>0</v>
      </c>
      <c r="CP72" s="32">
        <f t="shared" ca="1" si="28"/>
        <v>0</v>
      </c>
      <c r="CQ72" s="32">
        <f t="shared" ca="1" si="43"/>
        <v>30746.49</v>
      </c>
      <c r="CR72" s="32">
        <f t="shared" ca="1" si="43"/>
        <v>28516.76</v>
      </c>
      <c r="CS72" s="32">
        <f t="shared" ca="1" si="43"/>
        <v>53082.52</v>
      </c>
      <c r="CT72" s="32">
        <f t="shared" ca="1" si="43"/>
        <v>29217.83</v>
      </c>
      <c r="CU72" s="32">
        <f t="shared" ca="1" si="43"/>
        <v>40389.089999999997</v>
      </c>
      <c r="CV72" s="32">
        <f t="shared" ca="1" si="43"/>
        <v>42956.87</v>
      </c>
      <c r="CW72" s="31">
        <f t="shared" ca="1" si="29"/>
        <v>0</v>
      </c>
      <c r="CX72" s="31">
        <f t="shared" ca="1" si="29"/>
        <v>0</v>
      </c>
      <c r="CY72" s="31">
        <f t="shared" ca="1" si="29"/>
        <v>0</v>
      </c>
      <c r="CZ72" s="31">
        <f t="shared" ca="1" si="29"/>
        <v>0</v>
      </c>
      <c r="DA72" s="31">
        <f t="shared" ca="1" si="29"/>
        <v>0</v>
      </c>
      <c r="DB72" s="31">
        <f t="shared" ca="1" si="29"/>
        <v>0</v>
      </c>
      <c r="DC72" s="31">
        <f t="shared" ca="1" si="44"/>
        <v>120526.25</v>
      </c>
      <c r="DD72" s="31">
        <f t="shared" ca="1" si="44"/>
        <v>111785.68999999994</v>
      </c>
      <c r="DE72" s="31">
        <f t="shared" ca="1" si="44"/>
        <v>208083.45999999996</v>
      </c>
      <c r="DF72" s="31">
        <f t="shared" ca="1" si="44"/>
        <v>128558.4599999999</v>
      </c>
      <c r="DG72" s="31">
        <f t="shared" ca="1" si="44"/>
        <v>177712</v>
      </c>
      <c r="DH72" s="31">
        <f t="shared" ca="1" si="44"/>
        <v>189010.22000000003</v>
      </c>
      <c r="DI72" s="32">
        <f t="shared" ca="1" si="36"/>
        <v>0</v>
      </c>
      <c r="DJ72" s="32">
        <f t="shared" ca="1" si="36"/>
        <v>0</v>
      </c>
      <c r="DK72" s="32">
        <f t="shared" ca="1" si="36"/>
        <v>0</v>
      </c>
      <c r="DL72" s="32">
        <f t="shared" ca="1" si="32"/>
        <v>0</v>
      </c>
      <c r="DM72" s="32">
        <f t="shared" ca="1" si="32"/>
        <v>0</v>
      </c>
      <c r="DN72" s="32">
        <f t="shared" ca="1" si="32"/>
        <v>0</v>
      </c>
      <c r="DO72" s="32">
        <f t="shared" ca="1" si="32"/>
        <v>6026.31</v>
      </c>
      <c r="DP72" s="32">
        <f t="shared" ca="1" si="32"/>
        <v>5589.28</v>
      </c>
      <c r="DQ72" s="32">
        <f t="shared" ca="1" si="32"/>
        <v>10404.17</v>
      </c>
      <c r="DR72" s="32">
        <f t="shared" ca="1" si="32"/>
        <v>6427.92</v>
      </c>
      <c r="DS72" s="32">
        <f t="shared" ca="1" si="32"/>
        <v>8885.6</v>
      </c>
      <c r="DT72" s="32">
        <f t="shared" ca="1" si="32"/>
        <v>9450.51</v>
      </c>
      <c r="DU72" s="31">
        <f t="shared" ca="1" si="37"/>
        <v>0</v>
      </c>
      <c r="DV72" s="31">
        <f t="shared" ca="1" si="37"/>
        <v>0</v>
      </c>
      <c r="DW72" s="31">
        <f t="shared" ca="1" si="37"/>
        <v>0</v>
      </c>
      <c r="DX72" s="31">
        <f t="shared" ca="1" si="33"/>
        <v>0</v>
      </c>
      <c r="DY72" s="31">
        <f t="shared" ca="1" si="33"/>
        <v>0</v>
      </c>
      <c r="DZ72" s="31">
        <f t="shared" ca="1" si="33"/>
        <v>0</v>
      </c>
      <c r="EA72" s="31">
        <f t="shared" ca="1" si="33"/>
        <v>37462.9</v>
      </c>
      <c r="EB72" s="31">
        <f t="shared" ca="1" si="33"/>
        <v>34556.21</v>
      </c>
      <c r="EC72" s="31">
        <f t="shared" ca="1" si="33"/>
        <v>63971.19</v>
      </c>
      <c r="ED72" s="31">
        <f t="shared" ca="1" si="33"/>
        <v>39311.46</v>
      </c>
      <c r="EE72" s="31">
        <f t="shared" ca="1" si="33"/>
        <v>54040.09</v>
      </c>
      <c r="EF72" s="31">
        <f t="shared" ca="1" si="33"/>
        <v>57165.04</v>
      </c>
      <c r="EG72" s="32">
        <f t="shared" ca="1" si="38"/>
        <v>0</v>
      </c>
      <c r="EH72" s="32">
        <f t="shared" ca="1" si="38"/>
        <v>0</v>
      </c>
      <c r="EI72" s="32">
        <f t="shared" ca="1" si="38"/>
        <v>0</v>
      </c>
      <c r="EJ72" s="32">
        <f t="shared" ca="1" si="34"/>
        <v>0</v>
      </c>
      <c r="EK72" s="32">
        <f t="shared" ca="1" si="34"/>
        <v>0</v>
      </c>
      <c r="EL72" s="32">
        <f t="shared" ca="1" si="34"/>
        <v>0</v>
      </c>
      <c r="EM72" s="32">
        <f t="shared" ca="1" si="34"/>
        <v>164015.46</v>
      </c>
      <c r="EN72" s="32">
        <f t="shared" ca="1" si="34"/>
        <v>151931.17999999993</v>
      </c>
      <c r="EO72" s="32">
        <f t="shared" ca="1" si="34"/>
        <v>282458.81999999995</v>
      </c>
      <c r="EP72" s="32">
        <f t="shared" ca="1" si="34"/>
        <v>174297.83999999991</v>
      </c>
      <c r="EQ72" s="32">
        <f t="shared" ca="1" si="34"/>
        <v>240637.69</v>
      </c>
      <c r="ER72" s="32">
        <f t="shared" ca="1" si="34"/>
        <v>255625.77000000005</v>
      </c>
    </row>
    <row r="73" spans="1:148">
      <c r="A73" t="s">
        <v>537</v>
      </c>
      <c r="B73" s="1" t="s">
        <v>43</v>
      </c>
      <c r="C73" t="str">
        <f t="shared" ca="1" si="40"/>
        <v>GPEC</v>
      </c>
      <c r="D73" t="str">
        <f t="shared" ca="1" si="41"/>
        <v>Grande Prairie EcoPower Industrial System</v>
      </c>
      <c r="E73" s="51">
        <f ca="1">IFERROR(IF(AND($A73=VLOOKUP($A73&amp;"."&amp;$C73,UncollectibleLookup,2,FALSE),$C73=VLOOKUP($A73&amp;"."&amp;$C73,UncollectibleLookup,4,FALSE)),0,'Module C Corrected'!E73),'Module C Corrected'!E73)</f>
        <v>5655.6522999999997</v>
      </c>
      <c r="F73" s="51">
        <f ca="1">IFERROR(IF(AND($A73=VLOOKUP($A73&amp;"."&amp;$C73,UncollectibleLookup,2,FALSE),$C73=VLOOKUP($A73&amp;"."&amp;$C73,UncollectibleLookup,4,FALSE)),0,'Module C Corrected'!F73),'Module C Corrected'!F73)</f>
        <v>9844.9449999999997</v>
      </c>
      <c r="G73" s="51">
        <f ca="1">IFERROR(IF(AND($A73=VLOOKUP($A73&amp;"."&amp;$C73,UncollectibleLookup,2,FALSE),$C73=VLOOKUP($A73&amp;"."&amp;$C73,UncollectibleLookup,4,FALSE)),0,'Module C Corrected'!G73),'Module C Corrected'!G73)</f>
        <v>10087.432699999999</v>
      </c>
      <c r="H73" s="51">
        <f ca="1">IFERROR(IF(AND($A73=VLOOKUP($A73&amp;"."&amp;$C73,UncollectibleLookup,2,FALSE),$C73=VLOOKUP($A73&amp;"."&amp;$C73,UncollectibleLookup,4,FALSE)),0,'Module C Corrected'!H73),'Module C Corrected'!H73)</f>
        <v>9782.8904999999995</v>
      </c>
      <c r="I73" s="51">
        <f ca="1">IFERROR(IF(AND($A73=VLOOKUP($A73&amp;"."&amp;$C73,UncollectibleLookup,2,FALSE),$C73=VLOOKUP($A73&amp;"."&amp;$C73,UncollectibleLookup,4,FALSE)),0,'Module C Corrected'!I73),'Module C Corrected'!I73)</f>
        <v>9927.0139999999992</v>
      </c>
      <c r="J73" s="51">
        <f ca="1">IFERROR(IF(AND($A73=VLOOKUP($A73&amp;"."&amp;$C73,UncollectibleLookup,2,FALSE),$C73=VLOOKUP($A73&amp;"."&amp;$C73,UncollectibleLookup,4,FALSE)),0,'Module C Corrected'!J73),'Module C Corrected'!J73)</f>
        <v>8115.2485999999999</v>
      </c>
      <c r="K73" s="51">
        <f ca="1">IFERROR(IF(AND($A73=VLOOKUP($A73&amp;"."&amp;$C73,UncollectibleLookup,2,FALSE),$C73=VLOOKUP($A73&amp;"."&amp;$C73,UncollectibleLookup,4,FALSE)),0,'Module C Corrected'!K73),'Module C Corrected'!K73)</f>
        <v>4152.6277</v>
      </c>
      <c r="L73" s="51">
        <f ca="1">IFERROR(IF(AND($A73=VLOOKUP($A73&amp;"."&amp;$C73,UncollectibleLookup,2,FALSE),$C73=VLOOKUP($A73&amp;"."&amp;$C73,UncollectibleLookup,4,FALSE)),0,'Module C Corrected'!L73),'Module C Corrected'!L73)</f>
        <v>5400.8432000000003</v>
      </c>
      <c r="M73" s="51">
        <f ca="1">IFERROR(IF(AND($A73=VLOOKUP($A73&amp;"."&amp;$C73,UncollectibleLookup,2,FALSE),$C73=VLOOKUP($A73&amp;"."&amp;$C73,UncollectibleLookup,4,FALSE)),0,'Module C Corrected'!M73),'Module C Corrected'!M73)</f>
        <v>8145.9592000000002</v>
      </c>
      <c r="N73" s="51">
        <f ca="1">IFERROR(IF(AND($A73=VLOOKUP($A73&amp;"."&amp;$C73,UncollectibleLookup,2,FALSE),$C73=VLOOKUP($A73&amp;"."&amp;$C73,UncollectibleLookup,4,FALSE)),0,'Module C Corrected'!N73),'Module C Corrected'!N73)</f>
        <v>10241.825000000001</v>
      </c>
      <c r="O73" s="51">
        <f ca="1">IFERROR(IF(AND($A73=VLOOKUP($A73&amp;"."&amp;$C73,UncollectibleLookup,2,FALSE),$C73=VLOOKUP($A73&amp;"."&amp;$C73,UncollectibleLookup,4,FALSE)),0,'Module C Corrected'!O73),'Module C Corrected'!O73)</f>
        <v>8916.7579000000005</v>
      </c>
      <c r="P73" s="51">
        <f ca="1">IFERROR(IF(AND($A73=VLOOKUP($A73&amp;"."&amp;$C73,UncollectibleLookup,2,FALSE),$C73=VLOOKUP($A73&amp;"."&amp;$C73,UncollectibleLookup,4,FALSE)),0,'Module C Corrected'!P73),'Module C Corrected'!P73)</f>
        <v>9364.4526999999998</v>
      </c>
      <c r="Q73" s="32">
        <f ca="1">IFERROR(IF(AND($A73=VLOOKUP($A73&amp;"."&amp;$C73,UncollectibleLookup,2,FALSE),$C73=VLOOKUP($A73&amp;"."&amp;$C73,UncollectibleLookup,4,FALSE)),0,'Module C Corrected'!Q73),'Module C Corrected'!Q73)</f>
        <v>600035.61</v>
      </c>
      <c r="R73" s="32">
        <f ca="1">IFERROR(IF(AND($A73=VLOOKUP($A73&amp;"."&amp;$C73,UncollectibleLookup,2,FALSE),$C73=VLOOKUP($A73&amp;"."&amp;$C73,UncollectibleLookup,4,FALSE)),0,'Module C Corrected'!R73),'Module C Corrected'!R73)</f>
        <v>513690.39</v>
      </c>
      <c r="S73" s="32">
        <f ca="1">IFERROR(IF(AND($A73=VLOOKUP($A73&amp;"."&amp;$C73,UncollectibleLookup,2,FALSE),$C73=VLOOKUP($A73&amp;"."&amp;$C73,UncollectibleLookup,4,FALSE)),0,'Module C Corrected'!S73),'Module C Corrected'!S73)</f>
        <v>430638.98</v>
      </c>
      <c r="T73" s="32">
        <f ca="1">IFERROR(IF(AND($A73=VLOOKUP($A73&amp;"."&amp;$C73,UncollectibleLookup,2,FALSE),$C73=VLOOKUP($A73&amp;"."&amp;$C73,UncollectibleLookup,4,FALSE)),0,'Module C Corrected'!T73),'Module C Corrected'!T73)</f>
        <v>305513.52</v>
      </c>
      <c r="U73" s="32">
        <f ca="1">IFERROR(IF(AND($A73=VLOOKUP($A73&amp;"."&amp;$C73,UncollectibleLookup,2,FALSE),$C73=VLOOKUP($A73&amp;"."&amp;$C73,UncollectibleLookup,4,FALSE)),0,'Module C Corrected'!U73),'Module C Corrected'!U73)</f>
        <v>308850.59000000003</v>
      </c>
      <c r="V73" s="32">
        <f ca="1">IFERROR(IF(AND($A73=VLOOKUP($A73&amp;"."&amp;$C73,UncollectibleLookup,2,FALSE),$C73=VLOOKUP($A73&amp;"."&amp;$C73,UncollectibleLookup,4,FALSE)),0,'Module C Corrected'!V73),'Module C Corrected'!V73)</f>
        <v>231329.57</v>
      </c>
      <c r="W73" s="32">
        <f ca="1">IFERROR(IF(AND($A73=VLOOKUP($A73&amp;"."&amp;$C73,UncollectibleLookup,2,FALSE),$C73=VLOOKUP($A73&amp;"."&amp;$C73,UncollectibleLookup,4,FALSE)),0,'Module C Corrected'!W73),'Module C Corrected'!W73)</f>
        <v>155136.04</v>
      </c>
      <c r="X73" s="32">
        <f ca="1">IFERROR(IF(AND($A73=VLOOKUP($A73&amp;"."&amp;$C73,UncollectibleLookup,2,FALSE),$C73=VLOOKUP($A73&amp;"."&amp;$C73,UncollectibleLookup,4,FALSE)),0,'Module C Corrected'!X73),'Module C Corrected'!X73)</f>
        <v>195021.29</v>
      </c>
      <c r="Y73" s="32">
        <f ca="1">IFERROR(IF(AND($A73=VLOOKUP($A73&amp;"."&amp;$C73,UncollectibleLookup,2,FALSE),$C73=VLOOKUP($A73&amp;"."&amp;$C73,UncollectibleLookup,4,FALSE)),0,'Module C Corrected'!Y73),'Module C Corrected'!Y73)</f>
        <v>527335.56000000006</v>
      </c>
      <c r="Z73" s="32">
        <f ca="1">IFERROR(IF(AND($A73=VLOOKUP($A73&amp;"."&amp;$C73,UncollectibleLookup,2,FALSE),$C73=VLOOKUP($A73&amp;"."&amp;$C73,UncollectibleLookup,4,FALSE)),0,'Module C Corrected'!Z73),'Module C Corrected'!Z73)</f>
        <v>354528.06</v>
      </c>
      <c r="AA73" s="32">
        <f ca="1">IFERROR(IF(AND($A73=VLOOKUP($A73&amp;"."&amp;$C73,UncollectibleLookup,2,FALSE),$C73=VLOOKUP($A73&amp;"."&amp;$C73,UncollectibleLookup,4,FALSE)),0,'Module C Corrected'!AA73),'Module C Corrected'!AA73)</f>
        <v>434598.31</v>
      </c>
      <c r="AB73" s="32">
        <f ca="1">IFERROR(IF(AND($A73=VLOOKUP($A73&amp;"."&amp;$C73,UncollectibleLookup,2,FALSE),$C73=VLOOKUP($A73&amp;"."&amp;$C73,UncollectibleLookup,4,FALSE)),0,'Module C Corrected'!AB73),'Module C Corrected'!AB73)</f>
        <v>464049.59</v>
      </c>
      <c r="AC73" s="2">
        <f>IF(ISBLANK('Module C Corrected'!AC73),"",'Module C Corrected'!AC73)</f>
        <v>-1.88</v>
      </c>
      <c r="AD73" s="2">
        <f>IF(ISBLANK('Module C Corrected'!AD73),"",'Module C Corrected'!AD73)</f>
        <v>-1.88</v>
      </c>
      <c r="AE73" s="2">
        <f>IF(ISBLANK('Module C Corrected'!AE73),"",'Module C Corrected'!AE73)</f>
        <v>-1.88</v>
      </c>
      <c r="AF73" s="2">
        <f>IF(ISBLANK('Module C Corrected'!AF73),"",'Module C Corrected'!AF73)</f>
        <v>-1.88</v>
      </c>
      <c r="AG73" s="2">
        <f>IF(ISBLANK('Module C Corrected'!AG73),"",'Module C Corrected'!AG73)</f>
        <v>-1.88</v>
      </c>
      <c r="AH73" s="2">
        <f>IF(ISBLANK('Module C Corrected'!AH73),"",'Module C Corrected'!AH73)</f>
        <v>-1.88</v>
      </c>
      <c r="AI73" s="2">
        <f>IF(ISBLANK('Module C Corrected'!AI73),"",'Module C Corrected'!AI73)</f>
        <v>-1.88</v>
      </c>
      <c r="AJ73" s="2">
        <f>IF(ISBLANK('Module C Corrected'!AJ73),"",'Module C Corrected'!AJ73)</f>
        <v>-1.88</v>
      </c>
      <c r="AK73" s="2">
        <f>IF(ISBLANK('Module C Corrected'!AK73),"",'Module C Corrected'!AK73)</f>
        <v>-1.88</v>
      </c>
      <c r="AL73" s="2">
        <f>IF(ISBLANK('Module C Corrected'!AL73),"",'Module C Corrected'!AL73)</f>
        <v>-1.88</v>
      </c>
      <c r="AM73" s="2">
        <f>IF(ISBLANK('Module C Corrected'!AM73),"",'Module C Corrected'!AM73)</f>
        <v>-1.88</v>
      </c>
      <c r="AN73" s="2">
        <f>IF(ISBLANK('Module C Corrected'!AN73),"",'Module C Corrected'!AN73)</f>
        <v>-1.88</v>
      </c>
      <c r="AO73" s="33">
        <f ca="1">IFERROR(IF(AND($A73=VLOOKUP($A73&amp;"."&amp;$C73,UncollectibleLookup,2,FALSE),$C73=VLOOKUP($A73&amp;"."&amp;$C73,UncollectibleLookup,4,FALSE)),0,'Module C Corrected'!AO73),'Module C Corrected'!AO73)</f>
        <v>-11280.67</v>
      </c>
      <c r="AP73" s="33">
        <f ca="1">IFERROR(IF(AND($A73=VLOOKUP($A73&amp;"."&amp;$C73,UncollectibleLookup,2,FALSE),$C73=VLOOKUP($A73&amp;"."&amp;$C73,UncollectibleLookup,4,FALSE)),0,'Module C Corrected'!AP73),'Module C Corrected'!AP73)</f>
        <v>-9657.3799999999992</v>
      </c>
      <c r="AQ73" s="33">
        <f ca="1">IFERROR(IF(AND($A73=VLOOKUP($A73&amp;"."&amp;$C73,UncollectibleLookup,2,FALSE),$C73=VLOOKUP($A73&amp;"."&amp;$C73,UncollectibleLookup,4,FALSE)),0,'Module C Corrected'!AQ73),'Module C Corrected'!AQ73)</f>
        <v>-8096.01</v>
      </c>
      <c r="AR73" s="33">
        <f ca="1">IFERROR(IF(AND($A73=VLOOKUP($A73&amp;"."&amp;$C73,UncollectibleLookup,2,FALSE),$C73=VLOOKUP($A73&amp;"."&amp;$C73,UncollectibleLookup,4,FALSE)),0,'Module C Corrected'!AR73),'Module C Corrected'!AR73)</f>
        <v>-5743.65</v>
      </c>
      <c r="AS73" s="33">
        <f ca="1">IFERROR(IF(AND($A73=VLOOKUP($A73&amp;"."&amp;$C73,UncollectibleLookup,2,FALSE),$C73=VLOOKUP($A73&amp;"."&amp;$C73,UncollectibleLookup,4,FALSE)),0,'Module C Corrected'!AS73),'Module C Corrected'!AS73)</f>
        <v>-5806.39</v>
      </c>
      <c r="AT73" s="33">
        <f ca="1">IFERROR(IF(AND($A73=VLOOKUP($A73&amp;"."&amp;$C73,UncollectibleLookup,2,FALSE),$C73=VLOOKUP($A73&amp;"."&amp;$C73,UncollectibleLookup,4,FALSE)),0,'Module C Corrected'!AT73),'Module C Corrected'!AT73)</f>
        <v>-4349</v>
      </c>
      <c r="AU73" s="33">
        <f ca="1">IFERROR(IF(AND($A73=VLOOKUP($A73&amp;"."&amp;$C73,UncollectibleLookup,2,FALSE),$C73=VLOOKUP($A73&amp;"."&amp;$C73,UncollectibleLookup,4,FALSE)),0,'Module C Corrected'!AU73),'Module C Corrected'!AU73)</f>
        <v>-2916.56</v>
      </c>
      <c r="AV73" s="33">
        <f ca="1">IFERROR(IF(AND($A73=VLOOKUP($A73&amp;"."&amp;$C73,UncollectibleLookup,2,FALSE),$C73=VLOOKUP($A73&amp;"."&amp;$C73,UncollectibleLookup,4,FALSE)),0,'Module C Corrected'!AV73),'Module C Corrected'!AV73)</f>
        <v>-3666.4</v>
      </c>
      <c r="AW73" s="33">
        <f ca="1">IFERROR(IF(AND($A73=VLOOKUP($A73&amp;"."&amp;$C73,UncollectibleLookup,2,FALSE),$C73=VLOOKUP($A73&amp;"."&amp;$C73,UncollectibleLookup,4,FALSE)),0,'Module C Corrected'!AW73),'Module C Corrected'!AW73)</f>
        <v>-9913.91</v>
      </c>
      <c r="AX73" s="33">
        <f ca="1">IFERROR(IF(AND($A73=VLOOKUP($A73&amp;"."&amp;$C73,UncollectibleLookup,2,FALSE),$C73=VLOOKUP($A73&amp;"."&amp;$C73,UncollectibleLookup,4,FALSE)),0,'Module C Corrected'!AX73),'Module C Corrected'!AX73)</f>
        <v>-6665.13</v>
      </c>
      <c r="AY73" s="33">
        <f ca="1">IFERROR(IF(AND($A73=VLOOKUP($A73&amp;"."&amp;$C73,UncollectibleLookup,2,FALSE),$C73=VLOOKUP($A73&amp;"."&amp;$C73,UncollectibleLookup,4,FALSE)),0,'Module C Corrected'!AY73),'Module C Corrected'!AY73)</f>
        <v>-8170.45</v>
      </c>
      <c r="AZ73" s="33">
        <f ca="1">IFERROR(IF(AND($A73=VLOOKUP($A73&amp;"."&amp;$C73,UncollectibleLookup,2,FALSE),$C73=VLOOKUP($A73&amp;"."&amp;$C73,UncollectibleLookup,4,FALSE)),0,'Module C Corrected'!AZ73),'Module C Corrected'!AZ73)</f>
        <v>-8724.1299999999992</v>
      </c>
      <c r="BA73" s="31">
        <f t="shared" ca="1" si="27"/>
        <v>-180.01</v>
      </c>
      <c r="BB73" s="31">
        <f t="shared" ca="1" si="27"/>
        <v>-154.11000000000001</v>
      </c>
      <c r="BC73" s="31">
        <f t="shared" ca="1" si="27"/>
        <v>-129.19</v>
      </c>
      <c r="BD73" s="31">
        <f t="shared" ca="1" si="27"/>
        <v>-122.21</v>
      </c>
      <c r="BE73" s="31">
        <f t="shared" ca="1" si="27"/>
        <v>-123.54</v>
      </c>
      <c r="BF73" s="31">
        <f t="shared" ca="1" si="27"/>
        <v>-92.53</v>
      </c>
      <c r="BG73" s="31">
        <f t="shared" ca="1" si="42"/>
        <v>0</v>
      </c>
      <c r="BH73" s="31">
        <f t="shared" ca="1" si="42"/>
        <v>0</v>
      </c>
      <c r="BI73" s="31">
        <f t="shared" ca="1" si="42"/>
        <v>0</v>
      </c>
      <c r="BJ73" s="31">
        <f t="shared" ca="1" si="42"/>
        <v>-425.43</v>
      </c>
      <c r="BK73" s="31">
        <f t="shared" ca="1" si="42"/>
        <v>-521.52</v>
      </c>
      <c r="BL73" s="31">
        <f t="shared" ca="1" si="42"/>
        <v>-556.86</v>
      </c>
      <c r="BM73" s="6">
        <f t="shared" ca="1" si="39"/>
        <v>-0.1089</v>
      </c>
      <c r="BN73" s="6">
        <f t="shared" ca="1" si="39"/>
        <v>-0.1089</v>
      </c>
      <c r="BO73" s="6">
        <f t="shared" ca="1" si="39"/>
        <v>-0.1089</v>
      </c>
      <c r="BP73" s="6">
        <f t="shared" ca="1" si="39"/>
        <v>-0.1089</v>
      </c>
      <c r="BQ73" s="6">
        <f t="shared" ca="1" si="39"/>
        <v>-0.1089</v>
      </c>
      <c r="BR73" s="6">
        <f t="shared" ca="1" si="39"/>
        <v>-0.1089</v>
      </c>
      <c r="BS73" s="6">
        <f t="shared" ca="1" si="39"/>
        <v>-0.1089</v>
      </c>
      <c r="BT73" s="6">
        <f t="shared" ca="1" si="39"/>
        <v>-0.1089</v>
      </c>
      <c r="BU73" s="6">
        <f t="shared" ca="1" si="39"/>
        <v>-0.1089</v>
      </c>
      <c r="BV73" s="6">
        <f t="shared" ca="1" si="39"/>
        <v>-0.1089</v>
      </c>
      <c r="BW73" s="6">
        <f t="shared" ca="1" si="39"/>
        <v>-0.1089</v>
      </c>
      <c r="BX73" s="6">
        <f t="shared" ca="1" si="39"/>
        <v>-0.1089</v>
      </c>
      <c r="BY73" s="31">
        <f t="shared" ca="1" si="31"/>
        <v>-65343.88</v>
      </c>
      <c r="BZ73" s="31">
        <f t="shared" ca="1" si="31"/>
        <v>-55940.88</v>
      </c>
      <c r="CA73" s="31">
        <f t="shared" ca="1" si="31"/>
        <v>-46896.58</v>
      </c>
      <c r="CB73" s="31">
        <f t="shared" ca="1" si="31"/>
        <v>-33270.42</v>
      </c>
      <c r="CC73" s="31">
        <f t="shared" ca="1" si="31"/>
        <v>-33633.83</v>
      </c>
      <c r="CD73" s="31">
        <f t="shared" ca="1" si="31"/>
        <v>-25191.79</v>
      </c>
      <c r="CE73" s="31">
        <f t="shared" ca="1" si="30"/>
        <v>-16894.310000000001</v>
      </c>
      <c r="CF73" s="31">
        <f t="shared" ca="1" si="30"/>
        <v>-21237.82</v>
      </c>
      <c r="CG73" s="31">
        <f t="shared" ca="1" si="30"/>
        <v>-57426.84</v>
      </c>
      <c r="CH73" s="31">
        <f t="shared" ca="1" si="30"/>
        <v>-38608.11</v>
      </c>
      <c r="CI73" s="31">
        <f t="shared" ca="1" si="30"/>
        <v>-47327.76</v>
      </c>
      <c r="CJ73" s="31">
        <f t="shared" ca="1" si="30"/>
        <v>-50535</v>
      </c>
      <c r="CK73" s="32">
        <f t="shared" ca="1" si="28"/>
        <v>1500.09</v>
      </c>
      <c r="CL73" s="32">
        <f t="shared" ca="1" si="28"/>
        <v>1284.23</v>
      </c>
      <c r="CM73" s="32">
        <f t="shared" ca="1" si="28"/>
        <v>1076.5999999999999</v>
      </c>
      <c r="CN73" s="32">
        <f t="shared" ca="1" si="28"/>
        <v>763.78</v>
      </c>
      <c r="CO73" s="32">
        <f t="shared" ca="1" si="28"/>
        <v>772.13</v>
      </c>
      <c r="CP73" s="32">
        <f t="shared" ca="1" si="28"/>
        <v>578.32000000000005</v>
      </c>
      <c r="CQ73" s="32">
        <f t="shared" ca="1" si="43"/>
        <v>387.84</v>
      </c>
      <c r="CR73" s="32">
        <f t="shared" ca="1" si="43"/>
        <v>487.55</v>
      </c>
      <c r="CS73" s="32">
        <f t="shared" ca="1" si="43"/>
        <v>1318.34</v>
      </c>
      <c r="CT73" s="32">
        <f t="shared" ca="1" si="43"/>
        <v>886.32</v>
      </c>
      <c r="CU73" s="32">
        <f t="shared" ca="1" si="43"/>
        <v>1086.5</v>
      </c>
      <c r="CV73" s="32">
        <f t="shared" ca="1" si="43"/>
        <v>1160.1199999999999</v>
      </c>
      <c r="CW73" s="31">
        <f t="shared" ca="1" si="29"/>
        <v>-52383.11</v>
      </c>
      <c r="CX73" s="31">
        <f t="shared" ca="1" si="29"/>
        <v>-44845.159999999996</v>
      </c>
      <c r="CY73" s="31">
        <f t="shared" ca="1" si="29"/>
        <v>-37594.78</v>
      </c>
      <c r="CZ73" s="31">
        <f t="shared" ca="1" si="29"/>
        <v>-26640.78</v>
      </c>
      <c r="DA73" s="31">
        <f t="shared" ca="1" si="29"/>
        <v>-26931.770000000004</v>
      </c>
      <c r="DB73" s="31">
        <f t="shared" ca="1" si="29"/>
        <v>-20171.940000000002</v>
      </c>
      <c r="DC73" s="31">
        <f t="shared" ca="1" si="44"/>
        <v>-13589.910000000002</v>
      </c>
      <c r="DD73" s="31">
        <f t="shared" ca="1" si="44"/>
        <v>-17083.87</v>
      </c>
      <c r="DE73" s="31">
        <f t="shared" ca="1" si="44"/>
        <v>-46194.59</v>
      </c>
      <c r="DF73" s="31">
        <f t="shared" ca="1" si="44"/>
        <v>-30631.23</v>
      </c>
      <c r="DG73" s="31">
        <f t="shared" ca="1" si="44"/>
        <v>-37549.290000000008</v>
      </c>
      <c r="DH73" s="31">
        <f t="shared" ca="1" si="44"/>
        <v>-40093.89</v>
      </c>
      <c r="DI73" s="32">
        <f t="shared" ca="1" si="36"/>
        <v>-2619.16</v>
      </c>
      <c r="DJ73" s="32">
        <f t="shared" ca="1" si="36"/>
        <v>-2242.2600000000002</v>
      </c>
      <c r="DK73" s="32">
        <f t="shared" ca="1" si="36"/>
        <v>-1879.74</v>
      </c>
      <c r="DL73" s="32">
        <f t="shared" ca="1" si="32"/>
        <v>-1332.04</v>
      </c>
      <c r="DM73" s="32">
        <f t="shared" ca="1" si="32"/>
        <v>-1346.59</v>
      </c>
      <c r="DN73" s="32">
        <f t="shared" ca="1" si="32"/>
        <v>-1008.6</v>
      </c>
      <c r="DO73" s="32">
        <f t="shared" ca="1" si="32"/>
        <v>-679.5</v>
      </c>
      <c r="DP73" s="32">
        <f t="shared" ca="1" si="32"/>
        <v>-854.19</v>
      </c>
      <c r="DQ73" s="32">
        <f t="shared" ca="1" si="32"/>
        <v>-2309.73</v>
      </c>
      <c r="DR73" s="32">
        <f t="shared" ca="1" si="32"/>
        <v>-1531.56</v>
      </c>
      <c r="DS73" s="32">
        <f t="shared" ca="1" si="32"/>
        <v>-1877.46</v>
      </c>
      <c r="DT73" s="32">
        <f t="shared" ca="1" si="32"/>
        <v>-2004.69</v>
      </c>
      <c r="DU73" s="31">
        <f t="shared" ca="1" si="37"/>
        <v>-16876.28</v>
      </c>
      <c r="DV73" s="31">
        <f t="shared" ca="1" si="37"/>
        <v>-14343.03</v>
      </c>
      <c r="DW73" s="31">
        <f t="shared" ca="1" si="37"/>
        <v>-11944.8</v>
      </c>
      <c r="DX73" s="31">
        <f t="shared" ca="1" si="33"/>
        <v>-8413.5300000000007</v>
      </c>
      <c r="DY73" s="31">
        <f t="shared" ca="1" si="33"/>
        <v>-8461.16</v>
      </c>
      <c r="DZ73" s="31">
        <f t="shared" ca="1" si="33"/>
        <v>-6303.16</v>
      </c>
      <c r="EA73" s="31">
        <f t="shared" ca="1" si="33"/>
        <v>-4224.12</v>
      </c>
      <c r="EB73" s="31">
        <f t="shared" ca="1" si="33"/>
        <v>-5281.12</v>
      </c>
      <c r="EC73" s="31">
        <f t="shared" ca="1" si="33"/>
        <v>-14201.62</v>
      </c>
      <c r="ED73" s="31">
        <f t="shared" ca="1" si="33"/>
        <v>-9366.6200000000008</v>
      </c>
      <c r="EE73" s="31">
        <f t="shared" ca="1" si="33"/>
        <v>-11418.29</v>
      </c>
      <c r="EF73" s="31">
        <f t="shared" ca="1" si="33"/>
        <v>-12126.16</v>
      </c>
      <c r="EG73" s="32">
        <f t="shared" ca="1" si="38"/>
        <v>-71878.55</v>
      </c>
      <c r="EH73" s="32">
        <f t="shared" ca="1" si="38"/>
        <v>-61430.45</v>
      </c>
      <c r="EI73" s="32">
        <f t="shared" ca="1" si="38"/>
        <v>-51419.319999999992</v>
      </c>
      <c r="EJ73" s="32">
        <f t="shared" ca="1" si="34"/>
        <v>-36386.35</v>
      </c>
      <c r="EK73" s="32">
        <f t="shared" ca="1" si="34"/>
        <v>-36739.520000000004</v>
      </c>
      <c r="EL73" s="32">
        <f t="shared" ca="1" si="34"/>
        <v>-27483.7</v>
      </c>
      <c r="EM73" s="32">
        <f t="shared" ca="1" si="34"/>
        <v>-18493.530000000002</v>
      </c>
      <c r="EN73" s="32">
        <f t="shared" ca="1" si="34"/>
        <v>-23219.179999999997</v>
      </c>
      <c r="EO73" s="32">
        <f t="shared" ca="1" si="34"/>
        <v>-62705.94</v>
      </c>
      <c r="EP73" s="32">
        <f t="shared" ca="1" si="34"/>
        <v>-41529.410000000003</v>
      </c>
      <c r="EQ73" s="32">
        <f t="shared" ca="1" si="34"/>
        <v>-50845.040000000008</v>
      </c>
      <c r="ER73" s="32">
        <f t="shared" ca="1" si="34"/>
        <v>-54224.740000000005</v>
      </c>
    </row>
    <row r="74" spans="1:148">
      <c r="A74" t="s">
        <v>462</v>
      </c>
      <c r="B74" s="1" t="s">
        <v>119</v>
      </c>
      <c r="C74" t="str">
        <f t="shared" ca="1" si="40"/>
        <v>GWW1</v>
      </c>
      <c r="D74" t="str">
        <f t="shared" ca="1" si="41"/>
        <v>Soderglen Wind Facility</v>
      </c>
      <c r="E74" s="51">
        <f ca="1">IFERROR(IF(AND($A74=VLOOKUP($A74&amp;"."&amp;$C74,UncollectibleLookup,2,FALSE),$C74=VLOOKUP($A74&amp;"."&amp;$C74,UncollectibleLookup,4,FALSE)),0,'Module C Corrected'!E74),'Module C Corrected'!E74)</f>
        <v>30427.069100000001</v>
      </c>
      <c r="F74" s="51">
        <f ca="1">IFERROR(IF(AND($A74=VLOOKUP($A74&amp;"."&amp;$C74,UncollectibleLookup,2,FALSE),$C74=VLOOKUP($A74&amp;"."&amp;$C74,UncollectibleLookup,4,FALSE)),0,'Module C Corrected'!F74),'Module C Corrected'!F74)</f>
        <v>17069.316599999998</v>
      </c>
      <c r="G74" s="51">
        <f ca="1">IFERROR(IF(AND($A74=VLOOKUP($A74&amp;"."&amp;$C74,UncollectibleLookup,2,FALSE),$C74=VLOOKUP($A74&amp;"."&amp;$C74,UncollectibleLookup,4,FALSE)),0,'Module C Corrected'!G74),'Module C Corrected'!G74)</f>
        <v>23565.881600000001</v>
      </c>
      <c r="H74" s="51">
        <f ca="1">IFERROR(IF(AND($A74=VLOOKUP($A74&amp;"."&amp;$C74,UncollectibleLookup,2,FALSE),$C74=VLOOKUP($A74&amp;"."&amp;$C74,UncollectibleLookup,4,FALSE)),0,'Module C Corrected'!H74),'Module C Corrected'!H74)</f>
        <v>20018.044999999998</v>
      </c>
      <c r="I74" s="51">
        <f ca="1">IFERROR(IF(AND($A74=VLOOKUP($A74&amp;"."&amp;$C74,UncollectibleLookup,2,FALSE),$C74=VLOOKUP($A74&amp;"."&amp;$C74,UncollectibleLookup,4,FALSE)),0,'Module C Corrected'!I74),'Module C Corrected'!I74)</f>
        <v>18979.323700000001</v>
      </c>
      <c r="J74" s="51">
        <f ca="1">IFERROR(IF(AND($A74=VLOOKUP($A74&amp;"."&amp;$C74,UncollectibleLookup,2,FALSE),$C74=VLOOKUP($A74&amp;"."&amp;$C74,UncollectibleLookup,4,FALSE)),0,'Module C Corrected'!J74),'Module C Corrected'!J74)</f>
        <v>12809.3374</v>
      </c>
      <c r="K74" s="51">
        <f ca="1">IFERROR(IF(AND($A74=VLOOKUP($A74&amp;"."&amp;$C74,UncollectibleLookup,2,FALSE),$C74=VLOOKUP($A74&amp;"."&amp;$C74,UncollectibleLookup,4,FALSE)),0,'Module C Corrected'!K74),'Module C Corrected'!K74)</f>
        <v>9275.7831000000006</v>
      </c>
      <c r="L74" s="51">
        <f ca="1">IFERROR(IF(AND($A74=VLOOKUP($A74&amp;"."&amp;$C74,UncollectibleLookup,2,FALSE),$C74=VLOOKUP($A74&amp;"."&amp;$C74,UncollectibleLookup,4,FALSE)),0,'Module C Corrected'!L74),'Module C Corrected'!L74)</f>
        <v>10795.3393</v>
      </c>
      <c r="M74" s="51">
        <f ca="1">IFERROR(IF(AND($A74=VLOOKUP($A74&amp;"."&amp;$C74,UncollectibleLookup,2,FALSE),$C74=VLOOKUP($A74&amp;"."&amp;$C74,UncollectibleLookup,4,FALSE)),0,'Module C Corrected'!M74),'Module C Corrected'!M74)</f>
        <v>15853.443600000001</v>
      </c>
      <c r="N74" s="51">
        <f ca="1">IFERROR(IF(AND($A74=VLOOKUP($A74&amp;"."&amp;$C74,UncollectibleLookup,2,FALSE),$C74=VLOOKUP($A74&amp;"."&amp;$C74,UncollectibleLookup,4,FALSE)),0,'Module C Corrected'!N74),'Module C Corrected'!N74)</f>
        <v>18612.210599999999</v>
      </c>
      <c r="O74" s="51">
        <f ca="1">IFERROR(IF(AND($A74=VLOOKUP($A74&amp;"."&amp;$C74,UncollectibleLookup,2,FALSE),$C74=VLOOKUP($A74&amp;"."&amp;$C74,UncollectibleLookup,4,FALSE)),0,'Module C Corrected'!O74),'Module C Corrected'!O74)</f>
        <v>36237.563499999997</v>
      </c>
      <c r="P74" s="51">
        <f ca="1">IFERROR(IF(AND($A74=VLOOKUP($A74&amp;"."&amp;$C74,UncollectibleLookup,2,FALSE),$C74=VLOOKUP($A74&amp;"."&amp;$C74,UncollectibleLookup,4,FALSE)),0,'Module C Corrected'!P74),'Module C Corrected'!P74)</f>
        <v>19263.136399999999</v>
      </c>
      <c r="Q74" s="32">
        <f ca="1">IFERROR(IF(AND($A74=VLOOKUP($A74&amp;"."&amp;$C74,UncollectibleLookup,2,FALSE),$C74=VLOOKUP($A74&amp;"."&amp;$C74,UncollectibleLookup,4,FALSE)),0,'Module C Corrected'!Q74),'Module C Corrected'!Q74)</f>
        <v>2005218.92</v>
      </c>
      <c r="R74" s="32">
        <f ca="1">IFERROR(IF(AND($A74=VLOOKUP($A74&amp;"."&amp;$C74,UncollectibleLookup,2,FALSE),$C74=VLOOKUP($A74&amp;"."&amp;$C74,UncollectibleLookup,4,FALSE)),0,'Module C Corrected'!R74),'Module C Corrected'!R74)</f>
        <v>719382.76</v>
      </c>
      <c r="S74" s="32">
        <f ca="1">IFERROR(IF(AND($A74=VLOOKUP($A74&amp;"."&amp;$C74,UncollectibleLookup,2,FALSE),$C74=VLOOKUP($A74&amp;"."&amp;$C74,UncollectibleLookup,4,FALSE)),0,'Module C Corrected'!S74),'Module C Corrected'!S74)</f>
        <v>878186.08</v>
      </c>
      <c r="T74" s="32">
        <f ca="1">IFERROR(IF(AND($A74=VLOOKUP($A74&amp;"."&amp;$C74,UncollectibleLookup,2,FALSE),$C74=VLOOKUP($A74&amp;"."&amp;$C74,UncollectibleLookup,4,FALSE)),0,'Module C Corrected'!T74),'Module C Corrected'!T74)</f>
        <v>524380.47</v>
      </c>
      <c r="U74" s="32">
        <f ca="1">IFERROR(IF(AND($A74=VLOOKUP($A74&amp;"."&amp;$C74,UncollectibleLookup,2,FALSE),$C74=VLOOKUP($A74&amp;"."&amp;$C74,UncollectibleLookup,4,FALSE)),0,'Module C Corrected'!U74),'Module C Corrected'!U74)</f>
        <v>638690.93000000005</v>
      </c>
      <c r="V74" s="32">
        <f ca="1">IFERROR(IF(AND($A74=VLOOKUP($A74&amp;"."&amp;$C74,UncollectibleLookup,2,FALSE),$C74=VLOOKUP($A74&amp;"."&amp;$C74,UncollectibleLookup,4,FALSE)),0,'Module C Corrected'!V74),'Module C Corrected'!V74)</f>
        <v>343567.75</v>
      </c>
      <c r="W74" s="32">
        <f ca="1">IFERROR(IF(AND($A74=VLOOKUP($A74&amp;"."&amp;$C74,UncollectibleLookup,2,FALSE),$C74=VLOOKUP($A74&amp;"."&amp;$C74,UncollectibleLookup,4,FALSE)),0,'Module C Corrected'!W74),'Module C Corrected'!W74)</f>
        <v>302909.11</v>
      </c>
      <c r="X74" s="32">
        <f ca="1">IFERROR(IF(AND($A74=VLOOKUP($A74&amp;"."&amp;$C74,UncollectibleLookup,2,FALSE),$C74=VLOOKUP($A74&amp;"."&amp;$C74,UncollectibleLookup,4,FALSE)),0,'Module C Corrected'!X74),'Module C Corrected'!X74)</f>
        <v>343486.1</v>
      </c>
      <c r="Y74" s="32">
        <f ca="1">IFERROR(IF(AND($A74=VLOOKUP($A74&amp;"."&amp;$C74,UncollectibleLookup,2,FALSE),$C74=VLOOKUP($A74&amp;"."&amp;$C74,UncollectibleLookup,4,FALSE)),0,'Module C Corrected'!Y74),'Module C Corrected'!Y74)</f>
        <v>1021402.04</v>
      </c>
      <c r="Z74" s="32">
        <f ca="1">IFERROR(IF(AND($A74=VLOOKUP($A74&amp;"."&amp;$C74,UncollectibleLookup,2,FALSE),$C74=VLOOKUP($A74&amp;"."&amp;$C74,UncollectibleLookup,4,FALSE)),0,'Module C Corrected'!Z74),'Module C Corrected'!Z74)</f>
        <v>554235.94999999995</v>
      </c>
      <c r="AA74" s="32">
        <f ca="1">IFERROR(IF(AND($A74=VLOOKUP($A74&amp;"."&amp;$C74,UncollectibleLookup,2,FALSE),$C74=VLOOKUP($A74&amp;"."&amp;$C74,UncollectibleLookup,4,FALSE)),0,'Module C Corrected'!AA74),'Module C Corrected'!AA74)</f>
        <v>1800354.48</v>
      </c>
      <c r="AB74" s="32">
        <f ca="1">IFERROR(IF(AND($A74=VLOOKUP($A74&amp;"."&amp;$C74,UncollectibleLookup,2,FALSE),$C74=VLOOKUP($A74&amp;"."&amp;$C74,UncollectibleLookup,4,FALSE)),0,'Module C Corrected'!AB74),'Module C Corrected'!AB74)</f>
        <v>749156.69</v>
      </c>
      <c r="AC74" s="2">
        <f>IF(ISBLANK('Module C Corrected'!AC74),"",'Module C Corrected'!AC74)</f>
        <v>1.46</v>
      </c>
      <c r="AD74" s="2">
        <f>IF(ISBLANK('Module C Corrected'!AD74),"",'Module C Corrected'!AD74)</f>
        <v>1.46</v>
      </c>
      <c r="AE74" s="2">
        <f>IF(ISBLANK('Module C Corrected'!AE74),"",'Module C Corrected'!AE74)</f>
        <v>1.46</v>
      </c>
      <c r="AF74" s="2">
        <f>IF(ISBLANK('Module C Corrected'!AF74),"",'Module C Corrected'!AF74)</f>
        <v>1.46</v>
      </c>
      <c r="AG74" s="2">
        <f>IF(ISBLANK('Module C Corrected'!AG74),"",'Module C Corrected'!AG74)</f>
        <v>1.46</v>
      </c>
      <c r="AH74" s="2">
        <f>IF(ISBLANK('Module C Corrected'!AH74),"",'Module C Corrected'!AH74)</f>
        <v>1.46</v>
      </c>
      <c r="AI74" s="2">
        <f>IF(ISBLANK('Module C Corrected'!AI74),"",'Module C Corrected'!AI74)</f>
        <v>1.46</v>
      </c>
      <c r="AJ74" s="2">
        <f>IF(ISBLANK('Module C Corrected'!AJ74),"",'Module C Corrected'!AJ74)</f>
        <v>1.46</v>
      </c>
      <c r="AK74" s="2">
        <f>IF(ISBLANK('Module C Corrected'!AK74),"",'Module C Corrected'!AK74)</f>
        <v>1.72</v>
      </c>
      <c r="AL74" s="2">
        <f>IF(ISBLANK('Module C Corrected'!AL74),"",'Module C Corrected'!AL74)</f>
        <v>1.72</v>
      </c>
      <c r="AM74" s="2">
        <f>IF(ISBLANK('Module C Corrected'!AM74),"",'Module C Corrected'!AM74)</f>
        <v>1.72</v>
      </c>
      <c r="AN74" s="2">
        <f>IF(ISBLANK('Module C Corrected'!AN74),"",'Module C Corrected'!AN74)</f>
        <v>1.72</v>
      </c>
      <c r="AO74" s="33">
        <f ca="1">IFERROR(IF(AND($A74=VLOOKUP($A74&amp;"."&amp;$C74,UncollectibleLookup,2,FALSE),$C74=VLOOKUP($A74&amp;"."&amp;$C74,UncollectibleLookup,4,FALSE)),0,'Module C Corrected'!AO74),'Module C Corrected'!AO74)</f>
        <v>29276.2</v>
      </c>
      <c r="AP74" s="33">
        <f ca="1">IFERROR(IF(AND($A74=VLOOKUP($A74&amp;"."&amp;$C74,UncollectibleLookup,2,FALSE),$C74=VLOOKUP($A74&amp;"."&amp;$C74,UncollectibleLookup,4,FALSE)),0,'Module C Corrected'!AP74),'Module C Corrected'!AP74)</f>
        <v>10502.99</v>
      </c>
      <c r="AQ74" s="33">
        <f ca="1">IFERROR(IF(AND($A74=VLOOKUP($A74&amp;"."&amp;$C74,UncollectibleLookup,2,FALSE),$C74=VLOOKUP($A74&amp;"."&amp;$C74,UncollectibleLookup,4,FALSE)),0,'Module C Corrected'!AQ74),'Module C Corrected'!AQ74)</f>
        <v>12821.52</v>
      </c>
      <c r="AR74" s="33">
        <f ca="1">IFERROR(IF(AND($A74=VLOOKUP($A74&amp;"."&amp;$C74,UncollectibleLookup,2,FALSE),$C74=VLOOKUP($A74&amp;"."&amp;$C74,UncollectibleLookup,4,FALSE)),0,'Module C Corrected'!AR74),'Module C Corrected'!AR74)</f>
        <v>7655.95</v>
      </c>
      <c r="AS74" s="33">
        <f ca="1">IFERROR(IF(AND($A74=VLOOKUP($A74&amp;"."&amp;$C74,UncollectibleLookup,2,FALSE),$C74=VLOOKUP($A74&amp;"."&amp;$C74,UncollectibleLookup,4,FALSE)),0,'Module C Corrected'!AS74),'Module C Corrected'!AS74)</f>
        <v>9324.89</v>
      </c>
      <c r="AT74" s="33">
        <f ca="1">IFERROR(IF(AND($A74=VLOOKUP($A74&amp;"."&amp;$C74,UncollectibleLookup,2,FALSE),$C74=VLOOKUP($A74&amp;"."&amp;$C74,UncollectibleLookup,4,FALSE)),0,'Module C Corrected'!AT74),'Module C Corrected'!AT74)</f>
        <v>5016.09</v>
      </c>
      <c r="AU74" s="33">
        <f ca="1">IFERROR(IF(AND($A74=VLOOKUP($A74&amp;"."&amp;$C74,UncollectibleLookup,2,FALSE),$C74=VLOOKUP($A74&amp;"."&amp;$C74,UncollectibleLookup,4,FALSE)),0,'Module C Corrected'!AU74),'Module C Corrected'!AU74)</f>
        <v>4422.47</v>
      </c>
      <c r="AV74" s="33">
        <f ca="1">IFERROR(IF(AND($A74=VLOOKUP($A74&amp;"."&amp;$C74,UncollectibleLookup,2,FALSE),$C74=VLOOKUP($A74&amp;"."&amp;$C74,UncollectibleLookup,4,FALSE)),0,'Module C Corrected'!AV74),'Module C Corrected'!AV74)</f>
        <v>5014.8999999999996</v>
      </c>
      <c r="AW74" s="33">
        <f ca="1">IFERROR(IF(AND($A74=VLOOKUP($A74&amp;"."&amp;$C74,UncollectibleLookup,2,FALSE),$C74=VLOOKUP($A74&amp;"."&amp;$C74,UncollectibleLookup,4,FALSE)),0,'Module C Corrected'!AW74),'Module C Corrected'!AW74)</f>
        <v>17568.12</v>
      </c>
      <c r="AX74" s="33">
        <f ca="1">IFERROR(IF(AND($A74=VLOOKUP($A74&amp;"."&amp;$C74,UncollectibleLookup,2,FALSE),$C74=VLOOKUP($A74&amp;"."&amp;$C74,UncollectibleLookup,4,FALSE)),0,'Module C Corrected'!AX74),'Module C Corrected'!AX74)</f>
        <v>9532.86</v>
      </c>
      <c r="AY74" s="33">
        <f ca="1">IFERROR(IF(AND($A74=VLOOKUP($A74&amp;"."&amp;$C74,UncollectibleLookup,2,FALSE),$C74=VLOOKUP($A74&amp;"."&amp;$C74,UncollectibleLookup,4,FALSE)),0,'Module C Corrected'!AY74),'Module C Corrected'!AY74)</f>
        <v>30966.1</v>
      </c>
      <c r="AZ74" s="33">
        <f ca="1">IFERROR(IF(AND($A74=VLOOKUP($A74&amp;"."&amp;$C74,UncollectibleLookup,2,FALSE),$C74=VLOOKUP($A74&amp;"."&amp;$C74,UncollectibleLookup,4,FALSE)),0,'Module C Corrected'!AZ74),'Module C Corrected'!AZ74)</f>
        <v>12885.49</v>
      </c>
      <c r="BA74" s="31">
        <f t="shared" ca="1" si="27"/>
        <v>-601.57000000000005</v>
      </c>
      <c r="BB74" s="31">
        <f t="shared" ca="1" si="27"/>
        <v>-215.81</v>
      </c>
      <c r="BC74" s="31">
        <f t="shared" ca="1" si="27"/>
        <v>-263.45999999999998</v>
      </c>
      <c r="BD74" s="31">
        <f t="shared" ca="1" si="27"/>
        <v>-209.75</v>
      </c>
      <c r="BE74" s="31">
        <f t="shared" ca="1" si="27"/>
        <v>-255.48</v>
      </c>
      <c r="BF74" s="31">
        <f t="shared" ca="1" si="27"/>
        <v>-137.43</v>
      </c>
      <c r="BG74" s="31">
        <f t="shared" ca="1" si="42"/>
        <v>0</v>
      </c>
      <c r="BH74" s="31">
        <f t="shared" ca="1" si="42"/>
        <v>0</v>
      </c>
      <c r="BI74" s="31">
        <f t="shared" ca="1" si="42"/>
        <v>0</v>
      </c>
      <c r="BJ74" s="31">
        <f t="shared" ca="1" si="42"/>
        <v>-665.08</v>
      </c>
      <c r="BK74" s="31">
        <f t="shared" ca="1" si="42"/>
        <v>-2160.4299999999998</v>
      </c>
      <c r="BL74" s="31">
        <f t="shared" ca="1" si="42"/>
        <v>-898.99</v>
      </c>
      <c r="BM74" s="6">
        <f t="shared" ca="1" si="39"/>
        <v>2.24E-2</v>
      </c>
      <c r="BN74" s="6">
        <f t="shared" ca="1" si="39"/>
        <v>2.24E-2</v>
      </c>
      <c r="BO74" s="6">
        <f t="shared" ca="1" si="39"/>
        <v>2.24E-2</v>
      </c>
      <c r="BP74" s="6">
        <f t="shared" ca="1" si="39"/>
        <v>2.24E-2</v>
      </c>
      <c r="BQ74" s="6">
        <f t="shared" ca="1" si="39"/>
        <v>2.24E-2</v>
      </c>
      <c r="BR74" s="6">
        <f t="shared" ca="1" si="39"/>
        <v>2.24E-2</v>
      </c>
      <c r="BS74" s="6">
        <f t="shared" ca="1" si="39"/>
        <v>2.24E-2</v>
      </c>
      <c r="BT74" s="6">
        <f t="shared" ca="1" si="39"/>
        <v>2.24E-2</v>
      </c>
      <c r="BU74" s="6">
        <f t="shared" ca="1" si="39"/>
        <v>2.24E-2</v>
      </c>
      <c r="BV74" s="6">
        <f t="shared" ca="1" si="39"/>
        <v>2.24E-2</v>
      </c>
      <c r="BW74" s="6">
        <f t="shared" ca="1" si="39"/>
        <v>2.24E-2</v>
      </c>
      <c r="BX74" s="6">
        <f t="shared" ca="1" si="39"/>
        <v>2.24E-2</v>
      </c>
      <c r="BY74" s="31">
        <f t="shared" ca="1" si="31"/>
        <v>44916.9</v>
      </c>
      <c r="BZ74" s="31">
        <f t="shared" ca="1" si="31"/>
        <v>16114.17</v>
      </c>
      <c r="CA74" s="31">
        <f t="shared" ca="1" si="31"/>
        <v>19671.37</v>
      </c>
      <c r="CB74" s="31">
        <f t="shared" ca="1" si="31"/>
        <v>11746.12</v>
      </c>
      <c r="CC74" s="31">
        <f t="shared" ca="1" si="31"/>
        <v>14306.68</v>
      </c>
      <c r="CD74" s="31">
        <f t="shared" ca="1" si="31"/>
        <v>7695.92</v>
      </c>
      <c r="CE74" s="31">
        <f t="shared" ca="1" si="30"/>
        <v>6785.16</v>
      </c>
      <c r="CF74" s="31">
        <f t="shared" ca="1" si="30"/>
        <v>7694.09</v>
      </c>
      <c r="CG74" s="31">
        <f t="shared" ca="1" si="30"/>
        <v>22879.41</v>
      </c>
      <c r="CH74" s="31">
        <f t="shared" ca="1" si="30"/>
        <v>12414.89</v>
      </c>
      <c r="CI74" s="31">
        <f t="shared" ca="1" si="30"/>
        <v>40327.94</v>
      </c>
      <c r="CJ74" s="31">
        <f t="shared" ca="1" si="30"/>
        <v>16781.11</v>
      </c>
      <c r="CK74" s="32">
        <f t="shared" ca="1" si="28"/>
        <v>5013.05</v>
      </c>
      <c r="CL74" s="32">
        <f t="shared" ca="1" si="28"/>
        <v>1798.46</v>
      </c>
      <c r="CM74" s="32">
        <f t="shared" ca="1" si="28"/>
        <v>2195.4699999999998</v>
      </c>
      <c r="CN74" s="32">
        <f t="shared" ca="1" si="28"/>
        <v>1310.95</v>
      </c>
      <c r="CO74" s="32">
        <f t="shared" ca="1" si="28"/>
        <v>1596.73</v>
      </c>
      <c r="CP74" s="32">
        <f t="shared" ca="1" si="28"/>
        <v>858.92</v>
      </c>
      <c r="CQ74" s="32">
        <f t="shared" ca="1" si="43"/>
        <v>757.27</v>
      </c>
      <c r="CR74" s="32">
        <f t="shared" ca="1" si="43"/>
        <v>858.72</v>
      </c>
      <c r="CS74" s="32">
        <f t="shared" ca="1" si="43"/>
        <v>2553.5100000000002</v>
      </c>
      <c r="CT74" s="32">
        <f t="shared" ca="1" si="43"/>
        <v>1385.59</v>
      </c>
      <c r="CU74" s="32">
        <f t="shared" ca="1" si="43"/>
        <v>4500.8900000000003</v>
      </c>
      <c r="CV74" s="32">
        <f t="shared" ca="1" si="43"/>
        <v>1872.89</v>
      </c>
      <c r="CW74" s="31">
        <f t="shared" ca="1" si="29"/>
        <v>21255.320000000003</v>
      </c>
      <c r="CX74" s="31">
        <f t="shared" ca="1" si="29"/>
        <v>7625.4500000000016</v>
      </c>
      <c r="CY74" s="31">
        <f t="shared" ca="1" si="29"/>
        <v>9308.7799999999988</v>
      </c>
      <c r="CZ74" s="31">
        <f t="shared" ca="1" si="29"/>
        <v>5610.8700000000017</v>
      </c>
      <c r="DA74" s="31">
        <f t="shared" ca="1" si="29"/>
        <v>6834</v>
      </c>
      <c r="DB74" s="31">
        <f t="shared" ca="1" si="29"/>
        <v>3676.18</v>
      </c>
      <c r="DC74" s="31">
        <f t="shared" ca="1" si="44"/>
        <v>3119.96</v>
      </c>
      <c r="DD74" s="31">
        <f t="shared" ca="1" si="44"/>
        <v>3537.91</v>
      </c>
      <c r="DE74" s="31">
        <f t="shared" ca="1" si="44"/>
        <v>7864.7999999999993</v>
      </c>
      <c r="DF74" s="31">
        <f t="shared" ca="1" si="44"/>
        <v>4932.6999999999989</v>
      </c>
      <c r="DG74" s="31">
        <f t="shared" ca="1" si="44"/>
        <v>16023.160000000003</v>
      </c>
      <c r="DH74" s="31">
        <f t="shared" ca="1" si="44"/>
        <v>6667.5</v>
      </c>
      <c r="DI74" s="32">
        <f t="shared" ca="1" si="36"/>
        <v>1062.77</v>
      </c>
      <c r="DJ74" s="32">
        <f t="shared" ca="1" si="36"/>
        <v>381.27</v>
      </c>
      <c r="DK74" s="32">
        <f t="shared" ca="1" si="36"/>
        <v>465.44</v>
      </c>
      <c r="DL74" s="32">
        <f t="shared" ca="1" si="32"/>
        <v>280.54000000000002</v>
      </c>
      <c r="DM74" s="32">
        <f t="shared" ca="1" si="32"/>
        <v>341.7</v>
      </c>
      <c r="DN74" s="32">
        <f t="shared" ca="1" si="32"/>
        <v>183.81</v>
      </c>
      <c r="DO74" s="32">
        <f t="shared" ca="1" si="32"/>
        <v>156</v>
      </c>
      <c r="DP74" s="32">
        <f t="shared" ca="1" si="32"/>
        <v>176.9</v>
      </c>
      <c r="DQ74" s="32">
        <f t="shared" ca="1" si="32"/>
        <v>393.24</v>
      </c>
      <c r="DR74" s="32">
        <f t="shared" ca="1" si="32"/>
        <v>246.64</v>
      </c>
      <c r="DS74" s="32">
        <f t="shared" ca="1" si="32"/>
        <v>801.16</v>
      </c>
      <c r="DT74" s="32">
        <f t="shared" ca="1" si="32"/>
        <v>333.38</v>
      </c>
      <c r="DU74" s="31">
        <f t="shared" ca="1" si="37"/>
        <v>6847.83</v>
      </c>
      <c r="DV74" s="31">
        <f t="shared" ca="1" si="37"/>
        <v>2438.88</v>
      </c>
      <c r="DW74" s="31">
        <f t="shared" ca="1" si="37"/>
        <v>2957.63</v>
      </c>
      <c r="DX74" s="31">
        <f t="shared" ca="1" si="33"/>
        <v>1771.99</v>
      </c>
      <c r="DY74" s="31">
        <f t="shared" ca="1" si="33"/>
        <v>2147.04</v>
      </c>
      <c r="DZ74" s="31">
        <f t="shared" ca="1" si="33"/>
        <v>1148.7</v>
      </c>
      <c r="EA74" s="31">
        <f t="shared" ca="1" si="33"/>
        <v>969.77</v>
      </c>
      <c r="EB74" s="31">
        <f t="shared" ca="1" si="33"/>
        <v>1093.67</v>
      </c>
      <c r="EC74" s="31">
        <f t="shared" ca="1" si="33"/>
        <v>2417.88</v>
      </c>
      <c r="ED74" s="31">
        <f t="shared" ca="1" si="33"/>
        <v>1508.35</v>
      </c>
      <c r="EE74" s="31">
        <f t="shared" ca="1" si="33"/>
        <v>4872.45</v>
      </c>
      <c r="EF74" s="31">
        <f t="shared" ca="1" si="33"/>
        <v>2016.55</v>
      </c>
      <c r="EG74" s="32">
        <f t="shared" ca="1" si="38"/>
        <v>29165.920000000006</v>
      </c>
      <c r="EH74" s="32">
        <f t="shared" ca="1" si="38"/>
        <v>10445.600000000002</v>
      </c>
      <c r="EI74" s="32">
        <f t="shared" ca="1" si="38"/>
        <v>12731.849999999999</v>
      </c>
      <c r="EJ74" s="32">
        <f t="shared" ca="1" si="34"/>
        <v>7663.4000000000015</v>
      </c>
      <c r="EK74" s="32">
        <f t="shared" ca="1" si="34"/>
        <v>9322.74</v>
      </c>
      <c r="EL74" s="32">
        <f t="shared" ca="1" si="34"/>
        <v>5008.6899999999996</v>
      </c>
      <c r="EM74" s="32">
        <f t="shared" ca="1" si="34"/>
        <v>4245.7299999999996</v>
      </c>
      <c r="EN74" s="32">
        <f t="shared" ca="1" si="34"/>
        <v>4808.4799999999996</v>
      </c>
      <c r="EO74" s="32">
        <f t="shared" ca="1" si="34"/>
        <v>10675.919999999998</v>
      </c>
      <c r="EP74" s="32">
        <f t="shared" ca="1" si="34"/>
        <v>6687.6899999999987</v>
      </c>
      <c r="EQ74" s="32">
        <f t="shared" ca="1" si="34"/>
        <v>21696.770000000004</v>
      </c>
      <c r="ER74" s="32">
        <f t="shared" ca="1" si="34"/>
        <v>9017.43</v>
      </c>
    </row>
    <row r="75" spans="1:148">
      <c r="A75" t="s">
        <v>452</v>
      </c>
      <c r="B75" s="1" t="s">
        <v>92</v>
      </c>
      <c r="C75" t="str">
        <f t="shared" ca="1" si="40"/>
        <v>HRM</v>
      </c>
      <c r="D75" t="str">
        <f t="shared" ca="1" si="41"/>
        <v>H. R. Milner</v>
      </c>
      <c r="E75" s="51">
        <f ca="1">IFERROR(IF(AND($A75=VLOOKUP($A75&amp;"."&amp;$C75,UncollectibleLookup,2,FALSE),$C75=VLOOKUP($A75&amp;"."&amp;$C75,UncollectibleLookup,4,FALSE)),0,'Module C Corrected'!E75),'Module C Corrected'!E75)</f>
        <v>90227.869399999996</v>
      </c>
      <c r="F75" s="51">
        <f ca="1">IFERROR(IF(AND($A75=VLOOKUP($A75&amp;"."&amp;$C75,UncollectibleLookup,2,FALSE),$C75=VLOOKUP($A75&amp;"."&amp;$C75,UncollectibleLookup,4,FALSE)),0,'Module C Corrected'!F75),'Module C Corrected'!F75)</f>
        <v>69104.546400000007</v>
      </c>
      <c r="G75" s="51">
        <f ca="1">IFERROR(IF(AND($A75=VLOOKUP($A75&amp;"."&amp;$C75,UncollectibleLookup,2,FALSE),$C75=VLOOKUP($A75&amp;"."&amp;$C75,UncollectibleLookup,4,FALSE)),0,'Module C Corrected'!G75),'Module C Corrected'!G75)</f>
        <v>67956.812099999996</v>
      </c>
      <c r="H75" s="51">
        <f ca="1">IFERROR(IF(AND($A75=VLOOKUP($A75&amp;"."&amp;$C75,UncollectibleLookup,2,FALSE),$C75=VLOOKUP($A75&amp;"."&amp;$C75,UncollectibleLookup,4,FALSE)),0,'Module C Corrected'!H75),'Module C Corrected'!H75)</f>
        <v>60345.972300000001</v>
      </c>
      <c r="I75" s="51">
        <f ca="1">IFERROR(IF(AND($A75=VLOOKUP($A75&amp;"."&amp;$C75,UncollectibleLookup,2,FALSE),$C75=VLOOKUP($A75&amp;"."&amp;$C75,UncollectibleLookup,4,FALSE)),0,'Module C Corrected'!I75),'Module C Corrected'!I75)</f>
        <v>24913.787700000001</v>
      </c>
      <c r="J75" s="51">
        <f ca="1">IFERROR(IF(AND($A75=VLOOKUP($A75&amp;"."&amp;$C75,UncollectibleLookup,2,FALSE),$C75=VLOOKUP($A75&amp;"."&amp;$C75,UncollectibleLookup,4,FALSE)),0,'Module C Corrected'!J75),'Module C Corrected'!J75)</f>
        <v>95349.342099999994</v>
      </c>
      <c r="K75" s="51">
        <f ca="1">IFERROR(IF(AND($A75=VLOOKUP($A75&amp;"."&amp;$C75,UncollectibleLookup,2,FALSE),$C75=VLOOKUP($A75&amp;"."&amp;$C75,UncollectibleLookup,4,FALSE)),0,'Module C Corrected'!K75),'Module C Corrected'!K75)</f>
        <v>81587.210500000001</v>
      </c>
      <c r="L75" s="51">
        <f ca="1">IFERROR(IF(AND($A75=VLOOKUP($A75&amp;"."&amp;$C75,UncollectibleLookup,2,FALSE),$C75=VLOOKUP($A75&amp;"."&amp;$C75,UncollectibleLookup,4,FALSE)),0,'Module C Corrected'!L75),'Module C Corrected'!L75)</f>
        <v>98719.924299999999</v>
      </c>
      <c r="M75" s="51">
        <f ca="1">IFERROR(IF(AND($A75=VLOOKUP($A75&amp;"."&amp;$C75,UncollectibleLookup,2,FALSE),$C75=VLOOKUP($A75&amp;"."&amp;$C75,UncollectibleLookup,4,FALSE)),0,'Module C Corrected'!M75),'Module C Corrected'!M75)</f>
        <v>85041.596799999999</v>
      </c>
      <c r="N75" s="51">
        <f ca="1">IFERROR(IF(AND($A75=VLOOKUP($A75&amp;"."&amp;$C75,UncollectibleLookup,2,FALSE),$C75=VLOOKUP($A75&amp;"."&amp;$C75,UncollectibleLookup,4,FALSE)),0,'Module C Corrected'!N75),'Module C Corrected'!N75)</f>
        <v>82403.352299999999</v>
      </c>
      <c r="O75" s="51">
        <f ca="1">IFERROR(IF(AND($A75=VLOOKUP($A75&amp;"."&amp;$C75,UncollectibleLookup,2,FALSE),$C75=VLOOKUP($A75&amp;"."&amp;$C75,UncollectibleLookup,4,FALSE)),0,'Module C Corrected'!O75),'Module C Corrected'!O75)</f>
        <v>90137.933376000001</v>
      </c>
      <c r="P75" s="51">
        <f ca="1">IFERROR(IF(AND($A75=VLOOKUP($A75&amp;"."&amp;$C75,UncollectibleLookup,2,FALSE),$C75=VLOOKUP($A75&amp;"."&amp;$C75,UncollectibleLookup,4,FALSE)),0,'Module C Corrected'!P75),'Module C Corrected'!P75)</f>
        <v>90162.707874999993</v>
      </c>
      <c r="Q75" s="32">
        <f ca="1">IFERROR(IF(AND($A75=VLOOKUP($A75&amp;"."&amp;$C75,UncollectibleLookup,2,FALSE),$C75=VLOOKUP($A75&amp;"."&amp;$C75,UncollectibleLookup,4,FALSE)),0,'Module C Corrected'!Q75),'Module C Corrected'!Q75)</f>
        <v>8810669.0199999996</v>
      </c>
      <c r="R75" s="32">
        <f ca="1">IFERROR(IF(AND($A75=VLOOKUP($A75&amp;"."&amp;$C75,UncollectibleLookup,2,FALSE),$C75=VLOOKUP($A75&amp;"."&amp;$C75,UncollectibleLookup,4,FALSE)),0,'Module C Corrected'!R75),'Module C Corrected'!R75)</f>
        <v>3681624.74</v>
      </c>
      <c r="S75" s="32">
        <f ca="1">IFERROR(IF(AND($A75=VLOOKUP($A75&amp;"."&amp;$C75,UncollectibleLookup,2,FALSE),$C75=VLOOKUP($A75&amp;"."&amp;$C75,UncollectibleLookup,4,FALSE)),0,'Module C Corrected'!S75),'Module C Corrected'!S75)</f>
        <v>3078689.04</v>
      </c>
      <c r="T75" s="32">
        <f ca="1">IFERROR(IF(AND($A75=VLOOKUP($A75&amp;"."&amp;$C75,UncollectibleLookup,2,FALSE),$C75=VLOOKUP($A75&amp;"."&amp;$C75,UncollectibleLookup,4,FALSE)),0,'Module C Corrected'!T75),'Module C Corrected'!T75)</f>
        <v>2027593.98</v>
      </c>
      <c r="U75" s="32">
        <f ca="1">IFERROR(IF(AND($A75=VLOOKUP($A75&amp;"."&amp;$C75,UncollectibleLookup,2,FALSE),$C75=VLOOKUP($A75&amp;"."&amp;$C75,UncollectibleLookup,4,FALSE)),0,'Module C Corrected'!U75),'Module C Corrected'!U75)</f>
        <v>674290.19</v>
      </c>
      <c r="V75" s="32">
        <f ca="1">IFERROR(IF(AND($A75=VLOOKUP($A75&amp;"."&amp;$C75,UncollectibleLookup,2,FALSE),$C75=VLOOKUP($A75&amp;"."&amp;$C75,UncollectibleLookup,4,FALSE)),0,'Module C Corrected'!V75),'Module C Corrected'!V75)</f>
        <v>3202599.21</v>
      </c>
      <c r="W75" s="32">
        <f ca="1">IFERROR(IF(AND($A75=VLOOKUP($A75&amp;"."&amp;$C75,UncollectibleLookup,2,FALSE),$C75=VLOOKUP($A75&amp;"."&amp;$C75,UncollectibleLookup,4,FALSE)),0,'Module C Corrected'!W75),'Module C Corrected'!W75)</f>
        <v>3370852.35</v>
      </c>
      <c r="X75" s="32">
        <f ca="1">IFERROR(IF(AND($A75=VLOOKUP($A75&amp;"."&amp;$C75,UncollectibleLookup,2,FALSE),$C75=VLOOKUP($A75&amp;"."&amp;$C75,UncollectibleLookup,4,FALSE)),0,'Module C Corrected'!X75),'Module C Corrected'!X75)</f>
        <v>3445272.5</v>
      </c>
      <c r="Y75" s="32">
        <f ca="1">IFERROR(IF(AND($A75=VLOOKUP($A75&amp;"."&amp;$C75,UncollectibleLookup,2,FALSE),$C75=VLOOKUP($A75&amp;"."&amp;$C75,UncollectibleLookup,4,FALSE)),0,'Module C Corrected'!Y75),'Module C Corrected'!Y75)</f>
        <v>6991895.8600000003</v>
      </c>
      <c r="Z75" s="32">
        <f ca="1">IFERROR(IF(AND($A75=VLOOKUP($A75&amp;"."&amp;$C75,UncollectibleLookup,2,FALSE),$C75=VLOOKUP($A75&amp;"."&amp;$C75,UncollectibleLookup,4,FALSE)),0,'Module C Corrected'!Z75),'Module C Corrected'!Z75)</f>
        <v>2980830.47</v>
      </c>
      <c r="AA75" s="32">
        <f ca="1">IFERROR(IF(AND($A75=VLOOKUP($A75&amp;"."&amp;$C75,UncollectibleLookup,2,FALSE),$C75=VLOOKUP($A75&amp;"."&amp;$C75,UncollectibleLookup,4,FALSE)),0,'Module C Corrected'!AA75),'Module C Corrected'!AA75)</f>
        <v>4718811.51</v>
      </c>
      <c r="AB75" s="32">
        <f ca="1">IFERROR(IF(AND($A75=VLOOKUP($A75&amp;"."&amp;$C75,UncollectibleLookup,2,FALSE),$C75=VLOOKUP($A75&amp;"."&amp;$C75,UncollectibleLookup,4,FALSE)),0,'Module C Corrected'!AB75),'Module C Corrected'!AB75)</f>
        <v>5021359.13</v>
      </c>
      <c r="AC75" s="2">
        <f>IF(ISBLANK('Module C Corrected'!AC75),"",'Module C Corrected'!AC75)</f>
        <v>2.34</v>
      </c>
      <c r="AD75" s="2">
        <f>IF(ISBLANK('Module C Corrected'!AD75),"",'Module C Corrected'!AD75)</f>
        <v>2.34</v>
      </c>
      <c r="AE75" s="2">
        <f>IF(ISBLANK('Module C Corrected'!AE75),"",'Module C Corrected'!AE75)</f>
        <v>2.34</v>
      </c>
      <c r="AF75" s="2">
        <f>IF(ISBLANK('Module C Corrected'!AF75),"",'Module C Corrected'!AF75)</f>
        <v>2.34</v>
      </c>
      <c r="AG75" s="2">
        <f>IF(ISBLANK('Module C Corrected'!AG75),"",'Module C Corrected'!AG75)</f>
        <v>2.34</v>
      </c>
      <c r="AH75" s="2">
        <f>IF(ISBLANK('Module C Corrected'!AH75),"",'Module C Corrected'!AH75)</f>
        <v>2.34</v>
      </c>
      <c r="AI75" s="2">
        <f>IF(ISBLANK('Module C Corrected'!AI75),"",'Module C Corrected'!AI75)</f>
        <v>2.34</v>
      </c>
      <c r="AJ75" s="2">
        <f>IF(ISBLANK('Module C Corrected'!AJ75),"",'Module C Corrected'!AJ75)</f>
        <v>2.34</v>
      </c>
      <c r="AK75" s="2">
        <f>IF(ISBLANK('Module C Corrected'!AK75),"",'Module C Corrected'!AK75)</f>
        <v>2.34</v>
      </c>
      <c r="AL75" s="2">
        <f>IF(ISBLANK('Module C Corrected'!AL75),"",'Module C Corrected'!AL75)</f>
        <v>2.34</v>
      </c>
      <c r="AM75" s="2">
        <f>IF(ISBLANK('Module C Corrected'!AM75),"",'Module C Corrected'!AM75)</f>
        <v>2.34</v>
      </c>
      <c r="AN75" s="2">
        <f>IF(ISBLANK('Module C Corrected'!AN75),"",'Module C Corrected'!AN75)</f>
        <v>2.34</v>
      </c>
      <c r="AO75" s="33">
        <f ca="1">IFERROR(IF(AND($A75=VLOOKUP($A75&amp;"."&amp;$C75,UncollectibleLookup,2,FALSE),$C75=VLOOKUP($A75&amp;"."&amp;$C75,UncollectibleLookup,4,FALSE)),0,'Module C Corrected'!AO75),'Module C Corrected'!AO75)</f>
        <v>206169.65</v>
      </c>
      <c r="AP75" s="33">
        <f ca="1">IFERROR(IF(AND($A75=VLOOKUP($A75&amp;"."&amp;$C75,UncollectibleLookup,2,FALSE),$C75=VLOOKUP($A75&amp;"."&amp;$C75,UncollectibleLookup,4,FALSE)),0,'Module C Corrected'!AP75),'Module C Corrected'!AP75)</f>
        <v>86150.02</v>
      </c>
      <c r="AQ75" s="33">
        <f ca="1">IFERROR(IF(AND($A75=VLOOKUP($A75&amp;"."&amp;$C75,UncollectibleLookup,2,FALSE),$C75=VLOOKUP($A75&amp;"."&amp;$C75,UncollectibleLookup,4,FALSE)),0,'Module C Corrected'!AQ75),'Module C Corrected'!AQ75)</f>
        <v>72041.320000000007</v>
      </c>
      <c r="AR75" s="33">
        <f ca="1">IFERROR(IF(AND($A75=VLOOKUP($A75&amp;"."&amp;$C75,UncollectibleLookup,2,FALSE),$C75=VLOOKUP($A75&amp;"."&amp;$C75,UncollectibleLookup,4,FALSE)),0,'Module C Corrected'!AR75),'Module C Corrected'!AR75)</f>
        <v>47445.7</v>
      </c>
      <c r="AS75" s="33">
        <f ca="1">IFERROR(IF(AND($A75=VLOOKUP($A75&amp;"."&amp;$C75,UncollectibleLookup,2,FALSE),$C75=VLOOKUP($A75&amp;"."&amp;$C75,UncollectibleLookup,4,FALSE)),0,'Module C Corrected'!AS75),'Module C Corrected'!AS75)</f>
        <v>15778.39</v>
      </c>
      <c r="AT75" s="33">
        <f ca="1">IFERROR(IF(AND($A75=VLOOKUP($A75&amp;"."&amp;$C75,UncollectibleLookup,2,FALSE),$C75=VLOOKUP($A75&amp;"."&amp;$C75,UncollectibleLookup,4,FALSE)),0,'Module C Corrected'!AT75),'Module C Corrected'!AT75)</f>
        <v>74940.820000000007</v>
      </c>
      <c r="AU75" s="33">
        <f ca="1">IFERROR(IF(AND($A75=VLOOKUP($A75&amp;"."&amp;$C75,UncollectibleLookup,2,FALSE),$C75=VLOOKUP($A75&amp;"."&amp;$C75,UncollectibleLookup,4,FALSE)),0,'Module C Corrected'!AU75),'Module C Corrected'!AU75)</f>
        <v>78877.95</v>
      </c>
      <c r="AV75" s="33">
        <f ca="1">IFERROR(IF(AND($A75=VLOOKUP($A75&amp;"."&amp;$C75,UncollectibleLookup,2,FALSE),$C75=VLOOKUP($A75&amp;"."&amp;$C75,UncollectibleLookup,4,FALSE)),0,'Module C Corrected'!AV75),'Module C Corrected'!AV75)</f>
        <v>80619.38</v>
      </c>
      <c r="AW75" s="33">
        <f ca="1">IFERROR(IF(AND($A75=VLOOKUP($A75&amp;"."&amp;$C75,UncollectibleLookup,2,FALSE),$C75=VLOOKUP($A75&amp;"."&amp;$C75,UncollectibleLookup,4,FALSE)),0,'Module C Corrected'!AW75),'Module C Corrected'!AW75)</f>
        <v>163610.35999999999</v>
      </c>
      <c r="AX75" s="33">
        <f ca="1">IFERROR(IF(AND($A75=VLOOKUP($A75&amp;"."&amp;$C75,UncollectibleLookup,2,FALSE),$C75=VLOOKUP($A75&amp;"."&amp;$C75,UncollectibleLookup,4,FALSE)),0,'Module C Corrected'!AX75),'Module C Corrected'!AX75)</f>
        <v>69751.429999999993</v>
      </c>
      <c r="AY75" s="33">
        <f ca="1">IFERROR(IF(AND($A75=VLOOKUP($A75&amp;"."&amp;$C75,UncollectibleLookup,2,FALSE),$C75=VLOOKUP($A75&amp;"."&amp;$C75,UncollectibleLookup,4,FALSE)),0,'Module C Corrected'!AY75),'Module C Corrected'!AY75)</f>
        <v>110420.19</v>
      </c>
      <c r="AZ75" s="33">
        <f ca="1">IFERROR(IF(AND($A75=VLOOKUP($A75&amp;"."&amp;$C75,UncollectibleLookup,2,FALSE),$C75=VLOOKUP($A75&amp;"."&amp;$C75,UncollectibleLookup,4,FALSE)),0,'Module C Corrected'!AZ75),'Module C Corrected'!AZ75)</f>
        <v>117499.8</v>
      </c>
      <c r="BA75" s="31">
        <f t="shared" ca="1" si="27"/>
        <v>-2643.2</v>
      </c>
      <c r="BB75" s="31">
        <f t="shared" ca="1" si="27"/>
        <v>-1104.49</v>
      </c>
      <c r="BC75" s="31">
        <f t="shared" ca="1" si="27"/>
        <v>-923.61</v>
      </c>
      <c r="BD75" s="31">
        <f t="shared" ca="1" si="27"/>
        <v>-811.04</v>
      </c>
      <c r="BE75" s="31">
        <f t="shared" ca="1" si="27"/>
        <v>-269.72000000000003</v>
      </c>
      <c r="BF75" s="31">
        <f t="shared" ca="1" si="27"/>
        <v>-1281.04</v>
      </c>
      <c r="BG75" s="31">
        <f t="shared" ca="1" si="42"/>
        <v>0</v>
      </c>
      <c r="BH75" s="31">
        <f t="shared" ca="1" si="42"/>
        <v>0</v>
      </c>
      <c r="BI75" s="31">
        <f t="shared" ca="1" si="42"/>
        <v>0</v>
      </c>
      <c r="BJ75" s="31">
        <f t="shared" ca="1" si="42"/>
        <v>-3577</v>
      </c>
      <c r="BK75" s="31">
        <f t="shared" ca="1" si="42"/>
        <v>-5662.57</v>
      </c>
      <c r="BL75" s="31">
        <f t="shared" ca="1" si="42"/>
        <v>-6025.63</v>
      </c>
      <c r="BM75" s="6">
        <f t="shared" ca="1" si="39"/>
        <v>-7.85E-2</v>
      </c>
      <c r="BN75" s="6">
        <f t="shared" ca="1" si="39"/>
        <v>-7.85E-2</v>
      </c>
      <c r="BO75" s="6">
        <f t="shared" ca="1" si="39"/>
        <v>-7.85E-2</v>
      </c>
      <c r="BP75" s="6">
        <f t="shared" ca="1" si="39"/>
        <v>-7.85E-2</v>
      </c>
      <c r="BQ75" s="6">
        <f t="shared" ca="1" si="39"/>
        <v>-7.85E-2</v>
      </c>
      <c r="BR75" s="6">
        <f t="shared" ca="1" si="39"/>
        <v>-7.85E-2</v>
      </c>
      <c r="BS75" s="6">
        <f t="shared" ca="1" si="39"/>
        <v>-7.85E-2</v>
      </c>
      <c r="BT75" s="6">
        <f t="shared" ca="1" si="39"/>
        <v>-7.85E-2</v>
      </c>
      <c r="BU75" s="6">
        <f t="shared" ca="1" si="39"/>
        <v>-7.85E-2</v>
      </c>
      <c r="BV75" s="6">
        <f t="shared" ca="1" si="39"/>
        <v>-7.85E-2</v>
      </c>
      <c r="BW75" s="6">
        <f t="shared" ca="1" si="39"/>
        <v>-7.85E-2</v>
      </c>
      <c r="BX75" s="6">
        <f t="shared" ca="1" si="39"/>
        <v>-7.85E-2</v>
      </c>
      <c r="BY75" s="31">
        <f t="shared" ca="1" si="31"/>
        <v>-691637.52</v>
      </c>
      <c r="BZ75" s="31">
        <f t="shared" ca="1" si="31"/>
        <v>-289007.53999999998</v>
      </c>
      <c r="CA75" s="31">
        <f t="shared" ca="1" si="31"/>
        <v>-241677.09</v>
      </c>
      <c r="CB75" s="31">
        <f t="shared" ca="1" si="31"/>
        <v>-159166.13</v>
      </c>
      <c r="CC75" s="31">
        <f t="shared" ca="1" si="31"/>
        <v>-52931.78</v>
      </c>
      <c r="CD75" s="31">
        <f t="shared" ca="1" si="31"/>
        <v>-251404.04</v>
      </c>
      <c r="CE75" s="31">
        <f t="shared" ca="1" si="30"/>
        <v>-264611.90999999997</v>
      </c>
      <c r="CF75" s="31">
        <f t="shared" ca="1" si="30"/>
        <v>-270453.89</v>
      </c>
      <c r="CG75" s="31">
        <f t="shared" ca="1" si="30"/>
        <v>-548863.82999999996</v>
      </c>
      <c r="CH75" s="31">
        <f t="shared" ca="1" si="30"/>
        <v>-233995.19</v>
      </c>
      <c r="CI75" s="31">
        <f t="shared" ca="1" si="30"/>
        <v>-370426.7</v>
      </c>
      <c r="CJ75" s="31">
        <f t="shared" ca="1" si="30"/>
        <v>-394176.69</v>
      </c>
      <c r="CK75" s="32">
        <f t="shared" ca="1" si="28"/>
        <v>22026.67</v>
      </c>
      <c r="CL75" s="32">
        <f t="shared" ca="1" si="28"/>
        <v>9204.06</v>
      </c>
      <c r="CM75" s="32">
        <f t="shared" ca="1" si="28"/>
        <v>7696.72</v>
      </c>
      <c r="CN75" s="32">
        <f t="shared" ca="1" si="28"/>
        <v>5068.9799999999996</v>
      </c>
      <c r="CO75" s="32">
        <f t="shared" ca="1" si="28"/>
        <v>1685.73</v>
      </c>
      <c r="CP75" s="32">
        <f t="shared" ca="1" si="28"/>
        <v>8006.5</v>
      </c>
      <c r="CQ75" s="32">
        <f t="shared" ca="1" si="43"/>
        <v>8427.1299999999992</v>
      </c>
      <c r="CR75" s="32">
        <f t="shared" ca="1" si="43"/>
        <v>8613.18</v>
      </c>
      <c r="CS75" s="32">
        <f t="shared" ca="1" si="43"/>
        <v>17479.740000000002</v>
      </c>
      <c r="CT75" s="32">
        <f t="shared" ca="1" si="43"/>
        <v>7452.08</v>
      </c>
      <c r="CU75" s="32">
        <f t="shared" ca="1" si="43"/>
        <v>11797.03</v>
      </c>
      <c r="CV75" s="32">
        <f t="shared" ca="1" si="43"/>
        <v>12553.4</v>
      </c>
      <c r="CW75" s="31">
        <f t="shared" ca="1" si="29"/>
        <v>-873137.3</v>
      </c>
      <c r="CX75" s="31">
        <f t="shared" ca="1" si="29"/>
        <v>-364849.01</v>
      </c>
      <c r="CY75" s="31">
        <f t="shared" ca="1" si="29"/>
        <v>-305098.08</v>
      </c>
      <c r="CZ75" s="31">
        <f t="shared" ca="1" si="29"/>
        <v>-200731.80999999997</v>
      </c>
      <c r="DA75" s="31">
        <f t="shared" ca="1" si="29"/>
        <v>-66754.720000000001</v>
      </c>
      <c r="DB75" s="31">
        <f t="shared" ca="1" si="29"/>
        <v>-317057.32</v>
      </c>
      <c r="DC75" s="31">
        <f t="shared" ca="1" si="44"/>
        <v>-335062.73</v>
      </c>
      <c r="DD75" s="31">
        <f t="shared" ca="1" si="44"/>
        <v>-342460.09</v>
      </c>
      <c r="DE75" s="31">
        <f t="shared" ca="1" si="44"/>
        <v>-694994.45</v>
      </c>
      <c r="DF75" s="31">
        <f t="shared" ca="1" si="44"/>
        <v>-292717.54000000004</v>
      </c>
      <c r="DG75" s="31">
        <f t="shared" ca="1" si="44"/>
        <v>-463387.29</v>
      </c>
      <c r="DH75" s="31">
        <f t="shared" ca="1" si="44"/>
        <v>-493097.45999999996</v>
      </c>
      <c r="DI75" s="32">
        <f t="shared" ca="1" si="36"/>
        <v>-43656.87</v>
      </c>
      <c r="DJ75" s="32">
        <f t="shared" ca="1" si="36"/>
        <v>-18242.45</v>
      </c>
      <c r="DK75" s="32">
        <f t="shared" ca="1" si="36"/>
        <v>-15254.9</v>
      </c>
      <c r="DL75" s="32">
        <f t="shared" ca="1" si="32"/>
        <v>-10036.59</v>
      </c>
      <c r="DM75" s="32">
        <f t="shared" ca="1" si="32"/>
        <v>-3337.74</v>
      </c>
      <c r="DN75" s="32">
        <f t="shared" ca="1" si="32"/>
        <v>-15852.87</v>
      </c>
      <c r="DO75" s="32">
        <f t="shared" ca="1" si="32"/>
        <v>-16753.14</v>
      </c>
      <c r="DP75" s="32">
        <f t="shared" ca="1" si="32"/>
        <v>-17123</v>
      </c>
      <c r="DQ75" s="32">
        <f t="shared" ca="1" si="32"/>
        <v>-34749.72</v>
      </c>
      <c r="DR75" s="32">
        <f t="shared" ca="1" si="32"/>
        <v>-14635.88</v>
      </c>
      <c r="DS75" s="32">
        <f t="shared" ca="1" si="32"/>
        <v>-23169.360000000001</v>
      </c>
      <c r="DT75" s="32">
        <f t="shared" ca="1" si="32"/>
        <v>-24654.87</v>
      </c>
      <c r="DU75" s="31">
        <f t="shared" ca="1" si="37"/>
        <v>-281298.81</v>
      </c>
      <c r="DV75" s="31">
        <f t="shared" ca="1" si="37"/>
        <v>-116691.33</v>
      </c>
      <c r="DW75" s="31">
        <f t="shared" ca="1" si="37"/>
        <v>-96937.279999999999</v>
      </c>
      <c r="DX75" s="31">
        <f t="shared" ca="1" si="33"/>
        <v>-63393.919999999998</v>
      </c>
      <c r="DY75" s="31">
        <f t="shared" ca="1" si="33"/>
        <v>-20972.34</v>
      </c>
      <c r="DZ75" s="31">
        <f t="shared" ca="1" si="33"/>
        <v>-99071.39</v>
      </c>
      <c r="EA75" s="31">
        <f t="shared" ca="1" si="33"/>
        <v>-104146.78</v>
      </c>
      <c r="EB75" s="31">
        <f t="shared" ca="1" si="33"/>
        <v>-105864.38</v>
      </c>
      <c r="EC75" s="31">
        <f t="shared" ca="1" si="33"/>
        <v>-213662.46</v>
      </c>
      <c r="ED75" s="31">
        <f t="shared" ca="1" si="33"/>
        <v>-89509.11</v>
      </c>
      <c r="EE75" s="31">
        <f t="shared" ca="1" si="33"/>
        <v>-140910.51</v>
      </c>
      <c r="EF75" s="31">
        <f t="shared" ca="1" si="33"/>
        <v>-149134.45000000001</v>
      </c>
      <c r="EG75" s="32">
        <f t="shared" ca="1" si="38"/>
        <v>-1198092.98</v>
      </c>
      <c r="EH75" s="32">
        <f t="shared" ca="1" si="38"/>
        <v>-499782.79000000004</v>
      </c>
      <c r="EI75" s="32">
        <f t="shared" ca="1" si="38"/>
        <v>-417290.26</v>
      </c>
      <c r="EJ75" s="32">
        <f t="shared" ca="1" si="34"/>
        <v>-274162.31999999995</v>
      </c>
      <c r="EK75" s="32">
        <f t="shared" ca="1" si="34"/>
        <v>-91064.8</v>
      </c>
      <c r="EL75" s="32">
        <f t="shared" ca="1" si="34"/>
        <v>-431981.58</v>
      </c>
      <c r="EM75" s="32">
        <f t="shared" ca="1" si="34"/>
        <v>-455962.65</v>
      </c>
      <c r="EN75" s="32">
        <f t="shared" ca="1" si="34"/>
        <v>-465447.47000000003</v>
      </c>
      <c r="EO75" s="32">
        <f t="shared" ca="1" si="34"/>
        <v>-943406.62999999989</v>
      </c>
      <c r="EP75" s="32">
        <f t="shared" ca="1" si="34"/>
        <v>-396862.53</v>
      </c>
      <c r="EQ75" s="32">
        <f t="shared" ca="1" si="34"/>
        <v>-627467.15999999992</v>
      </c>
      <c r="ER75" s="32">
        <f t="shared" ca="1" si="34"/>
        <v>-666886.78</v>
      </c>
    </row>
    <row r="76" spans="1:148">
      <c r="A76" t="s">
        <v>436</v>
      </c>
      <c r="B76" s="1" t="s">
        <v>128</v>
      </c>
      <c r="C76" t="str">
        <f t="shared" ca="1" si="40"/>
        <v>HSH</v>
      </c>
      <c r="D76" t="str">
        <f t="shared" ca="1" si="41"/>
        <v>Horseshoe Hydro Facility</v>
      </c>
      <c r="E76" s="51">
        <f ca="1">IFERROR(IF(AND($A76=VLOOKUP($A76&amp;"."&amp;$C76,UncollectibleLookup,2,FALSE),$C76=VLOOKUP($A76&amp;"."&amp;$C76,UncollectibleLookup,4,FALSE)),0,'Module C Corrected'!E76),'Module C Corrected'!E76)</f>
        <v>6727.4939999999997</v>
      </c>
      <c r="F76" s="51">
        <f ca="1">IFERROR(IF(AND($A76=VLOOKUP($A76&amp;"."&amp;$C76,UncollectibleLookup,2,FALSE),$C76=VLOOKUP($A76&amp;"."&amp;$C76,UncollectibleLookup,4,FALSE)),0,'Module C Corrected'!F76),'Module C Corrected'!F76)</f>
        <v>5842.0290999999997</v>
      </c>
      <c r="G76" s="51">
        <f ca="1">IFERROR(IF(AND($A76=VLOOKUP($A76&amp;"."&amp;$C76,UncollectibleLookup,2,FALSE),$C76=VLOOKUP($A76&amp;"."&amp;$C76,UncollectibleLookup,4,FALSE)),0,'Module C Corrected'!G76),'Module C Corrected'!G76)</f>
        <v>5736.4561000000003</v>
      </c>
      <c r="H76" s="51">
        <f ca="1">IFERROR(IF(AND($A76=VLOOKUP($A76&amp;"."&amp;$C76,UncollectibleLookup,2,FALSE),$C76=VLOOKUP($A76&amp;"."&amp;$C76,UncollectibleLookup,4,FALSE)),0,'Module C Corrected'!H76),'Module C Corrected'!H76)</f>
        <v>5016.6818000000003</v>
      </c>
      <c r="I76" s="51">
        <f ca="1">IFERROR(IF(AND($A76=VLOOKUP($A76&amp;"."&amp;$C76,UncollectibleLookup,2,FALSE),$C76=VLOOKUP($A76&amp;"."&amp;$C76,UncollectibleLookup,4,FALSE)),0,'Module C Corrected'!I76),'Module C Corrected'!I76)</f>
        <v>5481.5015999999996</v>
      </c>
      <c r="J76" s="51">
        <f ca="1">IFERROR(IF(AND($A76=VLOOKUP($A76&amp;"."&amp;$C76,UncollectibleLookup,2,FALSE),$C76=VLOOKUP($A76&amp;"."&amp;$C76,UncollectibleLookup,4,FALSE)),0,'Module C Corrected'!J76),'Module C Corrected'!J76)</f>
        <v>7169.9998999999998</v>
      </c>
      <c r="K76" s="51">
        <f ca="1">IFERROR(IF(AND($A76=VLOOKUP($A76&amp;"."&amp;$C76,UncollectibleLookup,2,FALSE),$C76=VLOOKUP($A76&amp;"."&amp;$C76,UncollectibleLookup,4,FALSE)),0,'Module C Corrected'!K76),'Module C Corrected'!K76)</f>
        <v>9041.9464000000007</v>
      </c>
      <c r="L76" s="51">
        <f ca="1">IFERROR(IF(AND($A76=VLOOKUP($A76&amp;"."&amp;$C76,UncollectibleLookup,2,FALSE),$C76=VLOOKUP($A76&amp;"."&amp;$C76,UncollectibleLookup,4,FALSE)),0,'Module C Corrected'!L76),'Module C Corrected'!L76)</f>
        <v>9546.9178737999991</v>
      </c>
      <c r="M76" s="51">
        <f ca="1">IFERROR(IF(AND($A76=VLOOKUP($A76&amp;"."&amp;$C76,UncollectibleLookup,2,FALSE),$C76=VLOOKUP($A76&amp;"."&amp;$C76,UncollectibleLookup,4,FALSE)),0,'Module C Corrected'!M76),'Module C Corrected'!M76)</f>
        <v>7135.2563173999997</v>
      </c>
      <c r="N76" s="51">
        <f ca="1">IFERROR(IF(AND($A76=VLOOKUP($A76&amp;"."&amp;$C76,UncollectibleLookup,2,FALSE),$C76=VLOOKUP($A76&amp;"."&amp;$C76,UncollectibleLookup,4,FALSE)),0,'Module C Corrected'!N76),'Module C Corrected'!N76)</f>
        <v>5375.7598787999996</v>
      </c>
      <c r="O76" s="51">
        <f ca="1">IFERROR(IF(AND($A76=VLOOKUP($A76&amp;"."&amp;$C76,UncollectibleLookup,2,FALSE),$C76=VLOOKUP($A76&amp;"."&amp;$C76,UncollectibleLookup,4,FALSE)),0,'Module C Corrected'!O76),'Module C Corrected'!O76)</f>
        <v>5068.8625533000004</v>
      </c>
      <c r="P76" s="51">
        <f ca="1">IFERROR(IF(AND($A76=VLOOKUP($A76&amp;"."&amp;$C76,UncollectibleLookup,2,FALSE),$C76=VLOOKUP($A76&amp;"."&amp;$C76,UncollectibleLookup,4,FALSE)),0,'Module C Corrected'!P76),'Module C Corrected'!P76)</f>
        <v>5652.1626405999996</v>
      </c>
      <c r="Q76" s="32">
        <f ca="1">IFERROR(IF(AND($A76=VLOOKUP($A76&amp;"."&amp;$C76,UncollectibleLookup,2,FALSE),$C76=VLOOKUP($A76&amp;"."&amp;$C76,UncollectibleLookup,4,FALSE)),0,'Module C Corrected'!Q76),'Module C Corrected'!Q76)</f>
        <v>669122.53</v>
      </c>
      <c r="R76" s="32">
        <f ca="1">IFERROR(IF(AND($A76=VLOOKUP($A76&amp;"."&amp;$C76,UncollectibleLookup,2,FALSE),$C76=VLOOKUP($A76&amp;"."&amp;$C76,UncollectibleLookup,4,FALSE)),0,'Module C Corrected'!R76),'Module C Corrected'!R76)</f>
        <v>318640.55</v>
      </c>
      <c r="S76" s="32">
        <f ca="1">IFERROR(IF(AND($A76=VLOOKUP($A76&amp;"."&amp;$C76,UncollectibleLookup,2,FALSE),$C76=VLOOKUP($A76&amp;"."&amp;$C76,UncollectibleLookup,4,FALSE)),0,'Module C Corrected'!S76),'Module C Corrected'!S76)</f>
        <v>252386.28</v>
      </c>
      <c r="T76" s="32">
        <f ca="1">IFERROR(IF(AND($A76=VLOOKUP($A76&amp;"."&amp;$C76,UncollectibleLookup,2,FALSE),$C76=VLOOKUP($A76&amp;"."&amp;$C76,UncollectibleLookup,4,FALSE)),0,'Module C Corrected'!T76),'Module C Corrected'!T76)</f>
        <v>164771.16</v>
      </c>
      <c r="U76" s="32">
        <f ca="1">IFERROR(IF(AND($A76=VLOOKUP($A76&amp;"."&amp;$C76,UncollectibleLookup,2,FALSE),$C76=VLOOKUP($A76&amp;"."&amp;$C76,UncollectibleLookup,4,FALSE)),0,'Module C Corrected'!U76),'Module C Corrected'!U76)</f>
        <v>173286.45</v>
      </c>
      <c r="V76" s="32">
        <f ca="1">IFERROR(IF(AND($A76=VLOOKUP($A76&amp;"."&amp;$C76,UncollectibleLookup,2,FALSE),$C76=VLOOKUP($A76&amp;"."&amp;$C76,UncollectibleLookup,4,FALSE)),0,'Module C Corrected'!V76),'Module C Corrected'!V76)</f>
        <v>238616.21</v>
      </c>
      <c r="W76" s="32">
        <f ca="1">IFERROR(IF(AND($A76=VLOOKUP($A76&amp;"."&amp;$C76,UncollectibleLookup,2,FALSE),$C76=VLOOKUP($A76&amp;"."&amp;$C76,UncollectibleLookup,4,FALSE)),0,'Module C Corrected'!W76),'Module C Corrected'!W76)</f>
        <v>378298.54</v>
      </c>
      <c r="X76" s="32">
        <f ca="1">IFERROR(IF(AND($A76=VLOOKUP($A76&amp;"."&amp;$C76,UncollectibleLookup,2,FALSE),$C76=VLOOKUP($A76&amp;"."&amp;$C76,UncollectibleLookup,4,FALSE)),0,'Module C Corrected'!X76),'Module C Corrected'!X76)</f>
        <v>333248.2</v>
      </c>
      <c r="Y76" s="32">
        <f ca="1">IFERROR(IF(AND($A76=VLOOKUP($A76&amp;"."&amp;$C76,UncollectibleLookup,2,FALSE),$C76=VLOOKUP($A76&amp;"."&amp;$C76,UncollectibleLookup,4,FALSE)),0,'Module C Corrected'!Y76),'Module C Corrected'!Y76)</f>
        <v>618650.23</v>
      </c>
      <c r="Z76" s="32">
        <f ca="1">IFERROR(IF(AND($A76=VLOOKUP($A76&amp;"."&amp;$C76,UncollectibleLookup,2,FALSE),$C76=VLOOKUP($A76&amp;"."&amp;$C76,UncollectibleLookup,4,FALSE)),0,'Module C Corrected'!Z76),'Module C Corrected'!Z76)</f>
        <v>190024.06</v>
      </c>
      <c r="AA76" s="32">
        <f ca="1">IFERROR(IF(AND($A76=VLOOKUP($A76&amp;"."&amp;$C76,UncollectibleLookup,2,FALSE),$C76=VLOOKUP($A76&amp;"."&amp;$C76,UncollectibleLookup,4,FALSE)),0,'Module C Corrected'!AA76),'Module C Corrected'!AA76)</f>
        <v>268444.21999999997</v>
      </c>
      <c r="AB76" s="32">
        <f ca="1">IFERROR(IF(AND($A76=VLOOKUP($A76&amp;"."&amp;$C76,UncollectibleLookup,2,FALSE),$C76=VLOOKUP($A76&amp;"."&amp;$C76,UncollectibleLookup,4,FALSE)),0,'Module C Corrected'!AB76),'Module C Corrected'!AB76)</f>
        <v>319436.62</v>
      </c>
      <c r="AC76" s="2">
        <f>IF(ISBLANK('Module C Corrected'!AC76),"",'Module C Corrected'!AC76)</f>
        <v>-1.48</v>
      </c>
      <c r="AD76" s="2">
        <f>IF(ISBLANK('Module C Corrected'!AD76),"",'Module C Corrected'!AD76)</f>
        <v>-1.48</v>
      </c>
      <c r="AE76" s="2">
        <f>IF(ISBLANK('Module C Corrected'!AE76),"",'Module C Corrected'!AE76)</f>
        <v>-1.48</v>
      </c>
      <c r="AF76" s="2">
        <f>IF(ISBLANK('Module C Corrected'!AF76),"",'Module C Corrected'!AF76)</f>
        <v>-1.48</v>
      </c>
      <c r="AG76" s="2">
        <f>IF(ISBLANK('Module C Corrected'!AG76),"",'Module C Corrected'!AG76)</f>
        <v>-1.48</v>
      </c>
      <c r="AH76" s="2">
        <f>IF(ISBLANK('Module C Corrected'!AH76),"",'Module C Corrected'!AH76)</f>
        <v>-1.48</v>
      </c>
      <c r="AI76" s="2">
        <f>IF(ISBLANK('Module C Corrected'!AI76),"",'Module C Corrected'!AI76)</f>
        <v>-1.48</v>
      </c>
      <c r="AJ76" s="2">
        <f>IF(ISBLANK('Module C Corrected'!AJ76),"",'Module C Corrected'!AJ76)</f>
        <v>-1.48</v>
      </c>
      <c r="AK76" s="2">
        <f>IF(ISBLANK('Module C Corrected'!AK76),"",'Module C Corrected'!AK76)</f>
        <v>-1.48</v>
      </c>
      <c r="AL76" s="2">
        <f>IF(ISBLANK('Module C Corrected'!AL76),"",'Module C Corrected'!AL76)</f>
        <v>-1.48</v>
      </c>
      <c r="AM76" s="2">
        <f>IF(ISBLANK('Module C Corrected'!AM76),"",'Module C Corrected'!AM76)</f>
        <v>-1.48</v>
      </c>
      <c r="AN76" s="2">
        <f>IF(ISBLANK('Module C Corrected'!AN76),"",'Module C Corrected'!AN76)</f>
        <v>-1.48</v>
      </c>
      <c r="AO76" s="33">
        <f ca="1">IFERROR(IF(AND($A76=VLOOKUP($A76&amp;"."&amp;$C76,UncollectibleLookup,2,FALSE),$C76=VLOOKUP($A76&amp;"."&amp;$C76,UncollectibleLookup,4,FALSE)),0,'Module C Corrected'!AO76),'Module C Corrected'!AO76)</f>
        <v>-9903.01</v>
      </c>
      <c r="AP76" s="33">
        <f ca="1">IFERROR(IF(AND($A76=VLOOKUP($A76&amp;"."&amp;$C76,UncollectibleLookup,2,FALSE),$C76=VLOOKUP($A76&amp;"."&amp;$C76,UncollectibleLookup,4,FALSE)),0,'Module C Corrected'!AP76),'Module C Corrected'!AP76)</f>
        <v>-4715.88</v>
      </c>
      <c r="AQ76" s="33">
        <f ca="1">IFERROR(IF(AND($A76=VLOOKUP($A76&amp;"."&amp;$C76,UncollectibleLookup,2,FALSE),$C76=VLOOKUP($A76&amp;"."&amp;$C76,UncollectibleLookup,4,FALSE)),0,'Module C Corrected'!AQ76),'Module C Corrected'!AQ76)</f>
        <v>-3735.32</v>
      </c>
      <c r="AR76" s="33">
        <f ca="1">IFERROR(IF(AND($A76=VLOOKUP($A76&amp;"."&amp;$C76,UncollectibleLookup,2,FALSE),$C76=VLOOKUP($A76&amp;"."&amp;$C76,UncollectibleLookup,4,FALSE)),0,'Module C Corrected'!AR76),'Module C Corrected'!AR76)</f>
        <v>-2438.61</v>
      </c>
      <c r="AS76" s="33">
        <f ca="1">IFERROR(IF(AND($A76=VLOOKUP($A76&amp;"."&amp;$C76,UncollectibleLookup,2,FALSE),$C76=VLOOKUP($A76&amp;"."&amp;$C76,UncollectibleLookup,4,FALSE)),0,'Module C Corrected'!AS76),'Module C Corrected'!AS76)</f>
        <v>-2564.64</v>
      </c>
      <c r="AT76" s="33">
        <f ca="1">IFERROR(IF(AND($A76=VLOOKUP($A76&amp;"."&amp;$C76,UncollectibleLookup,2,FALSE),$C76=VLOOKUP($A76&amp;"."&amp;$C76,UncollectibleLookup,4,FALSE)),0,'Module C Corrected'!AT76),'Module C Corrected'!AT76)</f>
        <v>-3531.52</v>
      </c>
      <c r="AU76" s="33">
        <f ca="1">IFERROR(IF(AND($A76=VLOOKUP($A76&amp;"."&amp;$C76,UncollectibleLookup,2,FALSE),$C76=VLOOKUP($A76&amp;"."&amp;$C76,UncollectibleLookup,4,FALSE)),0,'Module C Corrected'!AU76),'Module C Corrected'!AU76)</f>
        <v>-5598.82</v>
      </c>
      <c r="AV76" s="33">
        <f ca="1">IFERROR(IF(AND($A76=VLOOKUP($A76&amp;"."&amp;$C76,UncollectibleLookup,2,FALSE),$C76=VLOOKUP($A76&amp;"."&amp;$C76,UncollectibleLookup,4,FALSE)),0,'Module C Corrected'!AV76),'Module C Corrected'!AV76)</f>
        <v>-4932.07</v>
      </c>
      <c r="AW76" s="33">
        <f ca="1">IFERROR(IF(AND($A76=VLOOKUP($A76&amp;"."&amp;$C76,UncollectibleLookup,2,FALSE),$C76=VLOOKUP($A76&amp;"."&amp;$C76,UncollectibleLookup,4,FALSE)),0,'Module C Corrected'!AW76),'Module C Corrected'!AW76)</f>
        <v>-9156.02</v>
      </c>
      <c r="AX76" s="33">
        <f ca="1">IFERROR(IF(AND($A76=VLOOKUP($A76&amp;"."&amp;$C76,UncollectibleLookup,2,FALSE),$C76=VLOOKUP($A76&amp;"."&amp;$C76,UncollectibleLookup,4,FALSE)),0,'Module C Corrected'!AX76),'Module C Corrected'!AX76)</f>
        <v>-2812.36</v>
      </c>
      <c r="AY76" s="33">
        <f ca="1">IFERROR(IF(AND($A76=VLOOKUP($A76&amp;"."&amp;$C76,UncollectibleLookup,2,FALSE),$C76=VLOOKUP($A76&amp;"."&amp;$C76,UncollectibleLookup,4,FALSE)),0,'Module C Corrected'!AY76),'Module C Corrected'!AY76)</f>
        <v>-3972.97</v>
      </c>
      <c r="AZ76" s="33">
        <f ca="1">IFERROR(IF(AND($A76=VLOOKUP($A76&amp;"."&amp;$C76,UncollectibleLookup,2,FALSE),$C76=VLOOKUP($A76&amp;"."&amp;$C76,UncollectibleLookup,4,FALSE)),0,'Module C Corrected'!AZ76),'Module C Corrected'!AZ76)</f>
        <v>-4727.66</v>
      </c>
      <c r="BA76" s="31">
        <f t="shared" ca="1" si="27"/>
        <v>-200.74</v>
      </c>
      <c r="BB76" s="31">
        <f t="shared" ca="1" si="27"/>
        <v>-95.59</v>
      </c>
      <c r="BC76" s="31">
        <f t="shared" ca="1" si="27"/>
        <v>-75.72</v>
      </c>
      <c r="BD76" s="31">
        <f t="shared" ca="1" si="27"/>
        <v>-65.91</v>
      </c>
      <c r="BE76" s="31">
        <f t="shared" ca="1" si="27"/>
        <v>-69.31</v>
      </c>
      <c r="BF76" s="31">
        <f t="shared" ca="1" si="27"/>
        <v>-95.45</v>
      </c>
      <c r="BG76" s="31">
        <f t="shared" ca="1" si="42"/>
        <v>0</v>
      </c>
      <c r="BH76" s="31">
        <f t="shared" ca="1" si="42"/>
        <v>0</v>
      </c>
      <c r="BI76" s="31">
        <f t="shared" ca="1" si="42"/>
        <v>0</v>
      </c>
      <c r="BJ76" s="31">
        <f t="shared" ca="1" si="42"/>
        <v>-228.03</v>
      </c>
      <c r="BK76" s="31">
        <f t="shared" ca="1" si="42"/>
        <v>-322.13</v>
      </c>
      <c r="BL76" s="31">
        <f t="shared" ca="1" si="42"/>
        <v>-383.32</v>
      </c>
      <c r="BM76" s="6">
        <f t="shared" ca="1" si="39"/>
        <v>-5.2900000000000003E-2</v>
      </c>
      <c r="BN76" s="6">
        <f t="shared" ca="1" si="39"/>
        <v>-5.2900000000000003E-2</v>
      </c>
      <c r="BO76" s="6">
        <f t="shared" ca="1" si="39"/>
        <v>-5.2900000000000003E-2</v>
      </c>
      <c r="BP76" s="6">
        <f t="shared" ca="1" si="39"/>
        <v>-5.2900000000000003E-2</v>
      </c>
      <c r="BQ76" s="6">
        <f t="shared" ca="1" si="39"/>
        <v>-5.2900000000000003E-2</v>
      </c>
      <c r="BR76" s="6">
        <f t="shared" ca="1" si="39"/>
        <v>-5.2900000000000003E-2</v>
      </c>
      <c r="BS76" s="6">
        <f t="shared" ca="1" si="39"/>
        <v>-5.2900000000000003E-2</v>
      </c>
      <c r="BT76" s="6">
        <f t="shared" ca="1" si="39"/>
        <v>-5.2900000000000003E-2</v>
      </c>
      <c r="BU76" s="6">
        <f t="shared" ca="1" si="39"/>
        <v>-5.2900000000000003E-2</v>
      </c>
      <c r="BV76" s="6">
        <f t="shared" ca="1" si="39"/>
        <v>-5.2900000000000003E-2</v>
      </c>
      <c r="BW76" s="6">
        <f t="shared" ca="1" si="39"/>
        <v>-5.2900000000000003E-2</v>
      </c>
      <c r="BX76" s="6">
        <f t="shared" ca="1" si="39"/>
        <v>-5.2900000000000003E-2</v>
      </c>
      <c r="BY76" s="31">
        <f t="shared" ca="1" si="31"/>
        <v>-35396.58</v>
      </c>
      <c r="BZ76" s="31">
        <f t="shared" ca="1" si="31"/>
        <v>-16856.09</v>
      </c>
      <c r="CA76" s="31">
        <f t="shared" ca="1" si="31"/>
        <v>-13351.23</v>
      </c>
      <c r="CB76" s="31">
        <f t="shared" ca="1" si="31"/>
        <v>-8716.39</v>
      </c>
      <c r="CC76" s="31">
        <f t="shared" ca="1" si="31"/>
        <v>-9166.85</v>
      </c>
      <c r="CD76" s="31">
        <f t="shared" ca="1" si="31"/>
        <v>-12622.8</v>
      </c>
      <c r="CE76" s="31">
        <f t="shared" ca="1" si="30"/>
        <v>-20011.990000000002</v>
      </c>
      <c r="CF76" s="31">
        <f t="shared" ca="1" si="30"/>
        <v>-17628.830000000002</v>
      </c>
      <c r="CG76" s="31">
        <f t="shared" ca="1" si="30"/>
        <v>-32726.6</v>
      </c>
      <c r="CH76" s="31">
        <f t="shared" ca="1" si="30"/>
        <v>-10052.27</v>
      </c>
      <c r="CI76" s="31">
        <f t="shared" ca="1" si="30"/>
        <v>-14200.7</v>
      </c>
      <c r="CJ76" s="31">
        <f t="shared" ca="1" si="30"/>
        <v>-16898.2</v>
      </c>
      <c r="CK76" s="32">
        <f t="shared" ca="1" si="28"/>
        <v>1672.81</v>
      </c>
      <c r="CL76" s="32">
        <f t="shared" ca="1" si="28"/>
        <v>796.6</v>
      </c>
      <c r="CM76" s="32">
        <f t="shared" ca="1" si="28"/>
        <v>630.97</v>
      </c>
      <c r="CN76" s="32">
        <f t="shared" ca="1" si="28"/>
        <v>411.93</v>
      </c>
      <c r="CO76" s="32">
        <f t="shared" ca="1" si="28"/>
        <v>433.22</v>
      </c>
      <c r="CP76" s="32">
        <f t="shared" ca="1" si="28"/>
        <v>596.54</v>
      </c>
      <c r="CQ76" s="32">
        <f t="shared" ca="1" si="43"/>
        <v>945.75</v>
      </c>
      <c r="CR76" s="32">
        <f t="shared" ca="1" si="43"/>
        <v>833.12</v>
      </c>
      <c r="CS76" s="32">
        <f t="shared" ca="1" si="43"/>
        <v>1546.63</v>
      </c>
      <c r="CT76" s="32">
        <f t="shared" ca="1" si="43"/>
        <v>475.06</v>
      </c>
      <c r="CU76" s="32">
        <f t="shared" ca="1" si="43"/>
        <v>671.11</v>
      </c>
      <c r="CV76" s="32">
        <f t="shared" ca="1" si="43"/>
        <v>798.59</v>
      </c>
      <c r="CW76" s="31">
        <f t="shared" ca="1" si="29"/>
        <v>-23620.02</v>
      </c>
      <c r="CX76" s="31">
        <f t="shared" ca="1" si="29"/>
        <v>-11248.02</v>
      </c>
      <c r="CY76" s="31">
        <f t="shared" ca="1" si="29"/>
        <v>-8909.2200000000012</v>
      </c>
      <c r="CZ76" s="31">
        <f t="shared" ca="1" si="29"/>
        <v>-5799.9399999999987</v>
      </c>
      <c r="DA76" s="31">
        <f t="shared" ca="1" si="29"/>
        <v>-6099.6800000000012</v>
      </c>
      <c r="DB76" s="31">
        <f t="shared" ca="1" si="29"/>
        <v>-8399.2899999999972</v>
      </c>
      <c r="DC76" s="31">
        <f t="shared" ca="1" si="44"/>
        <v>-13467.420000000002</v>
      </c>
      <c r="DD76" s="31">
        <f t="shared" ca="1" si="44"/>
        <v>-11863.640000000003</v>
      </c>
      <c r="DE76" s="31">
        <f t="shared" ca="1" si="44"/>
        <v>-22023.949999999997</v>
      </c>
      <c r="DF76" s="31">
        <f t="shared" ca="1" si="44"/>
        <v>-6536.8200000000006</v>
      </c>
      <c r="DG76" s="31">
        <f t="shared" ca="1" si="44"/>
        <v>-9234.4900000000016</v>
      </c>
      <c r="DH76" s="31">
        <f t="shared" ca="1" si="44"/>
        <v>-10988.630000000001</v>
      </c>
      <c r="DI76" s="32">
        <f t="shared" ca="1" si="36"/>
        <v>-1181</v>
      </c>
      <c r="DJ76" s="32">
        <f t="shared" ca="1" si="36"/>
        <v>-562.4</v>
      </c>
      <c r="DK76" s="32">
        <f t="shared" ca="1" si="36"/>
        <v>-445.46</v>
      </c>
      <c r="DL76" s="32">
        <f t="shared" ca="1" si="32"/>
        <v>-290</v>
      </c>
      <c r="DM76" s="32">
        <f t="shared" ca="1" si="32"/>
        <v>-304.98</v>
      </c>
      <c r="DN76" s="32">
        <f t="shared" ca="1" si="32"/>
        <v>-419.96</v>
      </c>
      <c r="DO76" s="32">
        <f t="shared" ca="1" si="32"/>
        <v>-673.37</v>
      </c>
      <c r="DP76" s="32">
        <f t="shared" ca="1" si="32"/>
        <v>-593.17999999999995</v>
      </c>
      <c r="DQ76" s="32">
        <f t="shared" ca="1" si="32"/>
        <v>-1101.2</v>
      </c>
      <c r="DR76" s="32">
        <f t="shared" ca="1" si="32"/>
        <v>-326.83999999999997</v>
      </c>
      <c r="DS76" s="32">
        <f t="shared" ca="1" si="32"/>
        <v>-461.72</v>
      </c>
      <c r="DT76" s="32">
        <f t="shared" ca="1" si="32"/>
        <v>-549.42999999999995</v>
      </c>
      <c r="DU76" s="31">
        <f t="shared" ca="1" si="37"/>
        <v>-7609.67</v>
      </c>
      <c r="DV76" s="31">
        <f t="shared" ca="1" si="37"/>
        <v>-3597.51</v>
      </c>
      <c r="DW76" s="31">
        <f t="shared" ca="1" si="37"/>
        <v>-2830.68</v>
      </c>
      <c r="DX76" s="31">
        <f t="shared" ca="1" si="33"/>
        <v>-1831.7</v>
      </c>
      <c r="DY76" s="31">
        <f t="shared" ca="1" si="33"/>
        <v>-1916.34</v>
      </c>
      <c r="DZ76" s="31">
        <f t="shared" ca="1" si="33"/>
        <v>-2624.54</v>
      </c>
      <c r="EA76" s="31">
        <f t="shared" ca="1" si="33"/>
        <v>-4186.05</v>
      </c>
      <c r="EB76" s="31">
        <f t="shared" ca="1" si="33"/>
        <v>-3667.4</v>
      </c>
      <c r="EC76" s="31">
        <f t="shared" ca="1" si="33"/>
        <v>-6770.83</v>
      </c>
      <c r="ED76" s="31">
        <f t="shared" ca="1" si="33"/>
        <v>-1998.87</v>
      </c>
      <c r="EE76" s="31">
        <f t="shared" ca="1" si="33"/>
        <v>-2808.1</v>
      </c>
      <c r="EF76" s="31">
        <f t="shared" ca="1" si="33"/>
        <v>-3323.45</v>
      </c>
      <c r="EG76" s="32">
        <f t="shared" ca="1" si="38"/>
        <v>-32410.690000000002</v>
      </c>
      <c r="EH76" s="32">
        <f t="shared" ca="1" si="38"/>
        <v>-15407.93</v>
      </c>
      <c r="EI76" s="32">
        <f t="shared" ca="1" si="38"/>
        <v>-12185.36</v>
      </c>
      <c r="EJ76" s="32">
        <f t="shared" ca="1" si="34"/>
        <v>-7921.6399999999985</v>
      </c>
      <c r="EK76" s="32">
        <f t="shared" ca="1" si="34"/>
        <v>-8321.0000000000018</v>
      </c>
      <c r="EL76" s="32">
        <f t="shared" ca="1" si="34"/>
        <v>-11443.789999999997</v>
      </c>
      <c r="EM76" s="32">
        <f t="shared" ca="1" si="34"/>
        <v>-18326.840000000004</v>
      </c>
      <c r="EN76" s="32">
        <f t="shared" ca="1" si="34"/>
        <v>-16124.220000000003</v>
      </c>
      <c r="EO76" s="32">
        <f t="shared" ca="1" si="34"/>
        <v>-29895.979999999996</v>
      </c>
      <c r="EP76" s="32">
        <f t="shared" ca="1" si="34"/>
        <v>-8862.5300000000007</v>
      </c>
      <c r="EQ76" s="32">
        <f t="shared" ca="1" si="34"/>
        <v>-12504.310000000001</v>
      </c>
      <c r="ER76" s="32">
        <f t="shared" ca="1" si="34"/>
        <v>-14861.510000000002</v>
      </c>
    </row>
    <row r="77" spans="1:148">
      <c r="A77" t="s">
        <v>435</v>
      </c>
      <c r="B77" s="1" t="s">
        <v>161</v>
      </c>
      <c r="C77" t="str">
        <f t="shared" ca="1" si="40"/>
        <v>IEW1</v>
      </c>
      <c r="D77" t="str">
        <f t="shared" ca="1" si="41"/>
        <v>Summerview 1 Wind Facility</v>
      </c>
      <c r="E77" s="51">
        <f ca="1">IFERROR(IF(AND($A77=VLOOKUP($A77&amp;"."&amp;$C77,UncollectibleLookup,2,FALSE),$C77=VLOOKUP($A77&amp;"."&amp;$C77,UncollectibleLookup,4,FALSE)),0,'Module C Corrected'!E77),'Module C Corrected'!E77)</f>
        <v>24133.956200000001</v>
      </c>
      <c r="F77" s="51">
        <f ca="1">IFERROR(IF(AND($A77=VLOOKUP($A77&amp;"."&amp;$C77,UncollectibleLookup,2,FALSE),$C77=VLOOKUP($A77&amp;"."&amp;$C77,UncollectibleLookup,4,FALSE)),0,'Module C Corrected'!F77),'Module C Corrected'!F77)</f>
        <v>14840.5383</v>
      </c>
      <c r="G77" s="51">
        <f ca="1">IFERROR(IF(AND($A77=VLOOKUP($A77&amp;"."&amp;$C77,UncollectibleLookup,2,FALSE),$C77=VLOOKUP($A77&amp;"."&amp;$C77,UncollectibleLookup,4,FALSE)),0,'Module C Corrected'!G77),'Module C Corrected'!G77)</f>
        <v>19559.1826</v>
      </c>
      <c r="H77" s="51">
        <f ca="1">IFERROR(IF(AND($A77=VLOOKUP($A77&amp;"."&amp;$C77,UncollectibleLookup,2,FALSE),$C77=VLOOKUP($A77&amp;"."&amp;$C77,UncollectibleLookup,4,FALSE)),0,'Module C Corrected'!H77),'Module C Corrected'!H77)</f>
        <v>17123.068200000002</v>
      </c>
      <c r="I77" s="51">
        <f ca="1">IFERROR(IF(AND($A77=VLOOKUP($A77&amp;"."&amp;$C77,UncollectibleLookup,2,FALSE),$C77=VLOOKUP($A77&amp;"."&amp;$C77,UncollectibleLookup,4,FALSE)),0,'Module C Corrected'!I77),'Module C Corrected'!I77)</f>
        <v>12978.722100000001</v>
      </c>
      <c r="J77" s="51">
        <f ca="1">IFERROR(IF(AND($A77=VLOOKUP($A77&amp;"."&amp;$C77,UncollectibleLookup,2,FALSE),$C77=VLOOKUP($A77&amp;"."&amp;$C77,UncollectibleLookup,4,FALSE)),0,'Module C Corrected'!J77),'Module C Corrected'!J77)</f>
        <v>9457.0329000000002</v>
      </c>
      <c r="K77" s="51">
        <f ca="1">IFERROR(IF(AND($A77=VLOOKUP($A77&amp;"."&amp;$C77,UncollectibleLookup,2,FALSE),$C77=VLOOKUP($A77&amp;"."&amp;$C77,UncollectibleLookup,4,FALSE)),0,'Module C Corrected'!K77),'Module C Corrected'!K77)</f>
        <v>6534.3585000000003</v>
      </c>
      <c r="L77" s="51">
        <f ca="1">IFERROR(IF(AND($A77=VLOOKUP($A77&amp;"."&amp;$C77,UncollectibleLookup,2,FALSE),$C77=VLOOKUP($A77&amp;"."&amp;$C77,UncollectibleLookup,4,FALSE)),0,'Module C Corrected'!L77),'Module C Corrected'!L77)</f>
        <v>6951.7933999999996</v>
      </c>
      <c r="M77" s="51">
        <f ca="1">IFERROR(IF(AND($A77=VLOOKUP($A77&amp;"."&amp;$C77,UncollectibleLookup,2,FALSE),$C77=VLOOKUP($A77&amp;"."&amp;$C77,UncollectibleLookup,4,FALSE)),0,'Module C Corrected'!M77),'Module C Corrected'!M77)</f>
        <v>8929.5167000000001</v>
      </c>
      <c r="N77" s="51">
        <f ca="1">IFERROR(IF(AND($A77=VLOOKUP($A77&amp;"."&amp;$C77,UncollectibleLookup,2,FALSE),$C77=VLOOKUP($A77&amp;"."&amp;$C77,UncollectibleLookup,4,FALSE)),0,'Module C Corrected'!N77),'Module C Corrected'!N77)</f>
        <v>14156.5003</v>
      </c>
      <c r="O77" s="51">
        <f ca="1">IFERROR(IF(AND($A77=VLOOKUP($A77&amp;"."&amp;$C77,UncollectibleLookup,2,FALSE),$C77=VLOOKUP($A77&amp;"."&amp;$C77,UncollectibleLookup,4,FALSE)),0,'Module C Corrected'!O77),'Module C Corrected'!O77)</f>
        <v>31494.635399999999</v>
      </c>
      <c r="P77" s="51">
        <f ca="1">IFERROR(IF(AND($A77=VLOOKUP($A77&amp;"."&amp;$C77,UncollectibleLookup,2,FALSE),$C77=VLOOKUP($A77&amp;"."&amp;$C77,UncollectibleLookup,4,FALSE)),0,'Module C Corrected'!P77),'Module C Corrected'!P77)</f>
        <v>14648.690399999999</v>
      </c>
      <c r="Q77" s="32">
        <f ca="1">IFERROR(IF(AND($A77=VLOOKUP($A77&amp;"."&amp;$C77,UncollectibleLookup,2,FALSE),$C77=VLOOKUP($A77&amp;"."&amp;$C77,UncollectibleLookup,4,FALSE)),0,'Module C Corrected'!Q77),'Module C Corrected'!Q77)</f>
        <v>1571106.57</v>
      </c>
      <c r="R77" s="32">
        <f ca="1">IFERROR(IF(AND($A77=VLOOKUP($A77&amp;"."&amp;$C77,UncollectibleLookup,2,FALSE),$C77=VLOOKUP($A77&amp;"."&amp;$C77,UncollectibleLookup,4,FALSE)),0,'Module C Corrected'!R77),'Module C Corrected'!R77)</f>
        <v>620377.49</v>
      </c>
      <c r="S77" s="32">
        <f ca="1">IFERROR(IF(AND($A77=VLOOKUP($A77&amp;"."&amp;$C77,UncollectibleLookup,2,FALSE),$C77=VLOOKUP($A77&amp;"."&amp;$C77,UncollectibleLookup,4,FALSE)),0,'Module C Corrected'!S77),'Module C Corrected'!S77)</f>
        <v>729611.84</v>
      </c>
      <c r="T77" s="32">
        <f ca="1">IFERROR(IF(AND($A77=VLOOKUP($A77&amp;"."&amp;$C77,UncollectibleLookup,2,FALSE),$C77=VLOOKUP($A77&amp;"."&amp;$C77,UncollectibleLookup,4,FALSE)),0,'Module C Corrected'!T77),'Module C Corrected'!T77)</f>
        <v>448591.14</v>
      </c>
      <c r="U77" s="32">
        <f ca="1">IFERROR(IF(AND($A77=VLOOKUP($A77&amp;"."&amp;$C77,UncollectibleLookup,2,FALSE),$C77=VLOOKUP($A77&amp;"."&amp;$C77,UncollectibleLookup,4,FALSE)),0,'Module C Corrected'!U77),'Module C Corrected'!U77)</f>
        <v>434463.44</v>
      </c>
      <c r="V77" s="32">
        <f ca="1">IFERROR(IF(AND($A77=VLOOKUP($A77&amp;"."&amp;$C77,UncollectibleLookup,2,FALSE),$C77=VLOOKUP($A77&amp;"."&amp;$C77,UncollectibleLookup,4,FALSE)),0,'Module C Corrected'!V77),'Module C Corrected'!V77)</f>
        <v>262818.55</v>
      </c>
      <c r="W77" s="32">
        <f ca="1">IFERROR(IF(AND($A77=VLOOKUP($A77&amp;"."&amp;$C77,UncollectibleLookup,2,FALSE),$C77=VLOOKUP($A77&amp;"."&amp;$C77,UncollectibleLookup,4,FALSE)),0,'Module C Corrected'!W77),'Module C Corrected'!W77)</f>
        <v>237586.62</v>
      </c>
      <c r="X77" s="32">
        <f ca="1">IFERROR(IF(AND($A77=VLOOKUP($A77&amp;"."&amp;$C77,UncollectibleLookup,2,FALSE),$C77=VLOOKUP($A77&amp;"."&amp;$C77,UncollectibleLookup,4,FALSE)),0,'Module C Corrected'!X77),'Module C Corrected'!X77)</f>
        <v>230013.38</v>
      </c>
      <c r="Y77" s="32">
        <f ca="1">IFERROR(IF(AND($A77=VLOOKUP($A77&amp;"."&amp;$C77,UncollectibleLookup,2,FALSE),$C77=VLOOKUP($A77&amp;"."&amp;$C77,UncollectibleLookup,4,FALSE)),0,'Module C Corrected'!Y77),'Module C Corrected'!Y77)</f>
        <v>684732.65</v>
      </c>
      <c r="Z77" s="32">
        <f ca="1">IFERROR(IF(AND($A77=VLOOKUP($A77&amp;"."&amp;$C77,UncollectibleLookup,2,FALSE),$C77=VLOOKUP($A77&amp;"."&amp;$C77,UncollectibleLookup,4,FALSE)),0,'Module C Corrected'!Z77),'Module C Corrected'!Z77)</f>
        <v>442990.49</v>
      </c>
      <c r="AA77" s="32">
        <f ca="1">IFERROR(IF(AND($A77=VLOOKUP($A77&amp;"."&amp;$C77,UncollectibleLookup,2,FALSE),$C77=VLOOKUP($A77&amp;"."&amp;$C77,UncollectibleLookup,4,FALSE)),0,'Module C Corrected'!AA77),'Module C Corrected'!AA77)</f>
        <v>1532081.15</v>
      </c>
      <c r="AB77" s="32">
        <f ca="1">IFERROR(IF(AND($A77=VLOOKUP($A77&amp;"."&amp;$C77,UncollectibleLookup,2,FALSE),$C77=VLOOKUP($A77&amp;"."&amp;$C77,UncollectibleLookup,4,FALSE)),0,'Module C Corrected'!AB77),'Module C Corrected'!AB77)</f>
        <v>581369.52</v>
      </c>
      <c r="AC77" s="2">
        <f>IF(ISBLANK('Module C Corrected'!AC77),"",'Module C Corrected'!AC77)</f>
        <v>2.0099999999999998</v>
      </c>
      <c r="AD77" s="2">
        <f>IF(ISBLANK('Module C Corrected'!AD77),"",'Module C Corrected'!AD77)</f>
        <v>2.0099999999999998</v>
      </c>
      <c r="AE77" s="2">
        <f>IF(ISBLANK('Module C Corrected'!AE77),"",'Module C Corrected'!AE77)</f>
        <v>2.0099999999999998</v>
      </c>
      <c r="AF77" s="2">
        <f>IF(ISBLANK('Module C Corrected'!AF77),"",'Module C Corrected'!AF77)</f>
        <v>2.0099999999999998</v>
      </c>
      <c r="AG77" s="2">
        <f>IF(ISBLANK('Module C Corrected'!AG77),"",'Module C Corrected'!AG77)</f>
        <v>2.0099999999999998</v>
      </c>
      <c r="AH77" s="2">
        <f>IF(ISBLANK('Module C Corrected'!AH77),"",'Module C Corrected'!AH77)</f>
        <v>2.0099999999999998</v>
      </c>
      <c r="AI77" s="2">
        <f>IF(ISBLANK('Module C Corrected'!AI77),"",'Module C Corrected'!AI77)</f>
        <v>2.0099999999999998</v>
      </c>
      <c r="AJ77" s="2">
        <f>IF(ISBLANK('Module C Corrected'!AJ77),"",'Module C Corrected'!AJ77)</f>
        <v>2.0099999999999998</v>
      </c>
      <c r="AK77" s="2">
        <f>IF(ISBLANK('Module C Corrected'!AK77),"",'Module C Corrected'!AK77)</f>
        <v>2.31</v>
      </c>
      <c r="AL77" s="2">
        <f>IF(ISBLANK('Module C Corrected'!AL77),"",'Module C Corrected'!AL77)</f>
        <v>2.31</v>
      </c>
      <c r="AM77" s="2">
        <f>IF(ISBLANK('Module C Corrected'!AM77),"",'Module C Corrected'!AM77)</f>
        <v>2.31</v>
      </c>
      <c r="AN77" s="2">
        <f>IF(ISBLANK('Module C Corrected'!AN77),"",'Module C Corrected'!AN77)</f>
        <v>2.31</v>
      </c>
      <c r="AO77" s="33">
        <f ca="1">IFERROR(IF(AND($A77=VLOOKUP($A77&amp;"."&amp;$C77,UncollectibleLookup,2,FALSE),$C77=VLOOKUP($A77&amp;"."&amp;$C77,UncollectibleLookup,4,FALSE)),0,'Module C Corrected'!AO77),'Module C Corrected'!AO77)</f>
        <v>31579.24</v>
      </c>
      <c r="AP77" s="33">
        <f ca="1">IFERROR(IF(AND($A77=VLOOKUP($A77&amp;"."&amp;$C77,UncollectibleLookup,2,FALSE),$C77=VLOOKUP($A77&amp;"."&amp;$C77,UncollectibleLookup,4,FALSE)),0,'Module C Corrected'!AP77),'Module C Corrected'!AP77)</f>
        <v>12469.59</v>
      </c>
      <c r="AQ77" s="33">
        <f ca="1">IFERROR(IF(AND($A77=VLOOKUP($A77&amp;"."&amp;$C77,UncollectibleLookup,2,FALSE),$C77=VLOOKUP($A77&amp;"."&amp;$C77,UncollectibleLookup,4,FALSE)),0,'Module C Corrected'!AQ77),'Module C Corrected'!AQ77)</f>
        <v>14665.2</v>
      </c>
      <c r="AR77" s="33">
        <f ca="1">IFERROR(IF(AND($A77=VLOOKUP($A77&amp;"."&amp;$C77,UncollectibleLookup,2,FALSE),$C77=VLOOKUP($A77&amp;"."&amp;$C77,UncollectibleLookup,4,FALSE)),0,'Module C Corrected'!AR77),'Module C Corrected'!AR77)</f>
        <v>9016.68</v>
      </c>
      <c r="AS77" s="33">
        <f ca="1">IFERROR(IF(AND($A77=VLOOKUP($A77&amp;"."&amp;$C77,UncollectibleLookup,2,FALSE),$C77=VLOOKUP($A77&amp;"."&amp;$C77,UncollectibleLookup,4,FALSE)),0,'Module C Corrected'!AS77),'Module C Corrected'!AS77)</f>
        <v>8732.7199999999993</v>
      </c>
      <c r="AT77" s="33">
        <f ca="1">IFERROR(IF(AND($A77=VLOOKUP($A77&amp;"."&amp;$C77,UncollectibleLookup,2,FALSE),$C77=VLOOKUP($A77&amp;"."&amp;$C77,UncollectibleLookup,4,FALSE)),0,'Module C Corrected'!AT77),'Module C Corrected'!AT77)</f>
        <v>5282.65</v>
      </c>
      <c r="AU77" s="33">
        <f ca="1">IFERROR(IF(AND($A77=VLOOKUP($A77&amp;"."&amp;$C77,UncollectibleLookup,2,FALSE),$C77=VLOOKUP($A77&amp;"."&amp;$C77,UncollectibleLookup,4,FALSE)),0,'Module C Corrected'!AU77),'Module C Corrected'!AU77)</f>
        <v>4775.49</v>
      </c>
      <c r="AV77" s="33">
        <f ca="1">IFERROR(IF(AND($A77=VLOOKUP($A77&amp;"."&amp;$C77,UncollectibleLookup,2,FALSE),$C77=VLOOKUP($A77&amp;"."&amp;$C77,UncollectibleLookup,4,FALSE)),0,'Module C Corrected'!AV77),'Module C Corrected'!AV77)</f>
        <v>4623.2700000000004</v>
      </c>
      <c r="AW77" s="33">
        <f ca="1">IFERROR(IF(AND($A77=VLOOKUP($A77&amp;"."&amp;$C77,UncollectibleLookup,2,FALSE),$C77=VLOOKUP($A77&amp;"."&amp;$C77,UncollectibleLookup,4,FALSE)),0,'Module C Corrected'!AW77),'Module C Corrected'!AW77)</f>
        <v>15817.32</v>
      </c>
      <c r="AX77" s="33">
        <f ca="1">IFERROR(IF(AND($A77=VLOOKUP($A77&amp;"."&amp;$C77,UncollectibleLookup,2,FALSE),$C77=VLOOKUP($A77&amp;"."&amp;$C77,UncollectibleLookup,4,FALSE)),0,'Module C Corrected'!AX77),'Module C Corrected'!AX77)</f>
        <v>10233.08</v>
      </c>
      <c r="AY77" s="33">
        <f ca="1">IFERROR(IF(AND($A77=VLOOKUP($A77&amp;"."&amp;$C77,UncollectibleLookup,2,FALSE),$C77=VLOOKUP($A77&amp;"."&amp;$C77,UncollectibleLookup,4,FALSE)),0,'Module C Corrected'!AY77),'Module C Corrected'!AY77)</f>
        <v>35391.07</v>
      </c>
      <c r="AZ77" s="33">
        <f ca="1">IFERROR(IF(AND($A77=VLOOKUP($A77&amp;"."&amp;$C77,UncollectibleLookup,2,FALSE),$C77=VLOOKUP($A77&amp;"."&amp;$C77,UncollectibleLookup,4,FALSE)),0,'Module C Corrected'!AZ77),'Module C Corrected'!AZ77)</f>
        <v>13429.64</v>
      </c>
      <c r="BA77" s="31">
        <f t="shared" ca="1" si="27"/>
        <v>-471.33</v>
      </c>
      <c r="BB77" s="31">
        <f t="shared" ca="1" si="27"/>
        <v>-186.11</v>
      </c>
      <c r="BC77" s="31">
        <f t="shared" ca="1" si="27"/>
        <v>-218.88</v>
      </c>
      <c r="BD77" s="31">
        <f t="shared" ca="1" si="27"/>
        <v>-179.44</v>
      </c>
      <c r="BE77" s="31">
        <f t="shared" ca="1" si="27"/>
        <v>-173.79</v>
      </c>
      <c r="BF77" s="31">
        <f t="shared" ca="1" si="27"/>
        <v>-105.13</v>
      </c>
      <c r="BG77" s="31">
        <f t="shared" ca="1" si="42"/>
        <v>0</v>
      </c>
      <c r="BH77" s="31">
        <f t="shared" ca="1" si="42"/>
        <v>0</v>
      </c>
      <c r="BI77" s="31">
        <f t="shared" ca="1" si="42"/>
        <v>0</v>
      </c>
      <c r="BJ77" s="31">
        <f t="shared" ca="1" si="42"/>
        <v>-531.59</v>
      </c>
      <c r="BK77" s="31">
        <f t="shared" ca="1" si="42"/>
        <v>-1838.5</v>
      </c>
      <c r="BL77" s="31">
        <f t="shared" ca="1" si="42"/>
        <v>-697.64</v>
      </c>
      <c r="BM77" s="6">
        <f t="shared" ca="1" si="39"/>
        <v>5.6399999999999999E-2</v>
      </c>
      <c r="BN77" s="6">
        <f t="shared" ca="1" si="39"/>
        <v>5.6399999999999999E-2</v>
      </c>
      <c r="BO77" s="6">
        <f t="shared" ca="1" si="39"/>
        <v>5.6399999999999999E-2</v>
      </c>
      <c r="BP77" s="6">
        <f t="shared" ca="1" si="39"/>
        <v>5.6399999999999999E-2</v>
      </c>
      <c r="BQ77" s="6">
        <f t="shared" ca="1" si="39"/>
        <v>5.6399999999999999E-2</v>
      </c>
      <c r="BR77" s="6">
        <f t="shared" ca="1" si="39"/>
        <v>5.6399999999999999E-2</v>
      </c>
      <c r="BS77" s="6">
        <f t="shared" ca="1" si="39"/>
        <v>5.6399999999999999E-2</v>
      </c>
      <c r="BT77" s="6">
        <f t="shared" ca="1" si="39"/>
        <v>5.6399999999999999E-2</v>
      </c>
      <c r="BU77" s="6">
        <f t="shared" ca="1" si="39"/>
        <v>5.6399999999999999E-2</v>
      </c>
      <c r="BV77" s="6">
        <f t="shared" ca="1" si="39"/>
        <v>5.6399999999999999E-2</v>
      </c>
      <c r="BW77" s="6">
        <f t="shared" ca="1" si="39"/>
        <v>5.6399999999999999E-2</v>
      </c>
      <c r="BX77" s="6">
        <f t="shared" ca="1" si="39"/>
        <v>5.6399999999999999E-2</v>
      </c>
      <c r="BY77" s="31">
        <f t="shared" ca="1" si="31"/>
        <v>88610.41</v>
      </c>
      <c r="BZ77" s="31">
        <f t="shared" ca="1" si="31"/>
        <v>34989.29</v>
      </c>
      <c r="CA77" s="31">
        <f t="shared" ca="1" si="31"/>
        <v>41150.11</v>
      </c>
      <c r="CB77" s="31">
        <f t="shared" ca="1" si="31"/>
        <v>25300.54</v>
      </c>
      <c r="CC77" s="31">
        <f t="shared" ca="1" si="31"/>
        <v>24503.74</v>
      </c>
      <c r="CD77" s="31">
        <f t="shared" ca="1" si="31"/>
        <v>14822.97</v>
      </c>
      <c r="CE77" s="31">
        <f t="shared" ca="1" si="30"/>
        <v>13399.89</v>
      </c>
      <c r="CF77" s="31">
        <f t="shared" ca="1" si="30"/>
        <v>12972.75</v>
      </c>
      <c r="CG77" s="31">
        <f t="shared" ca="1" si="30"/>
        <v>38618.92</v>
      </c>
      <c r="CH77" s="31">
        <f t="shared" ca="1" si="30"/>
        <v>24984.66</v>
      </c>
      <c r="CI77" s="31">
        <f t="shared" ca="1" si="30"/>
        <v>86409.38</v>
      </c>
      <c r="CJ77" s="31">
        <f t="shared" ca="1" si="30"/>
        <v>32789.24</v>
      </c>
      <c r="CK77" s="32">
        <f t="shared" ca="1" si="28"/>
        <v>3927.77</v>
      </c>
      <c r="CL77" s="32">
        <f t="shared" ca="1" si="28"/>
        <v>1550.94</v>
      </c>
      <c r="CM77" s="32">
        <f t="shared" ca="1" si="28"/>
        <v>1824.03</v>
      </c>
      <c r="CN77" s="32">
        <f t="shared" ca="1" si="28"/>
        <v>1121.48</v>
      </c>
      <c r="CO77" s="32">
        <f t="shared" ca="1" si="28"/>
        <v>1086.1600000000001</v>
      </c>
      <c r="CP77" s="32">
        <f t="shared" ca="1" si="28"/>
        <v>657.05</v>
      </c>
      <c r="CQ77" s="32">
        <f t="shared" ca="1" si="43"/>
        <v>593.97</v>
      </c>
      <c r="CR77" s="32">
        <f t="shared" ca="1" si="43"/>
        <v>575.03</v>
      </c>
      <c r="CS77" s="32">
        <f t="shared" ca="1" si="43"/>
        <v>1711.83</v>
      </c>
      <c r="CT77" s="32">
        <f t="shared" ca="1" si="43"/>
        <v>1107.48</v>
      </c>
      <c r="CU77" s="32">
        <f t="shared" ca="1" si="43"/>
        <v>3830.2</v>
      </c>
      <c r="CV77" s="32">
        <f t="shared" ca="1" si="43"/>
        <v>1453.42</v>
      </c>
      <c r="CW77" s="31">
        <f t="shared" ca="1" si="29"/>
        <v>61430.270000000004</v>
      </c>
      <c r="CX77" s="31">
        <f t="shared" ca="1" si="29"/>
        <v>24256.750000000004</v>
      </c>
      <c r="CY77" s="31">
        <f t="shared" ca="1" si="29"/>
        <v>28527.82</v>
      </c>
      <c r="CZ77" s="31">
        <f t="shared" ca="1" si="29"/>
        <v>17584.78</v>
      </c>
      <c r="DA77" s="31">
        <f t="shared" ca="1" si="29"/>
        <v>17030.97</v>
      </c>
      <c r="DB77" s="31">
        <f t="shared" ca="1" si="29"/>
        <v>10302.499999999998</v>
      </c>
      <c r="DC77" s="31">
        <f t="shared" ca="1" si="44"/>
        <v>9218.369999999999</v>
      </c>
      <c r="DD77" s="31">
        <f t="shared" ca="1" si="44"/>
        <v>8924.51</v>
      </c>
      <c r="DE77" s="31">
        <f t="shared" ca="1" si="44"/>
        <v>24513.43</v>
      </c>
      <c r="DF77" s="31">
        <f t="shared" ca="1" si="44"/>
        <v>16390.649999999998</v>
      </c>
      <c r="DG77" s="31">
        <f t="shared" ca="1" si="44"/>
        <v>56687.01</v>
      </c>
      <c r="DH77" s="31">
        <f t="shared" ca="1" si="44"/>
        <v>21510.659999999996</v>
      </c>
      <c r="DI77" s="32">
        <f t="shared" ca="1" si="36"/>
        <v>3071.51</v>
      </c>
      <c r="DJ77" s="32">
        <f t="shared" ca="1" si="36"/>
        <v>1212.8399999999999</v>
      </c>
      <c r="DK77" s="32">
        <f t="shared" ca="1" si="36"/>
        <v>1426.39</v>
      </c>
      <c r="DL77" s="32">
        <f t="shared" ca="1" si="32"/>
        <v>879.24</v>
      </c>
      <c r="DM77" s="32">
        <f t="shared" ca="1" si="32"/>
        <v>851.55</v>
      </c>
      <c r="DN77" s="32">
        <f t="shared" ca="1" si="32"/>
        <v>515.13</v>
      </c>
      <c r="DO77" s="32">
        <f t="shared" ca="1" si="32"/>
        <v>460.92</v>
      </c>
      <c r="DP77" s="32">
        <f t="shared" ca="1" si="32"/>
        <v>446.23</v>
      </c>
      <c r="DQ77" s="32">
        <f t="shared" ca="1" si="32"/>
        <v>1225.67</v>
      </c>
      <c r="DR77" s="32">
        <f t="shared" ca="1" si="32"/>
        <v>819.53</v>
      </c>
      <c r="DS77" s="32">
        <f t="shared" ca="1" si="32"/>
        <v>2834.35</v>
      </c>
      <c r="DT77" s="32">
        <f t="shared" ca="1" si="32"/>
        <v>1075.53</v>
      </c>
      <c r="DU77" s="31">
        <f t="shared" ca="1" si="37"/>
        <v>19791</v>
      </c>
      <c r="DV77" s="31">
        <f t="shared" ca="1" si="37"/>
        <v>7758.15</v>
      </c>
      <c r="DW77" s="31">
        <f t="shared" ca="1" si="37"/>
        <v>9064</v>
      </c>
      <c r="DX77" s="31">
        <f t="shared" ca="1" si="33"/>
        <v>5553.52</v>
      </c>
      <c r="DY77" s="31">
        <f t="shared" ca="1" si="33"/>
        <v>5350.62</v>
      </c>
      <c r="DZ77" s="31">
        <f t="shared" ca="1" si="33"/>
        <v>3219.24</v>
      </c>
      <c r="EA77" s="31">
        <f t="shared" ca="1" si="33"/>
        <v>2865.32</v>
      </c>
      <c r="EB77" s="31">
        <f t="shared" ca="1" si="33"/>
        <v>2758.83</v>
      </c>
      <c r="EC77" s="31">
        <f t="shared" ca="1" si="33"/>
        <v>7536.18</v>
      </c>
      <c r="ED77" s="31">
        <f t="shared" ca="1" si="33"/>
        <v>5012.04</v>
      </c>
      <c r="EE77" s="31">
        <f t="shared" ca="1" si="33"/>
        <v>17237.84</v>
      </c>
      <c r="EF77" s="31">
        <f t="shared" ca="1" si="33"/>
        <v>6505.77</v>
      </c>
      <c r="EG77" s="32">
        <f t="shared" ca="1" si="38"/>
        <v>84292.78</v>
      </c>
      <c r="EH77" s="32">
        <f t="shared" ca="1" si="38"/>
        <v>33227.740000000005</v>
      </c>
      <c r="EI77" s="32">
        <f t="shared" ca="1" si="38"/>
        <v>39018.21</v>
      </c>
      <c r="EJ77" s="32">
        <f t="shared" ca="1" si="34"/>
        <v>24017.54</v>
      </c>
      <c r="EK77" s="32">
        <f t="shared" ca="1" si="34"/>
        <v>23233.14</v>
      </c>
      <c r="EL77" s="32">
        <f t="shared" ca="1" si="34"/>
        <v>14036.869999999997</v>
      </c>
      <c r="EM77" s="32">
        <f t="shared" ca="1" si="34"/>
        <v>12544.609999999999</v>
      </c>
      <c r="EN77" s="32">
        <f t="shared" ca="1" si="34"/>
        <v>12129.57</v>
      </c>
      <c r="EO77" s="32">
        <f t="shared" ca="1" si="34"/>
        <v>33275.279999999999</v>
      </c>
      <c r="EP77" s="32">
        <f t="shared" ca="1" si="34"/>
        <v>22222.219999999998</v>
      </c>
      <c r="EQ77" s="32">
        <f t="shared" ca="1" si="34"/>
        <v>76759.199999999997</v>
      </c>
      <c r="ER77" s="32">
        <f t="shared" ca="1" si="34"/>
        <v>29091.959999999995</v>
      </c>
    </row>
    <row r="78" spans="1:148">
      <c r="A78" t="s">
        <v>436</v>
      </c>
      <c r="B78" s="1" t="s">
        <v>129</v>
      </c>
      <c r="C78" t="str">
        <f t="shared" ca="1" si="40"/>
        <v>INT</v>
      </c>
      <c r="D78" t="str">
        <f t="shared" ca="1" si="41"/>
        <v>Interlakes Hydro Facility</v>
      </c>
      <c r="E78" s="51">
        <f ca="1">IFERROR(IF(AND($A78=VLOOKUP($A78&amp;"."&amp;$C78,UncollectibleLookup,2,FALSE),$C78=VLOOKUP($A78&amp;"."&amp;$C78,UncollectibleLookup,4,FALSE)),0,'Module C Corrected'!E78),'Module C Corrected'!E78)</f>
        <v>1088.3045</v>
      </c>
      <c r="F78" s="51">
        <f ca="1">IFERROR(IF(AND($A78=VLOOKUP($A78&amp;"."&amp;$C78,UncollectibleLookup,2,FALSE),$C78=VLOOKUP($A78&amp;"."&amp;$C78,UncollectibleLookup,4,FALSE)),0,'Module C Corrected'!F78),'Module C Corrected'!F78)</f>
        <v>949.18340000000001</v>
      </c>
      <c r="G78" s="51">
        <f ca="1">IFERROR(IF(AND($A78=VLOOKUP($A78&amp;"."&amp;$C78,UncollectibleLookup,2,FALSE),$C78=VLOOKUP($A78&amp;"."&amp;$C78,UncollectibleLookup,4,FALSE)),0,'Module C Corrected'!G78),'Module C Corrected'!G78)</f>
        <v>608.44640000000004</v>
      </c>
      <c r="H78" s="51">
        <f ca="1">IFERROR(IF(AND($A78=VLOOKUP($A78&amp;"."&amp;$C78,UncollectibleLookup,2,FALSE),$C78=VLOOKUP($A78&amp;"."&amp;$C78,UncollectibleLookup,4,FALSE)),0,'Module C Corrected'!H78),'Module C Corrected'!H78)</f>
        <v>445.81259999999997</v>
      </c>
      <c r="I78" s="51">
        <f ca="1">IFERROR(IF(AND($A78=VLOOKUP($A78&amp;"."&amp;$C78,UncollectibleLookup,2,FALSE),$C78=VLOOKUP($A78&amp;"."&amp;$C78,UncollectibleLookup,4,FALSE)),0,'Module C Corrected'!I78),'Module C Corrected'!I78)</f>
        <v>178.1207</v>
      </c>
      <c r="J78" s="51">
        <f ca="1">IFERROR(IF(AND($A78=VLOOKUP($A78&amp;"."&amp;$C78,UncollectibleLookup,2,FALSE),$C78=VLOOKUP($A78&amp;"."&amp;$C78,UncollectibleLookup,4,FALSE)),0,'Module C Corrected'!J78),'Module C Corrected'!J78)</f>
        <v>191.69229999999999</v>
      </c>
      <c r="K78" s="51">
        <f ca="1">IFERROR(IF(AND($A78=VLOOKUP($A78&amp;"."&amp;$C78,UncollectibleLookup,2,FALSE),$C78=VLOOKUP($A78&amp;"."&amp;$C78,UncollectibleLookup,4,FALSE)),0,'Module C Corrected'!K78),'Module C Corrected'!K78)</f>
        <v>285.10019999999997</v>
      </c>
      <c r="L78" s="51">
        <f ca="1">IFERROR(IF(AND($A78=VLOOKUP($A78&amp;"."&amp;$C78,UncollectibleLookup,2,FALSE),$C78=VLOOKUP($A78&amp;"."&amp;$C78,UncollectibleLookup,4,FALSE)),0,'Module C Corrected'!L78),'Module C Corrected'!L78)</f>
        <v>380.50204120000001</v>
      </c>
      <c r="M78" s="51">
        <f ca="1">IFERROR(IF(AND($A78=VLOOKUP($A78&amp;"."&amp;$C78,UncollectibleLookup,2,FALSE),$C78=VLOOKUP($A78&amp;"."&amp;$C78,UncollectibleLookup,4,FALSE)),0,'Module C Corrected'!M78),'Module C Corrected'!M78)</f>
        <v>894.46029139999996</v>
      </c>
      <c r="N78" s="51">
        <f ca="1">IFERROR(IF(AND($A78=VLOOKUP($A78&amp;"."&amp;$C78,UncollectibleLookup,2,FALSE),$C78=VLOOKUP($A78&amp;"."&amp;$C78,UncollectibleLookup,4,FALSE)),0,'Module C Corrected'!N78),'Module C Corrected'!N78)</f>
        <v>949.73889110000005</v>
      </c>
      <c r="O78" s="51">
        <f ca="1">IFERROR(IF(AND($A78=VLOOKUP($A78&amp;"."&amp;$C78,UncollectibleLookup,2,FALSE),$C78=VLOOKUP($A78&amp;"."&amp;$C78,UncollectibleLookup,4,FALSE)),0,'Module C Corrected'!O78),'Module C Corrected'!O78)</f>
        <v>1119.2785429</v>
      </c>
      <c r="P78" s="51">
        <f ca="1">IFERROR(IF(AND($A78=VLOOKUP($A78&amp;"."&amp;$C78,UncollectibleLookup,2,FALSE),$C78=VLOOKUP($A78&amp;"."&amp;$C78,UncollectibleLookup,4,FALSE)),0,'Module C Corrected'!P78),'Module C Corrected'!P78)</f>
        <v>1469.7644385999999</v>
      </c>
      <c r="Q78" s="32">
        <f ca="1">IFERROR(IF(AND($A78=VLOOKUP($A78&amp;"."&amp;$C78,UncollectibleLookup,2,FALSE),$C78=VLOOKUP($A78&amp;"."&amp;$C78,UncollectibleLookup,4,FALSE)),0,'Module C Corrected'!Q78),'Module C Corrected'!Q78)</f>
        <v>131147.01999999999</v>
      </c>
      <c r="R78" s="32">
        <f ca="1">IFERROR(IF(AND($A78=VLOOKUP($A78&amp;"."&amp;$C78,UncollectibleLookup,2,FALSE),$C78=VLOOKUP($A78&amp;"."&amp;$C78,UncollectibleLookup,4,FALSE)),0,'Module C Corrected'!R78),'Module C Corrected'!R78)</f>
        <v>53515.47</v>
      </c>
      <c r="S78" s="32">
        <f ca="1">IFERROR(IF(AND($A78=VLOOKUP($A78&amp;"."&amp;$C78,UncollectibleLookup,2,FALSE),$C78=VLOOKUP($A78&amp;"."&amp;$C78,UncollectibleLookup,4,FALSE)),0,'Module C Corrected'!S78),'Module C Corrected'!S78)</f>
        <v>33885.49</v>
      </c>
      <c r="T78" s="32">
        <f ca="1">IFERROR(IF(AND($A78=VLOOKUP($A78&amp;"."&amp;$C78,UncollectibleLookup,2,FALSE),$C78=VLOOKUP($A78&amp;"."&amp;$C78,UncollectibleLookup,4,FALSE)),0,'Module C Corrected'!T78),'Module C Corrected'!T78)</f>
        <v>19798.810000000001</v>
      </c>
      <c r="U78" s="32">
        <f ca="1">IFERROR(IF(AND($A78=VLOOKUP($A78&amp;"."&amp;$C78,UncollectibleLookup,2,FALSE),$C78=VLOOKUP($A78&amp;"."&amp;$C78,UncollectibleLookup,4,FALSE)),0,'Module C Corrected'!U78),'Module C Corrected'!U78)</f>
        <v>6633.34</v>
      </c>
      <c r="V78" s="32">
        <f ca="1">IFERROR(IF(AND($A78=VLOOKUP($A78&amp;"."&amp;$C78,UncollectibleLookup,2,FALSE),$C78=VLOOKUP($A78&amp;"."&amp;$C78,UncollectibleLookup,4,FALSE)),0,'Module C Corrected'!V78),'Module C Corrected'!V78)</f>
        <v>9052.81</v>
      </c>
      <c r="W78" s="32">
        <f ca="1">IFERROR(IF(AND($A78=VLOOKUP($A78&amp;"."&amp;$C78,UncollectibleLookup,2,FALSE),$C78=VLOOKUP($A78&amp;"."&amp;$C78,UncollectibleLookup,4,FALSE)),0,'Module C Corrected'!W78),'Module C Corrected'!W78)</f>
        <v>15799.35</v>
      </c>
      <c r="X78" s="32">
        <f ca="1">IFERROR(IF(AND($A78=VLOOKUP($A78&amp;"."&amp;$C78,UncollectibleLookup,2,FALSE),$C78=VLOOKUP($A78&amp;"."&amp;$C78,UncollectibleLookup,4,FALSE)),0,'Module C Corrected'!X78),'Module C Corrected'!X78)</f>
        <v>21753.98</v>
      </c>
      <c r="Y78" s="32">
        <f ca="1">IFERROR(IF(AND($A78=VLOOKUP($A78&amp;"."&amp;$C78,UncollectibleLookup,2,FALSE),$C78=VLOOKUP($A78&amp;"."&amp;$C78,UncollectibleLookup,4,FALSE)),0,'Module C Corrected'!Y78),'Module C Corrected'!Y78)</f>
        <v>167400.51</v>
      </c>
      <c r="Z78" s="32">
        <f ca="1">IFERROR(IF(AND($A78=VLOOKUP($A78&amp;"."&amp;$C78,UncollectibleLookup,2,FALSE),$C78=VLOOKUP($A78&amp;"."&amp;$C78,UncollectibleLookup,4,FALSE)),0,'Module C Corrected'!Z78),'Module C Corrected'!Z78)</f>
        <v>40600.050000000003</v>
      </c>
      <c r="AA78" s="32">
        <f ca="1">IFERROR(IF(AND($A78=VLOOKUP($A78&amp;"."&amp;$C78,UncollectibleLookup,2,FALSE),$C78=VLOOKUP($A78&amp;"."&amp;$C78,UncollectibleLookup,4,FALSE)),0,'Module C Corrected'!AA78),'Module C Corrected'!AA78)</f>
        <v>76480.05</v>
      </c>
      <c r="AB78" s="32">
        <f ca="1">IFERROR(IF(AND($A78=VLOOKUP($A78&amp;"."&amp;$C78,UncollectibleLookup,2,FALSE),$C78=VLOOKUP($A78&amp;"."&amp;$C78,UncollectibleLookup,4,FALSE)),0,'Module C Corrected'!AB78),'Module C Corrected'!AB78)</f>
        <v>102467.89</v>
      </c>
      <c r="AC78" s="2">
        <f>IF(ISBLANK('Module C Corrected'!AC78),"",'Module C Corrected'!AC78)</f>
        <v>-1.06</v>
      </c>
      <c r="AD78" s="2">
        <f>IF(ISBLANK('Module C Corrected'!AD78),"",'Module C Corrected'!AD78)</f>
        <v>-1.06</v>
      </c>
      <c r="AE78" s="2">
        <f>IF(ISBLANK('Module C Corrected'!AE78),"",'Module C Corrected'!AE78)</f>
        <v>-1.06</v>
      </c>
      <c r="AF78" s="2">
        <f>IF(ISBLANK('Module C Corrected'!AF78),"",'Module C Corrected'!AF78)</f>
        <v>-1.06</v>
      </c>
      <c r="AG78" s="2">
        <f>IF(ISBLANK('Module C Corrected'!AG78),"",'Module C Corrected'!AG78)</f>
        <v>-1.06</v>
      </c>
      <c r="AH78" s="2">
        <f>IF(ISBLANK('Module C Corrected'!AH78),"",'Module C Corrected'!AH78)</f>
        <v>-1.06</v>
      </c>
      <c r="AI78" s="2">
        <f>IF(ISBLANK('Module C Corrected'!AI78),"",'Module C Corrected'!AI78)</f>
        <v>-1.06</v>
      </c>
      <c r="AJ78" s="2">
        <f>IF(ISBLANK('Module C Corrected'!AJ78),"",'Module C Corrected'!AJ78)</f>
        <v>-1.06</v>
      </c>
      <c r="AK78" s="2">
        <f>IF(ISBLANK('Module C Corrected'!AK78),"",'Module C Corrected'!AK78)</f>
        <v>-1.06</v>
      </c>
      <c r="AL78" s="2">
        <f>IF(ISBLANK('Module C Corrected'!AL78),"",'Module C Corrected'!AL78)</f>
        <v>-1.06</v>
      </c>
      <c r="AM78" s="2">
        <f>IF(ISBLANK('Module C Corrected'!AM78),"",'Module C Corrected'!AM78)</f>
        <v>-1.06</v>
      </c>
      <c r="AN78" s="2">
        <f>IF(ISBLANK('Module C Corrected'!AN78),"",'Module C Corrected'!AN78)</f>
        <v>-1.06</v>
      </c>
      <c r="AO78" s="33">
        <f ca="1">IFERROR(IF(AND($A78=VLOOKUP($A78&amp;"."&amp;$C78,UncollectibleLookup,2,FALSE),$C78=VLOOKUP($A78&amp;"."&amp;$C78,UncollectibleLookup,4,FALSE)),0,'Module C Corrected'!AO78),'Module C Corrected'!AO78)</f>
        <v>-1390.16</v>
      </c>
      <c r="AP78" s="33">
        <f ca="1">IFERROR(IF(AND($A78=VLOOKUP($A78&amp;"."&amp;$C78,UncollectibleLookup,2,FALSE),$C78=VLOOKUP($A78&amp;"."&amp;$C78,UncollectibleLookup,4,FALSE)),0,'Module C Corrected'!AP78),'Module C Corrected'!AP78)</f>
        <v>-567.26</v>
      </c>
      <c r="AQ78" s="33">
        <f ca="1">IFERROR(IF(AND($A78=VLOOKUP($A78&amp;"."&amp;$C78,UncollectibleLookup,2,FALSE),$C78=VLOOKUP($A78&amp;"."&amp;$C78,UncollectibleLookup,4,FALSE)),0,'Module C Corrected'!AQ78),'Module C Corrected'!AQ78)</f>
        <v>-359.19</v>
      </c>
      <c r="AR78" s="33">
        <f ca="1">IFERROR(IF(AND($A78=VLOOKUP($A78&amp;"."&amp;$C78,UncollectibleLookup,2,FALSE),$C78=VLOOKUP($A78&amp;"."&amp;$C78,UncollectibleLookup,4,FALSE)),0,'Module C Corrected'!AR78),'Module C Corrected'!AR78)</f>
        <v>-209.87</v>
      </c>
      <c r="AS78" s="33">
        <f ca="1">IFERROR(IF(AND($A78=VLOOKUP($A78&amp;"."&amp;$C78,UncollectibleLookup,2,FALSE),$C78=VLOOKUP($A78&amp;"."&amp;$C78,UncollectibleLookup,4,FALSE)),0,'Module C Corrected'!AS78),'Module C Corrected'!AS78)</f>
        <v>-70.31</v>
      </c>
      <c r="AT78" s="33">
        <f ca="1">IFERROR(IF(AND($A78=VLOOKUP($A78&amp;"."&amp;$C78,UncollectibleLookup,2,FALSE),$C78=VLOOKUP($A78&amp;"."&amp;$C78,UncollectibleLookup,4,FALSE)),0,'Module C Corrected'!AT78),'Module C Corrected'!AT78)</f>
        <v>-95.96</v>
      </c>
      <c r="AU78" s="33">
        <f ca="1">IFERROR(IF(AND($A78=VLOOKUP($A78&amp;"."&amp;$C78,UncollectibleLookup,2,FALSE),$C78=VLOOKUP($A78&amp;"."&amp;$C78,UncollectibleLookup,4,FALSE)),0,'Module C Corrected'!AU78),'Module C Corrected'!AU78)</f>
        <v>-167.47</v>
      </c>
      <c r="AV78" s="33">
        <f ca="1">IFERROR(IF(AND($A78=VLOOKUP($A78&amp;"."&amp;$C78,UncollectibleLookup,2,FALSE),$C78=VLOOKUP($A78&amp;"."&amp;$C78,UncollectibleLookup,4,FALSE)),0,'Module C Corrected'!AV78),'Module C Corrected'!AV78)</f>
        <v>-230.59</v>
      </c>
      <c r="AW78" s="33">
        <f ca="1">IFERROR(IF(AND($A78=VLOOKUP($A78&amp;"."&amp;$C78,UncollectibleLookup,2,FALSE),$C78=VLOOKUP($A78&amp;"."&amp;$C78,UncollectibleLookup,4,FALSE)),0,'Module C Corrected'!AW78),'Module C Corrected'!AW78)</f>
        <v>-1774.45</v>
      </c>
      <c r="AX78" s="33">
        <f ca="1">IFERROR(IF(AND($A78=VLOOKUP($A78&amp;"."&amp;$C78,UncollectibleLookup,2,FALSE),$C78=VLOOKUP($A78&amp;"."&amp;$C78,UncollectibleLookup,4,FALSE)),0,'Module C Corrected'!AX78),'Module C Corrected'!AX78)</f>
        <v>-430.36</v>
      </c>
      <c r="AY78" s="33">
        <f ca="1">IFERROR(IF(AND($A78=VLOOKUP($A78&amp;"."&amp;$C78,UncollectibleLookup,2,FALSE),$C78=VLOOKUP($A78&amp;"."&amp;$C78,UncollectibleLookup,4,FALSE)),0,'Module C Corrected'!AY78),'Module C Corrected'!AY78)</f>
        <v>-810.69</v>
      </c>
      <c r="AZ78" s="33">
        <f ca="1">IFERROR(IF(AND($A78=VLOOKUP($A78&amp;"."&amp;$C78,UncollectibleLookup,2,FALSE),$C78=VLOOKUP($A78&amp;"."&amp;$C78,UncollectibleLookup,4,FALSE)),0,'Module C Corrected'!AZ78),'Module C Corrected'!AZ78)</f>
        <v>-1086.1600000000001</v>
      </c>
      <c r="BA78" s="31">
        <f t="shared" ca="1" si="27"/>
        <v>-39.340000000000003</v>
      </c>
      <c r="BB78" s="31">
        <f t="shared" ca="1" si="27"/>
        <v>-16.05</v>
      </c>
      <c r="BC78" s="31">
        <f t="shared" ca="1" si="27"/>
        <v>-10.17</v>
      </c>
      <c r="BD78" s="31">
        <f t="shared" ca="1" si="27"/>
        <v>-7.92</v>
      </c>
      <c r="BE78" s="31">
        <f t="shared" ca="1" si="27"/>
        <v>-2.65</v>
      </c>
      <c r="BF78" s="31">
        <f t="shared" ca="1" si="27"/>
        <v>-3.62</v>
      </c>
      <c r="BG78" s="31">
        <f t="shared" ca="1" si="42"/>
        <v>0</v>
      </c>
      <c r="BH78" s="31">
        <f t="shared" ca="1" si="42"/>
        <v>0</v>
      </c>
      <c r="BI78" s="31">
        <f t="shared" ca="1" si="42"/>
        <v>0</v>
      </c>
      <c r="BJ78" s="31">
        <f t="shared" ca="1" si="42"/>
        <v>-48.72</v>
      </c>
      <c r="BK78" s="31">
        <f t="shared" ca="1" si="42"/>
        <v>-91.78</v>
      </c>
      <c r="BL78" s="31">
        <f t="shared" ca="1" si="42"/>
        <v>-122.96</v>
      </c>
      <c r="BM78" s="6">
        <f t="shared" ca="1" si="39"/>
        <v>1.32E-2</v>
      </c>
      <c r="BN78" s="6">
        <f t="shared" ca="1" si="39"/>
        <v>1.32E-2</v>
      </c>
      <c r="BO78" s="6">
        <f t="shared" ca="1" si="39"/>
        <v>1.32E-2</v>
      </c>
      <c r="BP78" s="6">
        <f t="shared" ca="1" si="39"/>
        <v>1.32E-2</v>
      </c>
      <c r="BQ78" s="6">
        <f t="shared" ca="1" si="39"/>
        <v>1.32E-2</v>
      </c>
      <c r="BR78" s="6">
        <f t="shared" ca="1" si="39"/>
        <v>1.32E-2</v>
      </c>
      <c r="BS78" s="6">
        <f t="shared" ca="1" si="39"/>
        <v>1.32E-2</v>
      </c>
      <c r="BT78" s="6">
        <f t="shared" ca="1" si="39"/>
        <v>1.32E-2</v>
      </c>
      <c r="BU78" s="6">
        <f t="shared" ca="1" si="39"/>
        <v>1.32E-2</v>
      </c>
      <c r="BV78" s="6">
        <f t="shared" ca="1" si="39"/>
        <v>1.32E-2</v>
      </c>
      <c r="BW78" s="6">
        <f t="shared" ca="1" si="39"/>
        <v>1.32E-2</v>
      </c>
      <c r="BX78" s="6">
        <f t="shared" ca="1" si="39"/>
        <v>1.32E-2</v>
      </c>
      <c r="BY78" s="31">
        <f t="shared" ca="1" si="31"/>
        <v>1731.14</v>
      </c>
      <c r="BZ78" s="31">
        <f t="shared" ca="1" si="31"/>
        <v>706.4</v>
      </c>
      <c r="CA78" s="31">
        <f t="shared" ca="1" si="31"/>
        <v>447.29</v>
      </c>
      <c r="CB78" s="31">
        <f t="shared" ca="1" si="31"/>
        <v>261.33999999999997</v>
      </c>
      <c r="CC78" s="31">
        <f t="shared" ca="1" si="31"/>
        <v>87.56</v>
      </c>
      <c r="CD78" s="31">
        <f t="shared" ca="1" si="31"/>
        <v>119.5</v>
      </c>
      <c r="CE78" s="31">
        <f t="shared" ca="1" si="30"/>
        <v>208.55</v>
      </c>
      <c r="CF78" s="31">
        <f t="shared" ca="1" si="30"/>
        <v>287.14999999999998</v>
      </c>
      <c r="CG78" s="31">
        <f t="shared" ca="1" si="30"/>
        <v>2209.69</v>
      </c>
      <c r="CH78" s="31">
        <f t="shared" ca="1" si="30"/>
        <v>535.91999999999996</v>
      </c>
      <c r="CI78" s="31">
        <f t="shared" ca="1" si="30"/>
        <v>1009.54</v>
      </c>
      <c r="CJ78" s="31">
        <f t="shared" ca="1" si="30"/>
        <v>1352.58</v>
      </c>
      <c r="CK78" s="32">
        <f t="shared" ca="1" si="28"/>
        <v>327.87</v>
      </c>
      <c r="CL78" s="32">
        <f t="shared" ca="1" si="28"/>
        <v>133.79</v>
      </c>
      <c r="CM78" s="32">
        <f t="shared" ca="1" si="28"/>
        <v>84.71</v>
      </c>
      <c r="CN78" s="32">
        <f t="shared" ca="1" si="28"/>
        <v>49.5</v>
      </c>
      <c r="CO78" s="32">
        <f t="shared" ca="1" si="28"/>
        <v>16.579999999999998</v>
      </c>
      <c r="CP78" s="32">
        <f t="shared" ca="1" si="28"/>
        <v>22.63</v>
      </c>
      <c r="CQ78" s="32">
        <f t="shared" ca="1" si="43"/>
        <v>39.5</v>
      </c>
      <c r="CR78" s="32">
        <f t="shared" ca="1" si="43"/>
        <v>54.38</v>
      </c>
      <c r="CS78" s="32">
        <f t="shared" ca="1" si="43"/>
        <v>418.5</v>
      </c>
      <c r="CT78" s="32">
        <f t="shared" ca="1" si="43"/>
        <v>101.5</v>
      </c>
      <c r="CU78" s="32">
        <f t="shared" ca="1" si="43"/>
        <v>191.2</v>
      </c>
      <c r="CV78" s="32">
        <f t="shared" ca="1" si="43"/>
        <v>256.17</v>
      </c>
      <c r="CW78" s="31">
        <f t="shared" ca="1" si="29"/>
        <v>3488.51</v>
      </c>
      <c r="CX78" s="31">
        <f t="shared" ca="1" si="29"/>
        <v>1423.4999999999998</v>
      </c>
      <c r="CY78" s="31">
        <f t="shared" ca="1" si="29"/>
        <v>901.36</v>
      </c>
      <c r="CZ78" s="31">
        <f t="shared" ca="1" si="29"/>
        <v>528.63</v>
      </c>
      <c r="DA78" s="31">
        <f t="shared" ca="1" si="29"/>
        <v>177.1</v>
      </c>
      <c r="DB78" s="31">
        <f t="shared" ca="1" si="29"/>
        <v>241.70999999999998</v>
      </c>
      <c r="DC78" s="31">
        <f t="shared" ca="1" si="44"/>
        <v>415.52</v>
      </c>
      <c r="DD78" s="31">
        <f t="shared" ca="1" si="44"/>
        <v>572.12</v>
      </c>
      <c r="DE78" s="31">
        <f t="shared" ca="1" si="44"/>
        <v>4402.6400000000003</v>
      </c>
      <c r="DF78" s="31">
        <f t="shared" ca="1" si="44"/>
        <v>1116.5</v>
      </c>
      <c r="DG78" s="31">
        <f t="shared" ca="1" si="44"/>
        <v>2103.21</v>
      </c>
      <c r="DH78" s="31">
        <f t="shared" ca="1" si="44"/>
        <v>2817.87</v>
      </c>
      <c r="DI78" s="32">
        <f t="shared" ca="1" si="36"/>
        <v>174.43</v>
      </c>
      <c r="DJ78" s="32">
        <f t="shared" ca="1" si="36"/>
        <v>71.180000000000007</v>
      </c>
      <c r="DK78" s="32">
        <f t="shared" ca="1" si="36"/>
        <v>45.07</v>
      </c>
      <c r="DL78" s="32">
        <f t="shared" ca="1" si="32"/>
        <v>26.43</v>
      </c>
      <c r="DM78" s="32">
        <f t="shared" ca="1" si="32"/>
        <v>8.86</v>
      </c>
      <c r="DN78" s="32">
        <f t="shared" ca="1" si="32"/>
        <v>12.09</v>
      </c>
      <c r="DO78" s="32">
        <f t="shared" ca="1" si="32"/>
        <v>20.78</v>
      </c>
      <c r="DP78" s="32">
        <f t="shared" ca="1" si="32"/>
        <v>28.61</v>
      </c>
      <c r="DQ78" s="32">
        <f t="shared" ca="1" si="32"/>
        <v>220.13</v>
      </c>
      <c r="DR78" s="32">
        <f t="shared" ca="1" si="32"/>
        <v>55.83</v>
      </c>
      <c r="DS78" s="32">
        <f t="shared" ca="1" si="32"/>
        <v>105.16</v>
      </c>
      <c r="DT78" s="32">
        <f t="shared" ca="1" si="32"/>
        <v>140.88999999999999</v>
      </c>
      <c r="DU78" s="31">
        <f t="shared" ca="1" si="37"/>
        <v>1123.8900000000001</v>
      </c>
      <c r="DV78" s="31">
        <f t="shared" ca="1" si="37"/>
        <v>455.28</v>
      </c>
      <c r="DW78" s="31">
        <f t="shared" ca="1" si="37"/>
        <v>286.38</v>
      </c>
      <c r="DX78" s="31">
        <f t="shared" ca="1" si="33"/>
        <v>166.95</v>
      </c>
      <c r="DY78" s="31">
        <f t="shared" ca="1" si="33"/>
        <v>55.64</v>
      </c>
      <c r="DZ78" s="31">
        <f t="shared" ca="1" si="33"/>
        <v>75.53</v>
      </c>
      <c r="EA78" s="31">
        <f t="shared" ca="1" si="33"/>
        <v>129.16</v>
      </c>
      <c r="EB78" s="31">
        <f t="shared" ca="1" si="33"/>
        <v>176.86</v>
      </c>
      <c r="EC78" s="31">
        <f t="shared" ca="1" si="33"/>
        <v>1353.51</v>
      </c>
      <c r="ED78" s="31">
        <f t="shared" ca="1" si="33"/>
        <v>341.41</v>
      </c>
      <c r="EE78" s="31">
        <f t="shared" ca="1" si="33"/>
        <v>639.55999999999995</v>
      </c>
      <c r="EF78" s="31">
        <f t="shared" ca="1" si="33"/>
        <v>852.25</v>
      </c>
      <c r="EG78" s="32">
        <f t="shared" ca="1" si="38"/>
        <v>4786.83</v>
      </c>
      <c r="EH78" s="32">
        <f t="shared" ca="1" si="38"/>
        <v>1949.9599999999998</v>
      </c>
      <c r="EI78" s="32">
        <f t="shared" ca="1" si="38"/>
        <v>1232.81</v>
      </c>
      <c r="EJ78" s="32">
        <f t="shared" ca="1" si="34"/>
        <v>722.01</v>
      </c>
      <c r="EK78" s="32">
        <f t="shared" ca="1" si="34"/>
        <v>241.59999999999997</v>
      </c>
      <c r="EL78" s="32">
        <f t="shared" ca="1" si="34"/>
        <v>329.33</v>
      </c>
      <c r="EM78" s="32">
        <f t="shared" ca="1" si="34"/>
        <v>565.45999999999992</v>
      </c>
      <c r="EN78" s="32">
        <f t="shared" ca="1" si="34"/>
        <v>777.59</v>
      </c>
      <c r="EO78" s="32">
        <f t="shared" ca="1" si="34"/>
        <v>5976.2800000000007</v>
      </c>
      <c r="EP78" s="32">
        <f t="shared" ca="1" si="34"/>
        <v>1513.74</v>
      </c>
      <c r="EQ78" s="32">
        <f t="shared" ca="1" si="34"/>
        <v>2847.93</v>
      </c>
      <c r="ER78" s="32">
        <f t="shared" ca="1" si="34"/>
        <v>3811.0099999999998</v>
      </c>
    </row>
    <row r="79" spans="1:148">
      <c r="A79" t="s">
        <v>453</v>
      </c>
      <c r="B79" s="1" t="s">
        <v>81</v>
      </c>
      <c r="C79" t="str">
        <f t="shared" ca="1" si="40"/>
        <v>IOR1</v>
      </c>
      <c r="D79" t="str">
        <f t="shared" ca="1" si="41"/>
        <v>Cold Lake Industrial System</v>
      </c>
      <c r="E79" s="51">
        <f ca="1">IFERROR(IF(AND($A79=VLOOKUP($A79&amp;"."&amp;$C79,UncollectibleLookup,2,FALSE),$C79=VLOOKUP($A79&amp;"."&amp;$C79,UncollectibleLookup,4,FALSE)),0,'Module C Corrected'!E79),'Module C Corrected'!E79)</f>
        <v>39451.861299999997</v>
      </c>
      <c r="F79" s="51">
        <f ca="1">IFERROR(IF(AND($A79=VLOOKUP($A79&amp;"."&amp;$C79,UncollectibleLookup,2,FALSE),$C79=VLOOKUP($A79&amp;"."&amp;$C79,UncollectibleLookup,4,FALSE)),0,'Module C Corrected'!F79),'Module C Corrected'!F79)</f>
        <v>33905.745799999997</v>
      </c>
      <c r="G79" s="51">
        <f ca="1">IFERROR(IF(AND($A79=VLOOKUP($A79&amp;"."&amp;$C79,UncollectibleLookup,2,FALSE),$C79=VLOOKUP($A79&amp;"."&amp;$C79,UncollectibleLookup,4,FALSE)),0,'Module C Corrected'!G79),'Module C Corrected'!G79)</f>
        <v>34643.502500000002</v>
      </c>
      <c r="H79" s="51">
        <f ca="1">IFERROR(IF(AND($A79=VLOOKUP($A79&amp;"."&amp;$C79,UncollectibleLookup,2,FALSE),$C79=VLOOKUP($A79&amp;"."&amp;$C79,UncollectibleLookup,4,FALSE)),0,'Module C Corrected'!H79),'Module C Corrected'!H79)</f>
        <v>6307.2358999999997</v>
      </c>
      <c r="I79" s="51">
        <f ca="1">IFERROR(IF(AND($A79=VLOOKUP($A79&amp;"."&amp;$C79,UncollectibleLookup,2,FALSE),$C79=VLOOKUP($A79&amp;"."&amp;$C79,UncollectibleLookup,4,FALSE)),0,'Module C Corrected'!I79),'Module C Corrected'!I79)</f>
        <v>12718.5653</v>
      </c>
      <c r="J79" s="51">
        <f ca="1">IFERROR(IF(AND($A79=VLOOKUP($A79&amp;"."&amp;$C79,UncollectibleLookup,2,FALSE),$C79=VLOOKUP($A79&amp;"."&amp;$C79,UncollectibleLookup,4,FALSE)),0,'Module C Corrected'!J79),'Module C Corrected'!J79)</f>
        <v>26990.0609</v>
      </c>
      <c r="K79" s="51">
        <f ca="1">IFERROR(IF(AND($A79=VLOOKUP($A79&amp;"."&amp;$C79,UncollectibleLookup,2,FALSE),$C79=VLOOKUP($A79&amp;"."&amp;$C79,UncollectibleLookup,4,FALSE)),0,'Module C Corrected'!K79),'Module C Corrected'!K79)</f>
        <v>26500.9846</v>
      </c>
      <c r="L79" s="51">
        <f ca="1">IFERROR(IF(AND($A79=VLOOKUP($A79&amp;"."&amp;$C79,UncollectibleLookup,2,FALSE),$C79=VLOOKUP($A79&amp;"."&amp;$C79,UncollectibleLookup,4,FALSE)),0,'Module C Corrected'!L79),'Module C Corrected'!L79)</f>
        <v>32757.076499999999</v>
      </c>
      <c r="M79" s="51">
        <f ca="1">IFERROR(IF(AND($A79=VLOOKUP($A79&amp;"."&amp;$C79,UncollectibleLookup,2,FALSE),$C79=VLOOKUP($A79&amp;"."&amp;$C79,UncollectibleLookup,4,FALSE)),0,'Module C Corrected'!M79),'Module C Corrected'!M79)</f>
        <v>33669.349000000002</v>
      </c>
      <c r="N79" s="51">
        <f ca="1">IFERROR(IF(AND($A79=VLOOKUP($A79&amp;"."&amp;$C79,UncollectibleLookup,2,FALSE),$C79=VLOOKUP($A79&amp;"."&amp;$C79,UncollectibleLookup,4,FALSE)),0,'Module C Corrected'!N79),'Module C Corrected'!N79)</f>
        <v>41626.877</v>
      </c>
      <c r="O79" s="51">
        <f ca="1">IFERROR(IF(AND($A79=VLOOKUP($A79&amp;"."&amp;$C79,UncollectibleLookup,2,FALSE),$C79=VLOOKUP($A79&amp;"."&amp;$C79,UncollectibleLookup,4,FALSE)),0,'Module C Corrected'!O79),'Module C Corrected'!O79)</f>
        <v>32126.734700000001</v>
      </c>
      <c r="P79" s="51">
        <f ca="1">IFERROR(IF(AND($A79=VLOOKUP($A79&amp;"."&amp;$C79,UncollectibleLookup,2,FALSE),$C79=VLOOKUP($A79&amp;"."&amp;$C79,UncollectibleLookup,4,FALSE)),0,'Module C Corrected'!P79),'Module C Corrected'!P79)</f>
        <v>38272.313600000001</v>
      </c>
      <c r="Q79" s="32">
        <f ca="1">IFERROR(IF(AND($A79=VLOOKUP($A79&amp;"."&amp;$C79,UncollectibleLookup,2,FALSE),$C79=VLOOKUP($A79&amp;"."&amp;$C79,UncollectibleLookup,4,FALSE)),0,'Module C Corrected'!Q79),'Module C Corrected'!Q79)</f>
        <v>3822171.89</v>
      </c>
      <c r="R79" s="32">
        <f ca="1">IFERROR(IF(AND($A79=VLOOKUP($A79&amp;"."&amp;$C79,UncollectibleLookup,2,FALSE),$C79=VLOOKUP($A79&amp;"."&amp;$C79,UncollectibleLookup,4,FALSE)),0,'Module C Corrected'!R79),'Module C Corrected'!R79)</f>
        <v>1799923.97</v>
      </c>
      <c r="S79" s="32">
        <f ca="1">IFERROR(IF(AND($A79=VLOOKUP($A79&amp;"."&amp;$C79,UncollectibleLookup,2,FALSE),$C79=VLOOKUP($A79&amp;"."&amp;$C79,UncollectibleLookup,4,FALSE)),0,'Module C Corrected'!S79),'Module C Corrected'!S79)</f>
        <v>1426546.52</v>
      </c>
      <c r="T79" s="32">
        <f ca="1">IFERROR(IF(AND($A79=VLOOKUP($A79&amp;"."&amp;$C79,UncollectibleLookup,2,FALSE),$C79=VLOOKUP($A79&amp;"."&amp;$C79,UncollectibleLookup,4,FALSE)),0,'Module C Corrected'!T79),'Module C Corrected'!T79)</f>
        <v>241611.96</v>
      </c>
      <c r="U79" s="32">
        <f ca="1">IFERROR(IF(AND($A79=VLOOKUP($A79&amp;"."&amp;$C79,UncollectibleLookup,2,FALSE),$C79=VLOOKUP($A79&amp;"."&amp;$C79,UncollectibleLookup,4,FALSE)),0,'Module C Corrected'!U79),'Module C Corrected'!U79)</f>
        <v>399250.74</v>
      </c>
      <c r="V79" s="32">
        <f ca="1">IFERROR(IF(AND($A79=VLOOKUP($A79&amp;"."&amp;$C79,UncollectibleLookup,2,FALSE),$C79=VLOOKUP($A79&amp;"."&amp;$C79,UncollectibleLookup,4,FALSE)),0,'Module C Corrected'!V79),'Module C Corrected'!V79)</f>
        <v>862381.81</v>
      </c>
      <c r="W79" s="32">
        <f ca="1">IFERROR(IF(AND($A79=VLOOKUP($A79&amp;"."&amp;$C79,UncollectibleLookup,2,FALSE),$C79=VLOOKUP($A79&amp;"."&amp;$C79,UncollectibleLookup,4,FALSE)),0,'Module C Corrected'!W79),'Module C Corrected'!W79)</f>
        <v>1115077.77</v>
      </c>
      <c r="X79" s="32">
        <f ca="1">IFERROR(IF(AND($A79=VLOOKUP($A79&amp;"."&amp;$C79,UncollectibleLookup,2,FALSE),$C79=VLOOKUP($A79&amp;"."&amp;$C79,UncollectibleLookup,4,FALSE)),0,'Module C Corrected'!X79),'Module C Corrected'!X79)</f>
        <v>1099248.3400000001</v>
      </c>
      <c r="Y79" s="32">
        <f ca="1">IFERROR(IF(AND($A79=VLOOKUP($A79&amp;"."&amp;$C79,UncollectibleLookup,2,FALSE),$C79=VLOOKUP($A79&amp;"."&amp;$C79,UncollectibleLookup,4,FALSE)),0,'Module C Corrected'!Y79),'Module C Corrected'!Y79)</f>
        <v>2190079.63</v>
      </c>
      <c r="Z79" s="32">
        <f ca="1">IFERROR(IF(AND($A79=VLOOKUP($A79&amp;"."&amp;$C79,UncollectibleLookup,2,FALSE),$C79=VLOOKUP($A79&amp;"."&amp;$C79,UncollectibleLookup,4,FALSE)),0,'Module C Corrected'!Z79),'Module C Corrected'!Z79)</f>
        <v>1456458.07</v>
      </c>
      <c r="AA79" s="32">
        <f ca="1">IFERROR(IF(AND($A79=VLOOKUP($A79&amp;"."&amp;$C79,UncollectibleLookup,2,FALSE),$C79=VLOOKUP($A79&amp;"."&amp;$C79,UncollectibleLookup,4,FALSE)),0,'Module C Corrected'!AA79),'Module C Corrected'!AA79)</f>
        <v>1626563.84</v>
      </c>
      <c r="AB79" s="32">
        <f ca="1">IFERROR(IF(AND($A79=VLOOKUP($A79&amp;"."&amp;$C79,UncollectibleLookup,2,FALSE),$C79=VLOOKUP($A79&amp;"."&amp;$C79,UncollectibleLookup,4,FALSE)),0,'Module C Corrected'!AB79),'Module C Corrected'!AB79)</f>
        <v>2020693.37</v>
      </c>
      <c r="AC79" s="2">
        <f>IF(ISBLANK('Module C Corrected'!AC79),"",'Module C Corrected'!AC79)</f>
        <v>4.68</v>
      </c>
      <c r="AD79" s="2">
        <f>IF(ISBLANK('Module C Corrected'!AD79),"",'Module C Corrected'!AD79)</f>
        <v>4.68</v>
      </c>
      <c r="AE79" s="2">
        <f>IF(ISBLANK('Module C Corrected'!AE79),"",'Module C Corrected'!AE79)</f>
        <v>4.68</v>
      </c>
      <c r="AF79" s="2">
        <f>IF(ISBLANK('Module C Corrected'!AF79),"",'Module C Corrected'!AF79)</f>
        <v>4.68</v>
      </c>
      <c r="AG79" s="2">
        <f>IF(ISBLANK('Module C Corrected'!AG79),"",'Module C Corrected'!AG79)</f>
        <v>4.68</v>
      </c>
      <c r="AH79" s="2">
        <f>IF(ISBLANK('Module C Corrected'!AH79),"",'Module C Corrected'!AH79)</f>
        <v>4.68</v>
      </c>
      <c r="AI79" s="2">
        <f>IF(ISBLANK('Module C Corrected'!AI79),"",'Module C Corrected'!AI79)</f>
        <v>4.68</v>
      </c>
      <c r="AJ79" s="2">
        <f>IF(ISBLANK('Module C Corrected'!AJ79),"",'Module C Corrected'!AJ79)</f>
        <v>4.68</v>
      </c>
      <c r="AK79" s="2">
        <f>IF(ISBLANK('Module C Corrected'!AK79),"",'Module C Corrected'!AK79)</f>
        <v>4.68</v>
      </c>
      <c r="AL79" s="2">
        <f>IF(ISBLANK('Module C Corrected'!AL79),"",'Module C Corrected'!AL79)</f>
        <v>4.68</v>
      </c>
      <c r="AM79" s="2">
        <f>IF(ISBLANK('Module C Corrected'!AM79),"",'Module C Corrected'!AM79)</f>
        <v>4.68</v>
      </c>
      <c r="AN79" s="2">
        <f>IF(ISBLANK('Module C Corrected'!AN79),"",'Module C Corrected'!AN79)</f>
        <v>4.68</v>
      </c>
      <c r="AO79" s="33">
        <f ca="1">IFERROR(IF(AND($A79=VLOOKUP($A79&amp;"."&amp;$C79,UncollectibleLookup,2,FALSE),$C79=VLOOKUP($A79&amp;"."&amp;$C79,UncollectibleLookup,4,FALSE)),0,'Module C Corrected'!AO79),'Module C Corrected'!AO79)</f>
        <v>178877.64</v>
      </c>
      <c r="AP79" s="33">
        <f ca="1">IFERROR(IF(AND($A79=VLOOKUP($A79&amp;"."&amp;$C79,UncollectibleLookup,2,FALSE),$C79=VLOOKUP($A79&amp;"."&amp;$C79,UncollectibleLookup,4,FALSE)),0,'Module C Corrected'!AP79),'Module C Corrected'!AP79)</f>
        <v>84236.44</v>
      </c>
      <c r="AQ79" s="33">
        <f ca="1">IFERROR(IF(AND($A79=VLOOKUP($A79&amp;"."&amp;$C79,UncollectibleLookup,2,FALSE),$C79=VLOOKUP($A79&amp;"."&amp;$C79,UncollectibleLookup,4,FALSE)),0,'Module C Corrected'!AQ79),'Module C Corrected'!AQ79)</f>
        <v>66762.38</v>
      </c>
      <c r="AR79" s="33">
        <f ca="1">IFERROR(IF(AND($A79=VLOOKUP($A79&amp;"."&amp;$C79,UncollectibleLookup,2,FALSE),$C79=VLOOKUP($A79&amp;"."&amp;$C79,UncollectibleLookup,4,FALSE)),0,'Module C Corrected'!AR79),'Module C Corrected'!AR79)</f>
        <v>11307.44</v>
      </c>
      <c r="AS79" s="33">
        <f ca="1">IFERROR(IF(AND($A79=VLOOKUP($A79&amp;"."&amp;$C79,UncollectibleLookup,2,FALSE),$C79=VLOOKUP($A79&amp;"."&amp;$C79,UncollectibleLookup,4,FALSE)),0,'Module C Corrected'!AS79),'Module C Corrected'!AS79)</f>
        <v>18684.93</v>
      </c>
      <c r="AT79" s="33">
        <f ca="1">IFERROR(IF(AND($A79=VLOOKUP($A79&amp;"."&amp;$C79,UncollectibleLookup,2,FALSE),$C79=VLOOKUP($A79&amp;"."&amp;$C79,UncollectibleLookup,4,FALSE)),0,'Module C Corrected'!AT79),'Module C Corrected'!AT79)</f>
        <v>40359.47</v>
      </c>
      <c r="AU79" s="33">
        <f ca="1">IFERROR(IF(AND($A79=VLOOKUP($A79&amp;"."&amp;$C79,UncollectibleLookup,2,FALSE),$C79=VLOOKUP($A79&amp;"."&amp;$C79,UncollectibleLookup,4,FALSE)),0,'Module C Corrected'!AU79),'Module C Corrected'!AU79)</f>
        <v>52185.64</v>
      </c>
      <c r="AV79" s="33">
        <f ca="1">IFERROR(IF(AND($A79=VLOOKUP($A79&amp;"."&amp;$C79,UncollectibleLookup,2,FALSE),$C79=VLOOKUP($A79&amp;"."&amp;$C79,UncollectibleLookup,4,FALSE)),0,'Module C Corrected'!AV79),'Module C Corrected'!AV79)</f>
        <v>51444.82</v>
      </c>
      <c r="AW79" s="33">
        <f ca="1">IFERROR(IF(AND($A79=VLOOKUP($A79&amp;"."&amp;$C79,UncollectibleLookup,2,FALSE),$C79=VLOOKUP($A79&amp;"."&amp;$C79,UncollectibleLookup,4,FALSE)),0,'Module C Corrected'!AW79),'Module C Corrected'!AW79)</f>
        <v>102495.73</v>
      </c>
      <c r="AX79" s="33">
        <f ca="1">IFERROR(IF(AND($A79=VLOOKUP($A79&amp;"."&amp;$C79,UncollectibleLookup,2,FALSE),$C79=VLOOKUP($A79&amp;"."&amp;$C79,UncollectibleLookup,4,FALSE)),0,'Module C Corrected'!AX79),'Module C Corrected'!AX79)</f>
        <v>68162.240000000005</v>
      </c>
      <c r="AY79" s="33">
        <f ca="1">IFERROR(IF(AND($A79=VLOOKUP($A79&amp;"."&amp;$C79,UncollectibleLookup,2,FALSE),$C79=VLOOKUP($A79&amp;"."&amp;$C79,UncollectibleLookup,4,FALSE)),0,'Module C Corrected'!AY79),'Module C Corrected'!AY79)</f>
        <v>76123.19</v>
      </c>
      <c r="AZ79" s="33">
        <f ca="1">IFERROR(IF(AND($A79=VLOOKUP($A79&amp;"."&amp;$C79,UncollectibleLookup,2,FALSE),$C79=VLOOKUP($A79&amp;"."&amp;$C79,UncollectibleLookup,4,FALSE)),0,'Module C Corrected'!AZ79),'Module C Corrected'!AZ79)</f>
        <v>94568.45</v>
      </c>
      <c r="BA79" s="31">
        <f t="shared" ca="1" si="27"/>
        <v>-1146.6500000000001</v>
      </c>
      <c r="BB79" s="31">
        <f t="shared" ca="1" si="27"/>
        <v>-539.98</v>
      </c>
      <c r="BC79" s="31">
        <f t="shared" ca="1" si="27"/>
        <v>-427.96</v>
      </c>
      <c r="BD79" s="31">
        <f t="shared" ca="1" si="27"/>
        <v>-96.64</v>
      </c>
      <c r="BE79" s="31">
        <f t="shared" ca="1" si="27"/>
        <v>-159.69999999999999</v>
      </c>
      <c r="BF79" s="31">
        <f t="shared" ca="1" si="27"/>
        <v>-344.95</v>
      </c>
      <c r="BG79" s="31">
        <f t="shared" ca="1" si="42"/>
        <v>0</v>
      </c>
      <c r="BH79" s="31">
        <f t="shared" ca="1" si="42"/>
        <v>0</v>
      </c>
      <c r="BI79" s="31">
        <f t="shared" ca="1" si="42"/>
        <v>0</v>
      </c>
      <c r="BJ79" s="31">
        <f t="shared" ca="1" si="42"/>
        <v>-1747.75</v>
      </c>
      <c r="BK79" s="31">
        <f t="shared" ca="1" si="42"/>
        <v>-1951.88</v>
      </c>
      <c r="BL79" s="31">
        <f t="shared" ca="1" si="42"/>
        <v>-2424.83</v>
      </c>
      <c r="BM79" s="6">
        <f t="shared" ca="1" si="39"/>
        <v>5.7500000000000002E-2</v>
      </c>
      <c r="BN79" s="6">
        <f t="shared" ca="1" si="39"/>
        <v>5.7500000000000002E-2</v>
      </c>
      <c r="BO79" s="6">
        <f t="shared" ca="1" si="39"/>
        <v>5.7500000000000002E-2</v>
      </c>
      <c r="BP79" s="6">
        <f t="shared" ca="1" si="39"/>
        <v>5.7500000000000002E-2</v>
      </c>
      <c r="BQ79" s="6">
        <f t="shared" ca="1" si="39"/>
        <v>5.7500000000000002E-2</v>
      </c>
      <c r="BR79" s="6">
        <f t="shared" ca="1" si="39"/>
        <v>5.7500000000000002E-2</v>
      </c>
      <c r="BS79" s="6">
        <f t="shared" ca="1" si="39"/>
        <v>5.7500000000000002E-2</v>
      </c>
      <c r="BT79" s="6">
        <f t="shared" ca="1" si="39"/>
        <v>5.7500000000000002E-2</v>
      </c>
      <c r="BU79" s="6">
        <f t="shared" ca="1" si="39"/>
        <v>5.7500000000000002E-2</v>
      </c>
      <c r="BV79" s="6">
        <f t="shared" ca="1" si="39"/>
        <v>5.7500000000000002E-2</v>
      </c>
      <c r="BW79" s="6">
        <f t="shared" ca="1" si="39"/>
        <v>5.7500000000000002E-2</v>
      </c>
      <c r="BX79" s="6">
        <f t="shared" ca="1" si="39"/>
        <v>5.7500000000000002E-2</v>
      </c>
      <c r="BY79" s="31">
        <f t="shared" ca="1" si="31"/>
        <v>219774.88</v>
      </c>
      <c r="BZ79" s="31">
        <f t="shared" ca="1" si="31"/>
        <v>103495.63</v>
      </c>
      <c r="CA79" s="31">
        <f t="shared" ca="1" si="31"/>
        <v>82026.42</v>
      </c>
      <c r="CB79" s="31">
        <f t="shared" ca="1" si="31"/>
        <v>13892.69</v>
      </c>
      <c r="CC79" s="31">
        <f t="shared" ca="1" si="31"/>
        <v>22956.92</v>
      </c>
      <c r="CD79" s="31">
        <f t="shared" ca="1" si="31"/>
        <v>49586.95</v>
      </c>
      <c r="CE79" s="31">
        <f t="shared" ca="1" si="30"/>
        <v>64116.97</v>
      </c>
      <c r="CF79" s="31">
        <f t="shared" ca="1" si="30"/>
        <v>63206.78</v>
      </c>
      <c r="CG79" s="31">
        <f t="shared" ca="1" si="30"/>
        <v>125929.58</v>
      </c>
      <c r="CH79" s="31">
        <f t="shared" ca="1" si="30"/>
        <v>83746.34</v>
      </c>
      <c r="CI79" s="31">
        <f t="shared" ca="1" si="30"/>
        <v>93527.42</v>
      </c>
      <c r="CJ79" s="31">
        <f t="shared" ca="1" si="30"/>
        <v>116189.87</v>
      </c>
      <c r="CK79" s="32">
        <f t="shared" ca="1" si="28"/>
        <v>9555.43</v>
      </c>
      <c r="CL79" s="32">
        <f t="shared" ca="1" si="28"/>
        <v>4499.8100000000004</v>
      </c>
      <c r="CM79" s="32">
        <f t="shared" ca="1" si="28"/>
        <v>3566.37</v>
      </c>
      <c r="CN79" s="32">
        <f t="shared" ca="1" si="28"/>
        <v>604.03</v>
      </c>
      <c r="CO79" s="32">
        <f t="shared" ca="1" si="28"/>
        <v>998.13</v>
      </c>
      <c r="CP79" s="32">
        <f t="shared" ca="1" si="28"/>
        <v>2155.9499999999998</v>
      </c>
      <c r="CQ79" s="32">
        <f t="shared" ca="1" si="43"/>
        <v>2787.69</v>
      </c>
      <c r="CR79" s="32">
        <f t="shared" ca="1" si="43"/>
        <v>2748.12</v>
      </c>
      <c r="CS79" s="32">
        <f t="shared" ca="1" si="43"/>
        <v>5475.2</v>
      </c>
      <c r="CT79" s="32">
        <f t="shared" ca="1" si="43"/>
        <v>3641.15</v>
      </c>
      <c r="CU79" s="32">
        <f t="shared" ca="1" si="43"/>
        <v>4066.41</v>
      </c>
      <c r="CV79" s="32">
        <f t="shared" ca="1" si="43"/>
        <v>5051.7299999999996</v>
      </c>
      <c r="CW79" s="31">
        <f t="shared" ca="1" si="29"/>
        <v>51599.319999999985</v>
      </c>
      <c r="CX79" s="31">
        <f t="shared" ca="1" si="29"/>
        <v>24298.98</v>
      </c>
      <c r="CY79" s="31">
        <f t="shared" ca="1" si="29"/>
        <v>19258.369999999988</v>
      </c>
      <c r="CZ79" s="31">
        <f t="shared" ca="1" si="29"/>
        <v>3285.9200000000005</v>
      </c>
      <c r="DA79" s="31">
        <f t="shared" ca="1" si="29"/>
        <v>5429.8199999999988</v>
      </c>
      <c r="DB79" s="31">
        <f t="shared" ca="1" si="29"/>
        <v>11728.379999999994</v>
      </c>
      <c r="DC79" s="31">
        <f t="shared" ca="1" si="44"/>
        <v>14719.020000000004</v>
      </c>
      <c r="DD79" s="31">
        <f t="shared" ca="1" si="44"/>
        <v>14510.079999999994</v>
      </c>
      <c r="DE79" s="31">
        <f t="shared" ca="1" si="44"/>
        <v>28909.050000000003</v>
      </c>
      <c r="DF79" s="31">
        <f t="shared" ca="1" si="44"/>
        <v>20972.999999999985</v>
      </c>
      <c r="DG79" s="31">
        <f t="shared" ca="1" si="44"/>
        <v>23422.52</v>
      </c>
      <c r="DH79" s="31">
        <f t="shared" ca="1" si="44"/>
        <v>29097.979999999996</v>
      </c>
      <c r="DI79" s="32">
        <f t="shared" ca="1" si="36"/>
        <v>2579.9699999999998</v>
      </c>
      <c r="DJ79" s="32">
        <f t="shared" ca="1" si="36"/>
        <v>1214.95</v>
      </c>
      <c r="DK79" s="32">
        <f t="shared" ca="1" si="36"/>
        <v>962.92</v>
      </c>
      <c r="DL79" s="32">
        <f t="shared" ca="1" si="32"/>
        <v>164.3</v>
      </c>
      <c r="DM79" s="32">
        <f t="shared" ca="1" si="32"/>
        <v>271.49</v>
      </c>
      <c r="DN79" s="32">
        <f t="shared" ca="1" si="32"/>
        <v>586.41999999999996</v>
      </c>
      <c r="DO79" s="32">
        <f t="shared" ca="1" si="32"/>
        <v>735.95</v>
      </c>
      <c r="DP79" s="32">
        <f t="shared" ca="1" si="32"/>
        <v>725.5</v>
      </c>
      <c r="DQ79" s="32">
        <f t="shared" ca="1" si="32"/>
        <v>1445.45</v>
      </c>
      <c r="DR79" s="32">
        <f t="shared" ca="1" si="32"/>
        <v>1048.6500000000001</v>
      </c>
      <c r="DS79" s="32">
        <f t="shared" ca="1" si="32"/>
        <v>1171.1300000000001</v>
      </c>
      <c r="DT79" s="32">
        <f t="shared" ca="1" si="32"/>
        <v>1454.9</v>
      </c>
      <c r="DU79" s="31">
        <f t="shared" ca="1" si="37"/>
        <v>16623.759999999998</v>
      </c>
      <c r="DV79" s="31">
        <f t="shared" ca="1" si="37"/>
        <v>7771.65</v>
      </c>
      <c r="DW79" s="31">
        <f t="shared" ca="1" si="37"/>
        <v>6118.87</v>
      </c>
      <c r="DX79" s="31">
        <f t="shared" ca="1" si="33"/>
        <v>1037.74</v>
      </c>
      <c r="DY79" s="31">
        <f t="shared" ca="1" si="33"/>
        <v>1705.89</v>
      </c>
      <c r="DZ79" s="31">
        <f t="shared" ca="1" si="33"/>
        <v>3664.79</v>
      </c>
      <c r="EA79" s="31">
        <f t="shared" ca="1" si="33"/>
        <v>4575.08</v>
      </c>
      <c r="EB79" s="31">
        <f t="shared" ca="1" si="33"/>
        <v>4485.49</v>
      </c>
      <c r="EC79" s="31">
        <f t="shared" ca="1" si="33"/>
        <v>8887.52</v>
      </c>
      <c r="ED79" s="31">
        <f t="shared" ca="1" si="33"/>
        <v>6413.26</v>
      </c>
      <c r="EE79" s="31">
        <f t="shared" ca="1" si="33"/>
        <v>7122.51</v>
      </c>
      <c r="EF79" s="31">
        <f t="shared" ca="1" si="33"/>
        <v>8800.51</v>
      </c>
      <c r="EG79" s="32">
        <f t="shared" ca="1" si="38"/>
        <v>70803.049999999988</v>
      </c>
      <c r="EH79" s="32">
        <f t="shared" ca="1" si="38"/>
        <v>33285.58</v>
      </c>
      <c r="EI79" s="32">
        <f t="shared" ca="1" si="38"/>
        <v>26340.159999999985</v>
      </c>
      <c r="EJ79" s="32">
        <f t="shared" ca="1" si="34"/>
        <v>4487.9600000000009</v>
      </c>
      <c r="EK79" s="32">
        <f t="shared" ca="1" si="34"/>
        <v>7407.1999999999989</v>
      </c>
      <c r="EL79" s="32">
        <f t="shared" ca="1" si="34"/>
        <v>15979.589999999993</v>
      </c>
      <c r="EM79" s="32">
        <f t="shared" ca="1" si="34"/>
        <v>20030.050000000003</v>
      </c>
      <c r="EN79" s="32">
        <f t="shared" ca="1" si="34"/>
        <v>19721.069999999992</v>
      </c>
      <c r="EO79" s="32">
        <f t="shared" ca="1" si="34"/>
        <v>39242.020000000004</v>
      </c>
      <c r="EP79" s="32">
        <f t="shared" ca="1" si="34"/>
        <v>28434.909999999989</v>
      </c>
      <c r="EQ79" s="32">
        <f t="shared" ca="1" si="34"/>
        <v>31716.160000000003</v>
      </c>
      <c r="ER79" s="32">
        <f t="shared" ca="1" si="34"/>
        <v>39353.39</v>
      </c>
    </row>
    <row r="80" spans="1:148">
      <c r="A80" t="s">
        <v>436</v>
      </c>
      <c r="B80" s="1" t="s">
        <v>130</v>
      </c>
      <c r="C80" t="str">
        <f t="shared" ca="1" si="40"/>
        <v>KAN</v>
      </c>
      <c r="D80" t="str">
        <f t="shared" ca="1" si="41"/>
        <v>Kananaskis Hydro Facility</v>
      </c>
      <c r="E80" s="51">
        <f ca="1">IFERROR(IF(AND($A80=VLOOKUP($A80&amp;"."&amp;$C80,UncollectibleLookup,2,FALSE),$C80=VLOOKUP($A80&amp;"."&amp;$C80,UncollectibleLookup,4,FALSE)),0,'Module C Corrected'!E80),'Module C Corrected'!E80)</f>
        <v>6842.8135000000002</v>
      </c>
      <c r="F80" s="51">
        <f ca="1">IFERROR(IF(AND($A80=VLOOKUP($A80&amp;"."&amp;$C80,UncollectibleLookup,2,FALSE),$C80=VLOOKUP($A80&amp;"."&amp;$C80,UncollectibleLookup,4,FALSE)),0,'Module C Corrected'!F80),'Module C Corrected'!F80)</f>
        <v>6132.5542999999998</v>
      </c>
      <c r="G80" s="51">
        <f ca="1">IFERROR(IF(AND($A80=VLOOKUP($A80&amp;"."&amp;$C80,UncollectibleLookup,2,FALSE),$C80=VLOOKUP($A80&amp;"."&amp;$C80,UncollectibleLookup,4,FALSE)),0,'Module C Corrected'!G80),'Module C Corrected'!G80)</f>
        <v>5734.2829000000002</v>
      </c>
      <c r="H80" s="51">
        <f ca="1">IFERROR(IF(AND($A80=VLOOKUP($A80&amp;"."&amp;$C80,UncollectibleLookup,2,FALSE),$C80=VLOOKUP($A80&amp;"."&amp;$C80,UncollectibleLookup,4,FALSE)),0,'Module C Corrected'!H80),'Module C Corrected'!H80)</f>
        <v>5240.7263999999996</v>
      </c>
      <c r="I80" s="51">
        <f ca="1">IFERROR(IF(AND($A80=VLOOKUP($A80&amp;"."&amp;$C80,UncollectibleLookup,2,FALSE),$C80=VLOOKUP($A80&amp;"."&amp;$C80,UncollectibleLookup,4,FALSE)),0,'Module C Corrected'!I80),'Module C Corrected'!I80)</f>
        <v>6704.0393999999997</v>
      </c>
      <c r="J80" s="51">
        <f ca="1">IFERROR(IF(AND($A80=VLOOKUP($A80&amp;"."&amp;$C80,UncollectibleLookup,2,FALSE),$C80=VLOOKUP($A80&amp;"."&amp;$C80,UncollectibleLookup,4,FALSE)),0,'Module C Corrected'!J80),'Module C Corrected'!J80)</f>
        <v>13168.617899999999</v>
      </c>
      <c r="K80" s="51">
        <f ca="1">IFERROR(IF(AND($A80=VLOOKUP($A80&amp;"."&amp;$C80,UncollectibleLookup,2,FALSE),$C80=VLOOKUP($A80&amp;"."&amp;$C80,UncollectibleLookup,4,FALSE)),0,'Module C Corrected'!K80),'Module C Corrected'!K80)</f>
        <v>12354.130300000001</v>
      </c>
      <c r="L80" s="51">
        <f ca="1">IFERROR(IF(AND($A80=VLOOKUP($A80&amp;"."&amp;$C80,UncollectibleLookup,2,FALSE),$C80=VLOOKUP($A80&amp;"."&amp;$C80,UncollectibleLookup,4,FALSE)),0,'Module C Corrected'!L80),'Module C Corrected'!L80)</f>
        <v>10331.536426000001</v>
      </c>
      <c r="M80" s="51">
        <f ca="1">IFERROR(IF(AND($A80=VLOOKUP($A80&amp;"."&amp;$C80,UncollectibleLookup,2,FALSE),$C80=VLOOKUP($A80&amp;"."&amp;$C80,UncollectibleLookup,4,FALSE)),0,'Module C Corrected'!M80),'Module C Corrected'!M80)</f>
        <v>7745.5045339999997</v>
      </c>
      <c r="N80" s="51">
        <f ca="1">IFERROR(IF(AND($A80=VLOOKUP($A80&amp;"."&amp;$C80,UncollectibleLookup,2,FALSE),$C80=VLOOKUP($A80&amp;"."&amp;$C80,UncollectibleLookup,4,FALSE)),0,'Module C Corrected'!N80),'Module C Corrected'!N80)</f>
        <v>5722.2078935</v>
      </c>
      <c r="O80" s="51">
        <f ca="1">IFERROR(IF(AND($A80=VLOOKUP($A80&amp;"."&amp;$C80,UncollectibleLookup,2,FALSE),$C80=VLOOKUP($A80&amp;"."&amp;$C80,UncollectibleLookup,4,FALSE)),0,'Module C Corrected'!O80),'Module C Corrected'!O80)</f>
        <v>5275.7687428999998</v>
      </c>
      <c r="P80" s="51">
        <f ca="1">IFERROR(IF(AND($A80=VLOOKUP($A80&amp;"."&amp;$C80,UncollectibleLookup,2,FALSE),$C80=VLOOKUP($A80&amp;"."&amp;$C80,UncollectibleLookup,4,FALSE)),0,'Module C Corrected'!P80),'Module C Corrected'!P80)</f>
        <v>5783.7487164000004</v>
      </c>
      <c r="Q80" s="32">
        <f ca="1">IFERROR(IF(AND($A80=VLOOKUP($A80&amp;"."&amp;$C80,UncollectibleLookup,2,FALSE),$C80=VLOOKUP($A80&amp;"."&amp;$C80,UncollectibleLookup,4,FALSE)),0,'Module C Corrected'!Q80),'Module C Corrected'!Q80)</f>
        <v>687515.15</v>
      </c>
      <c r="R80" s="32">
        <f ca="1">IFERROR(IF(AND($A80=VLOOKUP($A80&amp;"."&amp;$C80,UncollectibleLookup,2,FALSE),$C80=VLOOKUP($A80&amp;"."&amp;$C80,UncollectibleLookup,4,FALSE)),0,'Module C Corrected'!R80),'Module C Corrected'!R80)</f>
        <v>334251.8</v>
      </c>
      <c r="S80" s="32">
        <f ca="1">IFERROR(IF(AND($A80=VLOOKUP($A80&amp;"."&amp;$C80,UncollectibleLookup,2,FALSE),$C80=VLOOKUP($A80&amp;"."&amp;$C80,UncollectibleLookup,4,FALSE)),0,'Module C Corrected'!S80),'Module C Corrected'!S80)</f>
        <v>252737.51</v>
      </c>
      <c r="T80" s="32">
        <f ca="1">IFERROR(IF(AND($A80=VLOOKUP($A80&amp;"."&amp;$C80,UncollectibleLookup,2,FALSE),$C80=VLOOKUP($A80&amp;"."&amp;$C80,UncollectibleLookup,4,FALSE)),0,'Module C Corrected'!T80),'Module C Corrected'!T80)</f>
        <v>172830.13</v>
      </c>
      <c r="U80" s="32">
        <f ca="1">IFERROR(IF(AND($A80=VLOOKUP($A80&amp;"."&amp;$C80,UncollectibleLookup,2,FALSE),$C80=VLOOKUP($A80&amp;"."&amp;$C80,UncollectibleLookup,4,FALSE)),0,'Module C Corrected'!U80),'Module C Corrected'!U80)</f>
        <v>211360.15</v>
      </c>
      <c r="V80" s="32">
        <f ca="1">IFERROR(IF(AND($A80=VLOOKUP($A80&amp;"."&amp;$C80,UncollectibleLookup,2,FALSE),$C80=VLOOKUP($A80&amp;"."&amp;$C80,UncollectibleLookup,4,FALSE)),0,'Module C Corrected'!V80),'Module C Corrected'!V80)</f>
        <v>443721.79</v>
      </c>
      <c r="W80" s="32">
        <f ca="1">IFERROR(IF(AND($A80=VLOOKUP($A80&amp;"."&amp;$C80,UncollectibleLookup,2,FALSE),$C80=VLOOKUP($A80&amp;"."&amp;$C80,UncollectibleLookup,4,FALSE)),0,'Module C Corrected'!W80),'Module C Corrected'!W80)</f>
        <v>528253.79</v>
      </c>
      <c r="X80" s="32">
        <f ca="1">IFERROR(IF(AND($A80=VLOOKUP($A80&amp;"."&amp;$C80,UncollectibleLookup,2,FALSE),$C80=VLOOKUP($A80&amp;"."&amp;$C80,UncollectibleLookup,4,FALSE)),0,'Module C Corrected'!X80),'Module C Corrected'!X80)</f>
        <v>361560.32000000001</v>
      </c>
      <c r="Y80" s="32">
        <f ca="1">IFERROR(IF(AND($A80=VLOOKUP($A80&amp;"."&amp;$C80,UncollectibleLookup,2,FALSE),$C80=VLOOKUP($A80&amp;"."&amp;$C80,UncollectibleLookup,4,FALSE)),0,'Module C Corrected'!Y80),'Module C Corrected'!Y80)</f>
        <v>679408.98</v>
      </c>
      <c r="Z80" s="32">
        <f ca="1">IFERROR(IF(AND($A80=VLOOKUP($A80&amp;"."&amp;$C80,UncollectibleLookup,2,FALSE),$C80=VLOOKUP($A80&amp;"."&amp;$C80,UncollectibleLookup,4,FALSE)),0,'Module C Corrected'!Z80),'Module C Corrected'!Z80)</f>
        <v>202402.78</v>
      </c>
      <c r="AA80" s="32">
        <f ca="1">IFERROR(IF(AND($A80=VLOOKUP($A80&amp;"."&amp;$C80,UncollectibleLookup,2,FALSE),$C80=VLOOKUP($A80&amp;"."&amp;$C80,UncollectibleLookup,4,FALSE)),0,'Module C Corrected'!AA80),'Module C Corrected'!AA80)</f>
        <v>277941.06</v>
      </c>
      <c r="AB80" s="32">
        <f ca="1">IFERROR(IF(AND($A80=VLOOKUP($A80&amp;"."&amp;$C80,UncollectibleLookup,2,FALSE),$C80=VLOOKUP($A80&amp;"."&amp;$C80,UncollectibleLookup,4,FALSE)),0,'Module C Corrected'!AB80),'Module C Corrected'!AB80)</f>
        <v>329026.28000000003</v>
      </c>
      <c r="AC80" s="2">
        <f>IF(ISBLANK('Module C Corrected'!AC80),"",'Module C Corrected'!AC80)</f>
        <v>-1.37</v>
      </c>
      <c r="AD80" s="2">
        <f>IF(ISBLANK('Module C Corrected'!AD80),"",'Module C Corrected'!AD80)</f>
        <v>-1.37</v>
      </c>
      <c r="AE80" s="2">
        <f>IF(ISBLANK('Module C Corrected'!AE80),"",'Module C Corrected'!AE80)</f>
        <v>-1.37</v>
      </c>
      <c r="AF80" s="2">
        <f>IF(ISBLANK('Module C Corrected'!AF80),"",'Module C Corrected'!AF80)</f>
        <v>-1.37</v>
      </c>
      <c r="AG80" s="2">
        <f>IF(ISBLANK('Module C Corrected'!AG80),"",'Module C Corrected'!AG80)</f>
        <v>-1.37</v>
      </c>
      <c r="AH80" s="2">
        <f>IF(ISBLANK('Module C Corrected'!AH80),"",'Module C Corrected'!AH80)</f>
        <v>-1.37</v>
      </c>
      <c r="AI80" s="2">
        <f>IF(ISBLANK('Module C Corrected'!AI80),"",'Module C Corrected'!AI80)</f>
        <v>-1.37</v>
      </c>
      <c r="AJ80" s="2">
        <f>IF(ISBLANK('Module C Corrected'!AJ80),"",'Module C Corrected'!AJ80)</f>
        <v>-1.37</v>
      </c>
      <c r="AK80" s="2">
        <f>IF(ISBLANK('Module C Corrected'!AK80),"",'Module C Corrected'!AK80)</f>
        <v>-1.37</v>
      </c>
      <c r="AL80" s="2">
        <f>IF(ISBLANK('Module C Corrected'!AL80),"",'Module C Corrected'!AL80)</f>
        <v>-1.37</v>
      </c>
      <c r="AM80" s="2">
        <f>IF(ISBLANK('Module C Corrected'!AM80),"",'Module C Corrected'!AM80)</f>
        <v>-1.37</v>
      </c>
      <c r="AN80" s="2">
        <f>IF(ISBLANK('Module C Corrected'!AN80),"",'Module C Corrected'!AN80)</f>
        <v>-1.37</v>
      </c>
      <c r="AO80" s="33">
        <f ca="1">IFERROR(IF(AND($A80=VLOOKUP($A80&amp;"."&amp;$C80,UncollectibleLookup,2,FALSE),$C80=VLOOKUP($A80&amp;"."&amp;$C80,UncollectibleLookup,4,FALSE)),0,'Module C Corrected'!AO80),'Module C Corrected'!AO80)</f>
        <v>-9418.9599999999991</v>
      </c>
      <c r="AP80" s="33">
        <f ca="1">IFERROR(IF(AND($A80=VLOOKUP($A80&amp;"."&amp;$C80,UncollectibleLookup,2,FALSE),$C80=VLOOKUP($A80&amp;"."&amp;$C80,UncollectibleLookup,4,FALSE)),0,'Module C Corrected'!AP80),'Module C Corrected'!AP80)</f>
        <v>-4579.25</v>
      </c>
      <c r="AQ80" s="33">
        <f ca="1">IFERROR(IF(AND($A80=VLOOKUP($A80&amp;"."&amp;$C80,UncollectibleLookup,2,FALSE),$C80=VLOOKUP($A80&amp;"."&amp;$C80,UncollectibleLookup,4,FALSE)),0,'Module C Corrected'!AQ80),'Module C Corrected'!AQ80)</f>
        <v>-3462.5</v>
      </c>
      <c r="AR80" s="33">
        <f ca="1">IFERROR(IF(AND($A80=VLOOKUP($A80&amp;"."&amp;$C80,UncollectibleLookup,2,FALSE),$C80=VLOOKUP($A80&amp;"."&amp;$C80,UncollectibleLookup,4,FALSE)),0,'Module C Corrected'!AR80),'Module C Corrected'!AR80)</f>
        <v>-2367.77</v>
      </c>
      <c r="AS80" s="33">
        <f ca="1">IFERROR(IF(AND($A80=VLOOKUP($A80&amp;"."&amp;$C80,UncollectibleLookup,2,FALSE),$C80=VLOOKUP($A80&amp;"."&amp;$C80,UncollectibleLookup,4,FALSE)),0,'Module C Corrected'!AS80),'Module C Corrected'!AS80)</f>
        <v>-2895.63</v>
      </c>
      <c r="AT80" s="33">
        <f ca="1">IFERROR(IF(AND($A80=VLOOKUP($A80&amp;"."&amp;$C80,UncollectibleLookup,2,FALSE),$C80=VLOOKUP($A80&amp;"."&amp;$C80,UncollectibleLookup,4,FALSE)),0,'Module C Corrected'!AT80),'Module C Corrected'!AT80)</f>
        <v>-6078.99</v>
      </c>
      <c r="AU80" s="33">
        <f ca="1">IFERROR(IF(AND($A80=VLOOKUP($A80&amp;"."&amp;$C80,UncollectibleLookup,2,FALSE),$C80=VLOOKUP($A80&amp;"."&amp;$C80,UncollectibleLookup,4,FALSE)),0,'Module C Corrected'!AU80),'Module C Corrected'!AU80)</f>
        <v>-7237.08</v>
      </c>
      <c r="AV80" s="33">
        <f ca="1">IFERROR(IF(AND($A80=VLOOKUP($A80&amp;"."&amp;$C80,UncollectibleLookup,2,FALSE),$C80=VLOOKUP($A80&amp;"."&amp;$C80,UncollectibleLookup,4,FALSE)),0,'Module C Corrected'!AV80),'Module C Corrected'!AV80)</f>
        <v>-4953.38</v>
      </c>
      <c r="AW80" s="33">
        <f ca="1">IFERROR(IF(AND($A80=VLOOKUP($A80&amp;"."&amp;$C80,UncollectibleLookup,2,FALSE),$C80=VLOOKUP($A80&amp;"."&amp;$C80,UncollectibleLookup,4,FALSE)),0,'Module C Corrected'!AW80),'Module C Corrected'!AW80)</f>
        <v>-9307.9</v>
      </c>
      <c r="AX80" s="33">
        <f ca="1">IFERROR(IF(AND($A80=VLOOKUP($A80&amp;"."&amp;$C80,UncollectibleLookup,2,FALSE),$C80=VLOOKUP($A80&amp;"."&amp;$C80,UncollectibleLookup,4,FALSE)),0,'Module C Corrected'!AX80),'Module C Corrected'!AX80)</f>
        <v>-2772.92</v>
      </c>
      <c r="AY80" s="33">
        <f ca="1">IFERROR(IF(AND($A80=VLOOKUP($A80&amp;"."&amp;$C80,UncollectibleLookup,2,FALSE),$C80=VLOOKUP($A80&amp;"."&amp;$C80,UncollectibleLookup,4,FALSE)),0,'Module C Corrected'!AY80),'Module C Corrected'!AY80)</f>
        <v>-3807.79</v>
      </c>
      <c r="AZ80" s="33">
        <f ca="1">IFERROR(IF(AND($A80=VLOOKUP($A80&amp;"."&amp;$C80,UncollectibleLookup,2,FALSE),$C80=VLOOKUP($A80&amp;"."&amp;$C80,UncollectibleLookup,4,FALSE)),0,'Module C Corrected'!AZ80),'Module C Corrected'!AZ80)</f>
        <v>-4507.66</v>
      </c>
      <c r="BA80" s="31">
        <f t="shared" ca="1" si="27"/>
        <v>-206.25</v>
      </c>
      <c r="BB80" s="31">
        <f t="shared" ca="1" si="27"/>
        <v>-100.28</v>
      </c>
      <c r="BC80" s="31">
        <f t="shared" ca="1" si="27"/>
        <v>-75.819999999999993</v>
      </c>
      <c r="BD80" s="31">
        <f t="shared" ca="1" si="27"/>
        <v>-69.13</v>
      </c>
      <c r="BE80" s="31">
        <f t="shared" ca="1" si="27"/>
        <v>-84.54</v>
      </c>
      <c r="BF80" s="31">
        <f t="shared" ca="1" si="27"/>
        <v>-177.49</v>
      </c>
      <c r="BG80" s="31">
        <f t="shared" ca="1" si="42"/>
        <v>0</v>
      </c>
      <c r="BH80" s="31">
        <f t="shared" ca="1" si="42"/>
        <v>0</v>
      </c>
      <c r="BI80" s="31">
        <f t="shared" ca="1" si="42"/>
        <v>0</v>
      </c>
      <c r="BJ80" s="31">
        <f t="shared" ca="1" si="42"/>
        <v>-242.88</v>
      </c>
      <c r="BK80" s="31">
        <f t="shared" ca="1" si="42"/>
        <v>-333.53</v>
      </c>
      <c r="BL80" s="31">
        <f t="shared" ca="1" si="42"/>
        <v>-394.83</v>
      </c>
      <c r="BM80" s="6">
        <f t="shared" ca="1" si="39"/>
        <v>-5.1499999999999997E-2</v>
      </c>
      <c r="BN80" s="6">
        <f t="shared" ca="1" si="39"/>
        <v>-5.1499999999999997E-2</v>
      </c>
      <c r="BO80" s="6">
        <f t="shared" ca="1" si="39"/>
        <v>-5.1499999999999997E-2</v>
      </c>
      <c r="BP80" s="6">
        <f t="shared" ca="1" si="39"/>
        <v>-5.1499999999999997E-2</v>
      </c>
      <c r="BQ80" s="6">
        <f t="shared" ca="1" si="39"/>
        <v>-5.1499999999999997E-2</v>
      </c>
      <c r="BR80" s="6">
        <f t="shared" ca="1" si="39"/>
        <v>-5.1499999999999997E-2</v>
      </c>
      <c r="BS80" s="6">
        <f t="shared" ca="1" si="39"/>
        <v>-5.1499999999999997E-2</v>
      </c>
      <c r="BT80" s="6">
        <f t="shared" ca="1" si="39"/>
        <v>-5.1499999999999997E-2</v>
      </c>
      <c r="BU80" s="6">
        <f t="shared" ca="1" si="39"/>
        <v>-5.1499999999999997E-2</v>
      </c>
      <c r="BV80" s="6">
        <f t="shared" ca="1" si="39"/>
        <v>-5.1499999999999997E-2</v>
      </c>
      <c r="BW80" s="6">
        <f t="shared" ca="1" si="39"/>
        <v>-5.1499999999999997E-2</v>
      </c>
      <c r="BX80" s="6">
        <f t="shared" ca="1" si="39"/>
        <v>-5.1499999999999997E-2</v>
      </c>
      <c r="BY80" s="31">
        <f t="shared" ca="1" si="31"/>
        <v>-35407.03</v>
      </c>
      <c r="BZ80" s="31">
        <f t="shared" ca="1" si="31"/>
        <v>-17213.97</v>
      </c>
      <c r="CA80" s="31">
        <f t="shared" ca="1" si="31"/>
        <v>-13015.98</v>
      </c>
      <c r="CB80" s="31">
        <f t="shared" ca="1" si="31"/>
        <v>-8900.75</v>
      </c>
      <c r="CC80" s="31">
        <f t="shared" ca="1" si="31"/>
        <v>-10885.05</v>
      </c>
      <c r="CD80" s="31">
        <f t="shared" ca="1" si="31"/>
        <v>-22851.67</v>
      </c>
      <c r="CE80" s="31">
        <f t="shared" ca="1" si="30"/>
        <v>-27205.07</v>
      </c>
      <c r="CF80" s="31">
        <f t="shared" ca="1" si="30"/>
        <v>-18620.36</v>
      </c>
      <c r="CG80" s="31">
        <f t="shared" ca="1" si="30"/>
        <v>-34989.56</v>
      </c>
      <c r="CH80" s="31">
        <f t="shared" ca="1" si="30"/>
        <v>-10423.74</v>
      </c>
      <c r="CI80" s="31">
        <f t="shared" ca="1" si="30"/>
        <v>-14313.96</v>
      </c>
      <c r="CJ80" s="31">
        <f t="shared" ca="1" si="30"/>
        <v>-16944.849999999999</v>
      </c>
      <c r="CK80" s="32">
        <f t="shared" ca="1" si="28"/>
        <v>1718.79</v>
      </c>
      <c r="CL80" s="32">
        <f t="shared" ca="1" si="28"/>
        <v>835.63</v>
      </c>
      <c r="CM80" s="32">
        <f t="shared" ca="1" si="28"/>
        <v>631.84</v>
      </c>
      <c r="CN80" s="32">
        <f t="shared" ca="1" si="28"/>
        <v>432.08</v>
      </c>
      <c r="CO80" s="32">
        <f t="shared" ca="1" si="28"/>
        <v>528.4</v>
      </c>
      <c r="CP80" s="32">
        <f t="shared" ca="1" si="28"/>
        <v>1109.3</v>
      </c>
      <c r="CQ80" s="32">
        <f t="shared" ca="1" si="43"/>
        <v>1320.63</v>
      </c>
      <c r="CR80" s="32">
        <f t="shared" ca="1" si="43"/>
        <v>903.9</v>
      </c>
      <c r="CS80" s="32">
        <f t="shared" ca="1" si="43"/>
        <v>1698.52</v>
      </c>
      <c r="CT80" s="32">
        <f t="shared" ca="1" si="43"/>
        <v>506.01</v>
      </c>
      <c r="CU80" s="32">
        <f t="shared" ca="1" si="43"/>
        <v>694.85</v>
      </c>
      <c r="CV80" s="32">
        <f t="shared" ca="1" si="43"/>
        <v>822.57</v>
      </c>
      <c r="CW80" s="31">
        <f t="shared" ca="1" si="29"/>
        <v>-24063.03</v>
      </c>
      <c r="CX80" s="31">
        <f t="shared" ca="1" si="29"/>
        <v>-11698.810000000001</v>
      </c>
      <c r="CY80" s="31">
        <f t="shared" ca="1" si="29"/>
        <v>-8845.82</v>
      </c>
      <c r="CZ80" s="31">
        <f t="shared" ca="1" si="29"/>
        <v>-6031.7699999999995</v>
      </c>
      <c r="DA80" s="31">
        <f t="shared" ca="1" si="29"/>
        <v>-7376.48</v>
      </c>
      <c r="DB80" s="31">
        <f t="shared" ca="1" si="29"/>
        <v>-15485.89</v>
      </c>
      <c r="DC80" s="31">
        <f t="shared" ca="1" si="44"/>
        <v>-18647.36</v>
      </c>
      <c r="DD80" s="31">
        <f t="shared" ca="1" si="44"/>
        <v>-12763.079999999998</v>
      </c>
      <c r="DE80" s="31">
        <f t="shared" ca="1" si="44"/>
        <v>-23983.14</v>
      </c>
      <c r="DF80" s="31">
        <f t="shared" ca="1" si="44"/>
        <v>-6901.9299999999994</v>
      </c>
      <c r="DG80" s="31">
        <f t="shared" ca="1" si="44"/>
        <v>-9477.7899999999991</v>
      </c>
      <c r="DH80" s="31">
        <f t="shared" ca="1" si="44"/>
        <v>-11219.789999999999</v>
      </c>
      <c r="DI80" s="32">
        <f t="shared" ca="1" si="36"/>
        <v>-1203.1500000000001</v>
      </c>
      <c r="DJ80" s="32">
        <f t="shared" ca="1" si="36"/>
        <v>-584.94000000000005</v>
      </c>
      <c r="DK80" s="32">
        <f t="shared" ca="1" si="36"/>
        <v>-442.29</v>
      </c>
      <c r="DL80" s="32">
        <f t="shared" ca="1" si="32"/>
        <v>-301.58999999999997</v>
      </c>
      <c r="DM80" s="32">
        <f t="shared" ca="1" si="32"/>
        <v>-368.82</v>
      </c>
      <c r="DN80" s="32">
        <f t="shared" ca="1" si="32"/>
        <v>-774.29</v>
      </c>
      <c r="DO80" s="32">
        <f t="shared" ca="1" si="32"/>
        <v>-932.37</v>
      </c>
      <c r="DP80" s="32">
        <f t="shared" ca="1" si="32"/>
        <v>-638.15</v>
      </c>
      <c r="DQ80" s="32">
        <f t="shared" ca="1" si="32"/>
        <v>-1199.1600000000001</v>
      </c>
      <c r="DR80" s="32">
        <f t="shared" ca="1" si="32"/>
        <v>-345.1</v>
      </c>
      <c r="DS80" s="32">
        <f t="shared" ca="1" si="32"/>
        <v>-473.89</v>
      </c>
      <c r="DT80" s="32">
        <f t="shared" ca="1" si="32"/>
        <v>-560.99</v>
      </c>
      <c r="DU80" s="31">
        <f t="shared" ca="1" si="37"/>
        <v>-7752.39</v>
      </c>
      <c r="DV80" s="31">
        <f t="shared" ca="1" si="37"/>
        <v>-3741.68</v>
      </c>
      <c r="DW80" s="31">
        <f t="shared" ca="1" si="37"/>
        <v>-2810.54</v>
      </c>
      <c r="DX80" s="31">
        <f t="shared" ca="1" si="33"/>
        <v>-1904.92</v>
      </c>
      <c r="DY80" s="31">
        <f t="shared" ca="1" si="33"/>
        <v>-2317.4699999999998</v>
      </c>
      <c r="DZ80" s="31">
        <f t="shared" ca="1" si="33"/>
        <v>-4838.8999999999996</v>
      </c>
      <c r="EA80" s="31">
        <f t="shared" ca="1" si="33"/>
        <v>-5796.12</v>
      </c>
      <c r="EB80" s="31">
        <f t="shared" ca="1" si="33"/>
        <v>-3945.44</v>
      </c>
      <c r="EC80" s="31">
        <f t="shared" ca="1" si="33"/>
        <v>-7373.15</v>
      </c>
      <c r="ED80" s="31">
        <f t="shared" ca="1" si="33"/>
        <v>-2110.52</v>
      </c>
      <c r="EE80" s="31">
        <f t="shared" ca="1" si="33"/>
        <v>-2882.08</v>
      </c>
      <c r="EF80" s="31">
        <f t="shared" ca="1" si="33"/>
        <v>-3393.36</v>
      </c>
      <c r="EG80" s="32">
        <f t="shared" ca="1" si="38"/>
        <v>-33018.57</v>
      </c>
      <c r="EH80" s="32">
        <f t="shared" ca="1" si="38"/>
        <v>-16025.430000000002</v>
      </c>
      <c r="EI80" s="32">
        <f t="shared" ca="1" si="38"/>
        <v>-12098.650000000001</v>
      </c>
      <c r="EJ80" s="32">
        <f t="shared" ca="1" si="34"/>
        <v>-8238.2799999999988</v>
      </c>
      <c r="EK80" s="32">
        <f t="shared" ca="1" si="34"/>
        <v>-10062.769999999999</v>
      </c>
      <c r="EL80" s="32">
        <f t="shared" ca="1" si="34"/>
        <v>-21099.08</v>
      </c>
      <c r="EM80" s="32">
        <f t="shared" ca="1" si="34"/>
        <v>-25375.85</v>
      </c>
      <c r="EN80" s="32">
        <f t="shared" ca="1" si="34"/>
        <v>-17346.669999999998</v>
      </c>
      <c r="EO80" s="32">
        <f t="shared" ca="1" si="34"/>
        <v>-32555.449999999997</v>
      </c>
      <c r="EP80" s="32">
        <f t="shared" ca="1" si="34"/>
        <v>-9357.5499999999993</v>
      </c>
      <c r="EQ80" s="32">
        <f t="shared" ca="1" si="34"/>
        <v>-12833.759999999998</v>
      </c>
      <c r="ER80" s="32">
        <f t="shared" ca="1" si="34"/>
        <v>-15174.14</v>
      </c>
    </row>
    <row r="81" spans="1:148">
      <c r="A81" t="s">
        <v>434</v>
      </c>
      <c r="B81" s="1" t="s">
        <v>63</v>
      </c>
      <c r="C81" t="str">
        <f t="shared" ca="1" si="40"/>
        <v>KH1</v>
      </c>
      <c r="D81" t="str">
        <f t="shared" ca="1" si="41"/>
        <v>Keephills #1</v>
      </c>
      <c r="E81" s="51">
        <f ca="1">IFERROR(IF(AND($A81=VLOOKUP($A81&amp;"."&amp;$C81,UncollectibleLookup,2,FALSE),$C81=VLOOKUP($A81&amp;"."&amp;$C81,UncollectibleLookup,4,FALSE)),0,'Module C Corrected'!E81),'Module C Corrected'!E81)</f>
        <v>227779.46419999999</v>
      </c>
      <c r="F81" s="51">
        <f ca="1">IFERROR(IF(AND($A81=VLOOKUP($A81&amp;"."&amp;$C81,UncollectibleLookup,2,FALSE),$C81=VLOOKUP($A81&amp;"."&amp;$C81,UncollectibleLookup,4,FALSE)),0,'Module C Corrected'!F81),'Module C Corrected'!F81)</f>
        <v>238540.39910000001</v>
      </c>
      <c r="G81" s="51">
        <f ca="1">IFERROR(IF(AND($A81=VLOOKUP($A81&amp;"."&amp;$C81,UncollectibleLookup,2,FALSE),$C81=VLOOKUP($A81&amp;"."&amp;$C81,UncollectibleLookup,4,FALSE)),0,'Module C Corrected'!G81),'Module C Corrected'!G81)</f>
        <v>278529.50150000001</v>
      </c>
      <c r="H81" s="51">
        <f ca="1">IFERROR(IF(AND($A81=VLOOKUP($A81&amp;"."&amp;$C81,UncollectibleLookup,2,FALSE),$C81=VLOOKUP($A81&amp;"."&amp;$C81,UncollectibleLookup,4,FALSE)),0,'Module C Corrected'!H81),'Module C Corrected'!H81)</f>
        <v>81346.051800000001</v>
      </c>
      <c r="I81" s="51">
        <f ca="1">IFERROR(IF(AND($A81=VLOOKUP($A81&amp;"."&amp;$C81,UncollectibleLookup,2,FALSE),$C81=VLOOKUP($A81&amp;"."&amp;$C81,UncollectibleLookup,4,FALSE)),0,'Module C Corrected'!I81),'Module C Corrected'!I81)</f>
        <v>3922.7503999999999</v>
      </c>
      <c r="J81" s="51">
        <f ca="1">IFERROR(IF(AND($A81=VLOOKUP($A81&amp;"."&amp;$C81,UncollectibleLookup,2,FALSE),$C81=VLOOKUP($A81&amp;"."&amp;$C81,UncollectibleLookup,4,FALSE)),0,'Module C Corrected'!J81),'Module C Corrected'!J81)</f>
        <v>229829.63810000001</v>
      </c>
      <c r="K81" s="51">
        <f ca="1">IFERROR(IF(AND($A81=VLOOKUP($A81&amp;"."&amp;$C81,UncollectibleLookup,2,FALSE),$C81=VLOOKUP($A81&amp;"."&amp;$C81,UncollectibleLookup,4,FALSE)),0,'Module C Corrected'!K81),'Module C Corrected'!K81)</f>
        <v>280959.13789999997</v>
      </c>
      <c r="L81" s="51">
        <f ca="1">IFERROR(IF(AND($A81=VLOOKUP($A81&amp;"."&amp;$C81,UncollectibleLookup,2,FALSE),$C81=VLOOKUP($A81&amp;"."&amp;$C81,UncollectibleLookup,4,FALSE)),0,'Module C Corrected'!L81),'Module C Corrected'!L81)</f>
        <v>279155.98493999999</v>
      </c>
      <c r="M81" s="51">
        <f ca="1">IFERROR(IF(AND($A81=VLOOKUP($A81&amp;"."&amp;$C81,UncollectibleLookup,2,FALSE),$C81=VLOOKUP($A81&amp;"."&amp;$C81,UncollectibleLookup,4,FALSE)),0,'Module C Corrected'!M81),'Module C Corrected'!M81)</f>
        <v>270564.78778999997</v>
      </c>
      <c r="N81" s="51">
        <f ca="1">IFERROR(IF(AND($A81=VLOOKUP($A81&amp;"."&amp;$C81,UncollectibleLookup,2,FALSE),$C81=VLOOKUP($A81&amp;"."&amp;$C81,UncollectibleLookup,4,FALSE)),0,'Module C Corrected'!N81),'Module C Corrected'!N81)</f>
        <v>276794.94546999998</v>
      </c>
      <c r="O81" s="51">
        <f ca="1">IFERROR(IF(AND($A81=VLOOKUP($A81&amp;"."&amp;$C81,UncollectibleLookup,2,FALSE),$C81=VLOOKUP($A81&amp;"."&amp;$C81,UncollectibleLookup,4,FALSE)),0,'Module C Corrected'!O81),'Module C Corrected'!O81)</f>
        <v>271630.07075000001</v>
      </c>
      <c r="P81" s="51">
        <f ca="1">IFERROR(IF(AND($A81=VLOOKUP($A81&amp;"."&amp;$C81,UncollectibleLookup,2,FALSE),$C81=VLOOKUP($A81&amp;"."&amp;$C81,UncollectibleLookup,4,FALSE)),0,'Module C Corrected'!P81),'Module C Corrected'!P81)</f>
        <v>280822.56591</v>
      </c>
      <c r="Q81" s="32">
        <f ca="1">IFERROR(IF(AND($A81=VLOOKUP($A81&amp;"."&amp;$C81,UncollectibleLookup,2,FALSE),$C81=VLOOKUP($A81&amp;"."&amp;$C81,UncollectibleLookup,4,FALSE)),0,'Module C Corrected'!Q81),'Module C Corrected'!Q81)</f>
        <v>17800616.719999999</v>
      </c>
      <c r="R81" s="32">
        <f ca="1">IFERROR(IF(AND($A81=VLOOKUP($A81&amp;"."&amp;$C81,UncollectibleLookup,2,FALSE),$C81=VLOOKUP($A81&amp;"."&amp;$C81,UncollectibleLookup,4,FALSE)),0,'Module C Corrected'!R81),'Module C Corrected'!R81)</f>
        <v>12115569.6</v>
      </c>
      <c r="S81" s="32">
        <f ca="1">IFERROR(IF(AND($A81=VLOOKUP($A81&amp;"."&amp;$C81,UncollectibleLookup,2,FALSE),$C81=VLOOKUP($A81&amp;"."&amp;$C81,UncollectibleLookup,4,FALSE)),0,'Module C Corrected'!S81),'Module C Corrected'!S81)</f>
        <v>12060454.33</v>
      </c>
      <c r="T81" s="32">
        <f ca="1">IFERROR(IF(AND($A81=VLOOKUP($A81&amp;"."&amp;$C81,UncollectibleLookup,2,FALSE),$C81=VLOOKUP($A81&amp;"."&amp;$C81,UncollectibleLookup,4,FALSE)),0,'Module C Corrected'!T81),'Module C Corrected'!T81)</f>
        <v>3254693.22</v>
      </c>
      <c r="U81" s="32">
        <f ca="1">IFERROR(IF(AND($A81=VLOOKUP($A81&amp;"."&amp;$C81,UncollectibleLookup,2,FALSE),$C81=VLOOKUP($A81&amp;"."&amp;$C81,UncollectibleLookup,4,FALSE)),0,'Module C Corrected'!U81),'Module C Corrected'!U81)</f>
        <v>68688.28</v>
      </c>
      <c r="V81" s="32">
        <f ca="1">IFERROR(IF(AND($A81=VLOOKUP($A81&amp;"."&amp;$C81,UncollectibleLookup,2,FALSE),$C81=VLOOKUP($A81&amp;"."&amp;$C81,UncollectibleLookup,4,FALSE)),0,'Module C Corrected'!V81),'Module C Corrected'!V81)</f>
        <v>8054573.2400000002</v>
      </c>
      <c r="W81" s="32">
        <f ca="1">IFERROR(IF(AND($A81=VLOOKUP($A81&amp;"."&amp;$C81,UncollectibleLookup,2,FALSE),$C81=VLOOKUP($A81&amp;"."&amp;$C81,UncollectibleLookup,4,FALSE)),0,'Module C Corrected'!W81),'Module C Corrected'!W81)</f>
        <v>11698122.59</v>
      </c>
      <c r="X81" s="32">
        <f ca="1">IFERROR(IF(AND($A81=VLOOKUP($A81&amp;"."&amp;$C81,UncollectibleLookup,2,FALSE),$C81=VLOOKUP($A81&amp;"."&amp;$C81,UncollectibleLookup,4,FALSE)),0,'Module C Corrected'!X81),'Module C Corrected'!X81)</f>
        <v>9672922.5500000007</v>
      </c>
      <c r="Y81" s="32">
        <f ca="1">IFERROR(IF(AND($A81=VLOOKUP($A81&amp;"."&amp;$C81,UncollectibleLookup,2,FALSE),$C81=VLOOKUP($A81&amp;"."&amp;$C81,UncollectibleLookup,4,FALSE)),0,'Module C Corrected'!Y81),'Module C Corrected'!Y81)</f>
        <v>19957199.25</v>
      </c>
      <c r="Z81" s="32">
        <f ca="1">IFERROR(IF(AND($A81=VLOOKUP($A81&amp;"."&amp;$C81,UncollectibleLookup,2,FALSE),$C81=VLOOKUP($A81&amp;"."&amp;$C81,UncollectibleLookup,4,FALSE)),0,'Module C Corrected'!Z81),'Module C Corrected'!Z81)</f>
        <v>9704147.5999999996</v>
      </c>
      <c r="AA81" s="32">
        <f ca="1">IFERROR(IF(AND($A81=VLOOKUP($A81&amp;"."&amp;$C81,UncollectibleLookup,2,FALSE),$C81=VLOOKUP($A81&amp;"."&amp;$C81,UncollectibleLookup,4,FALSE)),0,'Module C Corrected'!AA81),'Module C Corrected'!AA81)</f>
        <v>13662238.789999999</v>
      </c>
      <c r="AB81" s="32">
        <f ca="1">IFERROR(IF(AND($A81=VLOOKUP($A81&amp;"."&amp;$C81,UncollectibleLookup,2,FALSE),$C81=VLOOKUP($A81&amp;"."&amp;$C81,UncollectibleLookup,4,FALSE)),0,'Module C Corrected'!AB81),'Module C Corrected'!AB81)</f>
        <v>15209409.18</v>
      </c>
      <c r="AC81" s="2">
        <f>IF(ISBLANK('Module C Corrected'!AC81),"",'Module C Corrected'!AC81)</f>
        <v>5.72</v>
      </c>
      <c r="AD81" s="2">
        <f>IF(ISBLANK('Module C Corrected'!AD81),"",'Module C Corrected'!AD81)</f>
        <v>5.72</v>
      </c>
      <c r="AE81" s="2">
        <f>IF(ISBLANK('Module C Corrected'!AE81),"",'Module C Corrected'!AE81)</f>
        <v>5.72</v>
      </c>
      <c r="AF81" s="2">
        <f>IF(ISBLANK('Module C Corrected'!AF81),"",'Module C Corrected'!AF81)</f>
        <v>5.72</v>
      </c>
      <c r="AG81" s="2">
        <f>IF(ISBLANK('Module C Corrected'!AG81),"",'Module C Corrected'!AG81)</f>
        <v>5.72</v>
      </c>
      <c r="AH81" s="2">
        <f>IF(ISBLANK('Module C Corrected'!AH81),"",'Module C Corrected'!AH81)</f>
        <v>5.72</v>
      </c>
      <c r="AI81" s="2">
        <f>IF(ISBLANK('Module C Corrected'!AI81),"",'Module C Corrected'!AI81)</f>
        <v>5.72</v>
      </c>
      <c r="AJ81" s="2">
        <f>IF(ISBLANK('Module C Corrected'!AJ81),"",'Module C Corrected'!AJ81)</f>
        <v>5.72</v>
      </c>
      <c r="AK81" s="2">
        <f>IF(ISBLANK('Module C Corrected'!AK81),"",'Module C Corrected'!AK81)</f>
        <v>5.72</v>
      </c>
      <c r="AL81" s="2">
        <f>IF(ISBLANK('Module C Corrected'!AL81),"",'Module C Corrected'!AL81)</f>
        <v>5.72</v>
      </c>
      <c r="AM81" s="2">
        <f>IF(ISBLANK('Module C Corrected'!AM81),"",'Module C Corrected'!AM81)</f>
        <v>5.72</v>
      </c>
      <c r="AN81" s="2">
        <f>IF(ISBLANK('Module C Corrected'!AN81),"",'Module C Corrected'!AN81)</f>
        <v>5.72</v>
      </c>
      <c r="AO81" s="33">
        <f ca="1">IFERROR(IF(AND($A81=VLOOKUP($A81&amp;"."&amp;$C81,UncollectibleLookup,2,FALSE),$C81=VLOOKUP($A81&amp;"."&amp;$C81,UncollectibleLookup,4,FALSE)),0,'Module C Corrected'!AO81),'Module C Corrected'!AO81)</f>
        <v>1018195.28</v>
      </c>
      <c r="AP81" s="33">
        <f ca="1">IFERROR(IF(AND($A81=VLOOKUP($A81&amp;"."&amp;$C81,UncollectibleLookup,2,FALSE),$C81=VLOOKUP($A81&amp;"."&amp;$C81,UncollectibleLookup,4,FALSE)),0,'Module C Corrected'!AP81),'Module C Corrected'!AP81)</f>
        <v>693010.58</v>
      </c>
      <c r="AQ81" s="33">
        <f ca="1">IFERROR(IF(AND($A81=VLOOKUP($A81&amp;"."&amp;$C81,UncollectibleLookup,2,FALSE),$C81=VLOOKUP($A81&amp;"."&amp;$C81,UncollectibleLookup,4,FALSE)),0,'Module C Corrected'!AQ81),'Module C Corrected'!AQ81)</f>
        <v>689857.99</v>
      </c>
      <c r="AR81" s="33">
        <f ca="1">IFERROR(IF(AND($A81=VLOOKUP($A81&amp;"."&amp;$C81,UncollectibleLookup,2,FALSE),$C81=VLOOKUP($A81&amp;"."&amp;$C81,UncollectibleLookup,4,FALSE)),0,'Module C Corrected'!AR81),'Module C Corrected'!AR81)</f>
        <v>186168.45</v>
      </c>
      <c r="AS81" s="33">
        <f ca="1">IFERROR(IF(AND($A81=VLOOKUP($A81&amp;"."&amp;$C81,UncollectibleLookup,2,FALSE),$C81=VLOOKUP($A81&amp;"."&amp;$C81,UncollectibleLookup,4,FALSE)),0,'Module C Corrected'!AS81),'Module C Corrected'!AS81)</f>
        <v>3928.97</v>
      </c>
      <c r="AT81" s="33">
        <f ca="1">IFERROR(IF(AND($A81=VLOOKUP($A81&amp;"."&amp;$C81,UncollectibleLookup,2,FALSE),$C81=VLOOKUP($A81&amp;"."&amp;$C81,UncollectibleLookup,4,FALSE)),0,'Module C Corrected'!AT81),'Module C Corrected'!AT81)</f>
        <v>460721.59</v>
      </c>
      <c r="AU81" s="33">
        <f ca="1">IFERROR(IF(AND($A81=VLOOKUP($A81&amp;"."&amp;$C81,UncollectibleLookup,2,FALSE),$C81=VLOOKUP($A81&amp;"."&amp;$C81,UncollectibleLookup,4,FALSE)),0,'Module C Corrected'!AU81),'Module C Corrected'!AU81)</f>
        <v>669132.61</v>
      </c>
      <c r="AV81" s="33">
        <f ca="1">IFERROR(IF(AND($A81=VLOOKUP($A81&amp;"."&amp;$C81,UncollectibleLookup,2,FALSE),$C81=VLOOKUP($A81&amp;"."&amp;$C81,UncollectibleLookup,4,FALSE)),0,'Module C Corrected'!AV81),'Module C Corrected'!AV81)</f>
        <v>553291.17000000004</v>
      </c>
      <c r="AW81" s="33">
        <f ca="1">IFERROR(IF(AND($A81=VLOOKUP($A81&amp;"."&amp;$C81,UncollectibleLookup,2,FALSE),$C81=VLOOKUP($A81&amp;"."&amp;$C81,UncollectibleLookup,4,FALSE)),0,'Module C Corrected'!AW81),'Module C Corrected'!AW81)</f>
        <v>1141551.8</v>
      </c>
      <c r="AX81" s="33">
        <f ca="1">IFERROR(IF(AND($A81=VLOOKUP($A81&amp;"."&amp;$C81,UncollectibleLookup,2,FALSE),$C81=VLOOKUP($A81&amp;"."&amp;$C81,UncollectibleLookup,4,FALSE)),0,'Module C Corrected'!AX81),'Module C Corrected'!AX81)</f>
        <v>555077.24</v>
      </c>
      <c r="AY81" s="33">
        <f ca="1">IFERROR(IF(AND($A81=VLOOKUP($A81&amp;"."&amp;$C81,UncollectibleLookup,2,FALSE),$C81=VLOOKUP($A81&amp;"."&amp;$C81,UncollectibleLookup,4,FALSE)),0,'Module C Corrected'!AY81),'Module C Corrected'!AY81)</f>
        <v>781480.06</v>
      </c>
      <c r="AZ81" s="33">
        <f ca="1">IFERROR(IF(AND($A81=VLOOKUP($A81&amp;"."&amp;$C81,UncollectibleLookup,2,FALSE),$C81=VLOOKUP($A81&amp;"."&amp;$C81,UncollectibleLookup,4,FALSE)),0,'Module C Corrected'!AZ81),'Module C Corrected'!AZ81)</f>
        <v>869978.21</v>
      </c>
      <c r="BA81" s="31">
        <f t="shared" ca="1" si="27"/>
        <v>-5340.19</v>
      </c>
      <c r="BB81" s="31">
        <f t="shared" ca="1" si="27"/>
        <v>-3634.67</v>
      </c>
      <c r="BC81" s="31">
        <f t="shared" ca="1" si="27"/>
        <v>-3618.14</v>
      </c>
      <c r="BD81" s="31">
        <f t="shared" ca="1" si="27"/>
        <v>-1301.8800000000001</v>
      </c>
      <c r="BE81" s="31">
        <f t="shared" ca="1" si="27"/>
        <v>-27.48</v>
      </c>
      <c r="BF81" s="31">
        <f t="shared" ca="1" si="27"/>
        <v>-3221.83</v>
      </c>
      <c r="BG81" s="31">
        <f t="shared" ca="1" si="42"/>
        <v>0</v>
      </c>
      <c r="BH81" s="31">
        <f t="shared" ca="1" si="42"/>
        <v>0</v>
      </c>
      <c r="BI81" s="31">
        <f t="shared" ca="1" si="42"/>
        <v>0</v>
      </c>
      <c r="BJ81" s="31">
        <f t="shared" ca="1" si="42"/>
        <v>-11644.98</v>
      </c>
      <c r="BK81" s="31">
        <f t="shared" ca="1" si="42"/>
        <v>-16394.689999999999</v>
      </c>
      <c r="BL81" s="31">
        <f t="shared" ca="1" si="42"/>
        <v>-18251.29</v>
      </c>
      <c r="BM81" s="6">
        <f t="shared" ca="1" si="39"/>
        <v>6.8000000000000005E-2</v>
      </c>
      <c r="BN81" s="6">
        <f t="shared" ca="1" si="39"/>
        <v>6.8000000000000005E-2</v>
      </c>
      <c r="BO81" s="6">
        <f t="shared" ca="1" si="39"/>
        <v>6.8000000000000005E-2</v>
      </c>
      <c r="BP81" s="6">
        <f t="shared" ca="1" si="39"/>
        <v>6.8000000000000005E-2</v>
      </c>
      <c r="BQ81" s="6">
        <f t="shared" ca="1" si="39"/>
        <v>6.8000000000000005E-2</v>
      </c>
      <c r="BR81" s="6">
        <f t="shared" ca="1" si="39"/>
        <v>6.8000000000000005E-2</v>
      </c>
      <c r="BS81" s="6">
        <f t="shared" ca="1" si="39"/>
        <v>6.8000000000000005E-2</v>
      </c>
      <c r="BT81" s="6">
        <f t="shared" ca="1" si="39"/>
        <v>6.8000000000000005E-2</v>
      </c>
      <c r="BU81" s="6">
        <f t="shared" ca="1" si="39"/>
        <v>6.8000000000000005E-2</v>
      </c>
      <c r="BV81" s="6">
        <f t="shared" ca="1" si="39"/>
        <v>6.8000000000000005E-2</v>
      </c>
      <c r="BW81" s="6">
        <f t="shared" ca="1" si="39"/>
        <v>6.8000000000000005E-2</v>
      </c>
      <c r="BX81" s="6">
        <f t="shared" ca="1" si="39"/>
        <v>6.8000000000000005E-2</v>
      </c>
      <c r="BY81" s="31">
        <f t="shared" ca="1" si="31"/>
        <v>1210441.94</v>
      </c>
      <c r="BZ81" s="31">
        <f t="shared" ca="1" si="31"/>
        <v>823858.73</v>
      </c>
      <c r="CA81" s="31">
        <f t="shared" ca="1" si="31"/>
        <v>820110.89</v>
      </c>
      <c r="CB81" s="31">
        <f t="shared" ca="1" si="31"/>
        <v>221319.14</v>
      </c>
      <c r="CC81" s="31">
        <f t="shared" ca="1" si="31"/>
        <v>4670.8</v>
      </c>
      <c r="CD81" s="31">
        <f t="shared" ca="1" si="31"/>
        <v>547710.98</v>
      </c>
      <c r="CE81" s="31">
        <f t="shared" ca="1" si="30"/>
        <v>795472.34</v>
      </c>
      <c r="CF81" s="31">
        <f t="shared" ca="1" si="30"/>
        <v>657758.73</v>
      </c>
      <c r="CG81" s="31">
        <f t="shared" ca="1" si="30"/>
        <v>1357089.55</v>
      </c>
      <c r="CH81" s="31">
        <f t="shared" ca="1" si="30"/>
        <v>659882.04</v>
      </c>
      <c r="CI81" s="31">
        <f t="shared" ca="1" si="30"/>
        <v>929032.24</v>
      </c>
      <c r="CJ81" s="31">
        <f t="shared" ca="1" si="30"/>
        <v>1034239.82</v>
      </c>
      <c r="CK81" s="32">
        <f t="shared" ca="1" si="28"/>
        <v>44501.54</v>
      </c>
      <c r="CL81" s="32">
        <f t="shared" ca="1" si="28"/>
        <v>30288.92</v>
      </c>
      <c r="CM81" s="32">
        <f t="shared" ca="1" si="28"/>
        <v>30151.14</v>
      </c>
      <c r="CN81" s="32">
        <f t="shared" ca="1" si="28"/>
        <v>8136.73</v>
      </c>
      <c r="CO81" s="32">
        <f t="shared" ca="1" si="28"/>
        <v>171.72</v>
      </c>
      <c r="CP81" s="32">
        <f t="shared" ca="1" si="28"/>
        <v>20136.43</v>
      </c>
      <c r="CQ81" s="32">
        <f t="shared" ca="1" si="43"/>
        <v>29245.31</v>
      </c>
      <c r="CR81" s="32">
        <f t="shared" ca="1" si="43"/>
        <v>24182.31</v>
      </c>
      <c r="CS81" s="32">
        <f t="shared" ca="1" si="43"/>
        <v>49893</v>
      </c>
      <c r="CT81" s="32">
        <f t="shared" ca="1" si="43"/>
        <v>24260.37</v>
      </c>
      <c r="CU81" s="32">
        <f t="shared" ca="1" si="43"/>
        <v>34155.599999999999</v>
      </c>
      <c r="CV81" s="32">
        <f t="shared" ca="1" si="43"/>
        <v>38023.519999999997</v>
      </c>
      <c r="CW81" s="31">
        <f t="shared" ca="1" si="29"/>
        <v>242088.38999999996</v>
      </c>
      <c r="CX81" s="31">
        <f t="shared" ca="1" si="29"/>
        <v>164771.74000000008</v>
      </c>
      <c r="CY81" s="31">
        <f t="shared" ca="1" si="29"/>
        <v>164022.18000000005</v>
      </c>
      <c r="CZ81" s="31">
        <f t="shared" ca="1" si="29"/>
        <v>44589.30000000001</v>
      </c>
      <c r="DA81" s="31">
        <f t="shared" ca="1" si="29"/>
        <v>941.03000000000065</v>
      </c>
      <c r="DB81" s="31">
        <f t="shared" ca="1" si="29"/>
        <v>110347.65000000001</v>
      </c>
      <c r="DC81" s="31">
        <f t="shared" ca="1" si="44"/>
        <v>155585.04000000004</v>
      </c>
      <c r="DD81" s="31">
        <f t="shared" ca="1" si="44"/>
        <v>128649.87</v>
      </c>
      <c r="DE81" s="31">
        <f t="shared" ca="1" si="44"/>
        <v>265430.75</v>
      </c>
      <c r="DF81" s="31">
        <f t="shared" ca="1" si="44"/>
        <v>140710.15000000005</v>
      </c>
      <c r="DG81" s="31">
        <f t="shared" ca="1" si="44"/>
        <v>198102.46999999991</v>
      </c>
      <c r="DH81" s="31">
        <f t="shared" ca="1" si="44"/>
        <v>220536.4199999999</v>
      </c>
      <c r="DI81" s="32">
        <f t="shared" ca="1" si="36"/>
        <v>12104.42</v>
      </c>
      <c r="DJ81" s="32">
        <f t="shared" ca="1" si="36"/>
        <v>8238.59</v>
      </c>
      <c r="DK81" s="32">
        <f t="shared" ca="1" si="36"/>
        <v>8201.11</v>
      </c>
      <c r="DL81" s="32">
        <f t="shared" ca="1" si="32"/>
        <v>2229.4699999999998</v>
      </c>
      <c r="DM81" s="32">
        <f t="shared" ca="1" si="32"/>
        <v>47.05</v>
      </c>
      <c r="DN81" s="32">
        <f t="shared" ca="1" si="32"/>
        <v>5517.38</v>
      </c>
      <c r="DO81" s="32">
        <f t="shared" ca="1" si="32"/>
        <v>7779.25</v>
      </c>
      <c r="DP81" s="32">
        <f t="shared" ca="1" si="32"/>
        <v>6432.49</v>
      </c>
      <c r="DQ81" s="32">
        <f t="shared" ca="1" si="32"/>
        <v>13271.54</v>
      </c>
      <c r="DR81" s="32">
        <f t="shared" ca="1" si="32"/>
        <v>7035.51</v>
      </c>
      <c r="DS81" s="32">
        <f t="shared" ca="1" si="32"/>
        <v>9905.1200000000008</v>
      </c>
      <c r="DT81" s="32">
        <f t="shared" ca="1" si="32"/>
        <v>11026.82</v>
      </c>
      <c r="DU81" s="31">
        <f t="shared" ca="1" si="37"/>
        <v>77993.66</v>
      </c>
      <c r="DV81" s="31">
        <f t="shared" ca="1" si="37"/>
        <v>52699.7</v>
      </c>
      <c r="DW81" s="31">
        <f t="shared" ca="1" si="37"/>
        <v>52113.94</v>
      </c>
      <c r="DX81" s="31">
        <f t="shared" ca="1" si="33"/>
        <v>14081.93</v>
      </c>
      <c r="DY81" s="31">
        <f t="shared" ca="1" si="33"/>
        <v>295.64</v>
      </c>
      <c r="DZ81" s="31">
        <f t="shared" ca="1" si="33"/>
        <v>34480.5</v>
      </c>
      <c r="EA81" s="31">
        <f t="shared" ca="1" si="33"/>
        <v>48360.14</v>
      </c>
      <c r="EB81" s="31">
        <f t="shared" ca="1" si="33"/>
        <v>39769.42</v>
      </c>
      <c r="EC81" s="31">
        <f t="shared" ca="1" si="33"/>
        <v>81601.5</v>
      </c>
      <c r="ED81" s="31">
        <f t="shared" ca="1" si="33"/>
        <v>43027.28</v>
      </c>
      <c r="EE81" s="31">
        <f t="shared" ca="1" si="33"/>
        <v>60240.58</v>
      </c>
      <c r="EF81" s="31">
        <f t="shared" ca="1" si="33"/>
        <v>66699.95</v>
      </c>
      <c r="EG81" s="32">
        <f t="shared" ca="1" si="38"/>
        <v>332186.46999999997</v>
      </c>
      <c r="EH81" s="32">
        <f t="shared" ca="1" si="38"/>
        <v>225710.03000000009</v>
      </c>
      <c r="EI81" s="32">
        <f t="shared" ca="1" si="38"/>
        <v>224337.23000000004</v>
      </c>
      <c r="EJ81" s="32">
        <f t="shared" ca="1" si="34"/>
        <v>60900.700000000012</v>
      </c>
      <c r="EK81" s="32">
        <f t="shared" ca="1" si="34"/>
        <v>1283.7200000000007</v>
      </c>
      <c r="EL81" s="32">
        <f t="shared" ca="1" si="34"/>
        <v>150345.53000000003</v>
      </c>
      <c r="EM81" s="32">
        <f t="shared" ca="1" si="34"/>
        <v>211724.43000000005</v>
      </c>
      <c r="EN81" s="32">
        <f t="shared" ca="1" si="34"/>
        <v>174851.77999999997</v>
      </c>
      <c r="EO81" s="32">
        <f t="shared" ca="1" si="34"/>
        <v>360303.79</v>
      </c>
      <c r="EP81" s="32">
        <f t="shared" ca="1" si="34"/>
        <v>190772.94000000006</v>
      </c>
      <c r="EQ81" s="32">
        <f t="shared" ca="1" si="34"/>
        <v>268248.16999999993</v>
      </c>
      <c r="ER81" s="32">
        <f t="shared" ca="1" si="34"/>
        <v>298263.18999999989</v>
      </c>
    </row>
    <row r="82" spans="1:148">
      <c r="A82" t="s">
        <v>434</v>
      </c>
      <c r="B82" s="1" t="s">
        <v>64</v>
      </c>
      <c r="C82" t="str">
        <f t="shared" ca="1" si="40"/>
        <v>KH2</v>
      </c>
      <c r="D82" t="str">
        <f t="shared" ca="1" si="41"/>
        <v>Keephills #2</v>
      </c>
      <c r="E82" s="51">
        <f ca="1">IFERROR(IF(AND($A82=VLOOKUP($A82&amp;"."&amp;$C82,UncollectibleLookup,2,FALSE),$C82=VLOOKUP($A82&amp;"."&amp;$C82,UncollectibleLookup,4,FALSE)),0,'Module C Corrected'!E82),'Module C Corrected'!E82)</f>
        <v>281382.22580000001</v>
      </c>
      <c r="F82" s="51">
        <f ca="1">IFERROR(IF(AND($A82=VLOOKUP($A82&amp;"."&amp;$C82,UncollectibleLookup,2,FALSE),$C82=VLOOKUP($A82&amp;"."&amp;$C82,UncollectibleLookup,4,FALSE)),0,'Module C Corrected'!F82),'Module C Corrected'!F82)</f>
        <v>113623.1106</v>
      </c>
      <c r="G82" s="51">
        <f ca="1">IFERROR(IF(AND($A82=VLOOKUP($A82&amp;"."&amp;$C82,UncollectibleLookup,2,FALSE),$C82=VLOOKUP($A82&amp;"."&amp;$C82,UncollectibleLookup,4,FALSE)),0,'Module C Corrected'!G82),'Module C Corrected'!G82)</f>
        <v>14151.7361</v>
      </c>
      <c r="H82" s="51">
        <f ca="1">IFERROR(IF(AND($A82=VLOOKUP($A82&amp;"."&amp;$C82,UncollectibleLookup,2,FALSE),$C82=VLOOKUP($A82&amp;"."&amp;$C82,UncollectibleLookup,4,FALSE)),0,'Module C Corrected'!H82),'Module C Corrected'!H82)</f>
        <v>229604.74909999999</v>
      </c>
      <c r="I82" s="51">
        <f ca="1">IFERROR(IF(AND($A82=VLOOKUP($A82&amp;"."&amp;$C82,UncollectibleLookup,2,FALSE),$C82=VLOOKUP($A82&amp;"."&amp;$C82,UncollectibleLookup,4,FALSE)),0,'Module C Corrected'!I82),'Module C Corrected'!I82)</f>
        <v>251197.3481</v>
      </c>
      <c r="J82" s="51">
        <f ca="1">IFERROR(IF(AND($A82=VLOOKUP($A82&amp;"."&amp;$C82,UncollectibleLookup,2,FALSE),$C82=VLOOKUP($A82&amp;"."&amp;$C82,UncollectibleLookup,4,FALSE)),0,'Module C Corrected'!J82),'Module C Corrected'!J82)</f>
        <v>265645.027</v>
      </c>
      <c r="K82" s="51">
        <f ca="1">IFERROR(IF(AND($A82=VLOOKUP($A82&amp;"."&amp;$C82,UncollectibleLookup,2,FALSE),$C82=VLOOKUP($A82&amp;"."&amp;$C82,UncollectibleLookup,4,FALSE)),0,'Module C Corrected'!K82),'Module C Corrected'!K82)</f>
        <v>279605.80829999998</v>
      </c>
      <c r="L82" s="51">
        <f ca="1">IFERROR(IF(AND($A82=VLOOKUP($A82&amp;"."&amp;$C82,UncollectibleLookup,2,FALSE),$C82=VLOOKUP($A82&amp;"."&amp;$C82,UncollectibleLookup,4,FALSE)),0,'Module C Corrected'!L82),'Module C Corrected'!L82)</f>
        <v>280068.08974000002</v>
      </c>
      <c r="M82" s="51">
        <f ca="1">IFERROR(IF(AND($A82=VLOOKUP($A82&amp;"."&amp;$C82,UncollectibleLookup,2,FALSE),$C82=VLOOKUP($A82&amp;"."&amp;$C82,UncollectibleLookup,4,FALSE)),0,'Module C Corrected'!M82),'Module C Corrected'!M82)</f>
        <v>239635.34130669999</v>
      </c>
      <c r="N82" s="51">
        <f ca="1">IFERROR(IF(AND($A82=VLOOKUP($A82&amp;"."&amp;$C82,UncollectibleLookup,2,FALSE),$C82=VLOOKUP($A82&amp;"."&amp;$C82,UncollectibleLookup,4,FALSE)),0,'Module C Corrected'!N82),'Module C Corrected'!N82)</f>
        <v>261050.63946999999</v>
      </c>
      <c r="O82" s="51">
        <f ca="1">IFERROR(IF(AND($A82=VLOOKUP($A82&amp;"."&amp;$C82,UncollectibleLookup,2,FALSE),$C82=VLOOKUP($A82&amp;"."&amp;$C82,UncollectibleLookup,4,FALSE)),0,'Module C Corrected'!O82),'Module C Corrected'!O82)</f>
        <v>228503.52111999999</v>
      </c>
      <c r="P82" s="51">
        <f ca="1">IFERROR(IF(AND($A82=VLOOKUP($A82&amp;"."&amp;$C82,UncollectibleLookup,2,FALSE),$C82=VLOOKUP($A82&amp;"."&amp;$C82,UncollectibleLookup,4,FALSE)),0,'Module C Corrected'!P82),'Module C Corrected'!P82)</f>
        <v>279964.24484</v>
      </c>
      <c r="Q82" s="32">
        <f ca="1">IFERROR(IF(AND($A82=VLOOKUP($A82&amp;"."&amp;$C82,UncollectibleLookup,2,FALSE),$C82=VLOOKUP($A82&amp;"."&amp;$C82,UncollectibleLookup,4,FALSE)),0,'Module C Corrected'!Q82),'Module C Corrected'!Q82)</f>
        <v>26200740.859999999</v>
      </c>
      <c r="R82" s="32">
        <f ca="1">IFERROR(IF(AND($A82=VLOOKUP($A82&amp;"."&amp;$C82,UncollectibleLookup,2,FALSE),$C82=VLOOKUP($A82&amp;"."&amp;$C82,UncollectibleLookup,4,FALSE)),0,'Module C Corrected'!R82),'Module C Corrected'!R82)</f>
        <v>5621880.3799999999</v>
      </c>
      <c r="S82" s="32">
        <f ca="1">IFERROR(IF(AND($A82=VLOOKUP($A82&amp;"."&amp;$C82,UncollectibleLookup,2,FALSE),$C82=VLOOKUP($A82&amp;"."&amp;$C82,UncollectibleLookup,4,FALSE)),0,'Module C Corrected'!S82),'Module C Corrected'!S82)</f>
        <v>1244674.78</v>
      </c>
      <c r="T82" s="32">
        <f ca="1">IFERROR(IF(AND($A82=VLOOKUP($A82&amp;"."&amp;$C82,UncollectibleLookup,2,FALSE),$C82=VLOOKUP($A82&amp;"."&amp;$C82,UncollectibleLookup,4,FALSE)),0,'Module C Corrected'!T82),'Module C Corrected'!T82)</f>
        <v>6981145.9900000002</v>
      </c>
      <c r="U82" s="32">
        <f ca="1">IFERROR(IF(AND($A82=VLOOKUP($A82&amp;"."&amp;$C82,UncollectibleLookup,2,FALSE),$C82=VLOOKUP($A82&amp;"."&amp;$C82,UncollectibleLookup,4,FALSE)),0,'Module C Corrected'!U82),'Module C Corrected'!U82)</f>
        <v>8197396.5599999996</v>
      </c>
      <c r="V82" s="32">
        <f ca="1">IFERROR(IF(AND($A82=VLOOKUP($A82&amp;"."&amp;$C82,UncollectibleLookup,2,FALSE),$C82=VLOOKUP($A82&amp;"."&amp;$C82,UncollectibleLookup,4,FALSE)),0,'Module C Corrected'!V82),'Module C Corrected'!V82)</f>
        <v>9068591</v>
      </c>
      <c r="W82" s="32">
        <f ca="1">IFERROR(IF(AND($A82=VLOOKUP($A82&amp;"."&amp;$C82,UncollectibleLookup,2,FALSE),$C82=VLOOKUP($A82&amp;"."&amp;$C82,UncollectibleLookup,4,FALSE)),0,'Module C Corrected'!W82),'Module C Corrected'!W82)</f>
        <v>11646075.050000001</v>
      </c>
      <c r="X82" s="32">
        <f ca="1">IFERROR(IF(AND($A82=VLOOKUP($A82&amp;"."&amp;$C82,UncollectibleLookup,2,FALSE),$C82=VLOOKUP($A82&amp;"."&amp;$C82,UncollectibleLookup,4,FALSE)),0,'Module C Corrected'!X82),'Module C Corrected'!X82)</f>
        <v>9728512.5899999999</v>
      </c>
      <c r="Y82" s="32">
        <f ca="1">IFERROR(IF(AND($A82=VLOOKUP($A82&amp;"."&amp;$C82,UncollectibleLookup,2,FALSE),$C82=VLOOKUP($A82&amp;"."&amp;$C82,UncollectibleLookup,4,FALSE)),0,'Module C Corrected'!Y82),'Module C Corrected'!Y82)</f>
        <v>14615696.17</v>
      </c>
      <c r="Z82" s="32">
        <f ca="1">IFERROR(IF(AND($A82=VLOOKUP($A82&amp;"."&amp;$C82,UncollectibleLookup,2,FALSE),$C82=VLOOKUP($A82&amp;"."&amp;$C82,UncollectibleLookup,4,FALSE)),0,'Module C Corrected'!Z82),'Module C Corrected'!Z82)</f>
        <v>9098960.8000000007</v>
      </c>
      <c r="AA82" s="32">
        <f ca="1">IFERROR(IF(AND($A82=VLOOKUP($A82&amp;"."&amp;$C82,UncollectibleLookup,2,FALSE),$C82=VLOOKUP($A82&amp;"."&amp;$C82,UncollectibleLookup,4,FALSE)),0,'Module C Corrected'!AA82),'Module C Corrected'!AA82)</f>
        <v>11478932.359999999</v>
      </c>
      <c r="AB82" s="32">
        <f ca="1">IFERROR(IF(AND($A82=VLOOKUP($A82&amp;"."&amp;$C82,UncollectibleLookup,2,FALSE),$C82=VLOOKUP($A82&amp;"."&amp;$C82,UncollectibleLookup,4,FALSE)),0,'Module C Corrected'!AB82),'Module C Corrected'!AB82)</f>
        <v>15133069.279999999</v>
      </c>
      <c r="AC82" s="2">
        <f>IF(ISBLANK('Module C Corrected'!AC82),"",'Module C Corrected'!AC82)</f>
        <v>5.72</v>
      </c>
      <c r="AD82" s="2">
        <f>IF(ISBLANK('Module C Corrected'!AD82),"",'Module C Corrected'!AD82)</f>
        <v>5.72</v>
      </c>
      <c r="AE82" s="2">
        <f>IF(ISBLANK('Module C Corrected'!AE82),"",'Module C Corrected'!AE82)</f>
        <v>5.72</v>
      </c>
      <c r="AF82" s="2">
        <f>IF(ISBLANK('Module C Corrected'!AF82),"",'Module C Corrected'!AF82)</f>
        <v>5.72</v>
      </c>
      <c r="AG82" s="2">
        <f>IF(ISBLANK('Module C Corrected'!AG82),"",'Module C Corrected'!AG82)</f>
        <v>5.72</v>
      </c>
      <c r="AH82" s="2">
        <f>IF(ISBLANK('Module C Corrected'!AH82),"",'Module C Corrected'!AH82)</f>
        <v>5.72</v>
      </c>
      <c r="AI82" s="2">
        <f>IF(ISBLANK('Module C Corrected'!AI82),"",'Module C Corrected'!AI82)</f>
        <v>5.72</v>
      </c>
      <c r="AJ82" s="2">
        <f>IF(ISBLANK('Module C Corrected'!AJ82),"",'Module C Corrected'!AJ82)</f>
        <v>5.72</v>
      </c>
      <c r="AK82" s="2">
        <f>IF(ISBLANK('Module C Corrected'!AK82),"",'Module C Corrected'!AK82)</f>
        <v>5.72</v>
      </c>
      <c r="AL82" s="2">
        <f>IF(ISBLANK('Module C Corrected'!AL82),"",'Module C Corrected'!AL82)</f>
        <v>5.72</v>
      </c>
      <c r="AM82" s="2">
        <f>IF(ISBLANK('Module C Corrected'!AM82),"",'Module C Corrected'!AM82)</f>
        <v>5.72</v>
      </c>
      <c r="AN82" s="2">
        <f>IF(ISBLANK('Module C Corrected'!AN82),"",'Module C Corrected'!AN82)</f>
        <v>5.72</v>
      </c>
      <c r="AO82" s="33">
        <f ca="1">IFERROR(IF(AND($A82=VLOOKUP($A82&amp;"."&amp;$C82,UncollectibleLookup,2,FALSE),$C82=VLOOKUP($A82&amp;"."&amp;$C82,UncollectibleLookup,4,FALSE)),0,'Module C Corrected'!AO82),'Module C Corrected'!AO82)</f>
        <v>1498682.38</v>
      </c>
      <c r="AP82" s="33">
        <f ca="1">IFERROR(IF(AND($A82=VLOOKUP($A82&amp;"."&amp;$C82,UncollectibleLookup,2,FALSE),$C82=VLOOKUP($A82&amp;"."&amp;$C82,UncollectibleLookup,4,FALSE)),0,'Module C Corrected'!AP82),'Module C Corrected'!AP82)</f>
        <v>321571.56</v>
      </c>
      <c r="AQ82" s="33">
        <f ca="1">IFERROR(IF(AND($A82=VLOOKUP($A82&amp;"."&amp;$C82,UncollectibleLookup,2,FALSE),$C82=VLOOKUP($A82&amp;"."&amp;$C82,UncollectibleLookup,4,FALSE)),0,'Module C Corrected'!AQ82),'Module C Corrected'!AQ82)</f>
        <v>71195.399999999994</v>
      </c>
      <c r="AR82" s="33">
        <f ca="1">IFERROR(IF(AND($A82=VLOOKUP($A82&amp;"."&amp;$C82,UncollectibleLookup,2,FALSE),$C82=VLOOKUP($A82&amp;"."&amp;$C82,UncollectibleLookup,4,FALSE)),0,'Module C Corrected'!AR82),'Module C Corrected'!AR82)</f>
        <v>399321.55</v>
      </c>
      <c r="AS82" s="33">
        <f ca="1">IFERROR(IF(AND($A82=VLOOKUP($A82&amp;"."&amp;$C82,UncollectibleLookup,2,FALSE),$C82=VLOOKUP($A82&amp;"."&amp;$C82,UncollectibleLookup,4,FALSE)),0,'Module C Corrected'!AS82),'Module C Corrected'!AS82)</f>
        <v>468891.08</v>
      </c>
      <c r="AT82" s="33">
        <f ca="1">IFERROR(IF(AND($A82=VLOOKUP($A82&amp;"."&amp;$C82,UncollectibleLookup,2,FALSE),$C82=VLOOKUP($A82&amp;"."&amp;$C82,UncollectibleLookup,4,FALSE)),0,'Module C Corrected'!AT82),'Module C Corrected'!AT82)</f>
        <v>518723.41</v>
      </c>
      <c r="AU82" s="33">
        <f ca="1">IFERROR(IF(AND($A82=VLOOKUP($A82&amp;"."&amp;$C82,UncollectibleLookup,2,FALSE),$C82=VLOOKUP($A82&amp;"."&amp;$C82,UncollectibleLookup,4,FALSE)),0,'Module C Corrected'!AU82),'Module C Corrected'!AU82)</f>
        <v>666155.49</v>
      </c>
      <c r="AV82" s="33">
        <f ca="1">IFERROR(IF(AND($A82=VLOOKUP($A82&amp;"."&amp;$C82,UncollectibleLookup,2,FALSE),$C82=VLOOKUP($A82&amp;"."&amp;$C82,UncollectibleLookup,4,FALSE)),0,'Module C Corrected'!AV82),'Module C Corrected'!AV82)</f>
        <v>556470.92000000004</v>
      </c>
      <c r="AW82" s="33">
        <f ca="1">IFERROR(IF(AND($A82=VLOOKUP($A82&amp;"."&amp;$C82,UncollectibleLookup,2,FALSE),$C82=VLOOKUP($A82&amp;"."&amp;$C82,UncollectibleLookup,4,FALSE)),0,'Module C Corrected'!AW82),'Module C Corrected'!AW82)</f>
        <v>836017.82</v>
      </c>
      <c r="AX82" s="33">
        <f ca="1">IFERROR(IF(AND($A82=VLOOKUP($A82&amp;"."&amp;$C82,UncollectibleLookup,2,FALSE),$C82=VLOOKUP($A82&amp;"."&amp;$C82,UncollectibleLookup,4,FALSE)),0,'Module C Corrected'!AX82),'Module C Corrected'!AX82)</f>
        <v>520460.56</v>
      </c>
      <c r="AY82" s="33">
        <f ca="1">IFERROR(IF(AND($A82=VLOOKUP($A82&amp;"."&amp;$C82,UncollectibleLookup,2,FALSE),$C82=VLOOKUP($A82&amp;"."&amp;$C82,UncollectibleLookup,4,FALSE)),0,'Module C Corrected'!AY82),'Module C Corrected'!AY82)</f>
        <v>656594.93000000005</v>
      </c>
      <c r="AZ82" s="33">
        <f ca="1">IFERROR(IF(AND($A82=VLOOKUP($A82&amp;"."&amp;$C82,UncollectibleLookup,2,FALSE),$C82=VLOOKUP($A82&amp;"."&amp;$C82,UncollectibleLookup,4,FALSE)),0,'Module C Corrected'!AZ82),'Module C Corrected'!AZ82)</f>
        <v>865611.56</v>
      </c>
      <c r="BA82" s="31">
        <f t="shared" ca="1" si="27"/>
        <v>-7860.22</v>
      </c>
      <c r="BB82" s="31">
        <f t="shared" ca="1" si="27"/>
        <v>-1686.56</v>
      </c>
      <c r="BC82" s="31">
        <f t="shared" ca="1" si="27"/>
        <v>-373.4</v>
      </c>
      <c r="BD82" s="31">
        <f t="shared" ca="1" si="27"/>
        <v>-2792.46</v>
      </c>
      <c r="BE82" s="31">
        <f t="shared" ca="1" si="27"/>
        <v>-3278.96</v>
      </c>
      <c r="BF82" s="31">
        <f t="shared" ca="1" si="27"/>
        <v>-3627.44</v>
      </c>
      <c r="BG82" s="31">
        <f t="shared" ca="1" si="42"/>
        <v>0</v>
      </c>
      <c r="BH82" s="31">
        <f t="shared" ca="1" si="42"/>
        <v>0</v>
      </c>
      <c r="BI82" s="31">
        <f t="shared" ca="1" si="42"/>
        <v>0</v>
      </c>
      <c r="BJ82" s="31">
        <f t="shared" ca="1" si="42"/>
        <v>-10918.75</v>
      </c>
      <c r="BK82" s="31">
        <f t="shared" ca="1" si="42"/>
        <v>-13774.72</v>
      </c>
      <c r="BL82" s="31">
        <f t="shared" ca="1" si="42"/>
        <v>-18159.68</v>
      </c>
      <c r="BM82" s="6">
        <f t="shared" ca="1" si="39"/>
        <v>6.8000000000000005E-2</v>
      </c>
      <c r="BN82" s="6">
        <f t="shared" ca="1" si="39"/>
        <v>6.8000000000000005E-2</v>
      </c>
      <c r="BO82" s="6">
        <f t="shared" ca="1" si="39"/>
        <v>6.8000000000000005E-2</v>
      </c>
      <c r="BP82" s="6">
        <f t="shared" ca="1" si="39"/>
        <v>6.8000000000000005E-2</v>
      </c>
      <c r="BQ82" s="6">
        <f t="shared" ca="1" si="39"/>
        <v>6.8000000000000005E-2</v>
      </c>
      <c r="BR82" s="6">
        <f t="shared" ca="1" si="39"/>
        <v>6.8000000000000005E-2</v>
      </c>
      <c r="BS82" s="6">
        <f t="shared" ca="1" si="39"/>
        <v>6.8000000000000005E-2</v>
      </c>
      <c r="BT82" s="6">
        <f t="shared" ca="1" si="39"/>
        <v>6.8000000000000005E-2</v>
      </c>
      <c r="BU82" s="6">
        <f t="shared" ca="1" si="39"/>
        <v>6.8000000000000005E-2</v>
      </c>
      <c r="BV82" s="6">
        <f t="shared" ca="1" si="39"/>
        <v>6.8000000000000005E-2</v>
      </c>
      <c r="BW82" s="6">
        <f t="shared" ca="1" si="39"/>
        <v>6.8000000000000005E-2</v>
      </c>
      <c r="BX82" s="6">
        <f t="shared" ca="1" si="39"/>
        <v>6.8000000000000005E-2</v>
      </c>
      <c r="BY82" s="31">
        <f t="shared" ca="1" si="31"/>
        <v>1781650.38</v>
      </c>
      <c r="BZ82" s="31">
        <f t="shared" ca="1" si="31"/>
        <v>382287.87</v>
      </c>
      <c r="CA82" s="31">
        <f t="shared" ca="1" si="31"/>
        <v>84637.89</v>
      </c>
      <c r="CB82" s="31">
        <f t="shared" ca="1" si="31"/>
        <v>474717.93</v>
      </c>
      <c r="CC82" s="31">
        <f t="shared" ca="1" si="31"/>
        <v>557422.97</v>
      </c>
      <c r="CD82" s="31">
        <f t="shared" ca="1" si="31"/>
        <v>616664.18999999994</v>
      </c>
      <c r="CE82" s="31">
        <f t="shared" ca="1" si="30"/>
        <v>791933.1</v>
      </c>
      <c r="CF82" s="31">
        <f t="shared" ca="1" si="30"/>
        <v>661538.86</v>
      </c>
      <c r="CG82" s="31">
        <f t="shared" ca="1" si="30"/>
        <v>993867.34</v>
      </c>
      <c r="CH82" s="31">
        <f t="shared" ca="1" si="30"/>
        <v>618729.32999999996</v>
      </c>
      <c r="CI82" s="31">
        <f t="shared" ca="1" si="30"/>
        <v>780567.4</v>
      </c>
      <c r="CJ82" s="31">
        <f t="shared" ca="1" si="30"/>
        <v>1029048.71</v>
      </c>
      <c r="CK82" s="32">
        <f t="shared" ca="1" si="28"/>
        <v>65501.85</v>
      </c>
      <c r="CL82" s="32">
        <f t="shared" ca="1" si="28"/>
        <v>14054.7</v>
      </c>
      <c r="CM82" s="32">
        <f t="shared" ca="1" si="28"/>
        <v>3111.69</v>
      </c>
      <c r="CN82" s="32">
        <f t="shared" ca="1" si="28"/>
        <v>17452.86</v>
      </c>
      <c r="CO82" s="32">
        <f t="shared" ca="1" si="28"/>
        <v>20493.490000000002</v>
      </c>
      <c r="CP82" s="32">
        <f t="shared" ca="1" si="28"/>
        <v>22671.48</v>
      </c>
      <c r="CQ82" s="32">
        <f t="shared" ca="1" si="43"/>
        <v>29115.19</v>
      </c>
      <c r="CR82" s="32">
        <f t="shared" ca="1" si="43"/>
        <v>24321.279999999999</v>
      </c>
      <c r="CS82" s="32">
        <f t="shared" ca="1" si="43"/>
        <v>36539.24</v>
      </c>
      <c r="CT82" s="32">
        <f t="shared" ca="1" si="43"/>
        <v>22747.4</v>
      </c>
      <c r="CU82" s="32">
        <f t="shared" ca="1" si="43"/>
        <v>28697.33</v>
      </c>
      <c r="CV82" s="32">
        <f t="shared" ca="1" si="43"/>
        <v>37832.67</v>
      </c>
      <c r="CW82" s="31">
        <f t="shared" ca="1" si="29"/>
        <v>356330.07000000007</v>
      </c>
      <c r="CX82" s="31">
        <f t="shared" ca="1" si="29"/>
        <v>76457.570000000007</v>
      </c>
      <c r="CY82" s="31">
        <f t="shared" ca="1" si="29"/>
        <v>16927.580000000009</v>
      </c>
      <c r="CZ82" s="31">
        <f t="shared" ca="1" si="29"/>
        <v>95641.7</v>
      </c>
      <c r="DA82" s="31">
        <f t="shared" ca="1" si="29"/>
        <v>112304.33999999995</v>
      </c>
      <c r="DB82" s="31">
        <f t="shared" ca="1" si="29"/>
        <v>124239.69999999995</v>
      </c>
      <c r="DC82" s="31">
        <f t="shared" ca="1" si="44"/>
        <v>154892.79999999993</v>
      </c>
      <c r="DD82" s="31">
        <f t="shared" ca="1" si="44"/>
        <v>129389.21999999997</v>
      </c>
      <c r="DE82" s="31">
        <f t="shared" ca="1" si="44"/>
        <v>194388.76</v>
      </c>
      <c r="DF82" s="31">
        <f t="shared" ca="1" si="44"/>
        <v>131934.91999999998</v>
      </c>
      <c r="DG82" s="31">
        <f t="shared" ca="1" si="44"/>
        <v>166444.51999999993</v>
      </c>
      <c r="DH82" s="31">
        <f t="shared" ca="1" si="44"/>
        <v>219429.49999999983</v>
      </c>
      <c r="DI82" s="32">
        <f t="shared" ca="1" si="36"/>
        <v>17816.5</v>
      </c>
      <c r="DJ82" s="32">
        <f t="shared" ca="1" si="36"/>
        <v>3822.88</v>
      </c>
      <c r="DK82" s="32">
        <f t="shared" ca="1" si="36"/>
        <v>846.38</v>
      </c>
      <c r="DL82" s="32">
        <f t="shared" ca="1" si="32"/>
        <v>4782.09</v>
      </c>
      <c r="DM82" s="32">
        <f t="shared" ca="1" si="32"/>
        <v>5615.22</v>
      </c>
      <c r="DN82" s="32">
        <f t="shared" ca="1" si="32"/>
        <v>6211.99</v>
      </c>
      <c r="DO82" s="32">
        <f t="shared" ca="1" si="32"/>
        <v>7744.64</v>
      </c>
      <c r="DP82" s="32">
        <f t="shared" ca="1" si="32"/>
        <v>6469.46</v>
      </c>
      <c r="DQ82" s="32">
        <f t="shared" ca="1" si="32"/>
        <v>9719.44</v>
      </c>
      <c r="DR82" s="32">
        <f t="shared" ca="1" si="32"/>
        <v>6596.75</v>
      </c>
      <c r="DS82" s="32">
        <f t="shared" ca="1" si="32"/>
        <v>8322.23</v>
      </c>
      <c r="DT82" s="32">
        <f t="shared" ca="1" si="32"/>
        <v>10971.48</v>
      </c>
      <c r="DU82" s="31">
        <f t="shared" ca="1" si="37"/>
        <v>114798.92</v>
      </c>
      <c r="DV82" s="31">
        <f t="shared" ca="1" si="37"/>
        <v>24453.77</v>
      </c>
      <c r="DW82" s="31">
        <f t="shared" ca="1" si="37"/>
        <v>5378.32</v>
      </c>
      <c r="DX82" s="31">
        <f t="shared" ca="1" si="33"/>
        <v>30204.99</v>
      </c>
      <c r="DY82" s="31">
        <f t="shared" ca="1" si="33"/>
        <v>35282.68</v>
      </c>
      <c r="DZ82" s="31">
        <f t="shared" ca="1" si="33"/>
        <v>38821.370000000003</v>
      </c>
      <c r="EA82" s="31">
        <f t="shared" ca="1" si="33"/>
        <v>48144.98</v>
      </c>
      <c r="EB82" s="31">
        <f t="shared" ca="1" si="33"/>
        <v>39997.97</v>
      </c>
      <c r="EC82" s="31">
        <f t="shared" ca="1" si="33"/>
        <v>59761.03</v>
      </c>
      <c r="ED82" s="31">
        <f t="shared" ca="1" si="33"/>
        <v>40343.93</v>
      </c>
      <c r="EE82" s="31">
        <f t="shared" ca="1" si="33"/>
        <v>50613.78</v>
      </c>
      <c r="EF82" s="31">
        <f t="shared" ca="1" si="33"/>
        <v>66365.17</v>
      </c>
      <c r="EG82" s="32">
        <f t="shared" ca="1" si="38"/>
        <v>488945.49000000005</v>
      </c>
      <c r="EH82" s="32">
        <f t="shared" ca="1" si="38"/>
        <v>104734.22000000002</v>
      </c>
      <c r="EI82" s="32">
        <f t="shared" ca="1" si="38"/>
        <v>23152.28000000001</v>
      </c>
      <c r="EJ82" s="32">
        <f t="shared" ca="1" si="34"/>
        <v>130628.78</v>
      </c>
      <c r="EK82" s="32">
        <f t="shared" ca="1" si="34"/>
        <v>153202.23999999996</v>
      </c>
      <c r="EL82" s="32">
        <f t="shared" ca="1" si="34"/>
        <v>169273.05999999997</v>
      </c>
      <c r="EM82" s="32">
        <f t="shared" ca="1" si="34"/>
        <v>210782.41999999995</v>
      </c>
      <c r="EN82" s="32">
        <f t="shared" ca="1" si="34"/>
        <v>175856.64999999997</v>
      </c>
      <c r="EO82" s="32">
        <f t="shared" ca="1" si="34"/>
        <v>263869.23</v>
      </c>
      <c r="EP82" s="32">
        <f t="shared" ca="1" si="34"/>
        <v>178875.59999999998</v>
      </c>
      <c r="EQ82" s="32">
        <f t="shared" ca="1" si="34"/>
        <v>225380.52999999994</v>
      </c>
      <c r="ER82" s="32">
        <f t="shared" ca="1" si="34"/>
        <v>296766.14999999985</v>
      </c>
    </row>
    <row r="83" spans="1:148">
      <c r="A83" t="s">
        <v>454</v>
      </c>
      <c r="B83" s="1" t="s">
        <v>88</v>
      </c>
      <c r="C83" t="str">
        <f t="shared" ca="1" si="40"/>
        <v>KHW1</v>
      </c>
      <c r="D83" t="str">
        <f t="shared" ca="1" si="41"/>
        <v>Kettles Hill Wind Facility</v>
      </c>
      <c r="E83" s="51">
        <f ca="1">IFERROR(IF(AND($A83=VLOOKUP($A83&amp;"."&amp;$C83,UncollectibleLookup,2,FALSE),$C83=VLOOKUP($A83&amp;"."&amp;$C83,UncollectibleLookup,4,FALSE)),0,'Module C Corrected'!E83),'Module C Corrected'!E83)</f>
        <v>25737.081999999999</v>
      </c>
      <c r="F83" s="51">
        <f ca="1">IFERROR(IF(AND($A83=VLOOKUP($A83&amp;"."&amp;$C83,UncollectibleLookup,2,FALSE),$C83=VLOOKUP($A83&amp;"."&amp;$C83,UncollectibleLookup,4,FALSE)),0,'Module C Corrected'!F83),'Module C Corrected'!F83)</f>
        <v>15648.5308</v>
      </c>
      <c r="G83" s="51">
        <f ca="1">IFERROR(IF(AND($A83=VLOOKUP($A83&amp;"."&amp;$C83,UncollectibleLookup,2,FALSE),$C83=VLOOKUP($A83&amp;"."&amp;$C83,UncollectibleLookup,4,FALSE)),0,'Module C Corrected'!G83),'Module C Corrected'!G83)</f>
        <v>20727.953399999999</v>
      </c>
      <c r="H83" s="51">
        <f ca="1">IFERROR(IF(AND($A83=VLOOKUP($A83&amp;"."&amp;$C83,UncollectibleLookup,2,FALSE),$C83=VLOOKUP($A83&amp;"."&amp;$C83,UncollectibleLookup,4,FALSE)),0,'Module C Corrected'!H83),'Module C Corrected'!H83)</f>
        <v>16073.685600000001</v>
      </c>
      <c r="I83" s="51">
        <f ca="1">IFERROR(IF(AND($A83=VLOOKUP($A83&amp;"."&amp;$C83,UncollectibleLookup,2,FALSE),$C83=VLOOKUP($A83&amp;"."&amp;$C83,UncollectibleLookup,4,FALSE)),0,'Module C Corrected'!I83),'Module C Corrected'!I83)</f>
        <v>16110.5</v>
      </c>
      <c r="J83" s="51">
        <f ca="1">IFERROR(IF(AND($A83=VLOOKUP($A83&amp;"."&amp;$C83,UncollectibleLookup,2,FALSE),$C83=VLOOKUP($A83&amp;"."&amp;$C83,UncollectibleLookup,4,FALSE)),0,'Module C Corrected'!J83),'Module C Corrected'!J83)</f>
        <v>11162.906999999999</v>
      </c>
      <c r="K83" s="51">
        <f ca="1">IFERROR(IF(AND($A83=VLOOKUP($A83&amp;"."&amp;$C83,UncollectibleLookup,2,FALSE),$C83=VLOOKUP($A83&amp;"."&amp;$C83,UncollectibleLookup,4,FALSE)),0,'Module C Corrected'!K83),'Module C Corrected'!K83)</f>
        <v>6126.3047999999999</v>
      </c>
      <c r="L83" s="51">
        <f ca="1">IFERROR(IF(AND($A83=VLOOKUP($A83&amp;"."&amp;$C83,UncollectibleLookup,2,FALSE),$C83=VLOOKUP($A83&amp;"."&amp;$C83,UncollectibleLookup,4,FALSE)),0,'Module C Corrected'!L83),'Module C Corrected'!L83)</f>
        <v>7254.6615414999997</v>
      </c>
      <c r="M83" s="51">
        <f ca="1">IFERROR(IF(AND($A83=VLOOKUP($A83&amp;"."&amp;$C83,UncollectibleLookup,2,FALSE),$C83=VLOOKUP($A83&amp;"."&amp;$C83,UncollectibleLookup,4,FALSE)),0,'Module C Corrected'!M83),'Module C Corrected'!M83)</f>
        <v>11860.3620457</v>
      </c>
      <c r="N83" s="51">
        <f ca="1">IFERROR(IF(AND($A83=VLOOKUP($A83&amp;"."&amp;$C83,UncollectibleLookup,2,FALSE),$C83=VLOOKUP($A83&amp;"."&amp;$C83,UncollectibleLookup,4,FALSE)),0,'Module C Corrected'!N83),'Module C Corrected'!N83)</f>
        <v>15840.850564599999</v>
      </c>
      <c r="O83" s="51">
        <f ca="1">IFERROR(IF(AND($A83=VLOOKUP($A83&amp;"."&amp;$C83,UncollectibleLookup,2,FALSE),$C83=VLOOKUP($A83&amp;"."&amp;$C83,UncollectibleLookup,4,FALSE)),0,'Module C Corrected'!O83),'Module C Corrected'!O83)</f>
        <v>30912.261131700001</v>
      </c>
      <c r="P83" s="51">
        <f ca="1">IFERROR(IF(AND($A83=VLOOKUP($A83&amp;"."&amp;$C83,UncollectibleLookup,2,FALSE),$C83=VLOOKUP($A83&amp;"."&amp;$C83,UncollectibleLookup,4,FALSE)),0,'Module C Corrected'!P83),'Module C Corrected'!P83)</f>
        <v>15744.2113496</v>
      </c>
      <c r="Q83" s="32">
        <f ca="1">IFERROR(IF(AND($A83=VLOOKUP($A83&amp;"."&amp;$C83,UncollectibleLookup,2,FALSE),$C83=VLOOKUP($A83&amp;"."&amp;$C83,UncollectibleLookup,4,FALSE)),0,'Module C Corrected'!Q83),'Module C Corrected'!Q83)</f>
        <v>1679494.28</v>
      </c>
      <c r="R83" s="32">
        <f ca="1">IFERROR(IF(AND($A83=VLOOKUP($A83&amp;"."&amp;$C83,UncollectibleLookup,2,FALSE),$C83=VLOOKUP($A83&amp;"."&amp;$C83,UncollectibleLookup,4,FALSE)),0,'Module C Corrected'!R83),'Module C Corrected'!R83)</f>
        <v>674019.68</v>
      </c>
      <c r="S83" s="32">
        <f ca="1">IFERROR(IF(AND($A83=VLOOKUP($A83&amp;"."&amp;$C83,UncollectibleLookup,2,FALSE),$C83=VLOOKUP($A83&amp;"."&amp;$C83,UncollectibleLookup,4,FALSE)),0,'Module C Corrected'!S83),'Module C Corrected'!S83)</f>
        <v>759657.52</v>
      </c>
      <c r="T83" s="32">
        <f ca="1">IFERROR(IF(AND($A83=VLOOKUP($A83&amp;"."&amp;$C83,UncollectibleLookup,2,FALSE),$C83=VLOOKUP($A83&amp;"."&amp;$C83,UncollectibleLookup,4,FALSE)),0,'Module C Corrected'!T83),'Module C Corrected'!T83)</f>
        <v>441986.68</v>
      </c>
      <c r="U83" s="32">
        <f ca="1">IFERROR(IF(AND($A83=VLOOKUP($A83&amp;"."&amp;$C83,UncollectibleLookup,2,FALSE),$C83=VLOOKUP($A83&amp;"."&amp;$C83,UncollectibleLookup,4,FALSE)),0,'Module C Corrected'!U83),'Module C Corrected'!U83)</f>
        <v>544600.9</v>
      </c>
      <c r="V83" s="32">
        <f ca="1">IFERROR(IF(AND($A83=VLOOKUP($A83&amp;"."&amp;$C83,UncollectibleLookup,2,FALSE),$C83=VLOOKUP($A83&amp;"."&amp;$C83,UncollectibleLookup,4,FALSE)),0,'Module C Corrected'!V83),'Module C Corrected'!V83)</f>
        <v>311772.59999999998</v>
      </c>
      <c r="W83" s="32">
        <f ca="1">IFERROR(IF(AND($A83=VLOOKUP($A83&amp;"."&amp;$C83,UncollectibleLookup,2,FALSE),$C83=VLOOKUP($A83&amp;"."&amp;$C83,UncollectibleLookup,4,FALSE)),0,'Module C Corrected'!W83),'Module C Corrected'!W83)</f>
        <v>225920.95</v>
      </c>
      <c r="X83" s="32">
        <f ca="1">IFERROR(IF(AND($A83=VLOOKUP($A83&amp;"."&amp;$C83,UncollectibleLookup,2,FALSE),$C83=VLOOKUP($A83&amp;"."&amp;$C83,UncollectibleLookup,4,FALSE)),0,'Module C Corrected'!X83),'Module C Corrected'!X83)</f>
        <v>237267.31</v>
      </c>
      <c r="Y83" s="32">
        <f ca="1">IFERROR(IF(AND($A83=VLOOKUP($A83&amp;"."&amp;$C83,UncollectibleLookup,2,FALSE),$C83=VLOOKUP($A83&amp;"."&amp;$C83,UncollectibleLookup,4,FALSE)),0,'Module C Corrected'!Y83),'Module C Corrected'!Y83)</f>
        <v>874270.06</v>
      </c>
      <c r="Z83" s="32">
        <f ca="1">IFERROR(IF(AND($A83=VLOOKUP($A83&amp;"."&amp;$C83,UncollectibleLookup,2,FALSE),$C83=VLOOKUP($A83&amp;"."&amp;$C83,UncollectibleLookup,4,FALSE)),0,'Module C Corrected'!Z83),'Module C Corrected'!Z83)</f>
        <v>479296.64</v>
      </c>
      <c r="AA83" s="32">
        <f ca="1">IFERROR(IF(AND($A83=VLOOKUP($A83&amp;"."&amp;$C83,UncollectibleLookup,2,FALSE),$C83=VLOOKUP($A83&amp;"."&amp;$C83,UncollectibleLookup,4,FALSE)),0,'Module C Corrected'!AA83),'Module C Corrected'!AA83)</f>
        <v>1485620.5</v>
      </c>
      <c r="AB83" s="32">
        <f ca="1">IFERROR(IF(AND($A83=VLOOKUP($A83&amp;"."&amp;$C83,UncollectibleLookup,2,FALSE),$C83=VLOOKUP($A83&amp;"."&amp;$C83,UncollectibleLookup,4,FALSE)),0,'Module C Corrected'!AB83),'Module C Corrected'!AB83)</f>
        <v>639110.9</v>
      </c>
      <c r="AC83" s="2">
        <f>IF(ISBLANK('Module C Corrected'!AC83),"",'Module C Corrected'!AC83)</f>
        <v>1.56</v>
      </c>
      <c r="AD83" s="2">
        <f>IF(ISBLANK('Module C Corrected'!AD83),"",'Module C Corrected'!AD83)</f>
        <v>1.56</v>
      </c>
      <c r="AE83" s="2">
        <f>IF(ISBLANK('Module C Corrected'!AE83),"",'Module C Corrected'!AE83)</f>
        <v>1.56</v>
      </c>
      <c r="AF83" s="2">
        <f>IF(ISBLANK('Module C Corrected'!AF83),"",'Module C Corrected'!AF83)</f>
        <v>1.56</v>
      </c>
      <c r="AG83" s="2">
        <f>IF(ISBLANK('Module C Corrected'!AG83),"",'Module C Corrected'!AG83)</f>
        <v>1.56</v>
      </c>
      <c r="AH83" s="2">
        <f>IF(ISBLANK('Module C Corrected'!AH83),"",'Module C Corrected'!AH83)</f>
        <v>1.56</v>
      </c>
      <c r="AI83" s="2">
        <f>IF(ISBLANK('Module C Corrected'!AI83),"",'Module C Corrected'!AI83)</f>
        <v>1.56</v>
      </c>
      <c r="AJ83" s="2">
        <f>IF(ISBLANK('Module C Corrected'!AJ83),"",'Module C Corrected'!AJ83)</f>
        <v>1.56</v>
      </c>
      <c r="AK83" s="2">
        <f>IF(ISBLANK('Module C Corrected'!AK83),"",'Module C Corrected'!AK83)</f>
        <v>1.84</v>
      </c>
      <c r="AL83" s="2">
        <f>IF(ISBLANK('Module C Corrected'!AL83),"",'Module C Corrected'!AL83)</f>
        <v>1.84</v>
      </c>
      <c r="AM83" s="2">
        <f>IF(ISBLANK('Module C Corrected'!AM83),"",'Module C Corrected'!AM83)</f>
        <v>1.84</v>
      </c>
      <c r="AN83" s="2">
        <f>IF(ISBLANK('Module C Corrected'!AN83),"",'Module C Corrected'!AN83)</f>
        <v>1.84</v>
      </c>
      <c r="AO83" s="33">
        <f ca="1">IFERROR(IF(AND($A83=VLOOKUP($A83&amp;"."&amp;$C83,UncollectibleLookup,2,FALSE),$C83=VLOOKUP($A83&amp;"."&amp;$C83,UncollectibleLookup,4,FALSE)),0,'Module C Corrected'!AO83),'Module C Corrected'!AO83)</f>
        <v>26200.11</v>
      </c>
      <c r="AP83" s="33">
        <f ca="1">IFERROR(IF(AND($A83=VLOOKUP($A83&amp;"."&amp;$C83,UncollectibleLookup,2,FALSE),$C83=VLOOKUP($A83&amp;"."&amp;$C83,UncollectibleLookup,4,FALSE)),0,'Module C Corrected'!AP83),'Module C Corrected'!AP83)</f>
        <v>10514.71</v>
      </c>
      <c r="AQ83" s="33">
        <f ca="1">IFERROR(IF(AND($A83=VLOOKUP($A83&amp;"."&amp;$C83,UncollectibleLookup,2,FALSE),$C83=VLOOKUP($A83&amp;"."&amp;$C83,UncollectibleLookup,4,FALSE)),0,'Module C Corrected'!AQ83),'Module C Corrected'!AQ83)</f>
        <v>11850.66</v>
      </c>
      <c r="AR83" s="33">
        <f ca="1">IFERROR(IF(AND($A83=VLOOKUP($A83&amp;"."&amp;$C83,UncollectibleLookup,2,FALSE),$C83=VLOOKUP($A83&amp;"."&amp;$C83,UncollectibleLookup,4,FALSE)),0,'Module C Corrected'!AR83),'Module C Corrected'!AR83)</f>
        <v>6894.99</v>
      </c>
      <c r="AS83" s="33">
        <f ca="1">IFERROR(IF(AND($A83=VLOOKUP($A83&amp;"."&amp;$C83,UncollectibleLookup,2,FALSE),$C83=VLOOKUP($A83&amp;"."&amp;$C83,UncollectibleLookup,4,FALSE)),0,'Module C Corrected'!AS83),'Module C Corrected'!AS83)</f>
        <v>8495.77</v>
      </c>
      <c r="AT83" s="33">
        <f ca="1">IFERROR(IF(AND($A83=VLOOKUP($A83&amp;"."&amp;$C83,UncollectibleLookup,2,FALSE),$C83=VLOOKUP($A83&amp;"."&amp;$C83,UncollectibleLookup,4,FALSE)),0,'Module C Corrected'!AT83),'Module C Corrected'!AT83)</f>
        <v>4863.6499999999996</v>
      </c>
      <c r="AU83" s="33">
        <f ca="1">IFERROR(IF(AND($A83=VLOOKUP($A83&amp;"."&amp;$C83,UncollectibleLookup,2,FALSE),$C83=VLOOKUP($A83&amp;"."&amp;$C83,UncollectibleLookup,4,FALSE)),0,'Module C Corrected'!AU83),'Module C Corrected'!AU83)</f>
        <v>3524.37</v>
      </c>
      <c r="AV83" s="33">
        <f ca="1">IFERROR(IF(AND($A83=VLOOKUP($A83&amp;"."&amp;$C83,UncollectibleLookup,2,FALSE),$C83=VLOOKUP($A83&amp;"."&amp;$C83,UncollectibleLookup,4,FALSE)),0,'Module C Corrected'!AV83),'Module C Corrected'!AV83)</f>
        <v>3701.37</v>
      </c>
      <c r="AW83" s="33">
        <f ca="1">IFERROR(IF(AND($A83=VLOOKUP($A83&amp;"."&amp;$C83,UncollectibleLookup,2,FALSE),$C83=VLOOKUP($A83&amp;"."&amp;$C83,UncollectibleLookup,4,FALSE)),0,'Module C Corrected'!AW83),'Module C Corrected'!AW83)</f>
        <v>16086.57</v>
      </c>
      <c r="AX83" s="33">
        <f ca="1">IFERROR(IF(AND($A83=VLOOKUP($A83&amp;"."&amp;$C83,UncollectibleLookup,2,FALSE),$C83=VLOOKUP($A83&amp;"."&amp;$C83,UncollectibleLookup,4,FALSE)),0,'Module C Corrected'!AX83),'Module C Corrected'!AX83)</f>
        <v>8819.06</v>
      </c>
      <c r="AY83" s="33">
        <f ca="1">IFERROR(IF(AND($A83=VLOOKUP($A83&amp;"."&amp;$C83,UncollectibleLookup,2,FALSE),$C83=VLOOKUP($A83&amp;"."&amp;$C83,UncollectibleLookup,4,FALSE)),0,'Module C Corrected'!AY83),'Module C Corrected'!AY83)</f>
        <v>27335.42</v>
      </c>
      <c r="AZ83" s="33">
        <f ca="1">IFERROR(IF(AND($A83=VLOOKUP($A83&amp;"."&amp;$C83,UncollectibleLookup,2,FALSE),$C83=VLOOKUP($A83&amp;"."&amp;$C83,UncollectibleLookup,4,FALSE)),0,'Module C Corrected'!AZ83),'Module C Corrected'!AZ83)</f>
        <v>11759.64</v>
      </c>
      <c r="BA83" s="31">
        <f t="shared" ca="1" si="27"/>
        <v>-503.85</v>
      </c>
      <c r="BB83" s="31">
        <f t="shared" ca="1" si="27"/>
        <v>-202.21</v>
      </c>
      <c r="BC83" s="31">
        <f t="shared" ca="1" si="27"/>
        <v>-227.9</v>
      </c>
      <c r="BD83" s="31">
        <f t="shared" ca="1" si="27"/>
        <v>-176.79</v>
      </c>
      <c r="BE83" s="31">
        <f t="shared" ca="1" si="27"/>
        <v>-217.84</v>
      </c>
      <c r="BF83" s="31">
        <f t="shared" ca="1" si="27"/>
        <v>-124.71</v>
      </c>
      <c r="BG83" s="31">
        <f t="shared" ca="1" si="42"/>
        <v>0</v>
      </c>
      <c r="BH83" s="31">
        <f t="shared" ca="1" si="42"/>
        <v>0</v>
      </c>
      <c r="BI83" s="31">
        <f t="shared" ca="1" si="42"/>
        <v>0</v>
      </c>
      <c r="BJ83" s="31">
        <f t="shared" ca="1" si="42"/>
        <v>-575.16</v>
      </c>
      <c r="BK83" s="31">
        <f t="shared" ca="1" si="42"/>
        <v>-1782.74</v>
      </c>
      <c r="BL83" s="31">
        <f t="shared" ca="1" si="42"/>
        <v>-766.93</v>
      </c>
      <c r="BM83" s="6">
        <f t="shared" ca="1" si="39"/>
        <v>4.2500000000000003E-2</v>
      </c>
      <c r="BN83" s="6">
        <f t="shared" ca="1" si="39"/>
        <v>4.2500000000000003E-2</v>
      </c>
      <c r="BO83" s="6">
        <f t="shared" ca="1" si="39"/>
        <v>4.2500000000000003E-2</v>
      </c>
      <c r="BP83" s="6">
        <f t="shared" ca="1" si="39"/>
        <v>4.2500000000000003E-2</v>
      </c>
      <c r="BQ83" s="6">
        <f t="shared" ca="1" si="39"/>
        <v>4.2500000000000003E-2</v>
      </c>
      <c r="BR83" s="6">
        <f t="shared" ca="1" si="39"/>
        <v>4.2500000000000003E-2</v>
      </c>
      <c r="BS83" s="6">
        <f t="shared" ca="1" si="39"/>
        <v>4.2500000000000003E-2</v>
      </c>
      <c r="BT83" s="6">
        <f t="shared" ca="1" si="39"/>
        <v>4.2500000000000003E-2</v>
      </c>
      <c r="BU83" s="6">
        <f t="shared" ca="1" si="39"/>
        <v>4.2500000000000003E-2</v>
      </c>
      <c r="BV83" s="6">
        <f t="shared" ca="1" si="39"/>
        <v>4.2500000000000003E-2</v>
      </c>
      <c r="BW83" s="6">
        <f t="shared" ca="1" si="39"/>
        <v>4.2500000000000003E-2</v>
      </c>
      <c r="BX83" s="6">
        <f t="shared" ca="1" si="39"/>
        <v>4.2500000000000003E-2</v>
      </c>
      <c r="BY83" s="31">
        <f t="shared" ca="1" si="31"/>
        <v>71378.509999999995</v>
      </c>
      <c r="BZ83" s="31">
        <f t="shared" ca="1" si="31"/>
        <v>28645.84</v>
      </c>
      <c r="CA83" s="31">
        <f t="shared" ca="1" si="31"/>
        <v>32285.439999999999</v>
      </c>
      <c r="CB83" s="31">
        <f t="shared" ca="1" si="31"/>
        <v>18784.43</v>
      </c>
      <c r="CC83" s="31">
        <f t="shared" ca="1" si="31"/>
        <v>23145.54</v>
      </c>
      <c r="CD83" s="31">
        <f t="shared" ca="1" si="31"/>
        <v>13250.34</v>
      </c>
      <c r="CE83" s="31">
        <f t="shared" ca="1" si="30"/>
        <v>9601.64</v>
      </c>
      <c r="CF83" s="31">
        <f t="shared" ca="1" si="30"/>
        <v>10083.86</v>
      </c>
      <c r="CG83" s="31">
        <f t="shared" ca="1" si="30"/>
        <v>37156.480000000003</v>
      </c>
      <c r="CH83" s="31">
        <f t="shared" ca="1" si="30"/>
        <v>20370.11</v>
      </c>
      <c r="CI83" s="31">
        <f t="shared" ca="1" si="30"/>
        <v>63138.87</v>
      </c>
      <c r="CJ83" s="31">
        <f t="shared" ca="1" si="30"/>
        <v>27162.21</v>
      </c>
      <c r="CK83" s="32">
        <f t="shared" ca="1" si="28"/>
        <v>4198.74</v>
      </c>
      <c r="CL83" s="32">
        <f t="shared" ca="1" si="28"/>
        <v>1685.05</v>
      </c>
      <c r="CM83" s="32">
        <f t="shared" ca="1" si="28"/>
        <v>1899.14</v>
      </c>
      <c r="CN83" s="32">
        <f t="shared" ca="1" si="28"/>
        <v>1104.97</v>
      </c>
      <c r="CO83" s="32">
        <f t="shared" ca="1" si="28"/>
        <v>1361.5</v>
      </c>
      <c r="CP83" s="32">
        <f t="shared" ca="1" si="28"/>
        <v>779.43</v>
      </c>
      <c r="CQ83" s="32">
        <f t="shared" ca="1" si="43"/>
        <v>564.79999999999995</v>
      </c>
      <c r="CR83" s="32">
        <f t="shared" ca="1" si="43"/>
        <v>593.16999999999996</v>
      </c>
      <c r="CS83" s="32">
        <f t="shared" ca="1" si="43"/>
        <v>2185.6799999999998</v>
      </c>
      <c r="CT83" s="32">
        <f t="shared" ca="1" si="43"/>
        <v>1198.24</v>
      </c>
      <c r="CU83" s="32">
        <f t="shared" ca="1" si="43"/>
        <v>3714.05</v>
      </c>
      <c r="CV83" s="32">
        <f t="shared" ca="1" si="43"/>
        <v>1597.78</v>
      </c>
      <c r="CW83" s="31">
        <f t="shared" ca="1" si="29"/>
        <v>49880.99</v>
      </c>
      <c r="CX83" s="31">
        <f t="shared" ca="1" si="29"/>
        <v>20018.39</v>
      </c>
      <c r="CY83" s="31">
        <f t="shared" ca="1" si="29"/>
        <v>22561.820000000003</v>
      </c>
      <c r="CZ83" s="31">
        <f t="shared" ca="1" si="29"/>
        <v>13171.200000000003</v>
      </c>
      <c r="DA83" s="31">
        <f t="shared" ca="1" si="29"/>
        <v>16229.11</v>
      </c>
      <c r="DB83" s="31">
        <f t="shared" ca="1" si="29"/>
        <v>9290.83</v>
      </c>
      <c r="DC83" s="31">
        <f t="shared" ca="1" si="44"/>
        <v>6642.0699999999988</v>
      </c>
      <c r="DD83" s="31">
        <f t="shared" ca="1" si="44"/>
        <v>6975.6600000000008</v>
      </c>
      <c r="DE83" s="31">
        <f t="shared" ca="1" si="44"/>
        <v>23255.590000000004</v>
      </c>
      <c r="DF83" s="31">
        <f t="shared" ca="1" si="44"/>
        <v>13324.450000000003</v>
      </c>
      <c r="DG83" s="31">
        <f t="shared" ca="1" si="44"/>
        <v>41300.239999999998</v>
      </c>
      <c r="DH83" s="31">
        <f t="shared" ca="1" si="44"/>
        <v>17767.28</v>
      </c>
      <c r="DI83" s="32">
        <f t="shared" ca="1" si="36"/>
        <v>2494.0500000000002</v>
      </c>
      <c r="DJ83" s="32">
        <f t="shared" ca="1" si="36"/>
        <v>1000.92</v>
      </c>
      <c r="DK83" s="32">
        <f t="shared" ca="1" si="36"/>
        <v>1128.0899999999999</v>
      </c>
      <c r="DL83" s="32">
        <f t="shared" ca="1" si="32"/>
        <v>658.56</v>
      </c>
      <c r="DM83" s="32">
        <f t="shared" ca="1" si="32"/>
        <v>811.46</v>
      </c>
      <c r="DN83" s="32">
        <f t="shared" ca="1" si="32"/>
        <v>464.54</v>
      </c>
      <c r="DO83" s="32">
        <f t="shared" ca="1" si="32"/>
        <v>332.1</v>
      </c>
      <c r="DP83" s="32">
        <f t="shared" ca="1" si="32"/>
        <v>348.78</v>
      </c>
      <c r="DQ83" s="32">
        <f t="shared" ca="1" si="32"/>
        <v>1162.78</v>
      </c>
      <c r="DR83" s="32">
        <f t="shared" ca="1" si="32"/>
        <v>666.22</v>
      </c>
      <c r="DS83" s="32">
        <f t="shared" ca="1" si="32"/>
        <v>2065.0100000000002</v>
      </c>
      <c r="DT83" s="32">
        <f t="shared" ca="1" si="32"/>
        <v>888.36</v>
      </c>
      <c r="DU83" s="31">
        <f t="shared" ca="1" si="37"/>
        <v>16070.17</v>
      </c>
      <c r="DV83" s="31">
        <f t="shared" ca="1" si="37"/>
        <v>6402.57</v>
      </c>
      <c r="DW83" s="31">
        <f t="shared" ca="1" si="37"/>
        <v>7168.45</v>
      </c>
      <c r="DX83" s="31">
        <f t="shared" ca="1" si="33"/>
        <v>4159.6499999999996</v>
      </c>
      <c r="DY83" s="31">
        <f t="shared" ca="1" si="33"/>
        <v>5098.7</v>
      </c>
      <c r="DZ83" s="31">
        <f t="shared" ca="1" si="33"/>
        <v>2903.12</v>
      </c>
      <c r="EA83" s="31">
        <f t="shared" ca="1" si="33"/>
        <v>2064.54</v>
      </c>
      <c r="EB83" s="31">
        <f t="shared" ca="1" si="33"/>
        <v>2156.38</v>
      </c>
      <c r="EC83" s="31">
        <f t="shared" ca="1" si="33"/>
        <v>7149.48</v>
      </c>
      <c r="ED83" s="31">
        <f t="shared" ca="1" si="33"/>
        <v>4074.44</v>
      </c>
      <c r="EE83" s="31">
        <f t="shared" ca="1" si="33"/>
        <v>12558.91</v>
      </c>
      <c r="EF83" s="31">
        <f t="shared" ca="1" si="33"/>
        <v>5373.61</v>
      </c>
      <c r="EG83" s="32">
        <f t="shared" ca="1" si="38"/>
        <v>68445.210000000006</v>
      </c>
      <c r="EH83" s="32">
        <f t="shared" ca="1" si="38"/>
        <v>27421.879999999997</v>
      </c>
      <c r="EI83" s="32">
        <f t="shared" ca="1" si="38"/>
        <v>30858.360000000004</v>
      </c>
      <c r="EJ83" s="32">
        <f t="shared" ca="1" si="34"/>
        <v>17989.410000000003</v>
      </c>
      <c r="EK83" s="32">
        <f t="shared" ca="1" si="34"/>
        <v>22139.27</v>
      </c>
      <c r="EL83" s="32">
        <f t="shared" ca="1" si="34"/>
        <v>12658.490000000002</v>
      </c>
      <c r="EM83" s="32">
        <f t="shared" ca="1" si="34"/>
        <v>9038.7099999999991</v>
      </c>
      <c r="EN83" s="32">
        <f t="shared" ca="1" si="34"/>
        <v>9480.82</v>
      </c>
      <c r="EO83" s="32">
        <f t="shared" ca="1" si="34"/>
        <v>31567.850000000002</v>
      </c>
      <c r="EP83" s="32">
        <f t="shared" ca="1" si="34"/>
        <v>18065.11</v>
      </c>
      <c r="EQ83" s="32">
        <f t="shared" ca="1" si="34"/>
        <v>55924.160000000003</v>
      </c>
      <c r="ER83" s="32">
        <f t="shared" ca="1" si="34"/>
        <v>24029.25</v>
      </c>
    </row>
    <row r="84" spans="1:148">
      <c r="A84" t="s">
        <v>455</v>
      </c>
      <c r="B84" s="1" t="s">
        <v>90</v>
      </c>
      <c r="C84" t="str">
        <f t="shared" ca="1" si="40"/>
        <v>SPCIMP</v>
      </c>
      <c r="D84" t="str">
        <f t="shared" ca="1" si="41"/>
        <v>Alberta-Saskatchewan Intertie - Import</v>
      </c>
      <c r="E84" s="51">
        <f ca="1">IFERROR(IF(AND($A84=VLOOKUP($A84&amp;"."&amp;$C84,UncollectibleLookup,2,FALSE),$C84=VLOOKUP($A84&amp;"."&amp;$C84,UncollectibleLookup,4,FALSE)),0,'Module C Corrected'!E84),'Module C Corrected'!E84)</f>
        <v>1966</v>
      </c>
      <c r="F84" s="51">
        <f ca="1">IFERROR(IF(AND($A84=VLOOKUP($A84&amp;"."&amp;$C84,UncollectibleLookup,2,FALSE),$C84=VLOOKUP($A84&amp;"."&amp;$C84,UncollectibleLookup,4,FALSE)),0,'Module C Corrected'!F84),'Module C Corrected'!F84)</f>
        <v>12850</v>
      </c>
      <c r="G84" s="51">
        <f ca="1">IFERROR(IF(AND($A84=VLOOKUP($A84&amp;"."&amp;$C84,UncollectibleLookup,2,FALSE),$C84=VLOOKUP($A84&amp;"."&amp;$C84,UncollectibleLookup,4,FALSE)),0,'Module C Corrected'!G84),'Module C Corrected'!G84)</f>
        <v>14061</v>
      </c>
      <c r="H84" s="51">
        <f ca="1">IFERROR(IF(AND($A84=VLOOKUP($A84&amp;"."&amp;$C84,UncollectibleLookup,2,FALSE),$C84=VLOOKUP($A84&amp;"."&amp;$C84,UncollectibleLookup,4,FALSE)),0,'Module C Corrected'!H84),'Module C Corrected'!H84)</f>
        <v>22774</v>
      </c>
      <c r="I84" s="51">
        <f ca="1">IFERROR(IF(AND($A84=VLOOKUP($A84&amp;"."&amp;$C84,UncollectibleLookup,2,FALSE),$C84=VLOOKUP($A84&amp;"."&amp;$C84,UncollectibleLookup,4,FALSE)),0,'Module C Corrected'!I84),'Module C Corrected'!I84)</f>
        <v>28244</v>
      </c>
      <c r="J84" s="51">
        <f ca="1">IFERROR(IF(AND($A84=VLOOKUP($A84&amp;"."&amp;$C84,UncollectibleLookup,2,FALSE),$C84=VLOOKUP($A84&amp;"."&amp;$C84,UncollectibleLookup,4,FALSE)),0,'Module C Corrected'!J84),'Module C Corrected'!J84)</f>
        <v>26171</v>
      </c>
      <c r="K84" s="51">
        <f ca="1">IFERROR(IF(AND($A84=VLOOKUP($A84&amp;"."&amp;$C84,UncollectibleLookup,2,FALSE),$C84=VLOOKUP($A84&amp;"."&amp;$C84,UncollectibleLookup,4,FALSE)),0,'Module C Corrected'!K84),'Module C Corrected'!K84)</f>
        <v>33362</v>
      </c>
      <c r="L84" s="51">
        <f ca="1">IFERROR(IF(AND($A84=VLOOKUP($A84&amp;"."&amp;$C84,UncollectibleLookup,2,FALSE),$C84=VLOOKUP($A84&amp;"."&amp;$C84,UncollectibleLookup,4,FALSE)),0,'Module C Corrected'!L84),'Module C Corrected'!L84)</f>
        <v>11421</v>
      </c>
      <c r="M84" s="51">
        <f ca="1">IFERROR(IF(AND($A84=VLOOKUP($A84&amp;"."&amp;$C84,UncollectibleLookup,2,FALSE),$C84=VLOOKUP($A84&amp;"."&amp;$C84,UncollectibleLookup,4,FALSE)),0,'Module C Corrected'!M84),'Module C Corrected'!M84)</f>
        <v>3388</v>
      </c>
      <c r="N84" s="51">
        <f ca="1">IFERROR(IF(AND($A84=VLOOKUP($A84&amp;"."&amp;$C84,UncollectibleLookup,2,FALSE),$C84=VLOOKUP($A84&amp;"."&amp;$C84,UncollectibleLookup,4,FALSE)),0,'Module C Corrected'!N84),'Module C Corrected'!N84)</f>
        <v>3574</v>
      </c>
      <c r="O84" s="51">
        <f ca="1">IFERROR(IF(AND($A84=VLOOKUP($A84&amp;"."&amp;$C84,UncollectibleLookup,2,FALSE),$C84=VLOOKUP($A84&amp;"."&amp;$C84,UncollectibleLookup,4,FALSE)),0,'Module C Corrected'!O84),'Module C Corrected'!O84)</f>
        <v>7072</v>
      </c>
      <c r="P84" s="51">
        <f ca="1">IFERROR(IF(AND($A84=VLOOKUP($A84&amp;"."&amp;$C84,UncollectibleLookup,2,FALSE),$C84=VLOOKUP($A84&amp;"."&amp;$C84,UncollectibleLookup,4,FALSE)),0,'Module C Corrected'!P84),'Module C Corrected'!P84)</f>
        <v>3224</v>
      </c>
      <c r="Q84" s="32">
        <f ca="1">IFERROR(IF(AND($A84=VLOOKUP($A84&amp;"."&amp;$C84,UncollectibleLookup,2,FALSE),$C84=VLOOKUP($A84&amp;"."&amp;$C84,UncollectibleLookup,4,FALSE)),0,'Module C Corrected'!Q84),'Module C Corrected'!Q84)</f>
        <v>168248.98</v>
      </c>
      <c r="R84" s="32">
        <f ca="1">IFERROR(IF(AND($A84=VLOOKUP($A84&amp;"."&amp;$C84,UncollectibleLookup,2,FALSE),$C84=VLOOKUP($A84&amp;"."&amp;$C84,UncollectibleLookup,4,FALSE)),0,'Module C Corrected'!R84),'Module C Corrected'!R84)</f>
        <v>742091.99</v>
      </c>
      <c r="S84" s="32">
        <f ca="1">IFERROR(IF(AND($A84=VLOOKUP($A84&amp;"."&amp;$C84,UncollectibleLookup,2,FALSE),$C84=VLOOKUP($A84&amp;"."&amp;$C84,UncollectibleLookup,4,FALSE)),0,'Module C Corrected'!S84),'Module C Corrected'!S84)</f>
        <v>671568.69</v>
      </c>
      <c r="T84" s="32">
        <f ca="1">IFERROR(IF(AND($A84=VLOOKUP($A84&amp;"."&amp;$C84,UncollectibleLookup,2,FALSE),$C84=VLOOKUP($A84&amp;"."&amp;$C84,UncollectibleLookup,4,FALSE)),0,'Module C Corrected'!T84),'Module C Corrected'!T84)</f>
        <v>711998.46</v>
      </c>
      <c r="U84" s="32">
        <f ca="1">IFERROR(IF(AND($A84=VLOOKUP($A84&amp;"."&amp;$C84,UncollectibleLookup,2,FALSE),$C84=VLOOKUP($A84&amp;"."&amp;$C84,UncollectibleLookup,4,FALSE)),0,'Module C Corrected'!U84),'Module C Corrected'!U84)</f>
        <v>882959.1</v>
      </c>
      <c r="V84" s="32">
        <f ca="1">IFERROR(IF(AND($A84=VLOOKUP($A84&amp;"."&amp;$C84,UncollectibleLookup,2,FALSE),$C84=VLOOKUP($A84&amp;"."&amp;$C84,UncollectibleLookup,4,FALSE)),0,'Module C Corrected'!V84),'Module C Corrected'!V84)</f>
        <v>889527</v>
      </c>
      <c r="W84" s="32">
        <f ca="1">IFERROR(IF(AND($A84=VLOOKUP($A84&amp;"."&amp;$C84,UncollectibleLookup,2,FALSE),$C84=VLOOKUP($A84&amp;"."&amp;$C84,UncollectibleLookup,4,FALSE)),0,'Module C Corrected'!W84),'Module C Corrected'!W84)</f>
        <v>1370592.97</v>
      </c>
      <c r="X84" s="32">
        <f ca="1">IFERROR(IF(AND($A84=VLOOKUP($A84&amp;"."&amp;$C84,UncollectibleLookup,2,FALSE),$C84=VLOOKUP($A84&amp;"."&amp;$C84,UncollectibleLookup,4,FALSE)),0,'Module C Corrected'!X84),'Module C Corrected'!X84)</f>
        <v>284118.51</v>
      </c>
      <c r="Y84" s="32">
        <f ca="1">IFERROR(IF(AND($A84=VLOOKUP($A84&amp;"."&amp;$C84,UncollectibleLookup,2,FALSE),$C84=VLOOKUP($A84&amp;"."&amp;$C84,UncollectibleLookup,4,FALSE)),0,'Module C Corrected'!Y84),'Module C Corrected'!Y84)</f>
        <v>72842.81</v>
      </c>
      <c r="Z84" s="32">
        <f ca="1">IFERROR(IF(AND($A84=VLOOKUP($A84&amp;"."&amp;$C84,UncollectibleLookup,2,FALSE),$C84=VLOOKUP($A84&amp;"."&amp;$C84,UncollectibleLookup,4,FALSE)),0,'Module C Corrected'!Z84),'Module C Corrected'!Z84)</f>
        <v>122457.68</v>
      </c>
      <c r="AA84" s="32">
        <f ca="1">IFERROR(IF(AND($A84=VLOOKUP($A84&amp;"."&amp;$C84,UncollectibleLookup,2,FALSE),$C84=VLOOKUP($A84&amp;"."&amp;$C84,UncollectibleLookup,4,FALSE)),0,'Module C Corrected'!AA84),'Module C Corrected'!AA84)</f>
        <v>301026.38</v>
      </c>
      <c r="AB84" s="32">
        <f ca="1">IFERROR(IF(AND($A84=VLOOKUP($A84&amp;"."&amp;$C84,UncollectibleLookup,2,FALSE),$C84=VLOOKUP($A84&amp;"."&amp;$C84,UncollectibleLookup,4,FALSE)),0,'Module C Corrected'!AB84),'Module C Corrected'!AB84)</f>
        <v>157303.60999999999</v>
      </c>
      <c r="AC84" s="2">
        <f>IF(ISBLANK('Module C Corrected'!AC84),"",'Module C Corrected'!AC84)</f>
        <v>3.85</v>
      </c>
      <c r="AD84" s="2">
        <f>IF(ISBLANK('Module C Corrected'!AD84),"",'Module C Corrected'!AD84)</f>
        <v>3.85</v>
      </c>
      <c r="AE84" s="2">
        <f>IF(ISBLANK('Module C Corrected'!AE84),"",'Module C Corrected'!AE84)</f>
        <v>3.85</v>
      </c>
      <c r="AF84" s="2">
        <f>IF(ISBLANK('Module C Corrected'!AF84),"",'Module C Corrected'!AF84)</f>
        <v>3.85</v>
      </c>
      <c r="AG84" s="2">
        <f>IF(ISBLANK('Module C Corrected'!AG84),"",'Module C Corrected'!AG84)</f>
        <v>3.85</v>
      </c>
      <c r="AH84" s="2">
        <f>IF(ISBLANK('Module C Corrected'!AH84),"",'Module C Corrected'!AH84)</f>
        <v>3.85</v>
      </c>
      <c r="AI84" s="2">
        <f>IF(ISBLANK('Module C Corrected'!AI84),"",'Module C Corrected'!AI84)</f>
        <v>3.85</v>
      </c>
      <c r="AJ84" s="2">
        <f>IF(ISBLANK('Module C Corrected'!AJ84),"",'Module C Corrected'!AJ84)</f>
        <v>3.85</v>
      </c>
      <c r="AK84" s="2">
        <f>IF(ISBLANK('Module C Corrected'!AK84),"",'Module C Corrected'!AK84)</f>
        <v>3.85</v>
      </c>
      <c r="AL84" s="2">
        <f>IF(ISBLANK('Module C Corrected'!AL84),"",'Module C Corrected'!AL84)</f>
        <v>3.85</v>
      </c>
      <c r="AM84" s="2">
        <f>IF(ISBLANK('Module C Corrected'!AM84),"",'Module C Corrected'!AM84)</f>
        <v>3.85</v>
      </c>
      <c r="AN84" s="2">
        <f>IF(ISBLANK('Module C Corrected'!AN84),"",'Module C Corrected'!AN84)</f>
        <v>3.85</v>
      </c>
      <c r="AO84" s="33">
        <f ca="1">IFERROR(IF(AND($A84=VLOOKUP($A84&amp;"."&amp;$C84,UncollectibleLookup,2,FALSE),$C84=VLOOKUP($A84&amp;"."&amp;$C84,UncollectibleLookup,4,FALSE)),0,'Module C Corrected'!AO84),'Module C Corrected'!AO84)</f>
        <v>6477.59</v>
      </c>
      <c r="AP84" s="33">
        <f ca="1">IFERROR(IF(AND($A84=VLOOKUP($A84&amp;"."&amp;$C84,UncollectibleLookup,2,FALSE),$C84=VLOOKUP($A84&amp;"."&amp;$C84,UncollectibleLookup,4,FALSE)),0,'Module C Corrected'!AP84),'Module C Corrected'!AP84)</f>
        <v>28570.54</v>
      </c>
      <c r="AQ84" s="33">
        <f ca="1">IFERROR(IF(AND($A84=VLOOKUP($A84&amp;"."&amp;$C84,UncollectibleLookup,2,FALSE),$C84=VLOOKUP($A84&amp;"."&amp;$C84,UncollectibleLookup,4,FALSE)),0,'Module C Corrected'!AQ84),'Module C Corrected'!AQ84)</f>
        <v>25855.39</v>
      </c>
      <c r="AR84" s="33">
        <f ca="1">IFERROR(IF(AND($A84=VLOOKUP($A84&amp;"."&amp;$C84,UncollectibleLookup,2,FALSE),$C84=VLOOKUP($A84&amp;"."&amp;$C84,UncollectibleLookup,4,FALSE)),0,'Module C Corrected'!AR84),'Module C Corrected'!AR84)</f>
        <v>27411.94</v>
      </c>
      <c r="AS84" s="33">
        <f ca="1">IFERROR(IF(AND($A84=VLOOKUP($A84&amp;"."&amp;$C84,UncollectibleLookup,2,FALSE),$C84=VLOOKUP($A84&amp;"."&amp;$C84,UncollectibleLookup,4,FALSE)),0,'Module C Corrected'!AS84),'Module C Corrected'!AS84)</f>
        <v>33993.93</v>
      </c>
      <c r="AT84" s="33">
        <f ca="1">IFERROR(IF(AND($A84=VLOOKUP($A84&amp;"."&amp;$C84,UncollectibleLookup,2,FALSE),$C84=VLOOKUP($A84&amp;"."&amp;$C84,UncollectibleLookup,4,FALSE)),0,'Module C Corrected'!AT84),'Module C Corrected'!AT84)</f>
        <v>34246.79</v>
      </c>
      <c r="AU84" s="33">
        <f ca="1">IFERROR(IF(AND($A84=VLOOKUP($A84&amp;"."&amp;$C84,UncollectibleLookup,2,FALSE),$C84=VLOOKUP($A84&amp;"."&amp;$C84,UncollectibleLookup,4,FALSE)),0,'Module C Corrected'!AU84),'Module C Corrected'!AU84)</f>
        <v>52767.83</v>
      </c>
      <c r="AV84" s="33">
        <f ca="1">IFERROR(IF(AND($A84=VLOOKUP($A84&amp;"."&amp;$C84,UncollectibleLookup,2,FALSE),$C84=VLOOKUP($A84&amp;"."&amp;$C84,UncollectibleLookup,4,FALSE)),0,'Module C Corrected'!AV84),'Module C Corrected'!AV84)</f>
        <v>10938.56</v>
      </c>
      <c r="AW84" s="33">
        <f ca="1">IFERROR(IF(AND($A84=VLOOKUP($A84&amp;"."&amp;$C84,UncollectibleLookup,2,FALSE),$C84=VLOOKUP($A84&amp;"."&amp;$C84,UncollectibleLookup,4,FALSE)),0,'Module C Corrected'!AW84),'Module C Corrected'!AW84)</f>
        <v>2804.45</v>
      </c>
      <c r="AX84" s="33">
        <f ca="1">IFERROR(IF(AND($A84=VLOOKUP($A84&amp;"."&amp;$C84,UncollectibleLookup,2,FALSE),$C84=VLOOKUP($A84&amp;"."&amp;$C84,UncollectibleLookup,4,FALSE)),0,'Module C Corrected'!AX84),'Module C Corrected'!AX84)</f>
        <v>4714.62</v>
      </c>
      <c r="AY84" s="33">
        <f ca="1">IFERROR(IF(AND($A84=VLOOKUP($A84&amp;"."&amp;$C84,UncollectibleLookup,2,FALSE),$C84=VLOOKUP($A84&amp;"."&amp;$C84,UncollectibleLookup,4,FALSE)),0,'Module C Corrected'!AY84),'Module C Corrected'!AY84)</f>
        <v>11589.52</v>
      </c>
      <c r="AZ84" s="33">
        <f ca="1">IFERROR(IF(AND($A84=VLOOKUP($A84&amp;"."&amp;$C84,UncollectibleLookup,2,FALSE),$C84=VLOOKUP($A84&amp;"."&amp;$C84,UncollectibleLookup,4,FALSE)),0,'Module C Corrected'!AZ84),'Module C Corrected'!AZ84)</f>
        <v>6056.19</v>
      </c>
      <c r="BA84" s="31">
        <f t="shared" ca="1" si="27"/>
        <v>-50.47</v>
      </c>
      <c r="BB84" s="31">
        <f t="shared" ca="1" si="27"/>
        <v>-222.63</v>
      </c>
      <c r="BC84" s="31">
        <f t="shared" ca="1" si="27"/>
        <v>-201.47</v>
      </c>
      <c r="BD84" s="31">
        <f t="shared" ca="1" si="27"/>
        <v>-284.8</v>
      </c>
      <c r="BE84" s="31">
        <f t="shared" ca="1" si="27"/>
        <v>-353.18</v>
      </c>
      <c r="BF84" s="31">
        <f t="shared" ca="1" si="27"/>
        <v>-355.81</v>
      </c>
      <c r="BG84" s="31">
        <f t="shared" ca="1" si="42"/>
        <v>0</v>
      </c>
      <c r="BH84" s="31">
        <f t="shared" ca="1" si="42"/>
        <v>0</v>
      </c>
      <c r="BI84" s="31">
        <f t="shared" ca="1" si="42"/>
        <v>0</v>
      </c>
      <c r="BJ84" s="31">
        <f t="shared" ca="1" si="42"/>
        <v>-146.94999999999999</v>
      </c>
      <c r="BK84" s="31">
        <f t="shared" ca="1" si="42"/>
        <v>-361.23</v>
      </c>
      <c r="BL84" s="31">
        <f t="shared" ca="1" si="42"/>
        <v>-188.76</v>
      </c>
      <c r="BM84" s="6">
        <f t="shared" ca="1" si="39"/>
        <v>1.54E-2</v>
      </c>
      <c r="BN84" s="6">
        <f t="shared" ca="1" si="39"/>
        <v>1.54E-2</v>
      </c>
      <c r="BO84" s="6">
        <f t="shared" ca="1" si="39"/>
        <v>1.54E-2</v>
      </c>
      <c r="BP84" s="6">
        <f t="shared" ca="1" si="39"/>
        <v>1.54E-2</v>
      </c>
      <c r="BQ84" s="6">
        <f t="shared" ca="1" si="39"/>
        <v>1.54E-2</v>
      </c>
      <c r="BR84" s="6">
        <f t="shared" ca="1" si="39"/>
        <v>1.54E-2</v>
      </c>
      <c r="BS84" s="6">
        <f t="shared" ca="1" si="39"/>
        <v>1.54E-2</v>
      </c>
      <c r="BT84" s="6">
        <f t="shared" ca="1" si="39"/>
        <v>1.54E-2</v>
      </c>
      <c r="BU84" s="6">
        <f t="shared" ca="1" si="39"/>
        <v>1.54E-2</v>
      </c>
      <c r="BV84" s="6">
        <f t="shared" ca="1" si="39"/>
        <v>1.54E-2</v>
      </c>
      <c r="BW84" s="6">
        <f t="shared" ca="1" si="39"/>
        <v>1.54E-2</v>
      </c>
      <c r="BX84" s="6">
        <f t="shared" ca="1" si="39"/>
        <v>1.54E-2</v>
      </c>
      <c r="BY84" s="31">
        <f t="shared" ca="1" si="31"/>
        <v>2591.0300000000002</v>
      </c>
      <c r="BZ84" s="31">
        <f t="shared" ca="1" si="31"/>
        <v>11428.22</v>
      </c>
      <c r="CA84" s="31">
        <f t="shared" ca="1" si="31"/>
        <v>10342.16</v>
      </c>
      <c r="CB84" s="31">
        <f t="shared" ca="1" si="31"/>
        <v>10964.78</v>
      </c>
      <c r="CC84" s="31">
        <f t="shared" ca="1" si="31"/>
        <v>13597.57</v>
      </c>
      <c r="CD84" s="31">
        <f t="shared" ca="1" si="31"/>
        <v>13698.72</v>
      </c>
      <c r="CE84" s="31">
        <f t="shared" ca="1" si="30"/>
        <v>21107.13</v>
      </c>
      <c r="CF84" s="31">
        <f t="shared" ca="1" si="30"/>
        <v>4375.43</v>
      </c>
      <c r="CG84" s="31">
        <f t="shared" ca="1" si="30"/>
        <v>1121.78</v>
      </c>
      <c r="CH84" s="31">
        <f t="shared" ca="1" si="30"/>
        <v>1885.85</v>
      </c>
      <c r="CI84" s="31">
        <f t="shared" ca="1" si="30"/>
        <v>4635.8100000000004</v>
      </c>
      <c r="CJ84" s="31">
        <f t="shared" ca="1" si="30"/>
        <v>2422.48</v>
      </c>
      <c r="CK84" s="32">
        <f t="shared" ca="1" si="28"/>
        <v>420.62</v>
      </c>
      <c r="CL84" s="32">
        <f t="shared" ca="1" si="28"/>
        <v>1855.23</v>
      </c>
      <c r="CM84" s="32">
        <f t="shared" ca="1" si="28"/>
        <v>1678.92</v>
      </c>
      <c r="CN84" s="32">
        <f t="shared" ca="1" si="28"/>
        <v>1780</v>
      </c>
      <c r="CO84" s="32">
        <f t="shared" ca="1" si="28"/>
        <v>2207.4</v>
      </c>
      <c r="CP84" s="32">
        <f t="shared" ca="1" si="28"/>
        <v>2223.8200000000002</v>
      </c>
      <c r="CQ84" s="32">
        <f t="shared" ca="1" si="43"/>
        <v>3426.48</v>
      </c>
      <c r="CR84" s="32">
        <f t="shared" ca="1" si="43"/>
        <v>710.3</v>
      </c>
      <c r="CS84" s="32">
        <f t="shared" ca="1" si="43"/>
        <v>182.11</v>
      </c>
      <c r="CT84" s="32">
        <f t="shared" ca="1" si="43"/>
        <v>306.14</v>
      </c>
      <c r="CU84" s="32">
        <f t="shared" ca="1" si="43"/>
        <v>752.57</v>
      </c>
      <c r="CV84" s="32">
        <f t="shared" ca="1" si="43"/>
        <v>393.26</v>
      </c>
      <c r="CW84" s="31">
        <f t="shared" ca="1" si="29"/>
        <v>-3415.4700000000003</v>
      </c>
      <c r="CX84" s="31">
        <f t="shared" ca="1" si="29"/>
        <v>-15064.460000000003</v>
      </c>
      <c r="CY84" s="31">
        <f t="shared" ca="1" si="29"/>
        <v>-13632.84</v>
      </c>
      <c r="CZ84" s="31">
        <f t="shared" ca="1" si="29"/>
        <v>-14382.359999999999</v>
      </c>
      <c r="DA84" s="31">
        <f t="shared" ca="1" si="29"/>
        <v>-17835.78</v>
      </c>
      <c r="DB84" s="31">
        <f t="shared" ca="1" si="29"/>
        <v>-17968.439999999999</v>
      </c>
      <c r="DC84" s="31">
        <f t="shared" ca="1" si="44"/>
        <v>-28234.22</v>
      </c>
      <c r="DD84" s="31">
        <f t="shared" ca="1" si="44"/>
        <v>-5852.829999999999</v>
      </c>
      <c r="DE84" s="31">
        <f t="shared" ca="1" si="44"/>
        <v>-1500.56</v>
      </c>
      <c r="DF84" s="31">
        <f t="shared" ca="1" si="44"/>
        <v>-2375.6800000000003</v>
      </c>
      <c r="DG84" s="31">
        <f t="shared" ca="1" si="44"/>
        <v>-5839.91</v>
      </c>
      <c r="DH84" s="31">
        <f t="shared" ca="1" si="44"/>
        <v>-3051.6899999999996</v>
      </c>
      <c r="DI84" s="32">
        <f t="shared" ca="1" si="36"/>
        <v>-170.77</v>
      </c>
      <c r="DJ84" s="32">
        <f t="shared" ca="1" si="36"/>
        <v>-753.22</v>
      </c>
      <c r="DK84" s="32">
        <f t="shared" ca="1" si="36"/>
        <v>-681.64</v>
      </c>
      <c r="DL84" s="32">
        <f t="shared" ca="1" si="32"/>
        <v>-719.12</v>
      </c>
      <c r="DM84" s="32">
        <f t="shared" ca="1" si="32"/>
        <v>-891.79</v>
      </c>
      <c r="DN84" s="32">
        <f t="shared" ca="1" si="32"/>
        <v>-898.42</v>
      </c>
      <c r="DO84" s="32">
        <f t="shared" ca="1" si="32"/>
        <v>-1411.71</v>
      </c>
      <c r="DP84" s="32">
        <f t="shared" ca="1" si="32"/>
        <v>-292.64</v>
      </c>
      <c r="DQ84" s="32">
        <f t="shared" ca="1" si="32"/>
        <v>-75.03</v>
      </c>
      <c r="DR84" s="32">
        <f t="shared" ca="1" si="32"/>
        <v>-118.78</v>
      </c>
      <c r="DS84" s="32">
        <f t="shared" ca="1" si="32"/>
        <v>-292</v>
      </c>
      <c r="DT84" s="32">
        <f t="shared" ca="1" si="32"/>
        <v>-152.58000000000001</v>
      </c>
      <c r="DU84" s="31">
        <f t="shared" ca="1" si="37"/>
        <v>-1100.3599999999999</v>
      </c>
      <c r="DV84" s="31">
        <f t="shared" ca="1" si="37"/>
        <v>-4818.1400000000003</v>
      </c>
      <c r="DW84" s="31">
        <f t="shared" ca="1" si="37"/>
        <v>-4331.49</v>
      </c>
      <c r="DX84" s="31">
        <f t="shared" ca="1" si="33"/>
        <v>-4542.1499999999996</v>
      </c>
      <c r="DY84" s="31">
        <f t="shared" ca="1" si="33"/>
        <v>-5603.47</v>
      </c>
      <c r="DZ84" s="31">
        <f t="shared" ca="1" si="33"/>
        <v>-5614.63</v>
      </c>
      <c r="EA84" s="31">
        <f t="shared" ca="1" si="33"/>
        <v>-8775.98</v>
      </c>
      <c r="EB84" s="31">
        <f t="shared" ca="1" si="33"/>
        <v>-1809.28</v>
      </c>
      <c r="EC84" s="31">
        <f t="shared" ca="1" si="33"/>
        <v>-461.32</v>
      </c>
      <c r="ED84" s="31">
        <f t="shared" ca="1" si="33"/>
        <v>-726.45</v>
      </c>
      <c r="EE84" s="31">
        <f t="shared" ca="1" si="33"/>
        <v>-1775.85</v>
      </c>
      <c r="EF84" s="31">
        <f t="shared" ca="1" si="33"/>
        <v>-922.97</v>
      </c>
      <c r="EG84" s="32">
        <f t="shared" ca="1" si="38"/>
        <v>-4686.6000000000004</v>
      </c>
      <c r="EH84" s="32">
        <f t="shared" ca="1" si="38"/>
        <v>-20635.820000000003</v>
      </c>
      <c r="EI84" s="32">
        <f t="shared" ca="1" si="38"/>
        <v>-18645.97</v>
      </c>
      <c r="EJ84" s="32">
        <f t="shared" ca="1" si="34"/>
        <v>-19643.629999999997</v>
      </c>
      <c r="EK84" s="32">
        <f t="shared" ca="1" si="34"/>
        <v>-24331.040000000001</v>
      </c>
      <c r="EL84" s="32">
        <f t="shared" ca="1" si="34"/>
        <v>-24481.489999999998</v>
      </c>
      <c r="EM84" s="32">
        <f t="shared" ca="1" si="34"/>
        <v>-38421.910000000003</v>
      </c>
      <c r="EN84" s="32">
        <f t="shared" ca="1" si="34"/>
        <v>-7954.7499999999991</v>
      </c>
      <c r="EO84" s="32">
        <f t="shared" ca="1" si="34"/>
        <v>-2036.9099999999999</v>
      </c>
      <c r="EP84" s="32">
        <f t="shared" ca="1" si="34"/>
        <v>-3220.9100000000008</v>
      </c>
      <c r="EQ84" s="32">
        <f t="shared" ca="1" si="34"/>
        <v>-7907.76</v>
      </c>
      <c r="ER84" s="32">
        <f t="shared" ca="1" si="34"/>
        <v>-4127.24</v>
      </c>
    </row>
    <row r="85" spans="1:148">
      <c r="A85" t="s">
        <v>456</v>
      </c>
      <c r="B85" s="1" t="s">
        <v>91</v>
      </c>
      <c r="C85" t="str">
        <f t="shared" ca="1" si="40"/>
        <v>MEG1</v>
      </c>
      <c r="D85" t="str">
        <f t="shared" ca="1" si="41"/>
        <v>MEG Christina Lake Industrial System</v>
      </c>
      <c r="E85" s="51">
        <f ca="1">IFERROR(IF(AND($A85=VLOOKUP($A85&amp;"."&amp;$C85,UncollectibleLookup,2,FALSE),$C85=VLOOKUP($A85&amp;"."&amp;$C85,UncollectibleLookup,4,FALSE)),0,'Module C Corrected'!E85),'Module C Corrected'!E85)</f>
        <v>0</v>
      </c>
      <c r="F85" s="51">
        <f ca="1">IFERROR(IF(AND($A85=VLOOKUP($A85&amp;"."&amp;$C85,UncollectibleLookup,2,FALSE),$C85=VLOOKUP($A85&amp;"."&amp;$C85,UncollectibleLookup,4,FALSE)),0,'Module C Corrected'!F85),'Module C Corrected'!F85)</f>
        <v>0</v>
      </c>
      <c r="G85" s="51">
        <f ca="1">IFERROR(IF(AND($A85=VLOOKUP($A85&amp;"."&amp;$C85,UncollectibleLookup,2,FALSE),$C85=VLOOKUP($A85&amp;"."&amp;$C85,UncollectibleLookup,4,FALSE)),0,'Module C Corrected'!G85),'Module C Corrected'!G85)</f>
        <v>0</v>
      </c>
      <c r="H85" s="51">
        <f ca="1">IFERROR(IF(AND($A85=VLOOKUP($A85&amp;"."&amp;$C85,UncollectibleLookup,2,FALSE),$C85=VLOOKUP($A85&amp;"."&amp;$C85,UncollectibleLookup,4,FALSE)),0,'Module C Corrected'!H85),'Module C Corrected'!H85)</f>
        <v>0</v>
      </c>
      <c r="I85" s="51">
        <f ca="1">IFERROR(IF(AND($A85=VLOOKUP($A85&amp;"."&amp;$C85,UncollectibleLookup,2,FALSE),$C85=VLOOKUP($A85&amp;"."&amp;$C85,UncollectibleLookup,4,FALSE)),0,'Module C Corrected'!I85),'Module C Corrected'!I85)</f>
        <v>0</v>
      </c>
      <c r="J85" s="51">
        <f ca="1">IFERROR(IF(AND($A85=VLOOKUP($A85&amp;"."&amp;$C85,UncollectibleLookup,2,FALSE),$C85=VLOOKUP($A85&amp;"."&amp;$C85,UncollectibleLookup,4,FALSE)),0,'Module C Corrected'!J85),'Module C Corrected'!J85)</f>
        <v>0</v>
      </c>
      <c r="K85" s="51">
        <f ca="1">IFERROR(IF(AND($A85=VLOOKUP($A85&amp;"."&amp;$C85,UncollectibleLookup,2,FALSE),$C85=VLOOKUP($A85&amp;"."&amp;$C85,UncollectibleLookup,4,FALSE)),0,'Module C Corrected'!K85),'Module C Corrected'!K85)</f>
        <v>0</v>
      </c>
      <c r="L85" s="51">
        <f ca="1">IFERROR(IF(AND($A85=VLOOKUP($A85&amp;"."&amp;$C85,UncollectibleLookup,2,FALSE),$C85=VLOOKUP($A85&amp;"."&amp;$C85,UncollectibleLookup,4,FALSE)),0,'Module C Corrected'!L85),'Module C Corrected'!L85)</f>
        <v>0</v>
      </c>
      <c r="M85" s="51">
        <f ca="1">IFERROR(IF(AND($A85=VLOOKUP($A85&amp;"."&amp;$C85,UncollectibleLookup,2,FALSE),$C85=VLOOKUP($A85&amp;"."&amp;$C85,UncollectibleLookup,4,FALSE)),0,'Module C Corrected'!M85),'Module C Corrected'!M85)</f>
        <v>6149.0248000000001</v>
      </c>
      <c r="N85" s="51">
        <f ca="1">IFERROR(IF(AND($A85=VLOOKUP($A85&amp;"."&amp;$C85,UncollectibleLookup,2,FALSE),$C85=VLOOKUP($A85&amp;"."&amp;$C85,UncollectibleLookup,4,FALSE)),0,'Module C Corrected'!N85),'Module C Corrected'!N85)</f>
        <v>22140.4565</v>
      </c>
      <c r="O85" s="51">
        <f ca="1">IFERROR(IF(AND($A85=VLOOKUP($A85&amp;"."&amp;$C85,UncollectibleLookup,2,FALSE),$C85=VLOOKUP($A85&amp;"."&amp;$C85,UncollectibleLookup,4,FALSE)),0,'Module C Corrected'!O85),'Module C Corrected'!O85)</f>
        <v>22852.516</v>
      </c>
      <c r="P85" s="51">
        <f ca="1">IFERROR(IF(AND($A85=VLOOKUP($A85&amp;"."&amp;$C85,UncollectibleLookup,2,FALSE),$C85=VLOOKUP($A85&amp;"."&amp;$C85,UncollectibleLookup,4,FALSE)),0,'Module C Corrected'!P85),'Module C Corrected'!P85)</f>
        <v>48072.807999999997</v>
      </c>
      <c r="Q85" s="32">
        <f ca="1">IFERROR(IF(AND($A85=VLOOKUP($A85&amp;"."&amp;$C85,UncollectibleLookup,2,FALSE),$C85=VLOOKUP($A85&amp;"."&amp;$C85,UncollectibleLookup,4,FALSE)),0,'Module C Corrected'!Q85),'Module C Corrected'!Q85)</f>
        <v>0</v>
      </c>
      <c r="R85" s="32">
        <f ca="1">IFERROR(IF(AND($A85=VLOOKUP($A85&amp;"."&amp;$C85,UncollectibleLookup,2,FALSE),$C85=VLOOKUP($A85&amp;"."&amp;$C85,UncollectibleLookup,4,FALSE)),0,'Module C Corrected'!R85),'Module C Corrected'!R85)</f>
        <v>0</v>
      </c>
      <c r="S85" s="32">
        <f ca="1">IFERROR(IF(AND($A85=VLOOKUP($A85&amp;"."&amp;$C85,UncollectibleLookup,2,FALSE),$C85=VLOOKUP($A85&amp;"."&amp;$C85,UncollectibleLookup,4,FALSE)),0,'Module C Corrected'!S85),'Module C Corrected'!S85)</f>
        <v>0</v>
      </c>
      <c r="T85" s="32">
        <f ca="1">IFERROR(IF(AND($A85=VLOOKUP($A85&amp;"."&amp;$C85,UncollectibleLookup,2,FALSE),$C85=VLOOKUP($A85&amp;"."&amp;$C85,UncollectibleLookup,4,FALSE)),0,'Module C Corrected'!T85),'Module C Corrected'!T85)</f>
        <v>0</v>
      </c>
      <c r="U85" s="32">
        <f ca="1">IFERROR(IF(AND($A85=VLOOKUP($A85&amp;"."&amp;$C85,UncollectibleLookup,2,FALSE),$C85=VLOOKUP($A85&amp;"."&amp;$C85,UncollectibleLookup,4,FALSE)),0,'Module C Corrected'!U85),'Module C Corrected'!U85)</f>
        <v>0</v>
      </c>
      <c r="V85" s="32">
        <f ca="1">IFERROR(IF(AND($A85=VLOOKUP($A85&amp;"."&amp;$C85,UncollectibleLookup,2,FALSE),$C85=VLOOKUP($A85&amp;"."&amp;$C85,UncollectibleLookup,4,FALSE)),0,'Module C Corrected'!V85),'Module C Corrected'!V85)</f>
        <v>0</v>
      </c>
      <c r="W85" s="32">
        <f ca="1">IFERROR(IF(AND($A85=VLOOKUP($A85&amp;"."&amp;$C85,UncollectibleLookup,2,FALSE),$C85=VLOOKUP($A85&amp;"."&amp;$C85,UncollectibleLookup,4,FALSE)),0,'Module C Corrected'!W85),'Module C Corrected'!W85)</f>
        <v>0</v>
      </c>
      <c r="X85" s="32">
        <f ca="1">IFERROR(IF(AND($A85=VLOOKUP($A85&amp;"."&amp;$C85,UncollectibleLookup,2,FALSE),$C85=VLOOKUP($A85&amp;"."&amp;$C85,UncollectibleLookup,4,FALSE)),0,'Module C Corrected'!X85),'Module C Corrected'!X85)</f>
        <v>0</v>
      </c>
      <c r="Y85" s="32">
        <f ca="1">IFERROR(IF(AND($A85=VLOOKUP($A85&amp;"."&amp;$C85,UncollectibleLookup,2,FALSE),$C85=VLOOKUP($A85&amp;"."&amp;$C85,UncollectibleLookup,4,FALSE)),0,'Module C Corrected'!Y85),'Module C Corrected'!Y85)</f>
        <v>592810.18999999994</v>
      </c>
      <c r="Z85" s="32">
        <f ca="1">IFERROR(IF(AND($A85=VLOOKUP($A85&amp;"."&amp;$C85,UncollectibleLookup,2,FALSE),$C85=VLOOKUP($A85&amp;"."&amp;$C85,UncollectibleLookup,4,FALSE)),0,'Module C Corrected'!Z85),'Module C Corrected'!Z85)</f>
        <v>820672.09</v>
      </c>
      <c r="AA85" s="32">
        <f ca="1">IFERROR(IF(AND($A85=VLOOKUP($A85&amp;"."&amp;$C85,UncollectibleLookup,2,FALSE),$C85=VLOOKUP($A85&amp;"."&amp;$C85,UncollectibleLookup,4,FALSE)),0,'Module C Corrected'!AA85),'Module C Corrected'!AA85)</f>
        <v>1060004.8400000001</v>
      </c>
      <c r="AB85" s="32">
        <f ca="1">IFERROR(IF(AND($A85=VLOOKUP($A85&amp;"."&amp;$C85,UncollectibleLookup,2,FALSE),$C85=VLOOKUP($A85&amp;"."&amp;$C85,UncollectibleLookup,4,FALSE)),0,'Module C Corrected'!AB85),'Module C Corrected'!AB85)</f>
        <v>2383778.89</v>
      </c>
      <c r="AC85" s="2" t="str">
        <f>IF(ISBLANK('Module C Corrected'!AC85),"",'Module C Corrected'!AC85)</f>
        <v/>
      </c>
      <c r="AD85" s="2" t="str">
        <f>IF(ISBLANK('Module C Corrected'!AD85),"",'Module C Corrected'!AD85)</f>
        <v/>
      </c>
      <c r="AE85" s="2" t="str">
        <f>IF(ISBLANK('Module C Corrected'!AE85),"",'Module C Corrected'!AE85)</f>
        <v/>
      </c>
      <c r="AF85" s="2" t="str">
        <f>IF(ISBLANK('Module C Corrected'!AF85),"",'Module C Corrected'!AF85)</f>
        <v/>
      </c>
      <c r="AG85" s="2" t="str">
        <f>IF(ISBLANK('Module C Corrected'!AG85),"",'Module C Corrected'!AG85)</f>
        <v/>
      </c>
      <c r="AH85" s="2" t="str">
        <f>IF(ISBLANK('Module C Corrected'!AH85),"",'Module C Corrected'!AH85)</f>
        <v/>
      </c>
      <c r="AI85" s="2" t="str">
        <f>IF(ISBLANK('Module C Corrected'!AI85),"",'Module C Corrected'!AI85)</f>
        <v/>
      </c>
      <c r="AJ85" s="2" t="str">
        <f>IF(ISBLANK('Module C Corrected'!AJ85),"",'Module C Corrected'!AJ85)</f>
        <v/>
      </c>
      <c r="AK85" s="2">
        <f>IF(ISBLANK('Module C Corrected'!AK85),"",'Module C Corrected'!AK85)</f>
        <v>6.06</v>
      </c>
      <c r="AL85" s="2">
        <f>IF(ISBLANK('Module C Corrected'!AL85),"",'Module C Corrected'!AL85)</f>
        <v>6.06</v>
      </c>
      <c r="AM85" s="2">
        <f>IF(ISBLANK('Module C Corrected'!AM85),"",'Module C Corrected'!AM85)</f>
        <v>6.06</v>
      </c>
      <c r="AN85" s="2">
        <f>IF(ISBLANK('Module C Corrected'!AN85),"",'Module C Corrected'!AN85)</f>
        <v>6.06</v>
      </c>
      <c r="AO85" s="33">
        <f ca="1">IFERROR(IF(AND($A85=VLOOKUP($A85&amp;"."&amp;$C85,UncollectibleLookup,2,FALSE),$C85=VLOOKUP($A85&amp;"."&amp;$C85,UncollectibleLookup,4,FALSE)),0,'Module C Corrected'!AO85),'Module C Corrected'!AO85)</f>
        <v>0</v>
      </c>
      <c r="AP85" s="33">
        <f ca="1">IFERROR(IF(AND($A85=VLOOKUP($A85&amp;"."&amp;$C85,UncollectibleLookup,2,FALSE),$C85=VLOOKUP($A85&amp;"."&amp;$C85,UncollectibleLookup,4,FALSE)),0,'Module C Corrected'!AP85),'Module C Corrected'!AP85)</f>
        <v>0</v>
      </c>
      <c r="AQ85" s="33">
        <f ca="1">IFERROR(IF(AND($A85=VLOOKUP($A85&amp;"."&amp;$C85,UncollectibleLookup,2,FALSE),$C85=VLOOKUP($A85&amp;"."&amp;$C85,UncollectibleLookup,4,FALSE)),0,'Module C Corrected'!AQ85),'Module C Corrected'!AQ85)</f>
        <v>0</v>
      </c>
      <c r="AR85" s="33">
        <f ca="1">IFERROR(IF(AND($A85=VLOOKUP($A85&amp;"."&amp;$C85,UncollectibleLookup,2,FALSE),$C85=VLOOKUP($A85&amp;"."&amp;$C85,UncollectibleLookup,4,FALSE)),0,'Module C Corrected'!AR85),'Module C Corrected'!AR85)</f>
        <v>0</v>
      </c>
      <c r="AS85" s="33">
        <f ca="1">IFERROR(IF(AND($A85=VLOOKUP($A85&amp;"."&amp;$C85,UncollectibleLookup,2,FALSE),$C85=VLOOKUP($A85&amp;"."&amp;$C85,UncollectibleLookup,4,FALSE)),0,'Module C Corrected'!AS85),'Module C Corrected'!AS85)</f>
        <v>0</v>
      </c>
      <c r="AT85" s="33">
        <f ca="1">IFERROR(IF(AND($A85=VLOOKUP($A85&amp;"."&amp;$C85,UncollectibleLookup,2,FALSE),$C85=VLOOKUP($A85&amp;"."&amp;$C85,UncollectibleLookup,4,FALSE)),0,'Module C Corrected'!AT85),'Module C Corrected'!AT85)</f>
        <v>0</v>
      </c>
      <c r="AU85" s="33">
        <f ca="1">IFERROR(IF(AND($A85=VLOOKUP($A85&amp;"."&amp;$C85,UncollectibleLookup,2,FALSE),$C85=VLOOKUP($A85&amp;"."&amp;$C85,UncollectibleLookup,4,FALSE)),0,'Module C Corrected'!AU85),'Module C Corrected'!AU85)</f>
        <v>0</v>
      </c>
      <c r="AV85" s="33">
        <f ca="1">IFERROR(IF(AND($A85=VLOOKUP($A85&amp;"."&amp;$C85,UncollectibleLookup,2,FALSE),$C85=VLOOKUP($A85&amp;"."&amp;$C85,UncollectibleLookup,4,FALSE)),0,'Module C Corrected'!AV85),'Module C Corrected'!AV85)</f>
        <v>0</v>
      </c>
      <c r="AW85" s="33">
        <f ca="1">IFERROR(IF(AND($A85=VLOOKUP($A85&amp;"."&amp;$C85,UncollectibleLookup,2,FALSE),$C85=VLOOKUP($A85&amp;"."&amp;$C85,UncollectibleLookup,4,FALSE)),0,'Module C Corrected'!AW85),'Module C Corrected'!AW85)</f>
        <v>35924.300000000003</v>
      </c>
      <c r="AX85" s="33">
        <f ca="1">IFERROR(IF(AND($A85=VLOOKUP($A85&amp;"."&amp;$C85,UncollectibleLookup,2,FALSE),$C85=VLOOKUP($A85&amp;"."&amp;$C85,UncollectibleLookup,4,FALSE)),0,'Module C Corrected'!AX85),'Module C Corrected'!AX85)</f>
        <v>49732.73</v>
      </c>
      <c r="AY85" s="33">
        <f ca="1">IFERROR(IF(AND($A85=VLOOKUP($A85&amp;"."&amp;$C85,UncollectibleLookup,2,FALSE),$C85=VLOOKUP($A85&amp;"."&amp;$C85,UncollectibleLookup,4,FALSE)),0,'Module C Corrected'!AY85),'Module C Corrected'!AY85)</f>
        <v>64236.29</v>
      </c>
      <c r="AZ85" s="33">
        <f ca="1">IFERROR(IF(AND($A85=VLOOKUP($A85&amp;"."&amp;$C85,UncollectibleLookup,2,FALSE),$C85=VLOOKUP($A85&amp;"."&amp;$C85,UncollectibleLookup,4,FALSE)),0,'Module C Corrected'!AZ85),'Module C Corrected'!AZ85)</f>
        <v>144457</v>
      </c>
      <c r="BA85" s="31">
        <f t="shared" ca="1" si="27"/>
        <v>0</v>
      </c>
      <c r="BB85" s="31">
        <f t="shared" ca="1" si="27"/>
        <v>0</v>
      </c>
      <c r="BC85" s="31">
        <f t="shared" ca="1" si="27"/>
        <v>0</v>
      </c>
      <c r="BD85" s="31">
        <f t="shared" ca="1" si="27"/>
        <v>0</v>
      </c>
      <c r="BE85" s="31">
        <f t="shared" ca="1" si="27"/>
        <v>0</v>
      </c>
      <c r="BF85" s="31">
        <f t="shared" ca="1" si="27"/>
        <v>0</v>
      </c>
      <c r="BG85" s="31">
        <f t="shared" ca="1" si="42"/>
        <v>0</v>
      </c>
      <c r="BH85" s="31">
        <f t="shared" ca="1" si="42"/>
        <v>0</v>
      </c>
      <c r="BI85" s="31">
        <f t="shared" ca="1" si="42"/>
        <v>0</v>
      </c>
      <c r="BJ85" s="31">
        <f t="shared" ca="1" si="42"/>
        <v>-984.81</v>
      </c>
      <c r="BK85" s="31">
        <f t="shared" ca="1" si="42"/>
        <v>-1272.01</v>
      </c>
      <c r="BL85" s="31">
        <f t="shared" ca="1" si="42"/>
        <v>-2860.53</v>
      </c>
      <c r="BM85" s="6">
        <f t="shared" ca="1" si="39"/>
        <v>7.4800000000000005E-2</v>
      </c>
      <c r="BN85" s="6">
        <f t="shared" ca="1" si="39"/>
        <v>7.4800000000000005E-2</v>
      </c>
      <c r="BO85" s="6">
        <f t="shared" ca="1" si="39"/>
        <v>7.4800000000000005E-2</v>
      </c>
      <c r="BP85" s="6">
        <f t="shared" ref="BM85:BX106" ca="1" si="45">VLOOKUP($C85,LossFactorLookup,3,FALSE)</f>
        <v>7.4800000000000005E-2</v>
      </c>
      <c r="BQ85" s="6">
        <f t="shared" ca="1" si="45"/>
        <v>7.4800000000000005E-2</v>
      </c>
      <c r="BR85" s="6">
        <f t="shared" ca="1" si="45"/>
        <v>7.4800000000000005E-2</v>
      </c>
      <c r="BS85" s="6">
        <f t="shared" ca="1" si="45"/>
        <v>7.4800000000000005E-2</v>
      </c>
      <c r="BT85" s="6">
        <f t="shared" ca="1" si="45"/>
        <v>7.4800000000000005E-2</v>
      </c>
      <c r="BU85" s="6">
        <f t="shared" ca="1" si="45"/>
        <v>7.4800000000000005E-2</v>
      </c>
      <c r="BV85" s="6">
        <f t="shared" ca="1" si="45"/>
        <v>7.4800000000000005E-2</v>
      </c>
      <c r="BW85" s="6">
        <f t="shared" ca="1" si="45"/>
        <v>7.4800000000000005E-2</v>
      </c>
      <c r="BX85" s="6">
        <f t="shared" ca="1" si="45"/>
        <v>7.4800000000000005E-2</v>
      </c>
      <c r="BY85" s="31">
        <f t="shared" ca="1" si="31"/>
        <v>0</v>
      </c>
      <c r="BZ85" s="31">
        <f t="shared" ca="1" si="31"/>
        <v>0</v>
      </c>
      <c r="CA85" s="31">
        <f t="shared" ca="1" si="31"/>
        <v>0</v>
      </c>
      <c r="CB85" s="31">
        <f t="shared" ca="1" si="31"/>
        <v>0</v>
      </c>
      <c r="CC85" s="31">
        <f t="shared" ca="1" si="31"/>
        <v>0</v>
      </c>
      <c r="CD85" s="31">
        <f t="shared" ca="1" si="31"/>
        <v>0</v>
      </c>
      <c r="CE85" s="31">
        <f t="shared" ca="1" si="30"/>
        <v>0</v>
      </c>
      <c r="CF85" s="31">
        <f t="shared" ca="1" si="30"/>
        <v>0</v>
      </c>
      <c r="CG85" s="31">
        <f t="shared" ca="1" si="30"/>
        <v>44342.2</v>
      </c>
      <c r="CH85" s="31">
        <f t="shared" ca="1" si="30"/>
        <v>61386.27</v>
      </c>
      <c r="CI85" s="31">
        <f t="shared" ca="1" si="30"/>
        <v>79288.36</v>
      </c>
      <c r="CJ85" s="31">
        <f t="shared" ca="1" si="30"/>
        <v>178306.66</v>
      </c>
      <c r="CK85" s="32">
        <f t="shared" ca="1" si="28"/>
        <v>0</v>
      </c>
      <c r="CL85" s="32">
        <f t="shared" ca="1" si="28"/>
        <v>0</v>
      </c>
      <c r="CM85" s="32">
        <f t="shared" ca="1" si="28"/>
        <v>0</v>
      </c>
      <c r="CN85" s="32">
        <f t="shared" ca="1" si="28"/>
        <v>0</v>
      </c>
      <c r="CO85" s="32">
        <f t="shared" ca="1" si="28"/>
        <v>0</v>
      </c>
      <c r="CP85" s="32">
        <f t="shared" ca="1" si="28"/>
        <v>0</v>
      </c>
      <c r="CQ85" s="32">
        <f t="shared" ca="1" si="43"/>
        <v>0</v>
      </c>
      <c r="CR85" s="32">
        <f t="shared" ca="1" si="43"/>
        <v>0</v>
      </c>
      <c r="CS85" s="32">
        <f t="shared" ca="1" si="43"/>
        <v>1482.03</v>
      </c>
      <c r="CT85" s="32">
        <f t="shared" ca="1" si="43"/>
        <v>2051.6799999999998</v>
      </c>
      <c r="CU85" s="32">
        <f t="shared" ca="1" si="43"/>
        <v>2650.01</v>
      </c>
      <c r="CV85" s="32">
        <f t="shared" ca="1" si="43"/>
        <v>5959.45</v>
      </c>
      <c r="CW85" s="31">
        <f t="shared" ca="1" si="29"/>
        <v>0</v>
      </c>
      <c r="CX85" s="31">
        <f t="shared" ca="1" si="29"/>
        <v>0</v>
      </c>
      <c r="CY85" s="31">
        <f t="shared" ca="1" si="29"/>
        <v>0</v>
      </c>
      <c r="CZ85" s="31">
        <f t="shared" ca="1" si="29"/>
        <v>0</v>
      </c>
      <c r="DA85" s="31">
        <f t="shared" ca="1" si="29"/>
        <v>0</v>
      </c>
      <c r="DB85" s="31">
        <f t="shared" ca="1" si="29"/>
        <v>0</v>
      </c>
      <c r="DC85" s="31">
        <f t="shared" ca="1" si="44"/>
        <v>0</v>
      </c>
      <c r="DD85" s="31">
        <f t="shared" ca="1" si="44"/>
        <v>0</v>
      </c>
      <c r="DE85" s="31">
        <f t="shared" ca="1" si="44"/>
        <v>9899.929999999993</v>
      </c>
      <c r="DF85" s="31">
        <f t="shared" ca="1" si="44"/>
        <v>14690.029999999993</v>
      </c>
      <c r="DG85" s="31">
        <f t="shared" ca="1" si="44"/>
        <v>18974.089999999993</v>
      </c>
      <c r="DH85" s="31">
        <f t="shared" ca="1" si="44"/>
        <v>42669.640000000014</v>
      </c>
      <c r="DI85" s="32">
        <f t="shared" ca="1" si="36"/>
        <v>0</v>
      </c>
      <c r="DJ85" s="32">
        <f t="shared" ca="1" si="36"/>
        <v>0</v>
      </c>
      <c r="DK85" s="32">
        <f t="shared" ca="1" si="36"/>
        <v>0</v>
      </c>
      <c r="DL85" s="32">
        <f t="shared" ca="1" si="32"/>
        <v>0</v>
      </c>
      <c r="DM85" s="32">
        <f t="shared" ca="1" si="32"/>
        <v>0</v>
      </c>
      <c r="DN85" s="32">
        <f t="shared" ca="1" si="32"/>
        <v>0</v>
      </c>
      <c r="DO85" s="32">
        <f t="shared" ca="1" si="32"/>
        <v>0</v>
      </c>
      <c r="DP85" s="32">
        <f t="shared" ca="1" si="32"/>
        <v>0</v>
      </c>
      <c r="DQ85" s="32">
        <f t="shared" ca="1" si="32"/>
        <v>495</v>
      </c>
      <c r="DR85" s="32">
        <f t="shared" ca="1" si="32"/>
        <v>734.5</v>
      </c>
      <c r="DS85" s="32">
        <f t="shared" ca="1" si="32"/>
        <v>948.7</v>
      </c>
      <c r="DT85" s="32">
        <f t="shared" ca="1" si="32"/>
        <v>2133.48</v>
      </c>
      <c r="DU85" s="31">
        <f t="shared" ca="1" si="37"/>
        <v>0</v>
      </c>
      <c r="DV85" s="31">
        <f t="shared" ca="1" si="37"/>
        <v>0</v>
      </c>
      <c r="DW85" s="31">
        <f t="shared" ca="1" si="37"/>
        <v>0</v>
      </c>
      <c r="DX85" s="31">
        <f t="shared" ca="1" si="33"/>
        <v>0</v>
      </c>
      <c r="DY85" s="31">
        <f t="shared" ca="1" si="33"/>
        <v>0</v>
      </c>
      <c r="DZ85" s="31">
        <f t="shared" ca="1" si="33"/>
        <v>0</v>
      </c>
      <c r="EA85" s="31">
        <f t="shared" ca="1" si="33"/>
        <v>0</v>
      </c>
      <c r="EB85" s="31">
        <f t="shared" ca="1" si="33"/>
        <v>0</v>
      </c>
      <c r="EC85" s="31">
        <f t="shared" ca="1" si="33"/>
        <v>3043.54</v>
      </c>
      <c r="ED85" s="31">
        <f t="shared" ca="1" si="33"/>
        <v>4492.01</v>
      </c>
      <c r="EE85" s="31">
        <f t="shared" ca="1" si="33"/>
        <v>5769.79</v>
      </c>
      <c r="EF85" s="31">
        <f t="shared" ca="1" si="33"/>
        <v>12905.18</v>
      </c>
      <c r="EG85" s="32">
        <f t="shared" ca="1" si="38"/>
        <v>0</v>
      </c>
      <c r="EH85" s="32">
        <f t="shared" ca="1" si="38"/>
        <v>0</v>
      </c>
      <c r="EI85" s="32">
        <f t="shared" ca="1" si="38"/>
        <v>0</v>
      </c>
      <c r="EJ85" s="32">
        <f t="shared" ca="1" si="34"/>
        <v>0</v>
      </c>
      <c r="EK85" s="32">
        <f t="shared" ca="1" si="34"/>
        <v>0</v>
      </c>
      <c r="EL85" s="32">
        <f t="shared" ca="1" si="34"/>
        <v>0</v>
      </c>
      <c r="EM85" s="32">
        <f t="shared" ca="1" si="34"/>
        <v>0</v>
      </c>
      <c r="EN85" s="32">
        <f t="shared" ca="1" si="34"/>
        <v>0</v>
      </c>
      <c r="EO85" s="32">
        <f t="shared" ca="1" si="34"/>
        <v>13438.469999999994</v>
      </c>
      <c r="EP85" s="32">
        <f t="shared" ca="1" si="34"/>
        <v>19916.539999999994</v>
      </c>
      <c r="EQ85" s="32">
        <f t="shared" ca="1" si="34"/>
        <v>25692.579999999994</v>
      </c>
      <c r="ER85" s="32">
        <f t="shared" ca="1" si="34"/>
        <v>57708.300000000017</v>
      </c>
    </row>
    <row r="86" spans="1:148">
      <c r="A86" t="s">
        <v>547</v>
      </c>
      <c r="B86" s="1" t="s">
        <v>111</v>
      </c>
      <c r="C86" t="str">
        <f t="shared" ca="1" si="40"/>
        <v>MKR1</v>
      </c>
      <c r="D86" t="str">
        <f t="shared" ca="1" si="41"/>
        <v>Muskeg River Industrial System</v>
      </c>
      <c r="E86" s="51">
        <f ca="1">IFERROR(IF(AND($A86=VLOOKUP($A86&amp;"."&amp;$C86,UncollectibleLookup,2,FALSE),$C86=VLOOKUP($A86&amp;"."&amp;$C86,UncollectibleLookup,4,FALSE)),0,'Module C Corrected'!E86),'Module C Corrected'!E86)</f>
        <v>0</v>
      </c>
      <c r="F86" s="51">
        <f ca="1">IFERROR(IF(AND($A86=VLOOKUP($A86&amp;"."&amp;$C86,UncollectibleLookup,2,FALSE),$C86=VLOOKUP($A86&amp;"."&amp;$C86,UncollectibleLookup,4,FALSE)),0,'Module C Corrected'!F86),'Module C Corrected'!F86)</f>
        <v>0</v>
      </c>
      <c r="G86" s="51">
        <f ca="1">IFERROR(IF(AND($A86=VLOOKUP($A86&amp;"."&amp;$C86,UncollectibleLookup,2,FALSE),$C86=VLOOKUP($A86&amp;"."&amp;$C86,UncollectibleLookup,4,FALSE)),0,'Module C Corrected'!G86),'Module C Corrected'!G86)</f>
        <v>0</v>
      </c>
      <c r="H86" s="51">
        <f ca="1">IFERROR(IF(AND($A86=VLOOKUP($A86&amp;"."&amp;$C86,UncollectibleLookup,2,FALSE),$C86=VLOOKUP($A86&amp;"."&amp;$C86,UncollectibleLookup,4,FALSE)),0,'Module C Corrected'!H86),'Module C Corrected'!H86)</f>
        <v>0</v>
      </c>
      <c r="I86" s="51">
        <f ca="1">IFERROR(IF(AND($A86=VLOOKUP($A86&amp;"."&amp;$C86,UncollectibleLookup,2,FALSE),$C86=VLOOKUP($A86&amp;"."&amp;$C86,UncollectibleLookup,4,FALSE)),0,'Module C Corrected'!I86),'Module C Corrected'!I86)</f>
        <v>0</v>
      </c>
      <c r="J86" s="51">
        <f ca="1">IFERROR(IF(AND($A86=VLOOKUP($A86&amp;"."&amp;$C86,UncollectibleLookup,2,FALSE),$C86=VLOOKUP($A86&amp;"."&amp;$C86,UncollectibleLookup,4,FALSE)),0,'Module C Corrected'!J86),'Module C Corrected'!J86)</f>
        <v>0</v>
      </c>
      <c r="K86" s="51">
        <f ca="1">IFERROR(IF(AND($A86=VLOOKUP($A86&amp;"."&amp;$C86,UncollectibleLookup,2,FALSE),$C86=VLOOKUP($A86&amp;"."&amp;$C86,UncollectibleLookup,4,FALSE)),0,'Module C Corrected'!K86),'Module C Corrected'!K86)</f>
        <v>0</v>
      </c>
      <c r="L86" s="51">
        <f ca="1">IFERROR(IF(AND($A86=VLOOKUP($A86&amp;"."&amp;$C86,UncollectibleLookup,2,FALSE),$C86=VLOOKUP($A86&amp;"."&amp;$C86,UncollectibleLookup,4,FALSE)),0,'Module C Corrected'!L86),'Module C Corrected'!L86)</f>
        <v>0</v>
      </c>
      <c r="M86" s="51">
        <f ca="1">IFERROR(IF(AND($A86=VLOOKUP($A86&amp;"."&amp;$C86,UncollectibleLookup,2,FALSE),$C86=VLOOKUP($A86&amp;"."&amp;$C86,UncollectibleLookup,4,FALSE)),0,'Module C Corrected'!M86),'Module C Corrected'!M86)</f>
        <v>0</v>
      </c>
      <c r="N86" s="51">
        <f ca="1">IFERROR(IF(AND($A86=VLOOKUP($A86&amp;"."&amp;$C86,UncollectibleLookup,2,FALSE),$C86=VLOOKUP($A86&amp;"."&amp;$C86,UncollectibleLookup,4,FALSE)),0,'Module C Corrected'!N86),'Module C Corrected'!N86)</f>
        <v>0</v>
      </c>
      <c r="O86" s="51">
        <f ca="1">IFERROR(IF(AND($A86=VLOOKUP($A86&amp;"."&amp;$C86,UncollectibleLookup,2,FALSE),$C86=VLOOKUP($A86&amp;"."&amp;$C86,UncollectibleLookup,4,FALSE)),0,'Module C Corrected'!O86),'Module C Corrected'!O86)</f>
        <v>0</v>
      </c>
      <c r="P86" s="51">
        <f ca="1">IFERROR(IF(AND($A86=VLOOKUP($A86&amp;"."&amp;$C86,UncollectibleLookup,2,FALSE),$C86=VLOOKUP($A86&amp;"."&amp;$C86,UncollectibleLookup,4,FALSE)),0,'Module C Corrected'!P86),'Module C Corrected'!P86)</f>
        <v>0</v>
      </c>
      <c r="Q86" s="32">
        <f ca="1">IFERROR(IF(AND($A86=VLOOKUP($A86&amp;"."&amp;$C86,UncollectibleLookup,2,FALSE),$C86=VLOOKUP($A86&amp;"."&amp;$C86,UncollectibleLookup,4,FALSE)),0,'Module C Corrected'!Q86),'Module C Corrected'!Q86)</f>
        <v>0</v>
      </c>
      <c r="R86" s="32">
        <f ca="1">IFERROR(IF(AND($A86=VLOOKUP($A86&amp;"."&amp;$C86,UncollectibleLookup,2,FALSE),$C86=VLOOKUP($A86&amp;"."&amp;$C86,UncollectibleLookup,4,FALSE)),0,'Module C Corrected'!R86),'Module C Corrected'!R86)</f>
        <v>0</v>
      </c>
      <c r="S86" s="32">
        <f ca="1">IFERROR(IF(AND($A86=VLOOKUP($A86&amp;"."&amp;$C86,UncollectibleLookup,2,FALSE),$C86=VLOOKUP($A86&amp;"."&amp;$C86,UncollectibleLookup,4,FALSE)),0,'Module C Corrected'!S86),'Module C Corrected'!S86)</f>
        <v>0</v>
      </c>
      <c r="T86" s="32">
        <f ca="1">IFERROR(IF(AND($A86=VLOOKUP($A86&amp;"."&amp;$C86,UncollectibleLookup,2,FALSE),$C86=VLOOKUP($A86&amp;"."&amp;$C86,UncollectibleLookup,4,FALSE)),0,'Module C Corrected'!T86),'Module C Corrected'!T86)</f>
        <v>0</v>
      </c>
      <c r="U86" s="32">
        <f ca="1">IFERROR(IF(AND($A86=VLOOKUP($A86&amp;"."&amp;$C86,UncollectibleLookup,2,FALSE),$C86=VLOOKUP($A86&amp;"."&amp;$C86,UncollectibleLookup,4,FALSE)),0,'Module C Corrected'!U86),'Module C Corrected'!U86)</f>
        <v>0</v>
      </c>
      <c r="V86" s="32">
        <f ca="1">IFERROR(IF(AND($A86=VLOOKUP($A86&amp;"."&amp;$C86,UncollectibleLookup,2,FALSE),$C86=VLOOKUP($A86&amp;"."&amp;$C86,UncollectibleLookup,4,FALSE)),0,'Module C Corrected'!V86),'Module C Corrected'!V86)</f>
        <v>0</v>
      </c>
      <c r="W86" s="32">
        <f ca="1">IFERROR(IF(AND($A86=VLOOKUP($A86&amp;"."&amp;$C86,UncollectibleLookup,2,FALSE),$C86=VLOOKUP($A86&amp;"."&amp;$C86,UncollectibleLookup,4,FALSE)),0,'Module C Corrected'!W86),'Module C Corrected'!W86)</f>
        <v>0</v>
      </c>
      <c r="X86" s="32">
        <f ca="1">IFERROR(IF(AND($A86=VLOOKUP($A86&amp;"."&amp;$C86,UncollectibleLookup,2,FALSE),$C86=VLOOKUP($A86&amp;"."&amp;$C86,UncollectibleLookup,4,FALSE)),0,'Module C Corrected'!X86),'Module C Corrected'!X86)</f>
        <v>0</v>
      </c>
      <c r="Y86" s="32">
        <f ca="1">IFERROR(IF(AND($A86=VLOOKUP($A86&amp;"."&amp;$C86,UncollectibleLookup,2,FALSE),$C86=VLOOKUP($A86&amp;"."&amp;$C86,UncollectibleLookup,4,FALSE)),0,'Module C Corrected'!Y86),'Module C Corrected'!Y86)</f>
        <v>0</v>
      </c>
      <c r="Z86" s="32">
        <f ca="1">IFERROR(IF(AND($A86=VLOOKUP($A86&amp;"."&amp;$C86,UncollectibleLookup,2,FALSE),$C86=VLOOKUP($A86&amp;"."&amp;$C86,UncollectibleLookup,4,FALSE)),0,'Module C Corrected'!Z86),'Module C Corrected'!Z86)</f>
        <v>0</v>
      </c>
      <c r="AA86" s="32">
        <f ca="1">IFERROR(IF(AND($A86=VLOOKUP($A86&amp;"."&amp;$C86,UncollectibleLookup,2,FALSE),$C86=VLOOKUP($A86&amp;"."&amp;$C86,UncollectibleLookup,4,FALSE)),0,'Module C Corrected'!AA86),'Module C Corrected'!AA86)</f>
        <v>0</v>
      </c>
      <c r="AB86" s="32">
        <f ca="1">IFERROR(IF(AND($A86=VLOOKUP($A86&amp;"."&amp;$C86,UncollectibleLookup,2,FALSE),$C86=VLOOKUP($A86&amp;"."&amp;$C86,UncollectibleLookup,4,FALSE)),0,'Module C Corrected'!AB86),'Module C Corrected'!AB86)</f>
        <v>0</v>
      </c>
      <c r="AC86" s="2">
        <f>IF(ISBLANK('Module C Corrected'!AC86),"",'Module C Corrected'!AC86)</f>
        <v>6.75</v>
      </c>
      <c r="AD86" s="2" t="str">
        <f>IF(ISBLANK('Module C Corrected'!AD86),"",'Module C Corrected'!AD86)</f>
        <v/>
      </c>
      <c r="AE86" s="2" t="str">
        <f>IF(ISBLANK('Module C Corrected'!AE86),"",'Module C Corrected'!AE86)</f>
        <v/>
      </c>
      <c r="AF86" s="2" t="str">
        <f>IF(ISBLANK('Module C Corrected'!AF86),"",'Module C Corrected'!AF86)</f>
        <v/>
      </c>
      <c r="AG86" s="2" t="str">
        <f>IF(ISBLANK('Module C Corrected'!AG86),"",'Module C Corrected'!AG86)</f>
        <v/>
      </c>
      <c r="AH86" s="2" t="str">
        <f>IF(ISBLANK('Module C Corrected'!AH86),"",'Module C Corrected'!AH86)</f>
        <v/>
      </c>
      <c r="AI86" s="2" t="str">
        <f>IF(ISBLANK('Module C Corrected'!AI86),"",'Module C Corrected'!AI86)</f>
        <v/>
      </c>
      <c r="AJ86" s="2" t="str">
        <f>IF(ISBLANK('Module C Corrected'!AJ86),"",'Module C Corrected'!AJ86)</f>
        <v/>
      </c>
      <c r="AK86" s="2" t="str">
        <f>IF(ISBLANK('Module C Corrected'!AK86),"",'Module C Corrected'!AK86)</f>
        <v/>
      </c>
      <c r="AL86" s="2" t="str">
        <f>IF(ISBLANK('Module C Corrected'!AL86),"",'Module C Corrected'!AL86)</f>
        <v/>
      </c>
      <c r="AM86" s="2" t="str">
        <f>IF(ISBLANK('Module C Corrected'!AM86),"",'Module C Corrected'!AM86)</f>
        <v/>
      </c>
      <c r="AN86" s="2" t="str">
        <f>IF(ISBLANK('Module C Corrected'!AN86),"",'Module C Corrected'!AN86)</f>
        <v/>
      </c>
      <c r="AO86" s="33">
        <f ca="1">IFERROR(IF(AND($A86=VLOOKUP($A86&amp;"."&amp;$C86,UncollectibleLookup,2,FALSE),$C86=VLOOKUP($A86&amp;"."&amp;$C86,UncollectibleLookup,4,FALSE)),0,'Module C Corrected'!AO86),'Module C Corrected'!AO86)</f>
        <v>0</v>
      </c>
      <c r="AP86" s="33">
        <f ca="1">IFERROR(IF(AND($A86=VLOOKUP($A86&amp;"."&amp;$C86,UncollectibleLookup,2,FALSE),$C86=VLOOKUP($A86&amp;"."&amp;$C86,UncollectibleLookup,4,FALSE)),0,'Module C Corrected'!AP86),'Module C Corrected'!AP86)</f>
        <v>0</v>
      </c>
      <c r="AQ86" s="33">
        <f ca="1">IFERROR(IF(AND($A86=VLOOKUP($A86&amp;"."&amp;$C86,UncollectibleLookup,2,FALSE),$C86=VLOOKUP($A86&amp;"."&amp;$C86,UncollectibleLookup,4,FALSE)),0,'Module C Corrected'!AQ86),'Module C Corrected'!AQ86)</f>
        <v>0</v>
      </c>
      <c r="AR86" s="33">
        <f ca="1">IFERROR(IF(AND($A86=VLOOKUP($A86&amp;"."&amp;$C86,UncollectibleLookup,2,FALSE),$C86=VLOOKUP($A86&amp;"."&amp;$C86,UncollectibleLookup,4,FALSE)),0,'Module C Corrected'!AR86),'Module C Corrected'!AR86)</f>
        <v>0</v>
      </c>
      <c r="AS86" s="33">
        <f ca="1">IFERROR(IF(AND($A86=VLOOKUP($A86&amp;"."&amp;$C86,UncollectibleLookup,2,FALSE),$C86=VLOOKUP($A86&amp;"."&amp;$C86,UncollectibleLookup,4,FALSE)),0,'Module C Corrected'!AS86),'Module C Corrected'!AS86)</f>
        <v>0</v>
      </c>
      <c r="AT86" s="33">
        <f ca="1">IFERROR(IF(AND($A86=VLOOKUP($A86&amp;"."&amp;$C86,UncollectibleLookup,2,FALSE),$C86=VLOOKUP($A86&amp;"."&amp;$C86,UncollectibleLookup,4,FALSE)),0,'Module C Corrected'!AT86),'Module C Corrected'!AT86)</f>
        <v>0</v>
      </c>
      <c r="AU86" s="33">
        <f ca="1">IFERROR(IF(AND($A86=VLOOKUP($A86&amp;"."&amp;$C86,UncollectibleLookup,2,FALSE),$C86=VLOOKUP($A86&amp;"."&amp;$C86,UncollectibleLookup,4,FALSE)),0,'Module C Corrected'!AU86),'Module C Corrected'!AU86)</f>
        <v>0</v>
      </c>
      <c r="AV86" s="33">
        <f ca="1">IFERROR(IF(AND($A86=VLOOKUP($A86&amp;"."&amp;$C86,UncollectibleLookup,2,FALSE),$C86=VLOOKUP($A86&amp;"."&amp;$C86,UncollectibleLookup,4,FALSE)),0,'Module C Corrected'!AV86),'Module C Corrected'!AV86)</f>
        <v>0</v>
      </c>
      <c r="AW86" s="33">
        <f ca="1">IFERROR(IF(AND($A86=VLOOKUP($A86&amp;"."&amp;$C86,UncollectibleLookup,2,FALSE),$C86=VLOOKUP($A86&amp;"."&amp;$C86,UncollectibleLookup,4,FALSE)),0,'Module C Corrected'!AW86),'Module C Corrected'!AW86)</f>
        <v>0</v>
      </c>
      <c r="AX86" s="33">
        <f ca="1">IFERROR(IF(AND($A86=VLOOKUP($A86&amp;"."&amp;$C86,UncollectibleLookup,2,FALSE),$C86=VLOOKUP($A86&amp;"."&amp;$C86,UncollectibleLookup,4,FALSE)),0,'Module C Corrected'!AX86),'Module C Corrected'!AX86)</f>
        <v>0</v>
      </c>
      <c r="AY86" s="33">
        <f ca="1">IFERROR(IF(AND($A86=VLOOKUP($A86&amp;"."&amp;$C86,UncollectibleLookup,2,FALSE),$C86=VLOOKUP($A86&amp;"."&amp;$C86,UncollectibleLookup,4,FALSE)),0,'Module C Corrected'!AY86),'Module C Corrected'!AY86)</f>
        <v>0</v>
      </c>
      <c r="AZ86" s="33">
        <f ca="1">IFERROR(IF(AND($A86=VLOOKUP($A86&amp;"."&amp;$C86,UncollectibleLookup,2,FALSE),$C86=VLOOKUP($A86&amp;"."&amp;$C86,UncollectibleLookup,4,FALSE)),0,'Module C Corrected'!AZ86),'Module C Corrected'!AZ86)</f>
        <v>0</v>
      </c>
      <c r="BA86" s="31">
        <f t="shared" ca="1" si="27"/>
        <v>0</v>
      </c>
      <c r="BB86" s="31">
        <f t="shared" ca="1" si="27"/>
        <v>0</v>
      </c>
      <c r="BC86" s="31">
        <f t="shared" ca="1" si="27"/>
        <v>0</v>
      </c>
      <c r="BD86" s="31">
        <f t="shared" ca="1" si="27"/>
        <v>0</v>
      </c>
      <c r="BE86" s="31">
        <f t="shared" ca="1" si="27"/>
        <v>0</v>
      </c>
      <c r="BF86" s="31">
        <f t="shared" ca="1" si="27"/>
        <v>0</v>
      </c>
      <c r="BG86" s="31">
        <f t="shared" ca="1" si="42"/>
        <v>0</v>
      </c>
      <c r="BH86" s="31">
        <f t="shared" ca="1" si="42"/>
        <v>0</v>
      </c>
      <c r="BI86" s="31">
        <f t="shared" ca="1" si="42"/>
        <v>0</v>
      </c>
      <c r="BJ86" s="31">
        <f t="shared" ca="1" si="42"/>
        <v>0</v>
      </c>
      <c r="BK86" s="31">
        <f t="shared" ca="1" si="42"/>
        <v>0</v>
      </c>
      <c r="BL86" s="31">
        <f t="shared" ca="1" si="42"/>
        <v>0</v>
      </c>
      <c r="BM86" s="6">
        <f t="shared" ca="1" si="45"/>
        <v>8.5300000000000001E-2</v>
      </c>
      <c r="BN86" s="6">
        <f t="shared" ca="1" si="45"/>
        <v>8.5300000000000001E-2</v>
      </c>
      <c r="BO86" s="6">
        <f t="shared" ca="1" si="45"/>
        <v>8.5300000000000001E-2</v>
      </c>
      <c r="BP86" s="6">
        <f t="shared" ca="1" si="45"/>
        <v>8.5300000000000001E-2</v>
      </c>
      <c r="BQ86" s="6">
        <f t="shared" ca="1" si="45"/>
        <v>8.5300000000000001E-2</v>
      </c>
      <c r="BR86" s="6">
        <f t="shared" ca="1" si="45"/>
        <v>8.5300000000000001E-2</v>
      </c>
      <c r="BS86" s="6">
        <f t="shared" ca="1" si="45"/>
        <v>8.5300000000000001E-2</v>
      </c>
      <c r="BT86" s="6">
        <f t="shared" ca="1" si="45"/>
        <v>8.5300000000000001E-2</v>
      </c>
      <c r="BU86" s="6">
        <f t="shared" ca="1" si="45"/>
        <v>8.5300000000000001E-2</v>
      </c>
      <c r="BV86" s="6">
        <f t="shared" ca="1" si="45"/>
        <v>8.5300000000000001E-2</v>
      </c>
      <c r="BW86" s="6">
        <f t="shared" ca="1" si="45"/>
        <v>8.5300000000000001E-2</v>
      </c>
      <c r="BX86" s="6">
        <f t="shared" ca="1" si="45"/>
        <v>8.5300000000000001E-2</v>
      </c>
      <c r="BY86" s="31">
        <f t="shared" ca="1" si="31"/>
        <v>0</v>
      </c>
      <c r="BZ86" s="31">
        <f t="shared" ca="1" si="31"/>
        <v>0</v>
      </c>
      <c r="CA86" s="31">
        <f t="shared" ca="1" si="31"/>
        <v>0</v>
      </c>
      <c r="CB86" s="31">
        <f t="shared" ca="1" si="31"/>
        <v>0</v>
      </c>
      <c r="CC86" s="31">
        <f t="shared" ca="1" si="31"/>
        <v>0</v>
      </c>
      <c r="CD86" s="31">
        <f t="shared" ca="1" si="31"/>
        <v>0</v>
      </c>
      <c r="CE86" s="31">
        <f t="shared" ca="1" si="31"/>
        <v>0</v>
      </c>
      <c r="CF86" s="31">
        <f t="shared" ca="1" si="31"/>
        <v>0</v>
      </c>
      <c r="CG86" s="31">
        <f t="shared" ca="1" si="31"/>
        <v>0</v>
      </c>
      <c r="CH86" s="31">
        <f t="shared" ca="1" si="31"/>
        <v>0</v>
      </c>
      <c r="CI86" s="31">
        <f t="shared" ca="1" si="31"/>
        <v>0</v>
      </c>
      <c r="CJ86" s="31">
        <f t="shared" ca="1" si="31"/>
        <v>0</v>
      </c>
      <c r="CK86" s="32">
        <f t="shared" ca="1" si="28"/>
        <v>0</v>
      </c>
      <c r="CL86" s="32">
        <f t="shared" ca="1" si="28"/>
        <v>0</v>
      </c>
      <c r="CM86" s="32">
        <f t="shared" ca="1" si="28"/>
        <v>0</v>
      </c>
      <c r="CN86" s="32">
        <f t="shared" ca="1" si="28"/>
        <v>0</v>
      </c>
      <c r="CO86" s="32">
        <f t="shared" ca="1" si="28"/>
        <v>0</v>
      </c>
      <c r="CP86" s="32">
        <f t="shared" ca="1" si="28"/>
        <v>0</v>
      </c>
      <c r="CQ86" s="32">
        <f t="shared" ca="1" si="43"/>
        <v>0</v>
      </c>
      <c r="CR86" s="32">
        <f t="shared" ca="1" si="43"/>
        <v>0</v>
      </c>
      <c r="CS86" s="32">
        <f t="shared" ca="1" si="43"/>
        <v>0</v>
      </c>
      <c r="CT86" s="32">
        <f t="shared" ca="1" si="43"/>
        <v>0</v>
      </c>
      <c r="CU86" s="32">
        <f t="shared" ca="1" si="43"/>
        <v>0</v>
      </c>
      <c r="CV86" s="32">
        <f t="shared" ca="1" si="43"/>
        <v>0</v>
      </c>
      <c r="CW86" s="31">
        <f t="shared" ca="1" si="29"/>
        <v>0</v>
      </c>
      <c r="CX86" s="31">
        <f t="shared" ca="1" si="29"/>
        <v>0</v>
      </c>
      <c r="CY86" s="31">
        <f t="shared" ca="1" si="29"/>
        <v>0</v>
      </c>
      <c r="CZ86" s="31">
        <f t="shared" ca="1" si="29"/>
        <v>0</v>
      </c>
      <c r="DA86" s="31">
        <f t="shared" ca="1" si="29"/>
        <v>0</v>
      </c>
      <c r="DB86" s="31">
        <f t="shared" ca="1" si="29"/>
        <v>0</v>
      </c>
      <c r="DC86" s="31">
        <f t="shared" ca="1" si="44"/>
        <v>0</v>
      </c>
      <c r="DD86" s="31">
        <f t="shared" ca="1" si="44"/>
        <v>0</v>
      </c>
      <c r="DE86" s="31">
        <f t="shared" ca="1" si="44"/>
        <v>0</v>
      </c>
      <c r="DF86" s="31">
        <f t="shared" ca="1" si="44"/>
        <v>0</v>
      </c>
      <c r="DG86" s="31">
        <f t="shared" ca="1" si="44"/>
        <v>0</v>
      </c>
      <c r="DH86" s="31">
        <f t="shared" ca="1" si="44"/>
        <v>0</v>
      </c>
      <c r="DI86" s="32">
        <f t="shared" ca="1" si="36"/>
        <v>0</v>
      </c>
      <c r="DJ86" s="32">
        <f t="shared" ca="1" si="36"/>
        <v>0</v>
      </c>
      <c r="DK86" s="32">
        <f t="shared" ca="1" si="36"/>
        <v>0</v>
      </c>
      <c r="DL86" s="32">
        <f t="shared" ca="1" si="32"/>
        <v>0</v>
      </c>
      <c r="DM86" s="32">
        <f t="shared" ca="1" si="32"/>
        <v>0</v>
      </c>
      <c r="DN86" s="32">
        <f t="shared" ca="1" si="32"/>
        <v>0</v>
      </c>
      <c r="DO86" s="32">
        <f t="shared" ca="1" si="32"/>
        <v>0</v>
      </c>
      <c r="DP86" s="32">
        <f t="shared" ca="1" si="32"/>
        <v>0</v>
      </c>
      <c r="DQ86" s="32">
        <f t="shared" ca="1" si="32"/>
        <v>0</v>
      </c>
      <c r="DR86" s="32">
        <f t="shared" ca="1" si="32"/>
        <v>0</v>
      </c>
      <c r="DS86" s="32">
        <f t="shared" ca="1" si="32"/>
        <v>0</v>
      </c>
      <c r="DT86" s="32">
        <f t="shared" ca="1" si="32"/>
        <v>0</v>
      </c>
      <c r="DU86" s="31">
        <f t="shared" ca="1" si="37"/>
        <v>0</v>
      </c>
      <c r="DV86" s="31">
        <f t="shared" ca="1" si="37"/>
        <v>0</v>
      </c>
      <c r="DW86" s="31">
        <f t="shared" ca="1" si="37"/>
        <v>0</v>
      </c>
      <c r="DX86" s="31">
        <f t="shared" ca="1" si="33"/>
        <v>0</v>
      </c>
      <c r="DY86" s="31">
        <f t="shared" ca="1" si="33"/>
        <v>0</v>
      </c>
      <c r="DZ86" s="31">
        <f t="shared" ca="1" si="33"/>
        <v>0</v>
      </c>
      <c r="EA86" s="31">
        <f t="shared" ca="1" si="33"/>
        <v>0</v>
      </c>
      <c r="EB86" s="31">
        <f t="shared" ca="1" si="33"/>
        <v>0</v>
      </c>
      <c r="EC86" s="31">
        <f t="shared" ca="1" si="33"/>
        <v>0</v>
      </c>
      <c r="ED86" s="31">
        <f t="shared" ca="1" si="33"/>
        <v>0</v>
      </c>
      <c r="EE86" s="31">
        <f t="shared" ca="1" si="33"/>
        <v>0</v>
      </c>
      <c r="EF86" s="31">
        <f t="shared" ca="1" si="33"/>
        <v>0</v>
      </c>
      <c r="EG86" s="32">
        <f t="shared" ca="1" si="38"/>
        <v>0</v>
      </c>
      <c r="EH86" s="32">
        <f t="shared" ca="1" si="38"/>
        <v>0</v>
      </c>
      <c r="EI86" s="32">
        <f t="shared" ca="1" si="38"/>
        <v>0</v>
      </c>
      <c r="EJ86" s="32">
        <f t="shared" ca="1" si="34"/>
        <v>0</v>
      </c>
      <c r="EK86" s="32">
        <f t="shared" ca="1" si="34"/>
        <v>0</v>
      </c>
      <c r="EL86" s="32">
        <f t="shared" ca="1" si="34"/>
        <v>0</v>
      </c>
      <c r="EM86" s="32">
        <f t="shared" ca="1" si="34"/>
        <v>0</v>
      </c>
      <c r="EN86" s="32">
        <f t="shared" ca="1" si="34"/>
        <v>0</v>
      </c>
      <c r="EO86" s="32">
        <f t="shared" ca="1" si="34"/>
        <v>0</v>
      </c>
      <c r="EP86" s="32">
        <f t="shared" ca="1" si="34"/>
        <v>0</v>
      </c>
      <c r="EQ86" s="32">
        <f t="shared" ca="1" si="34"/>
        <v>0</v>
      </c>
      <c r="ER86" s="32">
        <f t="shared" ca="1" si="34"/>
        <v>0</v>
      </c>
    </row>
    <row r="87" spans="1:148">
      <c r="A87" t="s">
        <v>457</v>
      </c>
      <c r="B87" s="1" t="s">
        <v>111</v>
      </c>
      <c r="C87" t="str">
        <f t="shared" ca="1" si="40"/>
        <v>MKR1</v>
      </c>
      <c r="D87" t="str">
        <f t="shared" ca="1" si="41"/>
        <v>Muskeg River Industrial System</v>
      </c>
      <c r="E87" s="51">
        <f ca="1">IFERROR(IF(AND($A87=VLOOKUP($A87&amp;"."&amp;$C87,UncollectibleLookup,2,FALSE),$C87=VLOOKUP($A87&amp;"."&amp;$C87,UncollectibleLookup,4,FALSE)),0,'Module C Corrected'!E87),'Module C Corrected'!E87)</f>
        <v>0</v>
      </c>
      <c r="F87" s="51">
        <f ca="1">IFERROR(IF(AND($A87=VLOOKUP($A87&amp;"."&amp;$C87,UncollectibleLookup,2,FALSE),$C87=VLOOKUP($A87&amp;"."&amp;$C87,UncollectibleLookup,4,FALSE)),0,'Module C Corrected'!F87),'Module C Corrected'!F87)</f>
        <v>48379.897499999999</v>
      </c>
      <c r="G87" s="51">
        <f ca="1">IFERROR(IF(AND($A87=VLOOKUP($A87&amp;"."&amp;$C87,UncollectibleLookup,2,FALSE),$C87=VLOOKUP($A87&amp;"."&amp;$C87,UncollectibleLookup,4,FALSE)),0,'Module C Corrected'!G87),'Module C Corrected'!G87)</f>
        <v>58191.323799999998</v>
      </c>
      <c r="H87" s="51">
        <f ca="1">IFERROR(IF(AND($A87=VLOOKUP($A87&amp;"."&amp;$C87,UncollectibleLookup,2,FALSE),$C87=VLOOKUP($A87&amp;"."&amp;$C87,UncollectibleLookup,4,FALSE)),0,'Module C Corrected'!H87),'Module C Corrected'!H87)</f>
        <v>47864.705099999999</v>
      </c>
      <c r="I87" s="51">
        <f ca="1">IFERROR(IF(AND($A87=VLOOKUP($A87&amp;"."&amp;$C87,UncollectibleLookup,2,FALSE),$C87=VLOOKUP($A87&amp;"."&amp;$C87,UncollectibleLookup,4,FALSE)),0,'Module C Corrected'!I87),'Module C Corrected'!I87)</f>
        <v>45940.925000000003</v>
      </c>
      <c r="J87" s="51">
        <f ca="1">IFERROR(IF(AND($A87=VLOOKUP($A87&amp;"."&amp;$C87,UncollectibleLookup,2,FALSE),$C87=VLOOKUP($A87&amp;"."&amp;$C87,UncollectibleLookup,4,FALSE)),0,'Module C Corrected'!J87),'Module C Corrected'!J87)</f>
        <v>43585.0164</v>
      </c>
      <c r="K87" s="51">
        <f ca="1">IFERROR(IF(AND($A87=VLOOKUP($A87&amp;"."&amp;$C87,UncollectibleLookup,2,FALSE),$C87=VLOOKUP($A87&amp;"."&amp;$C87,UncollectibleLookup,4,FALSE)),0,'Module C Corrected'!K87),'Module C Corrected'!K87)</f>
        <v>49584.527699999999</v>
      </c>
      <c r="L87" s="51">
        <f ca="1">IFERROR(IF(AND($A87=VLOOKUP($A87&amp;"."&amp;$C87,UncollectibleLookup,2,FALSE),$C87=VLOOKUP($A87&amp;"."&amp;$C87,UncollectibleLookup,4,FALSE)),0,'Module C Corrected'!L87),'Module C Corrected'!L87)</f>
        <v>46301.929100000001</v>
      </c>
      <c r="M87" s="51">
        <f ca="1">IFERROR(IF(AND($A87=VLOOKUP($A87&amp;"."&amp;$C87,UncollectibleLookup,2,FALSE),$C87=VLOOKUP($A87&amp;"."&amp;$C87,UncollectibleLookup,4,FALSE)),0,'Module C Corrected'!M87),'Module C Corrected'!M87)</f>
        <v>47584.127800000002</v>
      </c>
      <c r="N87" s="51">
        <f ca="1">IFERROR(IF(AND($A87=VLOOKUP($A87&amp;"."&amp;$C87,UncollectibleLookup,2,FALSE),$C87=VLOOKUP($A87&amp;"."&amp;$C87,UncollectibleLookup,4,FALSE)),0,'Module C Corrected'!N87),'Module C Corrected'!N87)</f>
        <v>51557.734299999996</v>
      </c>
      <c r="O87" s="51">
        <f ca="1">IFERROR(IF(AND($A87=VLOOKUP($A87&amp;"."&amp;$C87,UncollectibleLookup,2,FALSE),$C87=VLOOKUP($A87&amp;"."&amp;$C87,UncollectibleLookup,4,FALSE)),0,'Module C Corrected'!O87),'Module C Corrected'!O87)</f>
        <v>59260.525199999996</v>
      </c>
      <c r="P87" s="51">
        <f ca="1">IFERROR(IF(AND($A87=VLOOKUP($A87&amp;"."&amp;$C87,UncollectibleLookup,2,FALSE),$C87=VLOOKUP($A87&amp;"."&amp;$C87,UncollectibleLookup,4,FALSE)),0,'Module C Corrected'!P87),'Module C Corrected'!P87)</f>
        <v>58961.925900000002</v>
      </c>
      <c r="Q87" s="32">
        <f ca="1">IFERROR(IF(AND($A87=VLOOKUP($A87&amp;"."&amp;$C87,UncollectibleLookup,2,FALSE),$C87=VLOOKUP($A87&amp;"."&amp;$C87,UncollectibleLookup,4,FALSE)),0,'Module C Corrected'!Q87),'Module C Corrected'!Q87)</f>
        <v>0</v>
      </c>
      <c r="R87" s="32">
        <f ca="1">IFERROR(IF(AND($A87=VLOOKUP($A87&amp;"."&amp;$C87,UncollectibleLookup,2,FALSE),$C87=VLOOKUP($A87&amp;"."&amp;$C87,UncollectibleLookup,4,FALSE)),0,'Module C Corrected'!R87),'Module C Corrected'!R87)</f>
        <v>2723216.42</v>
      </c>
      <c r="S87" s="32">
        <f ca="1">IFERROR(IF(AND($A87=VLOOKUP($A87&amp;"."&amp;$C87,UncollectibleLookup,2,FALSE),$C87=VLOOKUP($A87&amp;"."&amp;$C87,UncollectibleLookup,4,FALSE)),0,'Module C Corrected'!S87),'Module C Corrected'!S87)</f>
        <v>2674743.7799999998</v>
      </c>
      <c r="T87" s="32">
        <f ca="1">IFERROR(IF(AND($A87=VLOOKUP($A87&amp;"."&amp;$C87,UncollectibleLookup,2,FALSE),$C87=VLOOKUP($A87&amp;"."&amp;$C87,UncollectibleLookup,4,FALSE)),0,'Module C Corrected'!T87),'Module C Corrected'!T87)</f>
        <v>1591677.65</v>
      </c>
      <c r="U87" s="32">
        <f ca="1">IFERROR(IF(AND($A87=VLOOKUP($A87&amp;"."&amp;$C87,UncollectibleLookup,2,FALSE),$C87=VLOOKUP($A87&amp;"."&amp;$C87,UncollectibleLookup,4,FALSE)),0,'Module C Corrected'!U87),'Module C Corrected'!U87)</f>
        <v>1564533.99</v>
      </c>
      <c r="V87" s="32">
        <f ca="1">IFERROR(IF(AND($A87=VLOOKUP($A87&amp;"."&amp;$C87,UncollectibleLookup,2,FALSE),$C87=VLOOKUP($A87&amp;"."&amp;$C87,UncollectibleLookup,4,FALSE)),0,'Module C Corrected'!V87),'Module C Corrected'!V87)</f>
        <v>1617735.89</v>
      </c>
      <c r="W87" s="32">
        <f ca="1">IFERROR(IF(AND($A87=VLOOKUP($A87&amp;"."&amp;$C87,UncollectibleLookup,2,FALSE),$C87=VLOOKUP($A87&amp;"."&amp;$C87,UncollectibleLookup,4,FALSE)),0,'Module C Corrected'!W87),'Module C Corrected'!W87)</f>
        <v>2246346.64</v>
      </c>
      <c r="X87" s="32">
        <f ca="1">IFERROR(IF(AND($A87=VLOOKUP($A87&amp;"."&amp;$C87,UncollectibleLookup,2,FALSE),$C87=VLOOKUP($A87&amp;"."&amp;$C87,UncollectibleLookup,4,FALSE)),0,'Module C Corrected'!X87),'Module C Corrected'!X87)</f>
        <v>1812982.94</v>
      </c>
      <c r="Y87" s="32">
        <f ca="1">IFERROR(IF(AND($A87=VLOOKUP($A87&amp;"."&amp;$C87,UncollectibleLookup,2,FALSE),$C87=VLOOKUP($A87&amp;"."&amp;$C87,UncollectibleLookup,4,FALSE)),0,'Module C Corrected'!Y87),'Module C Corrected'!Y87)</f>
        <v>4196835.25</v>
      </c>
      <c r="Z87" s="32">
        <f ca="1">IFERROR(IF(AND($A87=VLOOKUP($A87&amp;"."&amp;$C87,UncollectibleLookup,2,FALSE),$C87=VLOOKUP($A87&amp;"."&amp;$C87,UncollectibleLookup,4,FALSE)),0,'Module C Corrected'!Z87),'Module C Corrected'!Z87)</f>
        <v>1908634.06</v>
      </c>
      <c r="AA87" s="32">
        <f ca="1">IFERROR(IF(AND($A87=VLOOKUP($A87&amp;"."&amp;$C87,UncollectibleLookup,2,FALSE),$C87=VLOOKUP($A87&amp;"."&amp;$C87,UncollectibleLookup,4,FALSE)),0,'Module C Corrected'!AA87),'Module C Corrected'!AA87)</f>
        <v>3269647.96</v>
      </c>
      <c r="AB87" s="32">
        <f ca="1">IFERROR(IF(AND($A87=VLOOKUP($A87&amp;"."&amp;$C87,UncollectibleLookup,2,FALSE),$C87=VLOOKUP($A87&amp;"."&amp;$C87,UncollectibleLookup,4,FALSE)),0,'Module C Corrected'!AB87),'Module C Corrected'!AB87)</f>
        <v>3528221.61</v>
      </c>
      <c r="AC87" s="2" t="str">
        <f>IF(ISBLANK('Module C Corrected'!AC87),"",'Module C Corrected'!AC87)</f>
        <v/>
      </c>
      <c r="AD87" s="2">
        <f>IF(ISBLANK('Module C Corrected'!AD87),"",'Module C Corrected'!AD87)</f>
        <v>6.75</v>
      </c>
      <c r="AE87" s="2">
        <f>IF(ISBLANK('Module C Corrected'!AE87),"",'Module C Corrected'!AE87)</f>
        <v>6.75</v>
      </c>
      <c r="AF87" s="2">
        <f>IF(ISBLANK('Module C Corrected'!AF87),"",'Module C Corrected'!AF87)</f>
        <v>6.75</v>
      </c>
      <c r="AG87" s="2">
        <f>IF(ISBLANK('Module C Corrected'!AG87),"",'Module C Corrected'!AG87)</f>
        <v>6.75</v>
      </c>
      <c r="AH87" s="2">
        <f>IF(ISBLANK('Module C Corrected'!AH87),"",'Module C Corrected'!AH87)</f>
        <v>6.75</v>
      </c>
      <c r="AI87" s="2">
        <f>IF(ISBLANK('Module C Corrected'!AI87),"",'Module C Corrected'!AI87)</f>
        <v>6.75</v>
      </c>
      <c r="AJ87" s="2">
        <f>IF(ISBLANK('Module C Corrected'!AJ87),"",'Module C Corrected'!AJ87)</f>
        <v>6.75</v>
      </c>
      <c r="AK87" s="2">
        <f>IF(ISBLANK('Module C Corrected'!AK87),"",'Module C Corrected'!AK87)</f>
        <v>6.75</v>
      </c>
      <c r="AL87" s="2">
        <f>IF(ISBLANK('Module C Corrected'!AL87),"",'Module C Corrected'!AL87)</f>
        <v>6.75</v>
      </c>
      <c r="AM87" s="2">
        <f>IF(ISBLANK('Module C Corrected'!AM87),"",'Module C Corrected'!AM87)</f>
        <v>6.75</v>
      </c>
      <c r="AN87" s="2">
        <f>IF(ISBLANK('Module C Corrected'!AN87),"",'Module C Corrected'!AN87)</f>
        <v>6.75</v>
      </c>
      <c r="AO87" s="33">
        <f ca="1">IFERROR(IF(AND($A87=VLOOKUP($A87&amp;"."&amp;$C87,UncollectibleLookup,2,FALSE),$C87=VLOOKUP($A87&amp;"."&amp;$C87,UncollectibleLookup,4,FALSE)),0,'Module C Corrected'!AO87),'Module C Corrected'!AO87)</f>
        <v>0</v>
      </c>
      <c r="AP87" s="33">
        <f ca="1">IFERROR(IF(AND($A87=VLOOKUP($A87&amp;"."&amp;$C87,UncollectibleLookup,2,FALSE),$C87=VLOOKUP($A87&amp;"."&amp;$C87,UncollectibleLookup,4,FALSE)),0,'Module C Corrected'!AP87),'Module C Corrected'!AP87)</f>
        <v>183817.11</v>
      </c>
      <c r="AQ87" s="33">
        <f ca="1">IFERROR(IF(AND($A87=VLOOKUP($A87&amp;"."&amp;$C87,UncollectibleLookup,2,FALSE),$C87=VLOOKUP($A87&amp;"."&amp;$C87,UncollectibleLookup,4,FALSE)),0,'Module C Corrected'!AQ87),'Module C Corrected'!AQ87)</f>
        <v>180545.21</v>
      </c>
      <c r="AR87" s="33">
        <f ca="1">IFERROR(IF(AND($A87=VLOOKUP($A87&amp;"."&amp;$C87,UncollectibleLookup,2,FALSE),$C87=VLOOKUP($A87&amp;"."&amp;$C87,UncollectibleLookup,4,FALSE)),0,'Module C Corrected'!AR87),'Module C Corrected'!AR87)</f>
        <v>107438.24</v>
      </c>
      <c r="AS87" s="33">
        <f ca="1">IFERROR(IF(AND($A87=VLOOKUP($A87&amp;"."&amp;$C87,UncollectibleLookup,2,FALSE),$C87=VLOOKUP($A87&amp;"."&amp;$C87,UncollectibleLookup,4,FALSE)),0,'Module C Corrected'!AS87),'Module C Corrected'!AS87)</f>
        <v>105606.04</v>
      </c>
      <c r="AT87" s="33">
        <f ca="1">IFERROR(IF(AND($A87=VLOOKUP($A87&amp;"."&amp;$C87,UncollectibleLookup,2,FALSE),$C87=VLOOKUP($A87&amp;"."&amp;$C87,UncollectibleLookup,4,FALSE)),0,'Module C Corrected'!AT87),'Module C Corrected'!AT87)</f>
        <v>109197.17</v>
      </c>
      <c r="AU87" s="33">
        <f ca="1">IFERROR(IF(AND($A87=VLOOKUP($A87&amp;"."&amp;$C87,UncollectibleLookup,2,FALSE),$C87=VLOOKUP($A87&amp;"."&amp;$C87,UncollectibleLookup,4,FALSE)),0,'Module C Corrected'!AU87),'Module C Corrected'!AU87)</f>
        <v>151628.4</v>
      </c>
      <c r="AV87" s="33">
        <f ca="1">IFERROR(IF(AND($A87=VLOOKUP($A87&amp;"."&amp;$C87,UncollectibleLookup,2,FALSE),$C87=VLOOKUP($A87&amp;"."&amp;$C87,UncollectibleLookup,4,FALSE)),0,'Module C Corrected'!AV87),'Module C Corrected'!AV87)</f>
        <v>122376.35</v>
      </c>
      <c r="AW87" s="33">
        <f ca="1">IFERROR(IF(AND($A87=VLOOKUP($A87&amp;"."&amp;$C87,UncollectibleLookup,2,FALSE),$C87=VLOOKUP($A87&amp;"."&amp;$C87,UncollectibleLookup,4,FALSE)),0,'Module C Corrected'!AW87),'Module C Corrected'!AW87)</f>
        <v>283286.38</v>
      </c>
      <c r="AX87" s="33">
        <f ca="1">IFERROR(IF(AND($A87=VLOOKUP($A87&amp;"."&amp;$C87,UncollectibleLookup,2,FALSE),$C87=VLOOKUP($A87&amp;"."&amp;$C87,UncollectibleLookup,4,FALSE)),0,'Module C Corrected'!AX87),'Module C Corrected'!AX87)</f>
        <v>128832.8</v>
      </c>
      <c r="AY87" s="33">
        <f ca="1">IFERROR(IF(AND($A87=VLOOKUP($A87&amp;"."&amp;$C87,UncollectibleLookup,2,FALSE),$C87=VLOOKUP($A87&amp;"."&amp;$C87,UncollectibleLookup,4,FALSE)),0,'Module C Corrected'!AY87),'Module C Corrected'!AY87)</f>
        <v>220701.24</v>
      </c>
      <c r="AZ87" s="33">
        <f ca="1">IFERROR(IF(AND($A87=VLOOKUP($A87&amp;"."&amp;$C87,UncollectibleLookup,2,FALSE),$C87=VLOOKUP($A87&amp;"."&amp;$C87,UncollectibleLookup,4,FALSE)),0,'Module C Corrected'!AZ87),'Module C Corrected'!AZ87)</f>
        <v>238154.96</v>
      </c>
      <c r="BA87" s="31">
        <f t="shared" ca="1" si="27"/>
        <v>0</v>
      </c>
      <c r="BB87" s="31">
        <f t="shared" ca="1" si="27"/>
        <v>-816.96</v>
      </c>
      <c r="BC87" s="31">
        <f t="shared" ca="1" si="27"/>
        <v>-802.42</v>
      </c>
      <c r="BD87" s="31">
        <f t="shared" ca="1" si="27"/>
        <v>-636.66999999999996</v>
      </c>
      <c r="BE87" s="31">
        <f t="shared" ca="1" si="27"/>
        <v>-625.80999999999995</v>
      </c>
      <c r="BF87" s="31">
        <f t="shared" ca="1" si="27"/>
        <v>-647.09</v>
      </c>
      <c r="BG87" s="31">
        <f t="shared" ca="1" si="42"/>
        <v>0</v>
      </c>
      <c r="BH87" s="31">
        <f t="shared" ca="1" si="42"/>
        <v>0</v>
      </c>
      <c r="BI87" s="31">
        <f t="shared" ca="1" si="42"/>
        <v>0</v>
      </c>
      <c r="BJ87" s="31">
        <f t="shared" ca="1" si="42"/>
        <v>-2290.36</v>
      </c>
      <c r="BK87" s="31">
        <f t="shared" ca="1" si="42"/>
        <v>-3923.58</v>
      </c>
      <c r="BL87" s="31">
        <f t="shared" ca="1" si="42"/>
        <v>-4233.87</v>
      </c>
      <c r="BM87" s="6">
        <f t="shared" ca="1" si="45"/>
        <v>8.5300000000000001E-2</v>
      </c>
      <c r="BN87" s="6">
        <f t="shared" ca="1" si="45"/>
        <v>8.5300000000000001E-2</v>
      </c>
      <c r="BO87" s="6">
        <f t="shared" ca="1" si="45"/>
        <v>8.5300000000000001E-2</v>
      </c>
      <c r="BP87" s="6">
        <f t="shared" ca="1" si="45"/>
        <v>8.5300000000000001E-2</v>
      </c>
      <c r="BQ87" s="6">
        <f t="shared" ca="1" si="45"/>
        <v>8.5300000000000001E-2</v>
      </c>
      <c r="BR87" s="6">
        <f t="shared" ca="1" si="45"/>
        <v>8.5300000000000001E-2</v>
      </c>
      <c r="BS87" s="6">
        <f t="shared" ca="1" si="45"/>
        <v>8.5300000000000001E-2</v>
      </c>
      <c r="BT87" s="6">
        <f t="shared" ca="1" si="45"/>
        <v>8.5300000000000001E-2</v>
      </c>
      <c r="BU87" s="6">
        <f t="shared" ca="1" si="45"/>
        <v>8.5300000000000001E-2</v>
      </c>
      <c r="BV87" s="6">
        <f t="shared" ca="1" si="45"/>
        <v>8.5300000000000001E-2</v>
      </c>
      <c r="BW87" s="6">
        <f t="shared" ca="1" si="45"/>
        <v>8.5300000000000001E-2</v>
      </c>
      <c r="BX87" s="6">
        <f t="shared" ca="1" si="45"/>
        <v>8.5300000000000001E-2</v>
      </c>
      <c r="BY87" s="31">
        <f t="shared" ca="1" si="31"/>
        <v>0</v>
      </c>
      <c r="BZ87" s="31">
        <f t="shared" ca="1" si="31"/>
        <v>232290.36</v>
      </c>
      <c r="CA87" s="31">
        <f t="shared" ca="1" si="31"/>
        <v>228155.64</v>
      </c>
      <c r="CB87" s="31">
        <f t="shared" ca="1" si="31"/>
        <v>135770.1</v>
      </c>
      <c r="CC87" s="31">
        <f t="shared" ca="1" si="31"/>
        <v>133454.75</v>
      </c>
      <c r="CD87" s="31">
        <f t="shared" ca="1" si="31"/>
        <v>137992.87</v>
      </c>
      <c r="CE87" s="31">
        <f t="shared" ca="1" si="31"/>
        <v>191613.37</v>
      </c>
      <c r="CF87" s="31">
        <f t="shared" ca="1" si="31"/>
        <v>154647.44</v>
      </c>
      <c r="CG87" s="31">
        <f t="shared" ca="1" si="31"/>
        <v>357990.05</v>
      </c>
      <c r="CH87" s="31">
        <f t="shared" ca="1" si="31"/>
        <v>162806.49</v>
      </c>
      <c r="CI87" s="31">
        <f t="shared" ca="1" si="31"/>
        <v>278900.96999999997</v>
      </c>
      <c r="CJ87" s="31">
        <f t="shared" ca="1" si="31"/>
        <v>300957.3</v>
      </c>
      <c r="CK87" s="32">
        <f t="shared" ca="1" si="28"/>
        <v>0</v>
      </c>
      <c r="CL87" s="32">
        <f t="shared" ca="1" si="28"/>
        <v>6808.04</v>
      </c>
      <c r="CM87" s="32">
        <f t="shared" ca="1" si="28"/>
        <v>6686.86</v>
      </c>
      <c r="CN87" s="32">
        <f t="shared" ca="1" si="28"/>
        <v>3979.19</v>
      </c>
      <c r="CO87" s="32">
        <f t="shared" ca="1" si="28"/>
        <v>3911.33</v>
      </c>
      <c r="CP87" s="32">
        <f t="shared" ca="1" si="28"/>
        <v>4044.34</v>
      </c>
      <c r="CQ87" s="32">
        <f t="shared" ca="1" si="43"/>
        <v>5615.87</v>
      </c>
      <c r="CR87" s="32">
        <f t="shared" ca="1" si="43"/>
        <v>4532.46</v>
      </c>
      <c r="CS87" s="32">
        <f t="shared" ca="1" si="43"/>
        <v>10492.09</v>
      </c>
      <c r="CT87" s="32">
        <f t="shared" ca="1" si="43"/>
        <v>4771.59</v>
      </c>
      <c r="CU87" s="32">
        <f t="shared" ca="1" si="43"/>
        <v>8174.12</v>
      </c>
      <c r="CV87" s="32">
        <f t="shared" ca="1" si="43"/>
        <v>8820.5499999999993</v>
      </c>
      <c r="CW87" s="31">
        <f t="shared" ca="1" si="29"/>
        <v>0</v>
      </c>
      <c r="CX87" s="31">
        <f t="shared" ca="1" si="29"/>
        <v>56098.250000000007</v>
      </c>
      <c r="CY87" s="31">
        <f t="shared" ca="1" si="29"/>
        <v>55099.710000000006</v>
      </c>
      <c r="CZ87" s="31">
        <f t="shared" ca="1" si="29"/>
        <v>32947.72</v>
      </c>
      <c r="DA87" s="31">
        <f t="shared" ca="1" si="29"/>
        <v>32385.849999999995</v>
      </c>
      <c r="DB87" s="31">
        <f t="shared" ca="1" si="29"/>
        <v>33487.12999999999</v>
      </c>
      <c r="DC87" s="31">
        <f t="shared" ca="1" si="44"/>
        <v>45600.84</v>
      </c>
      <c r="DD87" s="31">
        <f t="shared" ca="1" si="44"/>
        <v>36803.549999999988</v>
      </c>
      <c r="DE87" s="31">
        <f t="shared" ca="1" si="44"/>
        <v>85195.760000000009</v>
      </c>
      <c r="DF87" s="31">
        <f t="shared" ca="1" si="44"/>
        <v>41035.639999999985</v>
      </c>
      <c r="DG87" s="31">
        <f t="shared" ca="1" si="44"/>
        <v>70297.429999999978</v>
      </c>
      <c r="DH87" s="31">
        <f t="shared" ca="1" si="44"/>
        <v>75856.75999999998</v>
      </c>
      <c r="DI87" s="32">
        <f t="shared" ca="1" si="36"/>
        <v>0</v>
      </c>
      <c r="DJ87" s="32">
        <f t="shared" ca="1" si="36"/>
        <v>2804.91</v>
      </c>
      <c r="DK87" s="32">
        <f t="shared" ca="1" si="36"/>
        <v>2754.99</v>
      </c>
      <c r="DL87" s="32">
        <f t="shared" ca="1" si="32"/>
        <v>1647.39</v>
      </c>
      <c r="DM87" s="32">
        <f t="shared" ca="1" si="32"/>
        <v>1619.29</v>
      </c>
      <c r="DN87" s="32">
        <f t="shared" ca="1" si="32"/>
        <v>1674.36</v>
      </c>
      <c r="DO87" s="32">
        <f t="shared" ca="1" si="32"/>
        <v>2280.04</v>
      </c>
      <c r="DP87" s="32">
        <f t="shared" ca="1" si="32"/>
        <v>1840.18</v>
      </c>
      <c r="DQ87" s="32">
        <f t="shared" ca="1" si="32"/>
        <v>4259.79</v>
      </c>
      <c r="DR87" s="32">
        <f t="shared" ca="1" si="32"/>
        <v>2051.7800000000002</v>
      </c>
      <c r="DS87" s="32">
        <f t="shared" ca="1" si="32"/>
        <v>3514.87</v>
      </c>
      <c r="DT87" s="32">
        <f t="shared" ca="1" si="32"/>
        <v>3792.84</v>
      </c>
      <c r="DU87" s="31">
        <f t="shared" ca="1" si="37"/>
        <v>0</v>
      </c>
      <c r="DV87" s="31">
        <f t="shared" ca="1" si="37"/>
        <v>17942.16</v>
      </c>
      <c r="DW87" s="31">
        <f t="shared" ca="1" si="37"/>
        <v>17506.55</v>
      </c>
      <c r="DX87" s="31">
        <f t="shared" ca="1" si="33"/>
        <v>10405.35</v>
      </c>
      <c r="DY87" s="31">
        <f t="shared" ca="1" si="33"/>
        <v>10174.67</v>
      </c>
      <c r="DZ87" s="31">
        <f t="shared" ca="1" si="33"/>
        <v>10463.780000000001</v>
      </c>
      <c r="EA87" s="31">
        <f t="shared" ca="1" si="33"/>
        <v>14174.01</v>
      </c>
      <c r="EB87" s="31">
        <f t="shared" ca="1" si="33"/>
        <v>11377.05</v>
      </c>
      <c r="EC87" s="31">
        <f t="shared" ca="1" si="33"/>
        <v>26191.77</v>
      </c>
      <c r="ED87" s="31">
        <f t="shared" ca="1" si="33"/>
        <v>12548.15</v>
      </c>
      <c r="EE87" s="31">
        <f t="shared" ca="1" si="33"/>
        <v>21376.6</v>
      </c>
      <c r="EF87" s="31">
        <f t="shared" ca="1" si="33"/>
        <v>22942.43</v>
      </c>
      <c r="EG87" s="32">
        <f t="shared" ca="1" si="38"/>
        <v>0</v>
      </c>
      <c r="EH87" s="32">
        <f t="shared" ca="1" si="38"/>
        <v>76845.320000000007</v>
      </c>
      <c r="EI87" s="32">
        <f t="shared" ca="1" si="38"/>
        <v>75361.25</v>
      </c>
      <c r="EJ87" s="32">
        <f t="shared" ca="1" si="34"/>
        <v>45000.46</v>
      </c>
      <c r="EK87" s="32">
        <f t="shared" ca="1" si="34"/>
        <v>44179.80999999999</v>
      </c>
      <c r="EL87" s="32">
        <f t="shared" ca="1" si="34"/>
        <v>45625.26999999999</v>
      </c>
      <c r="EM87" s="32">
        <f t="shared" ca="1" si="34"/>
        <v>62054.89</v>
      </c>
      <c r="EN87" s="32">
        <f t="shared" ca="1" si="34"/>
        <v>50020.779999999984</v>
      </c>
      <c r="EO87" s="32">
        <f t="shared" ca="1" si="34"/>
        <v>115647.32</v>
      </c>
      <c r="EP87" s="32">
        <f t="shared" ca="1" si="34"/>
        <v>55635.569999999985</v>
      </c>
      <c r="EQ87" s="32">
        <f t="shared" ca="1" si="34"/>
        <v>95188.899999999965</v>
      </c>
      <c r="ER87" s="32">
        <f t="shared" ca="1" si="34"/>
        <v>102592.02999999997</v>
      </c>
    </row>
    <row r="88" spans="1:148">
      <c r="A88" t="s">
        <v>437</v>
      </c>
      <c r="B88" s="1" t="s">
        <v>140</v>
      </c>
      <c r="C88" t="str">
        <f t="shared" ca="1" si="40"/>
        <v>MKRC</v>
      </c>
      <c r="D88" t="str">
        <f t="shared" ca="1" si="41"/>
        <v>MacKay River Industrial System</v>
      </c>
      <c r="E88" s="51">
        <f ca="1">IFERROR(IF(AND($A88=VLOOKUP($A88&amp;"."&amp;$C88,UncollectibleLookup,2,FALSE),$C88=VLOOKUP($A88&amp;"."&amp;$C88,UncollectibleLookup,4,FALSE)),0,'Module C Corrected'!E88),'Module C Corrected'!E88)</f>
        <v>123318.1882</v>
      </c>
      <c r="F88" s="51">
        <f ca="1">IFERROR(IF(AND($A88=VLOOKUP($A88&amp;"."&amp;$C88,UncollectibleLookup,2,FALSE),$C88=VLOOKUP($A88&amp;"."&amp;$C88,UncollectibleLookup,4,FALSE)),0,'Module C Corrected'!F88),'Module C Corrected'!F88)</f>
        <v>110595.649</v>
      </c>
      <c r="G88" s="51">
        <f ca="1">IFERROR(IF(AND($A88=VLOOKUP($A88&amp;"."&amp;$C88,UncollectibleLookup,2,FALSE),$C88=VLOOKUP($A88&amp;"."&amp;$C88,UncollectibleLookup,4,FALSE)),0,'Module C Corrected'!G88),'Module C Corrected'!G88)</f>
        <v>120423.75629999999</v>
      </c>
      <c r="H88" s="51">
        <f ca="1">IFERROR(IF(AND($A88=VLOOKUP($A88&amp;"."&amp;$C88,UncollectibleLookup,2,FALSE),$C88=VLOOKUP($A88&amp;"."&amp;$C88,UncollectibleLookup,4,FALSE)),0,'Module C Corrected'!H88),'Module C Corrected'!H88)</f>
        <v>111730.0689</v>
      </c>
      <c r="I88" s="51">
        <f ca="1">IFERROR(IF(AND($A88=VLOOKUP($A88&amp;"."&amp;$C88,UncollectibleLookup,2,FALSE),$C88=VLOOKUP($A88&amp;"."&amp;$C88,UncollectibleLookup,4,FALSE)),0,'Module C Corrected'!I88),'Module C Corrected'!I88)</f>
        <v>104338.2546</v>
      </c>
      <c r="J88" s="51">
        <f ca="1">IFERROR(IF(AND($A88=VLOOKUP($A88&amp;"."&amp;$C88,UncollectibleLookup,2,FALSE),$C88=VLOOKUP($A88&amp;"."&amp;$C88,UncollectibleLookup,4,FALSE)),0,'Module C Corrected'!J88),'Module C Corrected'!J88)</f>
        <v>105825.584</v>
      </c>
      <c r="K88" s="51">
        <f ca="1">IFERROR(IF(AND($A88=VLOOKUP($A88&amp;"."&amp;$C88,UncollectibleLookup,2,FALSE),$C88=VLOOKUP($A88&amp;"."&amp;$C88,UncollectibleLookup,4,FALSE)),0,'Module C Corrected'!K88),'Module C Corrected'!K88)</f>
        <v>91808.351500000004</v>
      </c>
      <c r="L88" s="51">
        <f ca="1">IFERROR(IF(AND($A88=VLOOKUP($A88&amp;"."&amp;$C88,UncollectibleLookup,2,FALSE),$C88=VLOOKUP($A88&amp;"."&amp;$C88,UncollectibleLookup,4,FALSE)),0,'Module C Corrected'!L88),'Module C Corrected'!L88)</f>
        <v>109950.588</v>
      </c>
      <c r="M88" s="51">
        <f ca="1">IFERROR(IF(AND($A88=VLOOKUP($A88&amp;"."&amp;$C88,UncollectibleLookup,2,FALSE),$C88=VLOOKUP($A88&amp;"."&amp;$C88,UncollectibleLookup,4,FALSE)),0,'Module C Corrected'!M88),'Module C Corrected'!M88)</f>
        <v>57595.4015</v>
      </c>
      <c r="N88" s="51">
        <f ca="1">IFERROR(IF(AND($A88=VLOOKUP($A88&amp;"."&amp;$C88,UncollectibleLookup,2,FALSE),$C88=VLOOKUP($A88&amp;"."&amp;$C88,UncollectibleLookup,4,FALSE)),0,'Module C Corrected'!N88),'Module C Corrected'!N88)</f>
        <v>116578.91989999999</v>
      </c>
      <c r="O88" s="51">
        <f ca="1">IFERROR(IF(AND($A88=VLOOKUP($A88&amp;"."&amp;$C88,UncollectibleLookup,2,FALSE),$C88=VLOOKUP($A88&amp;"."&amp;$C88,UncollectibleLookup,4,FALSE)),0,'Module C Corrected'!O88),'Module C Corrected'!O88)</f>
        <v>112849.4575</v>
      </c>
      <c r="P88" s="51">
        <f ca="1">IFERROR(IF(AND($A88=VLOOKUP($A88&amp;"."&amp;$C88,UncollectibleLookup,2,FALSE),$C88=VLOOKUP($A88&amp;"."&amp;$C88,UncollectibleLookup,4,FALSE)),0,'Module C Corrected'!P88),'Module C Corrected'!P88)</f>
        <v>122442.0797</v>
      </c>
      <c r="Q88" s="32">
        <f ca="1">IFERROR(IF(AND($A88=VLOOKUP($A88&amp;"."&amp;$C88,UncollectibleLookup,2,FALSE),$C88=VLOOKUP($A88&amp;"."&amp;$C88,UncollectibleLookup,4,FALSE)),0,'Module C Corrected'!Q88),'Module C Corrected'!Q88)</f>
        <v>11618274.609999999</v>
      </c>
      <c r="R88" s="32">
        <f ca="1">IFERROR(IF(AND($A88=VLOOKUP($A88&amp;"."&amp;$C88,UncollectibleLookup,2,FALSE),$C88=VLOOKUP($A88&amp;"."&amp;$C88,UncollectibleLookup,4,FALSE)),0,'Module C Corrected'!R88),'Module C Corrected'!R88)</f>
        <v>5857804.7199999997</v>
      </c>
      <c r="S88" s="32">
        <f ca="1">IFERROR(IF(AND($A88=VLOOKUP($A88&amp;"."&amp;$C88,UncollectibleLookup,2,FALSE),$C88=VLOOKUP($A88&amp;"."&amp;$C88,UncollectibleLookup,4,FALSE)),0,'Module C Corrected'!S88),'Module C Corrected'!S88)</f>
        <v>5208216.75</v>
      </c>
      <c r="T88" s="32">
        <f ca="1">IFERROR(IF(AND($A88=VLOOKUP($A88&amp;"."&amp;$C88,UncollectibleLookup,2,FALSE),$C88=VLOOKUP($A88&amp;"."&amp;$C88,UncollectibleLookup,4,FALSE)),0,'Module C Corrected'!T88),'Module C Corrected'!T88)</f>
        <v>3527585.41</v>
      </c>
      <c r="U88" s="32">
        <f ca="1">IFERROR(IF(AND($A88=VLOOKUP($A88&amp;"."&amp;$C88,UncollectibleLookup,2,FALSE),$C88=VLOOKUP($A88&amp;"."&amp;$C88,UncollectibleLookup,4,FALSE)),0,'Module C Corrected'!U88),'Module C Corrected'!U88)</f>
        <v>3199595.79</v>
      </c>
      <c r="V88" s="32">
        <f ca="1">IFERROR(IF(AND($A88=VLOOKUP($A88&amp;"."&amp;$C88,UncollectibleLookup,2,FALSE),$C88=VLOOKUP($A88&amp;"."&amp;$C88,UncollectibleLookup,4,FALSE)),0,'Module C Corrected'!V88),'Module C Corrected'!V88)</f>
        <v>3543629.69</v>
      </c>
      <c r="W88" s="32">
        <f ca="1">IFERROR(IF(AND($A88=VLOOKUP($A88&amp;"."&amp;$C88,UncollectibleLookup,2,FALSE),$C88=VLOOKUP($A88&amp;"."&amp;$C88,UncollectibleLookup,4,FALSE)),0,'Module C Corrected'!W88),'Module C Corrected'!W88)</f>
        <v>3672267.61</v>
      </c>
      <c r="X88" s="32">
        <f ca="1">IFERROR(IF(AND($A88=VLOOKUP($A88&amp;"."&amp;$C88,UncollectibleLookup,2,FALSE),$C88=VLOOKUP($A88&amp;"."&amp;$C88,UncollectibleLookup,4,FALSE)),0,'Module C Corrected'!X88),'Module C Corrected'!X88)</f>
        <v>3765392.13</v>
      </c>
      <c r="Y88" s="32">
        <f ca="1">IFERROR(IF(AND($A88=VLOOKUP($A88&amp;"."&amp;$C88,UncollectibleLookup,2,FALSE),$C88=VLOOKUP($A88&amp;"."&amp;$C88,UncollectibleLookup,4,FALSE)),0,'Module C Corrected'!Y88),'Module C Corrected'!Y88)</f>
        <v>3226162.66</v>
      </c>
      <c r="Z88" s="32">
        <f ca="1">IFERROR(IF(AND($A88=VLOOKUP($A88&amp;"."&amp;$C88,UncollectibleLookup,2,FALSE),$C88=VLOOKUP($A88&amp;"."&amp;$C88,UncollectibleLookup,4,FALSE)),0,'Module C Corrected'!Z88),'Module C Corrected'!Z88)</f>
        <v>4080084.17</v>
      </c>
      <c r="AA88" s="32">
        <f ca="1">IFERROR(IF(AND($A88=VLOOKUP($A88&amp;"."&amp;$C88,UncollectibleLookup,2,FALSE),$C88=VLOOKUP($A88&amp;"."&amp;$C88,UncollectibleLookup,4,FALSE)),0,'Module C Corrected'!AA88),'Module C Corrected'!AA88)</f>
        <v>5659948.29</v>
      </c>
      <c r="AB88" s="32">
        <f ca="1">IFERROR(IF(AND($A88=VLOOKUP($A88&amp;"."&amp;$C88,UncollectibleLookup,2,FALSE),$C88=VLOOKUP($A88&amp;"."&amp;$C88,UncollectibleLookup,4,FALSE)),0,'Module C Corrected'!AB88),'Module C Corrected'!AB88)</f>
        <v>6486572.1399999997</v>
      </c>
      <c r="AC88" s="2">
        <f>IF(ISBLANK('Module C Corrected'!AC88),"",'Module C Corrected'!AC88)</f>
        <v>6.59</v>
      </c>
      <c r="AD88" s="2">
        <f>IF(ISBLANK('Module C Corrected'!AD88),"",'Module C Corrected'!AD88)</f>
        <v>6.59</v>
      </c>
      <c r="AE88" s="2">
        <f>IF(ISBLANK('Module C Corrected'!AE88),"",'Module C Corrected'!AE88)</f>
        <v>6.59</v>
      </c>
      <c r="AF88" s="2">
        <f>IF(ISBLANK('Module C Corrected'!AF88),"",'Module C Corrected'!AF88)</f>
        <v>6.59</v>
      </c>
      <c r="AG88" s="2">
        <f>IF(ISBLANK('Module C Corrected'!AG88),"",'Module C Corrected'!AG88)</f>
        <v>6.59</v>
      </c>
      <c r="AH88" s="2">
        <f>IF(ISBLANK('Module C Corrected'!AH88),"",'Module C Corrected'!AH88)</f>
        <v>6.59</v>
      </c>
      <c r="AI88" s="2">
        <f>IF(ISBLANK('Module C Corrected'!AI88),"",'Module C Corrected'!AI88)</f>
        <v>6.59</v>
      </c>
      <c r="AJ88" s="2">
        <f>IF(ISBLANK('Module C Corrected'!AJ88),"",'Module C Corrected'!AJ88)</f>
        <v>6.59</v>
      </c>
      <c r="AK88" s="2">
        <f>IF(ISBLANK('Module C Corrected'!AK88),"",'Module C Corrected'!AK88)</f>
        <v>6.59</v>
      </c>
      <c r="AL88" s="2">
        <f>IF(ISBLANK('Module C Corrected'!AL88),"",'Module C Corrected'!AL88)</f>
        <v>6.59</v>
      </c>
      <c r="AM88" s="2">
        <f>IF(ISBLANK('Module C Corrected'!AM88),"",'Module C Corrected'!AM88)</f>
        <v>6.59</v>
      </c>
      <c r="AN88" s="2">
        <f>IF(ISBLANK('Module C Corrected'!AN88),"",'Module C Corrected'!AN88)</f>
        <v>6.59</v>
      </c>
      <c r="AO88" s="33">
        <f ca="1">IFERROR(IF(AND($A88=VLOOKUP($A88&amp;"."&amp;$C88,UncollectibleLookup,2,FALSE),$C88=VLOOKUP($A88&amp;"."&amp;$C88,UncollectibleLookup,4,FALSE)),0,'Module C Corrected'!AO88),'Module C Corrected'!AO88)</f>
        <v>765644.3</v>
      </c>
      <c r="AP88" s="33">
        <f ca="1">IFERROR(IF(AND($A88=VLOOKUP($A88&amp;"."&amp;$C88,UncollectibleLookup,2,FALSE),$C88=VLOOKUP($A88&amp;"."&amp;$C88,UncollectibleLookup,4,FALSE)),0,'Module C Corrected'!AP88),'Module C Corrected'!AP88)</f>
        <v>386029.33</v>
      </c>
      <c r="AQ88" s="33">
        <f ca="1">IFERROR(IF(AND($A88=VLOOKUP($A88&amp;"."&amp;$C88,UncollectibleLookup,2,FALSE),$C88=VLOOKUP($A88&amp;"."&amp;$C88,UncollectibleLookup,4,FALSE)),0,'Module C Corrected'!AQ88),'Module C Corrected'!AQ88)</f>
        <v>343221.48</v>
      </c>
      <c r="AR88" s="33">
        <f ca="1">IFERROR(IF(AND($A88=VLOOKUP($A88&amp;"."&amp;$C88,UncollectibleLookup,2,FALSE),$C88=VLOOKUP($A88&amp;"."&amp;$C88,UncollectibleLookup,4,FALSE)),0,'Module C Corrected'!AR88),'Module C Corrected'!AR88)</f>
        <v>232467.88</v>
      </c>
      <c r="AS88" s="33">
        <f ca="1">IFERROR(IF(AND($A88=VLOOKUP($A88&amp;"."&amp;$C88,UncollectibleLookup,2,FALSE),$C88=VLOOKUP($A88&amp;"."&amp;$C88,UncollectibleLookup,4,FALSE)),0,'Module C Corrected'!AS88),'Module C Corrected'!AS88)</f>
        <v>210853.36</v>
      </c>
      <c r="AT88" s="33">
        <f ca="1">IFERROR(IF(AND($A88=VLOOKUP($A88&amp;"."&amp;$C88,UncollectibleLookup,2,FALSE),$C88=VLOOKUP($A88&amp;"."&amp;$C88,UncollectibleLookup,4,FALSE)),0,'Module C Corrected'!AT88),'Module C Corrected'!AT88)</f>
        <v>233525.2</v>
      </c>
      <c r="AU88" s="33">
        <f ca="1">IFERROR(IF(AND($A88=VLOOKUP($A88&amp;"."&amp;$C88,UncollectibleLookup,2,FALSE),$C88=VLOOKUP($A88&amp;"."&amp;$C88,UncollectibleLookup,4,FALSE)),0,'Module C Corrected'!AU88),'Module C Corrected'!AU88)</f>
        <v>242002.44</v>
      </c>
      <c r="AV88" s="33">
        <f ca="1">IFERROR(IF(AND($A88=VLOOKUP($A88&amp;"."&amp;$C88,UncollectibleLookup,2,FALSE),$C88=VLOOKUP($A88&amp;"."&amp;$C88,UncollectibleLookup,4,FALSE)),0,'Module C Corrected'!AV88),'Module C Corrected'!AV88)</f>
        <v>248139.34</v>
      </c>
      <c r="AW88" s="33">
        <f ca="1">IFERROR(IF(AND($A88=VLOOKUP($A88&amp;"."&amp;$C88,UncollectibleLookup,2,FALSE),$C88=VLOOKUP($A88&amp;"."&amp;$C88,UncollectibleLookup,4,FALSE)),0,'Module C Corrected'!AW88),'Module C Corrected'!AW88)</f>
        <v>212604.12</v>
      </c>
      <c r="AX88" s="33">
        <f ca="1">IFERROR(IF(AND($A88=VLOOKUP($A88&amp;"."&amp;$C88,UncollectibleLookup,2,FALSE),$C88=VLOOKUP($A88&amp;"."&amp;$C88,UncollectibleLookup,4,FALSE)),0,'Module C Corrected'!AX88),'Module C Corrected'!AX88)</f>
        <v>268877.55</v>
      </c>
      <c r="AY88" s="33">
        <f ca="1">IFERROR(IF(AND($A88=VLOOKUP($A88&amp;"."&amp;$C88,UncollectibleLookup,2,FALSE),$C88=VLOOKUP($A88&amp;"."&amp;$C88,UncollectibleLookup,4,FALSE)),0,'Module C Corrected'!AY88),'Module C Corrected'!AY88)</f>
        <v>372990.59</v>
      </c>
      <c r="AZ88" s="33">
        <f ca="1">IFERROR(IF(AND($A88=VLOOKUP($A88&amp;"."&amp;$C88,UncollectibleLookup,2,FALSE),$C88=VLOOKUP($A88&amp;"."&amp;$C88,UncollectibleLookup,4,FALSE)),0,'Module C Corrected'!AZ88),'Module C Corrected'!AZ88)</f>
        <v>427465.1</v>
      </c>
      <c r="BA88" s="31">
        <f t="shared" ca="1" si="27"/>
        <v>-3485.48</v>
      </c>
      <c r="BB88" s="31">
        <f t="shared" ca="1" si="27"/>
        <v>-1757.34</v>
      </c>
      <c r="BC88" s="31">
        <f t="shared" ca="1" si="27"/>
        <v>-1562.47</v>
      </c>
      <c r="BD88" s="31">
        <f t="shared" ca="1" si="27"/>
        <v>-1411.03</v>
      </c>
      <c r="BE88" s="31">
        <f t="shared" ca="1" si="27"/>
        <v>-1279.8399999999999</v>
      </c>
      <c r="BF88" s="31">
        <f t="shared" ca="1" si="27"/>
        <v>-1417.45</v>
      </c>
      <c r="BG88" s="31">
        <f t="shared" ca="1" si="42"/>
        <v>0</v>
      </c>
      <c r="BH88" s="31">
        <f t="shared" ca="1" si="42"/>
        <v>0</v>
      </c>
      <c r="BI88" s="31">
        <f t="shared" ca="1" si="42"/>
        <v>0</v>
      </c>
      <c r="BJ88" s="31">
        <f t="shared" ca="1" si="42"/>
        <v>-4896.1000000000004</v>
      </c>
      <c r="BK88" s="31">
        <f t="shared" ca="1" si="42"/>
        <v>-6791.94</v>
      </c>
      <c r="BL88" s="31">
        <f t="shared" ca="1" si="42"/>
        <v>-7783.89</v>
      </c>
      <c r="BM88" s="6">
        <f t="shared" ca="1" si="45"/>
        <v>7.3899999999999993E-2</v>
      </c>
      <c r="BN88" s="6">
        <f t="shared" ca="1" si="45"/>
        <v>7.3899999999999993E-2</v>
      </c>
      <c r="BO88" s="6">
        <f t="shared" ca="1" si="45"/>
        <v>7.3899999999999993E-2</v>
      </c>
      <c r="BP88" s="6">
        <f t="shared" ca="1" si="45"/>
        <v>7.3899999999999993E-2</v>
      </c>
      <c r="BQ88" s="6">
        <f t="shared" ca="1" si="45"/>
        <v>7.3899999999999993E-2</v>
      </c>
      <c r="BR88" s="6">
        <f t="shared" ca="1" si="45"/>
        <v>7.3899999999999993E-2</v>
      </c>
      <c r="BS88" s="6">
        <f t="shared" ca="1" si="45"/>
        <v>7.3899999999999993E-2</v>
      </c>
      <c r="BT88" s="6">
        <f t="shared" ca="1" si="45"/>
        <v>7.3899999999999993E-2</v>
      </c>
      <c r="BU88" s="6">
        <f t="shared" ca="1" si="45"/>
        <v>7.3899999999999993E-2</v>
      </c>
      <c r="BV88" s="6">
        <f t="shared" ca="1" si="45"/>
        <v>7.3899999999999993E-2</v>
      </c>
      <c r="BW88" s="6">
        <f t="shared" ca="1" si="45"/>
        <v>7.3899999999999993E-2</v>
      </c>
      <c r="BX88" s="6">
        <f t="shared" ca="1" si="45"/>
        <v>7.3899999999999993E-2</v>
      </c>
      <c r="BY88" s="31">
        <f t="shared" ca="1" si="31"/>
        <v>858590.49</v>
      </c>
      <c r="BZ88" s="31">
        <f t="shared" ca="1" si="31"/>
        <v>432891.77</v>
      </c>
      <c r="CA88" s="31">
        <f t="shared" ca="1" si="31"/>
        <v>384887.22</v>
      </c>
      <c r="CB88" s="31">
        <f t="shared" ca="1" si="31"/>
        <v>260688.56</v>
      </c>
      <c r="CC88" s="31">
        <f t="shared" ca="1" si="31"/>
        <v>236450.13</v>
      </c>
      <c r="CD88" s="31">
        <f t="shared" ca="1" si="31"/>
        <v>261874.23</v>
      </c>
      <c r="CE88" s="31">
        <f t="shared" ca="1" si="31"/>
        <v>271380.58</v>
      </c>
      <c r="CF88" s="31">
        <f t="shared" ca="1" si="31"/>
        <v>278262.48</v>
      </c>
      <c r="CG88" s="31">
        <f t="shared" ca="1" si="31"/>
        <v>238413.42</v>
      </c>
      <c r="CH88" s="31">
        <f t="shared" ca="1" si="31"/>
        <v>301518.21999999997</v>
      </c>
      <c r="CI88" s="31">
        <f t="shared" ca="1" si="31"/>
        <v>418270.18</v>
      </c>
      <c r="CJ88" s="31">
        <f t="shared" ca="1" si="31"/>
        <v>479357.68</v>
      </c>
      <c r="CK88" s="32">
        <f t="shared" ca="1" si="28"/>
        <v>29045.69</v>
      </c>
      <c r="CL88" s="32">
        <f t="shared" ca="1" si="28"/>
        <v>14644.51</v>
      </c>
      <c r="CM88" s="32">
        <f t="shared" ca="1" si="28"/>
        <v>13020.54</v>
      </c>
      <c r="CN88" s="32">
        <f t="shared" ca="1" si="28"/>
        <v>8818.9599999999991</v>
      </c>
      <c r="CO88" s="32">
        <f t="shared" ca="1" si="28"/>
        <v>7998.99</v>
      </c>
      <c r="CP88" s="32">
        <f t="shared" ca="1" si="28"/>
        <v>8859.07</v>
      </c>
      <c r="CQ88" s="32">
        <f t="shared" ca="1" si="43"/>
        <v>9180.67</v>
      </c>
      <c r="CR88" s="32">
        <f t="shared" ca="1" si="43"/>
        <v>9413.48</v>
      </c>
      <c r="CS88" s="32">
        <f t="shared" ca="1" si="43"/>
        <v>8065.41</v>
      </c>
      <c r="CT88" s="32">
        <f t="shared" ca="1" si="43"/>
        <v>10200.209999999999</v>
      </c>
      <c r="CU88" s="32">
        <f t="shared" ca="1" si="43"/>
        <v>14149.87</v>
      </c>
      <c r="CV88" s="32">
        <f t="shared" ca="1" si="43"/>
        <v>16216.43</v>
      </c>
      <c r="CW88" s="31">
        <f t="shared" ca="1" si="29"/>
        <v>125477.35999999988</v>
      </c>
      <c r="CX88" s="31">
        <f t="shared" ca="1" si="29"/>
        <v>63264.290000000008</v>
      </c>
      <c r="CY88" s="31">
        <f t="shared" ca="1" si="29"/>
        <v>56248.749999999971</v>
      </c>
      <c r="CZ88" s="31">
        <f t="shared" ca="1" si="29"/>
        <v>38450.670000000013</v>
      </c>
      <c r="DA88" s="31">
        <f t="shared" ca="1" si="29"/>
        <v>34875.600000000006</v>
      </c>
      <c r="DB88" s="31">
        <f t="shared" ca="1" si="29"/>
        <v>38625.549999999974</v>
      </c>
      <c r="DC88" s="31">
        <f t="shared" ca="1" si="44"/>
        <v>38558.81</v>
      </c>
      <c r="DD88" s="31">
        <f t="shared" ca="1" si="44"/>
        <v>39536.619999999966</v>
      </c>
      <c r="DE88" s="31">
        <f t="shared" ca="1" si="44"/>
        <v>33874.710000000021</v>
      </c>
      <c r="DF88" s="31">
        <f t="shared" ca="1" si="44"/>
        <v>47736.98</v>
      </c>
      <c r="DG88" s="31">
        <f t="shared" ca="1" si="44"/>
        <v>66221.399999999965</v>
      </c>
      <c r="DH88" s="31">
        <f t="shared" ca="1" si="44"/>
        <v>75892.900000000009</v>
      </c>
      <c r="DI88" s="32">
        <f t="shared" ca="1" si="36"/>
        <v>6273.87</v>
      </c>
      <c r="DJ88" s="32">
        <f t="shared" ca="1" si="36"/>
        <v>3163.21</v>
      </c>
      <c r="DK88" s="32">
        <f t="shared" ca="1" si="36"/>
        <v>2812.44</v>
      </c>
      <c r="DL88" s="32">
        <f t="shared" ca="1" si="32"/>
        <v>1922.53</v>
      </c>
      <c r="DM88" s="32">
        <f t="shared" ca="1" si="32"/>
        <v>1743.78</v>
      </c>
      <c r="DN88" s="32">
        <f t="shared" ca="1" si="32"/>
        <v>1931.28</v>
      </c>
      <c r="DO88" s="32">
        <f t="shared" ca="1" si="32"/>
        <v>1927.94</v>
      </c>
      <c r="DP88" s="32">
        <f t="shared" ca="1" si="32"/>
        <v>1976.83</v>
      </c>
      <c r="DQ88" s="32">
        <f t="shared" ca="1" si="32"/>
        <v>1693.74</v>
      </c>
      <c r="DR88" s="32">
        <f t="shared" ca="1" si="32"/>
        <v>2386.85</v>
      </c>
      <c r="DS88" s="32">
        <f t="shared" ca="1" si="32"/>
        <v>3311.07</v>
      </c>
      <c r="DT88" s="32">
        <f t="shared" ca="1" si="32"/>
        <v>3794.65</v>
      </c>
      <c r="DU88" s="31">
        <f t="shared" ca="1" si="37"/>
        <v>40425.06</v>
      </c>
      <c r="DV88" s="31">
        <f t="shared" ca="1" si="37"/>
        <v>20234.11</v>
      </c>
      <c r="DW88" s="31">
        <f t="shared" ca="1" si="37"/>
        <v>17871.63</v>
      </c>
      <c r="DX88" s="31">
        <f t="shared" ca="1" si="33"/>
        <v>12143.26</v>
      </c>
      <c r="DY88" s="31">
        <f t="shared" ca="1" si="33"/>
        <v>10956.87</v>
      </c>
      <c r="DZ88" s="31">
        <f t="shared" ca="1" si="33"/>
        <v>12069.39</v>
      </c>
      <c r="EA88" s="31">
        <f t="shared" ca="1" si="33"/>
        <v>11985.15</v>
      </c>
      <c r="EB88" s="31">
        <f t="shared" ca="1" si="33"/>
        <v>12221.92</v>
      </c>
      <c r="EC88" s="31">
        <f t="shared" ca="1" si="33"/>
        <v>10414.120000000001</v>
      </c>
      <c r="ED88" s="31">
        <f t="shared" ca="1" si="33"/>
        <v>14597.33</v>
      </c>
      <c r="EE88" s="31">
        <f t="shared" ca="1" si="33"/>
        <v>20137.13</v>
      </c>
      <c r="EF88" s="31">
        <f t="shared" ca="1" si="33"/>
        <v>22953.360000000001</v>
      </c>
      <c r="EG88" s="32">
        <f t="shared" ca="1" si="38"/>
        <v>172176.28999999989</v>
      </c>
      <c r="EH88" s="32">
        <f t="shared" ca="1" si="38"/>
        <v>86661.610000000015</v>
      </c>
      <c r="EI88" s="32">
        <f t="shared" ca="1" si="38"/>
        <v>76932.819999999978</v>
      </c>
      <c r="EJ88" s="32">
        <f t="shared" ca="1" si="34"/>
        <v>52516.460000000014</v>
      </c>
      <c r="EK88" s="32">
        <f t="shared" ca="1" si="34"/>
        <v>47576.250000000007</v>
      </c>
      <c r="EL88" s="32">
        <f t="shared" ca="1" si="34"/>
        <v>52626.219999999972</v>
      </c>
      <c r="EM88" s="32">
        <f t="shared" ca="1" si="34"/>
        <v>52471.9</v>
      </c>
      <c r="EN88" s="32">
        <f t="shared" ca="1" si="34"/>
        <v>53735.369999999966</v>
      </c>
      <c r="EO88" s="32">
        <f t="shared" ca="1" si="34"/>
        <v>45982.570000000022</v>
      </c>
      <c r="EP88" s="32">
        <f t="shared" ca="1" si="34"/>
        <v>64721.16</v>
      </c>
      <c r="EQ88" s="32">
        <f t="shared" ca="1" si="34"/>
        <v>89669.599999999977</v>
      </c>
      <c r="ER88" s="32">
        <f t="shared" ca="1" si="34"/>
        <v>102640.91</v>
      </c>
    </row>
    <row r="89" spans="1:148">
      <c r="A89" t="s">
        <v>458</v>
      </c>
      <c r="B89" s="1" t="s">
        <v>93</v>
      </c>
      <c r="C89" t="str">
        <f t="shared" ca="1" si="40"/>
        <v>BCHIMP</v>
      </c>
      <c r="D89" t="str">
        <f t="shared" ca="1" si="41"/>
        <v>Alberta-BC Intertie - Import</v>
      </c>
      <c r="E89" s="51">
        <f ca="1">IFERROR(IF(AND($A89=VLOOKUP($A89&amp;"."&amp;$C89,UncollectibleLookup,2,FALSE),$C89=VLOOKUP($A89&amp;"."&amp;$C89,UncollectibleLookup,4,FALSE)),0,'Module C Corrected'!E89),'Module C Corrected'!E89)</f>
        <v>2827</v>
      </c>
      <c r="F89" s="51">
        <f ca="1">IFERROR(IF(AND($A89=VLOOKUP($A89&amp;"."&amp;$C89,UncollectibleLookup,2,FALSE),$C89=VLOOKUP($A89&amp;"."&amp;$C89,UncollectibleLookup,4,FALSE)),0,'Module C Corrected'!F89),'Module C Corrected'!F89)</f>
        <v>477</v>
      </c>
      <c r="G89" s="51">
        <f ca="1">IFERROR(IF(AND($A89=VLOOKUP($A89&amp;"."&amp;$C89,UncollectibleLookup,2,FALSE),$C89=VLOOKUP($A89&amp;"."&amp;$C89,UncollectibleLookup,4,FALSE)),0,'Module C Corrected'!G89),'Module C Corrected'!G89)</f>
        <v>5</v>
      </c>
      <c r="H89" s="51">
        <f ca="1">IFERROR(IF(AND($A89=VLOOKUP($A89&amp;"."&amp;$C89,UncollectibleLookup,2,FALSE),$C89=VLOOKUP($A89&amp;"."&amp;$C89,UncollectibleLookup,4,FALSE)),0,'Module C Corrected'!H89),'Module C Corrected'!H89)</f>
        <v>0</v>
      </c>
      <c r="I89" s="51">
        <f ca="1">IFERROR(IF(AND($A89=VLOOKUP($A89&amp;"."&amp;$C89,UncollectibleLookup,2,FALSE),$C89=VLOOKUP($A89&amp;"."&amp;$C89,UncollectibleLookup,4,FALSE)),0,'Module C Corrected'!I89),'Module C Corrected'!I89)</f>
        <v>0</v>
      </c>
      <c r="J89" s="51">
        <f ca="1">IFERROR(IF(AND($A89=VLOOKUP($A89&amp;"."&amp;$C89,UncollectibleLookup,2,FALSE),$C89=VLOOKUP($A89&amp;"."&amp;$C89,UncollectibleLookup,4,FALSE)),0,'Module C Corrected'!J89),'Module C Corrected'!J89)</f>
        <v>0</v>
      </c>
      <c r="K89" s="51">
        <f ca="1">IFERROR(IF(AND($A89=VLOOKUP($A89&amp;"."&amp;$C89,UncollectibleLookup,2,FALSE),$C89=VLOOKUP($A89&amp;"."&amp;$C89,UncollectibleLookup,4,FALSE)),0,'Module C Corrected'!K89),'Module C Corrected'!K89)</f>
        <v>0</v>
      </c>
      <c r="L89" s="51">
        <f ca="1">IFERROR(IF(AND($A89=VLOOKUP($A89&amp;"."&amp;$C89,UncollectibleLookup,2,FALSE),$C89=VLOOKUP($A89&amp;"."&amp;$C89,UncollectibleLookup,4,FALSE)),0,'Module C Corrected'!L89),'Module C Corrected'!L89)</f>
        <v>0</v>
      </c>
      <c r="M89" s="51">
        <f ca="1">IFERROR(IF(AND($A89=VLOOKUP($A89&amp;"."&amp;$C89,UncollectibleLookup,2,FALSE),$C89=VLOOKUP($A89&amp;"."&amp;$C89,UncollectibleLookup,4,FALSE)),0,'Module C Corrected'!M89),'Module C Corrected'!M89)</f>
        <v>0</v>
      </c>
      <c r="N89" s="51">
        <f ca="1">IFERROR(IF(AND($A89=VLOOKUP($A89&amp;"."&amp;$C89,UncollectibleLookup,2,FALSE),$C89=VLOOKUP($A89&amp;"."&amp;$C89,UncollectibleLookup,4,FALSE)),0,'Module C Corrected'!N89),'Module C Corrected'!N89)</f>
        <v>0</v>
      </c>
      <c r="O89" s="51">
        <f ca="1">IFERROR(IF(AND($A89=VLOOKUP($A89&amp;"."&amp;$C89,UncollectibleLookup,2,FALSE),$C89=VLOOKUP($A89&amp;"."&amp;$C89,UncollectibleLookup,4,FALSE)),0,'Module C Corrected'!O89),'Module C Corrected'!O89)</f>
        <v>1</v>
      </c>
      <c r="P89" s="51">
        <f ca="1">IFERROR(IF(AND($A89=VLOOKUP($A89&amp;"."&amp;$C89,UncollectibleLookup,2,FALSE),$C89=VLOOKUP($A89&amp;"."&amp;$C89,UncollectibleLookup,4,FALSE)),0,'Module C Corrected'!P89),'Module C Corrected'!P89)</f>
        <v>0</v>
      </c>
      <c r="Q89" s="32">
        <f ca="1">IFERROR(IF(AND($A89=VLOOKUP($A89&amp;"."&amp;$C89,UncollectibleLookup,2,FALSE),$C89=VLOOKUP($A89&amp;"."&amp;$C89,UncollectibleLookup,4,FALSE)),0,'Module C Corrected'!Q89),'Module C Corrected'!Q89)</f>
        <v>194136.74</v>
      </c>
      <c r="R89" s="32">
        <f ca="1">IFERROR(IF(AND($A89=VLOOKUP($A89&amp;"."&amp;$C89,UncollectibleLookup,2,FALSE),$C89=VLOOKUP($A89&amp;"."&amp;$C89,UncollectibleLookup,4,FALSE)),0,'Module C Corrected'!R89),'Module C Corrected'!R89)</f>
        <v>17847.91</v>
      </c>
      <c r="S89" s="32">
        <f ca="1">IFERROR(IF(AND($A89=VLOOKUP($A89&amp;"."&amp;$C89,UncollectibleLookup,2,FALSE),$C89=VLOOKUP($A89&amp;"."&amp;$C89,UncollectibleLookup,4,FALSE)),0,'Module C Corrected'!S89),'Module C Corrected'!S89)</f>
        <v>119.8</v>
      </c>
      <c r="T89" s="32">
        <f ca="1">IFERROR(IF(AND($A89=VLOOKUP($A89&amp;"."&amp;$C89,UncollectibleLookup,2,FALSE),$C89=VLOOKUP($A89&amp;"."&amp;$C89,UncollectibleLookup,4,FALSE)),0,'Module C Corrected'!T89),'Module C Corrected'!T89)</f>
        <v>0</v>
      </c>
      <c r="U89" s="32">
        <f ca="1">IFERROR(IF(AND($A89=VLOOKUP($A89&amp;"."&amp;$C89,UncollectibleLookup,2,FALSE),$C89=VLOOKUP($A89&amp;"."&amp;$C89,UncollectibleLookup,4,FALSE)),0,'Module C Corrected'!U89),'Module C Corrected'!U89)</f>
        <v>0</v>
      </c>
      <c r="V89" s="32">
        <f ca="1">IFERROR(IF(AND($A89=VLOOKUP($A89&amp;"."&amp;$C89,UncollectibleLookup,2,FALSE),$C89=VLOOKUP($A89&amp;"."&amp;$C89,UncollectibleLookup,4,FALSE)),0,'Module C Corrected'!V89),'Module C Corrected'!V89)</f>
        <v>0</v>
      </c>
      <c r="W89" s="32">
        <f ca="1">IFERROR(IF(AND($A89=VLOOKUP($A89&amp;"."&amp;$C89,UncollectibleLookup,2,FALSE),$C89=VLOOKUP($A89&amp;"."&amp;$C89,UncollectibleLookup,4,FALSE)),0,'Module C Corrected'!W89),'Module C Corrected'!W89)</f>
        <v>0</v>
      </c>
      <c r="X89" s="32">
        <f ca="1">IFERROR(IF(AND($A89=VLOOKUP($A89&amp;"."&amp;$C89,UncollectibleLookup,2,FALSE),$C89=VLOOKUP($A89&amp;"."&amp;$C89,UncollectibleLookup,4,FALSE)),0,'Module C Corrected'!X89),'Module C Corrected'!X89)</f>
        <v>0</v>
      </c>
      <c r="Y89" s="32">
        <f ca="1">IFERROR(IF(AND($A89=VLOOKUP($A89&amp;"."&amp;$C89,UncollectibleLookup,2,FALSE),$C89=VLOOKUP($A89&amp;"."&amp;$C89,UncollectibleLookup,4,FALSE)),0,'Module C Corrected'!Y89),'Module C Corrected'!Y89)</f>
        <v>0</v>
      </c>
      <c r="Z89" s="32">
        <f ca="1">IFERROR(IF(AND($A89=VLOOKUP($A89&amp;"."&amp;$C89,UncollectibleLookup,2,FALSE),$C89=VLOOKUP($A89&amp;"."&amp;$C89,UncollectibleLookup,4,FALSE)),0,'Module C Corrected'!Z89),'Module C Corrected'!Z89)</f>
        <v>0</v>
      </c>
      <c r="AA89" s="32">
        <f ca="1">IFERROR(IF(AND($A89=VLOOKUP($A89&amp;"."&amp;$C89,UncollectibleLookup,2,FALSE),$C89=VLOOKUP($A89&amp;"."&amp;$C89,UncollectibleLookup,4,FALSE)),0,'Module C Corrected'!AA89),'Module C Corrected'!AA89)</f>
        <v>33.49</v>
      </c>
      <c r="AB89" s="32">
        <f ca="1">IFERROR(IF(AND($A89=VLOOKUP($A89&amp;"."&amp;$C89,UncollectibleLookup,2,FALSE),$C89=VLOOKUP($A89&amp;"."&amp;$C89,UncollectibleLookup,4,FALSE)),0,'Module C Corrected'!AB89),'Module C Corrected'!AB89)</f>
        <v>0</v>
      </c>
      <c r="AC89" s="2">
        <f>IF(ISBLANK('Module C Corrected'!AC89),"",'Module C Corrected'!AC89)</f>
        <v>0.16</v>
      </c>
      <c r="AD89" s="2">
        <f>IF(ISBLANK('Module C Corrected'!AD89),"",'Module C Corrected'!AD89)</f>
        <v>0.16</v>
      </c>
      <c r="AE89" s="2">
        <f>IF(ISBLANK('Module C Corrected'!AE89),"",'Module C Corrected'!AE89)</f>
        <v>0.16</v>
      </c>
      <c r="AF89" s="2" t="str">
        <f>IF(ISBLANK('Module C Corrected'!AF89),"",'Module C Corrected'!AF89)</f>
        <v/>
      </c>
      <c r="AG89" s="2" t="str">
        <f>IF(ISBLANK('Module C Corrected'!AG89),"",'Module C Corrected'!AG89)</f>
        <v/>
      </c>
      <c r="AH89" s="2" t="str">
        <f>IF(ISBLANK('Module C Corrected'!AH89),"",'Module C Corrected'!AH89)</f>
        <v/>
      </c>
      <c r="AI89" s="2" t="str">
        <f>IF(ISBLANK('Module C Corrected'!AI89),"",'Module C Corrected'!AI89)</f>
        <v/>
      </c>
      <c r="AJ89" s="2" t="str">
        <f>IF(ISBLANK('Module C Corrected'!AJ89),"",'Module C Corrected'!AJ89)</f>
        <v/>
      </c>
      <c r="AK89" s="2" t="str">
        <f>IF(ISBLANK('Module C Corrected'!AK89),"",'Module C Corrected'!AK89)</f>
        <v/>
      </c>
      <c r="AL89" s="2" t="str">
        <f>IF(ISBLANK('Module C Corrected'!AL89),"",'Module C Corrected'!AL89)</f>
        <v/>
      </c>
      <c r="AM89" s="2">
        <f>IF(ISBLANK('Module C Corrected'!AM89),"",'Module C Corrected'!AM89)</f>
        <v>0.16</v>
      </c>
      <c r="AN89" s="2" t="str">
        <f>IF(ISBLANK('Module C Corrected'!AN89),"",'Module C Corrected'!AN89)</f>
        <v/>
      </c>
      <c r="AO89" s="33">
        <f ca="1">IFERROR(IF(AND($A89=VLOOKUP($A89&amp;"."&amp;$C89,UncollectibleLookup,2,FALSE),$C89=VLOOKUP($A89&amp;"."&amp;$C89,UncollectibleLookup,4,FALSE)),0,'Module C Corrected'!AO89),'Module C Corrected'!AO89)</f>
        <v>310.62</v>
      </c>
      <c r="AP89" s="33">
        <f ca="1">IFERROR(IF(AND($A89=VLOOKUP($A89&amp;"."&amp;$C89,UncollectibleLookup,2,FALSE),$C89=VLOOKUP($A89&amp;"."&amp;$C89,UncollectibleLookup,4,FALSE)),0,'Module C Corrected'!AP89),'Module C Corrected'!AP89)</f>
        <v>28.56</v>
      </c>
      <c r="AQ89" s="33">
        <f ca="1">IFERROR(IF(AND($A89=VLOOKUP($A89&amp;"."&amp;$C89,UncollectibleLookup,2,FALSE),$C89=VLOOKUP($A89&amp;"."&amp;$C89,UncollectibleLookup,4,FALSE)),0,'Module C Corrected'!AQ89),'Module C Corrected'!AQ89)</f>
        <v>0.19</v>
      </c>
      <c r="AR89" s="33">
        <f ca="1">IFERROR(IF(AND($A89=VLOOKUP($A89&amp;"."&amp;$C89,UncollectibleLookup,2,FALSE),$C89=VLOOKUP($A89&amp;"."&amp;$C89,UncollectibleLookup,4,FALSE)),0,'Module C Corrected'!AR89),'Module C Corrected'!AR89)</f>
        <v>0</v>
      </c>
      <c r="AS89" s="33">
        <f ca="1">IFERROR(IF(AND($A89=VLOOKUP($A89&amp;"."&amp;$C89,UncollectibleLookup,2,FALSE),$C89=VLOOKUP($A89&amp;"."&amp;$C89,UncollectibleLookup,4,FALSE)),0,'Module C Corrected'!AS89),'Module C Corrected'!AS89)</f>
        <v>0</v>
      </c>
      <c r="AT89" s="33">
        <f ca="1">IFERROR(IF(AND($A89=VLOOKUP($A89&amp;"."&amp;$C89,UncollectibleLookup,2,FALSE),$C89=VLOOKUP($A89&amp;"."&amp;$C89,UncollectibleLookup,4,FALSE)),0,'Module C Corrected'!AT89),'Module C Corrected'!AT89)</f>
        <v>0</v>
      </c>
      <c r="AU89" s="33">
        <f ca="1">IFERROR(IF(AND($A89=VLOOKUP($A89&amp;"."&amp;$C89,UncollectibleLookup,2,FALSE),$C89=VLOOKUP($A89&amp;"."&amp;$C89,UncollectibleLookup,4,FALSE)),0,'Module C Corrected'!AU89),'Module C Corrected'!AU89)</f>
        <v>0</v>
      </c>
      <c r="AV89" s="33">
        <f ca="1">IFERROR(IF(AND($A89=VLOOKUP($A89&amp;"."&amp;$C89,UncollectibleLookup,2,FALSE),$C89=VLOOKUP($A89&amp;"."&amp;$C89,UncollectibleLookup,4,FALSE)),0,'Module C Corrected'!AV89),'Module C Corrected'!AV89)</f>
        <v>0</v>
      </c>
      <c r="AW89" s="33">
        <f ca="1">IFERROR(IF(AND($A89=VLOOKUP($A89&amp;"."&amp;$C89,UncollectibleLookup,2,FALSE),$C89=VLOOKUP($A89&amp;"."&amp;$C89,UncollectibleLookup,4,FALSE)),0,'Module C Corrected'!AW89),'Module C Corrected'!AW89)</f>
        <v>0</v>
      </c>
      <c r="AX89" s="33">
        <f ca="1">IFERROR(IF(AND($A89=VLOOKUP($A89&amp;"."&amp;$C89,UncollectibleLookup,2,FALSE),$C89=VLOOKUP($A89&amp;"."&amp;$C89,UncollectibleLookup,4,FALSE)),0,'Module C Corrected'!AX89),'Module C Corrected'!AX89)</f>
        <v>0</v>
      </c>
      <c r="AY89" s="33">
        <f ca="1">IFERROR(IF(AND($A89=VLOOKUP($A89&amp;"."&amp;$C89,UncollectibleLookup,2,FALSE),$C89=VLOOKUP($A89&amp;"."&amp;$C89,UncollectibleLookup,4,FALSE)),0,'Module C Corrected'!AY89),'Module C Corrected'!AY89)</f>
        <v>0.05</v>
      </c>
      <c r="AZ89" s="33">
        <f ca="1">IFERROR(IF(AND($A89=VLOOKUP($A89&amp;"."&amp;$C89,UncollectibleLookup,2,FALSE),$C89=VLOOKUP($A89&amp;"."&amp;$C89,UncollectibleLookup,4,FALSE)),0,'Module C Corrected'!AZ89),'Module C Corrected'!AZ89)</f>
        <v>0</v>
      </c>
      <c r="BA89" s="31">
        <f t="shared" ca="1" si="27"/>
        <v>-58.24</v>
      </c>
      <c r="BB89" s="31">
        <f t="shared" ca="1" si="27"/>
        <v>-5.35</v>
      </c>
      <c r="BC89" s="31">
        <f t="shared" ca="1" si="27"/>
        <v>-0.04</v>
      </c>
      <c r="BD89" s="31">
        <f t="shared" ca="1" si="27"/>
        <v>0</v>
      </c>
      <c r="BE89" s="31">
        <f t="shared" ca="1" si="27"/>
        <v>0</v>
      </c>
      <c r="BF89" s="31">
        <f t="shared" ca="1" si="27"/>
        <v>0</v>
      </c>
      <c r="BG89" s="31">
        <f t="shared" ca="1" si="42"/>
        <v>0</v>
      </c>
      <c r="BH89" s="31">
        <f t="shared" ca="1" si="42"/>
        <v>0</v>
      </c>
      <c r="BI89" s="31">
        <f t="shared" ca="1" si="42"/>
        <v>0</v>
      </c>
      <c r="BJ89" s="31">
        <f t="shared" ca="1" si="42"/>
        <v>0</v>
      </c>
      <c r="BK89" s="31">
        <f t="shared" ca="1" si="42"/>
        <v>-0.04</v>
      </c>
      <c r="BL89" s="31">
        <f t="shared" ca="1" si="42"/>
        <v>0</v>
      </c>
      <c r="BM89" s="6">
        <f t="shared" ca="1" si="45"/>
        <v>-1.5900000000000001E-2</v>
      </c>
      <c r="BN89" s="6">
        <f t="shared" ca="1" si="45"/>
        <v>-1.5900000000000001E-2</v>
      </c>
      <c r="BO89" s="6">
        <f t="shared" ca="1" si="45"/>
        <v>-1.5900000000000001E-2</v>
      </c>
      <c r="BP89" s="6">
        <f t="shared" ca="1" si="45"/>
        <v>-1.5900000000000001E-2</v>
      </c>
      <c r="BQ89" s="6">
        <f t="shared" ca="1" si="45"/>
        <v>-1.5900000000000001E-2</v>
      </c>
      <c r="BR89" s="6">
        <f t="shared" ca="1" si="45"/>
        <v>-1.5900000000000001E-2</v>
      </c>
      <c r="BS89" s="6">
        <f t="shared" ca="1" si="45"/>
        <v>-1.5900000000000001E-2</v>
      </c>
      <c r="BT89" s="6">
        <f t="shared" ca="1" si="45"/>
        <v>-1.5900000000000001E-2</v>
      </c>
      <c r="BU89" s="6">
        <f t="shared" ca="1" si="45"/>
        <v>-1.5900000000000001E-2</v>
      </c>
      <c r="BV89" s="6">
        <f t="shared" ca="1" si="45"/>
        <v>-1.5900000000000001E-2</v>
      </c>
      <c r="BW89" s="6">
        <f t="shared" ca="1" si="45"/>
        <v>-1.5900000000000001E-2</v>
      </c>
      <c r="BX89" s="6">
        <f t="shared" ca="1" si="45"/>
        <v>-1.5900000000000001E-2</v>
      </c>
      <c r="BY89" s="31">
        <f t="shared" ca="1" si="31"/>
        <v>-3086.77</v>
      </c>
      <c r="BZ89" s="31">
        <f t="shared" ca="1" si="31"/>
        <v>-283.77999999999997</v>
      </c>
      <c r="CA89" s="31">
        <f t="shared" ca="1" si="31"/>
        <v>-1.9</v>
      </c>
      <c r="CB89" s="31">
        <f t="shared" ca="1" si="31"/>
        <v>0</v>
      </c>
      <c r="CC89" s="31">
        <f t="shared" ca="1" si="31"/>
        <v>0</v>
      </c>
      <c r="CD89" s="31">
        <f t="shared" ca="1" si="31"/>
        <v>0</v>
      </c>
      <c r="CE89" s="31">
        <f t="shared" ca="1" si="31"/>
        <v>0</v>
      </c>
      <c r="CF89" s="31">
        <f t="shared" ca="1" si="31"/>
        <v>0</v>
      </c>
      <c r="CG89" s="31">
        <f t="shared" ca="1" si="31"/>
        <v>0</v>
      </c>
      <c r="CH89" s="31">
        <f t="shared" ca="1" si="31"/>
        <v>0</v>
      </c>
      <c r="CI89" s="31">
        <f t="shared" ca="1" si="31"/>
        <v>-0.53</v>
      </c>
      <c r="CJ89" s="31">
        <f t="shared" ca="1" si="31"/>
        <v>0</v>
      </c>
      <c r="CK89" s="32">
        <f t="shared" ca="1" si="28"/>
        <v>485.34</v>
      </c>
      <c r="CL89" s="32">
        <f t="shared" ca="1" si="28"/>
        <v>44.62</v>
      </c>
      <c r="CM89" s="32">
        <f t="shared" ca="1" si="28"/>
        <v>0.3</v>
      </c>
      <c r="CN89" s="32">
        <f t="shared" ca="1" si="28"/>
        <v>0</v>
      </c>
      <c r="CO89" s="32">
        <f t="shared" ca="1" si="28"/>
        <v>0</v>
      </c>
      <c r="CP89" s="32">
        <f t="shared" ca="1" si="28"/>
        <v>0</v>
      </c>
      <c r="CQ89" s="32">
        <f t="shared" ca="1" si="43"/>
        <v>0</v>
      </c>
      <c r="CR89" s="32">
        <f t="shared" ca="1" si="43"/>
        <v>0</v>
      </c>
      <c r="CS89" s="32">
        <f t="shared" ca="1" si="43"/>
        <v>0</v>
      </c>
      <c r="CT89" s="32">
        <f t="shared" ca="1" si="43"/>
        <v>0</v>
      </c>
      <c r="CU89" s="32">
        <f t="shared" ca="1" si="43"/>
        <v>0.08</v>
      </c>
      <c r="CV89" s="32">
        <f t="shared" ca="1" si="43"/>
        <v>0</v>
      </c>
      <c r="CW89" s="31">
        <f t="shared" ca="1" si="29"/>
        <v>-2853.81</v>
      </c>
      <c r="CX89" s="31">
        <f t="shared" ca="1" si="29"/>
        <v>-262.36999999999995</v>
      </c>
      <c r="CY89" s="31">
        <f t="shared" ca="1" si="29"/>
        <v>-1.7499999999999998</v>
      </c>
      <c r="CZ89" s="31">
        <f t="shared" ca="1" si="29"/>
        <v>0</v>
      </c>
      <c r="DA89" s="31">
        <f t="shared" ca="1" si="29"/>
        <v>0</v>
      </c>
      <c r="DB89" s="31">
        <f t="shared" ca="1" si="29"/>
        <v>0</v>
      </c>
      <c r="DC89" s="31">
        <f t="shared" ca="1" si="44"/>
        <v>0</v>
      </c>
      <c r="DD89" s="31">
        <f t="shared" ca="1" si="44"/>
        <v>0</v>
      </c>
      <c r="DE89" s="31">
        <f t="shared" ca="1" si="44"/>
        <v>0</v>
      </c>
      <c r="DF89" s="31">
        <f t="shared" ca="1" si="44"/>
        <v>0</v>
      </c>
      <c r="DG89" s="31">
        <f t="shared" ca="1" si="44"/>
        <v>-0.46</v>
      </c>
      <c r="DH89" s="31">
        <f t="shared" ca="1" si="44"/>
        <v>0</v>
      </c>
      <c r="DI89" s="32">
        <f t="shared" ca="1" si="36"/>
        <v>-142.69</v>
      </c>
      <c r="DJ89" s="32">
        <f t="shared" ca="1" si="36"/>
        <v>-13.12</v>
      </c>
      <c r="DK89" s="32">
        <f t="shared" ca="1" si="36"/>
        <v>-0.09</v>
      </c>
      <c r="DL89" s="32">
        <f t="shared" ca="1" si="32"/>
        <v>0</v>
      </c>
      <c r="DM89" s="32">
        <f t="shared" ca="1" si="32"/>
        <v>0</v>
      </c>
      <c r="DN89" s="32">
        <f t="shared" ca="1" si="32"/>
        <v>0</v>
      </c>
      <c r="DO89" s="32">
        <f t="shared" ca="1" si="32"/>
        <v>0</v>
      </c>
      <c r="DP89" s="32">
        <f t="shared" ca="1" si="32"/>
        <v>0</v>
      </c>
      <c r="DQ89" s="32">
        <f t="shared" ca="1" si="32"/>
        <v>0</v>
      </c>
      <c r="DR89" s="32">
        <f t="shared" ca="1" si="32"/>
        <v>0</v>
      </c>
      <c r="DS89" s="32">
        <f t="shared" ca="1" si="32"/>
        <v>-0.02</v>
      </c>
      <c r="DT89" s="32">
        <f t="shared" ca="1" si="32"/>
        <v>0</v>
      </c>
      <c r="DU89" s="31">
        <f t="shared" ca="1" si="37"/>
        <v>-919.41</v>
      </c>
      <c r="DV89" s="31">
        <f t="shared" ca="1" si="37"/>
        <v>-83.91</v>
      </c>
      <c r="DW89" s="31">
        <f t="shared" ca="1" si="37"/>
        <v>-0.56000000000000005</v>
      </c>
      <c r="DX89" s="31">
        <f t="shared" ca="1" si="33"/>
        <v>0</v>
      </c>
      <c r="DY89" s="31">
        <f t="shared" ca="1" si="33"/>
        <v>0</v>
      </c>
      <c r="DZ89" s="31">
        <f t="shared" ca="1" si="33"/>
        <v>0</v>
      </c>
      <c r="EA89" s="31">
        <f t="shared" ca="1" si="33"/>
        <v>0</v>
      </c>
      <c r="EB89" s="31">
        <f t="shared" ca="1" si="33"/>
        <v>0</v>
      </c>
      <c r="EC89" s="31">
        <f t="shared" ca="1" si="33"/>
        <v>0</v>
      </c>
      <c r="ED89" s="31">
        <f t="shared" ca="1" si="33"/>
        <v>0</v>
      </c>
      <c r="EE89" s="31">
        <f t="shared" ca="1" si="33"/>
        <v>-0.14000000000000001</v>
      </c>
      <c r="EF89" s="31">
        <f t="shared" ca="1" si="33"/>
        <v>0</v>
      </c>
      <c r="EG89" s="32">
        <f t="shared" ca="1" si="38"/>
        <v>-3915.91</v>
      </c>
      <c r="EH89" s="32">
        <f t="shared" ca="1" si="38"/>
        <v>-359.4</v>
      </c>
      <c r="EI89" s="32">
        <f t="shared" ca="1" si="38"/>
        <v>-2.4</v>
      </c>
      <c r="EJ89" s="32">
        <f t="shared" ca="1" si="34"/>
        <v>0</v>
      </c>
      <c r="EK89" s="32">
        <f t="shared" ca="1" si="34"/>
        <v>0</v>
      </c>
      <c r="EL89" s="32">
        <f t="shared" ca="1" si="34"/>
        <v>0</v>
      </c>
      <c r="EM89" s="32">
        <f t="shared" ca="1" si="34"/>
        <v>0</v>
      </c>
      <c r="EN89" s="32">
        <f t="shared" ca="1" si="34"/>
        <v>0</v>
      </c>
      <c r="EO89" s="32">
        <f t="shared" ca="1" si="34"/>
        <v>0</v>
      </c>
      <c r="EP89" s="32">
        <f t="shared" ca="1" si="34"/>
        <v>0</v>
      </c>
      <c r="EQ89" s="32">
        <f t="shared" ca="1" si="34"/>
        <v>-0.62000000000000011</v>
      </c>
      <c r="ER89" s="32">
        <f t="shared" ca="1" si="34"/>
        <v>0</v>
      </c>
    </row>
    <row r="90" spans="1:148">
      <c r="A90" t="s">
        <v>459</v>
      </c>
      <c r="B90" s="1" t="s">
        <v>22</v>
      </c>
      <c r="C90" t="str">
        <f t="shared" ca="1" si="40"/>
        <v>NOVAGEN15M</v>
      </c>
      <c r="D90" t="str">
        <f t="shared" ca="1" si="41"/>
        <v>Joffre Industrial System</v>
      </c>
      <c r="E90" s="51">
        <f ca="1">IFERROR(IF(AND($A90=VLOOKUP($A90&amp;"."&amp;$C90,UncollectibleLookup,2,FALSE),$C90=VLOOKUP($A90&amp;"."&amp;$C90,UncollectibleLookup,4,FALSE)),0,'Module C Corrected'!E90),'Module C Corrected'!E90)</f>
        <v>93741.849400000006</v>
      </c>
      <c r="F90" s="51">
        <f ca="1">IFERROR(IF(AND($A90=VLOOKUP($A90&amp;"."&amp;$C90,UncollectibleLookup,2,FALSE),$C90=VLOOKUP($A90&amp;"."&amp;$C90,UncollectibleLookup,4,FALSE)),0,'Module C Corrected'!F90),'Module C Corrected'!F90)</f>
        <v>85032.368499999997</v>
      </c>
      <c r="G90" s="51">
        <f ca="1">IFERROR(IF(AND($A90=VLOOKUP($A90&amp;"."&amp;$C90,UncollectibleLookup,2,FALSE),$C90=VLOOKUP($A90&amp;"."&amp;$C90,UncollectibleLookup,4,FALSE)),0,'Module C Corrected'!G90),'Module C Corrected'!G90)</f>
        <v>87441.884099999996</v>
      </c>
      <c r="H90" s="51">
        <f ca="1">IFERROR(IF(AND($A90=VLOOKUP($A90&amp;"."&amp;$C90,UncollectibleLookup,2,FALSE),$C90=VLOOKUP($A90&amp;"."&amp;$C90,UncollectibleLookup,4,FALSE)),0,'Module C Corrected'!H90),'Module C Corrected'!H90)</f>
        <v>58945.477700000003</v>
      </c>
      <c r="I90" s="51">
        <f ca="1">IFERROR(IF(AND($A90=VLOOKUP($A90&amp;"."&amp;$C90,UncollectibleLookup,2,FALSE),$C90=VLOOKUP($A90&amp;"."&amp;$C90,UncollectibleLookup,4,FALSE)),0,'Module C Corrected'!I90),'Module C Corrected'!I90)</f>
        <v>26176.8557</v>
      </c>
      <c r="J90" s="51">
        <f ca="1">IFERROR(IF(AND($A90=VLOOKUP($A90&amp;"."&amp;$C90,UncollectibleLookup,2,FALSE),$C90=VLOOKUP($A90&amp;"."&amp;$C90,UncollectibleLookup,4,FALSE)),0,'Module C Corrected'!J90),'Module C Corrected'!J90)</f>
        <v>51785.513400000003</v>
      </c>
      <c r="K90" s="51">
        <f ca="1">IFERROR(IF(AND($A90=VLOOKUP($A90&amp;"."&amp;$C90,UncollectibleLookup,2,FALSE),$C90=VLOOKUP($A90&amp;"."&amp;$C90,UncollectibleLookup,4,FALSE)),0,'Module C Corrected'!K90),'Module C Corrected'!K90)</f>
        <v>76731.405299999999</v>
      </c>
      <c r="L90" s="51">
        <f ca="1">IFERROR(IF(AND($A90=VLOOKUP($A90&amp;"."&amp;$C90,UncollectibleLookup,2,FALSE),$C90=VLOOKUP($A90&amp;"."&amp;$C90,UncollectibleLookup,4,FALSE)),0,'Module C Corrected'!L90),'Module C Corrected'!L90)</f>
        <v>78454.338699999993</v>
      </c>
      <c r="M90" s="51">
        <f ca="1">IFERROR(IF(AND($A90=VLOOKUP($A90&amp;"."&amp;$C90,UncollectibleLookup,2,FALSE),$C90=VLOOKUP($A90&amp;"."&amp;$C90,UncollectibleLookup,4,FALSE)),0,'Module C Corrected'!M90),'Module C Corrected'!M90)</f>
        <v>71385.010920000001</v>
      </c>
      <c r="N90" s="51">
        <f ca="1">IFERROR(IF(AND($A90=VLOOKUP($A90&amp;"."&amp;$C90,UncollectibleLookup,2,FALSE),$C90=VLOOKUP($A90&amp;"."&amp;$C90,UncollectibleLookup,4,FALSE)),0,'Module C Corrected'!N90),'Module C Corrected'!N90)</f>
        <v>40565.13003</v>
      </c>
      <c r="O90" s="51">
        <f ca="1">IFERROR(IF(AND($A90=VLOOKUP($A90&amp;"."&amp;$C90,UncollectibleLookup,2,FALSE),$C90=VLOOKUP($A90&amp;"."&amp;$C90,UncollectibleLookup,4,FALSE)),0,'Module C Corrected'!O90),'Module C Corrected'!O90)</f>
        <v>72932.453070000003</v>
      </c>
      <c r="P90" s="51">
        <f ca="1">IFERROR(IF(AND($A90=VLOOKUP($A90&amp;"."&amp;$C90,UncollectibleLookup,2,FALSE),$C90=VLOOKUP($A90&amp;"."&amp;$C90,UncollectibleLookup,4,FALSE)),0,'Module C Corrected'!P90),'Module C Corrected'!P90)</f>
        <v>62158.783909999998</v>
      </c>
      <c r="Q90" s="32">
        <f ca="1">IFERROR(IF(AND($A90=VLOOKUP($A90&amp;"."&amp;$C90,UncollectibleLookup,2,FALSE),$C90=VLOOKUP($A90&amp;"."&amp;$C90,UncollectibleLookup,4,FALSE)),0,'Module C Corrected'!Q90),'Module C Corrected'!Q90)</f>
        <v>11150214.210000001</v>
      </c>
      <c r="R90" s="32">
        <f ca="1">IFERROR(IF(AND($A90=VLOOKUP($A90&amp;"."&amp;$C90,UncollectibleLookup,2,FALSE),$C90=VLOOKUP($A90&amp;"."&amp;$C90,UncollectibleLookup,4,FALSE)),0,'Module C Corrected'!R90),'Module C Corrected'!R90)</f>
        <v>4539189.17</v>
      </c>
      <c r="S90" s="32">
        <f ca="1">IFERROR(IF(AND($A90=VLOOKUP($A90&amp;"."&amp;$C90,UncollectibleLookup,2,FALSE),$C90=VLOOKUP($A90&amp;"."&amp;$C90,UncollectibleLookup,4,FALSE)),0,'Module C Corrected'!S90),'Module C Corrected'!S90)</f>
        <v>3802646.94</v>
      </c>
      <c r="T90" s="32">
        <f ca="1">IFERROR(IF(AND($A90=VLOOKUP($A90&amp;"."&amp;$C90,UncollectibleLookup,2,FALSE),$C90=VLOOKUP($A90&amp;"."&amp;$C90,UncollectibleLookup,4,FALSE)),0,'Module C Corrected'!T90),'Module C Corrected'!T90)</f>
        <v>2044594.63</v>
      </c>
      <c r="U90" s="32">
        <f ca="1">IFERROR(IF(AND($A90=VLOOKUP($A90&amp;"."&amp;$C90,UncollectibleLookup,2,FALSE),$C90=VLOOKUP($A90&amp;"."&amp;$C90,UncollectibleLookup,4,FALSE)),0,'Module C Corrected'!U90),'Module C Corrected'!U90)</f>
        <v>906891.87</v>
      </c>
      <c r="V90" s="32">
        <f ca="1">IFERROR(IF(AND($A90=VLOOKUP($A90&amp;"."&amp;$C90,UncollectibleLookup,2,FALSE),$C90=VLOOKUP($A90&amp;"."&amp;$C90,UncollectibleLookup,4,FALSE)),0,'Module C Corrected'!V90),'Module C Corrected'!V90)</f>
        <v>2195009.87</v>
      </c>
      <c r="W90" s="32">
        <f ca="1">IFERROR(IF(AND($A90=VLOOKUP($A90&amp;"."&amp;$C90,UncollectibleLookup,2,FALSE),$C90=VLOOKUP($A90&amp;"."&amp;$C90,UncollectibleLookup,4,FALSE)),0,'Module C Corrected'!W90),'Module C Corrected'!W90)</f>
        <v>3333828.41</v>
      </c>
      <c r="X90" s="32">
        <f ca="1">IFERROR(IF(AND($A90=VLOOKUP($A90&amp;"."&amp;$C90,UncollectibleLookup,2,FALSE),$C90=VLOOKUP($A90&amp;"."&amp;$C90,UncollectibleLookup,4,FALSE)),0,'Module C Corrected'!X90),'Module C Corrected'!X90)</f>
        <v>2966398.73</v>
      </c>
      <c r="Y90" s="32">
        <f ca="1">IFERROR(IF(AND($A90=VLOOKUP($A90&amp;"."&amp;$C90,UncollectibleLookup,2,FALSE),$C90=VLOOKUP($A90&amp;"."&amp;$C90,UncollectibleLookup,4,FALSE)),0,'Module C Corrected'!Y90),'Module C Corrected'!Y90)</f>
        <v>6995495.2000000002</v>
      </c>
      <c r="Z90" s="32">
        <f ca="1">IFERROR(IF(AND($A90=VLOOKUP($A90&amp;"."&amp;$C90,UncollectibleLookup,2,FALSE),$C90=VLOOKUP($A90&amp;"."&amp;$C90,UncollectibleLookup,4,FALSE)),0,'Module C Corrected'!Z90),'Module C Corrected'!Z90)</f>
        <v>1659650.18</v>
      </c>
      <c r="AA90" s="32">
        <f ca="1">IFERROR(IF(AND($A90=VLOOKUP($A90&amp;"."&amp;$C90,UncollectibleLookup,2,FALSE),$C90=VLOOKUP($A90&amp;"."&amp;$C90,UncollectibleLookup,4,FALSE)),0,'Module C Corrected'!AA90),'Module C Corrected'!AA90)</f>
        <v>4035557.36</v>
      </c>
      <c r="AB90" s="32">
        <f ca="1">IFERROR(IF(AND($A90=VLOOKUP($A90&amp;"."&amp;$C90,UncollectibleLookup,2,FALSE),$C90=VLOOKUP($A90&amp;"."&amp;$C90,UncollectibleLookup,4,FALSE)),0,'Module C Corrected'!AB90),'Module C Corrected'!AB90)</f>
        <v>3892447.35</v>
      </c>
      <c r="AC90" s="2">
        <f>IF(ISBLANK('Module C Corrected'!AC90),"",'Module C Corrected'!AC90)</f>
        <v>1.25</v>
      </c>
      <c r="AD90" s="2">
        <f>IF(ISBLANK('Module C Corrected'!AD90),"",'Module C Corrected'!AD90)</f>
        <v>1.25</v>
      </c>
      <c r="AE90" s="2">
        <f>IF(ISBLANK('Module C Corrected'!AE90),"",'Module C Corrected'!AE90)</f>
        <v>1.25</v>
      </c>
      <c r="AF90" s="2">
        <f>IF(ISBLANK('Module C Corrected'!AF90),"",'Module C Corrected'!AF90)</f>
        <v>1.25</v>
      </c>
      <c r="AG90" s="2">
        <f>IF(ISBLANK('Module C Corrected'!AG90),"",'Module C Corrected'!AG90)</f>
        <v>1.25</v>
      </c>
      <c r="AH90" s="2">
        <f>IF(ISBLANK('Module C Corrected'!AH90),"",'Module C Corrected'!AH90)</f>
        <v>1.25</v>
      </c>
      <c r="AI90" s="2">
        <f>IF(ISBLANK('Module C Corrected'!AI90),"",'Module C Corrected'!AI90)</f>
        <v>1.25</v>
      </c>
      <c r="AJ90" s="2">
        <f>IF(ISBLANK('Module C Corrected'!AJ90),"",'Module C Corrected'!AJ90)</f>
        <v>1.25</v>
      </c>
      <c r="AK90" s="2">
        <f>IF(ISBLANK('Module C Corrected'!AK90),"",'Module C Corrected'!AK90)</f>
        <v>1.25</v>
      </c>
      <c r="AL90" s="2">
        <f>IF(ISBLANK('Module C Corrected'!AL90),"",'Module C Corrected'!AL90)</f>
        <v>1.25</v>
      </c>
      <c r="AM90" s="2">
        <f>IF(ISBLANK('Module C Corrected'!AM90),"",'Module C Corrected'!AM90)</f>
        <v>1.25</v>
      </c>
      <c r="AN90" s="2">
        <f>IF(ISBLANK('Module C Corrected'!AN90),"",'Module C Corrected'!AN90)</f>
        <v>1.25</v>
      </c>
      <c r="AO90" s="33">
        <f ca="1">IFERROR(IF(AND($A90=VLOOKUP($A90&amp;"."&amp;$C90,UncollectibleLookup,2,FALSE),$C90=VLOOKUP($A90&amp;"."&amp;$C90,UncollectibleLookup,4,FALSE)),0,'Module C Corrected'!AO90),'Module C Corrected'!AO90)</f>
        <v>139377.68</v>
      </c>
      <c r="AP90" s="33">
        <f ca="1">IFERROR(IF(AND($A90=VLOOKUP($A90&amp;"."&amp;$C90,UncollectibleLookup,2,FALSE),$C90=VLOOKUP($A90&amp;"."&amp;$C90,UncollectibleLookup,4,FALSE)),0,'Module C Corrected'!AP90),'Module C Corrected'!AP90)</f>
        <v>56739.86</v>
      </c>
      <c r="AQ90" s="33">
        <f ca="1">IFERROR(IF(AND($A90=VLOOKUP($A90&amp;"."&amp;$C90,UncollectibleLookup,2,FALSE),$C90=VLOOKUP($A90&amp;"."&amp;$C90,UncollectibleLookup,4,FALSE)),0,'Module C Corrected'!AQ90),'Module C Corrected'!AQ90)</f>
        <v>47533.09</v>
      </c>
      <c r="AR90" s="33">
        <f ca="1">IFERROR(IF(AND($A90=VLOOKUP($A90&amp;"."&amp;$C90,UncollectibleLookup,2,FALSE),$C90=VLOOKUP($A90&amp;"."&amp;$C90,UncollectibleLookup,4,FALSE)),0,'Module C Corrected'!AR90),'Module C Corrected'!AR90)</f>
        <v>25557.43</v>
      </c>
      <c r="AS90" s="33">
        <f ca="1">IFERROR(IF(AND($A90=VLOOKUP($A90&amp;"."&amp;$C90,UncollectibleLookup,2,FALSE),$C90=VLOOKUP($A90&amp;"."&amp;$C90,UncollectibleLookup,4,FALSE)),0,'Module C Corrected'!AS90),'Module C Corrected'!AS90)</f>
        <v>11336.15</v>
      </c>
      <c r="AT90" s="33">
        <f ca="1">IFERROR(IF(AND($A90=VLOOKUP($A90&amp;"."&amp;$C90,UncollectibleLookup,2,FALSE),$C90=VLOOKUP($A90&amp;"."&amp;$C90,UncollectibleLookup,4,FALSE)),0,'Module C Corrected'!AT90),'Module C Corrected'!AT90)</f>
        <v>27437.62</v>
      </c>
      <c r="AU90" s="33">
        <f ca="1">IFERROR(IF(AND($A90=VLOOKUP($A90&amp;"."&amp;$C90,UncollectibleLookup,2,FALSE),$C90=VLOOKUP($A90&amp;"."&amp;$C90,UncollectibleLookup,4,FALSE)),0,'Module C Corrected'!AU90),'Module C Corrected'!AU90)</f>
        <v>41672.86</v>
      </c>
      <c r="AV90" s="33">
        <f ca="1">IFERROR(IF(AND($A90=VLOOKUP($A90&amp;"."&amp;$C90,UncollectibleLookup,2,FALSE),$C90=VLOOKUP($A90&amp;"."&amp;$C90,UncollectibleLookup,4,FALSE)),0,'Module C Corrected'!AV90),'Module C Corrected'!AV90)</f>
        <v>37079.980000000003</v>
      </c>
      <c r="AW90" s="33">
        <f ca="1">IFERROR(IF(AND($A90=VLOOKUP($A90&amp;"."&amp;$C90,UncollectibleLookup,2,FALSE),$C90=VLOOKUP($A90&amp;"."&amp;$C90,UncollectibleLookup,4,FALSE)),0,'Module C Corrected'!AW90),'Module C Corrected'!AW90)</f>
        <v>87443.69</v>
      </c>
      <c r="AX90" s="33">
        <f ca="1">IFERROR(IF(AND($A90=VLOOKUP($A90&amp;"."&amp;$C90,UncollectibleLookup,2,FALSE),$C90=VLOOKUP($A90&amp;"."&amp;$C90,UncollectibleLookup,4,FALSE)),0,'Module C Corrected'!AX90),'Module C Corrected'!AX90)</f>
        <v>20745.63</v>
      </c>
      <c r="AY90" s="33">
        <f ca="1">IFERROR(IF(AND($A90=VLOOKUP($A90&amp;"."&amp;$C90,UncollectibleLookup,2,FALSE),$C90=VLOOKUP($A90&amp;"."&amp;$C90,UncollectibleLookup,4,FALSE)),0,'Module C Corrected'!AY90),'Module C Corrected'!AY90)</f>
        <v>50444.47</v>
      </c>
      <c r="AZ90" s="33">
        <f ca="1">IFERROR(IF(AND($A90=VLOOKUP($A90&amp;"."&amp;$C90,UncollectibleLookup,2,FALSE),$C90=VLOOKUP($A90&amp;"."&amp;$C90,UncollectibleLookup,4,FALSE)),0,'Module C Corrected'!AZ90),'Module C Corrected'!AZ90)</f>
        <v>48655.59</v>
      </c>
      <c r="BA90" s="31">
        <f t="shared" ca="1" si="27"/>
        <v>-3345.06</v>
      </c>
      <c r="BB90" s="31">
        <f t="shared" ca="1" si="27"/>
        <v>-1361.76</v>
      </c>
      <c r="BC90" s="31">
        <f t="shared" ca="1" si="27"/>
        <v>-1140.79</v>
      </c>
      <c r="BD90" s="31">
        <f t="shared" ca="1" si="27"/>
        <v>-817.84</v>
      </c>
      <c r="BE90" s="31">
        <f t="shared" ca="1" si="27"/>
        <v>-362.76</v>
      </c>
      <c r="BF90" s="31">
        <f t="shared" ca="1" si="27"/>
        <v>-878</v>
      </c>
      <c r="BG90" s="31">
        <f t="shared" ca="1" si="42"/>
        <v>0</v>
      </c>
      <c r="BH90" s="31">
        <f t="shared" ca="1" si="42"/>
        <v>0</v>
      </c>
      <c r="BI90" s="31">
        <f t="shared" ca="1" si="42"/>
        <v>0</v>
      </c>
      <c r="BJ90" s="31">
        <f t="shared" ca="1" si="42"/>
        <v>-1991.58</v>
      </c>
      <c r="BK90" s="31">
        <f t="shared" ca="1" si="42"/>
        <v>-4842.67</v>
      </c>
      <c r="BL90" s="31">
        <f t="shared" ca="1" si="42"/>
        <v>-4670.9399999999996</v>
      </c>
      <c r="BM90" s="6">
        <f t="shared" ca="1" si="45"/>
        <v>2.3999999999999998E-3</v>
      </c>
      <c r="BN90" s="6">
        <f t="shared" ca="1" si="45"/>
        <v>2.3999999999999998E-3</v>
      </c>
      <c r="BO90" s="6">
        <f t="shared" ca="1" si="45"/>
        <v>2.3999999999999998E-3</v>
      </c>
      <c r="BP90" s="6">
        <f t="shared" ca="1" si="45"/>
        <v>2.3999999999999998E-3</v>
      </c>
      <c r="BQ90" s="6">
        <f t="shared" ca="1" si="45"/>
        <v>2.3999999999999998E-3</v>
      </c>
      <c r="BR90" s="6">
        <f t="shared" ca="1" si="45"/>
        <v>2.3999999999999998E-3</v>
      </c>
      <c r="BS90" s="6">
        <f t="shared" ca="1" si="45"/>
        <v>2.3999999999999998E-3</v>
      </c>
      <c r="BT90" s="6">
        <f t="shared" ca="1" si="45"/>
        <v>2.3999999999999998E-3</v>
      </c>
      <c r="BU90" s="6">
        <f t="shared" ca="1" si="45"/>
        <v>2.3999999999999998E-3</v>
      </c>
      <c r="BV90" s="6">
        <f t="shared" ca="1" si="45"/>
        <v>2.3999999999999998E-3</v>
      </c>
      <c r="BW90" s="6">
        <f t="shared" ca="1" si="45"/>
        <v>2.3999999999999998E-3</v>
      </c>
      <c r="BX90" s="6">
        <f t="shared" ca="1" si="45"/>
        <v>2.3999999999999998E-3</v>
      </c>
      <c r="BY90" s="31">
        <f t="shared" ca="1" si="31"/>
        <v>26760.51</v>
      </c>
      <c r="BZ90" s="31">
        <f t="shared" ca="1" si="31"/>
        <v>10894.05</v>
      </c>
      <c r="CA90" s="31">
        <f t="shared" ca="1" si="31"/>
        <v>9126.35</v>
      </c>
      <c r="CB90" s="31">
        <f t="shared" ca="1" si="31"/>
        <v>4907.03</v>
      </c>
      <c r="CC90" s="31">
        <f t="shared" ca="1" si="31"/>
        <v>2176.54</v>
      </c>
      <c r="CD90" s="31">
        <f t="shared" ca="1" si="31"/>
        <v>5268.02</v>
      </c>
      <c r="CE90" s="31">
        <f t="shared" ca="1" si="31"/>
        <v>8001.19</v>
      </c>
      <c r="CF90" s="31">
        <f t="shared" ca="1" si="31"/>
        <v>7119.36</v>
      </c>
      <c r="CG90" s="31">
        <f t="shared" ca="1" si="31"/>
        <v>16789.189999999999</v>
      </c>
      <c r="CH90" s="31">
        <f t="shared" ca="1" si="31"/>
        <v>3983.16</v>
      </c>
      <c r="CI90" s="31">
        <f t="shared" ca="1" si="31"/>
        <v>9685.34</v>
      </c>
      <c r="CJ90" s="31">
        <f t="shared" ca="1" si="31"/>
        <v>9341.8700000000008</v>
      </c>
      <c r="CK90" s="32">
        <f t="shared" ca="1" si="28"/>
        <v>27875.54</v>
      </c>
      <c r="CL90" s="32">
        <f t="shared" ca="1" si="28"/>
        <v>11347.97</v>
      </c>
      <c r="CM90" s="32">
        <f t="shared" ca="1" si="28"/>
        <v>9506.6200000000008</v>
      </c>
      <c r="CN90" s="32">
        <f t="shared" ca="1" si="28"/>
        <v>5111.49</v>
      </c>
      <c r="CO90" s="32">
        <f t="shared" ca="1" si="28"/>
        <v>2267.23</v>
      </c>
      <c r="CP90" s="32">
        <f t="shared" ca="1" si="28"/>
        <v>5487.52</v>
      </c>
      <c r="CQ90" s="32">
        <f t="shared" ca="1" si="43"/>
        <v>8334.57</v>
      </c>
      <c r="CR90" s="32">
        <f t="shared" ca="1" si="43"/>
        <v>7416</v>
      </c>
      <c r="CS90" s="32">
        <f t="shared" ca="1" si="43"/>
        <v>17488.740000000002</v>
      </c>
      <c r="CT90" s="32">
        <f t="shared" ca="1" si="43"/>
        <v>4149.13</v>
      </c>
      <c r="CU90" s="32">
        <f t="shared" ca="1" si="43"/>
        <v>10088.89</v>
      </c>
      <c r="CV90" s="32">
        <f t="shared" ca="1" si="43"/>
        <v>9731.1200000000008</v>
      </c>
      <c r="CW90" s="31">
        <f t="shared" ca="1" si="29"/>
        <v>-81396.569999999992</v>
      </c>
      <c r="CX90" s="31">
        <f t="shared" ca="1" si="29"/>
        <v>-33136.080000000002</v>
      </c>
      <c r="CY90" s="31">
        <f t="shared" ca="1" si="29"/>
        <v>-27759.329999999994</v>
      </c>
      <c r="CZ90" s="31">
        <f t="shared" ca="1" si="29"/>
        <v>-14721.07</v>
      </c>
      <c r="DA90" s="31">
        <f t="shared" ca="1" si="29"/>
        <v>-6529.619999999999</v>
      </c>
      <c r="DB90" s="31">
        <f t="shared" ca="1" si="29"/>
        <v>-15804.079999999998</v>
      </c>
      <c r="DC90" s="31">
        <f t="shared" ca="1" si="44"/>
        <v>-25337.100000000002</v>
      </c>
      <c r="DD90" s="31">
        <f t="shared" ca="1" si="44"/>
        <v>-22544.620000000003</v>
      </c>
      <c r="DE90" s="31">
        <f t="shared" ca="1" si="44"/>
        <v>-53165.760000000002</v>
      </c>
      <c r="DF90" s="31">
        <f t="shared" ca="1" si="44"/>
        <v>-10621.76</v>
      </c>
      <c r="DG90" s="31">
        <f t="shared" ca="1" si="44"/>
        <v>-25827.57</v>
      </c>
      <c r="DH90" s="31">
        <f t="shared" ca="1" si="44"/>
        <v>-24911.659999999996</v>
      </c>
      <c r="DI90" s="32">
        <f t="shared" ca="1" si="36"/>
        <v>-4069.83</v>
      </c>
      <c r="DJ90" s="32">
        <f t="shared" ca="1" si="36"/>
        <v>-1656.8</v>
      </c>
      <c r="DK90" s="32">
        <f t="shared" ca="1" si="36"/>
        <v>-1387.97</v>
      </c>
      <c r="DL90" s="32">
        <f t="shared" ca="1" si="32"/>
        <v>-736.05</v>
      </c>
      <c r="DM90" s="32">
        <f t="shared" ca="1" si="32"/>
        <v>-326.48</v>
      </c>
      <c r="DN90" s="32">
        <f t="shared" ca="1" si="32"/>
        <v>-790.2</v>
      </c>
      <c r="DO90" s="32">
        <f t="shared" ref="DO90:DT132" ca="1" si="46">ROUND(DC90*5%,2)</f>
        <v>-1266.8599999999999</v>
      </c>
      <c r="DP90" s="32">
        <f t="shared" ca="1" si="46"/>
        <v>-1127.23</v>
      </c>
      <c r="DQ90" s="32">
        <f t="shared" ca="1" si="46"/>
        <v>-2658.29</v>
      </c>
      <c r="DR90" s="32">
        <f t="shared" ca="1" si="46"/>
        <v>-531.09</v>
      </c>
      <c r="DS90" s="32">
        <f t="shared" ca="1" si="46"/>
        <v>-1291.3800000000001</v>
      </c>
      <c r="DT90" s="32">
        <f t="shared" ca="1" si="46"/>
        <v>-1245.58</v>
      </c>
      <c r="DU90" s="31">
        <f t="shared" ca="1" si="37"/>
        <v>-26223.55</v>
      </c>
      <c r="DV90" s="31">
        <f t="shared" ca="1" si="37"/>
        <v>-10598.06</v>
      </c>
      <c r="DW90" s="31">
        <f t="shared" ca="1" si="37"/>
        <v>-8819.83</v>
      </c>
      <c r="DX90" s="31">
        <f t="shared" ca="1" si="33"/>
        <v>-4649.12</v>
      </c>
      <c r="DY90" s="31">
        <f t="shared" ca="1" si="33"/>
        <v>-2051.41</v>
      </c>
      <c r="DZ90" s="31">
        <f t="shared" ca="1" si="33"/>
        <v>-4938.33</v>
      </c>
      <c r="EA90" s="31">
        <f t="shared" ref="EA90:EF132" ca="1" si="47">ROUND(DC90*EA$3,2)</f>
        <v>-7875.47</v>
      </c>
      <c r="EB90" s="31">
        <f t="shared" ca="1" si="47"/>
        <v>-6969.2</v>
      </c>
      <c r="EC90" s="31">
        <f t="shared" ca="1" si="47"/>
        <v>-16344.77</v>
      </c>
      <c r="ED90" s="31">
        <f t="shared" ca="1" si="47"/>
        <v>-3247.99</v>
      </c>
      <c r="EE90" s="31">
        <f t="shared" ca="1" si="47"/>
        <v>-7853.85</v>
      </c>
      <c r="EF90" s="31">
        <f t="shared" ca="1" si="47"/>
        <v>-7534.39</v>
      </c>
      <c r="EG90" s="32">
        <f t="shared" ca="1" si="38"/>
        <v>-111689.95</v>
      </c>
      <c r="EH90" s="32">
        <f t="shared" ca="1" si="38"/>
        <v>-45390.94</v>
      </c>
      <c r="EI90" s="32">
        <f t="shared" ca="1" si="38"/>
        <v>-37967.129999999997</v>
      </c>
      <c r="EJ90" s="32">
        <f t="shared" ca="1" si="34"/>
        <v>-20106.239999999998</v>
      </c>
      <c r="EK90" s="32">
        <f t="shared" ca="1" si="34"/>
        <v>-8907.5099999999984</v>
      </c>
      <c r="EL90" s="32">
        <f t="shared" ca="1" si="34"/>
        <v>-21532.61</v>
      </c>
      <c r="EM90" s="32">
        <f t="shared" ref="EM90:ER132" ca="1" si="48">DC90+DO90+EA90</f>
        <v>-34479.43</v>
      </c>
      <c r="EN90" s="32">
        <f t="shared" ca="1" si="48"/>
        <v>-30641.050000000003</v>
      </c>
      <c r="EO90" s="32">
        <f t="shared" ca="1" si="48"/>
        <v>-72168.820000000007</v>
      </c>
      <c r="EP90" s="32">
        <f t="shared" ca="1" si="48"/>
        <v>-14400.84</v>
      </c>
      <c r="EQ90" s="32">
        <f t="shared" ca="1" si="48"/>
        <v>-34972.800000000003</v>
      </c>
      <c r="ER90" s="32">
        <f t="shared" ca="1" si="48"/>
        <v>-33691.629999999997</v>
      </c>
    </row>
    <row r="91" spans="1:148">
      <c r="A91" t="s">
        <v>460</v>
      </c>
      <c r="B91" s="1" t="s">
        <v>101</v>
      </c>
      <c r="C91" t="str">
        <f t="shared" ca="1" si="40"/>
        <v>NPC1</v>
      </c>
      <c r="D91" t="str">
        <f t="shared" ca="1" si="41"/>
        <v>Northstone Power</v>
      </c>
      <c r="E91" s="51">
        <f ca="1">IFERROR(IF(AND($A91=VLOOKUP($A91&amp;"."&amp;$C91,UncollectibleLookup,2,FALSE),$C91=VLOOKUP($A91&amp;"."&amp;$C91,UncollectibleLookup,4,FALSE)),0,'Module C Corrected'!E91),'Module C Corrected'!E91)</f>
        <v>438.05220000000003</v>
      </c>
      <c r="F91" s="51">
        <f ca="1">IFERROR(IF(AND($A91=VLOOKUP($A91&amp;"."&amp;$C91,UncollectibleLookup,2,FALSE),$C91=VLOOKUP($A91&amp;"."&amp;$C91,UncollectibleLookup,4,FALSE)),0,'Module C Corrected'!F91),'Module C Corrected'!F91)</f>
        <v>94.461200000000005</v>
      </c>
      <c r="G91" s="51">
        <f ca="1">IFERROR(IF(AND($A91=VLOOKUP($A91&amp;"."&amp;$C91,UncollectibleLookup,2,FALSE),$C91=VLOOKUP($A91&amp;"."&amp;$C91,UncollectibleLookup,4,FALSE)),0,'Module C Corrected'!G91),'Module C Corrected'!G91)</f>
        <v>47.149099999999997</v>
      </c>
      <c r="H91" s="51">
        <f ca="1">IFERROR(IF(AND($A91=VLOOKUP($A91&amp;"."&amp;$C91,UncollectibleLookup,2,FALSE),$C91=VLOOKUP($A91&amp;"."&amp;$C91,UncollectibleLookup,4,FALSE)),0,'Module C Corrected'!H91),'Module C Corrected'!H91)</f>
        <v>16.7453</v>
      </c>
      <c r="I91" s="51">
        <f ca="1">IFERROR(IF(AND($A91=VLOOKUP($A91&amp;"."&amp;$C91,UncollectibleLookup,2,FALSE),$C91=VLOOKUP($A91&amp;"."&amp;$C91,UncollectibleLookup,4,FALSE)),0,'Module C Corrected'!I91),'Module C Corrected'!I91)</f>
        <v>51.1999</v>
      </c>
      <c r="J91" s="51">
        <f ca="1">IFERROR(IF(AND($A91=VLOOKUP($A91&amp;"."&amp;$C91,UncollectibleLookup,2,FALSE),$C91=VLOOKUP($A91&amp;"."&amp;$C91,UncollectibleLookup,4,FALSE)),0,'Module C Corrected'!J91),'Module C Corrected'!J91)</f>
        <v>148.5829</v>
      </c>
      <c r="K91" s="51">
        <f ca="1">IFERROR(IF(AND($A91=VLOOKUP($A91&amp;"."&amp;$C91,UncollectibleLookup,2,FALSE),$C91=VLOOKUP($A91&amp;"."&amp;$C91,UncollectibleLookup,4,FALSE)),0,'Module C Corrected'!K91),'Module C Corrected'!K91)</f>
        <v>285.32650000000001</v>
      </c>
      <c r="L91" s="51">
        <f ca="1">IFERROR(IF(AND($A91=VLOOKUP($A91&amp;"."&amp;$C91,UncollectibleLookup,2,FALSE),$C91=VLOOKUP($A91&amp;"."&amp;$C91,UncollectibleLookup,4,FALSE)),0,'Module C Corrected'!L91),'Module C Corrected'!L91)</f>
        <v>533.02110000000005</v>
      </c>
      <c r="M91" s="51">
        <f ca="1">IFERROR(IF(AND($A91=VLOOKUP($A91&amp;"."&amp;$C91,UncollectibleLookup,2,FALSE),$C91=VLOOKUP($A91&amp;"."&amp;$C91,UncollectibleLookup,4,FALSE)),0,'Module C Corrected'!M91),'Module C Corrected'!M91)</f>
        <v>382.93700000000001</v>
      </c>
      <c r="N91" s="51">
        <f ca="1">IFERROR(IF(AND($A91=VLOOKUP($A91&amp;"."&amp;$C91,UncollectibleLookup,2,FALSE),$C91=VLOOKUP($A91&amp;"."&amp;$C91,UncollectibleLookup,4,FALSE)),0,'Module C Corrected'!N91),'Module C Corrected'!N91)</f>
        <v>55.979199999999999</v>
      </c>
      <c r="O91" s="51">
        <f ca="1">IFERROR(IF(AND($A91=VLOOKUP($A91&amp;"."&amp;$C91,UncollectibleLookup,2,FALSE),$C91=VLOOKUP($A91&amp;"."&amp;$C91,UncollectibleLookup,4,FALSE)),0,'Module C Corrected'!O91),'Module C Corrected'!O91)</f>
        <v>529.14666399999999</v>
      </c>
      <c r="P91" s="51">
        <f ca="1">IFERROR(IF(AND($A91=VLOOKUP($A91&amp;"."&amp;$C91,UncollectibleLookup,2,FALSE),$C91=VLOOKUP($A91&amp;"."&amp;$C91,UncollectibleLookup,4,FALSE)),0,'Module C Corrected'!P91),'Module C Corrected'!P91)</f>
        <v>696.37045599999999</v>
      </c>
      <c r="Q91" s="32">
        <f ca="1">IFERROR(IF(AND($A91=VLOOKUP($A91&amp;"."&amp;$C91,UncollectibleLookup,2,FALSE),$C91=VLOOKUP($A91&amp;"."&amp;$C91,UncollectibleLookup,4,FALSE)),0,'Module C Corrected'!Q91),'Module C Corrected'!Q91)</f>
        <v>182797.76</v>
      </c>
      <c r="R91" s="32">
        <f ca="1">IFERROR(IF(AND($A91=VLOOKUP($A91&amp;"."&amp;$C91,UncollectibleLookup,2,FALSE),$C91=VLOOKUP($A91&amp;"."&amp;$C91,UncollectibleLookup,4,FALSE)),0,'Module C Corrected'!R91),'Module C Corrected'!R91)</f>
        <v>9927.01</v>
      </c>
      <c r="S91" s="32">
        <f ca="1">IFERROR(IF(AND($A91=VLOOKUP($A91&amp;"."&amp;$C91,UncollectibleLookup,2,FALSE),$C91=VLOOKUP($A91&amp;"."&amp;$C91,UncollectibleLookup,4,FALSE)),0,'Module C Corrected'!S91),'Module C Corrected'!S91)</f>
        <v>10114.379999999999</v>
      </c>
      <c r="T91" s="32">
        <f ca="1">IFERROR(IF(AND($A91=VLOOKUP($A91&amp;"."&amp;$C91,UncollectibleLookup,2,FALSE),$C91=VLOOKUP($A91&amp;"."&amp;$C91,UncollectibleLookup,4,FALSE)),0,'Module C Corrected'!T91),'Module C Corrected'!T91)</f>
        <v>4557.43</v>
      </c>
      <c r="U91" s="32">
        <f ca="1">IFERROR(IF(AND($A91=VLOOKUP($A91&amp;"."&amp;$C91,UncollectibleLookup,2,FALSE),$C91=VLOOKUP($A91&amp;"."&amp;$C91,UncollectibleLookup,4,FALSE)),0,'Module C Corrected'!U91),'Module C Corrected'!U91)</f>
        <v>8750.67</v>
      </c>
      <c r="V91" s="32">
        <f ca="1">IFERROR(IF(AND($A91=VLOOKUP($A91&amp;"."&amp;$C91,UncollectibleLookup,2,FALSE),$C91=VLOOKUP($A91&amp;"."&amp;$C91,UncollectibleLookup,4,FALSE)),0,'Module C Corrected'!V91),'Module C Corrected'!V91)</f>
        <v>16814.259999999998</v>
      </c>
      <c r="W91" s="32">
        <f ca="1">IFERROR(IF(AND($A91=VLOOKUP($A91&amp;"."&amp;$C91,UncollectibleLookup,2,FALSE),$C91=VLOOKUP($A91&amp;"."&amp;$C91,UncollectibleLookup,4,FALSE)),0,'Module C Corrected'!W91),'Module C Corrected'!W91)</f>
        <v>28097.64</v>
      </c>
      <c r="X91" s="32">
        <f ca="1">IFERROR(IF(AND($A91=VLOOKUP($A91&amp;"."&amp;$C91,UncollectibleLookup,2,FALSE),$C91=VLOOKUP($A91&amp;"."&amp;$C91,UncollectibleLookup,4,FALSE)),0,'Module C Corrected'!X91),'Module C Corrected'!X91)</f>
        <v>52432.800000000003</v>
      </c>
      <c r="Y91" s="32">
        <f ca="1">IFERROR(IF(AND($A91=VLOOKUP($A91&amp;"."&amp;$C91,UncollectibleLookup,2,FALSE),$C91=VLOOKUP($A91&amp;"."&amp;$C91,UncollectibleLookup,4,FALSE)),0,'Module C Corrected'!Y91),'Module C Corrected'!Y91)</f>
        <v>129968.32000000001</v>
      </c>
      <c r="Z91" s="32">
        <f ca="1">IFERROR(IF(AND($A91=VLOOKUP($A91&amp;"."&amp;$C91,UncollectibleLookup,2,FALSE),$C91=VLOOKUP($A91&amp;"."&amp;$C91,UncollectibleLookup,4,FALSE)),0,'Module C Corrected'!Z91),'Module C Corrected'!Z91)</f>
        <v>2588.19</v>
      </c>
      <c r="AA91" s="32">
        <f ca="1">IFERROR(IF(AND($A91=VLOOKUP($A91&amp;"."&amp;$C91,UncollectibleLookup,2,FALSE),$C91=VLOOKUP($A91&amp;"."&amp;$C91,UncollectibleLookup,4,FALSE)),0,'Module C Corrected'!AA91),'Module C Corrected'!AA91)</f>
        <v>79160.570000000007</v>
      </c>
      <c r="AB91" s="32">
        <f ca="1">IFERROR(IF(AND($A91=VLOOKUP($A91&amp;"."&amp;$C91,UncollectibleLookup,2,FALSE),$C91=VLOOKUP($A91&amp;"."&amp;$C91,UncollectibleLookup,4,FALSE)),0,'Module C Corrected'!AB91),'Module C Corrected'!AB91)</f>
        <v>99985.2</v>
      </c>
      <c r="AC91" s="2">
        <f>IF(ISBLANK('Module C Corrected'!AC91),"",'Module C Corrected'!AC91)</f>
        <v>-5.04</v>
      </c>
      <c r="AD91" s="2">
        <f>IF(ISBLANK('Module C Corrected'!AD91),"",'Module C Corrected'!AD91)</f>
        <v>-5.04</v>
      </c>
      <c r="AE91" s="2">
        <f>IF(ISBLANK('Module C Corrected'!AE91),"",'Module C Corrected'!AE91)</f>
        <v>-5.04</v>
      </c>
      <c r="AF91" s="2">
        <f>IF(ISBLANK('Module C Corrected'!AF91),"",'Module C Corrected'!AF91)</f>
        <v>-5.04</v>
      </c>
      <c r="AG91" s="2">
        <f>IF(ISBLANK('Module C Corrected'!AG91),"",'Module C Corrected'!AG91)</f>
        <v>-5.04</v>
      </c>
      <c r="AH91" s="2">
        <f>IF(ISBLANK('Module C Corrected'!AH91),"",'Module C Corrected'!AH91)</f>
        <v>-5.04</v>
      </c>
      <c r="AI91" s="2">
        <f>IF(ISBLANK('Module C Corrected'!AI91),"",'Module C Corrected'!AI91)</f>
        <v>-5.04</v>
      </c>
      <c r="AJ91" s="2">
        <f>IF(ISBLANK('Module C Corrected'!AJ91),"",'Module C Corrected'!AJ91)</f>
        <v>-5.04</v>
      </c>
      <c r="AK91" s="2">
        <f>IF(ISBLANK('Module C Corrected'!AK91),"",'Module C Corrected'!AK91)</f>
        <v>-5.04</v>
      </c>
      <c r="AL91" s="2">
        <f>IF(ISBLANK('Module C Corrected'!AL91),"",'Module C Corrected'!AL91)</f>
        <v>-5.04</v>
      </c>
      <c r="AM91" s="2">
        <f>IF(ISBLANK('Module C Corrected'!AM91),"",'Module C Corrected'!AM91)</f>
        <v>-5.04</v>
      </c>
      <c r="AN91" s="2">
        <f>IF(ISBLANK('Module C Corrected'!AN91),"",'Module C Corrected'!AN91)</f>
        <v>-5.04</v>
      </c>
      <c r="AO91" s="33">
        <f ca="1">IFERROR(IF(AND($A91=VLOOKUP($A91&amp;"."&amp;$C91,UncollectibleLookup,2,FALSE),$C91=VLOOKUP($A91&amp;"."&amp;$C91,UncollectibleLookup,4,FALSE)),0,'Module C Corrected'!AO91),'Module C Corrected'!AO91)</f>
        <v>-9213.01</v>
      </c>
      <c r="AP91" s="33">
        <f ca="1">IFERROR(IF(AND($A91=VLOOKUP($A91&amp;"."&amp;$C91,UncollectibleLookup,2,FALSE),$C91=VLOOKUP($A91&amp;"."&amp;$C91,UncollectibleLookup,4,FALSE)),0,'Module C Corrected'!AP91),'Module C Corrected'!AP91)</f>
        <v>-500.32</v>
      </c>
      <c r="AQ91" s="33">
        <f ca="1">IFERROR(IF(AND($A91=VLOOKUP($A91&amp;"."&amp;$C91,UncollectibleLookup,2,FALSE),$C91=VLOOKUP($A91&amp;"."&amp;$C91,UncollectibleLookup,4,FALSE)),0,'Module C Corrected'!AQ91),'Module C Corrected'!AQ91)</f>
        <v>-509.76</v>
      </c>
      <c r="AR91" s="33">
        <f ca="1">IFERROR(IF(AND($A91=VLOOKUP($A91&amp;"."&amp;$C91,UncollectibleLookup,2,FALSE),$C91=VLOOKUP($A91&amp;"."&amp;$C91,UncollectibleLookup,4,FALSE)),0,'Module C Corrected'!AR91),'Module C Corrected'!AR91)</f>
        <v>-229.69</v>
      </c>
      <c r="AS91" s="33">
        <f ca="1">IFERROR(IF(AND($A91=VLOOKUP($A91&amp;"."&amp;$C91,UncollectibleLookup,2,FALSE),$C91=VLOOKUP($A91&amp;"."&amp;$C91,UncollectibleLookup,4,FALSE)),0,'Module C Corrected'!AS91),'Module C Corrected'!AS91)</f>
        <v>-441.03</v>
      </c>
      <c r="AT91" s="33">
        <f ca="1">IFERROR(IF(AND($A91=VLOOKUP($A91&amp;"."&amp;$C91,UncollectibleLookup,2,FALSE),$C91=VLOOKUP($A91&amp;"."&amp;$C91,UncollectibleLookup,4,FALSE)),0,'Module C Corrected'!AT91),'Module C Corrected'!AT91)</f>
        <v>-847.44</v>
      </c>
      <c r="AU91" s="33">
        <f ca="1">IFERROR(IF(AND($A91=VLOOKUP($A91&amp;"."&amp;$C91,UncollectibleLookup,2,FALSE),$C91=VLOOKUP($A91&amp;"."&amp;$C91,UncollectibleLookup,4,FALSE)),0,'Module C Corrected'!AU91),'Module C Corrected'!AU91)</f>
        <v>-1416.12</v>
      </c>
      <c r="AV91" s="33">
        <f ca="1">IFERROR(IF(AND($A91=VLOOKUP($A91&amp;"."&amp;$C91,UncollectibleLookup,2,FALSE),$C91=VLOOKUP($A91&amp;"."&amp;$C91,UncollectibleLookup,4,FALSE)),0,'Module C Corrected'!AV91),'Module C Corrected'!AV91)</f>
        <v>-2642.61</v>
      </c>
      <c r="AW91" s="33">
        <f ca="1">IFERROR(IF(AND($A91=VLOOKUP($A91&amp;"."&amp;$C91,UncollectibleLookup,2,FALSE),$C91=VLOOKUP($A91&amp;"."&amp;$C91,UncollectibleLookup,4,FALSE)),0,'Module C Corrected'!AW91),'Module C Corrected'!AW91)</f>
        <v>-6550.4</v>
      </c>
      <c r="AX91" s="33">
        <f ca="1">IFERROR(IF(AND($A91=VLOOKUP($A91&amp;"."&amp;$C91,UncollectibleLookup,2,FALSE),$C91=VLOOKUP($A91&amp;"."&amp;$C91,UncollectibleLookup,4,FALSE)),0,'Module C Corrected'!AX91),'Module C Corrected'!AX91)</f>
        <v>-130.44</v>
      </c>
      <c r="AY91" s="33">
        <f ca="1">IFERROR(IF(AND($A91=VLOOKUP($A91&amp;"."&amp;$C91,UncollectibleLookup,2,FALSE),$C91=VLOOKUP($A91&amp;"."&amp;$C91,UncollectibleLookup,4,FALSE)),0,'Module C Corrected'!AY91),'Module C Corrected'!AY91)</f>
        <v>-3989.69</v>
      </c>
      <c r="AZ91" s="33">
        <f ca="1">IFERROR(IF(AND($A91=VLOOKUP($A91&amp;"."&amp;$C91,UncollectibleLookup,2,FALSE),$C91=VLOOKUP($A91&amp;"."&amp;$C91,UncollectibleLookup,4,FALSE)),0,'Module C Corrected'!AZ91),'Module C Corrected'!AZ91)</f>
        <v>-5039.25</v>
      </c>
      <c r="BA91" s="31">
        <f t="shared" ca="1" si="27"/>
        <v>-54.84</v>
      </c>
      <c r="BB91" s="31">
        <f t="shared" ca="1" si="27"/>
        <v>-2.98</v>
      </c>
      <c r="BC91" s="31">
        <f t="shared" ca="1" si="27"/>
        <v>-3.03</v>
      </c>
      <c r="BD91" s="31">
        <f t="shared" ca="1" si="27"/>
        <v>-1.82</v>
      </c>
      <c r="BE91" s="31">
        <f t="shared" ca="1" si="27"/>
        <v>-3.5</v>
      </c>
      <c r="BF91" s="31">
        <f t="shared" ca="1" si="27"/>
        <v>-6.73</v>
      </c>
      <c r="BG91" s="31">
        <f t="shared" ca="1" si="42"/>
        <v>0</v>
      </c>
      <c r="BH91" s="31">
        <f t="shared" ca="1" si="42"/>
        <v>0</v>
      </c>
      <c r="BI91" s="31">
        <f t="shared" ca="1" si="42"/>
        <v>0</v>
      </c>
      <c r="BJ91" s="31">
        <f t="shared" ca="1" si="42"/>
        <v>-3.11</v>
      </c>
      <c r="BK91" s="31">
        <f t="shared" ca="1" si="42"/>
        <v>-94.99</v>
      </c>
      <c r="BL91" s="31">
        <f t="shared" ca="1" si="42"/>
        <v>-119.98</v>
      </c>
      <c r="BM91" s="6">
        <f t="shared" ca="1" si="45"/>
        <v>-0.12</v>
      </c>
      <c r="BN91" s="6">
        <f t="shared" ca="1" si="45"/>
        <v>-0.12</v>
      </c>
      <c r="BO91" s="6">
        <f t="shared" ca="1" si="45"/>
        <v>-0.12</v>
      </c>
      <c r="BP91" s="6">
        <f t="shared" ca="1" si="45"/>
        <v>-0.12</v>
      </c>
      <c r="BQ91" s="6">
        <f t="shared" ca="1" si="45"/>
        <v>-0.12</v>
      </c>
      <c r="BR91" s="6">
        <f t="shared" ca="1" si="45"/>
        <v>-0.12</v>
      </c>
      <c r="BS91" s="6">
        <f t="shared" ca="1" si="45"/>
        <v>-0.12</v>
      </c>
      <c r="BT91" s="6">
        <f t="shared" ca="1" si="45"/>
        <v>-0.12</v>
      </c>
      <c r="BU91" s="6">
        <f t="shared" ca="1" si="45"/>
        <v>-0.12</v>
      </c>
      <c r="BV91" s="6">
        <f t="shared" ca="1" si="45"/>
        <v>-0.12</v>
      </c>
      <c r="BW91" s="6">
        <f t="shared" ca="1" si="45"/>
        <v>-0.12</v>
      </c>
      <c r="BX91" s="6">
        <f t="shared" ca="1" si="45"/>
        <v>-0.12</v>
      </c>
      <c r="BY91" s="31">
        <f t="shared" ref="BY91:CJ112" ca="1" si="49">IFERROR(VLOOKUP($C91,DOSDetail,CELL("col",BY$4)+58,FALSE),ROUND(Q91*BM91,2))</f>
        <v>-21935.73</v>
      </c>
      <c r="BZ91" s="31">
        <f t="shared" ca="1" si="49"/>
        <v>-1191.24</v>
      </c>
      <c r="CA91" s="31">
        <f t="shared" ca="1" si="49"/>
        <v>-1213.73</v>
      </c>
      <c r="CB91" s="31">
        <f t="shared" ca="1" si="49"/>
        <v>-546.89</v>
      </c>
      <c r="CC91" s="31">
        <f t="shared" ca="1" si="49"/>
        <v>-1050.08</v>
      </c>
      <c r="CD91" s="31">
        <f t="shared" ca="1" si="49"/>
        <v>-2017.71</v>
      </c>
      <c r="CE91" s="31">
        <f t="shared" ca="1" si="49"/>
        <v>-3371.72</v>
      </c>
      <c r="CF91" s="31">
        <f t="shared" ca="1" si="49"/>
        <v>-6291.94</v>
      </c>
      <c r="CG91" s="31">
        <f t="shared" ca="1" si="49"/>
        <v>-15596.2</v>
      </c>
      <c r="CH91" s="31">
        <f t="shared" ca="1" si="49"/>
        <v>-310.58</v>
      </c>
      <c r="CI91" s="31">
        <f t="shared" ca="1" si="49"/>
        <v>-9499.27</v>
      </c>
      <c r="CJ91" s="31">
        <f t="shared" ca="1" si="49"/>
        <v>-11998.22</v>
      </c>
      <c r="CK91" s="32">
        <f t="shared" ca="1" si="28"/>
        <v>456.99</v>
      </c>
      <c r="CL91" s="32">
        <f t="shared" ca="1" si="28"/>
        <v>24.82</v>
      </c>
      <c r="CM91" s="32">
        <f t="shared" ca="1" si="28"/>
        <v>25.29</v>
      </c>
      <c r="CN91" s="32">
        <f t="shared" ca="1" si="28"/>
        <v>11.39</v>
      </c>
      <c r="CO91" s="32">
        <f t="shared" ca="1" si="28"/>
        <v>21.88</v>
      </c>
      <c r="CP91" s="32">
        <f t="shared" ca="1" si="28"/>
        <v>42.04</v>
      </c>
      <c r="CQ91" s="32">
        <f t="shared" ca="1" si="43"/>
        <v>70.239999999999995</v>
      </c>
      <c r="CR91" s="32">
        <f t="shared" ca="1" si="43"/>
        <v>131.08000000000001</v>
      </c>
      <c r="CS91" s="32">
        <f t="shared" ca="1" si="43"/>
        <v>324.92</v>
      </c>
      <c r="CT91" s="32">
        <f t="shared" ca="1" si="43"/>
        <v>6.47</v>
      </c>
      <c r="CU91" s="32">
        <f t="shared" ca="1" si="43"/>
        <v>197.9</v>
      </c>
      <c r="CV91" s="32">
        <f t="shared" ca="1" si="43"/>
        <v>249.96</v>
      </c>
      <c r="CW91" s="31">
        <f t="shared" ca="1" si="29"/>
        <v>-12210.889999999998</v>
      </c>
      <c r="CX91" s="31">
        <f t="shared" ca="1" si="29"/>
        <v>-663.12000000000012</v>
      </c>
      <c r="CY91" s="31">
        <f t="shared" ca="1" si="29"/>
        <v>-675.65000000000009</v>
      </c>
      <c r="CZ91" s="31">
        <f t="shared" ca="1" si="29"/>
        <v>-303.99</v>
      </c>
      <c r="DA91" s="31">
        <f t="shared" ca="1" si="29"/>
        <v>-583.66999999999985</v>
      </c>
      <c r="DB91" s="31">
        <f t="shared" ca="1" si="29"/>
        <v>-1121.5</v>
      </c>
      <c r="DC91" s="31">
        <f t="shared" ca="1" si="44"/>
        <v>-1885.3600000000001</v>
      </c>
      <c r="DD91" s="31">
        <f t="shared" ca="1" si="44"/>
        <v>-3518.2499999999995</v>
      </c>
      <c r="DE91" s="31">
        <f t="shared" ca="1" si="44"/>
        <v>-8720.880000000001</v>
      </c>
      <c r="DF91" s="31">
        <f t="shared" ca="1" si="44"/>
        <v>-170.55999999999995</v>
      </c>
      <c r="DG91" s="31">
        <f t="shared" ca="1" si="44"/>
        <v>-5216.6900000000005</v>
      </c>
      <c r="DH91" s="31">
        <f t="shared" ca="1" si="44"/>
        <v>-6589.0300000000007</v>
      </c>
      <c r="DI91" s="32">
        <f t="shared" ca="1" si="36"/>
        <v>-610.54</v>
      </c>
      <c r="DJ91" s="32">
        <f t="shared" ca="1" si="36"/>
        <v>-33.159999999999997</v>
      </c>
      <c r="DK91" s="32">
        <f t="shared" ca="1" si="36"/>
        <v>-33.78</v>
      </c>
      <c r="DL91" s="32">
        <f t="shared" ca="1" si="36"/>
        <v>-15.2</v>
      </c>
      <c r="DM91" s="32">
        <f t="shared" ca="1" si="36"/>
        <v>-29.18</v>
      </c>
      <c r="DN91" s="32">
        <f t="shared" ca="1" si="36"/>
        <v>-56.08</v>
      </c>
      <c r="DO91" s="32">
        <f t="shared" ca="1" si="46"/>
        <v>-94.27</v>
      </c>
      <c r="DP91" s="32">
        <f t="shared" ca="1" si="46"/>
        <v>-175.91</v>
      </c>
      <c r="DQ91" s="32">
        <f t="shared" ca="1" si="46"/>
        <v>-436.04</v>
      </c>
      <c r="DR91" s="32">
        <f t="shared" ca="1" si="46"/>
        <v>-8.5299999999999994</v>
      </c>
      <c r="DS91" s="32">
        <f t="shared" ca="1" si="46"/>
        <v>-260.83</v>
      </c>
      <c r="DT91" s="32">
        <f t="shared" ca="1" si="46"/>
        <v>-329.45</v>
      </c>
      <c r="DU91" s="31">
        <f t="shared" ca="1" si="37"/>
        <v>-3933.98</v>
      </c>
      <c r="DV91" s="31">
        <f t="shared" ca="1" si="37"/>
        <v>-212.09</v>
      </c>
      <c r="DW91" s="31">
        <f t="shared" ca="1" si="37"/>
        <v>-214.67</v>
      </c>
      <c r="DX91" s="31">
        <f t="shared" ca="1" si="37"/>
        <v>-96</v>
      </c>
      <c r="DY91" s="31">
        <f t="shared" ca="1" si="37"/>
        <v>-183.37</v>
      </c>
      <c r="DZ91" s="31">
        <f t="shared" ca="1" si="37"/>
        <v>-350.44</v>
      </c>
      <c r="EA91" s="31">
        <f t="shared" ca="1" si="47"/>
        <v>-586.02</v>
      </c>
      <c r="EB91" s="31">
        <f t="shared" ca="1" si="47"/>
        <v>-1087.5899999999999</v>
      </c>
      <c r="EC91" s="31">
        <f t="shared" ca="1" si="47"/>
        <v>-2681.06</v>
      </c>
      <c r="ED91" s="31">
        <f t="shared" ca="1" si="47"/>
        <v>-52.15</v>
      </c>
      <c r="EE91" s="31">
        <f t="shared" ca="1" si="47"/>
        <v>-1586.33</v>
      </c>
      <c r="EF91" s="31">
        <f t="shared" ca="1" si="47"/>
        <v>-1992.81</v>
      </c>
      <c r="EG91" s="32">
        <f t="shared" ca="1" si="38"/>
        <v>-16755.409999999996</v>
      </c>
      <c r="EH91" s="32">
        <f t="shared" ca="1" si="38"/>
        <v>-908.37000000000012</v>
      </c>
      <c r="EI91" s="32">
        <f t="shared" ca="1" si="38"/>
        <v>-924.1</v>
      </c>
      <c r="EJ91" s="32">
        <f t="shared" ca="1" si="38"/>
        <v>-415.19</v>
      </c>
      <c r="EK91" s="32">
        <f t="shared" ca="1" si="38"/>
        <v>-796.2199999999998</v>
      </c>
      <c r="EL91" s="32">
        <f t="shared" ca="1" si="38"/>
        <v>-1528.02</v>
      </c>
      <c r="EM91" s="32">
        <f t="shared" ca="1" si="48"/>
        <v>-2565.65</v>
      </c>
      <c r="EN91" s="32">
        <f t="shared" ca="1" si="48"/>
        <v>-4781.7499999999991</v>
      </c>
      <c r="EO91" s="32">
        <f t="shared" ca="1" si="48"/>
        <v>-11837.980000000001</v>
      </c>
      <c r="EP91" s="32">
        <f t="shared" ca="1" si="48"/>
        <v>-231.23999999999995</v>
      </c>
      <c r="EQ91" s="32">
        <f t="shared" ca="1" si="48"/>
        <v>-7063.85</v>
      </c>
      <c r="ER91" s="32">
        <f t="shared" ca="1" si="48"/>
        <v>-8911.2900000000009</v>
      </c>
    </row>
    <row r="92" spans="1:148">
      <c r="A92" t="s">
        <v>461</v>
      </c>
      <c r="B92" s="1" t="s">
        <v>82</v>
      </c>
      <c r="C92" t="str">
        <f t="shared" ca="1" si="40"/>
        <v>NPP1</v>
      </c>
      <c r="D92" t="str">
        <f t="shared" ca="1" si="41"/>
        <v>Northern Prairie Power Project</v>
      </c>
      <c r="E92" s="51">
        <f ca="1">IFERROR(IF(AND($A92=VLOOKUP($A92&amp;"."&amp;$C92,UncollectibleLookup,2,FALSE),$C92=VLOOKUP($A92&amp;"."&amp;$C92,UncollectibleLookup,4,FALSE)),0,'Module C Corrected'!E92),'Module C Corrected'!E92)</f>
        <v>7603.05</v>
      </c>
      <c r="F92" s="51">
        <f ca="1">IFERROR(IF(AND($A92=VLOOKUP($A92&amp;"."&amp;$C92,UncollectibleLookup,2,FALSE),$C92=VLOOKUP($A92&amp;"."&amp;$C92,UncollectibleLookup,4,FALSE)),0,'Module C Corrected'!F92),'Module C Corrected'!F92)</f>
        <v>1883.364</v>
      </c>
      <c r="G92" s="51">
        <f ca="1">IFERROR(IF(AND($A92=VLOOKUP($A92&amp;"."&amp;$C92,UncollectibleLookup,2,FALSE),$C92=VLOOKUP($A92&amp;"."&amp;$C92,UncollectibleLookup,4,FALSE)),0,'Module C Corrected'!G92),'Module C Corrected'!G92)</f>
        <v>1418.7180000000001</v>
      </c>
      <c r="H92" s="51">
        <f ca="1">IFERROR(IF(AND($A92=VLOOKUP($A92&amp;"."&amp;$C92,UncollectibleLookup,2,FALSE),$C92=VLOOKUP($A92&amp;"."&amp;$C92,UncollectibleLookup,4,FALSE)),0,'Module C Corrected'!H92),'Module C Corrected'!H92)</f>
        <v>120.876</v>
      </c>
      <c r="I92" s="51">
        <f ca="1">IFERROR(IF(AND($A92=VLOOKUP($A92&amp;"."&amp;$C92,UncollectibleLookup,2,FALSE),$C92=VLOOKUP($A92&amp;"."&amp;$C92,UncollectibleLookup,4,FALSE)),0,'Module C Corrected'!I92),'Module C Corrected'!I92)</f>
        <v>2744.7420000000002</v>
      </c>
      <c r="J92" s="51">
        <f ca="1">IFERROR(IF(AND($A92=VLOOKUP($A92&amp;"."&amp;$C92,UncollectibleLookup,2,FALSE),$C92=VLOOKUP($A92&amp;"."&amp;$C92,UncollectibleLookup,4,FALSE)),0,'Module C Corrected'!J92),'Module C Corrected'!J92)</f>
        <v>4899.4260000000004</v>
      </c>
      <c r="K92" s="51">
        <f ca="1">IFERROR(IF(AND($A92=VLOOKUP($A92&amp;"."&amp;$C92,UncollectibleLookup,2,FALSE),$C92=VLOOKUP($A92&amp;"."&amp;$C92,UncollectibleLookup,4,FALSE)),0,'Module C Corrected'!K92),'Module C Corrected'!K92)</f>
        <v>10711.47</v>
      </c>
      <c r="L92" s="51">
        <f ca="1">IFERROR(IF(AND($A92=VLOOKUP($A92&amp;"."&amp;$C92,UncollectibleLookup,2,FALSE),$C92=VLOOKUP($A92&amp;"."&amp;$C92,UncollectibleLookup,4,FALSE)),0,'Module C Corrected'!L92),'Module C Corrected'!L92)</f>
        <v>5754.6719999999996</v>
      </c>
      <c r="M92" s="51">
        <f ca="1">IFERROR(IF(AND($A92=VLOOKUP($A92&amp;"."&amp;$C92,UncollectibleLookup,2,FALSE),$C92=VLOOKUP($A92&amp;"."&amp;$C92,UncollectibleLookup,4,FALSE)),0,'Module C Corrected'!M92),'Module C Corrected'!M92)</f>
        <v>10867.29</v>
      </c>
      <c r="N92" s="51">
        <f ca="1">IFERROR(IF(AND($A92=VLOOKUP($A92&amp;"."&amp;$C92,UncollectibleLookup,2,FALSE),$C92=VLOOKUP($A92&amp;"."&amp;$C92,UncollectibleLookup,4,FALSE)),0,'Module C Corrected'!N92),'Module C Corrected'!N92)</f>
        <v>949.78800000000001</v>
      </c>
      <c r="O92" s="51">
        <f ca="1">IFERROR(IF(AND($A92=VLOOKUP($A92&amp;"."&amp;$C92,UncollectibleLookup,2,FALSE),$C92=VLOOKUP($A92&amp;"."&amp;$C92,UncollectibleLookup,4,FALSE)),0,'Module C Corrected'!O92),'Module C Corrected'!O92)</f>
        <v>5626.53</v>
      </c>
      <c r="P92" s="51">
        <f ca="1">IFERROR(IF(AND($A92=VLOOKUP($A92&amp;"."&amp;$C92,UncollectibleLookup,2,FALSE),$C92=VLOOKUP($A92&amp;"."&amp;$C92,UncollectibleLookup,4,FALSE)),0,'Module C Corrected'!P92),'Module C Corrected'!P92)</f>
        <v>7423.1220000000003</v>
      </c>
      <c r="Q92" s="32">
        <f ca="1">IFERROR(IF(AND($A92=VLOOKUP($A92&amp;"."&amp;$C92,UncollectibleLookup,2,FALSE),$C92=VLOOKUP($A92&amp;"."&amp;$C92,UncollectibleLookup,4,FALSE)),0,'Module C Corrected'!Q92),'Module C Corrected'!Q92)</f>
        <v>2438445.16</v>
      </c>
      <c r="R92" s="32">
        <f ca="1">IFERROR(IF(AND($A92=VLOOKUP($A92&amp;"."&amp;$C92,UncollectibleLookup,2,FALSE),$C92=VLOOKUP($A92&amp;"."&amp;$C92,UncollectibleLookup,4,FALSE)),0,'Module C Corrected'!R92),'Module C Corrected'!R92)</f>
        <v>217903.84</v>
      </c>
      <c r="S92" s="32">
        <f ca="1">IFERROR(IF(AND($A92=VLOOKUP($A92&amp;"."&amp;$C92,UncollectibleLookup,2,FALSE),$C92=VLOOKUP($A92&amp;"."&amp;$C92,UncollectibleLookup,4,FALSE)),0,'Module C Corrected'!S92),'Module C Corrected'!S92)</f>
        <v>218527.86</v>
      </c>
      <c r="T92" s="32">
        <f ca="1">IFERROR(IF(AND($A92=VLOOKUP($A92&amp;"."&amp;$C92,UncollectibleLookup,2,FALSE),$C92=VLOOKUP($A92&amp;"."&amp;$C92,UncollectibleLookup,4,FALSE)),0,'Module C Corrected'!T92),'Module C Corrected'!T92)</f>
        <v>64214.239999999998</v>
      </c>
      <c r="U92" s="32">
        <f ca="1">IFERROR(IF(AND($A92=VLOOKUP($A92&amp;"."&amp;$C92,UncollectibleLookup,2,FALSE),$C92=VLOOKUP($A92&amp;"."&amp;$C92,UncollectibleLookup,4,FALSE)),0,'Module C Corrected'!U92),'Module C Corrected'!U92)</f>
        <v>183828.96</v>
      </c>
      <c r="V92" s="32">
        <f ca="1">IFERROR(IF(AND($A92=VLOOKUP($A92&amp;"."&amp;$C92,UncollectibleLookup,2,FALSE),$C92=VLOOKUP($A92&amp;"."&amp;$C92,UncollectibleLookup,4,FALSE)),0,'Module C Corrected'!V92),'Module C Corrected'!V92)</f>
        <v>456789.47</v>
      </c>
      <c r="W92" s="32">
        <f ca="1">IFERROR(IF(AND($A92=VLOOKUP($A92&amp;"."&amp;$C92,UncollectibleLookup,2,FALSE),$C92=VLOOKUP($A92&amp;"."&amp;$C92,UncollectibleLookup,4,FALSE)),0,'Module C Corrected'!W92),'Module C Corrected'!W92)</f>
        <v>717407.67</v>
      </c>
      <c r="X92" s="32">
        <f ca="1">IFERROR(IF(AND($A92=VLOOKUP($A92&amp;"."&amp;$C92,UncollectibleLookup,2,FALSE),$C92=VLOOKUP($A92&amp;"."&amp;$C92,UncollectibleLookup,4,FALSE)),0,'Module C Corrected'!X92),'Module C Corrected'!X92)</f>
        <v>414246.14</v>
      </c>
      <c r="Y92" s="32">
        <f ca="1">IFERROR(IF(AND($A92=VLOOKUP($A92&amp;"."&amp;$C92,UncollectibleLookup,2,FALSE),$C92=VLOOKUP($A92&amp;"."&amp;$C92,UncollectibleLookup,4,FALSE)),0,'Module C Corrected'!Y92),'Module C Corrected'!Y92)</f>
        <v>2791381.79</v>
      </c>
      <c r="Z92" s="32">
        <f ca="1">IFERROR(IF(AND($A92=VLOOKUP($A92&amp;"."&amp;$C92,UncollectibleLookup,2,FALSE),$C92=VLOOKUP($A92&amp;"."&amp;$C92,UncollectibleLookup,4,FALSE)),0,'Module C Corrected'!Z92),'Module C Corrected'!Z92)</f>
        <v>46835.31</v>
      </c>
      <c r="AA92" s="32">
        <f ca="1">IFERROR(IF(AND($A92=VLOOKUP($A92&amp;"."&amp;$C92,UncollectibleLookup,2,FALSE),$C92=VLOOKUP($A92&amp;"."&amp;$C92,UncollectibleLookup,4,FALSE)),0,'Module C Corrected'!AA92),'Module C Corrected'!AA92)</f>
        <v>590827.97</v>
      </c>
      <c r="AB92" s="32">
        <f ca="1">IFERROR(IF(AND($A92=VLOOKUP($A92&amp;"."&amp;$C92,UncollectibleLookup,2,FALSE),$C92=VLOOKUP($A92&amp;"."&amp;$C92,UncollectibleLookup,4,FALSE)),0,'Module C Corrected'!AB92),'Module C Corrected'!AB92)</f>
        <v>820396.32</v>
      </c>
      <c r="AC92" s="2">
        <f>IF(ISBLANK('Module C Corrected'!AC92),"",'Module C Corrected'!AC92)</f>
        <v>-4.79</v>
      </c>
      <c r="AD92" s="2">
        <f>IF(ISBLANK('Module C Corrected'!AD92),"",'Module C Corrected'!AD92)</f>
        <v>-4.79</v>
      </c>
      <c r="AE92" s="2">
        <f>IF(ISBLANK('Module C Corrected'!AE92),"",'Module C Corrected'!AE92)</f>
        <v>-4.79</v>
      </c>
      <c r="AF92" s="2">
        <f>IF(ISBLANK('Module C Corrected'!AF92),"",'Module C Corrected'!AF92)</f>
        <v>-4.79</v>
      </c>
      <c r="AG92" s="2">
        <f>IF(ISBLANK('Module C Corrected'!AG92),"",'Module C Corrected'!AG92)</f>
        <v>-4.79</v>
      </c>
      <c r="AH92" s="2">
        <f>IF(ISBLANK('Module C Corrected'!AH92),"",'Module C Corrected'!AH92)</f>
        <v>-4.79</v>
      </c>
      <c r="AI92" s="2">
        <f>IF(ISBLANK('Module C Corrected'!AI92),"",'Module C Corrected'!AI92)</f>
        <v>-4.79</v>
      </c>
      <c r="AJ92" s="2">
        <f>IF(ISBLANK('Module C Corrected'!AJ92),"",'Module C Corrected'!AJ92)</f>
        <v>-4.79</v>
      </c>
      <c r="AK92" s="2">
        <f>IF(ISBLANK('Module C Corrected'!AK92),"",'Module C Corrected'!AK92)</f>
        <v>-4.79</v>
      </c>
      <c r="AL92" s="2">
        <f>IF(ISBLANK('Module C Corrected'!AL92),"",'Module C Corrected'!AL92)</f>
        <v>-4.79</v>
      </c>
      <c r="AM92" s="2">
        <f>IF(ISBLANK('Module C Corrected'!AM92),"",'Module C Corrected'!AM92)</f>
        <v>-4.79</v>
      </c>
      <c r="AN92" s="2">
        <f>IF(ISBLANK('Module C Corrected'!AN92),"",'Module C Corrected'!AN92)</f>
        <v>-4.79</v>
      </c>
      <c r="AO92" s="33">
        <f ca="1">IFERROR(IF(AND($A92=VLOOKUP($A92&amp;"."&amp;$C92,UncollectibleLookup,2,FALSE),$C92=VLOOKUP($A92&amp;"."&amp;$C92,UncollectibleLookup,4,FALSE)),0,'Module C Corrected'!AO92),'Module C Corrected'!AO92)</f>
        <v>-116801.52</v>
      </c>
      <c r="AP92" s="33">
        <f ca="1">IFERROR(IF(AND($A92=VLOOKUP($A92&amp;"."&amp;$C92,UncollectibleLookup,2,FALSE),$C92=VLOOKUP($A92&amp;"."&amp;$C92,UncollectibleLookup,4,FALSE)),0,'Module C Corrected'!AP92),'Module C Corrected'!AP92)</f>
        <v>-10437.59</v>
      </c>
      <c r="AQ92" s="33">
        <f ca="1">IFERROR(IF(AND($A92=VLOOKUP($A92&amp;"."&amp;$C92,UncollectibleLookup,2,FALSE),$C92=VLOOKUP($A92&amp;"."&amp;$C92,UncollectibleLookup,4,FALSE)),0,'Module C Corrected'!AQ92),'Module C Corrected'!AQ92)</f>
        <v>-10467.48</v>
      </c>
      <c r="AR92" s="33">
        <f ca="1">IFERROR(IF(AND($A92=VLOOKUP($A92&amp;"."&amp;$C92,UncollectibleLookup,2,FALSE),$C92=VLOOKUP($A92&amp;"."&amp;$C92,UncollectibleLookup,4,FALSE)),0,'Module C Corrected'!AR92),'Module C Corrected'!AR92)</f>
        <v>-3075.86</v>
      </c>
      <c r="AS92" s="33">
        <f ca="1">IFERROR(IF(AND($A92=VLOOKUP($A92&amp;"."&amp;$C92,UncollectibleLookup,2,FALSE),$C92=VLOOKUP($A92&amp;"."&amp;$C92,UncollectibleLookup,4,FALSE)),0,'Module C Corrected'!AS92),'Module C Corrected'!AS92)</f>
        <v>-8805.41</v>
      </c>
      <c r="AT92" s="33">
        <f ca="1">IFERROR(IF(AND($A92=VLOOKUP($A92&amp;"."&amp;$C92,UncollectibleLookup,2,FALSE),$C92=VLOOKUP($A92&amp;"."&amp;$C92,UncollectibleLookup,4,FALSE)),0,'Module C Corrected'!AT92),'Module C Corrected'!AT92)</f>
        <v>-21880.22</v>
      </c>
      <c r="AU92" s="33">
        <f ca="1">IFERROR(IF(AND($A92=VLOOKUP($A92&amp;"."&amp;$C92,UncollectibleLookup,2,FALSE),$C92=VLOOKUP($A92&amp;"."&amp;$C92,UncollectibleLookup,4,FALSE)),0,'Module C Corrected'!AU92),'Module C Corrected'!AU92)</f>
        <v>-34363.83</v>
      </c>
      <c r="AV92" s="33">
        <f ca="1">IFERROR(IF(AND($A92=VLOOKUP($A92&amp;"."&amp;$C92,UncollectibleLookup,2,FALSE),$C92=VLOOKUP($A92&amp;"."&amp;$C92,UncollectibleLookup,4,FALSE)),0,'Module C Corrected'!AV92),'Module C Corrected'!AV92)</f>
        <v>-19842.39</v>
      </c>
      <c r="AW92" s="33">
        <f ca="1">IFERROR(IF(AND($A92=VLOOKUP($A92&amp;"."&amp;$C92,UncollectibleLookup,2,FALSE),$C92=VLOOKUP($A92&amp;"."&amp;$C92,UncollectibleLookup,4,FALSE)),0,'Module C Corrected'!AW92),'Module C Corrected'!AW92)</f>
        <v>-133707.19</v>
      </c>
      <c r="AX92" s="33">
        <f ca="1">IFERROR(IF(AND($A92=VLOOKUP($A92&amp;"."&amp;$C92,UncollectibleLookup,2,FALSE),$C92=VLOOKUP($A92&amp;"."&amp;$C92,UncollectibleLookup,4,FALSE)),0,'Module C Corrected'!AX92),'Module C Corrected'!AX92)</f>
        <v>-2243.41</v>
      </c>
      <c r="AY92" s="33">
        <f ca="1">IFERROR(IF(AND($A92=VLOOKUP($A92&amp;"."&amp;$C92,UncollectibleLookup,2,FALSE),$C92=VLOOKUP($A92&amp;"."&amp;$C92,UncollectibleLookup,4,FALSE)),0,'Module C Corrected'!AY92),'Module C Corrected'!AY92)</f>
        <v>-28300.66</v>
      </c>
      <c r="AZ92" s="33">
        <f ca="1">IFERROR(IF(AND($A92=VLOOKUP($A92&amp;"."&amp;$C92,UncollectibleLookup,2,FALSE),$C92=VLOOKUP($A92&amp;"."&amp;$C92,UncollectibleLookup,4,FALSE)),0,'Module C Corrected'!AZ92),'Module C Corrected'!AZ92)</f>
        <v>-39296.980000000003</v>
      </c>
      <c r="BA92" s="31">
        <f t="shared" ca="1" si="27"/>
        <v>-731.53</v>
      </c>
      <c r="BB92" s="31">
        <f t="shared" ca="1" si="27"/>
        <v>-65.37</v>
      </c>
      <c r="BC92" s="31">
        <f t="shared" ca="1" si="27"/>
        <v>-65.56</v>
      </c>
      <c r="BD92" s="31">
        <f t="shared" ca="1" si="27"/>
        <v>-25.69</v>
      </c>
      <c r="BE92" s="31">
        <f t="shared" ca="1" si="27"/>
        <v>-73.53</v>
      </c>
      <c r="BF92" s="31">
        <f t="shared" ca="1" si="27"/>
        <v>-182.72</v>
      </c>
      <c r="BG92" s="31">
        <f t="shared" ca="1" si="42"/>
        <v>0</v>
      </c>
      <c r="BH92" s="31">
        <f t="shared" ca="1" si="42"/>
        <v>0</v>
      </c>
      <c r="BI92" s="31">
        <f t="shared" ca="1" si="42"/>
        <v>0</v>
      </c>
      <c r="BJ92" s="31">
        <f t="shared" ca="1" si="42"/>
        <v>-56.2</v>
      </c>
      <c r="BK92" s="31">
        <f t="shared" ca="1" si="42"/>
        <v>-708.99</v>
      </c>
      <c r="BL92" s="31">
        <f t="shared" ca="1" si="42"/>
        <v>-984.48</v>
      </c>
      <c r="BM92" s="6">
        <f t="shared" ca="1" si="45"/>
        <v>-0.12</v>
      </c>
      <c r="BN92" s="6">
        <f t="shared" ca="1" si="45"/>
        <v>-0.12</v>
      </c>
      <c r="BO92" s="6">
        <f t="shared" ca="1" si="45"/>
        <v>-0.12</v>
      </c>
      <c r="BP92" s="6">
        <f t="shared" ca="1" si="45"/>
        <v>-0.12</v>
      </c>
      <c r="BQ92" s="6">
        <f t="shared" ca="1" si="45"/>
        <v>-0.12</v>
      </c>
      <c r="BR92" s="6">
        <f t="shared" ca="1" si="45"/>
        <v>-0.12</v>
      </c>
      <c r="BS92" s="6">
        <f t="shared" ca="1" si="45"/>
        <v>-0.12</v>
      </c>
      <c r="BT92" s="6">
        <f t="shared" ca="1" si="45"/>
        <v>-0.12</v>
      </c>
      <c r="BU92" s="6">
        <f t="shared" ca="1" si="45"/>
        <v>-0.12</v>
      </c>
      <c r="BV92" s="6">
        <f t="shared" ca="1" si="45"/>
        <v>-0.12</v>
      </c>
      <c r="BW92" s="6">
        <f t="shared" ca="1" si="45"/>
        <v>-0.12</v>
      </c>
      <c r="BX92" s="6">
        <f t="shared" ca="1" si="45"/>
        <v>-0.12</v>
      </c>
      <c r="BY92" s="31">
        <f t="shared" ca="1" si="49"/>
        <v>-292613.42</v>
      </c>
      <c r="BZ92" s="31">
        <f t="shared" ca="1" si="49"/>
        <v>-26148.46</v>
      </c>
      <c r="CA92" s="31">
        <f t="shared" ca="1" si="49"/>
        <v>-26223.34</v>
      </c>
      <c r="CB92" s="31">
        <f t="shared" ca="1" si="49"/>
        <v>-7705.71</v>
      </c>
      <c r="CC92" s="31">
        <f t="shared" ca="1" si="49"/>
        <v>-22059.48</v>
      </c>
      <c r="CD92" s="31">
        <f t="shared" ca="1" si="49"/>
        <v>-54814.74</v>
      </c>
      <c r="CE92" s="31">
        <f t="shared" ca="1" si="49"/>
        <v>-86088.92</v>
      </c>
      <c r="CF92" s="31">
        <f t="shared" ca="1" si="49"/>
        <v>-49709.54</v>
      </c>
      <c r="CG92" s="31">
        <f t="shared" ca="1" si="49"/>
        <v>-334965.81</v>
      </c>
      <c r="CH92" s="31">
        <f t="shared" ca="1" si="49"/>
        <v>-5620.24</v>
      </c>
      <c r="CI92" s="31">
        <f t="shared" ca="1" si="49"/>
        <v>-70899.360000000001</v>
      </c>
      <c r="CJ92" s="31">
        <f t="shared" ca="1" si="49"/>
        <v>-98447.56</v>
      </c>
      <c r="CK92" s="32">
        <f t="shared" ca="1" si="28"/>
        <v>6096.11</v>
      </c>
      <c r="CL92" s="32">
        <f t="shared" ca="1" si="28"/>
        <v>544.76</v>
      </c>
      <c r="CM92" s="32">
        <f t="shared" ca="1" si="28"/>
        <v>546.32000000000005</v>
      </c>
      <c r="CN92" s="32">
        <f t="shared" ca="1" si="28"/>
        <v>160.54</v>
      </c>
      <c r="CO92" s="32">
        <f t="shared" ca="1" si="28"/>
        <v>459.57</v>
      </c>
      <c r="CP92" s="32">
        <f t="shared" ca="1" si="28"/>
        <v>1141.97</v>
      </c>
      <c r="CQ92" s="32">
        <f t="shared" ca="1" si="43"/>
        <v>1793.52</v>
      </c>
      <c r="CR92" s="32">
        <f t="shared" ca="1" si="43"/>
        <v>1035.6199999999999</v>
      </c>
      <c r="CS92" s="32">
        <f t="shared" ca="1" si="43"/>
        <v>6978.45</v>
      </c>
      <c r="CT92" s="32">
        <f t="shared" ca="1" si="43"/>
        <v>117.09</v>
      </c>
      <c r="CU92" s="32">
        <f t="shared" ca="1" si="43"/>
        <v>1477.07</v>
      </c>
      <c r="CV92" s="32">
        <f t="shared" ca="1" si="43"/>
        <v>2050.9899999999998</v>
      </c>
      <c r="CW92" s="31">
        <f t="shared" ca="1" si="29"/>
        <v>-168984.25999999998</v>
      </c>
      <c r="CX92" s="31">
        <f t="shared" ca="1" si="29"/>
        <v>-15100.74</v>
      </c>
      <c r="CY92" s="31">
        <f t="shared" ca="1" si="29"/>
        <v>-15143.980000000001</v>
      </c>
      <c r="CZ92" s="31">
        <f t="shared" ca="1" si="29"/>
        <v>-4443.62</v>
      </c>
      <c r="DA92" s="31">
        <f t="shared" ca="1" si="29"/>
        <v>-12720.97</v>
      </c>
      <c r="DB92" s="31">
        <f t="shared" ca="1" si="29"/>
        <v>-31609.829999999994</v>
      </c>
      <c r="DC92" s="31">
        <f t="shared" ca="1" si="44"/>
        <v>-49931.569999999992</v>
      </c>
      <c r="DD92" s="31">
        <f t="shared" ca="1" si="44"/>
        <v>-28831.53</v>
      </c>
      <c r="DE92" s="31">
        <f t="shared" ca="1" si="44"/>
        <v>-194280.16999999998</v>
      </c>
      <c r="DF92" s="31">
        <f t="shared" ca="1" si="44"/>
        <v>-3203.54</v>
      </c>
      <c r="DG92" s="31">
        <f t="shared" ca="1" si="44"/>
        <v>-40412.639999999992</v>
      </c>
      <c r="DH92" s="31">
        <f t="shared" ca="1" si="44"/>
        <v>-56115.109999999986</v>
      </c>
      <c r="DI92" s="32">
        <f t="shared" ca="1" si="36"/>
        <v>-8449.2099999999991</v>
      </c>
      <c r="DJ92" s="32">
        <f t="shared" ca="1" si="36"/>
        <v>-755.04</v>
      </c>
      <c r="DK92" s="32">
        <f t="shared" ca="1" si="36"/>
        <v>-757.2</v>
      </c>
      <c r="DL92" s="32">
        <f t="shared" ca="1" si="36"/>
        <v>-222.18</v>
      </c>
      <c r="DM92" s="32">
        <f t="shared" ca="1" si="36"/>
        <v>-636.04999999999995</v>
      </c>
      <c r="DN92" s="32">
        <f t="shared" ca="1" si="36"/>
        <v>-1580.49</v>
      </c>
      <c r="DO92" s="32">
        <f t="shared" ca="1" si="46"/>
        <v>-2496.58</v>
      </c>
      <c r="DP92" s="32">
        <f t="shared" ca="1" si="46"/>
        <v>-1441.58</v>
      </c>
      <c r="DQ92" s="32">
        <f t="shared" ca="1" si="46"/>
        <v>-9714.01</v>
      </c>
      <c r="DR92" s="32">
        <f t="shared" ca="1" si="46"/>
        <v>-160.18</v>
      </c>
      <c r="DS92" s="32">
        <f t="shared" ca="1" si="46"/>
        <v>-2020.63</v>
      </c>
      <c r="DT92" s="32">
        <f t="shared" ca="1" si="46"/>
        <v>-2805.76</v>
      </c>
      <c r="DU92" s="31">
        <f t="shared" ca="1" si="37"/>
        <v>-54441.69</v>
      </c>
      <c r="DV92" s="31">
        <f t="shared" ca="1" si="37"/>
        <v>-4829.74</v>
      </c>
      <c r="DW92" s="31">
        <f t="shared" ca="1" si="37"/>
        <v>-4811.62</v>
      </c>
      <c r="DX92" s="31">
        <f t="shared" ca="1" si="37"/>
        <v>-1403.36</v>
      </c>
      <c r="DY92" s="31">
        <f t="shared" ca="1" si="37"/>
        <v>-3996.55</v>
      </c>
      <c r="DZ92" s="31">
        <f t="shared" ca="1" si="37"/>
        <v>-9877.17</v>
      </c>
      <c r="EA92" s="31">
        <f t="shared" ca="1" si="47"/>
        <v>-15520.12</v>
      </c>
      <c r="EB92" s="31">
        <f t="shared" ca="1" si="47"/>
        <v>-8912.66</v>
      </c>
      <c r="EC92" s="31">
        <f t="shared" ca="1" si="47"/>
        <v>-59727.64</v>
      </c>
      <c r="ED92" s="31">
        <f t="shared" ca="1" si="47"/>
        <v>-979.6</v>
      </c>
      <c r="EE92" s="31">
        <f t="shared" ca="1" si="47"/>
        <v>-12289</v>
      </c>
      <c r="EF92" s="31">
        <f t="shared" ca="1" si="47"/>
        <v>-16971.689999999999</v>
      </c>
      <c r="EG92" s="32">
        <f t="shared" ca="1" si="38"/>
        <v>-231875.15999999997</v>
      </c>
      <c r="EH92" s="32">
        <f t="shared" ca="1" si="38"/>
        <v>-20685.519999999997</v>
      </c>
      <c r="EI92" s="32">
        <f t="shared" ca="1" si="38"/>
        <v>-20712.800000000003</v>
      </c>
      <c r="EJ92" s="32">
        <f t="shared" ca="1" si="38"/>
        <v>-6069.16</v>
      </c>
      <c r="EK92" s="32">
        <f t="shared" ca="1" si="38"/>
        <v>-17353.57</v>
      </c>
      <c r="EL92" s="32">
        <f t="shared" ca="1" si="38"/>
        <v>-43067.489999999991</v>
      </c>
      <c r="EM92" s="32">
        <f t="shared" ca="1" si="48"/>
        <v>-67948.26999999999</v>
      </c>
      <c r="EN92" s="32">
        <f t="shared" ca="1" si="48"/>
        <v>-39185.770000000004</v>
      </c>
      <c r="EO92" s="32">
        <f t="shared" ca="1" si="48"/>
        <v>-263721.82</v>
      </c>
      <c r="EP92" s="32">
        <f t="shared" ca="1" si="48"/>
        <v>-4343.32</v>
      </c>
      <c r="EQ92" s="32">
        <f t="shared" ca="1" si="48"/>
        <v>-54722.26999999999</v>
      </c>
      <c r="ER92" s="32">
        <f t="shared" ca="1" si="48"/>
        <v>-75892.559999999983</v>
      </c>
    </row>
    <row r="93" spans="1:148">
      <c r="A93" t="s">
        <v>462</v>
      </c>
      <c r="B93" s="1" t="s">
        <v>103</v>
      </c>
      <c r="C93" t="str">
        <f t="shared" ca="1" si="40"/>
        <v>NX01</v>
      </c>
      <c r="D93" t="str">
        <f t="shared" ca="1" si="41"/>
        <v>Nexen Balzac</v>
      </c>
      <c r="E93" s="51">
        <f ca="1">IFERROR(IF(AND($A93=VLOOKUP($A93&amp;"."&amp;$C93,UncollectibleLookup,2,FALSE),$C93=VLOOKUP($A93&amp;"."&amp;$C93,UncollectibleLookup,4,FALSE)),0,'Module C Corrected'!E93),'Module C Corrected'!E93)</f>
        <v>46286.0841</v>
      </c>
      <c r="F93" s="51">
        <f ca="1">IFERROR(IF(AND($A93=VLOOKUP($A93&amp;"."&amp;$C93,UncollectibleLookup,2,FALSE),$C93=VLOOKUP($A93&amp;"."&amp;$C93,UncollectibleLookup,4,FALSE)),0,'Module C Corrected'!F93),'Module C Corrected'!F93)</f>
        <v>46369.323100000001</v>
      </c>
      <c r="G93" s="51">
        <f ca="1">IFERROR(IF(AND($A93=VLOOKUP($A93&amp;"."&amp;$C93,UncollectibleLookup,2,FALSE),$C93=VLOOKUP($A93&amp;"."&amp;$C93,UncollectibleLookup,4,FALSE)),0,'Module C Corrected'!G93),'Module C Corrected'!G93)</f>
        <v>48658.416899999997</v>
      </c>
      <c r="H93" s="51">
        <f ca="1">IFERROR(IF(AND($A93=VLOOKUP($A93&amp;"."&amp;$C93,UncollectibleLookup,2,FALSE),$C93=VLOOKUP($A93&amp;"."&amp;$C93,UncollectibleLookup,4,FALSE)),0,'Module C Corrected'!H93),'Module C Corrected'!H93)</f>
        <v>20549.015200000002</v>
      </c>
      <c r="I93" s="51">
        <f ca="1">IFERROR(IF(AND($A93=VLOOKUP($A93&amp;"."&amp;$C93,UncollectibleLookup,2,FALSE),$C93=VLOOKUP($A93&amp;"."&amp;$C93,UncollectibleLookup,4,FALSE)),0,'Module C Corrected'!I93),'Module C Corrected'!I93)</f>
        <v>32675.4732</v>
      </c>
      <c r="J93" s="51">
        <f ca="1">IFERROR(IF(AND($A93=VLOOKUP($A93&amp;"."&amp;$C93,UncollectibleLookup,2,FALSE),$C93=VLOOKUP($A93&amp;"."&amp;$C93,UncollectibleLookup,4,FALSE)),0,'Module C Corrected'!J93),'Module C Corrected'!J93)</f>
        <v>32314.221799999999</v>
      </c>
      <c r="K93" s="51">
        <f ca="1">IFERROR(IF(AND($A93=VLOOKUP($A93&amp;"."&amp;$C93,UncollectibleLookup,2,FALSE),$C93=VLOOKUP($A93&amp;"."&amp;$C93,UncollectibleLookup,4,FALSE)),0,'Module C Corrected'!K93),'Module C Corrected'!K93)</f>
        <v>44493.943200000002</v>
      </c>
      <c r="L93" s="51">
        <f ca="1">IFERROR(IF(AND($A93=VLOOKUP($A93&amp;"."&amp;$C93,UncollectibleLookup,2,FALSE),$C93=VLOOKUP($A93&amp;"."&amp;$C93,UncollectibleLookup,4,FALSE)),0,'Module C Corrected'!L93),'Module C Corrected'!L93)</f>
        <v>42319.48</v>
      </c>
      <c r="M93" s="51">
        <f ca="1">IFERROR(IF(AND($A93=VLOOKUP($A93&amp;"."&amp;$C93,UncollectibleLookup,2,FALSE),$C93=VLOOKUP($A93&amp;"."&amp;$C93,UncollectibleLookup,4,FALSE)),0,'Module C Corrected'!M93),'Module C Corrected'!M93)</f>
        <v>41903.591699999997</v>
      </c>
      <c r="N93" s="51">
        <f ca="1">IFERROR(IF(AND($A93=VLOOKUP($A93&amp;"."&amp;$C93,UncollectibleLookup,2,FALSE),$C93=VLOOKUP($A93&amp;"."&amp;$C93,UncollectibleLookup,4,FALSE)),0,'Module C Corrected'!N93),'Module C Corrected'!N93)</f>
        <v>33472.271800000002</v>
      </c>
      <c r="O93" s="51">
        <f ca="1">IFERROR(IF(AND($A93=VLOOKUP($A93&amp;"."&amp;$C93,UncollectibleLookup,2,FALSE),$C93=VLOOKUP($A93&amp;"."&amp;$C93,UncollectibleLookup,4,FALSE)),0,'Module C Corrected'!O93),'Module C Corrected'!O93)</f>
        <v>46270.337200000002</v>
      </c>
      <c r="P93" s="51">
        <f ca="1">IFERROR(IF(AND($A93=VLOOKUP($A93&amp;"."&amp;$C93,UncollectibleLookup,2,FALSE),$C93=VLOOKUP($A93&amp;"."&amp;$C93,UncollectibleLookup,4,FALSE)),0,'Module C Corrected'!P93),'Module C Corrected'!P93)</f>
        <v>44099.133900000001</v>
      </c>
      <c r="Q93" s="32">
        <f ca="1">IFERROR(IF(AND($A93=VLOOKUP($A93&amp;"."&amp;$C93,UncollectibleLookup,2,FALSE),$C93=VLOOKUP($A93&amp;"."&amp;$C93,UncollectibleLookup,4,FALSE)),0,'Module C Corrected'!Q93),'Module C Corrected'!Q93)</f>
        <v>5832018.5</v>
      </c>
      <c r="R93" s="32">
        <f ca="1">IFERROR(IF(AND($A93=VLOOKUP($A93&amp;"."&amp;$C93,UncollectibleLookup,2,FALSE),$C93=VLOOKUP($A93&amp;"."&amp;$C93,UncollectibleLookup,4,FALSE)),0,'Module C Corrected'!R93),'Module C Corrected'!R93)</f>
        <v>2675814.52</v>
      </c>
      <c r="S93" s="32">
        <f ca="1">IFERROR(IF(AND($A93=VLOOKUP($A93&amp;"."&amp;$C93,UncollectibleLookup,2,FALSE),$C93=VLOOKUP($A93&amp;"."&amp;$C93,UncollectibleLookup,4,FALSE)),0,'Module C Corrected'!S93),'Module C Corrected'!S93)</f>
        <v>2449513.83</v>
      </c>
      <c r="T93" s="32">
        <f ca="1">IFERROR(IF(AND($A93=VLOOKUP($A93&amp;"."&amp;$C93,UncollectibleLookup,2,FALSE),$C93=VLOOKUP($A93&amp;"."&amp;$C93,UncollectibleLookup,4,FALSE)),0,'Module C Corrected'!T93),'Module C Corrected'!T93)</f>
        <v>883510.06</v>
      </c>
      <c r="U93" s="32">
        <f ca="1">IFERROR(IF(AND($A93=VLOOKUP($A93&amp;"."&amp;$C93,UncollectibleLookup,2,FALSE),$C93=VLOOKUP($A93&amp;"."&amp;$C93,UncollectibleLookup,4,FALSE)),0,'Module C Corrected'!U93),'Module C Corrected'!U93)</f>
        <v>1177051.43</v>
      </c>
      <c r="V93" s="32">
        <f ca="1">IFERROR(IF(AND($A93=VLOOKUP($A93&amp;"."&amp;$C93,UncollectibleLookup,2,FALSE),$C93=VLOOKUP($A93&amp;"."&amp;$C93,UncollectibleLookup,4,FALSE)),0,'Module C Corrected'!V93),'Module C Corrected'!V93)</f>
        <v>1486493.94</v>
      </c>
      <c r="W93" s="32">
        <f ca="1">IFERROR(IF(AND($A93=VLOOKUP($A93&amp;"."&amp;$C93,UncollectibleLookup,2,FALSE),$C93=VLOOKUP($A93&amp;"."&amp;$C93,UncollectibleLookup,4,FALSE)),0,'Module C Corrected'!W93),'Module C Corrected'!W93)</f>
        <v>2182442.89</v>
      </c>
      <c r="X93" s="32">
        <f ca="1">IFERROR(IF(AND($A93=VLOOKUP($A93&amp;"."&amp;$C93,UncollectibleLookup,2,FALSE),$C93=VLOOKUP($A93&amp;"."&amp;$C93,UncollectibleLookup,4,FALSE)),0,'Module C Corrected'!X93),'Module C Corrected'!X93)</f>
        <v>1768464.32</v>
      </c>
      <c r="Y93" s="32">
        <f ca="1">IFERROR(IF(AND($A93=VLOOKUP($A93&amp;"."&amp;$C93,UncollectibleLookup,2,FALSE),$C93=VLOOKUP($A93&amp;"."&amp;$C93,UncollectibleLookup,4,FALSE)),0,'Module C Corrected'!Y93),'Module C Corrected'!Y93)</f>
        <v>3997108.44</v>
      </c>
      <c r="Z93" s="32">
        <f ca="1">IFERROR(IF(AND($A93=VLOOKUP($A93&amp;"."&amp;$C93,UncollectibleLookup,2,FALSE),$C93=VLOOKUP($A93&amp;"."&amp;$C93,UncollectibleLookup,4,FALSE)),0,'Module C Corrected'!Z93),'Module C Corrected'!Z93)</f>
        <v>1321348.1200000001</v>
      </c>
      <c r="AA93" s="32">
        <f ca="1">IFERROR(IF(AND($A93=VLOOKUP($A93&amp;"."&amp;$C93,UncollectibleLookup,2,FALSE),$C93=VLOOKUP($A93&amp;"."&amp;$C93,UncollectibleLookup,4,FALSE)),0,'Module C Corrected'!AA93),'Module C Corrected'!AA93)</f>
        <v>2726395.99</v>
      </c>
      <c r="AB93" s="32">
        <f ca="1">IFERROR(IF(AND($A93=VLOOKUP($A93&amp;"."&amp;$C93,UncollectibleLookup,2,FALSE),$C93=VLOOKUP($A93&amp;"."&amp;$C93,UncollectibleLookup,4,FALSE)),0,'Module C Corrected'!AB93),'Module C Corrected'!AB93)</f>
        <v>2788309.51</v>
      </c>
      <c r="AC93" s="2">
        <f>IF(ISBLANK('Module C Corrected'!AC93),"",'Module C Corrected'!AC93)</f>
        <v>-0.4</v>
      </c>
      <c r="AD93" s="2">
        <f>IF(ISBLANK('Module C Corrected'!AD93),"",'Module C Corrected'!AD93)</f>
        <v>-0.4</v>
      </c>
      <c r="AE93" s="2">
        <f>IF(ISBLANK('Module C Corrected'!AE93),"",'Module C Corrected'!AE93)</f>
        <v>-0.4</v>
      </c>
      <c r="AF93" s="2">
        <f>IF(ISBLANK('Module C Corrected'!AF93),"",'Module C Corrected'!AF93)</f>
        <v>-0.4</v>
      </c>
      <c r="AG93" s="2">
        <f>IF(ISBLANK('Module C Corrected'!AG93),"",'Module C Corrected'!AG93)</f>
        <v>-0.4</v>
      </c>
      <c r="AH93" s="2">
        <f>IF(ISBLANK('Module C Corrected'!AH93),"",'Module C Corrected'!AH93)</f>
        <v>-0.4</v>
      </c>
      <c r="AI93" s="2">
        <f>IF(ISBLANK('Module C Corrected'!AI93),"",'Module C Corrected'!AI93)</f>
        <v>-0.4</v>
      </c>
      <c r="AJ93" s="2">
        <f>IF(ISBLANK('Module C Corrected'!AJ93),"",'Module C Corrected'!AJ93)</f>
        <v>-0.4</v>
      </c>
      <c r="AK93" s="2">
        <f>IF(ISBLANK('Module C Corrected'!AK93),"",'Module C Corrected'!AK93)</f>
        <v>-0.4</v>
      </c>
      <c r="AL93" s="2">
        <f>IF(ISBLANK('Module C Corrected'!AL93),"",'Module C Corrected'!AL93)</f>
        <v>-0.4</v>
      </c>
      <c r="AM93" s="2">
        <f>IF(ISBLANK('Module C Corrected'!AM93),"",'Module C Corrected'!AM93)</f>
        <v>-0.4</v>
      </c>
      <c r="AN93" s="2">
        <f>IF(ISBLANK('Module C Corrected'!AN93),"",'Module C Corrected'!AN93)</f>
        <v>-0.4</v>
      </c>
      <c r="AO93" s="33">
        <f ca="1">IFERROR(IF(AND($A93=VLOOKUP($A93&amp;"."&amp;$C93,UncollectibleLookup,2,FALSE),$C93=VLOOKUP($A93&amp;"."&amp;$C93,UncollectibleLookup,4,FALSE)),0,'Module C Corrected'!AO93),'Module C Corrected'!AO93)</f>
        <v>-23328.07</v>
      </c>
      <c r="AP93" s="33">
        <f ca="1">IFERROR(IF(AND($A93=VLOOKUP($A93&amp;"."&amp;$C93,UncollectibleLookup,2,FALSE),$C93=VLOOKUP($A93&amp;"."&amp;$C93,UncollectibleLookup,4,FALSE)),0,'Module C Corrected'!AP93),'Module C Corrected'!AP93)</f>
        <v>-10703.26</v>
      </c>
      <c r="AQ93" s="33">
        <f ca="1">IFERROR(IF(AND($A93=VLOOKUP($A93&amp;"."&amp;$C93,UncollectibleLookup,2,FALSE),$C93=VLOOKUP($A93&amp;"."&amp;$C93,UncollectibleLookup,4,FALSE)),0,'Module C Corrected'!AQ93),'Module C Corrected'!AQ93)</f>
        <v>-9798.06</v>
      </c>
      <c r="AR93" s="33">
        <f ca="1">IFERROR(IF(AND($A93=VLOOKUP($A93&amp;"."&amp;$C93,UncollectibleLookup,2,FALSE),$C93=VLOOKUP($A93&amp;"."&amp;$C93,UncollectibleLookup,4,FALSE)),0,'Module C Corrected'!AR93),'Module C Corrected'!AR93)</f>
        <v>-3534.04</v>
      </c>
      <c r="AS93" s="33">
        <f ca="1">IFERROR(IF(AND($A93=VLOOKUP($A93&amp;"."&amp;$C93,UncollectibleLookup,2,FALSE),$C93=VLOOKUP($A93&amp;"."&amp;$C93,UncollectibleLookup,4,FALSE)),0,'Module C Corrected'!AS93),'Module C Corrected'!AS93)</f>
        <v>-4708.21</v>
      </c>
      <c r="AT93" s="33">
        <f ca="1">IFERROR(IF(AND($A93=VLOOKUP($A93&amp;"."&amp;$C93,UncollectibleLookup,2,FALSE),$C93=VLOOKUP($A93&amp;"."&amp;$C93,UncollectibleLookup,4,FALSE)),0,'Module C Corrected'!AT93),'Module C Corrected'!AT93)</f>
        <v>-5945.98</v>
      </c>
      <c r="AU93" s="33">
        <f ca="1">IFERROR(IF(AND($A93=VLOOKUP($A93&amp;"."&amp;$C93,UncollectibleLookup,2,FALSE),$C93=VLOOKUP($A93&amp;"."&amp;$C93,UncollectibleLookup,4,FALSE)),0,'Module C Corrected'!AU93),'Module C Corrected'!AU93)</f>
        <v>-8729.77</v>
      </c>
      <c r="AV93" s="33">
        <f ca="1">IFERROR(IF(AND($A93=VLOOKUP($A93&amp;"."&amp;$C93,UncollectibleLookup,2,FALSE),$C93=VLOOKUP($A93&amp;"."&amp;$C93,UncollectibleLookup,4,FALSE)),0,'Module C Corrected'!AV93),'Module C Corrected'!AV93)</f>
        <v>-7073.86</v>
      </c>
      <c r="AW93" s="33">
        <f ca="1">IFERROR(IF(AND($A93=VLOOKUP($A93&amp;"."&amp;$C93,UncollectibleLookup,2,FALSE),$C93=VLOOKUP($A93&amp;"."&amp;$C93,UncollectibleLookup,4,FALSE)),0,'Module C Corrected'!AW93),'Module C Corrected'!AW93)</f>
        <v>-15988.43</v>
      </c>
      <c r="AX93" s="33">
        <f ca="1">IFERROR(IF(AND($A93=VLOOKUP($A93&amp;"."&amp;$C93,UncollectibleLookup,2,FALSE),$C93=VLOOKUP($A93&amp;"."&amp;$C93,UncollectibleLookup,4,FALSE)),0,'Module C Corrected'!AX93),'Module C Corrected'!AX93)</f>
        <v>-5285.39</v>
      </c>
      <c r="AY93" s="33">
        <f ca="1">IFERROR(IF(AND($A93=VLOOKUP($A93&amp;"."&amp;$C93,UncollectibleLookup,2,FALSE),$C93=VLOOKUP($A93&amp;"."&amp;$C93,UncollectibleLookup,4,FALSE)),0,'Module C Corrected'!AY93),'Module C Corrected'!AY93)</f>
        <v>-10905.58</v>
      </c>
      <c r="AZ93" s="33">
        <f ca="1">IFERROR(IF(AND($A93=VLOOKUP($A93&amp;"."&amp;$C93,UncollectibleLookup,2,FALSE),$C93=VLOOKUP($A93&amp;"."&amp;$C93,UncollectibleLookup,4,FALSE)),0,'Module C Corrected'!AZ93),'Module C Corrected'!AZ93)</f>
        <v>-11153.24</v>
      </c>
      <c r="BA93" s="31">
        <f t="shared" ca="1" si="27"/>
        <v>-1749.61</v>
      </c>
      <c r="BB93" s="31">
        <f t="shared" ca="1" si="27"/>
        <v>-802.74</v>
      </c>
      <c r="BC93" s="31">
        <f t="shared" ca="1" si="27"/>
        <v>-734.85</v>
      </c>
      <c r="BD93" s="31">
        <f t="shared" ca="1" si="27"/>
        <v>-353.4</v>
      </c>
      <c r="BE93" s="31">
        <f t="shared" ca="1" si="27"/>
        <v>-470.82</v>
      </c>
      <c r="BF93" s="31">
        <f t="shared" ca="1" si="27"/>
        <v>-594.6</v>
      </c>
      <c r="BG93" s="31">
        <f t="shared" ca="1" si="42"/>
        <v>0</v>
      </c>
      <c r="BH93" s="31">
        <f t="shared" ca="1" si="42"/>
        <v>0</v>
      </c>
      <c r="BI93" s="31">
        <f t="shared" ca="1" si="42"/>
        <v>0</v>
      </c>
      <c r="BJ93" s="31">
        <f t="shared" ca="1" si="42"/>
        <v>-1585.62</v>
      </c>
      <c r="BK93" s="31">
        <f t="shared" ca="1" si="42"/>
        <v>-3271.68</v>
      </c>
      <c r="BL93" s="31">
        <f t="shared" ca="1" si="42"/>
        <v>-3345.97</v>
      </c>
      <c r="BM93" s="6">
        <f t="shared" ca="1" si="45"/>
        <v>-3.9E-2</v>
      </c>
      <c r="BN93" s="6">
        <f t="shared" ca="1" si="45"/>
        <v>-3.9E-2</v>
      </c>
      <c r="BO93" s="6">
        <f t="shared" ca="1" si="45"/>
        <v>-3.9E-2</v>
      </c>
      <c r="BP93" s="6">
        <f t="shared" ca="1" si="45"/>
        <v>-3.9E-2</v>
      </c>
      <c r="BQ93" s="6">
        <f t="shared" ca="1" si="45"/>
        <v>-3.9E-2</v>
      </c>
      <c r="BR93" s="6">
        <f t="shared" ca="1" si="45"/>
        <v>-3.9E-2</v>
      </c>
      <c r="BS93" s="6">
        <f t="shared" ca="1" si="45"/>
        <v>-3.9E-2</v>
      </c>
      <c r="BT93" s="6">
        <f t="shared" ca="1" si="45"/>
        <v>-3.9E-2</v>
      </c>
      <c r="BU93" s="6">
        <f t="shared" ca="1" si="45"/>
        <v>-3.9E-2</v>
      </c>
      <c r="BV93" s="6">
        <f t="shared" ca="1" si="45"/>
        <v>-3.9E-2</v>
      </c>
      <c r="BW93" s="6">
        <f t="shared" ca="1" si="45"/>
        <v>-3.9E-2</v>
      </c>
      <c r="BX93" s="6">
        <f t="shared" ca="1" si="45"/>
        <v>-3.9E-2</v>
      </c>
      <c r="BY93" s="31">
        <f t="shared" ca="1" si="49"/>
        <v>-227448.72</v>
      </c>
      <c r="BZ93" s="31">
        <f t="shared" ca="1" si="49"/>
        <v>-104356.77</v>
      </c>
      <c r="CA93" s="31">
        <f t="shared" ca="1" si="49"/>
        <v>-95531.04</v>
      </c>
      <c r="CB93" s="31">
        <f t="shared" ca="1" si="49"/>
        <v>-34456.89</v>
      </c>
      <c r="CC93" s="31">
        <f t="shared" ca="1" si="49"/>
        <v>-45905.01</v>
      </c>
      <c r="CD93" s="31">
        <f t="shared" ca="1" si="49"/>
        <v>-57973.26</v>
      </c>
      <c r="CE93" s="31">
        <f t="shared" ca="1" si="49"/>
        <v>-85115.27</v>
      </c>
      <c r="CF93" s="31">
        <f t="shared" ca="1" si="49"/>
        <v>-68970.11</v>
      </c>
      <c r="CG93" s="31">
        <f t="shared" ca="1" si="49"/>
        <v>-155887.23000000001</v>
      </c>
      <c r="CH93" s="31">
        <f t="shared" ca="1" si="49"/>
        <v>-51532.58</v>
      </c>
      <c r="CI93" s="31">
        <f t="shared" ca="1" si="49"/>
        <v>-106329.44</v>
      </c>
      <c r="CJ93" s="31">
        <f t="shared" ca="1" si="49"/>
        <v>-108744.07</v>
      </c>
      <c r="CK93" s="32">
        <f t="shared" ca="1" si="28"/>
        <v>14580.05</v>
      </c>
      <c r="CL93" s="32">
        <f t="shared" ca="1" si="28"/>
        <v>6689.54</v>
      </c>
      <c r="CM93" s="32">
        <f t="shared" ca="1" si="28"/>
        <v>6123.78</v>
      </c>
      <c r="CN93" s="32">
        <f t="shared" ca="1" si="28"/>
        <v>2208.7800000000002</v>
      </c>
      <c r="CO93" s="32">
        <f t="shared" ca="1" si="28"/>
        <v>2942.63</v>
      </c>
      <c r="CP93" s="32">
        <f t="shared" ca="1" si="28"/>
        <v>3716.23</v>
      </c>
      <c r="CQ93" s="32">
        <f t="shared" ca="1" si="43"/>
        <v>5456.11</v>
      </c>
      <c r="CR93" s="32">
        <f t="shared" ca="1" si="43"/>
        <v>4421.16</v>
      </c>
      <c r="CS93" s="32">
        <f t="shared" ca="1" si="43"/>
        <v>9992.77</v>
      </c>
      <c r="CT93" s="32">
        <f t="shared" ca="1" si="43"/>
        <v>3303.37</v>
      </c>
      <c r="CU93" s="32">
        <f t="shared" ca="1" si="43"/>
        <v>6815.99</v>
      </c>
      <c r="CV93" s="32">
        <f t="shared" ca="1" si="43"/>
        <v>6970.77</v>
      </c>
      <c r="CW93" s="31">
        <f t="shared" ca="1" si="29"/>
        <v>-187790.99000000002</v>
      </c>
      <c r="CX93" s="31">
        <f t="shared" ca="1" si="29"/>
        <v>-86161.23000000001</v>
      </c>
      <c r="CY93" s="31">
        <f t="shared" ca="1" si="29"/>
        <v>-78874.349999999991</v>
      </c>
      <c r="CZ93" s="31">
        <f t="shared" ca="1" si="29"/>
        <v>-28360.67</v>
      </c>
      <c r="DA93" s="31">
        <f t="shared" ca="1" si="29"/>
        <v>-37783.350000000006</v>
      </c>
      <c r="DB93" s="31">
        <f t="shared" ca="1" si="29"/>
        <v>-47716.450000000004</v>
      </c>
      <c r="DC93" s="31">
        <f t="shared" ca="1" si="44"/>
        <v>-70929.39</v>
      </c>
      <c r="DD93" s="31">
        <f t="shared" ca="1" si="44"/>
        <v>-57475.09</v>
      </c>
      <c r="DE93" s="31">
        <f t="shared" ca="1" si="44"/>
        <v>-129906.03000000003</v>
      </c>
      <c r="DF93" s="31">
        <f t="shared" ca="1" si="44"/>
        <v>-41358.199999999997</v>
      </c>
      <c r="DG93" s="31">
        <f t="shared" ca="1" si="44"/>
        <v>-85336.19</v>
      </c>
      <c r="DH93" s="31">
        <f t="shared" ca="1" si="44"/>
        <v>-87274.09</v>
      </c>
      <c r="DI93" s="32">
        <f t="shared" ca="1" si="36"/>
        <v>-9389.5499999999993</v>
      </c>
      <c r="DJ93" s="32">
        <f t="shared" ca="1" si="36"/>
        <v>-4308.0600000000004</v>
      </c>
      <c r="DK93" s="32">
        <f t="shared" ca="1" si="36"/>
        <v>-3943.72</v>
      </c>
      <c r="DL93" s="32">
        <f t="shared" ca="1" si="36"/>
        <v>-1418.03</v>
      </c>
      <c r="DM93" s="32">
        <f t="shared" ca="1" si="36"/>
        <v>-1889.17</v>
      </c>
      <c r="DN93" s="32">
        <f t="shared" ca="1" si="36"/>
        <v>-2385.8200000000002</v>
      </c>
      <c r="DO93" s="32">
        <f t="shared" ca="1" si="46"/>
        <v>-3546.47</v>
      </c>
      <c r="DP93" s="32">
        <f t="shared" ca="1" si="46"/>
        <v>-2873.75</v>
      </c>
      <c r="DQ93" s="32">
        <f t="shared" ca="1" si="46"/>
        <v>-6495.3</v>
      </c>
      <c r="DR93" s="32">
        <f t="shared" ca="1" si="46"/>
        <v>-2067.91</v>
      </c>
      <c r="DS93" s="32">
        <f t="shared" ca="1" si="46"/>
        <v>-4266.8100000000004</v>
      </c>
      <c r="DT93" s="32">
        <f t="shared" ca="1" si="46"/>
        <v>-4363.7</v>
      </c>
      <c r="DU93" s="31">
        <f t="shared" ca="1" si="37"/>
        <v>-60500.66</v>
      </c>
      <c r="DV93" s="31">
        <f t="shared" ca="1" si="37"/>
        <v>-27557.34</v>
      </c>
      <c r="DW93" s="31">
        <f t="shared" ca="1" si="37"/>
        <v>-25060.35</v>
      </c>
      <c r="DX93" s="31">
        <f t="shared" ca="1" si="37"/>
        <v>-8956.7000000000007</v>
      </c>
      <c r="DY93" s="31">
        <f t="shared" ca="1" si="37"/>
        <v>-11870.4</v>
      </c>
      <c r="DZ93" s="31">
        <f t="shared" ca="1" si="37"/>
        <v>-14910.03</v>
      </c>
      <c r="EA93" s="31">
        <f t="shared" ca="1" si="47"/>
        <v>-22046.82</v>
      </c>
      <c r="EB93" s="31">
        <f t="shared" ca="1" si="47"/>
        <v>-17767.22</v>
      </c>
      <c r="EC93" s="31">
        <f t="shared" ca="1" si="47"/>
        <v>-39937.07</v>
      </c>
      <c r="ED93" s="31">
        <f t="shared" ca="1" si="47"/>
        <v>-12646.78</v>
      </c>
      <c r="EE93" s="31">
        <f t="shared" ca="1" si="47"/>
        <v>-25949.71</v>
      </c>
      <c r="EF93" s="31">
        <f t="shared" ca="1" si="47"/>
        <v>-26395.54</v>
      </c>
      <c r="EG93" s="32">
        <f t="shared" ca="1" si="38"/>
        <v>-257681.2</v>
      </c>
      <c r="EH93" s="32">
        <f t="shared" ca="1" si="38"/>
        <v>-118026.63</v>
      </c>
      <c r="EI93" s="32">
        <f t="shared" ca="1" si="38"/>
        <v>-107878.41999999998</v>
      </c>
      <c r="EJ93" s="32">
        <f t="shared" ca="1" si="38"/>
        <v>-38735.399999999994</v>
      </c>
      <c r="EK93" s="32">
        <f t="shared" ca="1" si="38"/>
        <v>-51542.920000000006</v>
      </c>
      <c r="EL93" s="32">
        <f t="shared" ca="1" si="38"/>
        <v>-65012.3</v>
      </c>
      <c r="EM93" s="32">
        <f t="shared" ca="1" si="48"/>
        <v>-96522.68</v>
      </c>
      <c r="EN93" s="32">
        <f t="shared" ca="1" si="48"/>
        <v>-78116.06</v>
      </c>
      <c r="EO93" s="32">
        <f t="shared" ca="1" si="48"/>
        <v>-176338.40000000002</v>
      </c>
      <c r="EP93" s="32">
        <f t="shared" ca="1" si="48"/>
        <v>-56072.89</v>
      </c>
      <c r="EQ93" s="32">
        <f t="shared" ca="1" si="48"/>
        <v>-115552.70999999999</v>
      </c>
      <c r="ER93" s="32">
        <f t="shared" ca="1" si="48"/>
        <v>-118033.32999999999</v>
      </c>
    </row>
    <row r="94" spans="1:148">
      <c r="A94" t="s">
        <v>462</v>
      </c>
      <c r="B94" s="1" t="s">
        <v>104</v>
      </c>
      <c r="C94" t="str">
        <f t="shared" ca="1" si="40"/>
        <v>NX02</v>
      </c>
      <c r="D94" t="str">
        <f t="shared" ca="1" si="41"/>
        <v>Nexen Long Lake Industrial System</v>
      </c>
      <c r="E94" s="51">
        <f ca="1">IFERROR(IF(AND($A94=VLOOKUP($A94&amp;"."&amp;$C94,UncollectibleLookup,2,FALSE),$C94=VLOOKUP($A94&amp;"."&amp;$C94,UncollectibleLookup,4,FALSE)),0,'Module C Corrected'!E94),'Module C Corrected'!E94)</f>
        <v>28245.038</v>
      </c>
      <c r="F94" s="51">
        <f ca="1">IFERROR(IF(AND($A94=VLOOKUP($A94&amp;"."&amp;$C94,UncollectibleLookup,2,FALSE),$C94=VLOOKUP($A94&amp;"."&amp;$C94,UncollectibleLookup,4,FALSE)),0,'Module C Corrected'!F94),'Module C Corrected'!F94)</f>
        <v>21733.040000000001</v>
      </c>
      <c r="G94" s="51">
        <f ca="1">IFERROR(IF(AND($A94=VLOOKUP($A94&amp;"."&amp;$C94,UncollectibleLookup,2,FALSE),$C94=VLOOKUP($A94&amp;"."&amp;$C94,UncollectibleLookup,4,FALSE)),0,'Module C Corrected'!G94),'Module C Corrected'!G94)</f>
        <v>17147.977599999998</v>
      </c>
      <c r="H94" s="51">
        <f ca="1">IFERROR(IF(AND($A94=VLOOKUP($A94&amp;"."&amp;$C94,UncollectibleLookup,2,FALSE),$C94=VLOOKUP($A94&amp;"."&amp;$C94,UncollectibleLookup,4,FALSE)),0,'Module C Corrected'!H94),'Module C Corrected'!H94)</f>
        <v>9380.3708999999999</v>
      </c>
      <c r="I94" s="51">
        <f ca="1">IFERROR(IF(AND($A94=VLOOKUP($A94&amp;"."&amp;$C94,UncollectibleLookup,2,FALSE),$C94=VLOOKUP($A94&amp;"."&amp;$C94,UncollectibleLookup,4,FALSE)),0,'Module C Corrected'!I94),'Module C Corrected'!I94)</f>
        <v>27564.437399999999</v>
      </c>
      <c r="J94" s="51">
        <f ca="1">IFERROR(IF(AND($A94=VLOOKUP($A94&amp;"."&amp;$C94,UncollectibleLookup,2,FALSE),$C94=VLOOKUP($A94&amp;"."&amp;$C94,UncollectibleLookup,4,FALSE)),0,'Module C Corrected'!J94),'Module C Corrected'!J94)</f>
        <v>12076.0569</v>
      </c>
      <c r="K94" s="51">
        <f ca="1">IFERROR(IF(AND($A94=VLOOKUP($A94&amp;"."&amp;$C94,UncollectibleLookup,2,FALSE),$C94=VLOOKUP($A94&amp;"."&amp;$C94,UncollectibleLookup,4,FALSE)),0,'Module C Corrected'!K94),'Module C Corrected'!K94)</f>
        <v>20145.822499999998</v>
      </c>
      <c r="L94" s="51">
        <f ca="1">IFERROR(IF(AND($A94=VLOOKUP($A94&amp;"."&amp;$C94,UncollectibleLookup,2,FALSE),$C94=VLOOKUP($A94&amp;"."&amp;$C94,UncollectibleLookup,4,FALSE)),0,'Module C Corrected'!L94),'Module C Corrected'!L94)</f>
        <v>62330.231</v>
      </c>
      <c r="M94" s="51">
        <f ca="1">IFERROR(IF(AND($A94=VLOOKUP($A94&amp;"."&amp;$C94,UncollectibleLookup,2,FALSE),$C94=VLOOKUP($A94&amp;"."&amp;$C94,UncollectibleLookup,4,FALSE)),0,'Module C Corrected'!M94),'Module C Corrected'!M94)</f>
        <v>7301.57</v>
      </c>
      <c r="N94" s="51">
        <f ca="1">IFERROR(IF(AND($A94=VLOOKUP($A94&amp;"."&amp;$C94,UncollectibleLookup,2,FALSE),$C94=VLOOKUP($A94&amp;"."&amp;$C94,UncollectibleLookup,4,FALSE)),0,'Module C Corrected'!N94),'Module C Corrected'!N94)</f>
        <v>15544.932000000001</v>
      </c>
      <c r="O94" s="51">
        <f ca="1">IFERROR(IF(AND($A94=VLOOKUP($A94&amp;"."&amp;$C94,UncollectibleLookup,2,FALSE),$C94=VLOOKUP($A94&amp;"."&amp;$C94,UncollectibleLookup,4,FALSE)),0,'Module C Corrected'!O94),'Module C Corrected'!O94)</f>
        <v>32737.812000000002</v>
      </c>
      <c r="P94" s="51">
        <f ca="1">IFERROR(IF(AND($A94=VLOOKUP($A94&amp;"."&amp;$C94,UncollectibleLookup,2,FALSE),$C94=VLOOKUP($A94&amp;"."&amp;$C94,UncollectibleLookup,4,FALSE)),0,'Module C Corrected'!P94),'Module C Corrected'!P94)</f>
        <v>39534.910100000001</v>
      </c>
      <c r="Q94" s="32">
        <f ca="1">IFERROR(IF(AND($A94=VLOOKUP($A94&amp;"."&amp;$C94,UncollectibleLookup,2,FALSE),$C94=VLOOKUP($A94&amp;"."&amp;$C94,UncollectibleLookup,4,FALSE)),0,'Module C Corrected'!Q94),'Module C Corrected'!Q94)</f>
        <v>2891316.41</v>
      </c>
      <c r="R94" s="32">
        <f ca="1">IFERROR(IF(AND($A94=VLOOKUP($A94&amp;"."&amp;$C94,UncollectibleLookup,2,FALSE),$C94=VLOOKUP($A94&amp;"."&amp;$C94,UncollectibleLookup,4,FALSE)),0,'Module C Corrected'!R94),'Module C Corrected'!R94)</f>
        <v>1141575.94</v>
      </c>
      <c r="S94" s="32">
        <f ca="1">IFERROR(IF(AND($A94=VLOOKUP($A94&amp;"."&amp;$C94,UncollectibleLookup,2,FALSE),$C94=VLOOKUP($A94&amp;"."&amp;$C94,UncollectibleLookup,4,FALSE)),0,'Module C Corrected'!S94),'Module C Corrected'!S94)</f>
        <v>654955.47</v>
      </c>
      <c r="T94" s="32">
        <f ca="1">IFERROR(IF(AND($A94=VLOOKUP($A94&amp;"."&amp;$C94,UncollectibleLookup,2,FALSE),$C94=VLOOKUP($A94&amp;"."&amp;$C94,UncollectibleLookup,4,FALSE)),0,'Module C Corrected'!T94),'Module C Corrected'!T94)</f>
        <v>307799.87</v>
      </c>
      <c r="U94" s="32">
        <f ca="1">IFERROR(IF(AND($A94=VLOOKUP($A94&amp;"."&amp;$C94,UncollectibleLookup,2,FALSE),$C94=VLOOKUP($A94&amp;"."&amp;$C94,UncollectibleLookup,4,FALSE)),0,'Module C Corrected'!U94),'Module C Corrected'!U94)</f>
        <v>937225.52</v>
      </c>
      <c r="V94" s="32">
        <f ca="1">IFERROR(IF(AND($A94=VLOOKUP($A94&amp;"."&amp;$C94,UncollectibleLookup,2,FALSE),$C94=VLOOKUP($A94&amp;"."&amp;$C94,UncollectibleLookup,4,FALSE)),0,'Module C Corrected'!V94),'Module C Corrected'!V94)</f>
        <v>378176.9</v>
      </c>
      <c r="W94" s="32">
        <f ca="1">IFERROR(IF(AND($A94=VLOOKUP($A94&amp;"."&amp;$C94,UncollectibleLookup,2,FALSE),$C94=VLOOKUP($A94&amp;"."&amp;$C94,UncollectibleLookup,4,FALSE)),0,'Module C Corrected'!W94),'Module C Corrected'!W94)</f>
        <v>865911.19</v>
      </c>
      <c r="X94" s="32">
        <f ca="1">IFERROR(IF(AND($A94=VLOOKUP($A94&amp;"."&amp;$C94,UncollectibleLookup,2,FALSE),$C94=VLOOKUP($A94&amp;"."&amp;$C94,UncollectibleLookup,4,FALSE)),0,'Module C Corrected'!X94),'Module C Corrected'!X94)</f>
        <v>2107288.21</v>
      </c>
      <c r="Y94" s="32">
        <f ca="1">IFERROR(IF(AND($A94=VLOOKUP($A94&amp;"."&amp;$C94,UncollectibleLookup,2,FALSE),$C94=VLOOKUP($A94&amp;"."&amp;$C94,UncollectibleLookup,4,FALSE)),0,'Module C Corrected'!Y94),'Module C Corrected'!Y94)</f>
        <v>619691.56000000006</v>
      </c>
      <c r="Z94" s="32">
        <f ca="1">IFERROR(IF(AND($A94=VLOOKUP($A94&amp;"."&amp;$C94,UncollectibleLookup,2,FALSE),$C94=VLOOKUP($A94&amp;"."&amp;$C94,UncollectibleLookup,4,FALSE)),0,'Module C Corrected'!Z94),'Module C Corrected'!Z94)</f>
        <v>444547.71</v>
      </c>
      <c r="AA94" s="32">
        <f ca="1">IFERROR(IF(AND($A94=VLOOKUP($A94&amp;"."&amp;$C94,UncollectibleLookup,2,FALSE),$C94=VLOOKUP($A94&amp;"."&amp;$C94,UncollectibleLookup,4,FALSE)),0,'Module C Corrected'!AA94),'Module C Corrected'!AA94)</f>
        <v>1506452.79</v>
      </c>
      <c r="AB94" s="32">
        <f ca="1">IFERROR(IF(AND($A94=VLOOKUP($A94&amp;"."&amp;$C94,UncollectibleLookup,2,FALSE),$C94=VLOOKUP($A94&amp;"."&amp;$C94,UncollectibleLookup,4,FALSE)),0,'Module C Corrected'!AB94),'Module C Corrected'!AB94)</f>
        <v>2321129.2999999998</v>
      </c>
      <c r="AC94" s="2">
        <f>IF(ISBLANK('Module C Corrected'!AC94),"",'Module C Corrected'!AC94)</f>
        <v>6.85</v>
      </c>
      <c r="AD94" s="2">
        <f>IF(ISBLANK('Module C Corrected'!AD94),"",'Module C Corrected'!AD94)</f>
        <v>6.85</v>
      </c>
      <c r="AE94" s="2">
        <f>IF(ISBLANK('Module C Corrected'!AE94),"",'Module C Corrected'!AE94)</f>
        <v>6.85</v>
      </c>
      <c r="AF94" s="2">
        <f>IF(ISBLANK('Module C Corrected'!AF94),"",'Module C Corrected'!AF94)</f>
        <v>6.85</v>
      </c>
      <c r="AG94" s="2">
        <f>IF(ISBLANK('Module C Corrected'!AG94),"",'Module C Corrected'!AG94)</f>
        <v>6.85</v>
      </c>
      <c r="AH94" s="2">
        <f>IF(ISBLANK('Module C Corrected'!AH94),"",'Module C Corrected'!AH94)</f>
        <v>6.85</v>
      </c>
      <c r="AI94" s="2">
        <f>IF(ISBLANK('Module C Corrected'!AI94),"",'Module C Corrected'!AI94)</f>
        <v>6.85</v>
      </c>
      <c r="AJ94" s="2">
        <f>IF(ISBLANK('Module C Corrected'!AJ94),"",'Module C Corrected'!AJ94)</f>
        <v>6.85</v>
      </c>
      <c r="AK94" s="2">
        <f>IF(ISBLANK('Module C Corrected'!AK94),"",'Module C Corrected'!AK94)</f>
        <v>6.85</v>
      </c>
      <c r="AL94" s="2">
        <f>IF(ISBLANK('Module C Corrected'!AL94),"",'Module C Corrected'!AL94)</f>
        <v>6.85</v>
      </c>
      <c r="AM94" s="2">
        <f>IF(ISBLANK('Module C Corrected'!AM94),"",'Module C Corrected'!AM94)</f>
        <v>6.85</v>
      </c>
      <c r="AN94" s="2">
        <f>IF(ISBLANK('Module C Corrected'!AN94),"",'Module C Corrected'!AN94)</f>
        <v>6.85</v>
      </c>
      <c r="AO94" s="33">
        <f ca="1">IFERROR(IF(AND($A94=VLOOKUP($A94&amp;"."&amp;$C94,UncollectibleLookup,2,FALSE),$C94=VLOOKUP($A94&amp;"."&amp;$C94,UncollectibleLookup,4,FALSE)),0,'Module C Corrected'!AO94),'Module C Corrected'!AO94)</f>
        <v>198055.17</v>
      </c>
      <c r="AP94" s="33">
        <f ca="1">IFERROR(IF(AND($A94=VLOOKUP($A94&amp;"."&amp;$C94,UncollectibleLookup,2,FALSE),$C94=VLOOKUP($A94&amp;"."&amp;$C94,UncollectibleLookup,4,FALSE)),0,'Module C Corrected'!AP94),'Module C Corrected'!AP94)</f>
        <v>78197.95</v>
      </c>
      <c r="AQ94" s="33">
        <f ca="1">IFERROR(IF(AND($A94=VLOOKUP($A94&amp;"."&amp;$C94,UncollectibleLookup,2,FALSE),$C94=VLOOKUP($A94&amp;"."&amp;$C94,UncollectibleLookup,4,FALSE)),0,'Module C Corrected'!AQ94),'Module C Corrected'!AQ94)</f>
        <v>44864.45</v>
      </c>
      <c r="AR94" s="33">
        <f ca="1">IFERROR(IF(AND($A94=VLOOKUP($A94&amp;"."&amp;$C94,UncollectibleLookup,2,FALSE),$C94=VLOOKUP($A94&amp;"."&amp;$C94,UncollectibleLookup,4,FALSE)),0,'Module C Corrected'!AR94),'Module C Corrected'!AR94)</f>
        <v>21084.29</v>
      </c>
      <c r="AS94" s="33">
        <f ca="1">IFERROR(IF(AND($A94=VLOOKUP($A94&amp;"."&amp;$C94,UncollectibleLookup,2,FALSE),$C94=VLOOKUP($A94&amp;"."&amp;$C94,UncollectibleLookup,4,FALSE)),0,'Module C Corrected'!AS94),'Module C Corrected'!AS94)</f>
        <v>64199.95</v>
      </c>
      <c r="AT94" s="33">
        <f ca="1">IFERROR(IF(AND($A94=VLOOKUP($A94&amp;"."&amp;$C94,UncollectibleLookup,2,FALSE),$C94=VLOOKUP($A94&amp;"."&amp;$C94,UncollectibleLookup,4,FALSE)),0,'Module C Corrected'!AT94),'Module C Corrected'!AT94)</f>
        <v>25905.119999999999</v>
      </c>
      <c r="AU94" s="33">
        <f ca="1">IFERROR(IF(AND($A94=VLOOKUP($A94&amp;"."&amp;$C94,UncollectibleLookup,2,FALSE),$C94=VLOOKUP($A94&amp;"."&amp;$C94,UncollectibleLookup,4,FALSE)),0,'Module C Corrected'!AU94),'Module C Corrected'!AU94)</f>
        <v>59314.92</v>
      </c>
      <c r="AV94" s="33">
        <f ca="1">IFERROR(IF(AND($A94=VLOOKUP($A94&amp;"."&amp;$C94,UncollectibleLookup,2,FALSE),$C94=VLOOKUP($A94&amp;"."&amp;$C94,UncollectibleLookup,4,FALSE)),0,'Module C Corrected'!AV94),'Module C Corrected'!AV94)</f>
        <v>144349.24</v>
      </c>
      <c r="AW94" s="33">
        <f ca="1">IFERROR(IF(AND($A94=VLOOKUP($A94&amp;"."&amp;$C94,UncollectibleLookup,2,FALSE),$C94=VLOOKUP($A94&amp;"."&amp;$C94,UncollectibleLookup,4,FALSE)),0,'Module C Corrected'!AW94),'Module C Corrected'!AW94)</f>
        <v>42448.87</v>
      </c>
      <c r="AX94" s="33">
        <f ca="1">IFERROR(IF(AND($A94=VLOOKUP($A94&amp;"."&amp;$C94,UncollectibleLookup,2,FALSE),$C94=VLOOKUP($A94&amp;"."&amp;$C94,UncollectibleLookup,4,FALSE)),0,'Module C Corrected'!AX94),'Module C Corrected'!AX94)</f>
        <v>30451.52</v>
      </c>
      <c r="AY94" s="33">
        <f ca="1">IFERROR(IF(AND($A94=VLOOKUP($A94&amp;"."&amp;$C94,UncollectibleLookup,2,FALSE),$C94=VLOOKUP($A94&amp;"."&amp;$C94,UncollectibleLookup,4,FALSE)),0,'Module C Corrected'!AY94),'Module C Corrected'!AY94)</f>
        <v>103192.02</v>
      </c>
      <c r="AZ94" s="33">
        <f ca="1">IFERROR(IF(AND($A94=VLOOKUP($A94&amp;"."&amp;$C94,UncollectibleLookup,2,FALSE),$C94=VLOOKUP($A94&amp;"."&amp;$C94,UncollectibleLookup,4,FALSE)),0,'Module C Corrected'!AZ94),'Module C Corrected'!AZ94)</f>
        <v>158997.35999999999</v>
      </c>
      <c r="BA94" s="31">
        <f t="shared" ca="1" si="27"/>
        <v>-867.39</v>
      </c>
      <c r="BB94" s="31">
        <f t="shared" ca="1" si="27"/>
        <v>-342.47</v>
      </c>
      <c r="BC94" s="31">
        <f t="shared" ca="1" si="27"/>
        <v>-196.49</v>
      </c>
      <c r="BD94" s="31">
        <f t="shared" ca="1" si="27"/>
        <v>-123.12</v>
      </c>
      <c r="BE94" s="31">
        <f t="shared" ca="1" si="27"/>
        <v>-374.89</v>
      </c>
      <c r="BF94" s="31">
        <f t="shared" ca="1" si="27"/>
        <v>-151.27000000000001</v>
      </c>
      <c r="BG94" s="31">
        <f t="shared" ca="1" si="42"/>
        <v>0</v>
      </c>
      <c r="BH94" s="31">
        <f t="shared" ca="1" si="42"/>
        <v>0</v>
      </c>
      <c r="BI94" s="31">
        <f t="shared" ca="1" si="42"/>
        <v>0</v>
      </c>
      <c r="BJ94" s="31">
        <f t="shared" ca="1" si="42"/>
        <v>-533.46</v>
      </c>
      <c r="BK94" s="31">
        <f t="shared" ca="1" si="42"/>
        <v>-1807.74</v>
      </c>
      <c r="BL94" s="31">
        <f t="shared" ca="1" si="42"/>
        <v>-2785.36</v>
      </c>
      <c r="BM94" s="6">
        <f t="shared" ca="1" si="45"/>
        <v>8.7499999999999994E-2</v>
      </c>
      <c r="BN94" s="6">
        <f t="shared" ca="1" si="45"/>
        <v>8.7499999999999994E-2</v>
      </c>
      <c r="BO94" s="6">
        <f t="shared" ca="1" si="45"/>
        <v>8.7499999999999994E-2</v>
      </c>
      <c r="BP94" s="6">
        <f t="shared" ca="1" si="45"/>
        <v>8.7499999999999994E-2</v>
      </c>
      <c r="BQ94" s="6">
        <f t="shared" ca="1" si="45"/>
        <v>8.7499999999999994E-2</v>
      </c>
      <c r="BR94" s="6">
        <f t="shared" ca="1" si="45"/>
        <v>8.7499999999999994E-2</v>
      </c>
      <c r="BS94" s="6">
        <f t="shared" ca="1" si="45"/>
        <v>8.7499999999999994E-2</v>
      </c>
      <c r="BT94" s="6">
        <f t="shared" ca="1" si="45"/>
        <v>8.7499999999999994E-2</v>
      </c>
      <c r="BU94" s="6">
        <f t="shared" ca="1" si="45"/>
        <v>8.7499999999999994E-2</v>
      </c>
      <c r="BV94" s="6">
        <f t="shared" ca="1" si="45"/>
        <v>8.7499999999999994E-2</v>
      </c>
      <c r="BW94" s="6">
        <f t="shared" ca="1" si="45"/>
        <v>8.7499999999999994E-2</v>
      </c>
      <c r="BX94" s="6">
        <f t="shared" ca="1" si="45"/>
        <v>8.7499999999999994E-2</v>
      </c>
      <c r="BY94" s="31">
        <f t="shared" ca="1" si="49"/>
        <v>252990.19</v>
      </c>
      <c r="BZ94" s="31">
        <f t="shared" ca="1" si="49"/>
        <v>99887.89</v>
      </c>
      <c r="CA94" s="31">
        <f t="shared" ca="1" si="49"/>
        <v>57308.6</v>
      </c>
      <c r="CB94" s="31">
        <f t="shared" ca="1" si="49"/>
        <v>26932.49</v>
      </c>
      <c r="CC94" s="31">
        <f t="shared" ca="1" si="49"/>
        <v>82007.23</v>
      </c>
      <c r="CD94" s="31">
        <f t="shared" ca="1" si="49"/>
        <v>33090.480000000003</v>
      </c>
      <c r="CE94" s="31">
        <f t="shared" ca="1" si="49"/>
        <v>75767.23</v>
      </c>
      <c r="CF94" s="31">
        <f t="shared" ca="1" si="49"/>
        <v>184387.72</v>
      </c>
      <c r="CG94" s="31">
        <f t="shared" ca="1" si="49"/>
        <v>54223.01</v>
      </c>
      <c r="CH94" s="31">
        <f t="shared" ca="1" si="49"/>
        <v>38897.919999999998</v>
      </c>
      <c r="CI94" s="31">
        <f t="shared" ca="1" si="49"/>
        <v>131814.62</v>
      </c>
      <c r="CJ94" s="31">
        <f t="shared" ca="1" si="49"/>
        <v>203098.81</v>
      </c>
      <c r="CK94" s="32">
        <f t="shared" ca="1" si="28"/>
        <v>7228.29</v>
      </c>
      <c r="CL94" s="32">
        <f t="shared" ca="1" si="28"/>
        <v>2853.94</v>
      </c>
      <c r="CM94" s="32">
        <f t="shared" ca="1" si="28"/>
        <v>1637.39</v>
      </c>
      <c r="CN94" s="32">
        <f t="shared" ca="1" si="28"/>
        <v>769.5</v>
      </c>
      <c r="CO94" s="32">
        <f t="shared" ca="1" si="28"/>
        <v>2343.06</v>
      </c>
      <c r="CP94" s="32">
        <f t="shared" ca="1" si="28"/>
        <v>945.44</v>
      </c>
      <c r="CQ94" s="32">
        <f t="shared" ca="1" si="43"/>
        <v>2164.7800000000002</v>
      </c>
      <c r="CR94" s="32">
        <f t="shared" ca="1" si="43"/>
        <v>5268.22</v>
      </c>
      <c r="CS94" s="32">
        <f t="shared" ca="1" si="43"/>
        <v>1549.23</v>
      </c>
      <c r="CT94" s="32">
        <f t="shared" ca="1" si="43"/>
        <v>1111.3699999999999</v>
      </c>
      <c r="CU94" s="32">
        <f t="shared" ca="1" si="43"/>
        <v>3766.13</v>
      </c>
      <c r="CV94" s="32">
        <f t="shared" ca="1" si="43"/>
        <v>5802.82</v>
      </c>
      <c r="CW94" s="31">
        <f t="shared" ref="CW94:DE128" ca="1" si="50">BY94+CK94-AO94-BA94</f>
        <v>63030.7</v>
      </c>
      <c r="CX94" s="31">
        <f t="shared" ca="1" si="50"/>
        <v>24886.350000000006</v>
      </c>
      <c r="CY94" s="31">
        <f t="shared" ca="1" si="50"/>
        <v>14278.03</v>
      </c>
      <c r="CZ94" s="31">
        <f t="shared" ca="1" si="50"/>
        <v>6740.8200000000006</v>
      </c>
      <c r="DA94" s="31">
        <f t="shared" ca="1" si="50"/>
        <v>20525.229999999996</v>
      </c>
      <c r="DB94" s="31">
        <f t="shared" ca="1" si="50"/>
        <v>8282.070000000007</v>
      </c>
      <c r="DC94" s="31">
        <f t="shared" ca="1" si="44"/>
        <v>18617.089999999997</v>
      </c>
      <c r="DD94" s="31">
        <f t="shared" ca="1" si="44"/>
        <v>45306.700000000012</v>
      </c>
      <c r="DE94" s="31">
        <f t="shared" ca="1" si="44"/>
        <v>13323.370000000003</v>
      </c>
      <c r="DF94" s="31">
        <f t="shared" ca="1" si="44"/>
        <v>10091.23</v>
      </c>
      <c r="DG94" s="31">
        <f t="shared" ca="1" si="44"/>
        <v>34196.469999999994</v>
      </c>
      <c r="DH94" s="31">
        <f t="shared" ca="1" si="44"/>
        <v>52689.630000000019</v>
      </c>
      <c r="DI94" s="32">
        <f t="shared" ca="1" si="36"/>
        <v>3151.54</v>
      </c>
      <c r="DJ94" s="32">
        <f t="shared" ca="1" si="36"/>
        <v>1244.32</v>
      </c>
      <c r="DK94" s="32">
        <f t="shared" ca="1" si="36"/>
        <v>713.9</v>
      </c>
      <c r="DL94" s="32">
        <f t="shared" ca="1" si="36"/>
        <v>337.04</v>
      </c>
      <c r="DM94" s="32">
        <f t="shared" ca="1" si="36"/>
        <v>1026.26</v>
      </c>
      <c r="DN94" s="32">
        <f t="shared" ca="1" si="36"/>
        <v>414.1</v>
      </c>
      <c r="DO94" s="32">
        <f t="shared" ca="1" si="46"/>
        <v>930.85</v>
      </c>
      <c r="DP94" s="32">
        <f t="shared" ca="1" si="46"/>
        <v>2265.34</v>
      </c>
      <c r="DQ94" s="32">
        <f t="shared" ca="1" si="46"/>
        <v>666.17</v>
      </c>
      <c r="DR94" s="32">
        <f t="shared" ca="1" si="46"/>
        <v>504.56</v>
      </c>
      <c r="DS94" s="32">
        <f t="shared" ca="1" si="46"/>
        <v>1709.82</v>
      </c>
      <c r="DT94" s="32">
        <f t="shared" ca="1" si="46"/>
        <v>2634.48</v>
      </c>
      <c r="DU94" s="31">
        <f t="shared" ca="1" si="37"/>
        <v>20306.61</v>
      </c>
      <c r="DV94" s="31">
        <f t="shared" ca="1" si="37"/>
        <v>7959.52</v>
      </c>
      <c r="DW94" s="31">
        <f t="shared" ca="1" si="37"/>
        <v>4536.49</v>
      </c>
      <c r="DX94" s="31">
        <f t="shared" ca="1" si="37"/>
        <v>2128.85</v>
      </c>
      <c r="DY94" s="31">
        <f t="shared" ca="1" si="37"/>
        <v>6448.42</v>
      </c>
      <c r="DZ94" s="31">
        <f t="shared" ca="1" si="37"/>
        <v>2587.91</v>
      </c>
      <c r="EA94" s="31">
        <f t="shared" ca="1" si="47"/>
        <v>5786.71</v>
      </c>
      <c r="EB94" s="31">
        <f t="shared" ca="1" si="47"/>
        <v>14005.62</v>
      </c>
      <c r="EC94" s="31">
        <f t="shared" ca="1" si="47"/>
        <v>4096.01</v>
      </c>
      <c r="ED94" s="31">
        <f t="shared" ca="1" si="47"/>
        <v>3085.76</v>
      </c>
      <c r="EE94" s="31">
        <f t="shared" ca="1" si="47"/>
        <v>10398.74</v>
      </c>
      <c r="EF94" s="31">
        <f t="shared" ca="1" si="47"/>
        <v>15935.67</v>
      </c>
      <c r="EG94" s="32">
        <f t="shared" ca="1" si="38"/>
        <v>86488.849999999991</v>
      </c>
      <c r="EH94" s="32">
        <f t="shared" ca="1" si="38"/>
        <v>34090.19</v>
      </c>
      <c r="EI94" s="32">
        <f t="shared" ca="1" si="38"/>
        <v>19528.419999999998</v>
      </c>
      <c r="EJ94" s="32">
        <f t="shared" ca="1" si="38"/>
        <v>9206.7100000000009</v>
      </c>
      <c r="EK94" s="32">
        <f t="shared" ca="1" si="38"/>
        <v>27999.909999999996</v>
      </c>
      <c r="EL94" s="32">
        <f t="shared" ca="1" si="38"/>
        <v>11284.080000000007</v>
      </c>
      <c r="EM94" s="32">
        <f t="shared" ca="1" si="48"/>
        <v>25334.649999999994</v>
      </c>
      <c r="EN94" s="32">
        <f t="shared" ca="1" si="48"/>
        <v>61577.660000000011</v>
      </c>
      <c r="EO94" s="32">
        <f t="shared" ca="1" si="48"/>
        <v>18085.550000000003</v>
      </c>
      <c r="EP94" s="32">
        <f t="shared" ca="1" si="48"/>
        <v>13681.55</v>
      </c>
      <c r="EQ94" s="32">
        <f t="shared" ca="1" si="48"/>
        <v>46305.029999999992</v>
      </c>
      <c r="ER94" s="32">
        <f t="shared" ca="1" si="48"/>
        <v>71259.780000000028</v>
      </c>
    </row>
    <row r="95" spans="1:148">
      <c r="A95" t="s">
        <v>462</v>
      </c>
      <c r="B95" s="1" t="s">
        <v>387</v>
      </c>
      <c r="C95" t="str">
        <f t="shared" ca="1" si="40"/>
        <v>BCHIMP</v>
      </c>
      <c r="D95" t="str">
        <f t="shared" ca="1" si="41"/>
        <v>Alberta-BC Intertie - Import</v>
      </c>
      <c r="E95" s="51">
        <f ca="1">IFERROR(IF(AND($A95=VLOOKUP($A95&amp;"."&amp;$C95,UncollectibleLookup,2,FALSE),$C95=VLOOKUP($A95&amp;"."&amp;$C95,UncollectibleLookup,4,FALSE)),0,'Module C Corrected'!E95),'Module C Corrected'!E95)</f>
        <v>0</v>
      </c>
      <c r="F95" s="51">
        <f ca="1">IFERROR(IF(AND($A95=VLOOKUP($A95&amp;"."&amp;$C95,UncollectibleLookup,2,FALSE),$C95=VLOOKUP($A95&amp;"."&amp;$C95,UncollectibleLookup,4,FALSE)),0,'Module C Corrected'!F95),'Module C Corrected'!F95)</f>
        <v>0</v>
      </c>
      <c r="G95" s="51">
        <f ca="1">IFERROR(IF(AND($A95=VLOOKUP($A95&amp;"."&amp;$C95,UncollectibleLookup,2,FALSE),$C95=VLOOKUP($A95&amp;"."&amp;$C95,UncollectibleLookup,4,FALSE)),0,'Module C Corrected'!G95),'Module C Corrected'!G95)</f>
        <v>0</v>
      </c>
      <c r="H95" s="51">
        <f ca="1">IFERROR(IF(AND($A95=VLOOKUP($A95&amp;"."&amp;$C95,UncollectibleLookup,2,FALSE),$C95=VLOOKUP($A95&amp;"."&amp;$C95,UncollectibleLookup,4,FALSE)),0,'Module C Corrected'!H95),'Module C Corrected'!H95)</f>
        <v>0</v>
      </c>
      <c r="I95" s="51">
        <f ca="1">IFERROR(IF(AND($A95=VLOOKUP($A95&amp;"."&amp;$C95,UncollectibleLookup,2,FALSE),$C95=VLOOKUP($A95&amp;"."&amp;$C95,UncollectibleLookup,4,FALSE)),0,'Module C Corrected'!I95),'Module C Corrected'!I95)</f>
        <v>0</v>
      </c>
      <c r="J95" s="51">
        <f ca="1">IFERROR(IF(AND($A95=VLOOKUP($A95&amp;"."&amp;$C95,UncollectibleLookup,2,FALSE),$C95=VLOOKUP($A95&amp;"."&amp;$C95,UncollectibleLookup,4,FALSE)),0,'Module C Corrected'!J95),'Module C Corrected'!J95)</f>
        <v>75</v>
      </c>
      <c r="K95" s="51">
        <f ca="1">IFERROR(IF(AND($A95=VLOOKUP($A95&amp;"."&amp;$C95,UncollectibleLookup,2,FALSE),$C95=VLOOKUP($A95&amp;"."&amp;$C95,UncollectibleLookup,4,FALSE)),0,'Module C Corrected'!K95),'Module C Corrected'!K95)</f>
        <v>0</v>
      </c>
      <c r="L95" s="51">
        <f ca="1">IFERROR(IF(AND($A95=VLOOKUP($A95&amp;"."&amp;$C95,UncollectibleLookup,2,FALSE),$C95=VLOOKUP($A95&amp;"."&amp;$C95,UncollectibleLookup,4,FALSE)),0,'Module C Corrected'!L95),'Module C Corrected'!L95)</f>
        <v>0</v>
      </c>
      <c r="M95" s="51">
        <f ca="1">IFERROR(IF(AND($A95=VLOOKUP($A95&amp;"."&amp;$C95,UncollectibleLookup,2,FALSE),$C95=VLOOKUP($A95&amp;"."&amp;$C95,UncollectibleLookup,4,FALSE)),0,'Module C Corrected'!M95),'Module C Corrected'!M95)</f>
        <v>0</v>
      </c>
      <c r="N95" s="51">
        <f ca="1">IFERROR(IF(AND($A95=VLOOKUP($A95&amp;"."&amp;$C95,UncollectibleLookup,2,FALSE),$C95=VLOOKUP($A95&amp;"."&amp;$C95,UncollectibleLookup,4,FALSE)),0,'Module C Corrected'!N95),'Module C Corrected'!N95)</f>
        <v>75</v>
      </c>
      <c r="O95" s="51">
        <f ca="1">IFERROR(IF(AND($A95=VLOOKUP($A95&amp;"."&amp;$C95,UncollectibleLookup,2,FALSE),$C95=VLOOKUP($A95&amp;"."&amp;$C95,UncollectibleLookup,4,FALSE)),0,'Module C Corrected'!O95),'Module C Corrected'!O95)</f>
        <v>48</v>
      </c>
      <c r="P95" s="51">
        <f ca="1">IFERROR(IF(AND($A95=VLOOKUP($A95&amp;"."&amp;$C95,UncollectibleLookup,2,FALSE),$C95=VLOOKUP($A95&amp;"."&amp;$C95,UncollectibleLookup,4,FALSE)),0,'Module C Corrected'!P95),'Module C Corrected'!P95)</f>
        <v>0</v>
      </c>
      <c r="Q95" s="32">
        <f ca="1">IFERROR(IF(AND($A95=VLOOKUP($A95&amp;"."&amp;$C95,UncollectibleLookup,2,FALSE),$C95=VLOOKUP($A95&amp;"."&amp;$C95,UncollectibleLookup,4,FALSE)),0,'Module C Corrected'!Q95),'Module C Corrected'!Q95)</f>
        <v>0</v>
      </c>
      <c r="R95" s="32">
        <f ca="1">IFERROR(IF(AND($A95=VLOOKUP($A95&amp;"."&amp;$C95,UncollectibleLookup,2,FALSE),$C95=VLOOKUP($A95&amp;"."&amp;$C95,UncollectibleLookup,4,FALSE)),0,'Module C Corrected'!R95),'Module C Corrected'!R95)</f>
        <v>0</v>
      </c>
      <c r="S95" s="32">
        <f ca="1">IFERROR(IF(AND($A95=VLOOKUP($A95&amp;"."&amp;$C95,UncollectibleLookup,2,FALSE),$C95=VLOOKUP($A95&amp;"."&amp;$C95,UncollectibleLookup,4,FALSE)),0,'Module C Corrected'!S95),'Module C Corrected'!S95)</f>
        <v>0</v>
      </c>
      <c r="T95" s="32">
        <f ca="1">IFERROR(IF(AND($A95=VLOOKUP($A95&amp;"."&amp;$C95,UncollectibleLookup,2,FALSE),$C95=VLOOKUP($A95&amp;"."&amp;$C95,UncollectibleLookup,4,FALSE)),0,'Module C Corrected'!T95),'Module C Corrected'!T95)</f>
        <v>0</v>
      </c>
      <c r="U95" s="32">
        <f ca="1">IFERROR(IF(AND($A95=VLOOKUP($A95&amp;"."&amp;$C95,UncollectibleLookup,2,FALSE),$C95=VLOOKUP($A95&amp;"."&amp;$C95,UncollectibleLookup,4,FALSE)),0,'Module C Corrected'!U95),'Module C Corrected'!U95)</f>
        <v>0</v>
      </c>
      <c r="V95" s="32">
        <f ca="1">IFERROR(IF(AND($A95=VLOOKUP($A95&amp;"."&amp;$C95,UncollectibleLookup,2,FALSE),$C95=VLOOKUP($A95&amp;"."&amp;$C95,UncollectibleLookup,4,FALSE)),0,'Module C Corrected'!V95),'Module C Corrected'!V95)</f>
        <v>1482</v>
      </c>
      <c r="W95" s="32">
        <f ca="1">IFERROR(IF(AND($A95=VLOOKUP($A95&amp;"."&amp;$C95,UncollectibleLookup,2,FALSE),$C95=VLOOKUP($A95&amp;"."&amp;$C95,UncollectibleLookup,4,FALSE)),0,'Module C Corrected'!W95),'Module C Corrected'!W95)</f>
        <v>0</v>
      </c>
      <c r="X95" s="32">
        <f ca="1">IFERROR(IF(AND($A95=VLOOKUP($A95&amp;"."&amp;$C95,UncollectibleLookup,2,FALSE),$C95=VLOOKUP($A95&amp;"."&amp;$C95,UncollectibleLookup,4,FALSE)),0,'Module C Corrected'!X95),'Module C Corrected'!X95)</f>
        <v>0</v>
      </c>
      <c r="Y95" s="32">
        <f ca="1">IFERROR(IF(AND($A95=VLOOKUP($A95&amp;"."&amp;$C95,UncollectibleLookup,2,FALSE),$C95=VLOOKUP($A95&amp;"."&amp;$C95,UncollectibleLookup,4,FALSE)),0,'Module C Corrected'!Y95),'Module C Corrected'!Y95)</f>
        <v>0</v>
      </c>
      <c r="Z95" s="32">
        <f ca="1">IFERROR(IF(AND($A95=VLOOKUP($A95&amp;"."&amp;$C95,UncollectibleLookup,2,FALSE),$C95=VLOOKUP($A95&amp;"."&amp;$C95,UncollectibleLookup,4,FALSE)),0,'Module C Corrected'!Z95),'Module C Corrected'!Z95)</f>
        <v>3391.75</v>
      </c>
      <c r="AA95" s="32">
        <f ca="1">IFERROR(IF(AND($A95=VLOOKUP($A95&amp;"."&amp;$C95,UncollectibleLookup,2,FALSE),$C95=VLOOKUP($A95&amp;"."&amp;$C95,UncollectibleLookup,4,FALSE)),0,'Module C Corrected'!AA95),'Module C Corrected'!AA95)</f>
        <v>1831.46</v>
      </c>
      <c r="AB95" s="32">
        <f ca="1">IFERROR(IF(AND($A95=VLOOKUP($A95&amp;"."&amp;$C95,UncollectibleLookup,2,FALSE),$C95=VLOOKUP($A95&amp;"."&amp;$C95,UncollectibleLookup,4,FALSE)),0,'Module C Corrected'!AB95),'Module C Corrected'!AB95)</f>
        <v>0</v>
      </c>
      <c r="AC95" s="2" t="str">
        <f>IF(ISBLANK('Module C Corrected'!AC95),"",'Module C Corrected'!AC95)</f>
        <v/>
      </c>
      <c r="AD95" s="2" t="str">
        <f>IF(ISBLANK('Module C Corrected'!AD95),"",'Module C Corrected'!AD95)</f>
        <v/>
      </c>
      <c r="AE95" s="2" t="str">
        <f>IF(ISBLANK('Module C Corrected'!AE95),"",'Module C Corrected'!AE95)</f>
        <v/>
      </c>
      <c r="AF95" s="2" t="str">
        <f>IF(ISBLANK('Module C Corrected'!AF95),"",'Module C Corrected'!AF95)</f>
        <v/>
      </c>
      <c r="AG95" s="2" t="str">
        <f>IF(ISBLANK('Module C Corrected'!AG95),"",'Module C Corrected'!AG95)</f>
        <v/>
      </c>
      <c r="AH95" s="2">
        <f>IF(ISBLANK('Module C Corrected'!AH95),"",'Module C Corrected'!AH95)</f>
        <v>0.16</v>
      </c>
      <c r="AI95" s="2" t="str">
        <f>IF(ISBLANK('Module C Corrected'!AI95),"",'Module C Corrected'!AI95)</f>
        <v/>
      </c>
      <c r="AJ95" s="2" t="str">
        <f>IF(ISBLANK('Module C Corrected'!AJ95),"",'Module C Corrected'!AJ95)</f>
        <v/>
      </c>
      <c r="AK95" s="2" t="str">
        <f>IF(ISBLANK('Module C Corrected'!AK95),"",'Module C Corrected'!AK95)</f>
        <v/>
      </c>
      <c r="AL95" s="2">
        <f>IF(ISBLANK('Module C Corrected'!AL95),"",'Module C Corrected'!AL95)</f>
        <v>0.16</v>
      </c>
      <c r="AM95" s="2">
        <f>IF(ISBLANK('Module C Corrected'!AM95),"",'Module C Corrected'!AM95)</f>
        <v>0.16</v>
      </c>
      <c r="AN95" s="2" t="str">
        <f>IF(ISBLANK('Module C Corrected'!AN95),"",'Module C Corrected'!AN95)</f>
        <v/>
      </c>
      <c r="AO95" s="33">
        <f ca="1">IFERROR(IF(AND($A95=VLOOKUP($A95&amp;"."&amp;$C95,UncollectibleLookup,2,FALSE),$C95=VLOOKUP($A95&amp;"."&amp;$C95,UncollectibleLookup,4,FALSE)),0,'Module C Corrected'!AO95),'Module C Corrected'!AO95)</f>
        <v>0</v>
      </c>
      <c r="AP95" s="33">
        <f ca="1">IFERROR(IF(AND($A95=VLOOKUP($A95&amp;"."&amp;$C95,UncollectibleLookup,2,FALSE),$C95=VLOOKUP($A95&amp;"."&amp;$C95,UncollectibleLookup,4,FALSE)),0,'Module C Corrected'!AP95),'Module C Corrected'!AP95)</f>
        <v>0</v>
      </c>
      <c r="AQ95" s="33">
        <f ca="1">IFERROR(IF(AND($A95=VLOOKUP($A95&amp;"."&amp;$C95,UncollectibleLookup,2,FALSE),$C95=VLOOKUP($A95&amp;"."&amp;$C95,UncollectibleLookup,4,FALSE)),0,'Module C Corrected'!AQ95),'Module C Corrected'!AQ95)</f>
        <v>0</v>
      </c>
      <c r="AR95" s="33">
        <f ca="1">IFERROR(IF(AND($A95=VLOOKUP($A95&amp;"."&amp;$C95,UncollectibleLookup,2,FALSE),$C95=VLOOKUP($A95&amp;"."&amp;$C95,UncollectibleLookup,4,FALSE)),0,'Module C Corrected'!AR95),'Module C Corrected'!AR95)</f>
        <v>0</v>
      </c>
      <c r="AS95" s="33">
        <f ca="1">IFERROR(IF(AND($A95=VLOOKUP($A95&amp;"."&amp;$C95,UncollectibleLookup,2,FALSE),$C95=VLOOKUP($A95&amp;"."&amp;$C95,UncollectibleLookup,4,FALSE)),0,'Module C Corrected'!AS95),'Module C Corrected'!AS95)</f>
        <v>0</v>
      </c>
      <c r="AT95" s="33">
        <f ca="1">IFERROR(IF(AND($A95=VLOOKUP($A95&amp;"."&amp;$C95,UncollectibleLookup,2,FALSE),$C95=VLOOKUP($A95&amp;"."&amp;$C95,UncollectibleLookup,4,FALSE)),0,'Module C Corrected'!AT95),'Module C Corrected'!AT95)</f>
        <v>2.37</v>
      </c>
      <c r="AU95" s="33">
        <f ca="1">IFERROR(IF(AND($A95=VLOOKUP($A95&amp;"."&amp;$C95,UncollectibleLookup,2,FALSE),$C95=VLOOKUP($A95&amp;"."&amp;$C95,UncollectibleLookup,4,FALSE)),0,'Module C Corrected'!AU95),'Module C Corrected'!AU95)</f>
        <v>0</v>
      </c>
      <c r="AV95" s="33">
        <f ca="1">IFERROR(IF(AND($A95=VLOOKUP($A95&amp;"."&amp;$C95,UncollectibleLookup,2,FALSE),$C95=VLOOKUP($A95&amp;"."&amp;$C95,UncollectibleLookup,4,FALSE)),0,'Module C Corrected'!AV95),'Module C Corrected'!AV95)</f>
        <v>0</v>
      </c>
      <c r="AW95" s="33">
        <f ca="1">IFERROR(IF(AND($A95=VLOOKUP($A95&amp;"."&amp;$C95,UncollectibleLookup,2,FALSE),$C95=VLOOKUP($A95&amp;"."&amp;$C95,UncollectibleLookup,4,FALSE)),0,'Module C Corrected'!AW95),'Module C Corrected'!AW95)</f>
        <v>0</v>
      </c>
      <c r="AX95" s="33">
        <f ca="1">IFERROR(IF(AND($A95=VLOOKUP($A95&amp;"."&amp;$C95,UncollectibleLookup,2,FALSE),$C95=VLOOKUP($A95&amp;"."&amp;$C95,UncollectibleLookup,4,FALSE)),0,'Module C Corrected'!AX95),'Module C Corrected'!AX95)</f>
        <v>5.43</v>
      </c>
      <c r="AY95" s="33">
        <f ca="1">IFERROR(IF(AND($A95=VLOOKUP($A95&amp;"."&amp;$C95,UncollectibleLookup,2,FALSE),$C95=VLOOKUP($A95&amp;"."&amp;$C95,UncollectibleLookup,4,FALSE)),0,'Module C Corrected'!AY95),'Module C Corrected'!AY95)</f>
        <v>2.93</v>
      </c>
      <c r="AZ95" s="33">
        <f ca="1">IFERROR(IF(AND($A95=VLOOKUP($A95&amp;"."&amp;$C95,UncollectibleLookup,2,FALSE),$C95=VLOOKUP($A95&amp;"."&amp;$C95,UncollectibleLookup,4,FALSE)),0,'Module C Corrected'!AZ95),'Module C Corrected'!AZ95)</f>
        <v>0</v>
      </c>
      <c r="BA95" s="31">
        <f t="shared" ca="1" si="27"/>
        <v>0</v>
      </c>
      <c r="BB95" s="31">
        <f t="shared" ca="1" si="27"/>
        <v>0</v>
      </c>
      <c r="BC95" s="31">
        <f t="shared" ca="1" si="27"/>
        <v>0</v>
      </c>
      <c r="BD95" s="31">
        <f t="shared" ca="1" si="27"/>
        <v>0</v>
      </c>
      <c r="BE95" s="31">
        <f t="shared" ca="1" si="27"/>
        <v>0</v>
      </c>
      <c r="BF95" s="31">
        <f t="shared" ca="1" si="27"/>
        <v>-0.59</v>
      </c>
      <c r="BG95" s="31">
        <f t="shared" ca="1" si="42"/>
        <v>0</v>
      </c>
      <c r="BH95" s="31">
        <f t="shared" ca="1" si="42"/>
        <v>0</v>
      </c>
      <c r="BI95" s="31">
        <f t="shared" ca="1" si="42"/>
        <v>0</v>
      </c>
      <c r="BJ95" s="31">
        <f t="shared" ca="1" si="42"/>
        <v>-4.07</v>
      </c>
      <c r="BK95" s="31">
        <f t="shared" ca="1" si="42"/>
        <v>-2.2000000000000002</v>
      </c>
      <c r="BL95" s="31">
        <f t="shared" ca="1" si="42"/>
        <v>0</v>
      </c>
      <c r="BM95" s="6">
        <f t="shared" ca="1" si="45"/>
        <v>-1.5900000000000001E-2</v>
      </c>
      <c r="BN95" s="6">
        <f t="shared" ca="1" si="45"/>
        <v>-1.5900000000000001E-2</v>
      </c>
      <c r="BO95" s="6">
        <f t="shared" ca="1" si="45"/>
        <v>-1.5900000000000001E-2</v>
      </c>
      <c r="BP95" s="6">
        <f t="shared" ca="1" si="45"/>
        <v>-1.5900000000000001E-2</v>
      </c>
      <c r="BQ95" s="6">
        <f t="shared" ca="1" si="45"/>
        <v>-1.5900000000000001E-2</v>
      </c>
      <c r="BR95" s="6">
        <f t="shared" ca="1" si="45"/>
        <v>-1.5900000000000001E-2</v>
      </c>
      <c r="BS95" s="6">
        <f t="shared" ca="1" si="45"/>
        <v>-1.5900000000000001E-2</v>
      </c>
      <c r="BT95" s="6">
        <f t="shared" ca="1" si="45"/>
        <v>-1.5900000000000001E-2</v>
      </c>
      <c r="BU95" s="6">
        <f t="shared" ca="1" si="45"/>
        <v>-1.5900000000000001E-2</v>
      </c>
      <c r="BV95" s="6">
        <f t="shared" ca="1" si="45"/>
        <v>-1.5900000000000001E-2</v>
      </c>
      <c r="BW95" s="6">
        <f t="shared" ca="1" si="45"/>
        <v>-1.5900000000000001E-2</v>
      </c>
      <c r="BX95" s="6">
        <f t="shared" ca="1" si="45"/>
        <v>-1.5900000000000001E-2</v>
      </c>
      <c r="BY95" s="31">
        <f t="shared" ca="1" si="49"/>
        <v>0</v>
      </c>
      <c r="BZ95" s="31">
        <f t="shared" ca="1" si="49"/>
        <v>0</v>
      </c>
      <c r="CA95" s="31">
        <f t="shared" ca="1" si="49"/>
        <v>0</v>
      </c>
      <c r="CB95" s="31">
        <f t="shared" ca="1" si="49"/>
        <v>0</v>
      </c>
      <c r="CC95" s="31">
        <f t="shared" ca="1" si="49"/>
        <v>0</v>
      </c>
      <c r="CD95" s="31">
        <f t="shared" ca="1" si="49"/>
        <v>-23.56</v>
      </c>
      <c r="CE95" s="31">
        <f t="shared" ca="1" si="49"/>
        <v>0</v>
      </c>
      <c r="CF95" s="31">
        <f t="shared" ca="1" si="49"/>
        <v>0</v>
      </c>
      <c r="CG95" s="31">
        <f t="shared" ca="1" si="49"/>
        <v>0</v>
      </c>
      <c r="CH95" s="31">
        <f t="shared" ca="1" si="49"/>
        <v>-53.93</v>
      </c>
      <c r="CI95" s="31">
        <f t="shared" ca="1" si="49"/>
        <v>-29.12</v>
      </c>
      <c r="CJ95" s="31">
        <f t="shared" ca="1" si="49"/>
        <v>0</v>
      </c>
      <c r="CK95" s="32">
        <f t="shared" ca="1" si="28"/>
        <v>0</v>
      </c>
      <c r="CL95" s="32">
        <f t="shared" ca="1" si="28"/>
        <v>0</v>
      </c>
      <c r="CM95" s="32">
        <f t="shared" ca="1" si="28"/>
        <v>0</v>
      </c>
      <c r="CN95" s="32">
        <f t="shared" ca="1" si="28"/>
        <v>0</v>
      </c>
      <c r="CO95" s="32">
        <f t="shared" ca="1" si="28"/>
        <v>0</v>
      </c>
      <c r="CP95" s="32">
        <f t="shared" ca="1" si="28"/>
        <v>3.71</v>
      </c>
      <c r="CQ95" s="32">
        <f t="shared" ca="1" si="43"/>
        <v>0</v>
      </c>
      <c r="CR95" s="32">
        <f t="shared" ca="1" si="43"/>
        <v>0</v>
      </c>
      <c r="CS95" s="32">
        <f t="shared" ca="1" si="43"/>
        <v>0</v>
      </c>
      <c r="CT95" s="32">
        <f t="shared" ca="1" si="43"/>
        <v>8.48</v>
      </c>
      <c r="CU95" s="32">
        <f t="shared" ca="1" si="43"/>
        <v>4.58</v>
      </c>
      <c r="CV95" s="32">
        <f t="shared" ca="1" si="43"/>
        <v>0</v>
      </c>
      <c r="CW95" s="31">
        <f t="shared" ca="1" si="50"/>
        <v>0</v>
      </c>
      <c r="CX95" s="31">
        <f t="shared" ca="1" si="50"/>
        <v>0</v>
      </c>
      <c r="CY95" s="31">
        <f t="shared" ca="1" si="50"/>
        <v>0</v>
      </c>
      <c r="CZ95" s="31">
        <f t="shared" ca="1" si="50"/>
        <v>0</v>
      </c>
      <c r="DA95" s="31">
        <f t="shared" ca="1" si="50"/>
        <v>0</v>
      </c>
      <c r="DB95" s="31">
        <f t="shared" ca="1" si="50"/>
        <v>-21.63</v>
      </c>
      <c r="DC95" s="31">
        <f t="shared" ca="1" si="44"/>
        <v>0</v>
      </c>
      <c r="DD95" s="31">
        <f t="shared" ca="1" si="44"/>
        <v>0</v>
      </c>
      <c r="DE95" s="31">
        <f t="shared" ca="1" si="44"/>
        <v>0</v>
      </c>
      <c r="DF95" s="31">
        <f t="shared" ca="1" si="44"/>
        <v>-46.81</v>
      </c>
      <c r="DG95" s="31">
        <f t="shared" ca="1" si="44"/>
        <v>-25.27</v>
      </c>
      <c r="DH95" s="31">
        <f t="shared" ca="1" si="44"/>
        <v>0</v>
      </c>
      <c r="DI95" s="32">
        <f t="shared" ca="1" si="36"/>
        <v>0</v>
      </c>
      <c r="DJ95" s="32">
        <f t="shared" ca="1" si="36"/>
        <v>0</v>
      </c>
      <c r="DK95" s="32">
        <f t="shared" ca="1" si="36"/>
        <v>0</v>
      </c>
      <c r="DL95" s="32">
        <f t="shared" ca="1" si="36"/>
        <v>0</v>
      </c>
      <c r="DM95" s="32">
        <f t="shared" ca="1" si="36"/>
        <v>0</v>
      </c>
      <c r="DN95" s="32">
        <f t="shared" ca="1" si="36"/>
        <v>-1.08</v>
      </c>
      <c r="DO95" s="32">
        <f t="shared" ca="1" si="46"/>
        <v>0</v>
      </c>
      <c r="DP95" s="32">
        <f t="shared" ca="1" si="46"/>
        <v>0</v>
      </c>
      <c r="DQ95" s="32">
        <f t="shared" ca="1" si="46"/>
        <v>0</v>
      </c>
      <c r="DR95" s="32">
        <f t="shared" ca="1" si="46"/>
        <v>-2.34</v>
      </c>
      <c r="DS95" s="32">
        <f t="shared" ca="1" si="46"/>
        <v>-1.26</v>
      </c>
      <c r="DT95" s="32">
        <f t="shared" ca="1" si="46"/>
        <v>0</v>
      </c>
      <c r="DU95" s="31">
        <f t="shared" ca="1" si="37"/>
        <v>0</v>
      </c>
      <c r="DV95" s="31">
        <f t="shared" ca="1" si="37"/>
        <v>0</v>
      </c>
      <c r="DW95" s="31">
        <f t="shared" ca="1" si="37"/>
        <v>0</v>
      </c>
      <c r="DX95" s="31">
        <f t="shared" ca="1" si="37"/>
        <v>0</v>
      </c>
      <c r="DY95" s="31">
        <f t="shared" ca="1" si="37"/>
        <v>0</v>
      </c>
      <c r="DZ95" s="31">
        <f t="shared" ca="1" si="37"/>
        <v>-6.76</v>
      </c>
      <c r="EA95" s="31">
        <f t="shared" ca="1" si="47"/>
        <v>0</v>
      </c>
      <c r="EB95" s="31">
        <f t="shared" ca="1" si="47"/>
        <v>0</v>
      </c>
      <c r="EC95" s="31">
        <f t="shared" ca="1" si="47"/>
        <v>0</v>
      </c>
      <c r="ED95" s="31">
        <f t="shared" ca="1" si="47"/>
        <v>-14.31</v>
      </c>
      <c r="EE95" s="31">
        <f t="shared" ca="1" si="47"/>
        <v>-7.68</v>
      </c>
      <c r="EF95" s="31">
        <f t="shared" ca="1" si="47"/>
        <v>0</v>
      </c>
      <c r="EG95" s="32">
        <f t="shared" ca="1" si="38"/>
        <v>0</v>
      </c>
      <c r="EH95" s="32">
        <f t="shared" ca="1" si="38"/>
        <v>0</v>
      </c>
      <c r="EI95" s="32">
        <f t="shared" ca="1" si="38"/>
        <v>0</v>
      </c>
      <c r="EJ95" s="32">
        <f t="shared" ca="1" si="38"/>
        <v>0</v>
      </c>
      <c r="EK95" s="32">
        <f t="shared" ca="1" si="38"/>
        <v>0</v>
      </c>
      <c r="EL95" s="32">
        <f t="shared" ca="1" si="38"/>
        <v>-29.47</v>
      </c>
      <c r="EM95" s="32">
        <f t="shared" ca="1" si="48"/>
        <v>0</v>
      </c>
      <c r="EN95" s="32">
        <f t="shared" ca="1" si="48"/>
        <v>0</v>
      </c>
      <c r="EO95" s="32">
        <f t="shared" ca="1" si="48"/>
        <v>0</v>
      </c>
      <c r="EP95" s="32">
        <f t="shared" ca="1" si="48"/>
        <v>-63.460000000000008</v>
      </c>
      <c r="EQ95" s="32">
        <f t="shared" ca="1" si="48"/>
        <v>-34.21</v>
      </c>
      <c r="ER95" s="32">
        <f t="shared" ca="1" si="48"/>
        <v>0</v>
      </c>
    </row>
    <row r="96" spans="1:148">
      <c r="A96" t="s">
        <v>463</v>
      </c>
      <c r="B96" s="1" t="s">
        <v>49</v>
      </c>
      <c r="C96" t="str">
        <f t="shared" ca="1" si="40"/>
        <v>OMRH</v>
      </c>
      <c r="D96" t="str">
        <f t="shared" ca="1" si="41"/>
        <v>Oldman River Hydro Facility</v>
      </c>
      <c r="E96" s="51">
        <f ca="1">IFERROR(IF(AND($A96=VLOOKUP($A96&amp;"."&amp;$C96,UncollectibleLookup,2,FALSE),$C96=VLOOKUP($A96&amp;"."&amp;$C96,UncollectibleLookup,4,FALSE)),0,'Module C Corrected'!E96),'Module C Corrected'!E96)</f>
        <v>1280.8723</v>
      </c>
      <c r="F96" s="51">
        <f ca="1">IFERROR(IF(AND($A96=VLOOKUP($A96&amp;"."&amp;$C96,UncollectibleLookup,2,FALSE),$C96=VLOOKUP($A96&amp;"."&amp;$C96,UncollectibleLookup,4,FALSE)),0,'Module C Corrected'!F96),'Module C Corrected'!F96)</f>
        <v>1190.4326000000001</v>
      </c>
      <c r="G96" s="51">
        <f ca="1">IFERROR(IF(AND($A96=VLOOKUP($A96&amp;"."&amp;$C96,UncollectibleLookup,2,FALSE),$C96=VLOOKUP($A96&amp;"."&amp;$C96,UncollectibleLookup,4,FALSE)),0,'Module C Corrected'!G96),'Module C Corrected'!G96)</f>
        <v>1414.9675</v>
      </c>
      <c r="H96" s="51">
        <f ca="1">IFERROR(IF(AND($A96=VLOOKUP($A96&amp;"."&amp;$C96,UncollectibleLookup,2,FALSE),$C96=VLOOKUP($A96&amp;"."&amp;$C96,UncollectibleLookup,4,FALSE)),0,'Module C Corrected'!H96),'Module C Corrected'!H96)</f>
        <v>5081.7893999999997</v>
      </c>
      <c r="I96" s="51">
        <f ca="1">IFERROR(IF(AND($A96=VLOOKUP($A96&amp;"."&amp;$C96,UncollectibleLookup,2,FALSE),$C96=VLOOKUP($A96&amp;"."&amp;$C96,UncollectibleLookup,4,FALSE)),0,'Module C Corrected'!I96),'Module C Corrected'!I96)</f>
        <v>12157.465</v>
      </c>
      <c r="J96" s="51">
        <f ca="1">IFERROR(IF(AND($A96=VLOOKUP($A96&amp;"."&amp;$C96,UncollectibleLookup,2,FALSE),$C96=VLOOKUP($A96&amp;"."&amp;$C96,UncollectibleLookup,4,FALSE)),0,'Module C Corrected'!J96),'Module C Corrected'!J96)</f>
        <v>19176.030999999999</v>
      </c>
      <c r="K96" s="51">
        <f ca="1">IFERROR(IF(AND($A96=VLOOKUP($A96&amp;"."&amp;$C96,UncollectibleLookup,2,FALSE),$C96=VLOOKUP($A96&amp;"."&amp;$C96,UncollectibleLookup,4,FALSE)),0,'Module C Corrected'!K96),'Module C Corrected'!K96)</f>
        <v>20560.330900000001</v>
      </c>
      <c r="L96" s="51">
        <f ca="1">IFERROR(IF(AND($A96=VLOOKUP($A96&amp;"."&amp;$C96,UncollectibleLookup,2,FALSE),$C96=VLOOKUP($A96&amp;"."&amp;$C96,UncollectibleLookup,4,FALSE)),0,'Module C Corrected'!L96),'Module C Corrected'!L96)</f>
        <v>20690.3629</v>
      </c>
      <c r="M96" s="51">
        <f ca="1">IFERROR(IF(AND($A96=VLOOKUP($A96&amp;"."&amp;$C96,UncollectibleLookup,2,FALSE),$C96=VLOOKUP($A96&amp;"."&amp;$C96,UncollectibleLookup,4,FALSE)),0,'Module C Corrected'!M96),'Module C Corrected'!M96)</f>
        <v>11958.6147</v>
      </c>
      <c r="N96" s="51">
        <f ca="1">IFERROR(IF(AND($A96=VLOOKUP($A96&amp;"."&amp;$C96,UncollectibleLookup,2,FALSE),$C96=VLOOKUP($A96&amp;"."&amp;$C96,UncollectibleLookup,4,FALSE)),0,'Module C Corrected'!N96),'Module C Corrected'!N96)</f>
        <v>7274.0938999999998</v>
      </c>
      <c r="O96" s="51">
        <f ca="1">IFERROR(IF(AND($A96=VLOOKUP($A96&amp;"."&amp;$C96,UncollectibleLookup,2,FALSE),$C96=VLOOKUP($A96&amp;"."&amp;$C96,UncollectibleLookup,4,FALSE)),0,'Module C Corrected'!O96),'Module C Corrected'!O96)</f>
        <v>6317.8374999999996</v>
      </c>
      <c r="P96" s="51">
        <f ca="1">IFERROR(IF(AND($A96=VLOOKUP($A96&amp;"."&amp;$C96,UncollectibleLookup,2,FALSE),$C96=VLOOKUP($A96&amp;"."&amp;$C96,UncollectibleLookup,4,FALSE)),0,'Module C Corrected'!P96),'Module C Corrected'!P96)</f>
        <v>2695.7809000000002</v>
      </c>
      <c r="Q96" s="32">
        <f ca="1">IFERROR(IF(AND($A96=VLOOKUP($A96&amp;"."&amp;$C96,UncollectibleLookup,2,FALSE),$C96=VLOOKUP($A96&amp;"."&amp;$C96,UncollectibleLookup,4,FALSE)),0,'Module C Corrected'!Q96),'Module C Corrected'!Q96)</f>
        <v>119087.58</v>
      </c>
      <c r="R96" s="32">
        <f ca="1">IFERROR(IF(AND($A96=VLOOKUP($A96&amp;"."&amp;$C96,UncollectibleLookup,2,FALSE),$C96=VLOOKUP($A96&amp;"."&amp;$C96,UncollectibleLookup,4,FALSE)),0,'Module C Corrected'!R96),'Module C Corrected'!R96)</f>
        <v>62989.21</v>
      </c>
      <c r="S96" s="32">
        <f ca="1">IFERROR(IF(AND($A96=VLOOKUP($A96&amp;"."&amp;$C96,UncollectibleLookup,2,FALSE),$C96=VLOOKUP($A96&amp;"."&amp;$C96,UncollectibleLookup,4,FALSE)),0,'Module C Corrected'!S96),'Module C Corrected'!S96)</f>
        <v>61214.29</v>
      </c>
      <c r="T96" s="32">
        <f ca="1">IFERROR(IF(AND($A96=VLOOKUP($A96&amp;"."&amp;$C96,UncollectibleLookup,2,FALSE),$C96=VLOOKUP($A96&amp;"."&amp;$C96,UncollectibleLookup,4,FALSE)),0,'Module C Corrected'!T96),'Module C Corrected'!T96)</f>
        <v>154049.48000000001</v>
      </c>
      <c r="U96" s="32">
        <f ca="1">IFERROR(IF(AND($A96=VLOOKUP($A96&amp;"."&amp;$C96,UncollectibleLookup,2,FALSE),$C96=VLOOKUP($A96&amp;"."&amp;$C96,UncollectibleLookup,4,FALSE)),0,'Module C Corrected'!U96),'Module C Corrected'!U96)</f>
        <v>370804.54</v>
      </c>
      <c r="V96" s="32">
        <f ca="1">IFERROR(IF(AND($A96=VLOOKUP($A96&amp;"."&amp;$C96,UncollectibleLookup,2,FALSE),$C96=VLOOKUP($A96&amp;"."&amp;$C96,UncollectibleLookup,4,FALSE)),0,'Module C Corrected'!V96),'Module C Corrected'!V96)</f>
        <v>622037.98</v>
      </c>
      <c r="W96" s="32">
        <f ca="1">IFERROR(IF(AND($A96=VLOOKUP($A96&amp;"."&amp;$C96,UncollectibleLookup,2,FALSE),$C96=VLOOKUP($A96&amp;"."&amp;$C96,UncollectibleLookup,4,FALSE)),0,'Module C Corrected'!W96),'Module C Corrected'!W96)</f>
        <v>831901.26</v>
      </c>
      <c r="X96" s="32">
        <f ca="1">IFERROR(IF(AND($A96=VLOOKUP($A96&amp;"."&amp;$C96,UncollectibleLookup,2,FALSE),$C96=VLOOKUP($A96&amp;"."&amp;$C96,UncollectibleLookup,4,FALSE)),0,'Module C Corrected'!X96),'Module C Corrected'!X96)</f>
        <v>687928.29</v>
      </c>
      <c r="Y96" s="32">
        <f ca="1">IFERROR(IF(AND($A96=VLOOKUP($A96&amp;"."&amp;$C96,UncollectibleLookup,2,FALSE),$C96=VLOOKUP($A96&amp;"."&amp;$C96,UncollectibleLookup,4,FALSE)),0,'Module C Corrected'!Y96),'Module C Corrected'!Y96)</f>
        <v>921083.57</v>
      </c>
      <c r="Z96" s="32">
        <f ca="1">IFERROR(IF(AND($A96=VLOOKUP($A96&amp;"."&amp;$C96,UncollectibleLookup,2,FALSE),$C96=VLOOKUP($A96&amp;"."&amp;$C96,UncollectibleLookup,4,FALSE)),0,'Module C Corrected'!Z96),'Module C Corrected'!Z96)</f>
        <v>244033.96</v>
      </c>
      <c r="AA96" s="32">
        <f ca="1">IFERROR(IF(AND($A96=VLOOKUP($A96&amp;"."&amp;$C96,UncollectibleLookup,2,FALSE),$C96=VLOOKUP($A96&amp;"."&amp;$C96,UncollectibleLookup,4,FALSE)),0,'Module C Corrected'!AA96),'Module C Corrected'!AA96)</f>
        <v>326363.88</v>
      </c>
      <c r="AB96" s="32">
        <f ca="1">IFERROR(IF(AND($A96=VLOOKUP($A96&amp;"."&amp;$C96,UncollectibleLookup,2,FALSE),$C96=VLOOKUP($A96&amp;"."&amp;$C96,UncollectibleLookup,4,FALSE)),0,'Module C Corrected'!AB96),'Module C Corrected'!AB96)</f>
        <v>154693.98000000001</v>
      </c>
      <c r="AC96" s="2">
        <f>IF(ISBLANK('Module C Corrected'!AC96),"",'Module C Corrected'!AC96)</f>
        <v>2.09</v>
      </c>
      <c r="AD96" s="2">
        <f>IF(ISBLANK('Module C Corrected'!AD96),"",'Module C Corrected'!AD96)</f>
        <v>2.09</v>
      </c>
      <c r="AE96" s="2">
        <f>IF(ISBLANK('Module C Corrected'!AE96),"",'Module C Corrected'!AE96)</f>
        <v>2.09</v>
      </c>
      <c r="AF96" s="2">
        <f>IF(ISBLANK('Module C Corrected'!AF96),"",'Module C Corrected'!AF96)</f>
        <v>2.09</v>
      </c>
      <c r="AG96" s="2">
        <f>IF(ISBLANK('Module C Corrected'!AG96),"",'Module C Corrected'!AG96)</f>
        <v>2.09</v>
      </c>
      <c r="AH96" s="2">
        <f>IF(ISBLANK('Module C Corrected'!AH96),"",'Module C Corrected'!AH96)</f>
        <v>2.09</v>
      </c>
      <c r="AI96" s="2">
        <f>IF(ISBLANK('Module C Corrected'!AI96),"",'Module C Corrected'!AI96)</f>
        <v>2.09</v>
      </c>
      <c r="AJ96" s="2">
        <f>IF(ISBLANK('Module C Corrected'!AJ96),"",'Module C Corrected'!AJ96)</f>
        <v>2.09</v>
      </c>
      <c r="AK96" s="2">
        <f>IF(ISBLANK('Module C Corrected'!AK96),"",'Module C Corrected'!AK96)</f>
        <v>2.09</v>
      </c>
      <c r="AL96" s="2">
        <f>IF(ISBLANK('Module C Corrected'!AL96),"",'Module C Corrected'!AL96)</f>
        <v>2.09</v>
      </c>
      <c r="AM96" s="2">
        <f>IF(ISBLANK('Module C Corrected'!AM96),"",'Module C Corrected'!AM96)</f>
        <v>2.09</v>
      </c>
      <c r="AN96" s="2">
        <f>IF(ISBLANK('Module C Corrected'!AN96),"",'Module C Corrected'!AN96)</f>
        <v>2.09</v>
      </c>
      <c r="AO96" s="33">
        <f ca="1">IFERROR(IF(AND($A96=VLOOKUP($A96&amp;"."&amp;$C96,UncollectibleLookup,2,FALSE),$C96=VLOOKUP($A96&amp;"."&amp;$C96,UncollectibleLookup,4,FALSE)),0,'Module C Corrected'!AO96),'Module C Corrected'!AO96)</f>
        <v>2488.9299999999998</v>
      </c>
      <c r="AP96" s="33">
        <f ca="1">IFERROR(IF(AND($A96=VLOOKUP($A96&amp;"."&amp;$C96,UncollectibleLookup,2,FALSE),$C96=VLOOKUP($A96&amp;"."&amp;$C96,UncollectibleLookup,4,FALSE)),0,'Module C Corrected'!AP96),'Module C Corrected'!AP96)</f>
        <v>1316.47</v>
      </c>
      <c r="AQ96" s="33">
        <f ca="1">IFERROR(IF(AND($A96=VLOOKUP($A96&amp;"."&amp;$C96,UncollectibleLookup,2,FALSE),$C96=VLOOKUP($A96&amp;"."&amp;$C96,UncollectibleLookup,4,FALSE)),0,'Module C Corrected'!AQ96),'Module C Corrected'!AQ96)</f>
        <v>1279.3800000000001</v>
      </c>
      <c r="AR96" s="33">
        <f ca="1">IFERROR(IF(AND($A96=VLOOKUP($A96&amp;"."&amp;$C96,UncollectibleLookup,2,FALSE),$C96=VLOOKUP($A96&amp;"."&amp;$C96,UncollectibleLookup,4,FALSE)),0,'Module C Corrected'!AR96),'Module C Corrected'!AR96)</f>
        <v>3219.63</v>
      </c>
      <c r="AS96" s="33">
        <f ca="1">IFERROR(IF(AND($A96=VLOOKUP($A96&amp;"."&amp;$C96,UncollectibleLookup,2,FALSE),$C96=VLOOKUP($A96&amp;"."&amp;$C96,UncollectibleLookup,4,FALSE)),0,'Module C Corrected'!AS96),'Module C Corrected'!AS96)</f>
        <v>7749.81</v>
      </c>
      <c r="AT96" s="33">
        <f ca="1">IFERROR(IF(AND($A96=VLOOKUP($A96&amp;"."&amp;$C96,UncollectibleLookup,2,FALSE),$C96=VLOOKUP($A96&amp;"."&amp;$C96,UncollectibleLookup,4,FALSE)),0,'Module C Corrected'!AT96),'Module C Corrected'!AT96)</f>
        <v>13000.59</v>
      </c>
      <c r="AU96" s="33">
        <f ca="1">IFERROR(IF(AND($A96=VLOOKUP($A96&amp;"."&amp;$C96,UncollectibleLookup,2,FALSE),$C96=VLOOKUP($A96&amp;"."&amp;$C96,UncollectibleLookup,4,FALSE)),0,'Module C Corrected'!AU96),'Module C Corrected'!AU96)</f>
        <v>17386.740000000002</v>
      </c>
      <c r="AV96" s="33">
        <f ca="1">IFERROR(IF(AND($A96=VLOOKUP($A96&amp;"."&amp;$C96,UncollectibleLookup,2,FALSE),$C96=VLOOKUP($A96&amp;"."&amp;$C96,UncollectibleLookup,4,FALSE)),0,'Module C Corrected'!AV96),'Module C Corrected'!AV96)</f>
        <v>14377.7</v>
      </c>
      <c r="AW96" s="33">
        <f ca="1">IFERROR(IF(AND($A96=VLOOKUP($A96&amp;"."&amp;$C96,UncollectibleLookup,2,FALSE),$C96=VLOOKUP($A96&amp;"."&amp;$C96,UncollectibleLookup,4,FALSE)),0,'Module C Corrected'!AW96),'Module C Corrected'!AW96)</f>
        <v>19250.650000000001</v>
      </c>
      <c r="AX96" s="33">
        <f ca="1">IFERROR(IF(AND($A96=VLOOKUP($A96&amp;"."&amp;$C96,UncollectibleLookup,2,FALSE),$C96=VLOOKUP($A96&amp;"."&amp;$C96,UncollectibleLookup,4,FALSE)),0,'Module C Corrected'!AX96),'Module C Corrected'!AX96)</f>
        <v>5100.3100000000004</v>
      </c>
      <c r="AY96" s="33">
        <f ca="1">IFERROR(IF(AND($A96=VLOOKUP($A96&amp;"."&amp;$C96,UncollectibleLookup,2,FALSE),$C96=VLOOKUP($A96&amp;"."&amp;$C96,UncollectibleLookup,4,FALSE)),0,'Module C Corrected'!AY96),'Module C Corrected'!AY96)</f>
        <v>6821.01</v>
      </c>
      <c r="AZ96" s="33">
        <f ca="1">IFERROR(IF(AND($A96=VLOOKUP($A96&amp;"."&amp;$C96,UncollectibleLookup,2,FALSE),$C96=VLOOKUP($A96&amp;"."&amp;$C96,UncollectibleLookup,4,FALSE)),0,'Module C Corrected'!AZ96),'Module C Corrected'!AZ96)</f>
        <v>3233.1</v>
      </c>
      <c r="BA96" s="31">
        <f t="shared" ca="1" si="27"/>
        <v>-35.729999999999997</v>
      </c>
      <c r="BB96" s="31">
        <f t="shared" ca="1" si="27"/>
        <v>-18.899999999999999</v>
      </c>
      <c r="BC96" s="31">
        <f t="shared" ca="1" si="27"/>
        <v>-18.36</v>
      </c>
      <c r="BD96" s="31">
        <f t="shared" ca="1" si="27"/>
        <v>-61.62</v>
      </c>
      <c r="BE96" s="31">
        <f t="shared" ca="1" si="27"/>
        <v>-148.32</v>
      </c>
      <c r="BF96" s="31">
        <f t="shared" ca="1" si="27"/>
        <v>-248.82</v>
      </c>
      <c r="BG96" s="31">
        <f t="shared" ca="1" si="42"/>
        <v>0</v>
      </c>
      <c r="BH96" s="31">
        <f t="shared" ca="1" si="42"/>
        <v>0</v>
      </c>
      <c r="BI96" s="31">
        <f t="shared" ca="1" si="42"/>
        <v>0</v>
      </c>
      <c r="BJ96" s="31">
        <f t="shared" ca="1" si="42"/>
        <v>-292.83999999999997</v>
      </c>
      <c r="BK96" s="31">
        <f t="shared" ca="1" si="42"/>
        <v>-391.64</v>
      </c>
      <c r="BL96" s="31">
        <f t="shared" ca="1" si="42"/>
        <v>-185.63</v>
      </c>
      <c r="BM96" s="6">
        <f t="shared" ca="1" si="45"/>
        <v>8.9999999999999998E-4</v>
      </c>
      <c r="BN96" s="6">
        <f t="shared" ca="1" si="45"/>
        <v>8.9999999999999998E-4</v>
      </c>
      <c r="BO96" s="6">
        <f t="shared" ca="1" si="45"/>
        <v>8.9999999999999998E-4</v>
      </c>
      <c r="BP96" s="6">
        <f t="shared" ca="1" si="45"/>
        <v>8.9999999999999998E-4</v>
      </c>
      <c r="BQ96" s="6">
        <f t="shared" ca="1" si="45"/>
        <v>8.9999999999999998E-4</v>
      </c>
      <c r="BR96" s="6">
        <f t="shared" ca="1" si="45"/>
        <v>8.9999999999999998E-4</v>
      </c>
      <c r="BS96" s="6">
        <f t="shared" ca="1" si="45"/>
        <v>8.9999999999999998E-4</v>
      </c>
      <c r="BT96" s="6">
        <f t="shared" ca="1" si="45"/>
        <v>8.9999999999999998E-4</v>
      </c>
      <c r="BU96" s="6">
        <f t="shared" ca="1" si="45"/>
        <v>8.9999999999999998E-4</v>
      </c>
      <c r="BV96" s="6">
        <f t="shared" ca="1" si="45"/>
        <v>8.9999999999999998E-4</v>
      </c>
      <c r="BW96" s="6">
        <f t="shared" ca="1" si="45"/>
        <v>8.9999999999999998E-4</v>
      </c>
      <c r="BX96" s="6">
        <f t="shared" ca="1" si="45"/>
        <v>8.9999999999999998E-4</v>
      </c>
      <c r="BY96" s="31">
        <f t="shared" ca="1" si="49"/>
        <v>107.18</v>
      </c>
      <c r="BZ96" s="31">
        <f t="shared" ca="1" si="49"/>
        <v>56.69</v>
      </c>
      <c r="CA96" s="31">
        <f t="shared" ca="1" si="49"/>
        <v>55.09</v>
      </c>
      <c r="CB96" s="31">
        <f t="shared" ca="1" si="49"/>
        <v>138.63999999999999</v>
      </c>
      <c r="CC96" s="31">
        <f t="shared" ca="1" si="49"/>
        <v>333.72</v>
      </c>
      <c r="CD96" s="31">
        <f t="shared" ca="1" si="49"/>
        <v>559.83000000000004</v>
      </c>
      <c r="CE96" s="31">
        <f t="shared" ca="1" si="49"/>
        <v>748.71</v>
      </c>
      <c r="CF96" s="31">
        <f t="shared" ca="1" si="49"/>
        <v>619.14</v>
      </c>
      <c r="CG96" s="31">
        <f t="shared" ca="1" si="49"/>
        <v>828.98</v>
      </c>
      <c r="CH96" s="31">
        <f t="shared" ca="1" si="49"/>
        <v>219.63</v>
      </c>
      <c r="CI96" s="31">
        <f t="shared" ca="1" si="49"/>
        <v>293.73</v>
      </c>
      <c r="CJ96" s="31">
        <f t="shared" ca="1" si="49"/>
        <v>139.22</v>
      </c>
      <c r="CK96" s="32">
        <f t="shared" ca="1" si="28"/>
        <v>297.72000000000003</v>
      </c>
      <c r="CL96" s="32">
        <f t="shared" ca="1" si="28"/>
        <v>157.47</v>
      </c>
      <c r="CM96" s="32">
        <f t="shared" ca="1" si="28"/>
        <v>153.04</v>
      </c>
      <c r="CN96" s="32">
        <f t="shared" ca="1" si="28"/>
        <v>385.12</v>
      </c>
      <c r="CO96" s="32">
        <f t="shared" ca="1" si="28"/>
        <v>927.01</v>
      </c>
      <c r="CP96" s="32">
        <f t="shared" ca="1" si="28"/>
        <v>1555.09</v>
      </c>
      <c r="CQ96" s="32">
        <f t="shared" ca="1" si="43"/>
        <v>2079.75</v>
      </c>
      <c r="CR96" s="32">
        <f t="shared" ca="1" si="43"/>
        <v>1719.82</v>
      </c>
      <c r="CS96" s="32">
        <f t="shared" ca="1" si="43"/>
        <v>2302.71</v>
      </c>
      <c r="CT96" s="32">
        <f t="shared" ca="1" si="43"/>
        <v>610.08000000000004</v>
      </c>
      <c r="CU96" s="32">
        <f t="shared" ca="1" si="43"/>
        <v>815.91</v>
      </c>
      <c r="CV96" s="32">
        <f t="shared" ca="1" si="43"/>
        <v>386.73</v>
      </c>
      <c r="CW96" s="31">
        <f t="shared" ca="1" si="50"/>
        <v>-2048.2999999999997</v>
      </c>
      <c r="CX96" s="31">
        <f t="shared" ca="1" si="50"/>
        <v>-1083.4099999999999</v>
      </c>
      <c r="CY96" s="31">
        <f t="shared" ca="1" si="50"/>
        <v>-1052.8900000000001</v>
      </c>
      <c r="CZ96" s="31">
        <f t="shared" ca="1" si="50"/>
        <v>-2634.25</v>
      </c>
      <c r="DA96" s="31">
        <f t="shared" ca="1" si="50"/>
        <v>-6340.76</v>
      </c>
      <c r="DB96" s="31">
        <f t="shared" ca="1" si="50"/>
        <v>-10636.85</v>
      </c>
      <c r="DC96" s="31">
        <f t="shared" ca="1" si="44"/>
        <v>-14558.280000000002</v>
      </c>
      <c r="DD96" s="31">
        <f t="shared" ca="1" si="44"/>
        <v>-12038.740000000002</v>
      </c>
      <c r="DE96" s="31">
        <f t="shared" ca="1" si="44"/>
        <v>-16118.960000000001</v>
      </c>
      <c r="DF96" s="31">
        <f t="shared" ca="1" si="44"/>
        <v>-3977.76</v>
      </c>
      <c r="DG96" s="31">
        <f t="shared" ca="1" si="44"/>
        <v>-5319.7300000000005</v>
      </c>
      <c r="DH96" s="31">
        <f t="shared" ca="1" si="44"/>
        <v>-2521.5199999999995</v>
      </c>
      <c r="DI96" s="32">
        <f t="shared" ca="1" si="36"/>
        <v>-102.42</v>
      </c>
      <c r="DJ96" s="32">
        <f t="shared" ca="1" si="36"/>
        <v>-54.17</v>
      </c>
      <c r="DK96" s="32">
        <f t="shared" ca="1" si="36"/>
        <v>-52.64</v>
      </c>
      <c r="DL96" s="32">
        <f t="shared" ca="1" si="36"/>
        <v>-131.71</v>
      </c>
      <c r="DM96" s="32">
        <f t="shared" ca="1" si="36"/>
        <v>-317.04000000000002</v>
      </c>
      <c r="DN96" s="32">
        <f t="shared" ca="1" si="36"/>
        <v>-531.84</v>
      </c>
      <c r="DO96" s="32">
        <f t="shared" ca="1" si="46"/>
        <v>-727.91</v>
      </c>
      <c r="DP96" s="32">
        <f t="shared" ca="1" si="46"/>
        <v>-601.94000000000005</v>
      </c>
      <c r="DQ96" s="32">
        <f t="shared" ca="1" si="46"/>
        <v>-805.95</v>
      </c>
      <c r="DR96" s="32">
        <f t="shared" ca="1" si="46"/>
        <v>-198.89</v>
      </c>
      <c r="DS96" s="32">
        <f t="shared" ca="1" si="46"/>
        <v>-265.99</v>
      </c>
      <c r="DT96" s="32">
        <f t="shared" ca="1" si="46"/>
        <v>-126.08</v>
      </c>
      <c r="DU96" s="31">
        <f t="shared" ca="1" si="37"/>
        <v>-659.9</v>
      </c>
      <c r="DV96" s="31">
        <f t="shared" ca="1" si="37"/>
        <v>-346.51</v>
      </c>
      <c r="DW96" s="31">
        <f t="shared" ca="1" si="37"/>
        <v>-334.53</v>
      </c>
      <c r="DX96" s="31">
        <f t="shared" ca="1" si="37"/>
        <v>-831.93</v>
      </c>
      <c r="DY96" s="31">
        <f t="shared" ca="1" si="37"/>
        <v>-1992.08</v>
      </c>
      <c r="DZ96" s="31">
        <f t="shared" ca="1" si="37"/>
        <v>-3323.71</v>
      </c>
      <c r="EA96" s="31">
        <f t="shared" ca="1" si="47"/>
        <v>-4525.12</v>
      </c>
      <c r="EB96" s="31">
        <f t="shared" ca="1" si="47"/>
        <v>-3721.52</v>
      </c>
      <c r="EC96" s="31">
        <f t="shared" ca="1" si="47"/>
        <v>-4955.46</v>
      </c>
      <c r="ED96" s="31">
        <f t="shared" ca="1" si="47"/>
        <v>-1216.3499999999999</v>
      </c>
      <c r="EE96" s="31">
        <f t="shared" ca="1" si="47"/>
        <v>-1617.67</v>
      </c>
      <c r="EF96" s="31">
        <f t="shared" ca="1" si="47"/>
        <v>-762.62</v>
      </c>
      <c r="EG96" s="32">
        <f t="shared" ca="1" si="38"/>
        <v>-2810.62</v>
      </c>
      <c r="EH96" s="32">
        <f t="shared" ca="1" si="38"/>
        <v>-1484.09</v>
      </c>
      <c r="EI96" s="32">
        <f t="shared" ca="1" si="38"/>
        <v>-1440.0600000000002</v>
      </c>
      <c r="EJ96" s="32">
        <f t="shared" ca="1" si="38"/>
        <v>-3597.89</v>
      </c>
      <c r="EK96" s="32">
        <f t="shared" ca="1" si="38"/>
        <v>-8649.880000000001</v>
      </c>
      <c r="EL96" s="32">
        <f t="shared" ca="1" si="38"/>
        <v>-14492.400000000001</v>
      </c>
      <c r="EM96" s="32">
        <f t="shared" ca="1" si="48"/>
        <v>-19811.310000000001</v>
      </c>
      <c r="EN96" s="32">
        <f t="shared" ca="1" si="48"/>
        <v>-16362.200000000003</v>
      </c>
      <c r="EO96" s="32">
        <f t="shared" ca="1" si="48"/>
        <v>-21880.37</v>
      </c>
      <c r="EP96" s="32">
        <f t="shared" ca="1" si="48"/>
        <v>-5393</v>
      </c>
      <c r="EQ96" s="32">
        <f t="shared" ca="1" si="48"/>
        <v>-7203.39</v>
      </c>
      <c r="ER96" s="32">
        <f t="shared" ca="1" si="48"/>
        <v>-3410.2199999999993</v>
      </c>
    </row>
    <row r="97" spans="1:148">
      <c r="A97" t="s">
        <v>463</v>
      </c>
      <c r="B97" s="1" t="s">
        <v>50</v>
      </c>
      <c r="C97" t="str">
        <f t="shared" ca="1" si="40"/>
        <v>PH1</v>
      </c>
      <c r="D97" t="str">
        <f t="shared" ca="1" si="41"/>
        <v>Poplar Hill #1</v>
      </c>
      <c r="E97" s="51">
        <f ca="1">IFERROR(IF(AND($A97=VLOOKUP($A97&amp;"."&amp;$C97,UncollectibleLookup,2,FALSE),$C97=VLOOKUP($A97&amp;"."&amp;$C97,UncollectibleLookup,4,FALSE)),0,'Module C Corrected'!E97),'Module C Corrected'!E97)</f>
        <v>2770.9079999999999</v>
      </c>
      <c r="F97" s="51">
        <f ca="1">IFERROR(IF(AND($A97=VLOOKUP($A97&amp;"."&amp;$C97,UncollectibleLookup,2,FALSE),$C97=VLOOKUP($A97&amp;"."&amp;$C97,UncollectibleLookup,4,FALSE)),0,'Module C Corrected'!F97),'Module C Corrected'!F97)</f>
        <v>3130.5680000000002</v>
      </c>
      <c r="G97" s="51">
        <f ca="1">IFERROR(IF(AND($A97=VLOOKUP($A97&amp;"."&amp;$C97,UncollectibleLookup,2,FALSE),$C97=VLOOKUP($A97&amp;"."&amp;$C97,UncollectibleLookup,4,FALSE)),0,'Module C Corrected'!G97),'Module C Corrected'!G97)</f>
        <v>5732.3</v>
      </c>
      <c r="H97" s="51">
        <f ca="1">IFERROR(IF(AND($A97=VLOOKUP($A97&amp;"."&amp;$C97,UncollectibleLookup,2,FALSE),$C97=VLOOKUP($A97&amp;"."&amp;$C97,UncollectibleLookup,4,FALSE)),0,'Module C Corrected'!H97),'Module C Corrected'!H97)</f>
        <v>3103.24</v>
      </c>
      <c r="I97" s="51">
        <f ca="1">IFERROR(IF(AND($A97=VLOOKUP($A97&amp;"."&amp;$C97,UncollectibleLookup,2,FALSE),$C97=VLOOKUP($A97&amp;"."&amp;$C97,UncollectibleLookup,4,FALSE)),0,'Module C Corrected'!I97),'Module C Corrected'!I97)</f>
        <v>2132.5920000000001</v>
      </c>
      <c r="J97" s="51">
        <f ca="1">IFERROR(IF(AND($A97=VLOOKUP($A97&amp;"."&amp;$C97,UncollectibleLookup,2,FALSE),$C97=VLOOKUP($A97&amp;"."&amp;$C97,UncollectibleLookup,4,FALSE)),0,'Module C Corrected'!J97),'Module C Corrected'!J97)</f>
        <v>775.82399999999996</v>
      </c>
      <c r="K97" s="51">
        <f ca="1">IFERROR(IF(AND($A97=VLOOKUP($A97&amp;"."&amp;$C97,UncollectibleLookup,2,FALSE),$C97=VLOOKUP($A97&amp;"."&amp;$C97,UncollectibleLookup,4,FALSE)),0,'Module C Corrected'!K97),'Module C Corrected'!K97)</f>
        <v>1670.3679999999999</v>
      </c>
      <c r="L97" s="51">
        <f ca="1">IFERROR(IF(AND($A97=VLOOKUP($A97&amp;"."&amp;$C97,UncollectibleLookup,2,FALSE),$C97=VLOOKUP($A97&amp;"."&amp;$C97,UncollectibleLookup,4,FALSE)),0,'Module C Corrected'!L97),'Module C Corrected'!L97)</f>
        <v>2034.8440000000001</v>
      </c>
      <c r="M97" s="51">
        <f ca="1">IFERROR(IF(AND($A97=VLOOKUP($A97&amp;"."&amp;$C97,UncollectibleLookup,2,FALSE),$C97=VLOOKUP($A97&amp;"."&amp;$C97,UncollectibleLookup,4,FALSE)),0,'Module C Corrected'!M97),'Module C Corrected'!M97)</f>
        <v>1237.768</v>
      </c>
      <c r="N97" s="51">
        <f ca="1">IFERROR(IF(AND($A97=VLOOKUP($A97&amp;"."&amp;$C97,UncollectibleLookup,2,FALSE),$C97=VLOOKUP($A97&amp;"."&amp;$C97,UncollectibleLookup,4,FALSE)),0,'Module C Corrected'!N97),'Module C Corrected'!N97)</f>
        <v>585.08799999999997</v>
      </c>
      <c r="O97" s="51">
        <f ca="1">IFERROR(IF(AND($A97=VLOOKUP($A97&amp;"."&amp;$C97,UncollectibleLookup,2,FALSE),$C97=VLOOKUP($A97&amp;"."&amp;$C97,UncollectibleLookup,4,FALSE)),0,'Module C Corrected'!O97),'Module C Corrected'!O97)</f>
        <v>15.875999999999999</v>
      </c>
      <c r="P97" s="51">
        <f ca="1">IFERROR(IF(AND($A97=VLOOKUP($A97&amp;"."&amp;$C97,UncollectibleLookup,2,FALSE),$C97=VLOOKUP($A97&amp;"."&amp;$C97,UncollectibleLookup,4,FALSE)),0,'Module C Corrected'!P97),'Module C Corrected'!P97)</f>
        <v>741.32799999999997</v>
      </c>
      <c r="Q97" s="32">
        <f ca="1">IFERROR(IF(AND($A97=VLOOKUP($A97&amp;"."&amp;$C97,UncollectibleLookup,2,FALSE),$C97=VLOOKUP($A97&amp;"."&amp;$C97,UncollectibleLookup,4,FALSE)),0,'Module C Corrected'!Q97),'Module C Corrected'!Q97)</f>
        <v>476127.56</v>
      </c>
      <c r="R97" s="32">
        <f ca="1">IFERROR(IF(AND($A97=VLOOKUP($A97&amp;"."&amp;$C97,UncollectibleLookup,2,FALSE),$C97=VLOOKUP($A97&amp;"."&amp;$C97,UncollectibleLookup,4,FALSE)),0,'Module C Corrected'!R97),'Module C Corrected'!R97)</f>
        <v>152108.09</v>
      </c>
      <c r="S97" s="32">
        <f ca="1">IFERROR(IF(AND($A97=VLOOKUP($A97&amp;"."&amp;$C97,UncollectibleLookup,2,FALSE),$C97=VLOOKUP($A97&amp;"."&amp;$C97,UncollectibleLookup,4,FALSE)),0,'Module C Corrected'!S97),'Module C Corrected'!S97)</f>
        <v>244587.08</v>
      </c>
      <c r="T97" s="32">
        <f ca="1">IFERROR(IF(AND($A97=VLOOKUP($A97&amp;"."&amp;$C97,UncollectibleLookup,2,FALSE),$C97=VLOOKUP($A97&amp;"."&amp;$C97,UncollectibleLookup,4,FALSE)),0,'Module C Corrected'!T97),'Module C Corrected'!T97)</f>
        <v>141766.37</v>
      </c>
      <c r="U97" s="32">
        <f ca="1">IFERROR(IF(AND($A97=VLOOKUP($A97&amp;"."&amp;$C97,UncollectibleLookup,2,FALSE),$C97=VLOOKUP($A97&amp;"."&amp;$C97,UncollectibleLookup,4,FALSE)),0,'Module C Corrected'!U97),'Module C Corrected'!U97)</f>
        <v>87042.559999999998</v>
      </c>
      <c r="V97" s="32">
        <f ca="1">IFERROR(IF(AND($A97=VLOOKUP($A97&amp;"."&amp;$C97,UncollectibleLookup,2,FALSE),$C97=VLOOKUP($A97&amp;"."&amp;$C97,UncollectibleLookup,4,FALSE)),0,'Module C Corrected'!V97),'Module C Corrected'!V97)</f>
        <v>21726.51</v>
      </c>
      <c r="W97" s="32">
        <f ca="1">IFERROR(IF(AND($A97=VLOOKUP($A97&amp;"."&amp;$C97,UncollectibleLookup,2,FALSE),$C97=VLOOKUP($A97&amp;"."&amp;$C97,UncollectibleLookup,4,FALSE)),0,'Module C Corrected'!W97),'Module C Corrected'!W97)</f>
        <v>78000.89</v>
      </c>
      <c r="X97" s="32">
        <f ca="1">IFERROR(IF(AND($A97=VLOOKUP($A97&amp;"."&amp;$C97,UncollectibleLookup,2,FALSE),$C97=VLOOKUP($A97&amp;"."&amp;$C97,UncollectibleLookup,4,FALSE)),0,'Module C Corrected'!X97),'Module C Corrected'!X97)</f>
        <v>97287.67</v>
      </c>
      <c r="Y97" s="32">
        <f ca="1">IFERROR(IF(AND($A97=VLOOKUP($A97&amp;"."&amp;$C97,UncollectibleLookup,2,FALSE),$C97=VLOOKUP($A97&amp;"."&amp;$C97,UncollectibleLookup,4,FALSE)),0,'Module C Corrected'!Y97),'Module C Corrected'!Y97)</f>
        <v>415695.51</v>
      </c>
      <c r="Z97" s="32">
        <f ca="1">IFERROR(IF(AND($A97=VLOOKUP($A97&amp;"."&amp;$C97,UncollectibleLookup,2,FALSE),$C97=VLOOKUP($A97&amp;"."&amp;$C97,UncollectibleLookup,4,FALSE)),0,'Module C Corrected'!Z97),'Module C Corrected'!Z97)</f>
        <v>23365.040000000001</v>
      </c>
      <c r="AA97" s="32">
        <f ca="1">IFERROR(IF(AND($A97=VLOOKUP($A97&amp;"."&amp;$C97,UncollectibleLookup,2,FALSE),$C97=VLOOKUP($A97&amp;"."&amp;$C97,UncollectibleLookup,4,FALSE)),0,'Module C Corrected'!AA97),'Module C Corrected'!AA97)</f>
        <v>647.95000000000005</v>
      </c>
      <c r="AB97" s="32">
        <f ca="1">IFERROR(IF(AND($A97=VLOOKUP($A97&amp;"."&amp;$C97,UncollectibleLookup,2,FALSE),$C97=VLOOKUP($A97&amp;"."&amp;$C97,UncollectibleLookup,4,FALSE)),0,'Module C Corrected'!AB97),'Module C Corrected'!AB97)</f>
        <v>41203.65</v>
      </c>
      <c r="AC97" s="2">
        <f>IF(ISBLANK('Module C Corrected'!AC97),"",'Module C Corrected'!AC97)</f>
        <v>-4.8099999999999996</v>
      </c>
      <c r="AD97" s="2">
        <f>IF(ISBLANK('Module C Corrected'!AD97),"",'Module C Corrected'!AD97)</f>
        <v>-4.8099999999999996</v>
      </c>
      <c r="AE97" s="2">
        <f>IF(ISBLANK('Module C Corrected'!AE97),"",'Module C Corrected'!AE97)</f>
        <v>-4.8099999999999996</v>
      </c>
      <c r="AF97" s="2">
        <f>IF(ISBLANK('Module C Corrected'!AF97),"",'Module C Corrected'!AF97)</f>
        <v>-4.8099999999999996</v>
      </c>
      <c r="AG97" s="2">
        <f>IF(ISBLANK('Module C Corrected'!AG97),"",'Module C Corrected'!AG97)</f>
        <v>-4.8099999999999996</v>
      </c>
      <c r="AH97" s="2">
        <f>IF(ISBLANK('Module C Corrected'!AH97),"",'Module C Corrected'!AH97)</f>
        <v>-4.8099999999999996</v>
      </c>
      <c r="AI97" s="2">
        <f>IF(ISBLANK('Module C Corrected'!AI97),"",'Module C Corrected'!AI97)</f>
        <v>-4.8099999999999996</v>
      </c>
      <c r="AJ97" s="2">
        <f>IF(ISBLANK('Module C Corrected'!AJ97),"",'Module C Corrected'!AJ97)</f>
        <v>-4.8099999999999996</v>
      </c>
      <c r="AK97" s="2">
        <f>IF(ISBLANK('Module C Corrected'!AK97),"",'Module C Corrected'!AK97)</f>
        <v>-4.8099999999999996</v>
      </c>
      <c r="AL97" s="2">
        <f>IF(ISBLANK('Module C Corrected'!AL97),"",'Module C Corrected'!AL97)</f>
        <v>-4.8099999999999996</v>
      </c>
      <c r="AM97" s="2">
        <f>IF(ISBLANK('Module C Corrected'!AM97),"",'Module C Corrected'!AM97)</f>
        <v>-4.8099999999999996</v>
      </c>
      <c r="AN97" s="2">
        <f>IF(ISBLANK('Module C Corrected'!AN97),"",'Module C Corrected'!AN97)</f>
        <v>-4.8099999999999996</v>
      </c>
      <c r="AO97" s="33">
        <f ca="1">IFERROR(IF(AND($A97=VLOOKUP($A97&amp;"."&amp;$C97,UncollectibleLookup,2,FALSE),$C97=VLOOKUP($A97&amp;"."&amp;$C97,UncollectibleLookup,4,FALSE)),0,'Module C Corrected'!AO97),'Module C Corrected'!AO97)</f>
        <v>-22901.74</v>
      </c>
      <c r="AP97" s="33">
        <f ca="1">IFERROR(IF(AND($A97=VLOOKUP($A97&amp;"."&amp;$C97,UncollectibleLookup,2,FALSE),$C97=VLOOKUP($A97&amp;"."&amp;$C97,UncollectibleLookup,4,FALSE)),0,'Module C Corrected'!AP97),'Module C Corrected'!AP97)</f>
        <v>-7316.4</v>
      </c>
      <c r="AQ97" s="33">
        <f ca="1">IFERROR(IF(AND($A97=VLOOKUP($A97&amp;"."&amp;$C97,UncollectibleLookup,2,FALSE),$C97=VLOOKUP($A97&amp;"."&amp;$C97,UncollectibleLookup,4,FALSE)),0,'Module C Corrected'!AQ97),'Module C Corrected'!AQ97)</f>
        <v>-11764.64</v>
      </c>
      <c r="AR97" s="33">
        <f ca="1">IFERROR(IF(AND($A97=VLOOKUP($A97&amp;"."&amp;$C97,UncollectibleLookup,2,FALSE),$C97=VLOOKUP($A97&amp;"."&amp;$C97,UncollectibleLookup,4,FALSE)),0,'Module C Corrected'!AR97),'Module C Corrected'!AR97)</f>
        <v>-6818.96</v>
      </c>
      <c r="AS97" s="33">
        <f ca="1">IFERROR(IF(AND($A97=VLOOKUP($A97&amp;"."&amp;$C97,UncollectibleLookup,2,FALSE),$C97=VLOOKUP($A97&amp;"."&amp;$C97,UncollectibleLookup,4,FALSE)),0,'Module C Corrected'!AS97),'Module C Corrected'!AS97)</f>
        <v>-4186.75</v>
      </c>
      <c r="AT97" s="33">
        <f ca="1">IFERROR(IF(AND($A97=VLOOKUP($A97&amp;"."&amp;$C97,UncollectibleLookup,2,FALSE),$C97=VLOOKUP($A97&amp;"."&amp;$C97,UncollectibleLookup,4,FALSE)),0,'Module C Corrected'!AT97),'Module C Corrected'!AT97)</f>
        <v>-1045.04</v>
      </c>
      <c r="AU97" s="33">
        <f ca="1">IFERROR(IF(AND($A97=VLOOKUP($A97&amp;"."&amp;$C97,UncollectibleLookup,2,FALSE),$C97=VLOOKUP($A97&amp;"."&amp;$C97,UncollectibleLookup,4,FALSE)),0,'Module C Corrected'!AU97),'Module C Corrected'!AU97)</f>
        <v>-3751.84</v>
      </c>
      <c r="AV97" s="33">
        <f ca="1">IFERROR(IF(AND($A97=VLOOKUP($A97&amp;"."&amp;$C97,UncollectibleLookup,2,FALSE),$C97=VLOOKUP($A97&amp;"."&amp;$C97,UncollectibleLookup,4,FALSE)),0,'Module C Corrected'!AV97),'Module C Corrected'!AV97)</f>
        <v>-4679.54</v>
      </c>
      <c r="AW97" s="33">
        <f ca="1">IFERROR(IF(AND($A97=VLOOKUP($A97&amp;"."&amp;$C97,UncollectibleLookup,2,FALSE),$C97=VLOOKUP($A97&amp;"."&amp;$C97,UncollectibleLookup,4,FALSE)),0,'Module C Corrected'!AW97),'Module C Corrected'!AW97)</f>
        <v>-19994.95</v>
      </c>
      <c r="AX97" s="33">
        <f ca="1">IFERROR(IF(AND($A97=VLOOKUP($A97&amp;"."&amp;$C97,UncollectibleLookup,2,FALSE),$C97=VLOOKUP($A97&amp;"."&amp;$C97,UncollectibleLookup,4,FALSE)),0,'Module C Corrected'!AX97),'Module C Corrected'!AX97)</f>
        <v>-1123.8599999999999</v>
      </c>
      <c r="AY97" s="33">
        <f ca="1">IFERROR(IF(AND($A97=VLOOKUP($A97&amp;"."&amp;$C97,UncollectibleLookup,2,FALSE),$C97=VLOOKUP($A97&amp;"."&amp;$C97,UncollectibleLookup,4,FALSE)),0,'Module C Corrected'!AY97),'Module C Corrected'!AY97)</f>
        <v>-31.17</v>
      </c>
      <c r="AZ97" s="33">
        <f ca="1">IFERROR(IF(AND($A97=VLOOKUP($A97&amp;"."&amp;$C97,UncollectibleLookup,2,FALSE),$C97=VLOOKUP($A97&amp;"."&amp;$C97,UncollectibleLookup,4,FALSE)),0,'Module C Corrected'!AZ97),'Module C Corrected'!AZ97)</f>
        <v>-1981.9</v>
      </c>
      <c r="BA97" s="31">
        <f t="shared" ca="1" si="27"/>
        <v>-142.84</v>
      </c>
      <c r="BB97" s="31">
        <f t="shared" ca="1" si="27"/>
        <v>-45.63</v>
      </c>
      <c r="BC97" s="31">
        <f t="shared" ca="1" si="27"/>
        <v>-73.38</v>
      </c>
      <c r="BD97" s="31">
        <f t="shared" ca="1" si="27"/>
        <v>-56.71</v>
      </c>
      <c r="BE97" s="31">
        <f t="shared" ca="1" si="27"/>
        <v>-34.82</v>
      </c>
      <c r="BF97" s="31">
        <f t="shared" ca="1" si="27"/>
        <v>-8.69</v>
      </c>
      <c r="BG97" s="31">
        <f t="shared" ca="1" si="42"/>
        <v>0</v>
      </c>
      <c r="BH97" s="31">
        <f t="shared" ca="1" si="42"/>
        <v>0</v>
      </c>
      <c r="BI97" s="31">
        <f t="shared" ca="1" si="42"/>
        <v>0</v>
      </c>
      <c r="BJ97" s="31">
        <f t="shared" ca="1" si="42"/>
        <v>-28.04</v>
      </c>
      <c r="BK97" s="31">
        <f t="shared" ca="1" si="42"/>
        <v>-0.78</v>
      </c>
      <c r="BL97" s="31">
        <f t="shared" ca="1" si="42"/>
        <v>-49.44</v>
      </c>
      <c r="BM97" s="6">
        <f t="shared" ca="1" si="45"/>
        <v>-0.12</v>
      </c>
      <c r="BN97" s="6">
        <f t="shared" ca="1" si="45"/>
        <v>-0.12</v>
      </c>
      <c r="BO97" s="6">
        <f t="shared" ca="1" si="45"/>
        <v>-0.12</v>
      </c>
      <c r="BP97" s="6">
        <f t="shared" ca="1" si="45"/>
        <v>-0.12</v>
      </c>
      <c r="BQ97" s="6">
        <f t="shared" ca="1" si="45"/>
        <v>-0.12</v>
      </c>
      <c r="BR97" s="6">
        <f t="shared" ca="1" si="45"/>
        <v>-0.12</v>
      </c>
      <c r="BS97" s="6">
        <f t="shared" ca="1" si="45"/>
        <v>-0.12</v>
      </c>
      <c r="BT97" s="6">
        <f t="shared" ca="1" si="45"/>
        <v>-0.12</v>
      </c>
      <c r="BU97" s="6">
        <f t="shared" ca="1" si="45"/>
        <v>-0.12</v>
      </c>
      <c r="BV97" s="6">
        <f t="shared" ca="1" si="45"/>
        <v>-0.12</v>
      </c>
      <c r="BW97" s="6">
        <f t="shared" ca="1" si="45"/>
        <v>-0.12</v>
      </c>
      <c r="BX97" s="6">
        <f t="shared" ca="1" si="45"/>
        <v>-0.12</v>
      </c>
      <c r="BY97" s="31">
        <f t="shared" ca="1" si="49"/>
        <v>-57135.31</v>
      </c>
      <c r="BZ97" s="31">
        <f t="shared" ca="1" si="49"/>
        <v>-18252.97</v>
      </c>
      <c r="CA97" s="31">
        <f t="shared" ca="1" si="49"/>
        <v>-29350.45</v>
      </c>
      <c r="CB97" s="31">
        <f t="shared" ca="1" si="49"/>
        <v>-17011.96</v>
      </c>
      <c r="CC97" s="31">
        <f t="shared" ca="1" si="49"/>
        <v>-10445.11</v>
      </c>
      <c r="CD97" s="31">
        <f t="shared" ca="1" si="49"/>
        <v>-2607.1799999999998</v>
      </c>
      <c r="CE97" s="31">
        <f t="shared" ca="1" si="49"/>
        <v>-9360.11</v>
      </c>
      <c r="CF97" s="31">
        <f t="shared" ca="1" si="49"/>
        <v>-11674.52</v>
      </c>
      <c r="CG97" s="31">
        <f t="shared" ca="1" si="49"/>
        <v>-49883.46</v>
      </c>
      <c r="CH97" s="31">
        <f t="shared" ca="1" si="49"/>
        <v>-2803.8</v>
      </c>
      <c r="CI97" s="31">
        <f t="shared" ca="1" si="49"/>
        <v>-77.75</v>
      </c>
      <c r="CJ97" s="31">
        <f t="shared" ca="1" si="49"/>
        <v>-4944.4399999999996</v>
      </c>
      <c r="CK97" s="32">
        <f t="shared" ca="1" si="28"/>
        <v>1190.32</v>
      </c>
      <c r="CL97" s="32">
        <f t="shared" ca="1" si="28"/>
        <v>380.27</v>
      </c>
      <c r="CM97" s="32">
        <f t="shared" ca="1" si="28"/>
        <v>611.47</v>
      </c>
      <c r="CN97" s="32">
        <f t="shared" ca="1" si="28"/>
        <v>354.42</v>
      </c>
      <c r="CO97" s="32">
        <f t="shared" ca="1" si="28"/>
        <v>217.61</v>
      </c>
      <c r="CP97" s="32">
        <f t="shared" ca="1" si="28"/>
        <v>54.32</v>
      </c>
      <c r="CQ97" s="32">
        <f t="shared" ca="1" si="43"/>
        <v>195</v>
      </c>
      <c r="CR97" s="32">
        <f t="shared" ca="1" si="43"/>
        <v>243.22</v>
      </c>
      <c r="CS97" s="32">
        <f t="shared" ca="1" si="43"/>
        <v>1039.24</v>
      </c>
      <c r="CT97" s="32">
        <f t="shared" ca="1" si="43"/>
        <v>58.41</v>
      </c>
      <c r="CU97" s="32">
        <f t="shared" ca="1" si="43"/>
        <v>1.62</v>
      </c>
      <c r="CV97" s="32">
        <f t="shared" ca="1" si="43"/>
        <v>103.01</v>
      </c>
      <c r="CW97" s="31">
        <f t="shared" ca="1" si="50"/>
        <v>-32900.410000000003</v>
      </c>
      <c r="CX97" s="31">
        <f t="shared" ca="1" si="50"/>
        <v>-10510.670000000002</v>
      </c>
      <c r="CY97" s="31">
        <f t="shared" ca="1" si="50"/>
        <v>-16900.96</v>
      </c>
      <c r="CZ97" s="31">
        <f t="shared" ca="1" si="50"/>
        <v>-9781.8700000000026</v>
      </c>
      <c r="DA97" s="31">
        <f t="shared" ca="1" si="50"/>
        <v>-6005.93</v>
      </c>
      <c r="DB97" s="31">
        <f t="shared" ca="1" si="50"/>
        <v>-1499.1299999999997</v>
      </c>
      <c r="DC97" s="31">
        <f t="shared" ca="1" si="44"/>
        <v>-5413.27</v>
      </c>
      <c r="DD97" s="31">
        <f t="shared" ca="1" si="44"/>
        <v>-6751.7600000000011</v>
      </c>
      <c r="DE97" s="31">
        <f t="shared" ca="1" si="44"/>
        <v>-28849.27</v>
      </c>
      <c r="DF97" s="31">
        <f t="shared" ca="1" si="44"/>
        <v>-1593.4900000000005</v>
      </c>
      <c r="DG97" s="31">
        <f t="shared" ca="1" si="44"/>
        <v>-44.179999999999993</v>
      </c>
      <c r="DH97" s="31">
        <f t="shared" ca="1" si="44"/>
        <v>-2810.0899999999992</v>
      </c>
      <c r="DI97" s="32">
        <f t="shared" ca="1" si="36"/>
        <v>-1645.02</v>
      </c>
      <c r="DJ97" s="32">
        <f t="shared" ca="1" si="36"/>
        <v>-525.53</v>
      </c>
      <c r="DK97" s="32">
        <f t="shared" ca="1" si="36"/>
        <v>-845.05</v>
      </c>
      <c r="DL97" s="32">
        <f t="shared" ca="1" si="36"/>
        <v>-489.09</v>
      </c>
      <c r="DM97" s="32">
        <f t="shared" ca="1" si="36"/>
        <v>-300.3</v>
      </c>
      <c r="DN97" s="32">
        <f t="shared" ca="1" si="36"/>
        <v>-74.959999999999994</v>
      </c>
      <c r="DO97" s="32">
        <f t="shared" ca="1" si="46"/>
        <v>-270.66000000000003</v>
      </c>
      <c r="DP97" s="32">
        <f t="shared" ca="1" si="46"/>
        <v>-337.59</v>
      </c>
      <c r="DQ97" s="32">
        <f t="shared" ca="1" si="46"/>
        <v>-1442.46</v>
      </c>
      <c r="DR97" s="32">
        <f t="shared" ca="1" si="46"/>
        <v>-79.67</v>
      </c>
      <c r="DS97" s="32">
        <f t="shared" ca="1" si="46"/>
        <v>-2.21</v>
      </c>
      <c r="DT97" s="32">
        <f t="shared" ca="1" si="46"/>
        <v>-140.5</v>
      </c>
      <c r="DU97" s="31">
        <f t="shared" ca="1" si="37"/>
        <v>-10599.53</v>
      </c>
      <c r="DV97" s="31">
        <f t="shared" ca="1" si="37"/>
        <v>-3361.68</v>
      </c>
      <c r="DW97" s="31">
        <f t="shared" ca="1" si="37"/>
        <v>-5369.86</v>
      </c>
      <c r="DX97" s="31">
        <f t="shared" ca="1" si="37"/>
        <v>-3089.25</v>
      </c>
      <c r="DY97" s="31">
        <f t="shared" ca="1" si="37"/>
        <v>-1886.88</v>
      </c>
      <c r="DZ97" s="31">
        <f t="shared" ca="1" si="37"/>
        <v>-468.44</v>
      </c>
      <c r="EA97" s="31">
        <f t="shared" ca="1" si="47"/>
        <v>-1682.59</v>
      </c>
      <c r="EB97" s="31">
        <f t="shared" ca="1" si="47"/>
        <v>-2087.17</v>
      </c>
      <c r="EC97" s="31">
        <f t="shared" ca="1" si="47"/>
        <v>-8869.14</v>
      </c>
      <c r="ED97" s="31">
        <f t="shared" ca="1" si="47"/>
        <v>-487.27</v>
      </c>
      <c r="EE97" s="31">
        <f t="shared" ca="1" si="47"/>
        <v>-13.43</v>
      </c>
      <c r="EF97" s="31">
        <f t="shared" ca="1" si="47"/>
        <v>-849.9</v>
      </c>
      <c r="EG97" s="32">
        <f t="shared" ca="1" si="38"/>
        <v>-45144.959999999999</v>
      </c>
      <c r="EH97" s="32">
        <f t="shared" ca="1" si="38"/>
        <v>-14397.880000000003</v>
      </c>
      <c r="EI97" s="32">
        <f t="shared" ca="1" si="38"/>
        <v>-23115.87</v>
      </c>
      <c r="EJ97" s="32">
        <f t="shared" ca="1" si="38"/>
        <v>-13360.210000000003</v>
      </c>
      <c r="EK97" s="32">
        <f t="shared" ca="1" si="38"/>
        <v>-8193.11</v>
      </c>
      <c r="EL97" s="32">
        <f t="shared" ca="1" si="38"/>
        <v>-2042.5299999999997</v>
      </c>
      <c r="EM97" s="32">
        <f t="shared" ca="1" si="48"/>
        <v>-7366.52</v>
      </c>
      <c r="EN97" s="32">
        <f t="shared" ca="1" si="48"/>
        <v>-9176.52</v>
      </c>
      <c r="EO97" s="32">
        <f t="shared" ca="1" si="48"/>
        <v>-39160.869999999995</v>
      </c>
      <c r="EP97" s="32">
        <f t="shared" ca="1" si="48"/>
        <v>-2160.4300000000003</v>
      </c>
      <c r="EQ97" s="32">
        <f t="shared" ca="1" si="48"/>
        <v>-59.819999999999993</v>
      </c>
      <c r="ER97" s="32">
        <f t="shared" ca="1" si="48"/>
        <v>-3800.4899999999993</v>
      </c>
    </row>
    <row r="98" spans="1:148">
      <c r="A98" t="s">
        <v>509</v>
      </c>
      <c r="B98" s="1" t="s">
        <v>56</v>
      </c>
      <c r="C98" t="str">
        <f t="shared" ca="1" si="40"/>
        <v>PKNE</v>
      </c>
      <c r="D98" t="str">
        <f t="shared" ca="1" si="41"/>
        <v>Cowley Ridge Phase 1 Wind Facility</v>
      </c>
      <c r="E98" s="51">
        <f ca="1">IFERROR(IF(AND($A98=VLOOKUP($A98&amp;"."&amp;$C98,UncollectibleLookup,2,FALSE),$C98=VLOOKUP($A98&amp;"."&amp;$C98,UncollectibleLookup,4,FALSE)),0,'Module C Corrected'!E98),'Module C Corrected'!E98)</f>
        <v>0</v>
      </c>
      <c r="F98" s="51">
        <f ca="1">IFERROR(IF(AND($A98=VLOOKUP($A98&amp;"."&amp;$C98,UncollectibleLookup,2,FALSE),$C98=VLOOKUP($A98&amp;"."&amp;$C98,UncollectibleLookup,4,FALSE)),0,'Module C Corrected'!F98),'Module C Corrected'!F98)</f>
        <v>0</v>
      </c>
      <c r="G98" s="51">
        <f ca="1">IFERROR(IF(AND($A98=VLOOKUP($A98&amp;"."&amp;$C98,UncollectibleLookup,2,FALSE),$C98=VLOOKUP($A98&amp;"."&amp;$C98,UncollectibleLookup,4,FALSE)),0,'Module C Corrected'!G98),'Module C Corrected'!G98)</f>
        <v>0</v>
      </c>
      <c r="H98" s="51">
        <f ca="1">IFERROR(IF(AND($A98=VLOOKUP($A98&amp;"."&amp;$C98,UncollectibleLookup,2,FALSE),$C98=VLOOKUP($A98&amp;"."&amp;$C98,UncollectibleLookup,4,FALSE)),0,'Module C Corrected'!H98),'Module C Corrected'!H98)</f>
        <v>0</v>
      </c>
      <c r="I98" s="51">
        <f ca="1">IFERROR(IF(AND($A98=VLOOKUP($A98&amp;"."&amp;$C98,UncollectibleLookup,2,FALSE),$C98=VLOOKUP($A98&amp;"."&amp;$C98,UncollectibleLookup,4,FALSE)),0,'Module C Corrected'!I98),'Module C Corrected'!I98)</f>
        <v>0</v>
      </c>
      <c r="J98" s="51">
        <f ca="1">IFERROR(IF(AND($A98=VLOOKUP($A98&amp;"."&amp;$C98,UncollectibleLookup,2,FALSE),$C98=VLOOKUP($A98&amp;"."&amp;$C98,UncollectibleLookup,4,FALSE)),0,'Module C Corrected'!J98),'Module C Corrected'!J98)</f>
        <v>0</v>
      </c>
      <c r="K98" s="51">
        <f ca="1">IFERROR(IF(AND($A98=VLOOKUP($A98&amp;"."&amp;$C98,UncollectibleLookup,2,FALSE),$C98=VLOOKUP($A98&amp;"."&amp;$C98,UncollectibleLookup,4,FALSE)),0,'Module C Corrected'!K98),'Module C Corrected'!K98)</f>
        <v>0</v>
      </c>
      <c r="L98" s="51">
        <f ca="1">IFERROR(IF(AND($A98=VLOOKUP($A98&amp;"."&amp;$C98,UncollectibleLookup,2,FALSE),$C98=VLOOKUP($A98&amp;"."&amp;$C98,UncollectibleLookup,4,FALSE)),0,'Module C Corrected'!L98),'Module C Corrected'!L98)</f>
        <v>0</v>
      </c>
      <c r="M98" s="51">
        <f ca="1">IFERROR(IF(AND($A98=VLOOKUP($A98&amp;"."&amp;$C98,UncollectibleLookup,2,FALSE),$C98=VLOOKUP($A98&amp;"."&amp;$C98,UncollectibleLookup,4,FALSE)),0,'Module C Corrected'!M98),'Module C Corrected'!M98)</f>
        <v>0</v>
      </c>
      <c r="N98" s="51">
        <f ca="1">IFERROR(IF(AND($A98=VLOOKUP($A98&amp;"."&amp;$C98,UncollectibleLookup,2,FALSE),$C98=VLOOKUP($A98&amp;"."&amp;$C98,UncollectibleLookup,4,FALSE)),0,'Module C Corrected'!N98),'Module C Corrected'!N98)</f>
        <v>0</v>
      </c>
      <c r="O98" s="51">
        <f ca="1">IFERROR(IF(AND($A98=VLOOKUP($A98&amp;"."&amp;$C98,UncollectibleLookup,2,FALSE),$C98=VLOOKUP($A98&amp;"."&amp;$C98,UncollectibleLookup,4,FALSE)),0,'Module C Corrected'!O98),'Module C Corrected'!O98)</f>
        <v>4693.3178699999999</v>
      </c>
      <c r="P98" s="51">
        <f ca="1">IFERROR(IF(AND($A98=VLOOKUP($A98&amp;"."&amp;$C98,UncollectibleLookup,2,FALSE),$C98=VLOOKUP($A98&amp;"."&amp;$C98,UncollectibleLookup,4,FALSE)),0,'Module C Corrected'!P98),'Module C Corrected'!P98)</f>
        <v>2383.0512990000002</v>
      </c>
      <c r="Q98" s="32">
        <f ca="1">IFERROR(IF(AND($A98=VLOOKUP($A98&amp;"."&amp;$C98,UncollectibleLookup,2,FALSE),$C98=VLOOKUP($A98&amp;"."&amp;$C98,UncollectibleLookup,4,FALSE)),0,'Module C Corrected'!Q98),'Module C Corrected'!Q98)</f>
        <v>0</v>
      </c>
      <c r="R98" s="32">
        <f ca="1">IFERROR(IF(AND($A98=VLOOKUP($A98&amp;"."&amp;$C98,UncollectibleLookup,2,FALSE),$C98=VLOOKUP($A98&amp;"."&amp;$C98,UncollectibleLookup,4,FALSE)),0,'Module C Corrected'!R98),'Module C Corrected'!R98)</f>
        <v>0</v>
      </c>
      <c r="S98" s="32">
        <f ca="1">IFERROR(IF(AND($A98=VLOOKUP($A98&amp;"."&amp;$C98,UncollectibleLookup,2,FALSE),$C98=VLOOKUP($A98&amp;"."&amp;$C98,UncollectibleLookup,4,FALSE)),0,'Module C Corrected'!S98),'Module C Corrected'!S98)</f>
        <v>0</v>
      </c>
      <c r="T98" s="32">
        <f ca="1">IFERROR(IF(AND($A98=VLOOKUP($A98&amp;"."&amp;$C98,UncollectibleLookup,2,FALSE),$C98=VLOOKUP($A98&amp;"."&amp;$C98,UncollectibleLookup,4,FALSE)),0,'Module C Corrected'!T98),'Module C Corrected'!T98)</f>
        <v>0</v>
      </c>
      <c r="U98" s="32">
        <f ca="1">IFERROR(IF(AND($A98=VLOOKUP($A98&amp;"."&amp;$C98,UncollectibleLookup,2,FALSE),$C98=VLOOKUP($A98&amp;"."&amp;$C98,UncollectibleLookup,4,FALSE)),0,'Module C Corrected'!U98),'Module C Corrected'!U98)</f>
        <v>0</v>
      </c>
      <c r="V98" s="32">
        <f ca="1">IFERROR(IF(AND($A98=VLOOKUP($A98&amp;"."&amp;$C98,UncollectibleLookup,2,FALSE),$C98=VLOOKUP($A98&amp;"."&amp;$C98,UncollectibleLookup,4,FALSE)),0,'Module C Corrected'!V98),'Module C Corrected'!V98)</f>
        <v>0</v>
      </c>
      <c r="W98" s="32">
        <f ca="1">IFERROR(IF(AND($A98=VLOOKUP($A98&amp;"."&amp;$C98,UncollectibleLookup,2,FALSE),$C98=VLOOKUP($A98&amp;"."&amp;$C98,UncollectibleLookup,4,FALSE)),0,'Module C Corrected'!W98),'Module C Corrected'!W98)</f>
        <v>0</v>
      </c>
      <c r="X98" s="32">
        <f ca="1">IFERROR(IF(AND($A98=VLOOKUP($A98&amp;"."&amp;$C98,UncollectibleLookup,2,FALSE),$C98=VLOOKUP($A98&amp;"."&amp;$C98,UncollectibleLookup,4,FALSE)),0,'Module C Corrected'!X98),'Module C Corrected'!X98)</f>
        <v>0</v>
      </c>
      <c r="Y98" s="32">
        <f ca="1">IFERROR(IF(AND($A98=VLOOKUP($A98&amp;"."&amp;$C98,UncollectibleLookup,2,FALSE),$C98=VLOOKUP($A98&amp;"."&amp;$C98,UncollectibleLookup,4,FALSE)),0,'Module C Corrected'!Y98),'Module C Corrected'!Y98)</f>
        <v>0</v>
      </c>
      <c r="Z98" s="32">
        <f ca="1">IFERROR(IF(AND($A98=VLOOKUP($A98&amp;"."&amp;$C98,UncollectibleLookup,2,FALSE),$C98=VLOOKUP($A98&amp;"."&amp;$C98,UncollectibleLookup,4,FALSE)),0,'Module C Corrected'!Z98),'Module C Corrected'!Z98)</f>
        <v>0</v>
      </c>
      <c r="AA98" s="32">
        <f ca="1">IFERROR(IF(AND($A98=VLOOKUP($A98&amp;"."&amp;$C98,UncollectibleLookup,2,FALSE),$C98=VLOOKUP($A98&amp;"."&amp;$C98,UncollectibleLookup,4,FALSE)),0,'Module C Corrected'!AA98),'Module C Corrected'!AA98)</f>
        <v>230364.79999999999</v>
      </c>
      <c r="AB98" s="32">
        <f ca="1">IFERROR(IF(AND($A98=VLOOKUP($A98&amp;"."&amp;$C98,UncollectibleLookup,2,FALSE),$C98=VLOOKUP($A98&amp;"."&amp;$C98,UncollectibleLookup,4,FALSE)),0,'Module C Corrected'!AB98),'Module C Corrected'!AB98)</f>
        <v>92371.13</v>
      </c>
      <c r="AC98" s="2" t="str">
        <f>IF(ISBLANK('Module C Corrected'!AC98),"",'Module C Corrected'!AC98)</f>
        <v/>
      </c>
      <c r="AD98" s="2" t="str">
        <f>IF(ISBLANK('Module C Corrected'!AD98),"",'Module C Corrected'!AD98)</f>
        <v/>
      </c>
      <c r="AE98" s="2" t="str">
        <f>IF(ISBLANK('Module C Corrected'!AE98),"",'Module C Corrected'!AE98)</f>
        <v/>
      </c>
      <c r="AF98" s="2" t="str">
        <f>IF(ISBLANK('Module C Corrected'!AF98),"",'Module C Corrected'!AF98)</f>
        <v/>
      </c>
      <c r="AG98" s="2" t="str">
        <f>IF(ISBLANK('Module C Corrected'!AG98),"",'Module C Corrected'!AG98)</f>
        <v/>
      </c>
      <c r="AH98" s="2" t="str">
        <f>IF(ISBLANK('Module C Corrected'!AH98),"",'Module C Corrected'!AH98)</f>
        <v/>
      </c>
      <c r="AI98" s="2" t="str">
        <f>IF(ISBLANK('Module C Corrected'!AI98),"",'Module C Corrected'!AI98)</f>
        <v/>
      </c>
      <c r="AJ98" s="2" t="str">
        <f>IF(ISBLANK('Module C Corrected'!AJ98),"",'Module C Corrected'!AJ98)</f>
        <v/>
      </c>
      <c r="AK98" s="2" t="str">
        <f>IF(ISBLANK('Module C Corrected'!AK98),"",'Module C Corrected'!AK98)</f>
        <v/>
      </c>
      <c r="AL98" s="2" t="str">
        <f>IF(ISBLANK('Module C Corrected'!AL98),"",'Module C Corrected'!AL98)</f>
        <v/>
      </c>
      <c r="AM98" s="2">
        <f>IF(ISBLANK('Module C Corrected'!AM98),"",'Module C Corrected'!AM98)</f>
        <v>3.83</v>
      </c>
      <c r="AN98" s="2">
        <f>IF(ISBLANK('Module C Corrected'!AN98),"",'Module C Corrected'!AN98)</f>
        <v>3.83</v>
      </c>
      <c r="AO98" s="33">
        <f ca="1">IFERROR(IF(AND($A98=VLOOKUP($A98&amp;"."&amp;$C98,UncollectibleLookup,2,FALSE),$C98=VLOOKUP($A98&amp;"."&amp;$C98,UncollectibleLookup,4,FALSE)),0,'Module C Corrected'!AO98),'Module C Corrected'!AO98)</f>
        <v>0</v>
      </c>
      <c r="AP98" s="33">
        <f ca="1">IFERROR(IF(AND($A98=VLOOKUP($A98&amp;"."&amp;$C98,UncollectibleLookup,2,FALSE),$C98=VLOOKUP($A98&amp;"."&amp;$C98,UncollectibleLookup,4,FALSE)),0,'Module C Corrected'!AP98),'Module C Corrected'!AP98)</f>
        <v>0</v>
      </c>
      <c r="AQ98" s="33">
        <f ca="1">IFERROR(IF(AND($A98=VLOOKUP($A98&amp;"."&amp;$C98,UncollectibleLookup,2,FALSE),$C98=VLOOKUP($A98&amp;"."&amp;$C98,UncollectibleLookup,4,FALSE)),0,'Module C Corrected'!AQ98),'Module C Corrected'!AQ98)</f>
        <v>0</v>
      </c>
      <c r="AR98" s="33">
        <f ca="1">IFERROR(IF(AND($A98=VLOOKUP($A98&amp;"."&amp;$C98,UncollectibleLookup,2,FALSE),$C98=VLOOKUP($A98&amp;"."&amp;$C98,UncollectibleLookup,4,FALSE)),0,'Module C Corrected'!AR98),'Module C Corrected'!AR98)</f>
        <v>0</v>
      </c>
      <c r="AS98" s="33">
        <f ca="1">IFERROR(IF(AND($A98=VLOOKUP($A98&amp;"."&amp;$C98,UncollectibleLookup,2,FALSE),$C98=VLOOKUP($A98&amp;"."&amp;$C98,UncollectibleLookup,4,FALSE)),0,'Module C Corrected'!AS98),'Module C Corrected'!AS98)</f>
        <v>0</v>
      </c>
      <c r="AT98" s="33">
        <f ca="1">IFERROR(IF(AND($A98=VLOOKUP($A98&amp;"."&amp;$C98,UncollectibleLookup,2,FALSE),$C98=VLOOKUP($A98&amp;"."&amp;$C98,UncollectibleLookup,4,FALSE)),0,'Module C Corrected'!AT98),'Module C Corrected'!AT98)</f>
        <v>0</v>
      </c>
      <c r="AU98" s="33">
        <f ca="1">IFERROR(IF(AND($A98=VLOOKUP($A98&amp;"."&amp;$C98,UncollectibleLookup,2,FALSE),$C98=VLOOKUP($A98&amp;"."&amp;$C98,UncollectibleLookup,4,FALSE)),0,'Module C Corrected'!AU98),'Module C Corrected'!AU98)</f>
        <v>0</v>
      </c>
      <c r="AV98" s="33">
        <f ca="1">IFERROR(IF(AND($A98=VLOOKUP($A98&amp;"."&amp;$C98,UncollectibleLookup,2,FALSE),$C98=VLOOKUP($A98&amp;"."&amp;$C98,UncollectibleLookup,4,FALSE)),0,'Module C Corrected'!AV98),'Module C Corrected'!AV98)</f>
        <v>0</v>
      </c>
      <c r="AW98" s="33">
        <f ca="1">IFERROR(IF(AND($A98=VLOOKUP($A98&amp;"."&amp;$C98,UncollectibleLookup,2,FALSE),$C98=VLOOKUP($A98&amp;"."&amp;$C98,UncollectibleLookup,4,FALSE)),0,'Module C Corrected'!AW98),'Module C Corrected'!AW98)</f>
        <v>0</v>
      </c>
      <c r="AX98" s="33">
        <f ca="1">IFERROR(IF(AND($A98=VLOOKUP($A98&amp;"."&amp;$C98,UncollectibleLookup,2,FALSE),$C98=VLOOKUP($A98&amp;"."&amp;$C98,UncollectibleLookup,4,FALSE)),0,'Module C Corrected'!AX98),'Module C Corrected'!AX98)</f>
        <v>0</v>
      </c>
      <c r="AY98" s="33">
        <f ca="1">IFERROR(IF(AND($A98=VLOOKUP($A98&amp;"."&amp;$C98,UncollectibleLookup,2,FALSE),$C98=VLOOKUP($A98&amp;"."&amp;$C98,UncollectibleLookup,4,FALSE)),0,'Module C Corrected'!AY98),'Module C Corrected'!AY98)</f>
        <v>8822.9699999999993</v>
      </c>
      <c r="AZ98" s="33">
        <f ca="1">IFERROR(IF(AND($A98=VLOOKUP($A98&amp;"."&amp;$C98,UncollectibleLookup,2,FALSE),$C98=VLOOKUP($A98&amp;"."&amp;$C98,UncollectibleLookup,4,FALSE)),0,'Module C Corrected'!AZ98),'Module C Corrected'!AZ98)</f>
        <v>3537.81</v>
      </c>
      <c r="BA98" s="31">
        <f t="shared" ca="1" si="27"/>
        <v>0</v>
      </c>
      <c r="BB98" s="31">
        <f t="shared" ca="1" si="27"/>
        <v>0</v>
      </c>
      <c r="BC98" s="31">
        <f t="shared" ca="1" si="27"/>
        <v>0</v>
      </c>
      <c r="BD98" s="31">
        <f t="shared" ca="1" si="27"/>
        <v>0</v>
      </c>
      <c r="BE98" s="31">
        <f t="shared" ca="1" si="27"/>
        <v>0</v>
      </c>
      <c r="BF98" s="31">
        <f t="shared" ca="1" si="27"/>
        <v>0</v>
      </c>
      <c r="BG98" s="31">
        <f t="shared" ca="1" si="42"/>
        <v>0</v>
      </c>
      <c r="BH98" s="31">
        <f t="shared" ca="1" si="42"/>
        <v>0</v>
      </c>
      <c r="BI98" s="31">
        <f t="shared" ca="1" si="42"/>
        <v>0</v>
      </c>
      <c r="BJ98" s="31">
        <f t="shared" ca="1" si="42"/>
        <v>0</v>
      </c>
      <c r="BK98" s="31">
        <f t="shared" ca="1" si="42"/>
        <v>-276.44</v>
      </c>
      <c r="BL98" s="31">
        <f t="shared" ca="1" si="42"/>
        <v>-110.85</v>
      </c>
      <c r="BM98" s="6">
        <f t="shared" ca="1" si="45"/>
        <v>0.12</v>
      </c>
      <c r="BN98" s="6">
        <f t="shared" ca="1" si="45"/>
        <v>0.12</v>
      </c>
      <c r="BO98" s="6">
        <f t="shared" ca="1" si="45"/>
        <v>0.12</v>
      </c>
      <c r="BP98" s="6">
        <f t="shared" ca="1" si="45"/>
        <v>0.12</v>
      </c>
      <c r="BQ98" s="6">
        <f t="shared" ca="1" si="45"/>
        <v>0.12</v>
      </c>
      <c r="BR98" s="6">
        <f t="shared" ca="1" si="45"/>
        <v>0.12</v>
      </c>
      <c r="BS98" s="6">
        <f t="shared" ca="1" si="45"/>
        <v>0.12</v>
      </c>
      <c r="BT98" s="6">
        <f t="shared" ca="1" si="45"/>
        <v>0.12</v>
      </c>
      <c r="BU98" s="6">
        <f t="shared" ca="1" si="45"/>
        <v>0.12</v>
      </c>
      <c r="BV98" s="6">
        <f t="shared" ca="1" si="45"/>
        <v>0.12</v>
      </c>
      <c r="BW98" s="6">
        <f t="shared" ca="1" si="45"/>
        <v>0.12</v>
      </c>
      <c r="BX98" s="6">
        <f t="shared" ca="1" si="45"/>
        <v>0.12</v>
      </c>
      <c r="BY98" s="31">
        <f t="shared" ca="1" si="49"/>
        <v>0</v>
      </c>
      <c r="BZ98" s="31">
        <f t="shared" ca="1" si="49"/>
        <v>0</v>
      </c>
      <c r="CA98" s="31">
        <f t="shared" ca="1" si="49"/>
        <v>0</v>
      </c>
      <c r="CB98" s="31">
        <f t="shared" ca="1" si="49"/>
        <v>0</v>
      </c>
      <c r="CC98" s="31">
        <f t="shared" ca="1" si="49"/>
        <v>0</v>
      </c>
      <c r="CD98" s="31">
        <f t="shared" ca="1" si="49"/>
        <v>0</v>
      </c>
      <c r="CE98" s="31">
        <f t="shared" ca="1" si="49"/>
        <v>0</v>
      </c>
      <c r="CF98" s="31">
        <f t="shared" ca="1" si="49"/>
        <v>0</v>
      </c>
      <c r="CG98" s="31">
        <f t="shared" ca="1" si="49"/>
        <v>0</v>
      </c>
      <c r="CH98" s="31">
        <f t="shared" ca="1" si="49"/>
        <v>0</v>
      </c>
      <c r="CI98" s="31">
        <f t="shared" ca="1" si="49"/>
        <v>27643.78</v>
      </c>
      <c r="CJ98" s="31">
        <f t="shared" ca="1" si="49"/>
        <v>11084.54</v>
      </c>
      <c r="CK98" s="32">
        <f t="shared" ca="1" si="28"/>
        <v>0</v>
      </c>
      <c r="CL98" s="32">
        <f t="shared" ca="1" si="28"/>
        <v>0</v>
      </c>
      <c r="CM98" s="32">
        <f t="shared" ca="1" si="28"/>
        <v>0</v>
      </c>
      <c r="CN98" s="32">
        <f t="shared" ca="1" si="28"/>
        <v>0</v>
      </c>
      <c r="CO98" s="32">
        <f t="shared" ca="1" si="28"/>
        <v>0</v>
      </c>
      <c r="CP98" s="32">
        <f t="shared" ca="1" si="28"/>
        <v>0</v>
      </c>
      <c r="CQ98" s="32">
        <f t="shared" ca="1" si="43"/>
        <v>0</v>
      </c>
      <c r="CR98" s="32">
        <f t="shared" ca="1" si="43"/>
        <v>0</v>
      </c>
      <c r="CS98" s="32">
        <f t="shared" ca="1" si="43"/>
        <v>0</v>
      </c>
      <c r="CT98" s="32">
        <f t="shared" ca="1" si="43"/>
        <v>0</v>
      </c>
      <c r="CU98" s="32">
        <f t="shared" ca="1" si="43"/>
        <v>575.91</v>
      </c>
      <c r="CV98" s="32">
        <f t="shared" ca="1" si="43"/>
        <v>230.93</v>
      </c>
      <c r="CW98" s="31">
        <f t="shared" ca="1" si="50"/>
        <v>0</v>
      </c>
      <c r="CX98" s="31">
        <f t="shared" ca="1" si="50"/>
        <v>0</v>
      </c>
      <c r="CY98" s="31">
        <f t="shared" ca="1" si="50"/>
        <v>0</v>
      </c>
      <c r="CZ98" s="31">
        <f t="shared" ca="1" si="50"/>
        <v>0</v>
      </c>
      <c r="DA98" s="31">
        <f t="shared" ca="1" si="50"/>
        <v>0</v>
      </c>
      <c r="DB98" s="31">
        <f t="shared" ca="1" si="50"/>
        <v>0</v>
      </c>
      <c r="DC98" s="31">
        <f t="shared" ca="1" si="44"/>
        <v>0</v>
      </c>
      <c r="DD98" s="31">
        <f t="shared" ca="1" si="44"/>
        <v>0</v>
      </c>
      <c r="DE98" s="31">
        <f t="shared" ca="1" si="44"/>
        <v>0</v>
      </c>
      <c r="DF98" s="31">
        <f t="shared" ca="1" si="44"/>
        <v>0</v>
      </c>
      <c r="DG98" s="31">
        <f t="shared" ca="1" si="44"/>
        <v>19673.16</v>
      </c>
      <c r="DH98" s="31">
        <f t="shared" ca="1" si="44"/>
        <v>7888.510000000002</v>
      </c>
      <c r="DI98" s="32">
        <f t="shared" ca="1" si="36"/>
        <v>0</v>
      </c>
      <c r="DJ98" s="32">
        <f t="shared" ca="1" si="36"/>
        <v>0</v>
      </c>
      <c r="DK98" s="32">
        <f t="shared" ca="1" si="36"/>
        <v>0</v>
      </c>
      <c r="DL98" s="32">
        <f t="shared" ca="1" si="36"/>
        <v>0</v>
      </c>
      <c r="DM98" s="32">
        <f t="shared" ca="1" si="36"/>
        <v>0</v>
      </c>
      <c r="DN98" s="32">
        <f t="shared" ca="1" si="36"/>
        <v>0</v>
      </c>
      <c r="DO98" s="32">
        <f t="shared" ca="1" si="46"/>
        <v>0</v>
      </c>
      <c r="DP98" s="32">
        <f t="shared" ca="1" si="46"/>
        <v>0</v>
      </c>
      <c r="DQ98" s="32">
        <f t="shared" ca="1" si="46"/>
        <v>0</v>
      </c>
      <c r="DR98" s="32">
        <f t="shared" ca="1" si="46"/>
        <v>0</v>
      </c>
      <c r="DS98" s="32">
        <f t="shared" ca="1" si="46"/>
        <v>983.66</v>
      </c>
      <c r="DT98" s="32">
        <f t="shared" ca="1" si="46"/>
        <v>394.43</v>
      </c>
      <c r="DU98" s="31">
        <f t="shared" ca="1" si="37"/>
        <v>0</v>
      </c>
      <c r="DV98" s="31">
        <f t="shared" ca="1" si="37"/>
        <v>0</v>
      </c>
      <c r="DW98" s="31">
        <f t="shared" ca="1" si="37"/>
        <v>0</v>
      </c>
      <c r="DX98" s="31">
        <f t="shared" ca="1" si="37"/>
        <v>0</v>
      </c>
      <c r="DY98" s="31">
        <f t="shared" ca="1" si="37"/>
        <v>0</v>
      </c>
      <c r="DZ98" s="31">
        <f t="shared" ca="1" si="37"/>
        <v>0</v>
      </c>
      <c r="EA98" s="31">
        <f t="shared" ca="1" si="47"/>
        <v>0</v>
      </c>
      <c r="EB98" s="31">
        <f t="shared" ca="1" si="47"/>
        <v>0</v>
      </c>
      <c r="EC98" s="31">
        <f t="shared" ca="1" si="47"/>
        <v>0</v>
      </c>
      <c r="ED98" s="31">
        <f t="shared" ca="1" si="47"/>
        <v>0</v>
      </c>
      <c r="EE98" s="31">
        <f t="shared" ca="1" si="47"/>
        <v>5982.37</v>
      </c>
      <c r="EF98" s="31">
        <f t="shared" ca="1" si="47"/>
        <v>2385.83</v>
      </c>
      <c r="EG98" s="32">
        <f t="shared" ca="1" si="38"/>
        <v>0</v>
      </c>
      <c r="EH98" s="32">
        <f t="shared" ca="1" si="38"/>
        <v>0</v>
      </c>
      <c r="EI98" s="32">
        <f t="shared" ca="1" si="38"/>
        <v>0</v>
      </c>
      <c r="EJ98" s="32">
        <f t="shared" ca="1" si="38"/>
        <v>0</v>
      </c>
      <c r="EK98" s="32">
        <f t="shared" ca="1" si="38"/>
        <v>0</v>
      </c>
      <c r="EL98" s="32">
        <f t="shared" ca="1" si="38"/>
        <v>0</v>
      </c>
      <c r="EM98" s="32">
        <f t="shared" ca="1" si="48"/>
        <v>0</v>
      </c>
      <c r="EN98" s="32">
        <f t="shared" ca="1" si="48"/>
        <v>0</v>
      </c>
      <c r="EO98" s="32">
        <f t="shared" ca="1" si="48"/>
        <v>0</v>
      </c>
      <c r="EP98" s="32">
        <f t="shared" ca="1" si="48"/>
        <v>0</v>
      </c>
      <c r="EQ98" s="32">
        <f t="shared" ca="1" si="48"/>
        <v>26639.19</v>
      </c>
      <c r="ER98" s="32">
        <f t="shared" ca="1" si="48"/>
        <v>10668.770000000002</v>
      </c>
    </row>
    <row r="99" spans="1:148">
      <c r="A99" t="s">
        <v>436</v>
      </c>
      <c r="B99" s="1" t="s">
        <v>131</v>
      </c>
      <c r="C99" t="str">
        <f t="shared" ca="1" si="40"/>
        <v>POC</v>
      </c>
      <c r="D99" t="str">
        <f t="shared" ca="1" si="41"/>
        <v>Pocaterra Hydro Facility</v>
      </c>
      <c r="E99" s="51">
        <f ca="1">IFERROR(IF(AND($A99=VLOOKUP($A99&amp;"."&amp;$C99,UncollectibleLookup,2,FALSE),$C99=VLOOKUP($A99&amp;"."&amp;$C99,UncollectibleLookup,4,FALSE)),0,'Module C Corrected'!E99),'Module C Corrected'!E99)</f>
        <v>4519.8552</v>
      </c>
      <c r="F99" s="51">
        <f ca="1">IFERROR(IF(AND($A99=VLOOKUP($A99&amp;"."&amp;$C99,UncollectibleLookup,2,FALSE),$C99=VLOOKUP($A99&amp;"."&amp;$C99,UncollectibleLookup,4,FALSE)),0,'Module C Corrected'!F99),'Module C Corrected'!F99)</f>
        <v>3740.5527000000002</v>
      </c>
      <c r="G99" s="51">
        <f ca="1">IFERROR(IF(AND($A99=VLOOKUP($A99&amp;"."&amp;$C99,UncollectibleLookup,2,FALSE),$C99=VLOOKUP($A99&amp;"."&amp;$C99,UncollectibleLookup,4,FALSE)),0,'Module C Corrected'!G99),'Module C Corrected'!G99)</f>
        <v>2772.7103000000002</v>
      </c>
      <c r="H99" s="51">
        <f ca="1">IFERROR(IF(AND($A99=VLOOKUP($A99&amp;"."&amp;$C99,UncollectibleLookup,2,FALSE),$C99=VLOOKUP($A99&amp;"."&amp;$C99,UncollectibleLookup,4,FALSE)),0,'Module C Corrected'!H99),'Module C Corrected'!H99)</f>
        <v>1907.5508</v>
      </c>
      <c r="I99" s="51">
        <f ca="1">IFERROR(IF(AND($A99=VLOOKUP($A99&amp;"."&amp;$C99,UncollectibleLookup,2,FALSE),$C99=VLOOKUP($A99&amp;"."&amp;$C99,UncollectibleLookup,4,FALSE)),0,'Module C Corrected'!I99),'Module C Corrected'!I99)</f>
        <v>1456.1556</v>
      </c>
      <c r="J99" s="51">
        <f ca="1">IFERROR(IF(AND($A99=VLOOKUP($A99&amp;"."&amp;$C99,UncollectibleLookup,2,FALSE),$C99=VLOOKUP($A99&amp;"."&amp;$C99,UncollectibleLookup,4,FALSE)),0,'Module C Corrected'!J99),'Module C Corrected'!J99)</f>
        <v>118.3094</v>
      </c>
      <c r="K99" s="51">
        <f ca="1">IFERROR(IF(AND($A99=VLOOKUP($A99&amp;"."&amp;$C99,UncollectibleLookup,2,FALSE),$C99=VLOOKUP($A99&amp;"."&amp;$C99,UncollectibleLookup,4,FALSE)),0,'Module C Corrected'!K99),'Module C Corrected'!K99)</f>
        <v>441.39</v>
      </c>
      <c r="L99" s="51">
        <f ca="1">IFERROR(IF(AND($A99=VLOOKUP($A99&amp;"."&amp;$C99,UncollectibleLookup,2,FALSE),$C99=VLOOKUP($A99&amp;"."&amp;$C99,UncollectibleLookup,4,FALSE)),0,'Module C Corrected'!L99),'Module C Corrected'!L99)</f>
        <v>645.76946280000004</v>
      </c>
      <c r="M99" s="51">
        <f ca="1">IFERROR(IF(AND($A99=VLOOKUP($A99&amp;"."&amp;$C99,UncollectibleLookup,2,FALSE),$C99=VLOOKUP($A99&amp;"."&amp;$C99,UncollectibleLookup,4,FALSE)),0,'Module C Corrected'!M99),'Module C Corrected'!M99)</f>
        <v>1584.0613609</v>
      </c>
      <c r="N99" s="51">
        <f ca="1">IFERROR(IF(AND($A99=VLOOKUP($A99&amp;"."&amp;$C99,UncollectibleLookup,2,FALSE),$C99=VLOOKUP($A99&amp;"."&amp;$C99,UncollectibleLookup,4,FALSE)),0,'Module C Corrected'!N99),'Module C Corrected'!N99)</f>
        <v>2098.6020018999998</v>
      </c>
      <c r="O99" s="51">
        <f ca="1">IFERROR(IF(AND($A99=VLOOKUP($A99&amp;"."&amp;$C99,UncollectibleLookup,2,FALSE),$C99=VLOOKUP($A99&amp;"."&amp;$C99,UncollectibleLookup,4,FALSE)),0,'Module C Corrected'!O99),'Module C Corrected'!O99)</f>
        <v>2839.9284312</v>
      </c>
      <c r="P99" s="51">
        <f ca="1">IFERROR(IF(AND($A99=VLOOKUP($A99&amp;"."&amp;$C99,UncollectibleLookup,2,FALSE),$C99=VLOOKUP($A99&amp;"."&amp;$C99,UncollectibleLookup,4,FALSE)),0,'Module C Corrected'!P99),'Module C Corrected'!P99)</f>
        <v>4118.437817</v>
      </c>
      <c r="Q99" s="32">
        <f ca="1">IFERROR(IF(AND($A99=VLOOKUP($A99&amp;"."&amp;$C99,UncollectibleLookup,2,FALSE),$C99=VLOOKUP($A99&amp;"."&amp;$C99,UncollectibleLookup,4,FALSE)),0,'Module C Corrected'!Q99),'Module C Corrected'!Q99)</f>
        <v>589115.29</v>
      </c>
      <c r="R99" s="32">
        <f ca="1">IFERROR(IF(AND($A99=VLOOKUP($A99&amp;"."&amp;$C99,UncollectibleLookup,2,FALSE),$C99=VLOOKUP($A99&amp;"."&amp;$C99,UncollectibleLookup,4,FALSE)),0,'Module C Corrected'!R99),'Module C Corrected'!R99)</f>
        <v>218971.12</v>
      </c>
      <c r="S99" s="32">
        <f ca="1">IFERROR(IF(AND($A99=VLOOKUP($A99&amp;"."&amp;$C99,UncollectibleLookup,2,FALSE),$C99=VLOOKUP($A99&amp;"."&amp;$C99,UncollectibleLookup,4,FALSE)),0,'Module C Corrected'!S99),'Module C Corrected'!S99)</f>
        <v>155580.85</v>
      </c>
      <c r="T99" s="32">
        <f ca="1">IFERROR(IF(AND($A99=VLOOKUP($A99&amp;"."&amp;$C99,UncollectibleLookup,2,FALSE),$C99=VLOOKUP($A99&amp;"."&amp;$C99,UncollectibleLookup,4,FALSE)),0,'Module C Corrected'!T99),'Module C Corrected'!T99)</f>
        <v>67859.460000000006</v>
      </c>
      <c r="U99" s="32">
        <f ca="1">IFERROR(IF(AND($A99=VLOOKUP($A99&amp;"."&amp;$C99,UncollectibleLookup,2,FALSE),$C99=VLOOKUP($A99&amp;"."&amp;$C99,UncollectibleLookup,4,FALSE)),0,'Module C Corrected'!U99),'Module C Corrected'!U99)</f>
        <v>58989.17</v>
      </c>
      <c r="V99" s="32">
        <f ca="1">IFERROR(IF(AND($A99=VLOOKUP($A99&amp;"."&amp;$C99,UncollectibleLookup,2,FALSE),$C99=VLOOKUP($A99&amp;"."&amp;$C99,UncollectibleLookup,4,FALSE)),0,'Module C Corrected'!V99),'Module C Corrected'!V99)</f>
        <v>9176.11</v>
      </c>
      <c r="W99" s="32">
        <f ca="1">IFERROR(IF(AND($A99=VLOOKUP($A99&amp;"."&amp;$C99,UncollectibleLookup,2,FALSE),$C99=VLOOKUP($A99&amp;"."&amp;$C99,UncollectibleLookup,4,FALSE)),0,'Module C Corrected'!W99),'Module C Corrected'!W99)</f>
        <v>30187.68</v>
      </c>
      <c r="X99" s="32">
        <f ca="1">IFERROR(IF(AND($A99=VLOOKUP($A99&amp;"."&amp;$C99,UncollectibleLookup,2,FALSE),$C99=VLOOKUP($A99&amp;"."&amp;$C99,UncollectibleLookup,4,FALSE)),0,'Module C Corrected'!X99),'Module C Corrected'!X99)</f>
        <v>36478.83</v>
      </c>
      <c r="Y99" s="32">
        <f ca="1">IFERROR(IF(AND($A99=VLOOKUP($A99&amp;"."&amp;$C99,UncollectibleLookup,2,FALSE),$C99=VLOOKUP($A99&amp;"."&amp;$C99,UncollectibleLookup,4,FALSE)),0,'Module C Corrected'!Y99),'Module C Corrected'!Y99)</f>
        <v>328478.11</v>
      </c>
      <c r="Z99" s="32">
        <f ca="1">IFERROR(IF(AND($A99=VLOOKUP($A99&amp;"."&amp;$C99,UncollectibleLookup,2,FALSE),$C99=VLOOKUP($A99&amp;"."&amp;$C99,UncollectibleLookup,4,FALSE)),0,'Module C Corrected'!Z99),'Module C Corrected'!Z99)</f>
        <v>87260.96</v>
      </c>
      <c r="AA99" s="32">
        <f ca="1">IFERROR(IF(AND($A99=VLOOKUP($A99&amp;"."&amp;$C99,UncollectibleLookup,2,FALSE),$C99=VLOOKUP($A99&amp;"."&amp;$C99,UncollectibleLookup,4,FALSE)),0,'Module C Corrected'!AA99),'Module C Corrected'!AA99)</f>
        <v>199734.24</v>
      </c>
      <c r="AB99" s="32">
        <f ca="1">IFERROR(IF(AND($A99=VLOOKUP($A99&amp;"."&amp;$C99,UncollectibleLookup,2,FALSE),$C99=VLOOKUP($A99&amp;"."&amp;$C99,UncollectibleLookup,4,FALSE)),0,'Module C Corrected'!AB99),'Module C Corrected'!AB99)</f>
        <v>304044.63</v>
      </c>
      <c r="AC99" s="2">
        <f>IF(ISBLANK('Module C Corrected'!AC99),"",'Module C Corrected'!AC99)</f>
        <v>-1.45</v>
      </c>
      <c r="AD99" s="2">
        <f>IF(ISBLANK('Module C Corrected'!AD99),"",'Module C Corrected'!AD99)</f>
        <v>-1.45</v>
      </c>
      <c r="AE99" s="2">
        <f>IF(ISBLANK('Module C Corrected'!AE99),"",'Module C Corrected'!AE99)</f>
        <v>-1.45</v>
      </c>
      <c r="AF99" s="2">
        <f>IF(ISBLANK('Module C Corrected'!AF99),"",'Module C Corrected'!AF99)</f>
        <v>-1.45</v>
      </c>
      <c r="AG99" s="2">
        <f>IF(ISBLANK('Module C Corrected'!AG99),"",'Module C Corrected'!AG99)</f>
        <v>-1.45</v>
      </c>
      <c r="AH99" s="2">
        <f>IF(ISBLANK('Module C Corrected'!AH99),"",'Module C Corrected'!AH99)</f>
        <v>-1.45</v>
      </c>
      <c r="AI99" s="2">
        <f>IF(ISBLANK('Module C Corrected'!AI99),"",'Module C Corrected'!AI99)</f>
        <v>-1.45</v>
      </c>
      <c r="AJ99" s="2">
        <f>IF(ISBLANK('Module C Corrected'!AJ99),"",'Module C Corrected'!AJ99)</f>
        <v>-1.45</v>
      </c>
      <c r="AK99" s="2">
        <f>IF(ISBLANK('Module C Corrected'!AK99),"",'Module C Corrected'!AK99)</f>
        <v>-1.45</v>
      </c>
      <c r="AL99" s="2">
        <f>IF(ISBLANK('Module C Corrected'!AL99),"",'Module C Corrected'!AL99)</f>
        <v>-1.45</v>
      </c>
      <c r="AM99" s="2">
        <f>IF(ISBLANK('Module C Corrected'!AM99),"",'Module C Corrected'!AM99)</f>
        <v>-1.45</v>
      </c>
      <c r="AN99" s="2">
        <f>IF(ISBLANK('Module C Corrected'!AN99),"",'Module C Corrected'!AN99)</f>
        <v>-1.45</v>
      </c>
      <c r="AO99" s="33">
        <f ca="1">IFERROR(IF(AND($A99=VLOOKUP($A99&amp;"."&amp;$C99,UncollectibleLookup,2,FALSE),$C99=VLOOKUP($A99&amp;"."&amp;$C99,UncollectibleLookup,4,FALSE)),0,'Module C Corrected'!AO99),'Module C Corrected'!AO99)</f>
        <v>-8542.17</v>
      </c>
      <c r="AP99" s="33">
        <f ca="1">IFERROR(IF(AND($A99=VLOOKUP($A99&amp;"."&amp;$C99,UncollectibleLookup,2,FALSE),$C99=VLOOKUP($A99&amp;"."&amp;$C99,UncollectibleLookup,4,FALSE)),0,'Module C Corrected'!AP99),'Module C Corrected'!AP99)</f>
        <v>-3175.08</v>
      </c>
      <c r="AQ99" s="33">
        <f ca="1">IFERROR(IF(AND($A99=VLOOKUP($A99&amp;"."&amp;$C99,UncollectibleLookup,2,FALSE),$C99=VLOOKUP($A99&amp;"."&amp;$C99,UncollectibleLookup,4,FALSE)),0,'Module C Corrected'!AQ99),'Module C Corrected'!AQ99)</f>
        <v>-2255.92</v>
      </c>
      <c r="AR99" s="33">
        <f ca="1">IFERROR(IF(AND($A99=VLOOKUP($A99&amp;"."&amp;$C99,UncollectibleLookup,2,FALSE),$C99=VLOOKUP($A99&amp;"."&amp;$C99,UncollectibleLookup,4,FALSE)),0,'Module C Corrected'!AR99),'Module C Corrected'!AR99)</f>
        <v>-983.96</v>
      </c>
      <c r="AS99" s="33">
        <f ca="1">IFERROR(IF(AND($A99=VLOOKUP($A99&amp;"."&amp;$C99,UncollectibleLookup,2,FALSE),$C99=VLOOKUP($A99&amp;"."&amp;$C99,UncollectibleLookup,4,FALSE)),0,'Module C Corrected'!AS99),'Module C Corrected'!AS99)</f>
        <v>-855.34</v>
      </c>
      <c r="AT99" s="33">
        <f ca="1">IFERROR(IF(AND($A99=VLOOKUP($A99&amp;"."&amp;$C99,UncollectibleLookup,2,FALSE),$C99=VLOOKUP($A99&amp;"."&amp;$C99,UncollectibleLookup,4,FALSE)),0,'Module C Corrected'!AT99),'Module C Corrected'!AT99)</f>
        <v>-133.05000000000001</v>
      </c>
      <c r="AU99" s="33">
        <f ca="1">IFERROR(IF(AND($A99=VLOOKUP($A99&amp;"."&amp;$C99,UncollectibleLookup,2,FALSE),$C99=VLOOKUP($A99&amp;"."&amp;$C99,UncollectibleLookup,4,FALSE)),0,'Module C Corrected'!AU99),'Module C Corrected'!AU99)</f>
        <v>-437.72</v>
      </c>
      <c r="AV99" s="33">
        <f ca="1">IFERROR(IF(AND($A99=VLOOKUP($A99&amp;"."&amp;$C99,UncollectibleLookup,2,FALSE),$C99=VLOOKUP($A99&amp;"."&amp;$C99,UncollectibleLookup,4,FALSE)),0,'Module C Corrected'!AV99),'Module C Corrected'!AV99)</f>
        <v>-528.94000000000005</v>
      </c>
      <c r="AW99" s="33">
        <f ca="1">IFERROR(IF(AND($A99=VLOOKUP($A99&amp;"."&amp;$C99,UncollectibleLookup,2,FALSE),$C99=VLOOKUP($A99&amp;"."&amp;$C99,UncollectibleLookup,4,FALSE)),0,'Module C Corrected'!AW99),'Module C Corrected'!AW99)</f>
        <v>-4762.93</v>
      </c>
      <c r="AX99" s="33">
        <f ca="1">IFERROR(IF(AND($A99=VLOOKUP($A99&amp;"."&amp;$C99,UncollectibleLookup,2,FALSE),$C99=VLOOKUP($A99&amp;"."&amp;$C99,UncollectibleLookup,4,FALSE)),0,'Module C Corrected'!AX99),'Module C Corrected'!AX99)</f>
        <v>-1265.28</v>
      </c>
      <c r="AY99" s="33">
        <f ca="1">IFERROR(IF(AND($A99=VLOOKUP($A99&amp;"."&amp;$C99,UncollectibleLookup,2,FALSE),$C99=VLOOKUP($A99&amp;"."&amp;$C99,UncollectibleLookup,4,FALSE)),0,'Module C Corrected'!AY99),'Module C Corrected'!AY99)</f>
        <v>-2896.15</v>
      </c>
      <c r="AZ99" s="33">
        <f ca="1">IFERROR(IF(AND($A99=VLOOKUP($A99&amp;"."&amp;$C99,UncollectibleLookup,2,FALSE),$C99=VLOOKUP($A99&amp;"."&amp;$C99,UncollectibleLookup,4,FALSE)),0,'Module C Corrected'!AZ99),'Module C Corrected'!AZ99)</f>
        <v>-4408.6499999999996</v>
      </c>
      <c r="BA99" s="31">
        <f t="shared" ca="1" si="27"/>
        <v>-176.73</v>
      </c>
      <c r="BB99" s="31">
        <f t="shared" ca="1" si="27"/>
        <v>-65.69</v>
      </c>
      <c r="BC99" s="31">
        <f t="shared" ca="1" si="27"/>
        <v>-46.67</v>
      </c>
      <c r="BD99" s="31">
        <f t="shared" ref="BD99:BI142" ca="1" si="51">ROUND(T99*BD$3,2)</f>
        <v>-27.14</v>
      </c>
      <c r="BE99" s="31">
        <f t="shared" ca="1" si="51"/>
        <v>-23.6</v>
      </c>
      <c r="BF99" s="31">
        <f t="shared" ca="1" si="51"/>
        <v>-3.67</v>
      </c>
      <c r="BG99" s="31">
        <f t="shared" ca="1" si="42"/>
        <v>0</v>
      </c>
      <c r="BH99" s="31">
        <f t="shared" ca="1" si="42"/>
        <v>0</v>
      </c>
      <c r="BI99" s="31">
        <f t="shared" ca="1" si="42"/>
        <v>0</v>
      </c>
      <c r="BJ99" s="31">
        <f t="shared" ca="1" si="42"/>
        <v>-104.71</v>
      </c>
      <c r="BK99" s="31">
        <f t="shared" ca="1" si="42"/>
        <v>-239.68</v>
      </c>
      <c r="BL99" s="31">
        <f t="shared" ca="1" si="42"/>
        <v>-364.85</v>
      </c>
      <c r="BM99" s="6">
        <f t="shared" ca="1" si="45"/>
        <v>-1.15E-2</v>
      </c>
      <c r="BN99" s="6">
        <f t="shared" ca="1" si="45"/>
        <v>-1.15E-2</v>
      </c>
      <c r="BO99" s="6">
        <f t="shared" ca="1" si="45"/>
        <v>-1.15E-2</v>
      </c>
      <c r="BP99" s="6">
        <f t="shared" ca="1" si="45"/>
        <v>-1.15E-2</v>
      </c>
      <c r="BQ99" s="6">
        <f t="shared" ca="1" si="45"/>
        <v>-1.15E-2</v>
      </c>
      <c r="BR99" s="6">
        <f t="shared" ca="1" si="45"/>
        <v>-1.15E-2</v>
      </c>
      <c r="BS99" s="6">
        <f t="shared" ca="1" si="45"/>
        <v>-1.15E-2</v>
      </c>
      <c r="BT99" s="6">
        <f t="shared" ca="1" si="45"/>
        <v>-1.15E-2</v>
      </c>
      <c r="BU99" s="6">
        <f t="shared" ca="1" si="45"/>
        <v>-1.15E-2</v>
      </c>
      <c r="BV99" s="6">
        <f t="shared" ca="1" si="45"/>
        <v>-1.15E-2</v>
      </c>
      <c r="BW99" s="6">
        <f t="shared" ca="1" si="45"/>
        <v>-1.15E-2</v>
      </c>
      <c r="BX99" s="6">
        <f t="shared" ca="1" si="45"/>
        <v>-1.15E-2</v>
      </c>
      <c r="BY99" s="31">
        <f t="shared" ca="1" si="49"/>
        <v>-6774.83</v>
      </c>
      <c r="BZ99" s="31">
        <f t="shared" ca="1" si="49"/>
        <v>-2518.17</v>
      </c>
      <c r="CA99" s="31">
        <f t="shared" ca="1" si="49"/>
        <v>-1789.18</v>
      </c>
      <c r="CB99" s="31">
        <f t="shared" ca="1" si="49"/>
        <v>-780.38</v>
      </c>
      <c r="CC99" s="31">
        <f t="shared" ca="1" si="49"/>
        <v>-678.38</v>
      </c>
      <c r="CD99" s="31">
        <f t="shared" ca="1" si="49"/>
        <v>-105.53</v>
      </c>
      <c r="CE99" s="31">
        <f t="shared" ca="1" si="49"/>
        <v>-347.16</v>
      </c>
      <c r="CF99" s="31">
        <f t="shared" ca="1" si="49"/>
        <v>-419.51</v>
      </c>
      <c r="CG99" s="31">
        <f t="shared" ca="1" si="49"/>
        <v>-3777.5</v>
      </c>
      <c r="CH99" s="31">
        <f t="shared" ca="1" si="49"/>
        <v>-1003.5</v>
      </c>
      <c r="CI99" s="31">
        <f t="shared" ca="1" si="49"/>
        <v>-2296.94</v>
      </c>
      <c r="CJ99" s="31">
        <f t="shared" ca="1" si="49"/>
        <v>-3496.51</v>
      </c>
      <c r="CK99" s="32">
        <f t="shared" ca="1" si="28"/>
        <v>1472.79</v>
      </c>
      <c r="CL99" s="32">
        <f t="shared" ca="1" si="28"/>
        <v>547.42999999999995</v>
      </c>
      <c r="CM99" s="32">
        <f t="shared" ca="1" si="28"/>
        <v>388.95</v>
      </c>
      <c r="CN99" s="32">
        <f t="shared" ref="CN99:CS130" ca="1" si="52">ROUND(T99*$CV$3,2)</f>
        <v>169.65</v>
      </c>
      <c r="CO99" s="32">
        <f t="shared" ca="1" si="52"/>
        <v>147.47</v>
      </c>
      <c r="CP99" s="32">
        <f t="shared" ca="1" si="52"/>
        <v>22.94</v>
      </c>
      <c r="CQ99" s="32">
        <f t="shared" ca="1" si="43"/>
        <v>75.47</v>
      </c>
      <c r="CR99" s="32">
        <f t="shared" ca="1" si="43"/>
        <v>91.2</v>
      </c>
      <c r="CS99" s="32">
        <f t="shared" ca="1" si="43"/>
        <v>821.2</v>
      </c>
      <c r="CT99" s="32">
        <f t="shared" ca="1" si="43"/>
        <v>218.15</v>
      </c>
      <c r="CU99" s="32">
        <f t="shared" ca="1" si="43"/>
        <v>499.34</v>
      </c>
      <c r="CV99" s="32">
        <f t="shared" ca="1" si="43"/>
        <v>760.11</v>
      </c>
      <c r="CW99" s="31">
        <f t="shared" ca="1" si="50"/>
        <v>3416.86</v>
      </c>
      <c r="CX99" s="31">
        <f t="shared" ca="1" si="50"/>
        <v>1270.0299999999997</v>
      </c>
      <c r="CY99" s="31">
        <f t="shared" ca="1" si="50"/>
        <v>902.36</v>
      </c>
      <c r="CZ99" s="31">
        <f t="shared" ca="1" si="50"/>
        <v>400.37</v>
      </c>
      <c r="DA99" s="31">
        <f t="shared" ca="1" si="50"/>
        <v>348.03000000000009</v>
      </c>
      <c r="DB99" s="31">
        <f t="shared" ca="1" si="50"/>
        <v>54.13000000000001</v>
      </c>
      <c r="DC99" s="31">
        <f t="shared" ca="1" si="44"/>
        <v>166.02999999999997</v>
      </c>
      <c r="DD99" s="31">
        <f t="shared" ca="1" si="44"/>
        <v>200.63000000000005</v>
      </c>
      <c r="DE99" s="31">
        <f t="shared" ca="1" si="44"/>
        <v>1806.63</v>
      </c>
      <c r="DF99" s="31">
        <f t="shared" ca="1" si="44"/>
        <v>584.64</v>
      </c>
      <c r="DG99" s="31">
        <f t="shared" ca="1" si="44"/>
        <v>1338.23</v>
      </c>
      <c r="DH99" s="31">
        <f t="shared" ca="1" si="44"/>
        <v>2037.0999999999995</v>
      </c>
      <c r="DI99" s="32">
        <f t="shared" ca="1" si="36"/>
        <v>170.84</v>
      </c>
      <c r="DJ99" s="32">
        <f t="shared" ca="1" si="36"/>
        <v>63.5</v>
      </c>
      <c r="DK99" s="32">
        <f t="shared" ca="1" si="36"/>
        <v>45.12</v>
      </c>
      <c r="DL99" s="32">
        <f t="shared" ca="1" si="36"/>
        <v>20.02</v>
      </c>
      <c r="DM99" s="32">
        <f t="shared" ca="1" si="36"/>
        <v>17.399999999999999</v>
      </c>
      <c r="DN99" s="32">
        <f t="shared" ca="1" si="36"/>
        <v>2.71</v>
      </c>
      <c r="DO99" s="32">
        <f t="shared" ca="1" si="46"/>
        <v>8.3000000000000007</v>
      </c>
      <c r="DP99" s="32">
        <f t="shared" ca="1" si="46"/>
        <v>10.029999999999999</v>
      </c>
      <c r="DQ99" s="32">
        <f t="shared" ca="1" si="46"/>
        <v>90.33</v>
      </c>
      <c r="DR99" s="32">
        <f t="shared" ca="1" si="46"/>
        <v>29.23</v>
      </c>
      <c r="DS99" s="32">
        <f t="shared" ca="1" si="46"/>
        <v>66.91</v>
      </c>
      <c r="DT99" s="32">
        <f t="shared" ca="1" si="46"/>
        <v>101.86</v>
      </c>
      <c r="DU99" s="31">
        <f t="shared" ca="1" si="37"/>
        <v>1100.81</v>
      </c>
      <c r="DV99" s="31">
        <f t="shared" ca="1" si="37"/>
        <v>406.2</v>
      </c>
      <c r="DW99" s="31">
        <f t="shared" ca="1" si="37"/>
        <v>286.7</v>
      </c>
      <c r="DX99" s="31">
        <f t="shared" ca="1" si="37"/>
        <v>126.44</v>
      </c>
      <c r="DY99" s="31">
        <f t="shared" ca="1" si="37"/>
        <v>109.34</v>
      </c>
      <c r="DZ99" s="31">
        <f t="shared" ca="1" si="37"/>
        <v>16.91</v>
      </c>
      <c r="EA99" s="31">
        <f t="shared" ca="1" si="47"/>
        <v>51.61</v>
      </c>
      <c r="EB99" s="31">
        <f t="shared" ca="1" si="47"/>
        <v>62.02</v>
      </c>
      <c r="EC99" s="31">
        <f t="shared" ca="1" si="47"/>
        <v>555.41</v>
      </c>
      <c r="ED99" s="31">
        <f t="shared" ca="1" si="47"/>
        <v>178.78</v>
      </c>
      <c r="EE99" s="31">
        <f t="shared" ca="1" si="47"/>
        <v>406.94</v>
      </c>
      <c r="EF99" s="31">
        <f t="shared" ca="1" si="47"/>
        <v>616.11</v>
      </c>
      <c r="EG99" s="32">
        <f t="shared" ca="1" si="38"/>
        <v>4688.51</v>
      </c>
      <c r="EH99" s="32">
        <f t="shared" ca="1" si="38"/>
        <v>1739.7299999999998</v>
      </c>
      <c r="EI99" s="32">
        <f t="shared" ca="1" si="38"/>
        <v>1234.18</v>
      </c>
      <c r="EJ99" s="32">
        <f t="shared" ca="1" si="38"/>
        <v>546.82999999999993</v>
      </c>
      <c r="EK99" s="32">
        <f t="shared" ca="1" si="38"/>
        <v>474.7700000000001</v>
      </c>
      <c r="EL99" s="32">
        <f t="shared" ca="1" si="38"/>
        <v>73.750000000000014</v>
      </c>
      <c r="EM99" s="32">
        <f t="shared" ca="1" si="48"/>
        <v>225.94</v>
      </c>
      <c r="EN99" s="32">
        <f t="shared" ca="1" si="48"/>
        <v>272.68000000000006</v>
      </c>
      <c r="EO99" s="32">
        <f t="shared" ca="1" si="48"/>
        <v>2452.37</v>
      </c>
      <c r="EP99" s="32">
        <f t="shared" ca="1" si="48"/>
        <v>792.65</v>
      </c>
      <c r="EQ99" s="32">
        <f t="shared" ca="1" si="48"/>
        <v>1812.0800000000002</v>
      </c>
      <c r="ER99" s="32">
        <f t="shared" ca="1" si="48"/>
        <v>2755.0699999999997</v>
      </c>
    </row>
    <row r="100" spans="1:148">
      <c r="A100" t="s">
        <v>464</v>
      </c>
      <c r="B100" s="1" t="s">
        <v>11</v>
      </c>
      <c r="C100" t="str">
        <f t="shared" ca="1" si="40"/>
        <v>PR1</v>
      </c>
      <c r="D100" t="str">
        <f t="shared" ca="1" si="41"/>
        <v>Primrose #1</v>
      </c>
      <c r="E100" s="51">
        <f ca="1">IFERROR(IF(AND($A100=VLOOKUP($A100&amp;"."&amp;$C100,UncollectibleLookup,2,FALSE),$C100=VLOOKUP($A100&amp;"."&amp;$C100,UncollectibleLookup,4,FALSE)),0,'Module C Corrected'!E100),'Module C Corrected'!E100)</f>
        <v>12809.837299999999</v>
      </c>
      <c r="F100" s="51">
        <f ca="1">IFERROR(IF(AND($A100=VLOOKUP($A100&amp;"."&amp;$C100,UncollectibleLookup,2,FALSE),$C100=VLOOKUP($A100&amp;"."&amp;$C100,UncollectibleLookup,4,FALSE)),0,'Module C Corrected'!F100),'Module C Corrected'!F100)</f>
        <v>13578.4566</v>
      </c>
      <c r="G100" s="51">
        <f ca="1">IFERROR(IF(AND($A100=VLOOKUP($A100&amp;"."&amp;$C100,UncollectibleLookup,2,FALSE),$C100=VLOOKUP($A100&amp;"."&amp;$C100,UncollectibleLookup,4,FALSE)),0,'Module C Corrected'!G100),'Module C Corrected'!G100)</f>
        <v>16394.9905</v>
      </c>
      <c r="H100" s="51">
        <f ca="1">IFERROR(IF(AND($A100=VLOOKUP($A100&amp;"."&amp;$C100,UncollectibleLookup,2,FALSE),$C100=VLOOKUP($A100&amp;"."&amp;$C100,UncollectibleLookup,4,FALSE)),0,'Module C Corrected'!H100),'Module C Corrected'!H100)</f>
        <v>13560.426299999999</v>
      </c>
      <c r="I100" s="51">
        <f ca="1">IFERROR(IF(AND($A100=VLOOKUP($A100&amp;"."&amp;$C100,UncollectibleLookup,2,FALSE),$C100=VLOOKUP($A100&amp;"."&amp;$C100,UncollectibleLookup,4,FALSE)),0,'Module C Corrected'!I100),'Module C Corrected'!I100)</f>
        <v>11511.622799999999</v>
      </c>
      <c r="J100" s="51">
        <f ca="1">IFERROR(IF(AND($A100=VLOOKUP($A100&amp;"."&amp;$C100,UncollectibleLookup,2,FALSE),$C100=VLOOKUP($A100&amp;"."&amp;$C100,UncollectibleLookup,4,FALSE)),0,'Module C Corrected'!J100),'Module C Corrected'!J100)</f>
        <v>11153.1962</v>
      </c>
      <c r="K100" s="51">
        <f ca="1">IFERROR(IF(AND($A100=VLOOKUP($A100&amp;"."&amp;$C100,UncollectibleLookup,2,FALSE),$C100=VLOOKUP($A100&amp;"."&amp;$C100,UncollectibleLookup,4,FALSE)),0,'Module C Corrected'!K100),'Module C Corrected'!K100)</f>
        <v>12397.7441</v>
      </c>
      <c r="L100" s="51">
        <f ca="1">IFERROR(IF(AND($A100=VLOOKUP($A100&amp;"."&amp;$C100,UncollectibleLookup,2,FALSE),$C100=VLOOKUP($A100&amp;"."&amp;$C100,UncollectibleLookup,4,FALSE)),0,'Module C Corrected'!L100),'Module C Corrected'!L100)</f>
        <v>12213.771699999999</v>
      </c>
      <c r="M100" s="51">
        <f ca="1">IFERROR(IF(AND($A100=VLOOKUP($A100&amp;"."&amp;$C100,UncollectibleLookup,2,FALSE),$C100=VLOOKUP($A100&amp;"."&amp;$C100,UncollectibleLookup,4,FALSE)),0,'Module C Corrected'!M100),'Module C Corrected'!M100)</f>
        <v>4905.6522000000004</v>
      </c>
      <c r="N100" s="51">
        <f ca="1">IFERROR(IF(AND($A100=VLOOKUP($A100&amp;"."&amp;$C100,UncollectibleLookup,2,FALSE),$C100=VLOOKUP($A100&amp;"."&amp;$C100,UncollectibleLookup,4,FALSE)),0,'Module C Corrected'!N100),'Module C Corrected'!N100)</f>
        <v>10486.8161</v>
      </c>
      <c r="O100" s="51">
        <f ca="1">IFERROR(IF(AND($A100=VLOOKUP($A100&amp;"."&amp;$C100,UncollectibleLookup,2,FALSE),$C100=VLOOKUP($A100&amp;"."&amp;$C100,UncollectibleLookup,4,FALSE)),0,'Module C Corrected'!O100),'Module C Corrected'!O100)</f>
        <v>11890.846799999999</v>
      </c>
      <c r="P100" s="51">
        <f ca="1">IFERROR(IF(AND($A100=VLOOKUP($A100&amp;"."&amp;$C100,UncollectibleLookup,2,FALSE),$C100=VLOOKUP($A100&amp;"."&amp;$C100,UncollectibleLookup,4,FALSE)),0,'Module C Corrected'!P100),'Module C Corrected'!P100)</f>
        <v>11875.5478</v>
      </c>
      <c r="Q100" s="32">
        <f ca="1">IFERROR(IF(AND($A100=VLOOKUP($A100&amp;"."&amp;$C100,UncollectibleLookup,2,FALSE),$C100=VLOOKUP($A100&amp;"."&amp;$C100,UncollectibleLookup,4,FALSE)),0,'Module C Corrected'!Q100),'Module C Corrected'!Q100)</f>
        <v>1334080.6000000001</v>
      </c>
      <c r="R100" s="32">
        <f ca="1">IFERROR(IF(AND($A100=VLOOKUP($A100&amp;"."&amp;$C100,UncollectibleLookup,2,FALSE),$C100=VLOOKUP($A100&amp;"."&amp;$C100,UncollectibleLookup,4,FALSE)),0,'Module C Corrected'!R100),'Module C Corrected'!R100)</f>
        <v>721450.25</v>
      </c>
      <c r="S100" s="32">
        <f ca="1">IFERROR(IF(AND($A100=VLOOKUP($A100&amp;"."&amp;$C100,UncollectibleLookup,2,FALSE),$C100=VLOOKUP($A100&amp;"."&amp;$C100,UncollectibleLookup,4,FALSE)),0,'Module C Corrected'!S100),'Module C Corrected'!S100)</f>
        <v>718963.63</v>
      </c>
      <c r="T100" s="32">
        <f ca="1">IFERROR(IF(AND($A100=VLOOKUP($A100&amp;"."&amp;$C100,UncollectibleLookup,2,FALSE),$C100=VLOOKUP($A100&amp;"."&amp;$C100,UncollectibleLookup,4,FALSE)),0,'Module C Corrected'!T100),'Module C Corrected'!T100)</f>
        <v>432431.11</v>
      </c>
      <c r="U100" s="32">
        <f ca="1">IFERROR(IF(AND($A100=VLOOKUP($A100&amp;"."&amp;$C100,UncollectibleLookup,2,FALSE),$C100=VLOOKUP($A100&amp;"."&amp;$C100,UncollectibleLookup,4,FALSE)),0,'Module C Corrected'!U100),'Module C Corrected'!U100)</f>
        <v>367037.49</v>
      </c>
      <c r="V100" s="32">
        <f ca="1">IFERROR(IF(AND($A100=VLOOKUP($A100&amp;"."&amp;$C100,UncollectibleLookup,2,FALSE),$C100=VLOOKUP($A100&amp;"."&amp;$C100,UncollectibleLookup,4,FALSE)),0,'Module C Corrected'!V100),'Module C Corrected'!V100)</f>
        <v>351139.34</v>
      </c>
      <c r="W100" s="32">
        <f ca="1">IFERROR(IF(AND($A100=VLOOKUP($A100&amp;"."&amp;$C100,UncollectibleLookup,2,FALSE),$C100=VLOOKUP($A100&amp;"."&amp;$C100,UncollectibleLookup,4,FALSE)),0,'Module C Corrected'!W100),'Module C Corrected'!W100)</f>
        <v>489054.22</v>
      </c>
      <c r="X100" s="32">
        <f ca="1">IFERROR(IF(AND($A100=VLOOKUP($A100&amp;"."&amp;$C100,UncollectibleLookup,2,FALSE),$C100=VLOOKUP($A100&amp;"."&amp;$C100,UncollectibleLookup,4,FALSE)),0,'Module C Corrected'!X100),'Module C Corrected'!X100)</f>
        <v>383172.35</v>
      </c>
      <c r="Y100" s="32">
        <f ca="1">IFERROR(IF(AND($A100=VLOOKUP($A100&amp;"."&amp;$C100,UncollectibleLookup,2,FALSE),$C100=VLOOKUP($A100&amp;"."&amp;$C100,UncollectibleLookup,4,FALSE)),0,'Module C Corrected'!Y100),'Module C Corrected'!Y100)</f>
        <v>190405.21</v>
      </c>
      <c r="Z100" s="32">
        <f ca="1">IFERROR(IF(AND($A100=VLOOKUP($A100&amp;"."&amp;$C100,UncollectibleLookup,2,FALSE),$C100=VLOOKUP($A100&amp;"."&amp;$C100,UncollectibleLookup,4,FALSE)),0,'Module C Corrected'!Z100),'Module C Corrected'!Z100)</f>
        <v>369305.83</v>
      </c>
      <c r="AA100" s="32">
        <f ca="1">IFERROR(IF(AND($A100=VLOOKUP($A100&amp;"."&amp;$C100,UncollectibleLookup,2,FALSE),$C100=VLOOKUP($A100&amp;"."&amp;$C100,UncollectibleLookup,4,FALSE)),0,'Module C Corrected'!AA100),'Module C Corrected'!AA100)</f>
        <v>585607.31000000006</v>
      </c>
      <c r="AB100" s="32">
        <f ca="1">IFERROR(IF(AND($A100=VLOOKUP($A100&amp;"."&amp;$C100,UncollectibleLookup,2,FALSE),$C100=VLOOKUP($A100&amp;"."&amp;$C100,UncollectibleLookup,4,FALSE)),0,'Module C Corrected'!AB100),'Module C Corrected'!AB100)</f>
        <v>642332.76</v>
      </c>
      <c r="AC100" s="2">
        <f>IF(ISBLANK('Module C Corrected'!AC100),"",'Module C Corrected'!AC100)</f>
        <v>5.46</v>
      </c>
      <c r="AD100" s="2">
        <f>IF(ISBLANK('Module C Corrected'!AD100),"",'Module C Corrected'!AD100)</f>
        <v>5.46</v>
      </c>
      <c r="AE100" s="2">
        <f>IF(ISBLANK('Module C Corrected'!AE100),"",'Module C Corrected'!AE100)</f>
        <v>5.46</v>
      </c>
      <c r="AF100" s="2">
        <f>IF(ISBLANK('Module C Corrected'!AF100),"",'Module C Corrected'!AF100)</f>
        <v>5.46</v>
      </c>
      <c r="AG100" s="2">
        <f>IF(ISBLANK('Module C Corrected'!AG100),"",'Module C Corrected'!AG100)</f>
        <v>5.46</v>
      </c>
      <c r="AH100" s="2">
        <f>IF(ISBLANK('Module C Corrected'!AH100),"",'Module C Corrected'!AH100)</f>
        <v>5.46</v>
      </c>
      <c r="AI100" s="2">
        <f>IF(ISBLANK('Module C Corrected'!AI100),"",'Module C Corrected'!AI100)</f>
        <v>5.46</v>
      </c>
      <c r="AJ100" s="2">
        <f>IF(ISBLANK('Module C Corrected'!AJ100),"",'Module C Corrected'!AJ100)</f>
        <v>5.46</v>
      </c>
      <c r="AK100" s="2">
        <f>IF(ISBLANK('Module C Corrected'!AK100),"",'Module C Corrected'!AK100)</f>
        <v>5.46</v>
      </c>
      <c r="AL100" s="2">
        <f>IF(ISBLANK('Module C Corrected'!AL100),"",'Module C Corrected'!AL100)</f>
        <v>5.46</v>
      </c>
      <c r="AM100" s="2">
        <f>IF(ISBLANK('Module C Corrected'!AM100),"",'Module C Corrected'!AM100)</f>
        <v>5.46</v>
      </c>
      <c r="AN100" s="2">
        <f>IF(ISBLANK('Module C Corrected'!AN100),"",'Module C Corrected'!AN100)</f>
        <v>5.46</v>
      </c>
      <c r="AO100" s="33">
        <f ca="1">IFERROR(IF(AND($A100=VLOOKUP($A100&amp;"."&amp;$C100,UncollectibleLookup,2,FALSE),$C100=VLOOKUP($A100&amp;"."&amp;$C100,UncollectibleLookup,4,FALSE)),0,'Module C Corrected'!AO100),'Module C Corrected'!AO100)</f>
        <v>72840.800000000003</v>
      </c>
      <c r="AP100" s="33">
        <f ca="1">IFERROR(IF(AND($A100=VLOOKUP($A100&amp;"."&amp;$C100,UncollectibleLookup,2,FALSE),$C100=VLOOKUP($A100&amp;"."&amp;$C100,UncollectibleLookup,4,FALSE)),0,'Module C Corrected'!AP100),'Module C Corrected'!AP100)</f>
        <v>39391.18</v>
      </c>
      <c r="AQ100" s="33">
        <f ca="1">IFERROR(IF(AND($A100=VLOOKUP($A100&amp;"."&amp;$C100,UncollectibleLookup,2,FALSE),$C100=VLOOKUP($A100&amp;"."&amp;$C100,UncollectibleLookup,4,FALSE)),0,'Module C Corrected'!AQ100),'Module C Corrected'!AQ100)</f>
        <v>39255.410000000003</v>
      </c>
      <c r="AR100" s="33">
        <f ca="1">IFERROR(IF(AND($A100=VLOOKUP($A100&amp;"."&amp;$C100,UncollectibleLookup,2,FALSE),$C100=VLOOKUP($A100&amp;"."&amp;$C100,UncollectibleLookup,4,FALSE)),0,'Module C Corrected'!AR100),'Module C Corrected'!AR100)</f>
        <v>23610.74</v>
      </c>
      <c r="AS100" s="33">
        <f ca="1">IFERROR(IF(AND($A100=VLOOKUP($A100&amp;"."&amp;$C100,UncollectibleLookup,2,FALSE),$C100=VLOOKUP($A100&amp;"."&amp;$C100,UncollectibleLookup,4,FALSE)),0,'Module C Corrected'!AS100),'Module C Corrected'!AS100)</f>
        <v>20040.25</v>
      </c>
      <c r="AT100" s="33">
        <f ca="1">IFERROR(IF(AND($A100=VLOOKUP($A100&amp;"."&amp;$C100,UncollectibleLookup,2,FALSE),$C100=VLOOKUP($A100&amp;"."&amp;$C100,UncollectibleLookup,4,FALSE)),0,'Module C Corrected'!AT100),'Module C Corrected'!AT100)</f>
        <v>19172.21</v>
      </c>
      <c r="AU100" s="33">
        <f ca="1">IFERROR(IF(AND($A100=VLOOKUP($A100&amp;"."&amp;$C100,UncollectibleLookup,2,FALSE),$C100=VLOOKUP($A100&amp;"."&amp;$C100,UncollectibleLookup,4,FALSE)),0,'Module C Corrected'!AU100),'Module C Corrected'!AU100)</f>
        <v>26702.36</v>
      </c>
      <c r="AV100" s="33">
        <f ca="1">IFERROR(IF(AND($A100=VLOOKUP($A100&amp;"."&amp;$C100,UncollectibleLookup,2,FALSE),$C100=VLOOKUP($A100&amp;"."&amp;$C100,UncollectibleLookup,4,FALSE)),0,'Module C Corrected'!AV100),'Module C Corrected'!AV100)</f>
        <v>20921.21</v>
      </c>
      <c r="AW100" s="33">
        <f ca="1">IFERROR(IF(AND($A100=VLOOKUP($A100&amp;"."&amp;$C100,UncollectibleLookup,2,FALSE),$C100=VLOOKUP($A100&amp;"."&amp;$C100,UncollectibleLookup,4,FALSE)),0,'Module C Corrected'!AW100),'Module C Corrected'!AW100)</f>
        <v>10396.120000000001</v>
      </c>
      <c r="AX100" s="33">
        <f ca="1">IFERROR(IF(AND($A100=VLOOKUP($A100&amp;"."&amp;$C100,UncollectibleLookup,2,FALSE),$C100=VLOOKUP($A100&amp;"."&amp;$C100,UncollectibleLookup,4,FALSE)),0,'Module C Corrected'!AX100),'Module C Corrected'!AX100)</f>
        <v>20164.099999999999</v>
      </c>
      <c r="AY100" s="33">
        <f ca="1">IFERROR(IF(AND($A100=VLOOKUP($A100&amp;"."&amp;$C100,UncollectibleLookup,2,FALSE),$C100=VLOOKUP($A100&amp;"."&amp;$C100,UncollectibleLookup,4,FALSE)),0,'Module C Corrected'!AY100),'Module C Corrected'!AY100)</f>
        <v>31974.16</v>
      </c>
      <c r="AZ100" s="33">
        <f ca="1">IFERROR(IF(AND($A100=VLOOKUP($A100&amp;"."&amp;$C100,UncollectibleLookup,2,FALSE),$C100=VLOOKUP($A100&amp;"."&amp;$C100,UncollectibleLookup,4,FALSE)),0,'Module C Corrected'!AZ100),'Module C Corrected'!AZ100)</f>
        <v>35071.370000000003</v>
      </c>
      <c r="BA100" s="31">
        <f t="shared" ref="BA100:BI143" ca="1" si="53">ROUND(Q100*BA$3,2)</f>
        <v>-400.22</v>
      </c>
      <c r="BB100" s="31">
        <f t="shared" ca="1" si="53"/>
        <v>-216.44</v>
      </c>
      <c r="BC100" s="31">
        <f t="shared" ca="1" si="53"/>
        <v>-215.69</v>
      </c>
      <c r="BD100" s="31">
        <f t="shared" ca="1" si="51"/>
        <v>-172.97</v>
      </c>
      <c r="BE100" s="31">
        <f t="shared" ca="1" si="51"/>
        <v>-146.81</v>
      </c>
      <c r="BF100" s="31">
        <f t="shared" ca="1" si="51"/>
        <v>-140.46</v>
      </c>
      <c r="BG100" s="31">
        <f t="shared" ca="1" si="42"/>
        <v>0</v>
      </c>
      <c r="BH100" s="31">
        <f t="shared" ca="1" si="42"/>
        <v>0</v>
      </c>
      <c r="BI100" s="31">
        <f t="shared" ca="1" si="42"/>
        <v>0</v>
      </c>
      <c r="BJ100" s="31">
        <f t="shared" ca="1" si="42"/>
        <v>-443.17</v>
      </c>
      <c r="BK100" s="31">
        <f t="shared" ca="1" si="42"/>
        <v>-702.73</v>
      </c>
      <c r="BL100" s="31">
        <f t="shared" ca="1" si="42"/>
        <v>-770.8</v>
      </c>
      <c r="BM100" s="6">
        <f t="shared" ca="1" si="45"/>
        <v>6.54E-2</v>
      </c>
      <c r="BN100" s="6">
        <f t="shared" ca="1" si="45"/>
        <v>6.54E-2</v>
      </c>
      <c r="BO100" s="6">
        <f t="shared" ca="1" si="45"/>
        <v>6.54E-2</v>
      </c>
      <c r="BP100" s="6">
        <f t="shared" ca="1" si="45"/>
        <v>6.54E-2</v>
      </c>
      <c r="BQ100" s="6">
        <f t="shared" ca="1" si="45"/>
        <v>6.54E-2</v>
      </c>
      <c r="BR100" s="6">
        <f t="shared" ca="1" si="45"/>
        <v>6.54E-2</v>
      </c>
      <c r="BS100" s="6">
        <f t="shared" ca="1" si="45"/>
        <v>6.54E-2</v>
      </c>
      <c r="BT100" s="6">
        <f t="shared" ca="1" si="45"/>
        <v>6.54E-2</v>
      </c>
      <c r="BU100" s="6">
        <f t="shared" ca="1" si="45"/>
        <v>6.54E-2</v>
      </c>
      <c r="BV100" s="6">
        <f t="shared" ca="1" si="45"/>
        <v>6.54E-2</v>
      </c>
      <c r="BW100" s="6">
        <f t="shared" ca="1" si="45"/>
        <v>6.54E-2</v>
      </c>
      <c r="BX100" s="6">
        <f t="shared" ca="1" si="45"/>
        <v>6.54E-2</v>
      </c>
      <c r="BY100" s="31">
        <f t="shared" ca="1" si="49"/>
        <v>87248.87</v>
      </c>
      <c r="BZ100" s="31">
        <f t="shared" ca="1" si="49"/>
        <v>47182.85</v>
      </c>
      <c r="CA100" s="31">
        <f t="shared" ca="1" si="49"/>
        <v>47020.22</v>
      </c>
      <c r="CB100" s="31">
        <f t="shared" ca="1" si="49"/>
        <v>28280.99</v>
      </c>
      <c r="CC100" s="31">
        <f t="shared" ca="1" si="49"/>
        <v>24004.25</v>
      </c>
      <c r="CD100" s="31">
        <f t="shared" ca="1" si="49"/>
        <v>22964.51</v>
      </c>
      <c r="CE100" s="31">
        <f t="shared" ca="1" si="49"/>
        <v>31984.15</v>
      </c>
      <c r="CF100" s="31">
        <f t="shared" ca="1" si="49"/>
        <v>25059.47</v>
      </c>
      <c r="CG100" s="31">
        <f t="shared" ca="1" si="49"/>
        <v>12452.5</v>
      </c>
      <c r="CH100" s="31">
        <f t="shared" ca="1" si="49"/>
        <v>24152.6</v>
      </c>
      <c r="CI100" s="31">
        <f t="shared" ca="1" si="49"/>
        <v>38298.720000000001</v>
      </c>
      <c r="CJ100" s="31">
        <f t="shared" ca="1" si="49"/>
        <v>42008.56</v>
      </c>
      <c r="CK100" s="32">
        <f t="shared" ref="CK100:CS131" ca="1" si="54">ROUND(Q100*$CV$3,2)</f>
        <v>3335.2</v>
      </c>
      <c r="CL100" s="32">
        <f t="shared" ca="1" si="54"/>
        <v>1803.63</v>
      </c>
      <c r="CM100" s="32">
        <f t="shared" ca="1" si="54"/>
        <v>1797.41</v>
      </c>
      <c r="CN100" s="32">
        <f t="shared" ca="1" si="52"/>
        <v>1081.08</v>
      </c>
      <c r="CO100" s="32">
        <f t="shared" ca="1" si="52"/>
        <v>917.59</v>
      </c>
      <c r="CP100" s="32">
        <f t="shared" ca="1" si="52"/>
        <v>877.85</v>
      </c>
      <c r="CQ100" s="32">
        <f t="shared" ca="1" si="43"/>
        <v>1222.6400000000001</v>
      </c>
      <c r="CR100" s="32">
        <f t="shared" ca="1" si="43"/>
        <v>957.93</v>
      </c>
      <c r="CS100" s="32">
        <f t="shared" ca="1" si="43"/>
        <v>476.01</v>
      </c>
      <c r="CT100" s="32">
        <f t="shared" ca="1" si="43"/>
        <v>923.26</v>
      </c>
      <c r="CU100" s="32">
        <f t="shared" ca="1" si="43"/>
        <v>1464.02</v>
      </c>
      <c r="CV100" s="32">
        <f t="shared" ca="1" si="43"/>
        <v>1605.83</v>
      </c>
      <c r="CW100" s="31">
        <f t="shared" ca="1" si="50"/>
        <v>18143.489999999991</v>
      </c>
      <c r="CX100" s="31">
        <f t="shared" ca="1" si="50"/>
        <v>9811.7399999999961</v>
      </c>
      <c r="CY100" s="31">
        <f t="shared" ca="1" si="50"/>
        <v>9777.9100000000017</v>
      </c>
      <c r="CZ100" s="31">
        <f t="shared" ca="1" si="50"/>
        <v>5924.2999999999984</v>
      </c>
      <c r="DA100" s="31">
        <f t="shared" ca="1" si="50"/>
        <v>5028.4000000000005</v>
      </c>
      <c r="DB100" s="31">
        <f t="shared" ca="1" si="50"/>
        <v>4810.6099999999979</v>
      </c>
      <c r="DC100" s="31">
        <f t="shared" ca="1" si="44"/>
        <v>6504.43</v>
      </c>
      <c r="DD100" s="31">
        <f t="shared" ca="1" si="44"/>
        <v>5096.1900000000023</v>
      </c>
      <c r="DE100" s="31">
        <f t="shared" ca="1" si="44"/>
        <v>2532.3899999999994</v>
      </c>
      <c r="DF100" s="31">
        <f t="shared" ca="1" si="44"/>
        <v>5354.9299999999985</v>
      </c>
      <c r="DG100" s="31">
        <f t="shared" ca="1" si="44"/>
        <v>8491.3099999999977</v>
      </c>
      <c r="DH100" s="31">
        <f t="shared" ca="1" si="44"/>
        <v>9313.8199999999961</v>
      </c>
      <c r="DI100" s="32">
        <f t="shared" ca="1" si="36"/>
        <v>907.17</v>
      </c>
      <c r="DJ100" s="32">
        <f t="shared" ca="1" si="36"/>
        <v>490.59</v>
      </c>
      <c r="DK100" s="32">
        <f t="shared" ca="1" si="36"/>
        <v>488.9</v>
      </c>
      <c r="DL100" s="32">
        <f t="shared" ca="1" si="36"/>
        <v>296.22000000000003</v>
      </c>
      <c r="DM100" s="32">
        <f t="shared" ca="1" si="36"/>
        <v>251.42</v>
      </c>
      <c r="DN100" s="32">
        <f t="shared" ca="1" si="36"/>
        <v>240.53</v>
      </c>
      <c r="DO100" s="32">
        <f t="shared" ca="1" si="46"/>
        <v>325.22000000000003</v>
      </c>
      <c r="DP100" s="32">
        <f t="shared" ca="1" si="46"/>
        <v>254.81</v>
      </c>
      <c r="DQ100" s="32">
        <f t="shared" ca="1" si="46"/>
        <v>126.62</v>
      </c>
      <c r="DR100" s="32">
        <f t="shared" ca="1" si="46"/>
        <v>267.75</v>
      </c>
      <c r="DS100" s="32">
        <f t="shared" ca="1" si="46"/>
        <v>424.57</v>
      </c>
      <c r="DT100" s="32">
        <f t="shared" ca="1" si="46"/>
        <v>465.69</v>
      </c>
      <c r="DU100" s="31">
        <f t="shared" ca="1" si="37"/>
        <v>5845.29</v>
      </c>
      <c r="DV100" s="31">
        <f t="shared" ca="1" si="37"/>
        <v>3138.13</v>
      </c>
      <c r="DW100" s="31">
        <f t="shared" ca="1" si="37"/>
        <v>3106.69</v>
      </c>
      <c r="DX100" s="31">
        <f t="shared" ca="1" si="37"/>
        <v>1870.98</v>
      </c>
      <c r="DY100" s="31">
        <f t="shared" ca="1" si="37"/>
        <v>1579.77</v>
      </c>
      <c r="DZ100" s="31">
        <f t="shared" ca="1" si="37"/>
        <v>1503.18</v>
      </c>
      <c r="EA100" s="31">
        <f t="shared" ca="1" si="47"/>
        <v>2021.76</v>
      </c>
      <c r="EB100" s="31">
        <f t="shared" ca="1" si="47"/>
        <v>1575.38</v>
      </c>
      <c r="EC100" s="31">
        <f t="shared" ca="1" si="47"/>
        <v>778.53</v>
      </c>
      <c r="ED100" s="31">
        <f t="shared" ca="1" si="47"/>
        <v>1637.47</v>
      </c>
      <c r="EE100" s="31">
        <f t="shared" ca="1" si="47"/>
        <v>2582.11</v>
      </c>
      <c r="EF100" s="31">
        <f t="shared" ca="1" si="47"/>
        <v>2816.91</v>
      </c>
      <c r="EG100" s="32">
        <f t="shared" ca="1" si="38"/>
        <v>24895.94999999999</v>
      </c>
      <c r="EH100" s="32">
        <f t="shared" ca="1" si="38"/>
        <v>13440.459999999995</v>
      </c>
      <c r="EI100" s="32">
        <f t="shared" ca="1" si="38"/>
        <v>13373.500000000002</v>
      </c>
      <c r="EJ100" s="32">
        <f t="shared" ca="1" si="38"/>
        <v>8091.4999999999982</v>
      </c>
      <c r="EK100" s="32">
        <f t="shared" ca="1" si="38"/>
        <v>6859.59</v>
      </c>
      <c r="EL100" s="32">
        <f t="shared" ca="1" si="38"/>
        <v>6554.3199999999979</v>
      </c>
      <c r="EM100" s="32">
        <f t="shared" ca="1" si="48"/>
        <v>8851.41</v>
      </c>
      <c r="EN100" s="32">
        <f t="shared" ca="1" si="48"/>
        <v>6926.3800000000028</v>
      </c>
      <c r="EO100" s="32">
        <f t="shared" ca="1" si="48"/>
        <v>3437.5399999999991</v>
      </c>
      <c r="EP100" s="32">
        <f t="shared" ca="1" si="48"/>
        <v>7260.1499999999987</v>
      </c>
      <c r="EQ100" s="32">
        <f t="shared" ca="1" si="48"/>
        <v>11497.989999999998</v>
      </c>
      <c r="ER100" s="32">
        <f t="shared" ca="1" si="48"/>
        <v>12596.419999999996</v>
      </c>
    </row>
    <row r="101" spans="1:148">
      <c r="A101" t="s">
        <v>449</v>
      </c>
      <c r="B101" s="1" t="s">
        <v>107</v>
      </c>
      <c r="C101" t="str">
        <f t="shared" ca="1" si="40"/>
        <v>BCHEXP</v>
      </c>
      <c r="D101" t="str">
        <f t="shared" ca="1" si="41"/>
        <v>Alberta-BC Intertie - Export</v>
      </c>
      <c r="E101" s="51">
        <f ca="1">IFERROR(IF(AND($A101=VLOOKUP($A101&amp;"."&amp;$C101,UncollectibleLookup,2,FALSE),$C101=VLOOKUP($A101&amp;"."&amp;$C101,UncollectibleLookup,4,FALSE)),0,'Module C Corrected'!E101),'Module C Corrected'!E101)</f>
        <v>16177.75</v>
      </c>
      <c r="F101" s="51">
        <f ca="1">IFERROR(IF(AND($A101=VLOOKUP($A101&amp;"."&amp;$C101,UncollectibleLookup,2,FALSE),$C101=VLOOKUP($A101&amp;"."&amp;$C101,UncollectibleLookup,4,FALSE)),0,'Module C Corrected'!F101),'Module C Corrected'!F101)</f>
        <v>10184</v>
      </c>
      <c r="G101" s="51">
        <f ca="1">IFERROR(IF(AND($A101=VLOOKUP($A101&amp;"."&amp;$C101,UncollectibleLookup,2,FALSE),$C101=VLOOKUP($A101&amp;"."&amp;$C101,UncollectibleLookup,4,FALSE)),0,'Module C Corrected'!G101),'Module C Corrected'!G101)</f>
        <v>10714.25</v>
      </c>
      <c r="H101" s="51">
        <f ca="1">IFERROR(IF(AND($A101=VLOOKUP($A101&amp;"."&amp;$C101,UncollectibleLookup,2,FALSE),$C101=VLOOKUP($A101&amp;"."&amp;$C101,UncollectibleLookup,4,FALSE)),0,'Module C Corrected'!H101),'Module C Corrected'!H101)</f>
        <v>23581.75</v>
      </c>
      <c r="I101" s="51">
        <f ca="1">IFERROR(IF(AND($A101=VLOOKUP($A101&amp;"."&amp;$C101,UncollectibleLookup,2,FALSE),$C101=VLOOKUP($A101&amp;"."&amp;$C101,UncollectibleLookup,4,FALSE)),0,'Module C Corrected'!I101),'Module C Corrected'!I101)</f>
        <v>10704</v>
      </c>
      <c r="J101" s="51">
        <f ca="1">IFERROR(IF(AND($A101=VLOOKUP($A101&amp;"."&amp;$C101,UncollectibleLookup,2,FALSE),$C101=VLOOKUP($A101&amp;"."&amp;$C101,UncollectibleLookup,4,FALSE)),0,'Module C Corrected'!J101),'Module C Corrected'!J101)</f>
        <v>2308.25</v>
      </c>
      <c r="K101" s="51">
        <f ca="1">IFERROR(IF(AND($A101=VLOOKUP($A101&amp;"."&amp;$C101,UncollectibleLookup,2,FALSE),$C101=VLOOKUP($A101&amp;"."&amp;$C101,UncollectibleLookup,4,FALSE)),0,'Module C Corrected'!K101),'Module C Corrected'!K101)</f>
        <v>12292.75</v>
      </c>
      <c r="L101" s="51">
        <f ca="1">IFERROR(IF(AND($A101=VLOOKUP($A101&amp;"."&amp;$C101,UncollectibleLookup,2,FALSE),$C101=VLOOKUP($A101&amp;"."&amp;$C101,UncollectibleLookup,4,FALSE)),0,'Module C Corrected'!L101),'Module C Corrected'!L101)</f>
        <v>51059</v>
      </c>
      <c r="M101" s="51">
        <f ca="1">IFERROR(IF(AND($A101=VLOOKUP($A101&amp;"."&amp;$C101,UncollectibleLookup,2,FALSE),$C101=VLOOKUP($A101&amp;"."&amp;$C101,UncollectibleLookup,4,FALSE)),0,'Module C Corrected'!M101),'Module C Corrected'!M101)</f>
        <v>33382.75</v>
      </c>
      <c r="N101" s="51">
        <f ca="1">IFERROR(IF(AND($A101=VLOOKUP($A101&amp;"."&amp;$C101,UncollectibleLookup,2,FALSE),$C101=VLOOKUP($A101&amp;"."&amp;$C101,UncollectibleLookup,4,FALSE)),0,'Module C Corrected'!N101),'Module C Corrected'!N101)</f>
        <v>52065</v>
      </c>
      <c r="O101" s="51">
        <f ca="1">IFERROR(IF(AND($A101=VLOOKUP($A101&amp;"."&amp;$C101,UncollectibleLookup,2,FALSE),$C101=VLOOKUP($A101&amp;"."&amp;$C101,UncollectibleLookup,4,FALSE)),0,'Module C Corrected'!O101),'Module C Corrected'!O101)</f>
        <v>24117.5</v>
      </c>
      <c r="P101" s="51">
        <f ca="1">IFERROR(IF(AND($A101=VLOOKUP($A101&amp;"."&amp;$C101,UncollectibleLookup,2,FALSE),$C101=VLOOKUP($A101&amp;"."&amp;$C101,UncollectibleLookup,4,FALSE)),0,'Module C Corrected'!P101),'Module C Corrected'!P101)</f>
        <v>39231.5</v>
      </c>
      <c r="Q101" s="32">
        <f ca="1">IFERROR(IF(AND($A101=VLOOKUP($A101&amp;"."&amp;$C101,UncollectibleLookup,2,FALSE),$C101=VLOOKUP($A101&amp;"."&amp;$C101,UncollectibleLookup,4,FALSE)),0,'Module C Corrected'!Q101),'Module C Corrected'!Q101)</f>
        <v>552649.16</v>
      </c>
      <c r="R101" s="32">
        <f ca="1">IFERROR(IF(AND($A101=VLOOKUP($A101&amp;"."&amp;$C101,UncollectibleLookup,2,FALSE),$C101=VLOOKUP($A101&amp;"."&amp;$C101,UncollectibleLookup,4,FALSE)),0,'Module C Corrected'!R101),'Module C Corrected'!R101)</f>
        <v>427890.34</v>
      </c>
      <c r="S101" s="32">
        <f ca="1">IFERROR(IF(AND($A101=VLOOKUP($A101&amp;"."&amp;$C101,UncollectibleLookup,2,FALSE),$C101=VLOOKUP($A101&amp;"."&amp;$C101,UncollectibleLookup,4,FALSE)),0,'Module C Corrected'!S101),'Module C Corrected'!S101)</f>
        <v>261107.17</v>
      </c>
      <c r="T101" s="32">
        <f ca="1">IFERROR(IF(AND($A101=VLOOKUP($A101&amp;"."&amp;$C101,UncollectibleLookup,2,FALSE),$C101=VLOOKUP($A101&amp;"."&amp;$C101,UncollectibleLookup,4,FALSE)),0,'Module C Corrected'!T101),'Module C Corrected'!T101)</f>
        <v>543049.68000000005</v>
      </c>
      <c r="U101" s="32">
        <f ca="1">IFERROR(IF(AND($A101=VLOOKUP($A101&amp;"."&amp;$C101,UncollectibleLookup,2,FALSE),$C101=VLOOKUP($A101&amp;"."&amp;$C101,UncollectibleLookup,4,FALSE)),0,'Module C Corrected'!U101),'Module C Corrected'!U101)</f>
        <v>193689.84</v>
      </c>
      <c r="V101" s="32">
        <f ca="1">IFERROR(IF(AND($A101=VLOOKUP($A101&amp;"."&amp;$C101,UncollectibleLookup,2,FALSE),$C101=VLOOKUP($A101&amp;"."&amp;$C101,UncollectibleLookup,4,FALSE)),0,'Module C Corrected'!V101),'Module C Corrected'!V101)</f>
        <v>40114.129999999997</v>
      </c>
      <c r="W101" s="32">
        <f ca="1">IFERROR(IF(AND($A101=VLOOKUP($A101&amp;"."&amp;$C101,UncollectibleLookup,2,FALSE),$C101=VLOOKUP($A101&amp;"."&amp;$C101,UncollectibleLookup,4,FALSE)),0,'Module C Corrected'!W101),'Module C Corrected'!W101)</f>
        <v>230273.87</v>
      </c>
      <c r="X101" s="32">
        <f ca="1">IFERROR(IF(AND($A101=VLOOKUP($A101&amp;"."&amp;$C101,UncollectibleLookup,2,FALSE),$C101=VLOOKUP($A101&amp;"."&amp;$C101,UncollectibleLookup,4,FALSE)),0,'Module C Corrected'!X101),'Module C Corrected'!X101)</f>
        <v>876905.72</v>
      </c>
      <c r="Y101" s="32">
        <f ca="1">IFERROR(IF(AND($A101=VLOOKUP($A101&amp;"."&amp;$C101,UncollectibleLookup,2,FALSE),$C101=VLOOKUP($A101&amp;"."&amp;$C101,UncollectibleLookup,4,FALSE)),0,'Module C Corrected'!Y101),'Module C Corrected'!Y101)</f>
        <v>648137.13</v>
      </c>
      <c r="Z101" s="32">
        <f ca="1">IFERROR(IF(AND($A101=VLOOKUP($A101&amp;"."&amp;$C101,UncollectibleLookup,2,FALSE),$C101=VLOOKUP($A101&amp;"."&amp;$C101,UncollectibleLookup,4,FALSE)),0,'Module C Corrected'!Z101),'Module C Corrected'!Z101)</f>
        <v>1156203.6100000001</v>
      </c>
      <c r="AA101" s="32">
        <f ca="1">IFERROR(IF(AND($A101=VLOOKUP($A101&amp;"."&amp;$C101,UncollectibleLookup,2,FALSE),$C101=VLOOKUP($A101&amp;"."&amp;$C101,UncollectibleLookup,4,FALSE)),0,'Module C Corrected'!AA101),'Module C Corrected'!AA101)</f>
        <v>587913.42000000004</v>
      </c>
      <c r="AB101" s="32">
        <f ca="1">IFERROR(IF(AND($A101=VLOOKUP($A101&amp;"."&amp;$C101,UncollectibleLookup,2,FALSE),$C101=VLOOKUP($A101&amp;"."&amp;$C101,UncollectibleLookup,4,FALSE)),0,'Module C Corrected'!AB101),'Module C Corrected'!AB101)</f>
        <v>1158119.6200000001</v>
      </c>
      <c r="AC101" s="2">
        <f>IF(ISBLANK('Module C Corrected'!AC101),"",'Module C Corrected'!AC101)</f>
        <v>1.05</v>
      </c>
      <c r="AD101" s="2">
        <f>IF(ISBLANK('Module C Corrected'!AD101),"",'Module C Corrected'!AD101)</f>
        <v>1.05</v>
      </c>
      <c r="AE101" s="2">
        <f>IF(ISBLANK('Module C Corrected'!AE101),"",'Module C Corrected'!AE101)</f>
        <v>1.05</v>
      </c>
      <c r="AF101" s="2">
        <f>IF(ISBLANK('Module C Corrected'!AF101),"",'Module C Corrected'!AF101)</f>
        <v>1.05</v>
      </c>
      <c r="AG101" s="2">
        <f>IF(ISBLANK('Module C Corrected'!AG101),"",'Module C Corrected'!AG101)</f>
        <v>1.05</v>
      </c>
      <c r="AH101" s="2">
        <f>IF(ISBLANK('Module C Corrected'!AH101),"",'Module C Corrected'!AH101)</f>
        <v>1.05</v>
      </c>
      <c r="AI101" s="2">
        <f>IF(ISBLANK('Module C Corrected'!AI101),"",'Module C Corrected'!AI101)</f>
        <v>1.05</v>
      </c>
      <c r="AJ101" s="2">
        <f>IF(ISBLANK('Module C Corrected'!AJ101),"",'Module C Corrected'!AJ101)</f>
        <v>1.05</v>
      </c>
      <c r="AK101" s="2">
        <f>IF(ISBLANK('Module C Corrected'!AK101),"",'Module C Corrected'!AK101)</f>
        <v>1.05</v>
      </c>
      <c r="AL101" s="2">
        <f>IF(ISBLANK('Module C Corrected'!AL101),"",'Module C Corrected'!AL101)</f>
        <v>1.05</v>
      </c>
      <c r="AM101" s="2">
        <f>IF(ISBLANK('Module C Corrected'!AM101),"",'Module C Corrected'!AM101)</f>
        <v>1.05</v>
      </c>
      <c r="AN101" s="2">
        <f>IF(ISBLANK('Module C Corrected'!AN101),"",'Module C Corrected'!AN101)</f>
        <v>1.05</v>
      </c>
      <c r="AO101" s="33">
        <f ca="1">IFERROR(IF(AND($A101=VLOOKUP($A101&amp;"."&amp;$C101,UncollectibleLookup,2,FALSE),$C101=VLOOKUP($A101&amp;"."&amp;$C101,UncollectibleLookup,4,FALSE)),0,'Module C Corrected'!AO101),'Module C Corrected'!AO101)</f>
        <v>5802.82</v>
      </c>
      <c r="AP101" s="33">
        <f ca="1">IFERROR(IF(AND($A101=VLOOKUP($A101&amp;"."&amp;$C101,UncollectibleLookup,2,FALSE),$C101=VLOOKUP($A101&amp;"."&amp;$C101,UncollectibleLookup,4,FALSE)),0,'Module C Corrected'!AP101),'Module C Corrected'!AP101)</f>
        <v>4492.8500000000004</v>
      </c>
      <c r="AQ101" s="33">
        <f ca="1">IFERROR(IF(AND($A101=VLOOKUP($A101&amp;"."&amp;$C101,UncollectibleLookup,2,FALSE),$C101=VLOOKUP($A101&amp;"."&amp;$C101,UncollectibleLookup,4,FALSE)),0,'Module C Corrected'!AQ101),'Module C Corrected'!AQ101)</f>
        <v>2741.63</v>
      </c>
      <c r="AR101" s="33">
        <f ca="1">IFERROR(IF(AND($A101=VLOOKUP($A101&amp;"."&amp;$C101,UncollectibleLookup,2,FALSE),$C101=VLOOKUP($A101&amp;"."&amp;$C101,UncollectibleLookup,4,FALSE)),0,'Module C Corrected'!AR101),'Module C Corrected'!AR101)</f>
        <v>5702.02</v>
      </c>
      <c r="AS101" s="33">
        <f ca="1">IFERROR(IF(AND($A101=VLOOKUP($A101&amp;"."&amp;$C101,UncollectibleLookup,2,FALSE),$C101=VLOOKUP($A101&amp;"."&amp;$C101,UncollectibleLookup,4,FALSE)),0,'Module C Corrected'!AS101),'Module C Corrected'!AS101)</f>
        <v>2033.74</v>
      </c>
      <c r="AT101" s="33">
        <f ca="1">IFERROR(IF(AND($A101=VLOOKUP($A101&amp;"."&amp;$C101,UncollectibleLookup,2,FALSE),$C101=VLOOKUP($A101&amp;"."&amp;$C101,UncollectibleLookup,4,FALSE)),0,'Module C Corrected'!AT101),'Module C Corrected'!AT101)</f>
        <v>421.2</v>
      </c>
      <c r="AU101" s="33">
        <f ca="1">IFERROR(IF(AND($A101=VLOOKUP($A101&amp;"."&amp;$C101,UncollectibleLookup,2,FALSE),$C101=VLOOKUP($A101&amp;"."&amp;$C101,UncollectibleLookup,4,FALSE)),0,'Module C Corrected'!AU101),'Module C Corrected'!AU101)</f>
        <v>2417.88</v>
      </c>
      <c r="AV101" s="33">
        <f ca="1">IFERROR(IF(AND($A101=VLOOKUP($A101&amp;"."&amp;$C101,UncollectibleLookup,2,FALSE),$C101=VLOOKUP($A101&amp;"."&amp;$C101,UncollectibleLookup,4,FALSE)),0,'Module C Corrected'!AV101),'Module C Corrected'!AV101)</f>
        <v>9207.51</v>
      </c>
      <c r="AW101" s="33">
        <f ca="1">IFERROR(IF(AND($A101=VLOOKUP($A101&amp;"."&amp;$C101,UncollectibleLookup,2,FALSE),$C101=VLOOKUP($A101&amp;"."&amp;$C101,UncollectibleLookup,4,FALSE)),0,'Module C Corrected'!AW101),'Module C Corrected'!AW101)</f>
        <v>6805.44</v>
      </c>
      <c r="AX101" s="33">
        <f ca="1">IFERROR(IF(AND($A101=VLOOKUP($A101&amp;"."&amp;$C101,UncollectibleLookup,2,FALSE),$C101=VLOOKUP($A101&amp;"."&amp;$C101,UncollectibleLookup,4,FALSE)),0,'Module C Corrected'!AX101),'Module C Corrected'!AX101)</f>
        <v>12140.14</v>
      </c>
      <c r="AY101" s="33">
        <f ca="1">IFERROR(IF(AND($A101=VLOOKUP($A101&amp;"."&amp;$C101,UncollectibleLookup,2,FALSE),$C101=VLOOKUP($A101&amp;"."&amp;$C101,UncollectibleLookup,4,FALSE)),0,'Module C Corrected'!AY101),'Module C Corrected'!AY101)</f>
        <v>6173.09</v>
      </c>
      <c r="AZ101" s="33">
        <f ca="1">IFERROR(IF(AND($A101=VLOOKUP($A101&amp;"."&amp;$C101,UncollectibleLookup,2,FALSE),$C101=VLOOKUP($A101&amp;"."&amp;$C101,UncollectibleLookup,4,FALSE)),0,'Module C Corrected'!AZ101),'Module C Corrected'!AZ101)</f>
        <v>12160.26</v>
      </c>
      <c r="BA101" s="31">
        <f t="shared" ca="1" si="53"/>
        <v>-165.79</v>
      </c>
      <c r="BB101" s="31">
        <f t="shared" ca="1" si="53"/>
        <v>-128.37</v>
      </c>
      <c r="BC101" s="31">
        <f t="shared" ca="1" si="53"/>
        <v>-78.33</v>
      </c>
      <c r="BD101" s="31">
        <f t="shared" ca="1" si="51"/>
        <v>-217.22</v>
      </c>
      <c r="BE101" s="31">
        <f t="shared" ca="1" si="51"/>
        <v>-77.48</v>
      </c>
      <c r="BF101" s="31">
        <f t="shared" ca="1" si="51"/>
        <v>-16.05</v>
      </c>
      <c r="BG101" s="31">
        <f t="shared" ca="1" si="42"/>
        <v>0</v>
      </c>
      <c r="BH101" s="31">
        <f t="shared" ca="1" si="42"/>
        <v>0</v>
      </c>
      <c r="BI101" s="31">
        <f t="shared" ca="1" si="42"/>
        <v>0</v>
      </c>
      <c r="BJ101" s="31">
        <f t="shared" ca="1" si="42"/>
        <v>-1387.44</v>
      </c>
      <c r="BK101" s="31">
        <f t="shared" ca="1" si="42"/>
        <v>-705.5</v>
      </c>
      <c r="BL101" s="31">
        <f t="shared" ca="1" si="42"/>
        <v>-1389.74</v>
      </c>
      <c r="BM101" s="6">
        <f t="shared" ca="1" si="45"/>
        <v>8.3000000000000001E-3</v>
      </c>
      <c r="BN101" s="6">
        <f t="shared" ca="1" si="45"/>
        <v>8.3000000000000001E-3</v>
      </c>
      <c r="BO101" s="6">
        <f t="shared" ca="1" si="45"/>
        <v>8.3000000000000001E-3</v>
      </c>
      <c r="BP101" s="6">
        <f t="shared" ca="1" si="45"/>
        <v>8.3000000000000001E-3</v>
      </c>
      <c r="BQ101" s="6">
        <f t="shared" ca="1" si="45"/>
        <v>8.3000000000000001E-3</v>
      </c>
      <c r="BR101" s="6">
        <f t="shared" ca="1" si="45"/>
        <v>8.3000000000000001E-3</v>
      </c>
      <c r="BS101" s="6">
        <f t="shared" ca="1" si="45"/>
        <v>8.3000000000000001E-3</v>
      </c>
      <c r="BT101" s="6">
        <f t="shared" ca="1" si="45"/>
        <v>8.3000000000000001E-3</v>
      </c>
      <c r="BU101" s="6">
        <f t="shared" ca="1" si="45"/>
        <v>8.3000000000000001E-3</v>
      </c>
      <c r="BV101" s="6">
        <f t="shared" ca="1" si="45"/>
        <v>8.3000000000000001E-3</v>
      </c>
      <c r="BW101" s="6">
        <f t="shared" ca="1" si="45"/>
        <v>8.3000000000000001E-3</v>
      </c>
      <c r="BX101" s="6">
        <f t="shared" ca="1" si="45"/>
        <v>8.3000000000000001E-3</v>
      </c>
      <c r="BY101" s="31">
        <f t="shared" ca="1" si="49"/>
        <v>4586.99</v>
      </c>
      <c r="BZ101" s="31">
        <f t="shared" ca="1" si="49"/>
        <v>3551.49</v>
      </c>
      <c r="CA101" s="31">
        <f t="shared" ca="1" si="49"/>
        <v>2167.19</v>
      </c>
      <c r="CB101" s="31">
        <f t="shared" ca="1" si="49"/>
        <v>4507.3100000000004</v>
      </c>
      <c r="CC101" s="31">
        <f t="shared" ca="1" si="49"/>
        <v>1607.63</v>
      </c>
      <c r="CD101" s="31">
        <f t="shared" ca="1" si="49"/>
        <v>332.95</v>
      </c>
      <c r="CE101" s="31">
        <f t="shared" ca="1" si="49"/>
        <v>1911.27</v>
      </c>
      <c r="CF101" s="31">
        <f t="shared" ca="1" si="49"/>
        <v>7278.32</v>
      </c>
      <c r="CG101" s="31">
        <f t="shared" ca="1" si="49"/>
        <v>5379.54</v>
      </c>
      <c r="CH101" s="31">
        <f t="shared" ca="1" si="49"/>
        <v>9596.49</v>
      </c>
      <c r="CI101" s="31">
        <f t="shared" ca="1" si="49"/>
        <v>4879.68</v>
      </c>
      <c r="CJ101" s="31">
        <f t="shared" ca="1" si="49"/>
        <v>9612.39</v>
      </c>
      <c r="CK101" s="32">
        <f t="shared" ca="1" si="54"/>
        <v>1381.62</v>
      </c>
      <c r="CL101" s="32">
        <f t="shared" ca="1" si="54"/>
        <v>1069.73</v>
      </c>
      <c r="CM101" s="32">
        <f t="shared" ca="1" si="54"/>
        <v>652.77</v>
      </c>
      <c r="CN101" s="32">
        <f t="shared" ca="1" si="52"/>
        <v>1357.62</v>
      </c>
      <c r="CO101" s="32">
        <f t="shared" ca="1" si="52"/>
        <v>484.22</v>
      </c>
      <c r="CP101" s="32">
        <f t="shared" ca="1" si="52"/>
        <v>100.29</v>
      </c>
      <c r="CQ101" s="32">
        <f t="shared" ca="1" si="43"/>
        <v>575.67999999999995</v>
      </c>
      <c r="CR101" s="32">
        <f t="shared" ca="1" si="43"/>
        <v>2192.2600000000002</v>
      </c>
      <c r="CS101" s="32">
        <f t="shared" ca="1" si="43"/>
        <v>1620.34</v>
      </c>
      <c r="CT101" s="32">
        <f t="shared" ca="1" si="43"/>
        <v>2890.51</v>
      </c>
      <c r="CU101" s="32">
        <f t="shared" ca="1" si="43"/>
        <v>1469.78</v>
      </c>
      <c r="CV101" s="32">
        <f t="shared" ca="1" si="43"/>
        <v>2895.3</v>
      </c>
      <c r="CW101" s="31">
        <f t="shared" ca="1" si="50"/>
        <v>331.57999999999993</v>
      </c>
      <c r="CX101" s="31">
        <f t="shared" ca="1" si="50"/>
        <v>256.73999999999899</v>
      </c>
      <c r="CY101" s="31">
        <f t="shared" ca="1" si="50"/>
        <v>156.65999999999991</v>
      </c>
      <c r="CZ101" s="31">
        <f t="shared" ca="1" si="50"/>
        <v>380.12999999999988</v>
      </c>
      <c r="DA101" s="31">
        <f t="shared" ca="1" si="50"/>
        <v>135.59000000000037</v>
      </c>
      <c r="DB101" s="31">
        <f t="shared" ca="1" si="50"/>
        <v>28.090000000000021</v>
      </c>
      <c r="DC101" s="31">
        <f t="shared" ca="1" si="44"/>
        <v>69.069999999999709</v>
      </c>
      <c r="DD101" s="31">
        <f t="shared" ca="1" si="44"/>
        <v>263.06999999999971</v>
      </c>
      <c r="DE101" s="31">
        <f t="shared" ca="1" si="44"/>
        <v>194.44000000000051</v>
      </c>
      <c r="DF101" s="31">
        <f t="shared" ca="1" si="44"/>
        <v>1734.3000000000006</v>
      </c>
      <c r="DG101" s="31">
        <f t="shared" ca="1" si="44"/>
        <v>881.86999999999989</v>
      </c>
      <c r="DH101" s="31">
        <f t="shared" ca="1" si="44"/>
        <v>1737.1699999999985</v>
      </c>
      <c r="DI101" s="32">
        <f t="shared" ca="1" si="36"/>
        <v>16.579999999999998</v>
      </c>
      <c r="DJ101" s="32">
        <f t="shared" ca="1" si="36"/>
        <v>12.84</v>
      </c>
      <c r="DK101" s="32">
        <f t="shared" ca="1" si="36"/>
        <v>7.83</v>
      </c>
      <c r="DL101" s="32">
        <f t="shared" ca="1" si="36"/>
        <v>19.010000000000002</v>
      </c>
      <c r="DM101" s="32">
        <f t="shared" ca="1" si="36"/>
        <v>6.78</v>
      </c>
      <c r="DN101" s="32">
        <f t="shared" ca="1" si="36"/>
        <v>1.4</v>
      </c>
      <c r="DO101" s="32">
        <f t="shared" ca="1" si="46"/>
        <v>3.45</v>
      </c>
      <c r="DP101" s="32">
        <f t="shared" ca="1" si="46"/>
        <v>13.15</v>
      </c>
      <c r="DQ101" s="32">
        <f t="shared" ca="1" si="46"/>
        <v>9.7200000000000006</v>
      </c>
      <c r="DR101" s="32">
        <f t="shared" ca="1" si="46"/>
        <v>86.72</v>
      </c>
      <c r="DS101" s="32">
        <f t="shared" ca="1" si="46"/>
        <v>44.09</v>
      </c>
      <c r="DT101" s="32">
        <f t="shared" ca="1" si="46"/>
        <v>86.86</v>
      </c>
      <c r="DU101" s="31">
        <f t="shared" ca="1" si="37"/>
        <v>106.83</v>
      </c>
      <c r="DV101" s="31">
        <f t="shared" ca="1" si="37"/>
        <v>82.11</v>
      </c>
      <c r="DW101" s="31">
        <f t="shared" ca="1" si="37"/>
        <v>49.77</v>
      </c>
      <c r="DX101" s="31">
        <f t="shared" ca="1" si="37"/>
        <v>120.05</v>
      </c>
      <c r="DY101" s="31">
        <f t="shared" ca="1" si="37"/>
        <v>42.6</v>
      </c>
      <c r="DZ101" s="31">
        <f t="shared" ca="1" si="37"/>
        <v>8.7799999999999994</v>
      </c>
      <c r="EA101" s="31">
        <f t="shared" ca="1" si="47"/>
        <v>21.47</v>
      </c>
      <c r="EB101" s="31">
        <f t="shared" ca="1" si="47"/>
        <v>81.319999999999993</v>
      </c>
      <c r="EC101" s="31">
        <f t="shared" ca="1" si="47"/>
        <v>59.78</v>
      </c>
      <c r="ED101" s="31">
        <f t="shared" ca="1" si="47"/>
        <v>530.33000000000004</v>
      </c>
      <c r="EE101" s="31">
        <f t="shared" ca="1" si="47"/>
        <v>268.17</v>
      </c>
      <c r="EF101" s="31">
        <f t="shared" ca="1" si="47"/>
        <v>525.4</v>
      </c>
      <c r="EG101" s="32">
        <f t="shared" ca="1" si="38"/>
        <v>454.9899999999999</v>
      </c>
      <c r="EH101" s="32">
        <f t="shared" ca="1" si="38"/>
        <v>351.68999999999897</v>
      </c>
      <c r="EI101" s="32">
        <f t="shared" ca="1" si="38"/>
        <v>214.25999999999993</v>
      </c>
      <c r="EJ101" s="32">
        <f t="shared" ca="1" si="38"/>
        <v>519.18999999999983</v>
      </c>
      <c r="EK101" s="32">
        <f t="shared" ca="1" si="38"/>
        <v>184.97000000000037</v>
      </c>
      <c r="EL101" s="32">
        <f t="shared" ca="1" si="38"/>
        <v>38.270000000000017</v>
      </c>
      <c r="EM101" s="32">
        <f t="shared" ca="1" si="48"/>
        <v>93.989999999999711</v>
      </c>
      <c r="EN101" s="32">
        <f t="shared" ca="1" si="48"/>
        <v>357.53999999999968</v>
      </c>
      <c r="EO101" s="32">
        <f t="shared" ca="1" si="48"/>
        <v>263.94000000000051</v>
      </c>
      <c r="EP101" s="32">
        <f t="shared" ca="1" si="48"/>
        <v>2351.3500000000008</v>
      </c>
      <c r="EQ101" s="32">
        <f t="shared" ca="1" si="48"/>
        <v>1194.1299999999999</v>
      </c>
      <c r="ER101" s="32">
        <f t="shared" ca="1" si="48"/>
        <v>2349.4299999999985</v>
      </c>
    </row>
    <row r="102" spans="1:148">
      <c r="A102" t="s">
        <v>449</v>
      </c>
      <c r="B102" s="1" t="s">
        <v>339</v>
      </c>
      <c r="C102" t="str">
        <f t="shared" ca="1" si="40"/>
        <v>SPCEXP</v>
      </c>
      <c r="D102" t="str">
        <f t="shared" ca="1" si="41"/>
        <v>Alberta-Saskatchewan Intertie - Export</v>
      </c>
      <c r="E102" s="51">
        <f ca="1">IFERROR(IF(AND($A102=VLOOKUP($A102&amp;"."&amp;$C102,UncollectibleLookup,2,FALSE),$C102=VLOOKUP($A102&amp;"."&amp;$C102,UncollectibleLookup,4,FALSE)),0,'Module C Corrected'!E102),'Module C Corrected'!E102)</f>
        <v>204.5</v>
      </c>
      <c r="F102" s="51">
        <f ca="1">IFERROR(IF(AND($A102=VLOOKUP($A102&amp;"."&amp;$C102,UncollectibleLookup,2,FALSE),$C102=VLOOKUP($A102&amp;"."&amp;$C102,UncollectibleLookup,4,FALSE)),0,'Module C Corrected'!F102),'Module C Corrected'!F102)</f>
        <v>747.25</v>
      </c>
      <c r="G102" s="51">
        <f ca="1">IFERROR(IF(AND($A102=VLOOKUP($A102&amp;"."&amp;$C102,UncollectibleLookup,2,FALSE),$C102=VLOOKUP($A102&amp;"."&amp;$C102,UncollectibleLookup,4,FALSE)),0,'Module C Corrected'!G102),'Module C Corrected'!G102)</f>
        <v>0</v>
      </c>
      <c r="H102" s="51">
        <f ca="1">IFERROR(IF(AND($A102=VLOOKUP($A102&amp;"."&amp;$C102,UncollectibleLookup,2,FALSE),$C102=VLOOKUP($A102&amp;"."&amp;$C102,UncollectibleLookup,4,FALSE)),0,'Module C Corrected'!H102),'Module C Corrected'!H102)</f>
        <v>0</v>
      </c>
      <c r="I102" s="51">
        <f ca="1">IFERROR(IF(AND($A102=VLOOKUP($A102&amp;"."&amp;$C102,UncollectibleLookup,2,FALSE),$C102=VLOOKUP($A102&amp;"."&amp;$C102,UncollectibleLookup,4,FALSE)),0,'Module C Corrected'!I102),'Module C Corrected'!I102)</f>
        <v>42</v>
      </c>
      <c r="J102" s="51">
        <f ca="1">IFERROR(IF(AND($A102=VLOOKUP($A102&amp;"."&amp;$C102,UncollectibleLookup,2,FALSE),$C102=VLOOKUP($A102&amp;"."&amp;$C102,UncollectibleLookup,4,FALSE)),0,'Module C Corrected'!J102),'Module C Corrected'!J102)</f>
        <v>0</v>
      </c>
      <c r="K102" s="51">
        <f ca="1">IFERROR(IF(AND($A102=VLOOKUP($A102&amp;"."&amp;$C102,UncollectibleLookup,2,FALSE),$C102=VLOOKUP($A102&amp;"."&amp;$C102,UncollectibleLookup,4,FALSE)),0,'Module C Corrected'!K102),'Module C Corrected'!K102)</f>
        <v>0</v>
      </c>
      <c r="L102" s="51">
        <f ca="1">IFERROR(IF(AND($A102=VLOOKUP($A102&amp;"."&amp;$C102,UncollectibleLookup,2,FALSE),$C102=VLOOKUP($A102&amp;"."&amp;$C102,UncollectibleLookup,4,FALSE)),0,'Module C Corrected'!L102),'Module C Corrected'!L102)</f>
        <v>0</v>
      </c>
      <c r="M102" s="51">
        <f ca="1">IFERROR(IF(AND($A102=VLOOKUP($A102&amp;"."&amp;$C102,UncollectibleLookup,2,FALSE),$C102=VLOOKUP($A102&amp;"."&amp;$C102,UncollectibleLookup,4,FALSE)),0,'Module C Corrected'!M102),'Module C Corrected'!M102)</f>
        <v>162</v>
      </c>
      <c r="N102" s="51">
        <f ca="1">IFERROR(IF(AND($A102=VLOOKUP($A102&amp;"."&amp;$C102,UncollectibleLookup,2,FALSE),$C102=VLOOKUP($A102&amp;"."&amp;$C102,UncollectibleLookup,4,FALSE)),0,'Module C Corrected'!N102),'Module C Corrected'!N102)</f>
        <v>0</v>
      </c>
      <c r="O102" s="51">
        <f ca="1">IFERROR(IF(AND($A102=VLOOKUP($A102&amp;"."&amp;$C102,UncollectibleLookup,2,FALSE),$C102=VLOOKUP($A102&amp;"."&amp;$C102,UncollectibleLookup,4,FALSE)),0,'Module C Corrected'!O102),'Module C Corrected'!O102)</f>
        <v>0</v>
      </c>
      <c r="P102" s="51">
        <f ca="1">IFERROR(IF(AND($A102=VLOOKUP($A102&amp;"."&amp;$C102,UncollectibleLookup,2,FALSE),$C102=VLOOKUP($A102&amp;"."&amp;$C102,UncollectibleLookup,4,FALSE)),0,'Module C Corrected'!P102),'Module C Corrected'!P102)</f>
        <v>268.5</v>
      </c>
      <c r="Q102" s="32">
        <f ca="1">IFERROR(IF(AND($A102=VLOOKUP($A102&amp;"."&amp;$C102,UncollectibleLookup,2,FALSE),$C102=VLOOKUP($A102&amp;"."&amp;$C102,UncollectibleLookup,4,FALSE)),0,'Module C Corrected'!Q102),'Module C Corrected'!Q102)</f>
        <v>10702.11</v>
      </c>
      <c r="R102" s="32">
        <f ca="1">IFERROR(IF(AND($A102=VLOOKUP($A102&amp;"."&amp;$C102,UncollectibleLookup,2,FALSE),$C102=VLOOKUP($A102&amp;"."&amp;$C102,UncollectibleLookup,4,FALSE)),0,'Module C Corrected'!R102),'Module C Corrected'!R102)</f>
        <v>39135.97</v>
      </c>
      <c r="S102" s="32">
        <f ca="1">IFERROR(IF(AND($A102=VLOOKUP($A102&amp;"."&amp;$C102,UncollectibleLookup,2,FALSE),$C102=VLOOKUP($A102&amp;"."&amp;$C102,UncollectibleLookup,4,FALSE)),0,'Module C Corrected'!S102),'Module C Corrected'!S102)</f>
        <v>0</v>
      </c>
      <c r="T102" s="32">
        <f ca="1">IFERROR(IF(AND($A102=VLOOKUP($A102&amp;"."&amp;$C102,UncollectibleLookup,2,FALSE),$C102=VLOOKUP($A102&amp;"."&amp;$C102,UncollectibleLookup,4,FALSE)),0,'Module C Corrected'!T102),'Module C Corrected'!T102)</f>
        <v>0</v>
      </c>
      <c r="U102" s="32">
        <f ca="1">IFERROR(IF(AND($A102=VLOOKUP($A102&amp;"."&amp;$C102,UncollectibleLookup,2,FALSE),$C102=VLOOKUP($A102&amp;"."&amp;$C102,UncollectibleLookup,4,FALSE)),0,'Module C Corrected'!U102),'Module C Corrected'!U102)</f>
        <v>1335.62</v>
      </c>
      <c r="V102" s="32">
        <f ca="1">IFERROR(IF(AND($A102=VLOOKUP($A102&amp;"."&amp;$C102,UncollectibleLookup,2,FALSE),$C102=VLOOKUP($A102&amp;"."&amp;$C102,UncollectibleLookup,4,FALSE)),0,'Module C Corrected'!V102),'Module C Corrected'!V102)</f>
        <v>0</v>
      </c>
      <c r="W102" s="32">
        <f ca="1">IFERROR(IF(AND($A102=VLOOKUP($A102&amp;"."&amp;$C102,UncollectibleLookup,2,FALSE),$C102=VLOOKUP($A102&amp;"."&amp;$C102,UncollectibleLookup,4,FALSE)),0,'Module C Corrected'!W102),'Module C Corrected'!W102)</f>
        <v>0</v>
      </c>
      <c r="X102" s="32">
        <f ca="1">IFERROR(IF(AND($A102=VLOOKUP($A102&amp;"."&amp;$C102,UncollectibleLookup,2,FALSE),$C102=VLOOKUP($A102&amp;"."&amp;$C102,UncollectibleLookup,4,FALSE)),0,'Module C Corrected'!X102),'Module C Corrected'!X102)</f>
        <v>0</v>
      </c>
      <c r="Y102" s="32">
        <f ca="1">IFERROR(IF(AND($A102=VLOOKUP($A102&amp;"."&amp;$C102,UncollectibleLookup,2,FALSE),$C102=VLOOKUP($A102&amp;"."&amp;$C102,UncollectibleLookup,4,FALSE)),0,'Module C Corrected'!Y102),'Module C Corrected'!Y102)</f>
        <v>5084.6400000000003</v>
      </c>
      <c r="Z102" s="32">
        <f ca="1">IFERROR(IF(AND($A102=VLOOKUP($A102&amp;"."&amp;$C102,UncollectibleLookup,2,FALSE),$C102=VLOOKUP($A102&amp;"."&amp;$C102,UncollectibleLookup,4,FALSE)),0,'Module C Corrected'!Z102),'Module C Corrected'!Z102)</f>
        <v>0</v>
      </c>
      <c r="AA102" s="32">
        <f ca="1">IFERROR(IF(AND($A102=VLOOKUP($A102&amp;"."&amp;$C102,UncollectibleLookup,2,FALSE),$C102=VLOOKUP($A102&amp;"."&amp;$C102,UncollectibleLookup,4,FALSE)),0,'Module C Corrected'!AA102),'Module C Corrected'!AA102)</f>
        <v>0</v>
      </c>
      <c r="AB102" s="32">
        <f ca="1">IFERROR(IF(AND($A102=VLOOKUP($A102&amp;"."&amp;$C102,UncollectibleLookup,2,FALSE),$C102=VLOOKUP($A102&amp;"."&amp;$C102,UncollectibleLookup,4,FALSE)),0,'Module C Corrected'!AB102),'Module C Corrected'!AB102)</f>
        <v>12159.38</v>
      </c>
      <c r="AC102" s="2">
        <f>IF(ISBLANK('Module C Corrected'!AC102),"",'Module C Corrected'!AC102)</f>
        <v>2.2999999999999998</v>
      </c>
      <c r="AD102" s="2">
        <f>IF(ISBLANK('Module C Corrected'!AD102),"",'Module C Corrected'!AD102)</f>
        <v>2.2999999999999998</v>
      </c>
      <c r="AE102" s="2" t="str">
        <f>IF(ISBLANK('Module C Corrected'!AE102),"",'Module C Corrected'!AE102)</f>
        <v/>
      </c>
      <c r="AF102" s="2" t="str">
        <f>IF(ISBLANK('Module C Corrected'!AF102),"",'Module C Corrected'!AF102)</f>
        <v/>
      </c>
      <c r="AG102" s="2">
        <f>IF(ISBLANK('Module C Corrected'!AG102),"",'Module C Corrected'!AG102)</f>
        <v>2.2999999999999998</v>
      </c>
      <c r="AH102" s="2" t="str">
        <f>IF(ISBLANK('Module C Corrected'!AH102),"",'Module C Corrected'!AH102)</f>
        <v/>
      </c>
      <c r="AI102" s="2" t="str">
        <f>IF(ISBLANK('Module C Corrected'!AI102),"",'Module C Corrected'!AI102)</f>
        <v/>
      </c>
      <c r="AJ102" s="2" t="str">
        <f>IF(ISBLANK('Module C Corrected'!AJ102),"",'Module C Corrected'!AJ102)</f>
        <v/>
      </c>
      <c r="AK102" s="2">
        <f>IF(ISBLANK('Module C Corrected'!AK102),"",'Module C Corrected'!AK102)</f>
        <v>2.2999999999999998</v>
      </c>
      <c r="AL102" s="2" t="str">
        <f>IF(ISBLANK('Module C Corrected'!AL102),"",'Module C Corrected'!AL102)</f>
        <v/>
      </c>
      <c r="AM102" s="2" t="str">
        <f>IF(ISBLANK('Module C Corrected'!AM102),"",'Module C Corrected'!AM102)</f>
        <v/>
      </c>
      <c r="AN102" s="2">
        <f>IF(ISBLANK('Module C Corrected'!AN102),"",'Module C Corrected'!AN102)</f>
        <v>2.2999999999999998</v>
      </c>
      <c r="AO102" s="33">
        <f ca="1">IFERROR(IF(AND($A102=VLOOKUP($A102&amp;"."&amp;$C102,UncollectibleLookup,2,FALSE),$C102=VLOOKUP($A102&amp;"."&amp;$C102,UncollectibleLookup,4,FALSE)),0,'Module C Corrected'!AO102),'Module C Corrected'!AO102)</f>
        <v>246.15</v>
      </c>
      <c r="AP102" s="33">
        <f ca="1">IFERROR(IF(AND($A102=VLOOKUP($A102&amp;"."&amp;$C102,UncollectibleLookup,2,FALSE),$C102=VLOOKUP($A102&amp;"."&amp;$C102,UncollectibleLookup,4,FALSE)),0,'Module C Corrected'!AP102),'Module C Corrected'!AP102)</f>
        <v>900.13</v>
      </c>
      <c r="AQ102" s="33">
        <f ca="1">IFERROR(IF(AND($A102=VLOOKUP($A102&amp;"."&amp;$C102,UncollectibleLookup,2,FALSE),$C102=VLOOKUP($A102&amp;"."&amp;$C102,UncollectibleLookup,4,FALSE)),0,'Module C Corrected'!AQ102),'Module C Corrected'!AQ102)</f>
        <v>0</v>
      </c>
      <c r="AR102" s="33">
        <f ca="1">IFERROR(IF(AND($A102=VLOOKUP($A102&amp;"."&amp;$C102,UncollectibleLookup,2,FALSE),$C102=VLOOKUP($A102&amp;"."&amp;$C102,UncollectibleLookup,4,FALSE)),0,'Module C Corrected'!AR102),'Module C Corrected'!AR102)</f>
        <v>0</v>
      </c>
      <c r="AS102" s="33">
        <f ca="1">IFERROR(IF(AND($A102=VLOOKUP($A102&amp;"."&amp;$C102,UncollectibleLookup,2,FALSE),$C102=VLOOKUP($A102&amp;"."&amp;$C102,UncollectibleLookup,4,FALSE)),0,'Module C Corrected'!AS102),'Module C Corrected'!AS102)</f>
        <v>30.72</v>
      </c>
      <c r="AT102" s="33">
        <f ca="1">IFERROR(IF(AND($A102=VLOOKUP($A102&amp;"."&amp;$C102,UncollectibleLookup,2,FALSE),$C102=VLOOKUP($A102&amp;"."&amp;$C102,UncollectibleLookup,4,FALSE)),0,'Module C Corrected'!AT102),'Module C Corrected'!AT102)</f>
        <v>0</v>
      </c>
      <c r="AU102" s="33">
        <f ca="1">IFERROR(IF(AND($A102=VLOOKUP($A102&amp;"."&amp;$C102,UncollectibleLookup,2,FALSE),$C102=VLOOKUP($A102&amp;"."&amp;$C102,UncollectibleLookup,4,FALSE)),0,'Module C Corrected'!AU102),'Module C Corrected'!AU102)</f>
        <v>0</v>
      </c>
      <c r="AV102" s="33">
        <f ca="1">IFERROR(IF(AND($A102=VLOOKUP($A102&amp;"."&amp;$C102,UncollectibleLookup,2,FALSE),$C102=VLOOKUP($A102&amp;"."&amp;$C102,UncollectibleLookup,4,FALSE)),0,'Module C Corrected'!AV102),'Module C Corrected'!AV102)</f>
        <v>0</v>
      </c>
      <c r="AW102" s="33">
        <f ca="1">IFERROR(IF(AND($A102=VLOOKUP($A102&amp;"."&amp;$C102,UncollectibleLookup,2,FALSE),$C102=VLOOKUP($A102&amp;"."&amp;$C102,UncollectibleLookup,4,FALSE)),0,'Module C Corrected'!AW102),'Module C Corrected'!AW102)</f>
        <v>116.95</v>
      </c>
      <c r="AX102" s="33">
        <f ca="1">IFERROR(IF(AND($A102=VLOOKUP($A102&amp;"."&amp;$C102,UncollectibleLookup,2,FALSE),$C102=VLOOKUP($A102&amp;"."&amp;$C102,UncollectibleLookup,4,FALSE)),0,'Module C Corrected'!AX102),'Module C Corrected'!AX102)</f>
        <v>0</v>
      </c>
      <c r="AY102" s="33">
        <f ca="1">IFERROR(IF(AND($A102=VLOOKUP($A102&amp;"."&amp;$C102,UncollectibleLookup,2,FALSE),$C102=VLOOKUP($A102&amp;"."&amp;$C102,UncollectibleLookup,4,FALSE)),0,'Module C Corrected'!AY102),'Module C Corrected'!AY102)</f>
        <v>0</v>
      </c>
      <c r="AZ102" s="33">
        <f ca="1">IFERROR(IF(AND($A102=VLOOKUP($A102&amp;"."&amp;$C102,UncollectibleLookup,2,FALSE),$C102=VLOOKUP($A102&amp;"."&amp;$C102,UncollectibleLookup,4,FALSE)),0,'Module C Corrected'!AZ102),'Module C Corrected'!AZ102)</f>
        <v>279.67</v>
      </c>
      <c r="BA102" s="31">
        <f t="shared" ca="1" si="53"/>
        <v>-3.21</v>
      </c>
      <c r="BB102" s="31">
        <f t="shared" ca="1" si="53"/>
        <v>-11.74</v>
      </c>
      <c r="BC102" s="31">
        <f t="shared" ca="1" si="53"/>
        <v>0</v>
      </c>
      <c r="BD102" s="31">
        <f t="shared" ca="1" si="51"/>
        <v>0</v>
      </c>
      <c r="BE102" s="31">
        <f t="shared" ca="1" si="51"/>
        <v>-0.53</v>
      </c>
      <c r="BF102" s="31">
        <f t="shared" ca="1" si="51"/>
        <v>0</v>
      </c>
      <c r="BG102" s="31">
        <f t="shared" ca="1" si="42"/>
        <v>0</v>
      </c>
      <c r="BH102" s="31">
        <f t="shared" ca="1" si="42"/>
        <v>0</v>
      </c>
      <c r="BI102" s="31">
        <f t="shared" ca="1" si="42"/>
        <v>0</v>
      </c>
      <c r="BJ102" s="31">
        <f t="shared" ca="1" si="42"/>
        <v>0</v>
      </c>
      <c r="BK102" s="31">
        <f t="shared" ca="1" si="42"/>
        <v>0</v>
      </c>
      <c r="BL102" s="31">
        <f t="shared" ca="1" si="42"/>
        <v>-14.59</v>
      </c>
      <c r="BM102" s="6">
        <f t="shared" ca="1" si="45"/>
        <v>2.23E-2</v>
      </c>
      <c r="BN102" s="6">
        <f t="shared" ca="1" si="45"/>
        <v>2.23E-2</v>
      </c>
      <c r="BO102" s="6">
        <f t="shared" ca="1" si="45"/>
        <v>2.23E-2</v>
      </c>
      <c r="BP102" s="6">
        <f t="shared" ca="1" si="45"/>
        <v>2.23E-2</v>
      </c>
      <c r="BQ102" s="6">
        <f t="shared" ca="1" si="45"/>
        <v>2.23E-2</v>
      </c>
      <c r="BR102" s="6">
        <f t="shared" ca="1" si="45"/>
        <v>2.23E-2</v>
      </c>
      <c r="BS102" s="6">
        <f t="shared" ca="1" si="45"/>
        <v>2.23E-2</v>
      </c>
      <c r="BT102" s="6">
        <f t="shared" ca="1" si="45"/>
        <v>2.23E-2</v>
      </c>
      <c r="BU102" s="6">
        <f t="shared" ca="1" si="45"/>
        <v>2.23E-2</v>
      </c>
      <c r="BV102" s="6">
        <f t="shared" ca="1" si="45"/>
        <v>2.23E-2</v>
      </c>
      <c r="BW102" s="6">
        <f t="shared" ca="1" si="45"/>
        <v>2.23E-2</v>
      </c>
      <c r="BX102" s="6">
        <f t="shared" ca="1" si="45"/>
        <v>2.23E-2</v>
      </c>
      <c r="BY102" s="31">
        <f t="shared" ca="1" si="49"/>
        <v>238.66</v>
      </c>
      <c r="BZ102" s="31">
        <f t="shared" ca="1" si="49"/>
        <v>872.73</v>
      </c>
      <c r="CA102" s="31">
        <f t="shared" ca="1" si="49"/>
        <v>0</v>
      </c>
      <c r="CB102" s="31">
        <f t="shared" ca="1" si="49"/>
        <v>0</v>
      </c>
      <c r="CC102" s="31">
        <f t="shared" ca="1" si="49"/>
        <v>29.78</v>
      </c>
      <c r="CD102" s="31">
        <f t="shared" ca="1" si="49"/>
        <v>0</v>
      </c>
      <c r="CE102" s="31">
        <f t="shared" ca="1" si="49"/>
        <v>0</v>
      </c>
      <c r="CF102" s="31">
        <f t="shared" ca="1" si="49"/>
        <v>0</v>
      </c>
      <c r="CG102" s="31">
        <f t="shared" ca="1" si="49"/>
        <v>113.39</v>
      </c>
      <c r="CH102" s="31">
        <f t="shared" ca="1" si="49"/>
        <v>0</v>
      </c>
      <c r="CI102" s="31">
        <f t="shared" ca="1" si="49"/>
        <v>0</v>
      </c>
      <c r="CJ102" s="31">
        <f t="shared" ca="1" si="49"/>
        <v>271.14999999999998</v>
      </c>
      <c r="CK102" s="32">
        <f t="shared" ca="1" si="54"/>
        <v>26.76</v>
      </c>
      <c r="CL102" s="32">
        <f t="shared" ca="1" si="54"/>
        <v>97.84</v>
      </c>
      <c r="CM102" s="32">
        <f t="shared" ca="1" si="54"/>
        <v>0</v>
      </c>
      <c r="CN102" s="32">
        <f t="shared" ca="1" si="52"/>
        <v>0</v>
      </c>
      <c r="CO102" s="32">
        <f t="shared" ca="1" si="52"/>
        <v>3.34</v>
      </c>
      <c r="CP102" s="32">
        <f t="shared" ca="1" si="52"/>
        <v>0</v>
      </c>
      <c r="CQ102" s="32">
        <f t="shared" ca="1" si="43"/>
        <v>0</v>
      </c>
      <c r="CR102" s="32">
        <f t="shared" ca="1" si="43"/>
        <v>0</v>
      </c>
      <c r="CS102" s="32">
        <f t="shared" ca="1" si="43"/>
        <v>12.71</v>
      </c>
      <c r="CT102" s="32">
        <f t="shared" ca="1" si="43"/>
        <v>0</v>
      </c>
      <c r="CU102" s="32">
        <f t="shared" ca="1" si="43"/>
        <v>0</v>
      </c>
      <c r="CV102" s="32">
        <f t="shared" ca="1" si="43"/>
        <v>30.4</v>
      </c>
      <c r="CW102" s="31">
        <f t="shared" ca="1" si="50"/>
        <v>22.480000000000011</v>
      </c>
      <c r="CX102" s="31">
        <f t="shared" ca="1" si="50"/>
        <v>82.180000000000049</v>
      </c>
      <c r="CY102" s="31">
        <f t="shared" ca="1" si="50"/>
        <v>0</v>
      </c>
      <c r="CZ102" s="31">
        <f t="shared" ca="1" si="50"/>
        <v>0</v>
      </c>
      <c r="DA102" s="31">
        <f t="shared" ca="1" si="50"/>
        <v>2.9300000000000059</v>
      </c>
      <c r="DB102" s="31">
        <f t="shared" ca="1" si="50"/>
        <v>0</v>
      </c>
      <c r="DC102" s="31">
        <f t="shared" ca="1" si="44"/>
        <v>0</v>
      </c>
      <c r="DD102" s="31">
        <f t="shared" ca="1" si="44"/>
        <v>0</v>
      </c>
      <c r="DE102" s="31">
        <f t="shared" ca="1" si="44"/>
        <v>9.1499999999999915</v>
      </c>
      <c r="DF102" s="31">
        <f t="shared" ca="1" si="44"/>
        <v>0</v>
      </c>
      <c r="DG102" s="31">
        <f t="shared" ca="1" si="44"/>
        <v>0</v>
      </c>
      <c r="DH102" s="31">
        <f t="shared" ca="1" si="44"/>
        <v>36.469999999999942</v>
      </c>
      <c r="DI102" s="32">
        <f t="shared" ca="1" si="36"/>
        <v>1.1200000000000001</v>
      </c>
      <c r="DJ102" s="32">
        <f t="shared" ca="1" si="36"/>
        <v>4.1100000000000003</v>
      </c>
      <c r="DK102" s="32">
        <f t="shared" ca="1" si="36"/>
        <v>0</v>
      </c>
      <c r="DL102" s="32">
        <f t="shared" ca="1" si="36"/>
        <v>0</v>
      </c>
      <c r="DM102" s="32">
        <f t="shared" ca="1" si="36"/>
        <v>0.15</v>
      </c>
      <c r="DN102" s="32">
        <f t="shared" ca="1" si="36"/>
        <v>0</v>
      </c>
      <c r="DO102" s="32">
        <f t="shared" ca="1" si="46"/>
        <v>0</v>
      </c>
      <c r="DP102" s="32">
        <f t="shared" ca="1" si="46"/>
        <v>0</v>
      </c>
      <c r="DQ102" s="32">
        <f t="shared" ca="1" si="46"/>
        <v>0.46</v>
      </c>
      <c r="DR102" s="32">
        <f t="shared" ca="1" si="46"/>
        <v>0</v>
      </c>
      <c r="DS102" s="32">
        <f t="shared" ca="1" si="46"/>
        <v>0</v>
      </c>
      <c r="DT102" s="32">
        <f t="shared" ca="1" si="46"/>
        <v>1.82</v>
      </c>
      <c r="DU102" s="31">
        <f t="shared" ca="1" si="37"/>
        <v>7.24</v>
      </c>
      <c r="DV102" s="31">
        <f t="shared" ca="1" si="37"/>
        <v>26.28</v>
      </c>
      <c r="DW102" s="31">
        <f t="shared" ca="1" si="37"/>
        <v>0</v>
      </c>
      <c r="DX102" s="31">
        <f t="shared" ca="1" si="37"/>
        <v>0</v>
      </c>
      <c r="DY102" s="31">
        <f t="shared" ca="1" si="37"/>
        <v>0.92</v>
      </c>
      <c r="DZ102" s="31">
        <f t="shared" ca="1" si="37"/>
        <v>0</v>
      </c>
      <c r="EA102" s="31">
        <f t="shared" ca="1" si="47"/>
        <v>0</v>
      </c>
      <c r="EB102" s="31">
        <f t="shared" ca="1" si="47"/>
        <v>0</v>
      </c>
      <c r="EC102" s="31">
        <f t="shared" ca="1" si="47"/>
        <v>2.81</v>
      </c>
      <c r="ED102" s="31">
        <f t="shared" ca="1" si="47"/>
        <v>0</v>
      </c>
      <c r="EE102" s="31">
        <f t="shared" ca="1" si="47"/>
        <v>0</v>
      </c>
      <c r="EF102" s="31">
        <f t="shared" ca="1" si="47"/>
        <v>11.03</v>
      </c>
      <c r="EG102" s="32">
        <f t="shared" ca="1" si="38"/>
        <v>30.840000000000011</v>
      </c>
      <c r="EH102" s="32">
        <f t="shared" ca="1" si="38"/>
        <v>112.57000000000005</v>
      </c>
      <c r="EI102" s="32">
        <f t="shared" ca="1" si="38"/>
        <v>0</v>
      </c>
      <c r="EJ102" s="32">
        <f t="shared" ca="1" si="38"/>
        <v>0</v>
      </c>
      <c r="EK102" s="32">
        <f t="shared" ca="1" si="38"/>
        <v>4.0000000000000062</v>
      </c>
      <c r="EL102" s="32">
        <f t="shared" ca="1" si="38"/>
        <v>0</v>
      </c>
      <c r="EM102" s="32">
        <f t="shared" ca="1" si="48"/>
        <v>0</v>
      </c>
      <c r="EN102" s="32">
        <f t="shared" ca="1" si="48"/>
        <v>0</v>
      </c>
      <c r="EO102" s="32">
        <f t="shared" ca="1" si="48"/>
        <v>12.419999999999993</v>
      </c>
      <c r="EP102" s="32">
        <f t="shared" ca="1" si="48"/>
        <v>0</v>
      </c>
      <c r="EQ102" s="32">
        <f t="shared" ca="1" si="48"/>
        <v>0</v>
      </c>
      <c r="ER102" s="32">
        <f t="shared" ca="1" si="48"/>
        <v>49.319999999999943</v>
      </c>
    </row>
    <row r="103" spans="1:148">
      <c r="A103" t="s">
        <v>449</v>
      </c>
      <c r="B103" s="1" t="s">
        <v>108</v>
      </c>
      <c r="C103" t="str">
        <f t="shared" ca="1" si="40"/>
        <v>BCHIMP</v>
      </c>
      <c r="D103" t="str">
        <f t="shared" ca="1" si="41"/>
        <v>Alberta-BC Intertie - Import</v>
      </c>
      <c r="E103" s="51">
        <f ca="1">IFERROR(IF(AND($A103=VLOOKUP($A103&amp;"."&amp;$C103,UncollectibleLookup,2,FALSE),$C103=VLOOKUP($A103&amp;"."&amp;$C103,UncollectibleLookup,4,FALSE)),0,'Module C Corrected'!E103),'Module C Corrected'!E103)</f>
        <v>162538</v>
      </c>
      <c r="F103" s="51">
        <f ca="1">IFERROR(IF(AND($A103=VLOOKUP($A103&amp;"."&amp;$C103,UncollectibleLookup,2,FALSE),$C103=VLOOKUP($A103&amp;"."&amp;$C103,UncollectibleLookup,4,FALSE)),0,'Module C Corrected'!F103),'Module C Corrected'!F103)</f>
        <v>132772</v>
      </c>
      <c r="G103" s="51">
        <f ca="1">IFERROR(IF(AND($A103=VLOOKUP($A103&amp;"."&amp;$C103,UncollectibleLookup,2,FALSE),$C103=VLOOKUP($A103&amp;"."&amp;$C103,UncollectibleLookup,4,FALSE)),0,'Module C Corrected'!G103),'Module C Corrected'!G103)</f>
        <v>128969</v>
      </c>
      <c r="H103" s="51">
        <f ca="1">IFERROR(IF(AND($A103=VLOOKUP($A103&amp;"."&amp;$C103,UncollectibleLookup,2,FALSE),$C103=VLOOKUP($A103&amp;"."&amp;$C103,UncollectibleLookup,4,FALSE)),0,'Module C Corrected'!H103),'Module C Corrected'!H103)</f>
        <v>57129</v>
      </c>
      <c r="I103" s="51">
        <f ca="1">IFERROR(IF(AND($A103=VLOOKUP($A103&amp;"."&amp;$C103,UncollectibleLookup,2,FALSE),$C103=VLOOKUP($A103&amp;"."&amp;$C103,UncollectibleLookup,4,FALSE)),0,'Module C Corrected'!I103),'Module C Corrected'!I103)</f>
        <v>111881</v>
      </c>
      <c r="J103" s="51">
        <f ca="1">IFERROR(IF(AND($A103=VLOOKUP($A103&amp;"."&amp;$C103,UncollectibleLookup,2,FALSE),$C103=VLOOKUP($A103&amp;"."&amp;$C103,UncollectibleLookup,4,FALSE)),0,'Module C Corrected'!J103),'Module C Corrected'!J103)</f>
        <v>100571</v>
      </c>
      <c r="K103" s="51">
        <f ca="1">IFERROR(IF(AND($A103=VLOOKUP($A103&amp;"."&amp;$C103,UncollectibleLookup,2,FALSE),$C103=VLOOKUP($A103&amp;"."&amp;$C103,UncollectibleLookup,4,FALSE)),0,'Module C Corrected'!K103),'Module C Corrected'!K103)</f>
        <v>94137</v>
      </c>
      <c r="L103" s="51">
        <f ca="1">IFERROR(IF(AND($A103=VLOOKUP($A103&amp;"."&amp;$C103,UncollectibleLookup,2,FALSE),$C103=VLOOKUP($A103&amp;"."&amp;$C103,UncollectibleLookup,4,FALSE)),0,'Module C Corrected'!L103),'Module C Corrected'!L103)</f>
        <v>29832</v>
      </c>
      <c r="M103" s="51">
        <f ca="1">IFERROR(IF(AND($A103=VLOOKUP($A103&amp;"."&amp;$C103,UncollectibleLookup,2,FALSE),$C103=VLOOKUP($A103&amp;"."&amp;$C103,UncollectibleLookup,4,FALSE)),0,'Module C Corrected'!M103),'Module C Corrected'!M103)</f>
        <v>14466</v>
      </c>
      <c r="N103" s="51">
        <f ca="1">IFERROR(IF(AND($A103=VLOOKUP($A103&amp;"."&amp;$C103,UncollectibleLookup,2,FALSE),$C103=VLOOKUP($A103&amp;"."&amp;$C103,UncollectibleLookup,4,FALSE)),0,'Module C Corrected'!N103),'Module C Corrected'!N103)</f>
        <v>26021</v>
      </c>
      <c r="O103" s="51">
        <f ca="1">IFERROR(IF(AND($A103=VLOOKUP($A103&amp;"."&amp;$C103,UncollectibleLookup,2,FALSE),$C103=VLOOKUP($A103&amp;"."&amp;$C103,UncollectibleLookup,4,FALSE)),0,'Module C Corrected'!O103),'Module C Corrected'!O103)</f>
        <v>62595</v>
      </c>
      <c r="P103" s="51">
        <f ca="1">IFERROR(IF(AND($A103=VLOOKUP($A103&amp;"."&amp;$C103,UncollectibleLookup,2,FALSE),$C103=VLOOKUP($A103&amp;"."&amp;$C103,UncollectibleLookup,4,FALSE)),0,'Module C Corrected'!P103),'Module C Corrected'!P103)</f>
        <v>59681</v>
      </c>
      <c r="Q103" s="32">
        <f ca="1">IFERROR(IF(AND($A103=VLOOKUP($A103&amp;"."&amp;$C103,UncollectibleLookup,2,FALSE),$C103=VLOOKUP($A103&amp;"."&amp;$C103,UncollectibleLookup,4,FALSE)),0,'Module C Corrected'!Q103),'Module C Corrected'!Q103)</f>
        <v>21644989.350000001</v>
      </c>
      <c r="R103" s="32">
        <f ca="1">IFERROR(IF(AND($A103=VLOOKUP($A103&amp;"."&amp;$C103,UncollectibleLookup,2,FALSE),$C103=VLOOKUP($A103&amp;"."&amp;$C103,UncollectibleLookup,4,FALSE)),0,'Module C Corrected'!R103),'Module C Corrected'!R103)</f>
        <v>7584364.0599999996</v>
      </c>
      <c r="S103" s="32">
        <f ca="1">IFERROR(IF(AND($A103=VLOOKUP($A103&amp;"."&amp;$C103,UncollectibleLookup,2,FALSE),$C103=VLOOKUP($A103&amp;"."&amp;$C103,UncollectibleLookup,4,FALSE)),0,'Module C Corrected'!S103),'Module C Corrected'!S103)</f>
        <v>6166805.5899999999</v>
      </c>
      <c r="T103" s="32">
        <f ca="1">IFERROR(IF(AND($A103=VLOOKUP($A103&amp;"."&amp;$C103,UncollectibleLookup,2,FALSE),$C103=VLOOKUP($A103&amp;"."&amp;$C103,UncollectibleLookup,4,FALSE)),0,'Module C Corrected'!T103),'Module C Corrected'!T103)</f>
        <v>2125325.66</v>
      </c>
      <c r="U103" s="32">
        <f ca="1">IFERROR(IF(AND($A103=VLOOKUP($A103&amp;"."&amp;$C103,UncollectibleLookup,2,FALSE),$C103=VLOOKUP($A103&amp;"."&amp;$C103,UncollectibleLookup,4,FALSE)),0,'Module C Corrected'!U103),'Module C Corrected'!U103)</f>
        <v>3992896.38</v>
      </c>
      <c r="V103" s="32">
        <f ca="1">IFERROR(IF(AND($A103=VLOOKUP($A103&amp;"."&amp;$C103,UncollectibleLookup,2,FALSE),$C103=VLOOKUP($A103&amp;"."&amp;$C103,UncollectibleLookup,4,FALSE)),0,'Module C Corrected'!V103),'Module C Corrected'!V103)</f>
        <v>3595625.16</v>
      </c>
      <c r="W103" s="32">
        <f ca="1">IFERROR(IF(AND($A103=VLOOKUP($A103&amp;"."&amp;$C103,UncollectibleLookup,2,FALSE),$C103=VLOOKUP($A103&amp;"."&amp;$C103,UncollectibleLookup,4,FALSE)),0,'Module C Corrected'!W103),'Module C Corrected'!W103)</f>
        <v>5219457.4000000004</v>
      </c>
      <c r="X103" s="32">
        <f ca="1">IFERROR(IF(AND($A103=VLOOKUP($A103&amp;"."&amp;$C103,UncollectibleLookup,2,FALSE),$C103=VLOOKUP($A103&amp;"."&amp;$C103,UncollectibleLookup,4,FALSE)),0,'Module C Corrected'!X103),'Module C Corrected'!X103)</f>
        <v>1787707.14</v>
      </c>
      <c r="Y103" s="32">
        <f ca="1">IFERROR(IF(AND($A103=VLOOKUP($A103&amp;"."&amp;$C103,UncollectibleLookup,2,FALSE),$C103=VLOOKUP($A103&amp;"."&amp;$C103,UncollectibleLookup,4,FALSE)),0,'Module C Corrected'!Y103),'Module C Corrected'!Y103)</f>
        <v>2215945.5299999998</v>
      </c>
      <c r="Z103" s="32">
        <f ca="1">IFERROR(IF(AND($A103=VLOOKUP($A103&amp;"."&amp;$C103,UncollectibleLookup,2,FALSE),$C103=VLOOKUP($A103&amp;"."&amp;$C103,UncollectibleLookup,4,FALSE)),0,'Module C Corrected'!Z103),'Module C Corrected'!Z103)</f>
        <v>1228715.8899999999</v>
      </c>
      <c r="AA103" s="32">
        <f ca="1">IFERROR(IF(AND($A103=VLOOKUP($A103&amp;"."&amp;$C103,UncollectibleLookup,2,FALSE),$C103=VLOOKUP($A103&amp;"."&amp;$C103,UncollectibleLookup,4,FALSE)),0,'Module C Corrected'!AA103),'Module C Corrected'!AA103)</f>
        <v>4661826.71</v>
      </c>
      <c r="AB103" s="32">
        <f ca="1">IFERROR(IF(AND($A103=VLOOKUP($A103&amp;"."&amp;$C103,UncollectibleLookup,2,FALSE),$C103=VLOOKUP($A103&amp;"."&amp;$C103,UncollectibleLookup,4,FALSE)),0,'Module C Corrected'!AB103),'Module C Corrected'!AB103)</f>
        <v>4602427.74</v>
      </c>
      <c r="AC103" s="2">
        <f>IF(ISBLANK('Module C Corrected'!AC103),"",'Module C Corrected'!AC103)</f>
        <v>0.16</v>
      </c>
      <c r="AD103" s="2">
        <f>IF(ISBLANK('Module C Corrected'!AD103),"",'Module C Corrected'!AD103)</f>
        <v>0.16</v>
      </c>
      <c r="AE103" s="2">
        <f>IF(ISBLANK('Module C Corrected'!AE103),"",'Module C Corrected'!AE103)</f>
        <v>0.16</v>
      </c>
      <c r="AF103" s="2">
        <f>IF(ISBLANK('Module C Corrected'!AF103),"",'Module C Corrected'!AF103)</f>
        <v>0.16</v>
      </c>
      <c r="AG103" s="2">
        <f>IF(ISBLANK('Module C Corrected'!AG103),"",'Module C Corrected'!AG103)</f>
        <v>0.16</v>
      </c>
      <c r="AH103" s="2">
        <f>IF(ISBLANK('Module C Corrected'!AH103),"",'Module C Corrected'!AH103)</f>
        <v>0.16</v>
      </c>
      <c r="AI103" s="2">
        <f>IF(ISBLANK('Module C Corrected'!AI103),"",'Module C Corrected'!AI103)</f>
        <v>0.16</v>
      </c>
      <c r="AJ103" s="2">
        <f>IF(ISBLANK('Module C Corrected'!AJ103),"",'Module C Corrected'!AJ103)</f>
        <v>0.16</v>
      </c>
      <c r="AK103" s="2">
        <f>IF(ISBLANK('Module C Corrected'!AK103),"",'Module C Corrected'!AK103)</f>
        <v>0.16</v>
      </c>
      <c r="AL103" s="2">
        <f>IF(ISBLANK('Module C Corrected'!AL103),"",'Module C Corrected'!AL103)</f>
        <v>0.16</v>
      </c>
      <c r="AM103" s="2">
        <f>IF(ISBLANK('Module C Corrected'!AM103),"",'Module C Corrected'!AM103)</f>
        <v>0.16</v>
      </c>
      <c r="AN103" s="2">
        <f>IF(ISBLANK('Module C Corrected'!AN103),"",'Module C Corrected'!AN103)</f>
        <v>0.16</v>
      </c>
      <c r="AO103" s="33">
        <f ca="1">IFERROR(IF(AND($A103=VLOOKUP($A103&amp;"."&amp;$C103,UncollectibleLookup,2,FALSE),$C103=VLOOKUP($A103&amp;"."&amp;$C103,UncollectibleLookup,4,FALSE)),0,'Module C Corrected'!AO103),'Module C Corrected'!AO103)</f>
        <v>34631.980000000003</v>
      </c>
      <c r="AP103" s="33">
        <f ca="1">IFERROR(IF(AND($A103=VLOOKUP($A103&amp;"."&amp;$C103,UncollectibleLookup,2,FALSE),$C103=VLOOKUP($A103&amp;"."&amp;$C103,UncollectibleLookup,4,FALSE)),0,'Module C Corrected'!AP103),'Module C Corrected'!AP103)</f>
        <v>12134.98</v>
      </c>
      <c r="AQ103" s="33">
        <f ca="1">IFERROR(IF(AND($A103=VLOOKUP($A103&amp;"."&amp;$C103,UncollectibleLookup,2,FALSE),$C103=VLOOKUP($A103&amp;"."&amp;$C103,UncollectibleLookup,4,FALSE)),0,'Module C Corrected'!AQ103),'Module C Corrected'!AQ103)</f>
        <v>9866.89</v>
      </c>
      <c r="AR103" s="33">
        <f ca="1">IFERROR(IF(AND($A103=VLOOKUP($A103&amp;"."&amp;$C103,UncollectibleLookup,2,FALSE),$C103=VLOOKUP($A103&amp;"."&amp;$C103,UncollectibleLookup,4,FALSE)),0,'Module C Corrected'!AR103),'Module C Corrected'!AR103)</f>
        <v>3400.52</v>
      </c>
      <c r="AS103" s="33">
        <f ca="1">IFERROR(IF(AND($A103=VLOOKUP($A103&amp;"."&amp;$C103,UncollectibleLookup,2,FALSE),$C103=VLOOKUP($A103&amp;"."&amp;$C103,UncollectibleLookup,4,FALSE)),0,'Module C Corrected'!AS103),'Module C Corrected'!AS103)</f>
        <v>6388.63</v>
      </c>
      <c r="AT103" s="33">
        <f ca="1">IFERROR(IF(AND($A103=VLOOKUP($A103&amp;"."&amp;$C103,UncollectibleLookup,2,FALSE),$C103=VLOOKUP($A103&amp;"."&amp;$C103,UncollectibleLookup,4,FALSE)),0,'Module C Corrected'!AT103),'Module C Corrected'!AT103)</f>
        <v>5753</v>
      </c>
      <c r="AU103" s="33">
        <f ca="1">IFERROR(IF(AND($A103=VLOOKUP($A103&amp;"."&amp;$C103,UncollectibleLookup,2,FALSE),$C103=VLOOKUP($A103&amp;"."&amp;$C103,UncollectibleLookup,4,FALSE)),0,'Module C Corrected'!AU103),'Module C Corrected'!AU103)</f>
        <v>8351.1299999999992</v>
      </c>
      <c r="AV103" s="33">
        <f ca="1">IFERROR(IF(AND($A103=VLOOKUP($A103&amp;"."&amp;$C103,UncollectibleLookup,2,FALSE),$C103=VLOOKUP($A103&amp;"."&amp;$C103,UncollectibleLookup,4,FALSE)),0,'Module C Corrected'!AV103),'Module C Corrected'!AV103)</f>
        <v>2860.33</v>
      </c>
      <c r="AW103" s="33">
        <f ca="1">IFERROR(IF(AND($A103=VLOOKUP($A103&amp;"."&amp;$C103,UncollectibleLookup,2,FALSE),$C103=VLOOKUP($A103&amp;"."&amp;$C103,UncollectibleLookup,4,FALSE)),0,'Module C Corrected'!AW103),'Module C Corrected'!AW103)</f>
        <v>3545.51</v>
      </c>
      <c r="AX103" s="33">
        <f ca="1">IFERROR(IF(AND($A103=VLOOKUP($A103&amp;"."&amp;$C103,UncollectibleLookup,2,FALSE),$C103=VLOOKUP($A103&amp;"."&amp;$C103,UncollectibleLookup,4,FALSE)),0,'Module C Corrected'!AX103),'Module C Corrected'!AX103)</f>
        <v>1965.95</v>
      </c>
      <c r="AY103" s="33">
        <f ca="1">IFERROR(IF(AND($A103=VLOOKUP($A103&amp;"."&amp;$C103,UncollectibleLookup,2,FALSE),$C103=VLOOKUP($A103&amp;"."&amp;$C103,UncollectibleLookup,4,FALSE)),0,'Module C Corrected'!AY103),'Module C Corrected'!AY103)</f>
        <v>7458.92</v>
      </c>
      <c r="AZ103" s="33">
        <f ca="1">IFERROR(IF(AND($A103=VLOOKUP($A103&amp;"."&amp;$C103,UncollectibleLookup,2,FALSE),$C103=VLOOKUP($A103&amp;"."&amp;$C103,UncollectibleLookup,4,FALSE)),0,'Module C Corrected'!AZ103),'Module C Corrected'!AZ103)</f>
        <v>7363.88</v>
      </c>
      <c r="BA103" s="31">
        <f t="shared" ca="1" si="53"/>
        <v>-6493.5</v>
      </c>
      <c r="BB103" s="31">
        <f t="shared" ca="1" si="53"/>
        <v>-2275.31</v>
      </c>
      <c r="BC103" s="31">
        <f t="shared" ca="1" si="53"/>
        <v>-1850.04</v>
      </c>
      <c r="BD103" s="31">
        <f t="shared" ca="1" si="51"/>
        <v>-850.13</v>
      </c>
      <c r="BE103" s="31">
        <f t="shared" ca="1" si="51"/>
        <v>-1597.16</v>
      </c>
      <c r="BF103" s="31">
        <f t="shared" ca="1" si="51"/>
        <v>-1438.25</v>
      </c>
      <c r="BG103" s="31">
        <f t="shared" ca="1" si="42"/>
        <v>0</v>
      </c>
      <c r="BH103" s="31">
        <f t="shared" ca="1" si="42"/>
        <v>0</v>
      </c>
      <c r="BI103" s="31">
        <f t="shared" ca="1" si="42"/>
        <v>0</v>
      </c>
      <c r="BJ103" s="31">
        <f t="shared" ca="1" si="42"/>
        <v>-1474.46</v>
      </c>
      <c r="BK103" s="31">
        <f t="shared" ca="1" si="42"/>
        <v>-5594.19</v>
      </c>
      <c r="BL103" s="31">
        <f t="shared" ca="1" si="42"/>
        <v>-5522.91</v>
      </c>
      <c r="BM103" s="6">
        <f t="shared" ca="1" si="45"/>
        <v>-1.5900000000000001E-2</v>
      </c>
      <c r="BN103" s="6">
        <f t="shared" ca="1" si="45"/>
        <v>-1.5900000000000001E-2</v>
      </c>
      <c r="BO103" s="6">
        <f t="shared" ca="1" si="45"/>
        <v>-1.5900000000000001E-2</v>
      </c>
      <c r="BP103" s="6">
        <f t="shared" ca="1" si="45"/>
        <v>-1.5900000000000001E-2</v>
      </c>
      <c r="BQ103" s="6">
        <f t="shared" ca="1" si="45"/>
        <v>-1.5900000000000001E-2</v>
      </c>
      <c r="BR103" s="6">
        <f t="shared" ca="1" si="45"/>
        <v>-1.5900000000000001E-2</v>
      </c>
      <c r="BS103" s="6">
        <f t="shared" ca="1" si="45"/>
        <v>-1.5900000000000001E-2</v>
      </c>
      <c r="BT103" s="6">
        <f t="shared" ca="1" si="45"/>
        <v>-1.5900000000000001E-2</v>
      </c>
      <c r="BU103" s="6">
        <f t="shared" ca="1" si="45"/>
        <v>-1.5900000000000001E-2</v>
      </c>
      <c r="BV103" s="6">
        <f t="shared" ca="1" si="45"/>
        <v>-1.5900000000000001E-2</v>
      </c>
      <c r="BW103" s="6">
        <f t="shared" ca="1" si="45"/>
        <v>-1.5900000000000001E-2</v>
      </c>
      <c r="BX103" s="6">
        <f t="shared" ca="1" si="45"/>
        <v>-1.5900000000000001E-2</v>
      </c>
      <c r="BY103" s="31">
        <f t="shared" ca="1" si="49"/>
        <v>-344155.33</v>
      </c>
      <c r="BZ103" s="31">
        <f t="shared" ca="1" si="49"/>
        <v>-120591.39</v>
      </c>
      <c r="CA103" s="31">
        <f t="shared" ca="1" si="49"/>
        <v>-98052.21</v>
      </c>
      <c r="CB103" s="31">
        <f t="shared" ca="1" si="49"/>
        <v>-33792.68</v>
      </c>
      <c r="CC103" s="31">
        <f t="shared" ca="1" si="49"/>
        <v>-63487.05</v>
      </c>
      <c r="CD103" s="31">
        <f t="shared" ca="1" si="49"/>
        <v>-57170.44</v>
      </c>
      <c r="CE103" s="31">
        <f t="shared" ca="1" si="49"/>
        <v>-82989.37</v>
      </c>
      <c r="CF103" s="31">
        <f t="shared" ca="1" si="49"/>
        <v>-28424.54</v>
      </c>
      <c r="CG103" s="31">
        <f t="shared" ca="1" si="49"/>
        <v>-35233.53</v>
      </c>
      <c r="CH103" s="31">
        <f t="shared" ca="1" si="49"/>
        <v>-19536.580000000002</v>
      </c>
      <c r="CI103" s="31">
        <f t="shared" ca="1" si="49"/>
        <v>-74123.039999999994</v>
      </c>
      <c r="CJ103" s="31">
        <f t="shared" ca="1" si="49"/>
        <v>-73178.600000000006</v>
      </c>
      <c r="CK103" s="32">
        <f t="shared" ca="1" si="54"/>
        <v>54112.47</v>
      </c>
      <c r="CL103" s="32">
        <f t="shared" ca="1" si="54"/>
        <v>18960.91</v>
      </c>
      <c r="CM103" s="32">
        <f t="shared" ca="1" si="54"/>
        <v>15417.01</v>
      </c>
      <c r="CN103" s="32">
        <f t="shared" ca="1" si="52"/>
        <v>5313.31</v>
      </c>
      <c r="CO103" s="32">
        <f t="shared" ca="1" si="52"/>
        <v>9982.24</v>
      </c>
      <c r="CP103" s="32">
        <f t="shared" ca="1" si="52"/>
        <v>8989.06</v>
      </c>
      <c r="CQ103" s="32">
        <f t="shared" ca="1" si="43"/>
        <v>13048.64</v>
      </c>
      <c r="CR103" s="32">
        <f t="shared" ca="1" si="43"/>
        <v>4469.2700000000004</v>
      </c>
      <c r="CS103" s="32">
        <f t="shared" ca="1" si="43"/>
        <v>5539.86</v>
      </c>
      <c r="CT103" s="32">
        <f t="shared" ca="1" si="43"/>
        <v>3071.79</v>
      </c>
      <c r="CU103" s="32">
        <f t="shared" ca="1" si="43"/>
        <v>11654.57</v>
      </c>
      <c r="CV103" s="32">
        <f t="shared" ca="1" si="43"/>
        <v>11506.07</v>
      </c>
      <c r="CW103" s="31">
        <f t="shared" ca="1" si="50"/>
        <v>-318181.33999999997</v>
      </c>
      <c r="CX103" s="31">
        <f t="shared" ca="1" si="50"/>
        <v>-111490.15</v>
      </c>
      <c r="CY103" s="31">
        <f t="shared" ca="1" si="50"/>
        <v>-90652.050000000017</v>
      </c>
      <c r="CZ103" s="31">
        <f t="shared" ca="1" si="50"/>
        <v>-31029.759999999998</v>
      </c>
      <c r="DA103" s="31">
        <f t="shared" ca="1" si="50"/>
        <v>-58296.28</v>
      </c>
      <c r="DB103" s="31">
        <f t="shared" ca="1" si="50"/>
        <v>-52496.130000000005</v>
      </c>
      <c r="DC103" s="31">
        <f t="shared" ca="1" si="44"/>
        <v>-78291.86</v>
      </c>
      <c r="DD103" s="31">
        <f t="shared" ca="1" si="44"/>
        <v>-26815.599999999999</v>
      </c>
      <c r="DE103" s="31">
        <f t="shared" ca="1" si="44"/>
        <v>-33239.18</v>
      </c>
      <c r="DF103" s="31">
        <f t="shared" ca="1" si="44"/>
        <v>-16956.280000000002</v>
      </c>
      <c r="DG103" s="31">
        <f t="shared" ca="1" si="44"/>
        <v>-64333.2</v>
      </c>
      <c r="DH103" s="31">
        <f t="shared" ca="1" si="44"/>
        <v>-63513.5</v>
      </c>
      <c r="DI103" s="32">
        <f t="shared" ca="1" si="36"/>
        <v>-15909.07</v>
      </c>
      <c r="DJ103" s="32">
        <f t="shared" ca="1" si="36"/>
        <v>-5574.51</v>
      </c>
      <c r="DK103" s="32">
        <f t="shared" ca="1" si="36"/>
        <v>-4532.6000000000004</v>
      </c>
      <c r="DL103" s="32">
        <f t="shared" ca="1" si="36"/>
        <v>-1551.49</v>
      </c>
      <c r="DM103" s="32">
        <f t="shared" ca="1" si="36"/>
        <v>-2914.81</v>
      </c>
      <c r="DN103" s="32">
        <f t="shared" ca="1" si="36"/>
        <v>-2624.81</v>
      </c>
      <c r="DO103" s="32">
        <f t="shared" ca="1" si="46"/>
        <v>-3914.59</v>
      </c>
      <c r="DP103" s="32">
        <f t="shared" ca="1" si="46"/>
        <v>-1340.78</v>
      </c>
      <c r="DQ103" s="32">
        <f t="shared" ca="1" si="46"/>
        <v>-1661.96</v>
      </c>
      <c r="DR103" s="32">
        <f t="shared" ca="1" si="46"/>
        <v>-847.81</v>
      </c>
      <c r="DS103" s="32">
        <f t="shared" ca="1" si="46"/>
        <v>-3216.66</v>
      </c>
      <c r="DT103" s="32">
        <f t="shared" ca="1" si="46"/>
        <v>-3175.68</v>
      </c>
      <c r="DU103" s="31">
        <f t="shared" ca="1" si="37"/>
        <v>-102508.54</v>
      </c>
      <c r="DV103" s="31">
        <f t="shared" ca="1" si="37"/>
        <v>-35658.400000000001</v>
      </c>
      <c r="DW103" s="31">
        <f t="shared" ca="1" si="37"/>
        <v>-28802.42</v>
      </c>
      <c r="DX103" s="31">
        <f t="shared" ca="1" si="37"/>
        <v>-9799.6299999999992</v>
      </c>
      <c r="DY103" s="31">
        <f t="shared" ca="1" si="37"/>
        <v>-18314.95</v>
      </c>
      <c r="DZ103" s="31">
        <f t="shared" ca="1" si="37"/>
        <v>-16403.55</v>
      </c>
      <c r="EA103" s="31">
        <f t="shared" ca="1" si="47"/>
        <v>-24335.279999999999</v>
      </c>
      <c r="EB103" s="31">
        <f t="shared" ca="1" si="47"/>
        <v>-8289.48</v>
      </c>
      <c r="EC103" s="31">
        <f t="shared" ca="1" si="47"/>
        <v>-10218.74</v>
      </c>
      <c r="ED103" s="31">
        <f t="shared" ca="1" si="47"/>
        <v>-5185</v>
      </c>
      <c r="EE103" s="31">
        <f t="shared" ca="1" si="47"/>
        <v>-19562.95</v>
      </c>
      <c r="EF103" s="31">
        <f t="shared" ca="1" si="47"/>
        <v>-19209.29</v>
      </c>
      <c r="EG103" s="32">
        <f t="shared" ca="1" si="38"/>
        <v>-436598.94999999995</v>
      </c>
      <c r="EH103" s="32">
        <f t="shared" ca="1" si="38"/>
        <v>-152723.06</v>
      </c>
      <c r="EI103" s="32">
        <f t="shared" ca="1" si="38"/>
        <v>-123987.07000000002</v>
      </c>
      <c r="EJ103" s="32">
        <f t="shared" ca="1" si="38"/>
        <v>-42380.88</v>
      </c>
      <c r="EK103" s="32">
        <f t="shared" ca="1" si="38"/>
        <v>-79526.039999999994</v>
      </c>
      <c r="EL103" s="32">
        <f t="shared" ca="1" si="38"/>
        <v>-71524.490000000005</v>
      </c>
      <c r="EM103" s="32">
        <f t="shared" ca="1" si="48"/>
        <v>-106541.73</v>
      </c>
      <c r="EN103" s="32">
        <f t="shared" ca="1" si="48"/>
        <v>-36445.86</v>
      </c>
      <c r="EO103" s="32">
        <f t="shared" ca="1" si="48"/>
        <v>-45119.88</v>
      </c>
      <c r="EP103" s="32">
        <f t="shared" ca="1" si="48"/>
        <v>-22989.090000000004</v>
      </c>
      <c r="EQ103" s="32">
        <f t="shared" ca="1" si="48"/>
        <v>-87112.81</v>
      </c>
      <c r="ER103" s="32">
        <f t="shared" ca="1" si="48"/>
        <v>-85898.47</v>
      </c>
    </row>
    <row r="104" spans="1:148">
      <c r="A104" t="s">
        <v>449</v>
      </c>
      <c r="B104" s="1" t="s">
        <v>394</v>
      </c>
      <c r="C104" t="str">
        <f t="shared" ca="1" si="40"/>
        <v>SPCIMP</v>
      </c>
      <c r="D104" t="str">
        <f t="shared" ca="1" si="41"/>
        <v>Alberta-Saskatchewan Intertie - Import</v>
      </c>
      <c r="E104" s="51">
        <f ca="1">IFERROR(IF(AND($A104=VLOOKUP($A104&amp;"."&amp;$C104,UncollectibleLookup,2,FALSE),$C104=VLOOKUP($A104&amp;"."&amp;$C104,UncollectibleLookup,4,FALSE)),0,'Module C Corrected'!E104),'Module C Corrected'!E104)</f>
        <v>10730</v>
      </c>
      <c r="F104" s="51">
        <f ca="1">IFERROR(IF(AND($A104=VLOOKUP($A104&amp;"."&amp;$C104,UncollectibleLookup,2,FALSE),$C104=VLOOKUP($A104&amp;"."&amp;$C104,UncollectibleLookup,4,FALSE)),0,'Module C Corrected'!F104),'Module C Corrected'!F104)</f>
        <v>885</v>
      </c>
      <c r="G104" s="51">
        <f ca="1">IFERROR(IF(AND($A104=VLOOKUP($A104&amp;"."&amp;$C104,UncollectibleLookup,2,FALSE),$C104=VLOOKUP($A104&amp;"."&amp;$C104,UncollectibleLookup,4,FALSE)),0,'Module C Corrected'!G104),'Module C Corrected'!G104)</f>
        <v>877</v>
      </c>
      <c r="H104" s="51">
        <f ca="1">IFERROR(IF(AND($A104=VLOOKUP($A104&amp;"."&amp;$C104,UncollectibleLookup,2,FALSE),$C104=VLOOKUP($A104&amp;"."&amp;$C104,UncollectibleLookup,4,FALSE)),0,'Module C Corrected'!H104),'Module C Corrected'!H104)</f>
        <v>4200</v>
      </c>
      <c r="I104" s="51">
        <f ca="1">IFERROR(IF(AND($A104=VLOOKUP($A104&amp;"."&amp;$C104,UncollectibleLookup,2,FALSE),$C104=VLOOKUP($A104&amp;"."&amp;$C104,UncollectibleLookup,4,FALSE)),0,'Module C Corrected'!I104),'Module C Corrected'!I104)</f>
        <v>1232</v>
      </c>
      <c r="J104" s="51">
        <f ca="1">IFERROR(IF(AND($A104=VLOOKUP($A104&amp;"."&amp;$C104,UncollectibleLookup,2,FALSE),$C104=VLOOKUP($A104&amp;"."&amp;$C104,UncollectibleLookup,4,FALSE)),0,'Module C Corrected'!J104),'Module C Corrected'!J104)</f>
        <v>297</v>
      </c>
      <c r="K104" s="51">
        <f ca="1">IFERROR(IF(AND($A104=VLOOKUP($A104&amp;"."&amp;$C104,UncollectibleLookup,2,FALSE),$C104=VLOOKUP($A104&amp;"."&amp;$C104,UncollectibleLookup,4,FALSE)),0,'Module C Corrected'!K104),'Module C Corrected'!K104)</f>
        <v>505</v>
      </c>
      <c r="L104" s="51">
        <f ca="1">IFERROR(IF(AND($A104=VLOOKUP($A104&amp;"."&amp;$C104,UncollectibleLookup,2,FALSE),$C104=VLOOKUP($A104&amp;"."&amp;$C104,UncollectibleLookup,4,FALSE)),0,'Module C Corrected'!L104),'Module C Corrected'!L104)</f>
        <v>24626</v>
      </c>
      <c r="M104" s="51">
        <f ca="1">IFERROR(IF(AND($A104=VLOOKUP($A104&amp;"."&amp;$C104,UncollectibleLookup,2,FALSE),$C104=VLOOKUP($A104&amp;"."&amp;$C104,UncollectibleLookup,4,FALSE)),0,'Module C Corrected'!M104),'Module C Corrected'!M104)</f>
        <v>23366</v>
      </c>
      <c r="N104" s="51">
        <f ca="1">IFERROR(IF(AND($A104=VLOOKUP($A104&amp;"."&amp;$C104,UncollectibleLookup,2,FALSE),$C104=VLOOKUP($A104&amp;"."&amp;$C104,UncollectibleLookup,4,FALSE)),0,'Module C Corrected'!N104),'Module C Corrected'!N104)</f>
        <v>21350</v>
      </c>
      <c r="O104" s="51">
        <f ca="1">IFERROR(IF(AND($A104=VLOOKUP($A104&amp;"."&amp;$C104,UncollectibleLookup,2,FALSE),$C104=VLOOKUP($A104&amp;"."&amp;$C104,UncollectibleLookup,4,FALSE)),0,'Module C Corrected'!O104),'Module C Corrected'!O104)</f>
        <v>38235</v>
      </c>
      <c r="P104" s="51">
        <f ca="1">IFERROR(IF(AND($A104=VLOOKUP($A104&amp;"."&amp;$C104,UncollectibleLookup,2,FALSE),$C104=VLOOKUP($A104&amp;"."&amp;$C104,UncollectibleLookup,4,FALSE)),0,'Module C Corrected'!P104),'Module C Corrected'!P104)</f>
        <v>44007</v>
      </c>
      <c r="Q104" s="32">
        <f ca="1">IFERROR(IF(AND($A104=VLOOKUP($A104&amp;"."&amp;$C104,UncollectibleLookup,2,FALSE),$C104=VLOOKUP($A104&amp;"."&amp;$C104,UncollectibleLookup,4,FALSE)),0,'Module C Corrected'!Q104),'Module C Corrected'!Q104)</f>
        <v>1528046.78</v>
      </c>
      <c r="R104" s="32">
        <f ca="1">IFERROR(IF(AND($A104=VLOOKUP($A104&amp;"."&amp;$C104,UncollectibleLookup,2,FALSE),$C104=VLOOKUP($A104&amp;"."&amp;$C104,UncollectibleLookup,4,FALSE)),0,'Module C Corrected'!R104),'Module C Corrected'!R104)</f>
        <v>43775.92</v>
      </c>
      <c r="S104" s="32">
        <f ca="1">IFERROR(IF(AND($A104=VLOOKUP($A104&amp;"."&amp;$C104,UncollectibleLookup,2,FALSE),$C104=VLOOKUP($A104&amp;"."&amp;$C104,UncollectibleLookup,4,FALSE)),0,'Module C Corrected'!S104),'Module C Corrected'!S104)</f>
        <v>42078.18</v>
      </c>
      <c r="T104" s="32">
        <f ca="1">IFERROR(IF(AND($A104=VLOOKUP($A104&amp;"."&amp;$C104,UncollectibleLookup,2,FALSE),$C104=VLOOKUP($A104&amp;"."&amp;$C104,UncollectibleLookup,4,FALSE)),0,'Module C Corrected'!T104),'Module C Corrected'!T104)</f>
        <v>109958.71</v>
      </c>
      <c r="U104" s="32">
        <f ca="1">IFERROR(IF(AND($A104=VLOOKUP($A104&amp;"."&amp;$C104,UncollectibleLookup,2,FALSE),$C104=VLOOKUP($A104&amp;"."&amp;$C104,UncollectibleLookup,4,FALSE)),0,'Module C Corrected'!U104),'Module C Corrected'!U104)</f>
        <v>42104.27</v>
      </c>
      <c r="V104" s="32">
        <f ca="1">IFERROR(IF(AND($A104=VLOOKUP($A104&amp;"."&amp;$C104,UncollectibleLookup,2,FALSE),$C104=VLOOKUP($A104&amp;"."&amp;$C104,UncollectibleLookup,4,FALSE)),0,'Module C Corrected'!V104),'Module C Corrected'!V104)</f>
        <v>15302.99</v>
      </c>
      <c r="W104" s="32">
        <f ca="1">IFERROR(IF(AND($A104=VLOOKUP($A104&amp;"."&amp;$C104,UncollectibleLookup,2,FALSE),$C104=VLOOKUP($A104&amp;"."&amp;$C104,UncollectibleLookup,4,FALSE)),0,'Module C Corrected'!W104),'Module C Corrected'!W104)</f>
        <v>30478.03</v>
      </c>
      <c r="X104" s="32">
        <f ca="1">IFERROR(IF(AND($A104=VLOOKUP($A104&amp;"."&amp;$C104,UncollectibleLookup,2,FALSE),$C104=VLOOKUP($A104&amp;"."&amp;$C104,UncollectibleLookup,4,FALSE)),0,'Module C Corrected'!X104),'Module C Corrected'!X104)</f>
        <v>931640.28</v>
      </c>
      <c r="Y104" s="32">
        <f ca="1">IFERROR(IF(AND($A104=VLOOKUP($A104&amp;"."&amp;$C104,UncollectibleLookup,2,FALSE),$C104=VLOOKUP($A104&amp;"."&amp;$C104,UncollectibleLookup,4,FALSE)),0,'Module C Corrected'!Y104),'Module C Corrected'!Y104)</f>
        <v>1966054.94</v>
      </c>
      <c r="Z104" s="32">
        <f ca="1">IFERROR(IF(AND($A104=VLOOKUP($A104&amp;"."&amp;$C104,UncollectibleLookup,2,FALSE),$C104=VLOOKUP($A104&amp;"."&amp;$C104,UncollectibleLookup,4,FALSE)),0,'Module C Corrected'!Z104),'Module C Corrected'!Z104)</f>
        <v>792096.17</v>
      </c>
      <c r="AA104" s="32">
        <f ca="1">IFERROR(IF(AND($A104=VLOOKUP($A104&amp;"."&amp;$C104,UncollectibleLookup,2,FALSE),$C104=VLOOKUP($A104&amp;"."&amp;$C104,UncollectibleLookup,4,FALSE)),0,'Module C Corrected'!AA104),'Module C Corrected'!AA104)</f>
        <v>1979407.35</v>
      </c>
      <c r="AB104" s="32">
        <f ca="1">IFERROR(IF(AND($A104=VLOOKUP($A104&amp;"."&amp;$C104,UncollectibleLookup,2,FALSE),$C104=VLOOKUP($A104&amp;"."&amp;$C104,UncollectibleLookup,4,FALSE)),0,'Module C Corrected'!AB104),'Module C Corrected'!AB104)</f>
        <v>2301767.1</v>
      </c>
      <c r="AC104" s="2">
        <f>IF(ISBLANK('Module C Corrected'!AC104),"",'Module C Corrected'!AC104)</f>
        <v>3.85</v>
      </c>
      <c r="AD104" s="2">
        <f>IF(ISBLANK('Module C Corrected'!AD104),"",'Module C Corrected'!AD104)</f>
        <v>3.85</v>
      </c>
      <c r="AE104" s="2">
        <f>IF(ISBLANK('Module C Corrected'!AE104),"",'Module C Corrected'!AE104)</f>
        <v>3.85</v>
      </c>
      <c r="AF104" s="2">
        <f>IF(ISBLANK('Module C Corrected'!AF104),"",'Module C Corrected'!AF104)</f>
        <v>3.85</v>
      </c>
      <c r="AG104" s="2">
        <f>IF(ISBLANK('Module C Corrected'!AG104),"",'Module C Corrected'!AG104)</f>
        <v>3.85</v>
      </c>
      <c r="AH104" s="2">
        <f>IF(ISBLANK('Module C Corrected'!AH104),"",'Module C Corrected'!AH104)</f>
        <v>3.85</v>
      </c>
      <c r="AI104" s="2">
        <f>IF(ISBLANK('Module C Corrected'!AI104),"",'Module C Corrected'!AI104)</f>
        <v>3.85</v>
      </c>
      <c r="AJ104" s="2">
        <f>IF(ISBLANK('Module C Corrected'!AJ104),"",'Module C Corrected'!AJ104)</f>
        <v>3.85</v>
      </c>
      <c r="AK104" s="2">
        <f>IF(ISBLANK('Module C Corrected'!AK104),"",'Module C Corrected'!AK104)</f>
        <v>3.85</v>
      </c>
      <c r="AL104" s="2">
        <f>IF(ISBLANK('Module C Corrected'!AL104),"",'Module C Corrected'!AL104)</f>
        <v>3.85</v>
      </c>
      <c r="AM104" s="2">
        <f>IF(ISBLANK('Module C Corrected'!AM104),"",'Module C Corrected'!AM104)</f>
        <v>3.85</v>
      </c>
      <c r="AN104" s="2">
        <f>IF(ISBLANK('Module C Corrected'!AN104),"",'Module C Corrected'!AN104)</f>
        <v>3.85</v>
      </c>
      <c r="AO104" s="33">
        <f ca="1">IFERROR(IF(AND($A104=VLOOKUP($A104&amp;"."&amp;$C104,UncollectibleLookup,2,FALSE),$C104=VLOOKUP($A104&amp;"."&amp;$C104,UncollectibleLookup,4,FALSE)),0,'Module C Corrected'!AO104),'Module C Corrected'!AO104)</f>
        <v>58829.8</v>
      </c>
      <c r="AP104" s="33">
        <f ca="1">IFERROR(IF(AND($A104=VLOOKUP($A104&amp;"."&amp;$C104,UncollectibleLookup,2,FALSE),$C104=VLOOKUP($A104&amp;"."&amp;$C104,UncollectibleLookup,4,FALSE)),0,'Module C Corrected'!AP104),'Module C Corrected'!AP104)</f>
        <v>1685.37</v>
      </c>
      <c r="AQ104" s="33">
        <f ca="1">IFERROR(IF(AND($A104=VLOOKUP($A104&amp;"."&amp;$C104,UncollectibleLookup,2,FALSE),$C104=VLOOKUP($A104&amp;"."&amp;$C104,UncollectibleLookup,4,FALSE)),0,'Module C Corrected'!AQ104),'Module C Corrected'!AQ104)</f>
        <v>1620.01</v>
      </c>
      <c r="AR104" s="33">
        <f ca="1">IFERROR(IF(AND($A104=VLOOKUP($A104&amp;"."&amp;$C104,UncollectibleLookup,2,FALSE),$C104=VLOOKUP($A104&amp;"."&amp;$C104,UncollectibleLookup,4,FALSE)),0,'Module C Corrected'!AR104),'Module C Corrected'!AR104)</f>
        <v>4233.41</v>
      </c>
      <c r="AS104" s="33">
        <f ca="1">IFERROR(IF(AND($A104=VLOOKUP($A104&amp;"."&amp;$C104,UncollectibleLookup,2,FALSE),$C104=VLOOKUP($A104&amp;"."&amp;$C104,UncollectibleLookup,4,FALSE)),0,'Module C Corrected'!AS104),'Module C Corrected'!AS104)</f>
        <v>1621.01</v>
      </c>
      <c r="AT104" s="33">
        <f ca="1">IFERROR(IF(AND($A104=VLOOKUP($A104&amp;"."&amp;$C104,UncollectibleLookup,2,FALSE),$C104=VLOOKUP($A104&amp;"."&amp;$C104,UncollectibleLookup,4,FALSE)),0,'Module C Corrected'!AT104),'Module C Corrected'!AT104)</f>
        <v>589.16999999999996</v>
      </c>
      <c r="AU104" s="33">
        <f ca="1">IFERROR(IF(AND($A104=VLOOKUP($A104&amp;"."&amp;$C104,UncollectibleLookup,2,FALSE),$C104=VLOOKUP($A104&amp;"."&amp;$C104,UncollectibleLookup,4,FALSE)),0,'Module C Corrected'!AU104),'Module C Corrected'!AU104)</f>
        <v>1173.4000000000001</v>
      </c>
      <c r="AV104" s="33">
        <f ca="1">IFERROR(IF(AND($A104=VLOOKUP($A104&amp;"."&amp;$C104,UncollectibleLookup,2,FALSE),$C104=VLOOKUP($A104&amp;"."&amp;$C104,UncollectibleLookup,4,FALSE)),0,'Module C Corrected'!AV104),'Module C Corrected'!AV104)</f>
        <v>35868.15</v>
      </c>
      <c r="AW104" s="33">
        <f ca="1">IFERROR(IF(AND($A104=VLOOKUP($A104&amp;"."&amp;$C104,UncollectibleLookup,2,FALSE),$C104=VLOOKUP($A104&amp;"."&amp;$C104,UncollectibleLookup,4,FALSE)),0,'Module C Corrected'!AW104),'Module C Corrected'!AW104)</f>
        <v>75693.119999999995</v>
      </c>
      <c r="AX104" s="33">
        <f ca="1">IFERROR(IF(AND($A104=VLOOKUP($A104&amp;"."&amp;$C104,UncollectibleLookup,2,FALSE),$C104=VLOOKUP($A104&amp;"."&amp;$C104,UncollectibleLookup,4,FALSE)),0,'Module C Corrected'!AX104),'Module C Corrected'!AX104)</f>
        <v>30495.7</v>
      </c>
      <c r="AY104" s="33">
        <f ca="1">IFERROR(IF(AND($A104=VLOOKUP($A104&amp;"."&amp;$C104,UncollectibleLookup,2,FALSE),$C104=VLOOKUP($A104&amp;"."&amp;$C104,UncollectibleLookup,4,FALSE)),0,'Module C Corrected'!AY104),'Module C Corrected'!AY104)</f>
        <v>76207.179999999993</v>
      </c>
      <c r="AZ104" s="33">
        <f ca="1">IFERROR(IF(AND($A104=VLOOKUP($A104&amp;"."&amp;$C104,UncollectibleLookup,2,FALSE),$C104=VLOOKUP($A104&amp;"."&amp;$C104,UncollectibleLookup,4,FALSE)),0,'Module C Corrected'!AZ104),'Module C Corrected'!AZ104)</f>
        <v>88618.03</v>
      </c>
      <c r="BA104" s="31">
        <f t="shared" ca="1" si="53"/>
        <v>-458.41</v>
      </c>
      <c r="BB104" s="31">
        <f t="shared" ca="1" si="53"/>
        <v>-13.13</v>
      </c>
      <c r="BC104" s="31">
        <f t="shared" ca="1" si="53"/>
        <v>-12.62</v>
      </c>
      <c r="BD104" s="31">
        <f t="shared" ca="1" si="51"/>
        <v>-43.98</v>
      </c>
      <c r="BE104" s="31">
        <f t="shared" ca="1" si="51"/>
        <v>-16.84</v>
      </c>
      <c r="BF104" s="31">
        <f t="shared" ca="1" si="51"/>
        <v>-6.12</v>
      </c>
      <c r="BG104" s="31">
        <f t="shared" ca="1" si="42"/>
        <v>0</v>
      </c>
      <c r="BH104" s="31">
        <f t="shared" ca="1" si="42"/>
        <v>0</v>
      </c>
      <c r="BI104" s="31">
        <f t="shared" ca="1" si="42"/>
        <v>0</v>
      </c>
      <c r="BJ104" s="31">
        <f t="shared" ca="1" si="42"/>
        <v>-950.52</v>
      </c>
      <c r="BK104" s="31">
        <f t="shared" ca="1" si="42"/>
        <v>-2375.29</v>
      </c>
      <c r="BL104" s="31">
        <f t="shared" ca="1" si="42"/>
        <v>-2762.12</v>
      </c>
      <c r="BM104" s="6">
        <f t="shared" ca="1" si="45"/>
        <v>1.54E-2</v>
      </c>
      <c r="BN104" s="6">
        <f t="shared" ca="1" si="45"/>
        <v>1.54E-2</v>
      </c>
      <c r="BO104" s="6">
        <f t="shared" ca="1" si="45"/>
        <v>1.54E-2</v>
      </c>
      <c r="BP104" s="6">
        <f t="shared" ca="1" si="45"/>
        <v>1.54E-2</v>
      </c>
      <c r="BQ104" s="6">
        <f t="shared" ca="1" si="45"/>
        <v>1.54E-2</v>
      </c>
      <c r="BR104" s="6">
        <f t="shared" ca="1" si="45"/>
        <v>1.54E-2</v>
      </c>
      <c r="BS104" s="6">
        <f t="shared" ca="1" si="45"/>
        <v>1.54E-2</v>
      </c>
      <c r="BT104" s="6">
        <f t="shared" ca="1" si="45"/>
        <v>1.54E-2</v>
      </c>
      <c r="BU104" s="6">
        <f t="shared" ca="1" si="45"/>
        <v>1.54E-2</v>
      </c>
      <c r="BV104" s="6">
        <f t="shared" ca="1" si="45"/>
        <v>1.54E-2</v>
      </c>
      <c r="BW104" s="6">
        <f t="shared" ca="1" si="45"/>
        <v>1.54E-2</v>
      </c>
      <c r="BX104" s="6">
        <f t="shared" ca="1" si="45"/>
        <v>1.54E-2</v>
      </c>
      <c r="BY104" s="31">
        <f t="shared" ca="1" si="49"/>
        <v>23531.919999999998</v>
      </c>
      <c r="BZ104" s="31">
        <f t="shared" ca="1" si="49"/>
        <v>674.15</v>
      </c>
      <c r="CA104" s="31">
        <f t="shared" ca="1" si="49"/>
        <v>648</v>
      </c>
      <c r="CB104" s="31">
        <f t="shared" ca="1" si="49"/>
        <v>1693.36</v>
      </c>
      <c r="CC104" s="31">
        <f t="shared" ca="1" si="49"/>
        <v>648.41</v>
      </c>
      <c r="CD104" s="31">
        <f t="shared" ca="1" si="49"/>
        <v>235.67</v>
      </c>
      <c r="CE104" s="31">
        <f t="shared" ca="1" si="49"/>
        <v>469.36</v>
      </c>
      <c r="CF104" s="31">
        <f t="shared" ca="1" si="49"/>
        <v>14347.26</v>
      </c>
      <c r="CG104" s="31">
        <f t="shared" ca="1" si="49"/>
        <v>30277.25</v>
      </c>
      <c r="CH104" s="31">
        <f t="shared" ca="1" si="49"/>
        <v>12198.28</v>
      </c>
      <c r="CI104" s="31">
        <f t="shared" ca="1" si="49"/>
        <v>30482.87</v>
      </c>
      <c r="CJ104" s="31">
        <f t="shared" ca="1" si="49"/>
        <v>35447.21</v>
      </c>
      <c r="CK104" s="32">
        <f t="shared" ca="1" si="54"/>
        <v>3820.12</v>
      </c>
      <c r="CL104" s="32">
        <f t="shared" ca="1" si="54"/>
        <v>109.44</v>
      </c>
      <c r="CM104" s="32">
        <f t="shared" ca="1" si="54"/>
        <v>105.2</v>
      </c>
      <c r="CN104" s="32">
        <f t="shared" ca="1" si="52"/>
        <v>274.89999999999998</v>
      </c>
      <c r="CO104" s="32">
        <f t="shared" ca="1" si="52"/>
        <v>105.26</v>
      </c>
      <c r="CP104" s="32">
        <f t="shared" ca="1" si="52"/>
        <v>38.26</v>
      </c>
      <c r="CQ104" s="32">
        <f t="shared" ca="1" si="43"/>
        <v>76.2</v>
      </c>
      <c r="CR104" s="32">
        <f t="shared" ca="1" si="43"/>
        <v>2329.1</v>
      </c>
      <c r="CS104" s="32">
        <f t="shared" ca="1" si="43"/>
        <v>4915.1400000000003</v>
      </c>
      <c r="CT104" s="32">
        <f t="shared" ca="1" si="43"/>
        <v>1980.24</v>
      </c>
      <c r="CU104" s="32">
        <f t="shared" ca="1" si="43"/>
        <v>4948.5200000000004</v>
      </c>
      <c r="CV104" s="32">
        <f t="shared" ca="1" si="43"/>
        <v>5754.42</v>
      </c>
      <c r="CW104" s="31">
        <f t="shared" ca="1" si="50"/>
        <v>-31019.350000000006</v>
      </c>
      <c r="CX104" s="31">
        <f t="shared" ca="1" si="50"/>
        <v>-888.65</v>
      </c>
      <c r="CY104" s="31">
        <f t="shared" ca="1" si="50"/>
        <v>-854.18999999999994</v>
      </c>
      <c r="CZ104" s="31">
        <f t="shared" ca="1" si="50"/>
        <v>-2221.17</v>
      </c>
      <c r="DA104" s="31">
        <f t="shared" ca="1" si="50"/>
        <v>-850.5</v>
      </c>
      <c r="DB104" s="31">
        <f t="shared" ca="1" si="50"/>
        <v>-309.11999999999995</v>
      </c>
      <c r="DC104" s="31">
        <f t="shared" ca="1" si="44"/>
        <v>-627.84</v>
      </c>
      <c r="DD104" s="31">
        <f t="shared" ca="1" si="44"/>
        <v>-19191.79</v>
      </c>
      <c r="DE104" s="31">
        <f t="shared" ca="1" si="44"/>
        <v>-40500.729999999996</v>
      </c>
      <c r="DF104" s="31">
        <f t="shared" ca="1" si="44"/>
        <v>-15366.66</v>
      </c>
      <c r="DG104" s="31">
        <f t="shared" ca="1" si="44"/>
        <v>-38400.499999999993</v>
      </c>
      <c r="DH104" s="31">
        <f t="shared" ca="1" si="44"/>
        <v>-44654.28</v>
      </c>
      <c r="DI104" s="32">
        <f t="shared" ca="1" si="36"/>
        <v>-1550.97</v>
      </c>
      <c r="DJ104" s="32">
        <f t="shared" ca="1" si="36"/>
        <v>-44.43</v>
      </c>
      <c r="DK104" s="32">
        <f t="shared" ca="1" si="36"/>
        <v>-42.71</v>
      </c>
      <c r="DL104" s="32">
        <f t="shared" ca="1" si="36"/>
        <v>-111.06</v>
      </c>
      <c r="DM104" s="32">
        <f t="shared" ca="1" si="36"/>
        <v>-42.53</v>
      </c>
      <c r="DN104" s="32">
        <f t="shared" ca="1" si="36"/>
        <v>-15.46</v>
      </c>
      <c r="DO104" s="32">
        <f t="shared" ca="1" si="46"/>
        <v>-31.39</v>
      </c>
      <c r="DP104" s="32">
        <f t="shared" ca="1" si="46"/>
        <v>-959.59</v>
      </c>
      <c r="DQ104" s="32">
        <f t="shared" ca="1" si="46"/>
        <v>-2025.04</v>
      </c>
      <c r="DR104" s="32">
        <f t="shared" ca="1" si="46"/>
        <v>-768.33</v>
      </c>
      <c r="DS104" s="32">
        <f t="shared" ca="1" si="46"/>
        <v>-1920.03</v>
      </c>
      <c r="DT104" s="32">
        <f t="shared" ca="1" si="46"/>
        <v>-2232.71</v>
      </c>
      <c r="DU104" s="31">
        <f t="shared" ca="1" si="37"/>
        <v>-9993.51</v>
      </c>
      <c r="DV104" s="31">
        <f t="shared" ca="1" si="37"/>
        <v>-284.22000000000003</v>
      </c>
      <c r="DW104" s="31">
        <f t="shared" ca="1" si="37"/>
        <v>-271.39999999999998</v>
      </c>
      <c r="DX104" s="31">
        <f t="shared" ca="1" si="37"/>
        <v>-701.48</v>
      </c>
      <c r="DY104" s="31">
        <f t="shared" ca="1" si="37"/>
        <v>-267.2</v>
      </c>
      <c r="DZ104" s="31">
        <f t="shared" ca="1" si="37"/>
        <v>-96.59</v>
      </c>
      <c r="EA104" s="31">
        <f t="shared" ca="1" si="47"/>
        <v>-195.15</v>
      </c>
      <c r="EB104" s="31">
        <f t="shared" ca="1" si="47"/>
        <v>-5932.74</v>
      </c>
      <c r="EC104" s="31">
        <f t="shared" ca="1" si="47"/>
        <v>-12451.16</v>
      </c>
      <c r="ED104" s="31">
        <f t="shared" ca="1" si="47"/>
        <v>-4698.92</v>
      </c>
      <c r="EE104" s="31">
        <f t="shared" ca="1" si="47"/>
        <v>-11677.13</v>
      </c>
      <c r="EF104" s="31">
        <f t="shared" ca="1" si="47"/>
        <v>-13505.43</v>
      </c>
      <c r="EG104" s="32">
        <f t="shared" ca="1" si="38"/>
        <v>-42563.830000000009</v>
      </c>
      <c r="EH104" s="32">
        <f t="shared" ca="1" si="38"/>
        <v>-1217.3</v>
      </c>
      <c r="EI104" s="32">
        <f t="shared" ca="1" si="38"/>
        <v>-1168.3</v>
      </c>
      <c r="EJ104" s="32">
        <f t="shared" ca="1" si="38"/>
        <v>-3033.71</v>
      </c>
      <c r="EK104" s="32">
        <f t="shared" ca="1" si="38"/>
        <v>-1160.23</v>
      </c>
      <c r="EL104" s="32">
        <f t="shared" ca="1" si="38"/>
        <v>-421.16999999999996</v>
      </c>
      <c r="EM104" s="32">
        <f t="shared" ca="1" si="48"/>
        <v>-854.38</v>
      </c>
      <c r="EN104" s="32">
        <f t="shared" ca="1" si="48"/>
        <v>-26084.120000000003</v>
      </c>
      <c r="EO104" s="32">
        <f t="shared" ca="1" si="48"/>
        <v>-54976.929999999993</v>
      </c>
      <c r="EP104" s="32">
        <f t="shared" ca="1" si="48"/>
        <v>-20833.91</v>
      </c>
      <c r="EQ104" s="32">
        <f t="shared" ca="1" si="48"/>
        <v>-51997.659999999989</v>
      </c>
      <c r="ER104" s="32">
        <f t="shared" ca="1" si="48"/>
        <v>-60392.42</v>
      </c>
    </row>
    <row r="105" spans="1:148">
      <c r="A105" t="s">
        <v>463</v>
      </c>
      <c r="B105" s="1" t="s">
        <v>271</v>
      </c>
      <c r="C105" t="str">
        <f t="shared" ca="1" si="40"/>
        <v>RB1</v>
      </c>
      <c r="D105" t="str">
        <f t="shared" ca="1" si="41"/>
        <v>Rainbow #1</v>
      </c>
      <c r="E105" s="51">
        <f ca="1">IFERROR(IF(AND($A105=VLOOKUP($A105&amp;"."&amp;$C105,UncollectibleLookup,2,FALSE),$C105=VLOOKUP($A105&amp;"."&amp;$C105,UncollectibleLookup,4,FALSE)),0,'Module C Corrected'!E105),'Module C Corrected'!E105)</f>
        <v>0</v>
      </c>
      <c r="F105" s="51">
        <f ca="1">IFERROR(IF(AND($A105=VLOOKUP($A105&amp;"."&amp;$C105,UncollectibleLookup,2,FALSE),$C105=VLOOKUP($A105&amp;"."&amp;$C105,UncollectibleLookup,4,FALSE)),0,'Module C Corrected'!F105),'Module C Corrected'!F105)</f>
        <v>0</v>
      </c>
      <c r="G105" s="51">
        <f ca="1">IFERROR(IF(AND($A105=VLOOKUP($A105&amp;"."&amp;$C105,UncollectibleLookup,2,FALSE),$C105=VLOOKUP($A105&amp;"."&amp;$C105,UncollectibleLookup,4,FALSE)),0,'Module C Corrected'!G105),'Module C Corrected'!G105)</f>
        <v>0</v>
      </c>
      <c r="H105" s="51">
        <f ca="1">IFERROR(IF(AND($A105=VLOOKUP($A105&amp;"."&amp;$C105,UncollectibleLookup,2,FALSE),$C105=VLOOKUP($A105&amp;"."&amp;$C105,UncollectibleLookup,4,FALSE)),0,'Module C Corrected'!H105),'Module C Corrected'!H105)</f>
        <v>0</v>
      </c>
      <c r="I105" s="51">
        <f ca="1">IFERROR(IF(AND($A105=VLOOKUP($A105&amp;"."&amp;$C105,UncollectibleLookup,2,FALSE),$C105=VLOOKUP($A105&amp;"."&amp;$C105,UncollectibleLookup,4,FALSE)),0,'Module C Corrected'!I105),'Module C Corrected'!I105)</f>
        <v>0</v>
      </c>
      <c r="J105" s="51">
        <f ca="1">IFERROR(IF(AND($A105=VLOOKUP($A105&amp;"."&amp;$C105,UncollectibleLookup,2,FALSE),$C105=VLOOKUP($A105&amp;"."&amp;$C105,UncollectibleLookup,4,FALSE)),0,'Module C Corrected'!J105),'Module C Corrected'!J105)</f>
        <v>0</v>
      </c>
      <c r="K105" s="51">
        <f ca="1">IFERROR(IF(AND($A105=VLOOKUP($A105&amp;"."&amp;$C105,UncollectibleLookup,2,FALSE),$C105=VLOOKUP($A105&amp;"."&amp;$C105,UncollectibleLookup,4,FALSE)),0,'Module C Corrected'!K105),'Module C Corrected'!K105)</f>
        <v>0</v>
      </c>
      <c r="L105" s="51">
        <f ca="1">IFERROR(IF(AND($A105=VLOOKUP($A105&amp;"."&amp;$C105,UncollectibleLookup,2,FALSE),$C105=VLOOKUP($A105&amp;"."&amp;$C105,UncollectibleLookup,4,FALSE)),0,'Module C Corrected'!L105),'Module C Corrected'!L105)</f>
        <v>0</v>
      </c>
      <c r="M105" s="51">
        <f ca="1">IFERROR(IF(AND($A105=VLOOKUP($A105&amp;"."&amp;$C105,UncollectibleLookup,2,FALSE),$C105=VLOOKUP($A105&amp;"."&amp;$C105,UncollectibleLookup,4,FALSE)),0,'Module C Corrected'!M105),'Module C Corrected'!M105)</f>
        <v>0</v>
      </c>
      <c r="N105" s="51">
        <f ca="1">IFERROR(IF(AND($A105=VLOOKUP($A105&amp;"."&amp;$C105,UncollectibleLookup,2,FALSE),$C105=VLOOKUP($A105&amp;"."&amp;$C105,UncollectibleLookup,4,FALSE)),0,'Module C Corrected'!N105),'Module C Corrected'!N105)</f>
        <v>0</v>
      </c>
      <c r="O105" s="51">
        <f ca="1">IFERROR(IF(AND($A105=VLOOKUP($A105&amp;"."&amp;$C105,UncollectibleLookup,2,FALSE),$C105=VLOOKUP($A105&amp;"."&amp;$C105,UncollectibleLookup,4,FALSE)),0,'Module C Corrected'!O105),'Module C Corrected'!O105)</f>
        <v>0</v>
      </c>
      <c r="P105" s="51">
        <f ca="1">IFERROR(IF(AND($A105=VLOOKUP($A105&amp;"."&amp;$C105,UncollectibleLookup,2,FALSE),$C105=VLOOKUP($A105&amp;"."&amp;$C105,UncollectibleLookup,4,FALSE)),0,'Module C Corrected'!P105),'Module C Corrected'!P105)</f>
        <v>0</v>
      </c>
      <c r="Q105" s="32">
        <f ca="1">IFERROR(IF(AND($A105=VLOOKUP($A105&amp;"."&amp;$C105,UncollectibleLookup,2,FALSE),$C105=VLOOKUP($A105&amp;"."&amp;$C105,UncollectibleLookup,4,FALSE)),0,'Module C Corrected'!Q105),'Module C Corrected'!Q105)</f>
        <v>0</v>
      </c>
      <c r="R105" s="32">
        <f ca="1">IFERROR(IF(AND($A105=VLOOKUP($A105&amp;"."&amp;$C105,UncollectibleLookup,2,FALSE),$C105=VLOOKUP($A105&amp;"."&amp;$C105,UncollectibleLookup,4,FALSE)),0,'Module C Corrected'!R105),'Module C Corrected'!R105)</f>
        <v>0</v>
      </c>
      <c r="S105" s="32">
        <f ca="1">IFERROR(IF(AND($A105=VLOOKUP($A105&amp;"."&amp;$C105,UncollectibleLookup,2,FALSE),$C105=VLOOKUP($A105&amp;"."&amp;$C105,UncollectibleLookup,4,FALSE)),0,'Module C Corrected'!S105),'Module C Corrected'!S105)</f>
        <v>0</v>
      </c>
      <c r="T105" s="32">
        <f ca="1">IFERROR(IF(AND($A105=VLOOKUP($A105&amp;"."&amp;$C105,UncollectibleLookup,2,FALSE),$C105=VLOOKUP($A105&amp;"."&amp;$C105,UncollectibleLookup,4,FALSE)),0,'Module C Corrected'!T105),'Module C Corrected'!T105)</f>
        <v>0</v>
      </c>
      <c r="U105" s="32">
        <f ca="1">IFERROR(IF(AND($A105=VLOOKUP($A105&amp;"."&amp;$C105,UncollectibleLookup,2,FALSE),$C105=VLOOKUP($A105&amp;"."&amp;$C105,UncollectibleLookup,4,FALSE)),0,'Module C Corrected'!U105),'Module C Corrected'!U105)</f>
        <v>0</v>
      </c>
      <c r="V105" s="32">
        <f ca="1">IFERROR(IF(AND($A105=VLOOKUP($A105&amp;"."&amp;$C105,UncollectibleLookup,2,FALSE),$C105=VLOOKUP($A105&amp;"."&amp;$C105,UncollectibleLookup,4,FALSE)),0,'Module C Corrected'!V105),'Module C Corrected'!V105)</f>
        <v>0</v>
      </c>
      <c r="W105" s="32">
        <f ca="1">IFERROR(IF(AND($A105=VLOOKUP($A105&amp;"."&amp;$C105,UncollectibleLookup,2,FALSE),$C105=VLOOKUP($A105&amp;"."&amp;$C105,UncollectibleLookup,4,FALSE)),0,'Module C Corrected'!W105),'Module C Corrected'!W105)</f>
        <v>0</v>
      </c>
      <c r="X105" s="32">
        <f ca="1">IFERROR(IF(AND($A105=VLOOKUP($A105&amp;"."&amp;$C105,UncollectibleLookup,2,FALSE),$C105=VLOOKUP($A105&amp;"."&amp;$C105,UncollectibleLookup,4,FALSE)),0,'Module C Corrected'!X105),'Module C Corrected'!X105)</f>
        <v>0</v>
      </c>
      <c r="Y105" s="32">
        <f ca="1">IFERROR(IF(AND($A105=VLOOKUP($A105&amp;"."&amp;$C105,UncollectibleLookup,2,FALSE),$C105=VLOOKUP($A105&amp;"."&amp;$C105,UncollectibleLookup,4,FALSE)),0,'Module C Corrected'!Y105),'Module C Corrected'!Y105)</f>
        <v>0</v>
      </c>
      <c r="Z105" s="32">
        <f ca="1">IFERROR(IF(AND($A105=VLOOKUP($A105&amp;"."&amp;$C105,UncollectibleLookup,2,FALSE),$C105=VLOOKUP($A105&amp;"."&amp;$C105,UncollectibleLookup,4,FALSE)),0,'Module C Corrected'!Z105),'Module C Corrected'!Z105)</f>
        <v>0</v>
      </c>
      <c r="AA105" s="32">
        <f ca="1">IFERROR(IF(AND($A105=VLOOKUP($A105&amp;"."&amp;$C105,UncollectibleLookup,2,FALSE),$C105=VLOOKUP($A105&amp;"."&amp;$C105,UncollectibleLookup,4,FALSE)),0,'Module C Corrected'!AA105),'Module C Corrected'!AA105)</f>
        <v>0</v>
      </c>
      <c r="AB105" s="32">
        <f ca="1">IFERROR(IF(AND($A105=VLOOKUP($A105&amp;"."&amp;$C105,UncollectibleLookup,2,FALSE),$C105=VLOOKUP($A105&amp;"."&amp;$C105,UncollectibleLookup,4,FALSE)),0,'Module C Corrected'!AB105),'Module C Corrected'!AB105)</f>
        <v>0</v>
      </c>
      <c r="AC105" s="2">
        <f>IF(ISBLANK('Module C Corrected'!AC105),"",'Module C Corrected'!AC105)</f>
        <v>2.79</v>
      </c>
      <c r="AD105" s="2">
        <f>IF(ISBLANK('Module C Corrected'!AD105),"",'Module C Corrected'!AD105)</f>
        <v>2.79</v>
      </c>
      <c r="AE105" s="2">
        <f>IF(ISBLANK('Module C Corrected'!AE105),"",'Module C Corrected'!AE105)</f>
        <v>2.79</v>
      </c>
      <c r="AF105" s="2">
        <f>IF(ISBLANK('Module C Corrected'!AF105),"",'Module C Corrected'!AF105)</f>
        <v>2.79</v>
      </c>
      <c r="AG105" s="2">
        <f>IF(ISBLANK('Module C Corrected'!AG105),"",'Module C Corrected'!AG105)</f>
        <v>2.79</v>
      </c>
      <c r="AH105" s="2">
        <f>IF(ISBLANK('Module C Corrected'!AH105),"",'Module C Corrected'!AH105)</f>
        <v>2.79</v>
      </c>
      <c r="AI105" s="2">
        <f>IF(ISBLANK('Module C Corrected'!AI105),"",'Module C Corrected'!AI105)</f>
        <v>2.79</v>
      </c>
      <c r="AJ105" s="2">
        <f>IF(ISBLANK('Module C Corrected'!AJ105),"",'Module C Corrected'!AJ105)</f>
        <v>2.79</v>
      </c>
      <c r="AK105" s="2">
        <f>IF(ISBLANK('Module C Corrected'!AK105),"",'Module C Corrected'!AK105)</f>
        <v>2.79</v>
      </c>
      <c r="AL105" s="2">
        <f>IF(ISBLANK('Module C Corrected'!AL105),"",'Module C Corrected'!AL105)</f>
        <v>2.52</v>
      </c>
      <c r="AM105" s="2">
        <f>IF(ISBLANK('Module C Corrected'!AM105),"",'Module C Corrected'!AM105)</f>
        <v>2.52</v>
      </c>
      <c r="AN105" s="2">
        <f>IF(ISBLANK('Module C Corrected'!AN105),"",'Module C Corrected'!AN105)</f>
        <v>2.52</v>
      </c>
      <c r="AO105" s="33">
        <f ca="1">IFERROR(IF(AND($A105=VLOOKUP($A105&amp;"."&amp;$C105,UncollectibleLookup,2,FALSE),$C105=VLOOKUP($A105&amp;"."&amp;$C105,UncollectibleLookup,4,FALSE)),0,'Module C Corrected'!AO105),'Module C Corrected'!AO105)</f>
        <v>0</v>
      </c>
      <c r="AP105" s="33">
        <f ca="1">IFERROR(IF(AND($A105=VLOOKUP($A105&amp;"."&amp;$C105,UncollectibleLookup,2,FALSE),$C105=VLOOKUP($A105&amp;"."&amp;$C105,UncollectibleLookup,4,FALSE)),0,'Module C Corrected'!AP105),'Module C Corrected'!AP105)</f>
        <v>0</v>
      </c>
      <c r="AQ105" s="33">
        <f ca="1">IFERROR(IF(AND($A105=VLOOKUP($A105&amp;"."&amp;$C105,UncollectibleLookup,2,FALSE),$C105=VLOOKUP($A105&amp;"."&amp;$C105,UncollectibleLookup,4,FALSE)),0,'Module C Corrected'!AQ105),'Module C Corrected'!AQ105)</f>
        <v>0</v>
      </c>
      <c r="AR105" s="33">
        <f ca="1">IFERROR(IF(AND($A105=VLOOKUP($A105&amp;"."&amp;$C105,UncollectibleLookup,2,FALSE),$C105=VLOOKUP($A105&amp;"."&amp;$C105,UncollectibleLookup,4,FALSE)),0,'Module C Corrected'!AR105),'Module C Corrected'!AR105)</f>
        <v>0</v>
      </c>
      <c r="AS105" s="33">
        <f ca="1">IFERROR(IF(AND($A105=VLOOKUP($A105&amp;"."&amp;$C105,UncollectibleLookup,2,FALSE),$C105=VLOOKUP($A105&amp;"."&amp;$C105,UncollectibleLookup,4,FALSE)),0,'Module C Corrected'!AS105),'Module C Corrected'!AS105)</f>
        <v>0</v>
      </c>
      <c r="AT105" s="33">
        <f ca="1">IFERROR(IF(AND($A105=VLOOKUP($A105&amp;"."&amp;$C105,UncollectibleLookup,2,FALSE),$C105=VLOOKUP($A105&amp;"."&amp;$C105,UncollectibleLookup,4,FALSE)),0,'Module C Corrected'!AT105),'Module C Corrected'!AT105)</f>
        <v>0</v>
      </c>
      <c r="AU105" s="33">
        <f ca="1">IFERROR(IF(AND($A105=VLOOKUP($A105&amp;"."&amp;$C105,UncollectibleLookup,2,FALSE),$C105=VLOOKUP($A105&amp;"."&amp;$C105,UncollectibleLookup,4,FALSE)),0,'Module C Corrected'!AU105),'Module C Corrected'!AU105)</f>
        <v>0</v>
      </c>
      <c r="AV105" s="33">
        <f ca="1">IFERROR(IF(AND($A105=VLOOKUP($A105&amp;"."&amp;$C105,UncollectibleLookup,2,FALSE),$C105=VLOOKUP($A105&amp;"."&amp;$C105,UncollectibleLookup,4,FALSE)),0,'Module C Corrected'!AV105),'Module C Corrected'!AV105)</f>
        <v>0</v>
      </c>
      <c r="AW105" s="33">
        <f ca="1">IFERROR(IF(AND($A105=VLOOKUP($A105&amp;"."&amp;$C105,UncollectibleLookup,2,FALSE),$C105=VLOOKUP($A105&amp;"."&amp;$C105,UncollectibleLookup,4,FALSE)),0,'Module C Corrected'!AW105),'Module C Corrected'!AW105)</f>
        <v>0</v>
      </c>
      <c r="AX105" s="33">
        <f ca="1">IFERROR(IF(AND($A105=VLOOKUP($A105&amp;"."&amp;$C105,UncollectibleLookup,2,FALSE),$C105=VLOOKUP($A105&amp;"."&amp;$C105,UncollectibleLookup,4,FALSE)),0,'Module C Corrected'!AX105),'Module C Corrected'!AX105)</f>
        <v>0</v>
      </c>
      <c r="AY105" s="33">
        <f ca="1">IFERROR(IF(AND($A105=VLOOKUP($A105&amp;"."&amp;$C105,UncollectibleLookup,2,FALSE),$C105=VLOOKUP($A105&amp;"."&amp;$C105,UncollectibleLookup,4,FALSE)),0,'Module C Corrected'!AY105),'Module C Corrected'!AY105)</f>
        <v>0</v>
      </c>
      <c r="AZ105" s="33">
        <f ca="1">IFERROR(IF(AND($A105=VLOOKUP($A105&amp;"."&amp;$C105,UncollectibleLookup,2,FALSE),$C105=VLOOKUP($A105&amp;"."&amp;$C105,UncollectibleLookup,4,FALSE)),0,'Module C Corrected'!AZ105),'Module C Corrected'!AZ105)</f>
        <v>0</v>
      </c>
      <c r="BA105" s="31">
        <f t="shared" ca="1" si="53"/>
        <v>0</v>
      </c>
      <c r="BB105" s="31">
        <f t="shared" ca="1" si="53"/>
        <v>0</v>
      </c>
      <c r="BC105" s="31">
        <f t="shared" ca="1" si="53"/>
        <v>0</v>
      </c>
      <c r="BD105" s="31">
        <f t="shared" ca="1" si="51"/>
        <v>0</v>
      </c>
      <c r="BE105" s="31">
        <f t="shared" ca="1" si="51"/>
        <v>0</v>
      </c>
      <c r="BF105" s="31">
        <f t="shared" ca="1" si="51"/>
        <v>0</v>
      </c>
      <c r="BG105" s="31">
        <f t="shared" ca="1" si="42"/>
        <v>0</v>
      </c>
      <c r="BH105" s="31">
        <f t="shared" ca="1" si="42"/>
        <v>0</v>
      </c>
      <c r="BI105" s="31">
        <f t="shared" ca="1" si="42"/>
        <v>0</v>
      </c>
      <c r="BJ105" s="31">
        <f t="shared" ca="1" si="42"/>
        <v>0</v>
      </c>
      <c r="BK105" s="31">
        <f t="shared" ca="1" si="42"/>
        <v>0</v>
      </c>
      <c r="BL105" s="31">
        <f t="shared" ca="1" si="42"/>
        <v>0</v>
      </c>
      <c r="BM105" s="6">
        <f t="shared" ca="1" si="45"/>
        <v>4.7500000000000001E-2</v>
      </c>
      <c r="BN105" s="6">
        <f t="shared" ca="1" si="45"/>
        <v>4.7500000000000001E-2</v>
      </c>
      <c r="BO105" s="6">
        <f t="shared" ca="1" si="45"/>
        <v>4.7500000000000001E-2</v>
      </c>
      <c r="BP105" s="6">
        <f t="shared" ca="1" si="45"/>
        <v>4.7500000000000001E-2</v>
      </c>
      <c r="BQ105" s="6">
        <f t="shared" ca="1" si="45"/>
        <v>4.7500000000000001E-2</v>
      </c>
      <c r="BR105" s="6">
        <f t="shared" ca="1" si="45"/>
        <v>4.7500000000000001E-2</v>
      </c>
      <c r="BS105" s="6">
        <f t="shared" ca="1" si="45"/>
        <v>4.7500000000000001E-2</v>
      </c>
      <c r="BT105" s="6">
        <f t="shared" ca="1" si="45"/>
        <v>4.7500000000000001E-2</v>
      </c>
      <c r="BU105" s="6">
        <f t="shared" ca="1" si="45"/>
        <v>4.7500000000000001E-2</v>
      </c>
      <c r="BV105" s="6">
        <f t="shared" ca="1" si="45"/>
        <v>4.7500000000000001E-2</v>
      </c>
      <c r="BW105" s="6">
        <f t="shared" ca="1" si="45"/>
        <v>4.7500000000000001E-2</v>
      </c>
      <c r="BX105" s="6">
        <f t="shared" ca="1" si="45"/>
        <v>4.7500000000000001E-2</v>
      </c>
      <c r="BY105" s="31">
        <f t="shared" ca="1" si="49"/>
        <v>0</v>
      </c>
      <c r="BZ105" s="31">
        <f t="shared" ca="1" si="49"/>
        <v>0</v>
      </c>
      <c r="CA105" s="31">
        <f t="shared" ca="1" si="49"/>
        <v>0</v>
      </c>
      <c r="CB105" s="31">
        <f t="shared" ca="1" si="49"/>
        <v>0</v>
      </c>
      <c r="CC105" s="31">
        <f t="shared" ca="1" si="49"/>
        <v>0</v>
      </c>
      <c r="CD105" s="31">
        <f t="shared" ca="1" si="49"/>
        <v>0</v>
      </c>
      <c r="CE105" s="31">
        <f t="shared" ca="1" si="49"/>
        <v>0</v>
      </c>
      <c r="CF105" s="31">
        <f t="shared" ca="1" si="49"/>
        <v>0</v>
      </c>
      <c r="CG105" s="31">
        <f t="shared" ca="1" si="49"/>
        <v>0</v>
      </c>
      <c r="CH105" s="31">
        <f t="shared" ca="1" si="49"/>
        <v>0</v>
      </c>
      <c r="CI105" s="31">
        <f t="shared" ca="1" si="49"/>
        <v>0</v>
      </c>
      <c r="CJ105" s="31">
        <f t="shared" ca="1" si="49"/>
        <v>0</v>
      </c>
      <c r="CK105" s="32">
        <f t="shared" ca="1" si="54"/>
        <v>0</v>
      </c>
      <c r="CL105" s="32">
        <f t="shared" ca="1" si="54"/>
        <v>0</v>
      </c>
      <c r="CM105" s="32">
        <f t="shared" ca="1" si="54"/>
        <v>0</v>
      </c>
      <c r="CN105" s="32">
        <f t="shared" ca="1" si="52"/>
        <v>0</v>
      </c>
      <c r="CO105" s="32">
        <f t="shared" ca="1" si="52"/>
        <v>0</v>
      </c>
      <c r="CP105" s="32">
        <f t="shared" ca="1" si="52"/>
        <v>0</v>
      </c>
      <c r="CQ105" s="32">
        <f t="shared" ca="1" si="43"/>
        <v>0</v>
      </c>
      <c r="CR105" s="32">
        <f t="shared" ca="1" si="43"/>
        <v>0</v>
      </c>
      <c r="CS105" s="32">
        <f t="shared" ca="1" si="43"/>
        <v>0</v>
      </c>
      <c r="CT105" s="32">
        <f t="shared" ca="1" si="43"/>
        <v>0</v>
      </c>
      <c r="CU105" s="32">
        <f t="shared" ca="1" si="43"/>
        <v>0</v>
      </c>
      <c r="CV105" s="32">
        <f t="shared" ca="1" si="43"/>
        <v>0</v>
      </c>
      <c r="CW105" s="31">
        <f t="shared" ca="1" si="50"/>
        <v>0</v>
      </c>
      <c r="CX105" s="31">
        <f t="shared" ca="1" si="50"/>
        <v>0</v>
      </c>
      <c r="CY105" s="31">
        <f t="shared" ca="1" si="50"/>
        <v>0</v>
      </c>
      <c r="CZ105" s="31">
        <f t="shared" ca="1" si="50"/>
        <v>0</v>
      </c>
      <c r="DA105" s="31">
        <f t="shared" ca="1" si="50"/>
        <v>0</v>
      </c>
      <c r="DB105" s="31">
        <f t="shared" ca="1" si="50"/>
        <v>0</v>
      </c>
      <c r="DC105" s="31">
        <f t="shared" ca="1" si="44"/>
        <v>0</v>
      </c>
      <c r="DD105" s="31">
        <f t="shared" ca="1" si="44"/>
        <v>0</v>
      </c>
      <c r="DE105" s="31">
        <f t="shared" ca="1" si="44"/>
        <v>0</v>
      </c>
      <c r="DF105" s="31">
        <f t="shared" ca="1" si="44"/>
        <v>0</v>
      </c>
      <c r="DG105" s="31">
        <f t="shared" ca="1" si="44"/>
        <v>0</v>
      </c>
      <c r="DH105" s="31">
        <f t="shared" ca="1" si="44"/>
        <v>0</v>
      </c>
      <c r="DI105" s="32">
        <f t="shared" ca="1" si="36"/>
        <v>0</v>
      </c>
      <c r="DJ105" s="32">
        <f t="shared" ca="1" si="36"/>
        <v>0</v>
      </c>
      <c r="DK105" s="32">
        <f t="shared" ca="1" si="36"/>
        <v>0</v>
      </c>
      <c r="DL105" s="32">
        <f t="shared" ca="1" si="36"/>
        <v>0</v>
      </c>
      <c r="DM105" s="32">
        <f t="shared" ca="1" si="36"/>
        <v>0</v>
      </c>
      <c r="DN105" s="32">
        <f t="shared" ca="1" si="36"/>
        <v>0</v>
      </c>
      <c r="DO105" s="32">
        <f t="shared" ca="1" si="46"/>
        <v>0</v>
      </c>
      <c r="DP105" s="32">
        <f t="shared" ca="1" si="46"/>
        <v>0</v>
      </c>
      <c r="DQ105" s="32">
        <f t="shared" ca="1" si="46"/>
        <v>0</v>
      </c>
      <c r="DR105" s="32">
        <f t="shared" ca="1" si="46"/>
        <v>0</v>
      </c>
      <c r="DS105" s="32">
        <f t="shared" ca="1" si="46"/>
        <v>0</v>
      </c>
      <c r="DT105" s="32">
        <f t="shared" ca="1" si="46"/>
        <v>0</v>
      </c>
      <c r="DU105" s="31">
        <f t="shared" ca="1" si="37"/>
        <v>0</v>
      </c>
      <c r="DV105" s="31">
        <f t="shared" ca="1" si="37"/>
        <v>0</v>
      </c>
      <c r="DW105" s="31">
        <f t="shared" ca="1" si="37"/>
        <v>0</v>
      </c>
      <c r="DX105" s="31">
        <f t="shared" ca="1" si="37"/>
        <v>0</v>
      </c>
      <c r="DY105" s="31">
        <f t="shared" ca="1" si="37"/>
        <v>0</v>
      </c>
      <c r="DZ105" s="31">
        <f t="shared" ca="1" si="37"/>
        <v>0</v>
      </c>
      <c r="EA105" s="31">
        <f t="shared" ca="1" si="47"/>
        <v>0</v>
      </c>
      <c r="EB105" s="31">
        <f t="shared" ca="1" si="47"/>
        <v>0</v>
      </c>
      <c r="EC105" s="31">
        <f t="shared" ca="1" si="47"/>
        <v>0</v>
      </c>
      <c r="ED105" s="31">
        <f t="shared" ca="1" si="47"/>
        <v>0</v>
      </c>
      <c r="EE105" s="31">
        <f t="shared" ca="1" si="47"/>
        <v>0</v>
      </c>
      <c r="EF105" s="31">
        <f t="shared" ca="1" si="47"/>
        <v>0</v>
      </c>
      <c r="EG105" s="32">
        <f t="shared" ca="1" si="38"/>
        <v>0</v>
      </c>
      <c r="EH105" s="32">
        <f t="shared" ca="1" si="38"/>
        <v>0</v>
      </c>
      <c r="EI105" s="32">
        <f t="shared" ca="1" si="38"/>
        <v>0</v>
      </c>
      <c r="EJ105" s="32">
        <f t="shared" ca="1" si="38"/>
        <v>0</v>
      </c>
      <c r="EK105" s="32">
        <f t="shared" ca="1" si="38"/>
        <v>0</v>
      </c>
      <c r="EL105" s="32">
        <f t="shared" ca="1" si="38"/>
        <v>0</v>
      </c>
      <c r="EM105" s="32">
        <f t="shared" ca="1" si="48"/>
        <v>0</v>
      </c>
      <c r="EN105" s="32">
        <f t="shared" ca="1" si="48"/>
        <v>0</v>
      </c>
      <c r="EO105" s="32">
        <f t="shared" ca="1" si="48"/>
        <v>0</v>
      </c>
      <c r="EP105" s="32">
        <f t="shared" ca="1" si="48"/>
        <v>0</v>
      </c>
      <c r="EQ105" s="32">
        <f t="shared" ca="1" si="48"/>
        <v>0</v>
      </c>
      <c r="ER105" s="32">
        <f t="shared" ca="1" si="48"/>
        <v>0</v>
      </c>
    </row>
    <row r="106" spans="1:148">
      <c r="A106" t="s">
        <v>463</v>
      </c>
      <c r="B106" s="1" t="s">
        <v>273</v>
      </c>
      <c r="C106" t="str">
        <f t="shared" ca="1" si="40"/>
        <v>RB2</v>
      </c>
      <c r="D106" t="str">
        <f t="shared" ca="1" si="41"/>
        <v>Rainbow #2</v>
      </c>
      <c r="E106" s="51">
        <f ca="1">IFERROR(IF(AND($A106=VLOOKUP($A106&amp;"."&amp;$C106,UncollectibleLookup,2,FALSE),$C106=VLOOKUP($A106&amp;"."&amp;$C106,UncollectibleLookup,4,FALSE)),0,'Module C Corrected'!E106),'Module C Corrected'!E106)</f>
        <v>7904.9507999999996</v>
      </c>
      <c r="F106" s="51">
        <f ca="1">IFERROR(IF(AND($A106=VLOOKUP($A106&amp;"."&amp;$C106,UncollectibleLookup,2,FALSE),$C106=VLOOKUP($A106&amp;"."&amp;$C106,UncollectibleLookup,4,FALSE)),0,'Module C Corrected'!F106),'Module C Corrected'!F106)</f>
        <v>0</v>
      </c>
      <c r="G106" s="51">
        <f ca="1">IFERROR(IF(AND($A106=VLOOKUP($A106&amp;"."&amp;$C106,UncollectibleLookup,2,FALSE),$C106=VLOOKUP($A106&amp;"."&amp;$C106,UncollectibleLookup,4,FALSE)),0,'Module C Corrected'!G106),'Module C Corrected'!G106)</f>
        <v>0</v>
      </c>
      <c r="H106" s="51">
        <f ca="1">IFERROR(IF(AND($A106=VLOOKUP($A106&amp;"."&amp;$C106,UncollectibleLookup,2,FALSE),$C106=VLOOKUP($A106&amp;"."&amp;$C106,UncollectibleLookup,4,FALSE)),0,'Module C Corrected'!H106),'Module C Corrected'!H106)</f>
        <v>620.19839999999999</v>
      </c>
      <c r="I106" s="51">
        <f ca="1">IFERROR(IF(AND($A106=VLOOKUP($A106&amp;"."&amp;$C106,UncollectibleLookup,2,FALSE),$C106=VLOOKUP($A106&amp;"."&amp;$C106,UncollectibleLookup,4,FALSE)),0,'Module C Corrected'!I106),'Module C Corrected'!I106)</f>
        <v>6097.2503999999999</v>
      </c>
      <c r="J106" s="51">
        <f ca="1">IFERROR(IF(AND($A106=VLOOKUP($A106&amp;"."&amp;$C106,UncollectibleLookup,2,FALSE),$C106=VLOOKUP($A106&amp;"."&amp;$C106,UncollectibleLookup,4,FALSE)),0,'Module C Corrected'!J106),'Module C Corrected'!J106)</f>
        <v>4855.7327999999998</v>
      </c>
      <c r="K106" s="51">
        <f ca="1">IFERROR(IF(AND($A106=VLOOKUP($A106&amp;"."&amp;$C106,UncollectibleLookup,2,FALSE),$C106=VLOOKUP($A106&amp;"."&amp;$C106,UncollectibleLookup,4,FALSE)),0,'Module C Corrected'!K106),'Module C Corrected'!K106)</f>
        <v>2386.8888000000002</v>
      </c>
      <c r="L106" s="51">
        <f ca="1">IFERROR(IF(AND($A106=VLOOKUP($A106&amp;"."&amp;$C106,UncollectibleLookup,2,FALSE),$C106=VLOOKUP($A106&amp;"."&amp;$C106,UncollectibleLookup,4,FALSE)),0,'Module C Corrected'!L106),'Module C Corrected'!L106)</f>
        <v>835.20960000000002</v>
      </c>
      <c r="M106" s="51">
        <f ca="1">IFERROR(IF(AND($A106=VLOOKUP($A106&amp;"."&amp;$C106,UncollectibleLookup,2,FALSE),$C106=VLOOKUP($A106&amp;"."&amp;$C106,UncollectibleLookup,4,FALSE)),0,'Module C Corrected'!M106),'Module C Corrected'!M106)</f>
        <v>2349.4164000000001</v>
      </c>
      <c r="N106" s="51">
        <f ca="1">IFERROR(IF(AND($A106=VLOOKUP($A106&amp;"."&amp;$C106,UncollectibleLookup,2,FALSE),$C106=VLOOKUP($A106&amp;"."&amp;$C106,UncollectibleLookup,4,FALSE)),0,'Module C Corrected'!N106),'Module C Corrected'!N106)</f>
        <v>28.283999999999999</v>
      </c>
      <c r="O106" s="51">
        <f ca="1">IFERROR(IF(AND($A106=VLOOKUP($A106&amp;"."&amp;$C106,UncollectibleLookup,2,FALSE),$C106=VLOOKUP($A106&amp;"."&amp;$C106,UncollectibleLookup,4,FALSE)),0,'Module C Corrected'!O106),'Module C Corrected'!O106)</f>
        <v>376.35359999999997</v>
      </c>
      <c r="P106" s="51">
        <f ca="1">IFERROR(IF(AND($A106=VLOOKUP($A106&amp;"."&amp;$C106,UncollectibleLookup,2,FALSE),$C106=VLOOKUP($A106&amp;"."&amp;$C106,UncollectibleLookup,4,FALSE)),0,'Module C Corrected'!P106),'Module C Corrected'!P106)</f>
        <v>1307.6795999999999</v>
      </c>
      <c r="Q106" s="32">
        <f ca="1">IFERROR(IF(AND($A106=VLOOKUP($A106&amp;"."&amp;$C106,UncollectibleLookup,2,FALSE),$C106=VLOOKUP($A106&amp;"."&amp;$C106,UncollectibleLookup,4,FALSE)),0,'Module C Corrected'!Q106),'Module C Corrected'!Q106)</f>
        <v>1361720.74</v>
      </c>
      <c r="R106" s="32">
        <f ca="1">IFERROR(IF(AND($A106=VLOOKUP($A106&amp;"."&amp;$C106,UncollectibleLookup,2,FALSE),$C106=VLOOKUP($A106&amp;"."&amp;$C106,UncollectibleLookup,4,FALSE)),0,'Module C Corrected'!R106),'Module C Corrected'!R106)</f>
        <v>0</v>
      </c>
      <c r="S106" s="32">
        <f ca="1">IFERROR(IF(AND($A106=VLOOKUP($A106&amp;"."&amp;$C106,UncollectibleLookup,2,FALSE),$C106=VLOOKUP($A106&amp;"."&amp;$C106,UncollectibleLookup,4,FALSE)),0,'Module C Corrected'!S106),'Module C Corrected'!S106)</f>
        <v>0</v>
      </c>
      <c r="T106" s="32">
        <f ca="1">IFERROR(IF(AND($A106=VLOOKUP($A106&amp;"."&amp;$C106,UncollectibleLookup,2,FALSE),$C106=VLOOKUP($A106&amp;"."&amp;$C106,UncollectibleLookup,4,FALSE)),0,'Module C Corrected'!T106),'Module C Corrected'!T106)</f>
        <v>18448.73</v>
      </c>
      <c r="U106" s="32">
        <f ca="1">IFERROR(IF(AND($A106=VLOOKUP($A106&amp;"."&amp;$C106,UncollectibleLookup,2,FALSE),$C106=VLOOKUP($A106&amp;"."&amp;$C106,UncollectibleLookup,4,FALSE)),0,'Module C Corrected'!U106),'Module C Corrected'!U106)</f>
        <v>199732.8</v>
      </c>
      <c r="V106" s="32">
        <f ca="1">IFERROR(IF(AND($A106=VLOOKUP($A106&amp;"."&amp;$C106,UncollectibleLookup,2,FALSE),$C106=VLOOKUP($A106&amp;"."&amp;$C106,UncollectibleLookup,4,FALSE)),0,'Module C Corrected'!V106),'Module C Corrected'!V106)</f>
        <v>162888.69</v>
      </c>
      <c r="W106" s="32">
        <f ca="1">IFERROR(IF(AND($A106=VLOOKUP($A106&amp;"."&amp;$C106,UncollectibleLookup,2,FALSE),$C106=VLOOKUP($A106&amp;"."&amp;$C106,UncollectibleLookup,4,FALSE)),0,'Module C Corrected'!W106),'Module C Corrected'!W106)</f>
        <v>110745.95</v>
      </c>
      <c r="X106" s="32">
        <f ca="1">IFERROR(IF(AND($A106=VLOOKUP($A106&amp;"."&amp;$C106,UncollectibleLookup,2,FALSE),$C106=VLOOKUP($A106&amp;"."&amp;$C106,UncollectibleLookup,4,FALSE)),0,'Module C Corrected'!X106),'Module C Corrected'!X106)</f>
        <v>26404.74</v>
      </c>
      <c r="Y106" s="32">
        <f ca="1">IFERROR(IF(AND($A106=VLOOKUP($A106&amp;"."&amp;$C106,UncollectibleLookup,2,FALSE),$C106=VLOOKUP($A106&amp;"."&amp;$C106,UncollectibleLookup,4,FALSE)),0,'Module C Corrected'!Y106),'Module C Corrected'!Y106)</f>
        <v>454885.82</v>
      </c>
      <c r="Z106" s="32">
        <f ca="1">IFERROR(IF(AND($A106=VLOOKUP($A106&amp;"."&amp;$C106,UncollectibleLookup,2,FALSE),$C106=VLOOKUP($A106&amp;"."&amp;$C106,UncollectibleLookup,4,FALSE)),0,'Module C Corrected'!Z106),'Module C Corrected'!Z106)</f>
        <v>1385.16</v>
      </c>
      <c r="AA106" s="32">
        <f ca="1">IFERROR(IF(AND($A106=VLOOKUP($A106&amp;"."&amp;$C106,UncollectibleLookup,2,FALSE),$C106=VLOOKUP($A106&amp;"."&amp;$C106,UncollectibleLookup,4,FALSE)),0,'Module C Corrected'!AA106),'Module C Corrected'!AA106)</f>
        <v>39570.42</v>
      </c>
      <c r="AB106" s="32">
        <f ca="1">IFERROR(IF(AND($A106=VLOOKUP($A106&amp;"."&amp;$C106,UncollectibleLookup,2,FALSE),$C106=VLOOKUP($A106&amp;"."&amp;$C106,UncollectibleLookup,4,FALSE)),0,'Module C Corrected'!AB106),'Module C Corrected'!AB106)</f>
        <v>64974.84</v>
      </c>
      <c r="AC106" s="2">
        <f>IF(ISBLANK('Module C Corrected'!AC106),"",'Module C Corrected'!AC106)</f>
        <v>2.73</v>
      </c>
      <c r="AD106" s="2">
        <f>IF(ISBLANK('Module C Corrected'!AD106),"",'Module C Corrected'!AD106)</f>
        <v>2.73</v>
      </c>
      <c r="AE106" s="2">
        <f>IF(ISBLANK('Module C Corrected'!AE106),"",'Module C Corrected'!AE106)</f>
        <v>2.73</v>
      </c>
      <c r="AF106" s="2">
        <f>IF(ISBLANK('Module C Corrected'!AF106),"",'Module C Corrected'!AF106)</f>
        <v>2.73</v>
      </c>
      <c r="AG106" s="2">
        <f>IF(ISBLANK('Module C Corrected'!AG106),"",'Module C Corrected'!AG106)</f>
        <v>2.73</v>
      </c>
      <c r="AH106" s="2">
        <f>IF(ISBLANK('Module C Corrected'!AH106),"",'Module C Corrected'!AH106)</f>
        <v>2.73</v>
      </c>
      <c r="AI106" s="2">
        <f>IF(ISBLANK('Module C Corrected'!AI106),"",'Module C Corrected'!AI106)</f>
        <v>2.73</v>
      </c>
      <c r="AJ106" s="2">
        <f>IF(ISBLANK('Module C Corrected'!AJ106),"",'Module C Corrected'!AJ106)</f>
        <v>2.73</v>
      </c>
      <c r="AK106" s="2">
        <f>IF(ISBLANK('Module C Corrected'!AK106),"",'Module C Corrected'!AK106)</f>
        <v>2.73</v>
      </c>
      <c r="AL106" s="2">
        <f>IF(ISBLANK('Module C Corrected'!AL106),"",'Module C Corrected'!AL106)</f>
        <v>2.73</v>
      </c>
      <c r="AM106" s="2">
        <f>IF(ISBLANK('Module C Corrected'!AM106),"",'Module C Corrected'!AM106)</f>
        <v>2.73</v>
      </c>
      <c r="AN106" s="2">
        <f>IF(ISBLANK('Module C Corrected'!AN106),"",'Module C Corrected'!AN106)</f>
        <v>2.73</v>
      </c>
      <c r="AO106" s="33">
        <f ca="1">IFERROR(IF(AND($A106=VLOOKUP($A106&amp;"."&amp;$C106,UncollectibleLookup,2,FALSE),$C106=VLOOKUP($A106&amp;"."&amp;$C106,UncollectibleLookup,4,FALSE)),0,'Module C Corrected'!AO106),'Module C Corrected'!AO106)</f>
        <v>37174.980000000003</v>
      </c>
      <c r="AP106" s="33">
        <f ca="1">IFERROR(IF(AND($A106=VLOOKUP($A106&amp;"."&amp;$C106,UncollectibleLookup,2,FALSE),$C106=VLOOKUP($A106&amp;"."&amp;$C106,UncollectibleLookup,4,FALSE)),0,'Module C Corrected'!AP106),'Module C Corrected'!AP106)</f>
        <v>0</v>
      </c>
      <c r="AQ106" s="33">
        <f ca="1">IFERROR(IF(AND($A106=VLOOKUP($A106&amp;"."&amp;$C106,UncollectibleLookup,2,FALSE),$C106=VLOOKUP($A106&amp;"."&amp;$C106,UncollectibleLookup,4,FALSE)),0,'Module C Corrected'!AQ106),'Module C Corrected'!AQ106)</f>
        <v>0</v>
      </c>
      <c r="AR106" s="33">
        <f ca="1">IFERROR(IF(AND($A106=VLOOKUP($A106&amp;"."&amp;$C106,UncollectibleLookup,2,FALSE),$C106=VLOOKUP($A106&amp;"."&amp;$C106,UncollectibleLookup,4,FALSE)),0,'Module C Corrected'!AR106),'Module C Corrected'!AR106)</f>
        <v>503.65</v>
      </c>
      <c r="AS106" s="33">
        <f ca="1">IFERROR(IF(AND($A106=VLOOKUP($A106&amp;"."&amp;$C106,UncollectibleLookup,2,FALSE),$C106=VLOOKUP($A106&amp;"."&amp;$C106,UncollectibleLookup,4,FALSE)),0,'Module C Corrected'!AS106),'Module C Corrected'!AS106)</f>
        <v>5452.71</v>
      </c>
      <c r="AT106" s="33">
        <f ca="1">IFERROR(IF(AND($A106=VLOOKUP($A106&amp;"."&amp;$C106,UncollectibleLookup,2,FALSE),$C106=VLOOKUP($A106&amp;"."&amp;$C106,UncollectibleLookup,4,FALSE)),0,'Module C Corrected'!AT106),'Module C Corrected'!AT106)</f>
        <v>4446.8599999999997</v>
      </c>
      <c r="AU106" s="33">
        <f ca="1">IFERROR(IF(AND($A106=VLOOKUP($A106&amp;"."&amp;$C106,UncollectibleLookup,2,FALSE),$C106=VLOOKUP($A106&amp;"."&amp;$C106,UncollectibleLookup,4,FALSE)),0,'Module C Corrected'!AU106),'Module C Corrected'!AU106)</f>
        <v>3023.36</v>
      </c>
      <c r="AV106" s="33">
        <f ca="1">IFERROR(IF(AND($A106=VLOOKUP($A106&amp;"."&amp;$C106,UncollectibleLookup,2,FALSE),$C106=VLOOKUP($A106&amp;"."&amp;$C106,UncollectibleLookup,4,FALSE)),0,'Module C Corrected'!AV106),'Module C Corrected'!AV106)</f>
        <v>720.85</v>
      </c>
      <c r="AW106" s="33">
        <f ca="1">IFERROR(IF(AND($A106=VLOOKUP($A106&amp;"."&amp;$C106,UncollectibleLookup,2,FALSE),$C106=VLOOKUP($A106&amp;"."&amp;$C106,UncollectibleLookup,4,FALSE)),0,'Module C Corrected'!AW106),'Module C Corrected'!AW106)</f>
        <v>12418.38</v>
      </c>
      <c r="AX106" s="33">
        <f ca="1">IFERROR(IF(AND($A106=VLOOKUP($A106&amp;"."&amp;$C106,UncollectibleLookup,2,FALSE),$C106=VLOOKUP($A106&amp;"."&amp;$C106,UncollectibleLookup,4,FALSE)),0,'Module C Corrected'!AX106),'Module C Corrected'!AX106)</f>
        <v>37.81</v>
      </c>
      <c r="AY106" s="33">
        <f ca="1">IFERROR(IF(AND($A106=VLOOKUP($A106&amp;"."&amp;$C106,UncollectibleLookup,2,FALSE),$C106=VLOOKUP($A106&amp;"."&amp;$C106,UncollectibleLookup,4,FALSE)),0,'Module C Corrected'!AY106),'Module C Corrected'!AY106)</f>
        <v>1080.27</v>
      </c>
      <c r="AZ106" s="33">
        <f ca="1">IFERROR(IF(AND($A106=VLOOKUP($A106&amp;"."&amp;$C106,UncollectibleLookup,2,FALSE),$C106=VLOOKUP($A106&amp;"."&amp;$C106,UncollectibleLookup,4,FALSE)),0,'Module C Corrected'!AZ106),'Module C Corrected'!AZ106)</f>
        <v>1773.81</v>
      </c>
      <c r="BA106" s="31">
        <f t="shared" ca="1" si="53"/>
        <v>-408.52</v>
      </c>
      <c r="BB106" s="31">
        <f t="shared" ca="1" si="53"/>
        <v>0</v>
      </c>
      <c r="BC106" s="31">
        <f t="shared" ca="1" si="53"/>
        <v>0</v>
      </c>
      <c r="BD106" s="31">
        <f t="shared" ca="1" si="51"/>
        <v>-7.38</v>
      </c>
      <c r="BE106" s="31">
        <f t="shared" ca="1" si="51"/>
        <v>-79.89</v>
      </c>
      <c r="BF106" s="31">
        <f t="shared" ca="1" si="51"/>
        <v>-65.16</v>
      </c>
      <c r="BG106" s="31">
        <f t="shared" ca="1" si="42"/>
        <v>0</v>
      </c>
      <c r="BH106" s="31">
        <f t="shared" ca="1" si="42"/>
        <v>0</v>
      </c>
      <c r="BI106" s="31">
        <f t="shared" ca="1" si="42"/>
        <v>0</v>
      </c>
      <c r="BJ106" s="31">
        <f t="shared" ca="1" si="42"/>
        <v>-1.66</v>
      </c>
      <c r="BK106" s="31">
        <f t="shared" ca="1" si="42"/>
        <v>-47.48</v>
      </c>
      <c r="BL106" s="31">
        <f t="shared" ca="1" si="42"/>
        <v>-77.97</v>
      </c>
      <c r="BM106" s="6">
        <f t="shared" ca="1" si="45"/>
        <v>-0.12</v>
      </c>
      <c r="BN106" s="6">
        <f t="shared" ca="1" si="45"/>
        <v>-0.12</v>
      </c>
      <c r="BO106" s="6">
        <f t="shared" ca="1" si="45"/>
        <v>-0.12</v>
      </c>
      <c r="BP106" s="6">
        <f t="shared" ca="1" si="45"/>
        <v>-0.12</v>
      </c>
      <c r="BQ106" s="6">
        <f t="shared" ca="1" si="45"/>
        <v>-0.12</v>
      </c>
      <c r="BR106" s="6">
        <f t="shared" ca="1" si="45"/>
        <v>-0.12</v>
      </c>
      <c r="BS106" s="6">
        <f t="shared" ref="BS106:BX106" ca="1" si="55">VLOOKUP($C106,LossFactorLookup,3,FALSE)</f>
        <v>-0.12</v>
      </c>
      <c r="BT106" s="6">
        <f t="shared" ca="1" si="55"/>
        <v>-0.12</v>
      </c>
      <c r="BU106" s="6">
        <f t="shared" ca="1" si="55"/>
        <v>-0.12</v>
      </c>
      <c r="BV106" s="6">
        <f t="shared" ca="1" si="55"/>
        <v>-0.12</v>
      </c>
      <c r="BW106" s="6">
        <f t="shared" ca="1" si="55"/>
        <v>-0.12</v>
      </c>
      <c r="BX106" s="6">
        <f t="shared" ca="1" si="55"/>
        <v>-0.12</v>
      </c>
      <c r="BY106" s="31">
        <f t="shared" ca="1" si="49"/>
        <v>-163406.49</v>
      </c>
      <c r="BZ106" s="31">
        <f t="shared" ca="1" si="49"/>
        <v>0</v>
      </c>
      <c r="CA106" s="31">
        <f t="shared" ca="1" si="49"/>
        <v>0</v>
      </c>
      <c r="CB106" s="31">
        <f t="shared" ca="1" si="49"/>
        <v>-2213.85</v>
      </c>
      <c r="CC106" s="31">
        <f t="shared" ca="1" si="49"/>
        <v>-23967.94</v>
      </c>
      <c r="CD106" s="31">
        <f t="shared" ca="1" si="49"/>
        <v>-19546.64</v>
      </c>
      <c r="CE106" s="31">
        <f t="shared" ca="1" si="49"/>
        <v>-13289.51</v>
      </c>
      <c r="CF106" s="31">
        <f t="shared" ca="1" si="49"/>
        <v>-3168.57</v>
      </c>
      <c r="CG106" s="31">
        <f t="shared" ca="1" si="49"/>
        <v>-54586.3</v>
      </c>
      <c r="CH106" s="31">
        <f t="shared" ca="1" si="49"/>
        <v>-166.22</v>
      </c>
      <c r="CI106" s="31">
        <f t="shared" ca="1" si="49"/>
        <v>-4748.45</v>
      </c>
      <c r="CJ106" s="31">
        <f t="shared" ca="1" si="49"/>
        <v>-7796.98</v>
      </c>
      <c r="CK106" s="32">
        <f t="shared" ca="1" si="54"/>
        <v>3404.3</v>
      </c>
      <c r="CL106" s="32">
        <f t="shared" ca="1" si="54"/>
        <v>0</v>
      </c>
      <c r="CM106" s="32">
        <f t="shared" ca="1" si="54"/>
        <v>0</v>
      </c>
      <c r="CN106" s="32">
        <f t="shared" ca="1" si="52"/>
        <v>46.12</v>
      </c>
      <c r="CO106" s="32">
        <f t="shared" ca="1" si="52"/>
        <v>499.33</v>
      </c>
      <c r="CP106" s="32">
        <f t="shared" ca="1" si="52"/>
        <v>407.22</v>
      </c>
      <c r="CQ106" s="32">
        <f t="shared" ca="1" si="43"/>
        <v>276.86</v>
      </c>
      <c r="CR106" s="32">
        <f t="shared" ca="1" si="43"/>
        <v>66.010000000000005</v>
      </c>
      <c r="CS106" s="32">
        <f t="shared" ca="1" si="43"/>
        <v>1137.21</v>
      </c>
      <c r="CT106" s="32">
        <f t="shared" ca="1" si="43"/>
        <v>3.46</v>
      </c>
      <c r="CU106" s="32">
        <f t="shared" ca="1" si="43"/>
        <v>98.93</v>
      </c>
      <c r="CV106" s="32">
        <f t="shared" ca="1" si="43"/>
        <v>162.44</v>
      </c>
      <c r="CW106" s="31">
        <f t="shared" ca="1" si="50"/>
        <v>-196768.65000000002</v>
      </c>
      <c r="CX106" s="31">
        <f t="shared" ca="1" si="50"/>
        <v>0</v>
      </c>
      <c r="CY106" s="31">
        <f t="shared" ca="1" si="50"/>
        <v>0</v>
      </c>
      <c r="CZ106" s="31">
        <f t="shared" ca="1" si="50"/>
        <v>-2664</v>
      </c>
      <c r="DA106" s="31">
        <f t="shared" ca="1" si="50"/>
        <v>-28841.429999999997</v>
      </c>
      <c r="DB106" s="31">
        <f t="shared" ca="1" si="50"/>
        <v>-23521.119999999999</v>
      </c>
      <c r="DC106" s="31">
        <f t="shared" ca="1" si="44"/>
        <v>-16036.01</v>
      </c>
      <c r="DD106" s="31">
        <f t="shared" ca="1" si="44"/>
        <v>-3823.41</v>
      </c>
      <c r="DE106" s="31">
        <f t="shared" ca="1" si="44"/>
        <v>-65867.47</v>
      </c>
      <c r="DF106" s="31">
        <f t="shared" ca="1" si="44"/>
        <v>-198.91</v>
      </c>
      <c r="DG106" s="31">
        <f t="shared" ca="1" si="44"/>
        <v>-5682.3099999999995</v>
      </c>
      <c r="DH106" s="31">
        <f t="shared" ca="1" si="44"/>
        <v>-9330.380000000001</v>
      </c>
      <c r="DI106" s="32">
        <f t="shared" ca="1" si="36"/>
        <v>-9838.43</v>
      </c>
      <c r="DJ106" s="32">
        <f t="shared" ca="1" si="36"/>
        <v>0</v>
      </c>
      <c r="DK106" s="32">
        <f t="shared" ca="1" si="36"/>
        <v>0</v>
      </c>
      <c r="DL106" s="32">
        <f t="shared" ca="1" si="36"/>
        <v>-133.19999999999999</v>
      </c>
      <c r="DM106" s="32">
        <f t="shared" ca="1" si="36"/>
        <v>-1442.07</v>
      </c>
      <c r="DN106" s="32">
        <f t="shared" ca="1" si="36"/>
        <v>-1176.06</v>
      </c>
      <c r="DO106" s="32">
        <f t="shared" ca="1" si="46"/>
        <v>-801.8</v>
      </c>
      <c r="DP106" s="32">
        <f t="shared" ca="1" si="46"/>
        <v>-191.17</v>
      </c>
      <c r="DQ106" s="32">
        <f t="shared" ca="1" si="46"/>
        <v>-3293.37</v>
      </c>
      <c r="DR106" s="32">
        <f t="shared" ca="1" si="46"/>
        <v>-9.9499999999999993</v>
      </c>
      <c r="DS106" s="32">
        <f t="shared" ca="1" si="46"/>
        <v>-284.12</v>
      </c>
      <c r="DT106" s="32">
        <f t="shared" ca="1" si="46"/>
        <v>-466.52</v>
      </c>
      <c r="DU106" s="31">
        <f t="shared" ca="1" si="37"/>
        <v>-63392.99</v>
      </c>
      <c r="DV106" s="31">
        <f t="shared" ca="1" si="37"/>
        <v>0</v>
      </c>
      <c r="DW106" s="31">
        <f t="shared" ca="1" si="37"/>
        <v>0</v>
      </c>
      <c r="DX106" s="31">
        <f t="shared" ca="1" si="37"/>
        <v>-841.33</v>
      </c>
      <c r="DY106" s="31">
        <f t="shared" ca="1" si="37"/>
        <v>-9061.1200000000008</v>
      </c>
      <c r="DZ106" s="31">
        <f t="shared" ca="1" si="37"/>
        <v>-7349.68</v>
      </c>
      <c r="EA106" s="31">
        <f t="shared" ca="1" si="47"/>
        <v>-4984.4399999999996</v>
      </c>
      <c r="EB106" s="31">
        <f t="shared" ca="1" si="47"/>
        <v>-1181.93</v>
      </c>
      <c r="EC106" s="31">
        <f t="shared" ca="1" si="47"/>
        <v>-20249.669999999998</v>
      </c>
      <c r="ED106" s="31">
        <f t="shared" ca="1" si="47"/>
        <v>-60.82</v>
      </c>
      <c r="EE106" s="31">
        <f t="shared" ca="1" si="47"/>
        <v>-1727.92</v>
      </c>
      <c r="EF106" s="31">
        <f t="shared" ca="1" si="47"/>
        <v>-2821.92</v>
      </c>
      <c r="EG106" s="32">
        <f t="shared" ca="1" si="38"/>
        <v>-270000.07</v>
      </c>
      <c r="EH106" s="32">
        <f t="shared" ca="1" si="38"/>
        <v>0</v>
      </c>
      <c r="EI106" s="32">
        <f t="shared" ca="1" si="38"/>
        <v>0</v>
      </c>
      <c r="EJ106" s="32">
        <f t="shared" ca="1" si="38"/>
        <v>-3638.5299999999997</v>
      </c>
      <c r="EK106" s="32">
        <f t="shared" ca="1" si="38"/>
        <v>-39344.619999999995</v>
      </c>
      <c r="EL106" s="32">
        <f t="shared" ca="1" si="38"/>
        <v>-32046.86</v>
      </c>
      <c r="EM106" s="32">
        <f t="shared" ca="1" si="48"/>
        <v>-21822.25</v>
      </c>
      <c r="EN106" s="32">
        <f t="shared" ca="1" si="48"/>
        <v>-5196.51</v>
      </c>
      <c r="EO106" s="32">
        <f t="shared" ca="1" si="48"/>
        <v>-89410.51</v>
      </c>
      <c r="EP106" s="32">
        <f t="shared" ca="1" si="48"/>
        <v>-269.68</v>
      </c>
      <c r="EQ106" s="32">
        <f t="shared" ca="1" si="48"/>
        <v>-7694.3499999999995</v>
      </c>
      <c r="ER106" s="32">
        <f t="shared" ca="1" si="48"/>
        <v>-12618.820000000002</v>
      </c>
    </row>
    <row r="107" spans="1:148">
      <c r="A107" t="s">
        <v>463</v>
      </c>
      <c r="B107" s="1" t="s">
        <v>275</v>
      </c>
      <c r="C107" t="str">
        <f t="shared" ca="1" si="40"/>
        <v>RB3</v>
      </c>
      <c r="D107" t="str">
        <f t="shared" ca="1" si="41"/>
        <v>Rainbow #3</v>
      </c>
      <c r="E107" s="51">
        <f ca="1">IFERROR(IF(AND($A107=VLOOKUP($A107&amp;"."&amp;$C107,UncollectibleLookup,2,FALSE),$C107=VLOOKUP($A107&amp;"."&amp;$C107,UncollectibleLookup,4,FALSE)),0,'Module C Corrected'!E107),'Module C Corrected'!E107)</f>
        <v>0</v>
      </c>
      <c r="F107" s="51">
        <f ca="1">IFERROR(IF(AND($A107=VLOOKUP($A107&amp;"."&amp;$C107,UncollectibleLookup,2,FALSE),$C107=VLOOKUP($A107&amp;"."&amp;$C107,UncollectibleLookup,4,FALSE)),0,'Module C Corrected'!F107),'Module C Corrected'!F107)</f>
        <v>0</v>
      </c>
      <c r="G107" s="51">
        <f ca="1">IFERROR(IF(AND($A107=VLOOKUP($A107&amp;"."&amp;$C107,UncollectibleLookup,2,FALSE),$C107=VLOOKUP($A107&amp;"."&amp;$C107,UncollectibleLookup,4,FALSE)),0,'Module C Corrected'!G107),'Module C Corrected'!G107)</f>
        <v>0</v>
      </c>
      <c r="H107" s="51">
        <f ca="1">IFERROR(IF(AND($A107=VLOOKUP($A107&amp;"."&amp;$C107,UncollectibleLookup,2,FALSE),$C107=VLOOKUP($A107&amp;"."&amp;$C107,UncollectibleLookup,4,FALSE)),0,'Module C Corrected'!H107),'Module C Corrected'!H107)</f>
        <v>0</v>
      </c>
      <c r="I107" s="51">
        <f ca="1">IFERROR(IF(AND($A107=VLOOKUP($A107&amp;"."&amp;$C107,UncollectibleLookup,2,FALSE),$C107=VLOOKUP($A107&amp;"."&amp;$C107,UncollectibleLookup,4,FALSE)),0,'Module C Corrected'!I107),'Module C Corrected'!I107)</f>
        <v>0</v>
      </c>
      <c r="J107" s="51">
        <f ca="1">IFERROR(IF(AND($A107=VLOOKUP($A107&amp;"."&amp;$C107,UncollectibleLookup,2,FALSE),$C107=VLOOKUP($A107&amp;"."&amp;$C107,UncollectibleLookup,4,FALSE)),0,'Module C Corrected'!J107),'Module C Corrected'!J107)</f>
        <v>0</v>
      </c>
      <c r="K107" s="51">
        <f ca="1">IFERROR(IF(AND($A107=VLOOKUP($A107&amp;"."&amp;$C107,UncollectibleLookup,2,FALSE),$C107=VLOOKUP($A107&amp;"."&amp;$C107,UncollectibleLookup,4,FALSE)),0,'Module C Corrected'!K107),'Module C Corrected'!K107)</f>
        <v>0</v>
      </c>
      <c r="L107" s="51">
        <f ca="1">IFERROR(IF(AND($A107=VLOOKUP($A107&amp;"."&amp;$C107,UncollectibleLookup,2,FALSE),$C107=VLOOKUP($A107&amp;"."&amp;$C107,UncollectibleLookup,4,FALSE)),0,'Module C Corrected'!L107),'Module C Corrected'!L107)</f>
        <v>0</v>
      </c>
      <c r="M107" s="51">
        <f ca="1">IFERROR(IF(AND($A107=VLOOKUP($A107&amp;"."&amp;$C107,UncollectibleLookup,2,FALSE),$C107=VLOOKUP($A107&amp;"."&amp;$C107,UncollectibleLookup,4,FALSE)),0,'Module C Corrected'!M107),'Module C Corrected'!M107)</f>
        <v>0</v>
      </c>
      <c r="N107" s="51">
        <f ca="1">IFERROR(IF(AND($A107=VLOOKUP($A107&amp;"."&amp;$C107,UncollectibleLookup,2,FALSE),$C107=VLOOKUP($A107&amp;"."&amp;$C107,UncollectibleLookup,4,FALSE)),0,'Module C Corrected'!N107),'Module C Corrected'!N107)</f>
        <v>0</v>
      </c>
      <c r="O107" s="51">
        <f ca="1">IFERROR(IF(AND($A107=VLOOKUP($A107&amp;"."&amp;$C107,UncollectibleLookup,2,FALSE),$C107=VLOOKUP($A107&amp;"."&amp;$C107,UncollectibleLookup,4,FALSE)),0,'Module C Corrected'!O107),'Module C Corrected'!O107)</f>
        <v>0</v>
      </c>
      <c r="P107" s="51">
        <f ca="1">IFERROR(IF(AND($A107=VLOOKUP($A107&amp;"."&amp;$C107,UncollectibleLookup,2,FALSE),$C107=VLOOKUP($A107&amp;"."&amp;$C107,UncollectibleLookup,4,FALSE)),0,'Module C Corrected'!P107),'Module C Corrected'!P107)</f>
        <v>0</v>
      </c>
      <c r="Q107" s="32">
        <f ca="1">IFERROR(IF(AND($A107=VLOOKUP($A107&amp;"."&amp;$C107,UncollectibleLookup,2,FALSE),$C107=VLOOKUP($A107&amp;"."&amp;$C107,UncollectibleLookup,4,FALSE)),0,'Module C Corrected'!Q107),'Module C Corrected'!Q107)</f>
        <v>0</v>
      </c>
      <c r="R107" s="32">
        <f ca="1">IFERROR(IF(AND($A107=VLOOKUP($A107&amp;"."&amp;$C107,UncollectibleLookup,2,FALSE),$C107=VLOOKUP($A107&amp;"."&amp;$C107,UncollectibleLookup,4,FALSE)),0,'Module C Corrected'!R107),'Module C Corrected'!R107)</f>
        <v>0</v>
      </c>
      <c r="S107" s="32">
        <f ca="1">IFERROR(IF(AND($A107=VLOOKUP($A107&amp;"."&amp;$C107,UncollectibleLookup,2,FALSE),$C107=VLOOKUP($A107&amp;"."&amp;$C107,UncollectibleLookup,4,FALSE)),0,'Module C Corrected'!S107),'Module C Corrected'!S107)</f>
        <v>0</v>
      </c>
      <c r="T107" s="32">
        <f ca="1">IFERROR(IF(AND($A107=VLOOKUP($A107&amp;"."&amp;$C107,UncollectibleLookup,2,FALSE),$C107=VLOOKUP($A107&amp;"."&amp;$C107,UncollectibleLookup,4,FALSE)),0,'Module C Corrected'!T107),'Module C Corrected'!T107)</f>
        <v>0</v>
      </c>
      <c r="U107" s="32">
        <f ca="1">IFERROR(IF(AND($A107=VLOOKUP($A107&amp;"."&amp;$C107,UncollectibleLookup,2,FALSE),$C107=VLOOKUP($A107&amp;"."&amp;$C107,UncollectibleLookup,4,FALSE)),0,'Module C Corrected'!U107),'Module C Corrected'!U107)</f>
        <v>0</v>
      </c>
      <c r="V107" s="32">
        <f ca="1">IFERROR(IF(AND($A107=VLOOKUP($A107&amp;"."&amp;$C107,UncollectibleLookup,2,FALSE),$C107=VLOOKUP($A107&amp;"."&amp;$C107,UncollectibleLookup,4,FALSE)),0,'Module C Corrected'!V107),'Module C Corrected'!V107)</f>
        <v>0</v>
      </c>
      <c r="W107" s="32">
        <f ca="1">IFERROR(IF(AND($A107=VLOOKUP($A107&amp;"."&amp;$C107,UncollectibleLookup,2,FALSE),$C107=VLOOKUP($A107&amp;"."&amp;$C107,UncollectibleLookup,4,FALSE)),0,'Module C Corrected'!W107),'Module C Corrected'!W107)</f>
        <v>0</v>
      </c>
      <c r="X107" s="32">
        <f ca="1">IFERROR(IF(AND($A107=VLOOKUP($A107&amp;"."&amp;$C107,UncollectibleLookup,2,FALSE),$C107=VLOOKUP($A107&amp;"."&amp;$C107,UncollectibleLookup,4,FALSE)),0,'Module C Corrected'!X107),'Module C Corrected'!X107)</f>
        <v>0</v>
      </c>
      <c r="Y107" s="32">
        <f ca="1">IFERROR(IF(AND($A107=VLOOKUP($A107&amp;"."&amp;$C107,UncollectibleLookup,2,FALSE),$C107=VLOOKUP($A107&amp;"."&amp;$C107,UncollectibleLookup,4,FALSE)),0,'Module C Corrected'!Y107),'Module C Corrected'!Y107)</f>
        <v>0</v>
      </c>
      <c r="Z107" s="32">
        <f ca="1">IFERROR(IF(AND($A107=VLOOKUP($A107&amp;"."&amp;$C107,UncollectibleLookup,2,FALSE),$C107=VLOOKUP($A107&amp;"."&amp;$C107,UncollectibleLookup,4,FALSE)),0,'Module C Corrected'!Z107),'Module C Corrected'!Z107)</f>
        <v>0</v>
      </c>
      <c r="AA107" s="32">
        <f ca="1">IFERROR(IF(AND($A107=VLOOKUP($A107&amp;"."&amp;$C107,UncollectibleLookup,2,FALSE),$C107=VLOOKUP($A107&amp;"."&amp;$C107,UncollectibleLookup,4,FALSE)),0,'Module C Corrected'!AA107),'Module C Corrected'!AA107)</f>
        <v>0</v>
      </c>
      <c r="AB107" s="32">
        <f ca="1">IFERROR(IF(AND($A107=VLOOKUP($A107&amp;"."&amp;$C107,UncollectibleLookup,2,FALSE),$C107=VLOOKUP($A107&amp;"."&amp;$C107,UncollectibleLookup,4,FALSE)),0,'Module C Corrected'!AB107),'Module C Corrected'!AB107)</f>
        <v>0</v>
      </c>
      <c r="AC107" s="2">
        <f>IF(ISBLANK('Module C Corrected'!AC107),"",'Module C Corrected'!AC107)</f>
        <v>2.93</v>
      </c>
      <c r="AD107" s="2">
        <f>IF(ISBLANK('Module C Corrected'!AD107),"",'Module C Corrected'!AD107)</f>
        <v>2.93</v>
      </c>
      <c r="AE107" s="2">
        <f>IF(ISBLANK('Module C Corrected'!AE107),"",'Module C Corrected'!AE107)</f>
        <v>2.93</v>
      </c>
      <c r="AF107" s="2">
        <f>IF(ISBLANK('Module C Corrected'!AF107),"",'Module C Corrected'!AF107)</f>
        <v>2.93</v>
      </c>
      <c r="AG107" s="2">
        <f>IF(ISBLANK('Module C Corrected'!AG107),"",'Module C Corrected'!AG107)</f>
        <v>2.93</v>
      </c>
      <c r="AH107" s="2">
        <f>IF(ISBLANK('Module C Corrected'!AH107),"",'Module C Corrected'!AH107)</f>
        <v>2.93</v>
      </c>
      <c r="AI107" s="2">
        <f>IF(ISBLANK('Module C Corrected'!AI107),"",'Module C Corrected'!AI107)</f>
        <v>2.93</v>
      </c>
      <c r="AJ107" s="2">
        <f>IF(ISBLANK('Module C Corrected'!AJ107),"",'Module C Corrected'!AJ107)</f>
        <v>2.93</v>
      </c>
      <c r="AK107" s="2">
        <f>IF(ISBLANK('Module C Corrected'!AK107),"",'Module C Corrected'!AK107)</f>
        <v>2.93</v>
      </c>
      <c r="AL107" s="2">
        <f>IF(ISBLANK('Module C Corrected'!AL107),"",'Module C Corrected'!AL107)</f>
        <v>2.66</v>
      </c>
      <c r="AM107" s="2">
        <f>IF(ISBLANK('Module C Corrected'!AM107),"",'Module C Corrected'!AM107)</f>
        <v>2.66</v>
      </c>
      <c r="AN107" s="2">
        <f>IF(ISBLANK('Module C Corrected'!AN107),"",'Module C Corrected'!AN107)</f>
        <v>2.66</v>
      </c>
      <c r="AO107" s="33">
        <f ca="1">IFERROR(IF(AND($A107=VLOOKUP($A107&amp;"."&amp;$C107,UncollectibleLookup,2,FALSE),$C107=VLOOKUP($A107&amp;"."&amp;$C107,UncollectibleLookup,4,FALSE)),0,'Module C Corrected'!AO107),'Module C Corrected'!AO107)</f>
        <v>0</v>
      </c>
      <c r="AP107" s="33">
        <f ca="1">IFERROR(IF(AND($A107=VLOOKUP($A107&amp;"."&amp;$C107,UncollectibleLookup,2,FALSE),$C107=VLOOKUP($A107&amp;"."&amp;$C107,UncollectibleLookup,4,FALSE)),0,'Module C Corrected'!AP107),'Module C Corrected'!AP107)</f>
        <v>0</v>
      </c>
      <c r="AQ107" s="33">
        <f ca="1">IFERROR(IF(AND($A107=VLOOKUP($A107&amp;"."&amp;$C107,UncollectibleLookup,2,FALSE),$C107=VLOOKUP($A107&amp;"."&amp;$C107,UncollectibleLookup,4,FALSE)),0,'Module C Corrected'!AQ107),'Module C Corrected'!AQ107)</f>
        <v>0</v>
      </c>
      <c r="AR107" s="33">
        <f ca="1">IFERROR(IF(AND($A107=VLOOKUP($A107&amp;"."&amp;$C107,UncollectibleLookup,2,FALSE),$C107=VLOOKUP($A107&amp;"."&amp;$C107,UncollectibleLookup,4,FALSE)),0,'Module C Corrected'!AR107),'Module C Corrected'!AR107)</f>
        <v>0</v>
      </c>
      <c r="AS107" s="33">
        <f ca="1">IFERROR(IF(AND($A107=VLOOKUP($A107&amp;"."&amp;$C107,UncollectibleLookup,2,FALSE),$C107=VLOOKUP($A107&amp;"."&amp;$C107,UncollectibleLookup,4,FALSE)),0,'Module C Corrected'!AS107),'Module C Corrected'!AS107)</f>
        <v>0</v>
      </c>
      <c r="AT107" s="33">
        <f ca="1">IFERROR(IF(AND($A107=VLOOKUP($A107&amp;"."&amp;$C107,UncollectibleLookup,2,FALSE),$C107=VLOOKUP($A107&amp;"."&amp;$C107,UncollectibleLookup,4,FALSE)),0,'Module C Corrected'!AT107),'Module C Corrected'!AT107)</f>
        <v>0</v>
      </c>
      <c r="AU107" s="33">
        <f ca="1">IFERROR(IF(AND($A107=VLOOKUP($A107&amp;"."&amp;$C107,UncollectibleLookup,2,FALSE),$C107=VLOOKUP($A107&amp;"."&amp;$C107,UncollectibleLookup,4,FALSE)),0,'Module C Corrected'!AU107),'Module C Corrected'!AU107)</f>
        <v>0</v>
      </c>
      <c r="AV107" s="33">
        <f ca="1">IFERROR(IF(AND($A107=VLOOKUP($A107&amp;"."&amp;$C107,UncollectibleLookup,2,FALSE),$C107=VLOOKUP($A107&amp;"."&amp;$C107,UncollectibleLookup,4,FALSE)),0,'Module C Corrected'!AV107),'Module C Corrected'!AV107)</f>
        <v>0</v>
      </c>
      <c r="AW107" s="33">
        <f ca="1">IFERROR(IF(AND($A107=VLOOKUP($A107&amp;"."&amp;$C107,UncollectibleLookup,2,FALSE),$C107=VLOOKUP($A107&amp;"."&amp;$C107,UncollectibleLookup,4,FALSE)),0,'Module C Corrected'!AW107),'Module C Corrected'!AW107)</f>
        <v>0</v>
      </c>
      <c r="AX107" s="33">
        <f ca="1">IFERROR(IF(AND($A107=VLOOKUP($A107&amp;"."&amp;$C107,UncollectibleLookup,2,FALSE),$C107=VLOOKUP($A107&amp;"."&amp;$C107,UncollectibleLookup,4,FALSE)),0,'Module C Corrected'!AX107),'Module C Corrected'!AX107)</f>
        <v>0</v>
      </c>
      <c r="AY107" s="33">
        <f ca="1">IFERROR(IF(AND($A107=VLOOKUP($A107&amp;"."&amp;$C107,UncollectibleLookup,2,FALSE),$C107=VLOOKUP($A107&amp;"."&amp;$C107,UncollectibleLookup,4,FALSE)),0,'Module C Corrected'!AY107),'Module C Corrected'!AY107)</f>
        <v>0</v>
      </c>
      <c r="AZ107" s="33">
        <f ca="1">IFERROR(IF(AND($A107=VLOOKUP($A107&amp;"."&amp;$C107,UncollectibleLookup,2,FALSE),$C107=VLOOKUP($A107&amp;"."&amp;$C107,UncollectibleLookup,4,FALSE)),0,'Module C Corrected'!AZ107),'Module C Corrected'!AZ107)</f>
        <v>0</v>
      </c>
      <c r="BA107" s="31">
        <f t="shared" ca="1" si="53"/>
        <v>0</v>
      </c>
      <c r="BB107" s="31">
        <f t="shared" ca="1" si="53"/>
        <v>0</v>
      </c>
      <c r="BC107" s="31">
        <f t="shared" ca="1" si="53"/>
        <v>0</v>
      </c>
      <c r="BD107" s="31">
        <f t="shared" ca="1" si="51"/>
        <v>0</v>
      </c>
      <c r="BE107" s="31">
        <f t="shared" ca="1" si="51"/>
        <v>0</v>
      </c>
      <c r="BF107" s="31">
        <f t="shared" ca="1" si="51"/>
        <v>0</v>
      </c>
      <c r="BG107" s="31">
        <f t="shared" ca="1" si="42"/>
        <v>0</v>
      </c>
      <c r="BH107" s="31">
        <f t="shared" ca="1" si="42"/>
        <v>0</v>
      </c>
      <c r="BI107" s="31">
        <f t="shared" ca="1" si="42"/>
        <v>0</v>
      </c>
      <c r="BJ107" s="31">
        <f t="shared" ca="1" si="42"/>
        <v>0</v>
      </c>
      <c r="BK107" s="31">
        <f t="shared" ca="1" si="42"/>
        <v>0</v>
      </c>
      <c r="BL107" s="31">
        <f t="shared" ca="1" si="42"/>
        <v>0</v>
      </c>
      <c r="BM107" s="6">
        <f t="shared" ref="BM107:BX122" ca="1" si="56">VLOOKUP($C107,LossFactorLookup,3,FALSE)</f>
        <v>4.7500000000000001E-2</v>
      </c>
      <c r="BN107" s="6">
        <f t="shared" ca="1" si="56"/>
        <v>4.7500000000000001E-2</v>
      </c>
      <c r="BO107" s="6">
        <f t="shared" ca="1" si="56"/>
        <v>4.7500000000000001E-2</v>
      </c>
      <c r="BP107" s="6">
        <f t="shared" ca="1" si="56"/>
        <v>4.7500000000000001E-2</v>
      </c>
      <c r="BQ107" s="6">
        <f t="shared" ca="1" si="56"/>
        <v>4.7500000000000001E-2</v>
      </c>
      <c r="BR107" s="6">
        <f t="shared" ca="1" si="56"/>
        <v>4.7500000000000001E-2</v>
      </c>
      <c r="BS107" s="6">
        <f t="shared" ca="1" si="56"/>
        <v>4.7500000000000001E-2</v>
      </c>
      <c r="BT107" s="6">
        <f t="shared" ca="1" si="56"/>
        <v>4.7500000000000001E-2</v>
      </c>
      <c r="BU107" s="6">
        <f t="shared" ca="1" si="56"/>
        <v>4.7500000000000001E-2</v>
      </c>
      <c r="BV107" s="6">
        <f t="shared" ca="1" si="56"/>
        <v>4.7500000000000001E-2</v>
      </c>
      <c r="BW107" s="6">
        <f t="shared" ca="1" si="56"/>
        <v>4.7500000000000001E-2</v>
      </c>
      <c r="BX107" s="6">
        <f t="shared" ca="1" si="56"/>
        <v>4.7500000000000001E-2</v>
      </c>
      <c r="BY107" s="31">
        <f t="shared" ca="1" si="49"/>
        <v>0</v>
      </c>
      <c r="BZ107" s="31">
        <f t="shared" ca="1" si="49"/>
        <v>0</v>
      </c>
      <c r="CA107" s="31">
        <f t="shared" ca="1" si="49"/>
        <v>0</v>
      </c>
      <c r="CB107" s="31">
        <f t="shared" ca="1" si="49"/>
        <v>0</v>
      </c>
      <c r="CC107" s="31">
        <f t="shared" ca="1" si="49"/>
        <v>0</v>
      </c>
      <c r="CD107" s="31">
        <f t="shared" ca="1" si="49"/>
        <v>0</v>
      </c>
      <c r="CE107" s="31">
        <f t="shared" ca="1" si="49"/>
        <v>0</v>
      </c>
      <c r="CF107" s="31">
        <f t="shared" ca="1" si="49"/>
        <v>0</v>
      </c>
      <c r="CG107" s="31">
        <f t="shared" ca="1" si="49"/>
        <v>0</v>
      </c>
      <c r="CH107" s="31">
        <f t="shared" ca="1" si="49"/>
        <v>0</v>
      </c>
      <c r="CI107" s="31">
        <f t="shared" ca="1" si="49"/>
        <v>0</v>
      </c>
      <c r="CJ107" s="31">
        <f t="shared" ca="1" si="49"/>
        <v>0</v>
      </c>
      <c r="CK107" s="32">
        <f t="shared" ca="1" si="54"/>
        <v>0</v>
      </c>
      <c r="CL107" s="32">
        <f t="shared" ca="1" si="54"/>
        <v>0</v>
      </c>
      <c r="CM107" s="32">
        <f t="shared" ca="1" si="54"/>
        <v>0</v>
      </c>
      <c r="CN107" s="32">
        <f t="shared" ca="1" si="52"/>
        <v>0</v>
      </c>
      <c r="CO107" s="32">
        <f t="shared" ca="1" si="52"/>
        <v>0</v>
      </c>
      <c r="CP107" s="32">
        <f t="shared" ca="1" si="52"/>
        <v>0</v>
      </c>
      <c r="CQ107" s="32">
        <f t="shared" ca="1" si="43"/>
        <v>0</v>
      </c>
      <c r="CR107" s="32">
        <f t="shared" ca="1" si="43"/>
        <v>0</v>
      </c>
      <c r="CS107" s="32">
        <f t="shared" ca="1" si="43"/>
        <v>0</v>
      </c>
      <c r="CT107" s="32">
        <f t="shared" ca="1" si="43"/>
        <v>0</v>
      </c>
      <c r="CU107" s="32">
        <f t="shared" ca="1" si="43"/>
        <v>0</v>
      </c>
      <c r="CV107" s="32">
        <f t="shared" ca="1" si="43"/>
        <v>0</v>
      </c>
      <c r="CW107" s="31">
        <f t="shared" ca="1" si="50"/>
        <v>0</v>
      </c>
      <c r="CX107" s="31">
        <f t="shared" ca="1" si="50"/>
        <v>0</v>
      </c>
      <c r="CY107" s="31">
        <f t="shared" ca="1" si="50"/>
        <v>0</v>
      </c>
      <c r="CZ107" s="31">
        <f t="shared" ca="1" si="50"/>
        <v>0</v>
      </c>
      <c r="DA107" s="31">
        <f t="shared" ca="1" si="50"/>
        <v>0</v>
      </c>
      <c r="DB107" s="31">
        <f t="shared" ca="1" si="50"/>
        <v>0</v>
      </c>
      <c r="DC107" s="31">
        <f t="shared" ca="1" si="44"/>
        <v>0</v>
      </c>
      <c r="DD107" s="31">
        <f t="shared" ca="1" si="44"/>
        <v>0</v>
      </c>
      <c r="DE107" s="31">
        <f t="shared" ca="1" si="44"/>
        <v>0</v>
      </c>
      <c r="DF107" s="31">
        <f t="shared" ca="1" si="44"/>
        <v>0</v>
      </c>
      <c r="DG107" s="31">
        <f t="shared" ca="1" si="44"/>
        <v>0</v>
      </c>
      <c r="DH107" s="31">
        <f t="shared" ca="1" si="44"/>
        <v>0</v>
      </c>
      <c r="DI107" s="32">
        <f t="shared" ca="1" si="36"/>
        <v>0</v>
      </c>
      <c r="DJ107" s="32">
        <f t="shared" ca="1" si="36"/>
        <v>0</v>
      </c>
      <c r="DK107" s="32">
        <f t="shared" ca="1" si="36"/>
        <v>0</v>
      </c>
      <c r="DL107" s="32">
        <f t="shared" ca="1" si="36"/>
        <v>0</v>
      </c>
      <c r="DM107" s="32">
        <f t="shared" ca="1" si="36"/>
        <v>0</v>
      </c>
      <c r="DN107" s="32">
        <f t="shared" ca="1" si="36"/>
        <v>0</v>
      </c>
      <c r="DO107" s="32">
        <f t="shared" ca="1" si="46"/>
        <v>0</v>
      </c>
      <c r="DP107" s="32">
        <f t="shared" ca="1" si="46"/>
        <v>0</v>
      </c>
      <c r="DQ107" s="32">
        <f t="shared" ca="1" si="46"/>
        <v>0</v>
      </c>
      <c r="DR107" s="32">
        <f t="shared" ca="1" si="46"/>
        <v>0</v>
      </c>
      <c r="DS107" s="32">
        <f t="shared" ca="1" si="46"/>
        <v>0</v>
      </c>
      <c r="DT107" s="32">
        <f t="shared" ca="1" si="46"/>
        <v>0</v>
      </c>
      <c r="DU107" s="31">
        <f t="shared" ca="1" si="37"/>
        <v>0</v>
      </c>
      <c r="DV107" s="31">
        <f t="shared" ca="1" si="37"/>
        <v>0</v>
      </c>
      <c r="DW107" s="31">
        <f t="shared" ca="1" si="37"/>
        <v>0</v>
      </c>
      <c r="DX107" s="31">
        <f t="shared" ca="1" si="37"/>
        <v>0</v>
      </c>
      <c r="DY107" s="31">
        <f t="shared" ca="1" si="37"/>
        <v>0</v>
      </c>
      <c r="DZ107" s="31">
        <f t="shared" ca="1" si="37"/>
        <v>0</v>
      </c>
      <c r="EA107" s="31">
        <f t="shared" ca="1" si="47"/>
        <v>0</v>
      </c>
      <c r="EB107" s="31">
        <f t="shared" ca="1" si="47"/>
        <v>0</v>
      </c>
      <c r="EC107" s="31">
        <f t="shared" ca="1" si="47"/>
        <v>0</v>
      </c>
      <c r="ED107" s="31">
        <f t="shared" ca="1" si="47"/>
        <v>0</v>
      </c>
      <c r="EE107" s="31">
        <f t="shared" ca="1" si="47"/>
        <v>0</v>
      </c>
      <c r="EF107" s="31">
        <f t="shared" ca="1" si="47"/>
        <v>0</v>
      </c>
      <c r="EG107" s="32">
        <f t="shared" ca="1" si="38"/>
        <v>0</v>
      </c>
      <c r="EH107" s="32">
        <f t="shared" ca="1" si="38"/>
        <v>0</v>
      </c>
      <c r="EI107" s="32">
        <f t="shared" ca="1" si="38"/>
        <v>0</v>
      </c>
      <c r="EJ107" s="32">
        <f t="shared" ca="1" si="38"/>
        <v>0</v>
      </c>
      <c r="EK107" s="32">
        <f t="shared" ca="1" si="38"/>
        <v>0</v>
      </c>
      <c r="EL107" s="32">
        <f t="shared" ca="1" si="38"/>
        <v>0</v>
      </c>
      <c r="EM107" s="32">
        <f t="shared" ca="1" si="48"/>
        <v>0</v>
      </c>
      <c r="EN107" s="32">
        <f t="shared" ca="1" si="48"/>
        <v>0</v>
      </c>
      <c r="EO107" s="32">
        <f t="shared" ca="1" si="48"/>
        <v>0</v>
      </c>
      <c r="EP107" s="32">
        <f t="shared" ca="1" si="48"/>
        <v>0</v>
      </c>
      <c r="EQ107" s="32">
        <f t="shared" ca="1" si="48"/>
        <v>0</v>
      </c>
      <c r="ER107" s="32">
        <f t="shared" ca="1" si="48"/>
        <v>0</v>
      </c>
    </row>
    <row r="108" spans="1:148">
      <c r="A108" t="s">
        <v>463</v>
      </c>
      <c r="B108" s="1" t="s">
        <v>51</v>
      </c>
      <c r="C108" t="str">
        <f t="shared" ca="1" si="40"/>
        <v>RB5</v>
      </c>
      <c r="D108" t="str">
        <f t="shared" ca="1" si="41"/>
        <v>Rainbow #5</v>
      </c>
      <c r="E108" s="51">
        <f ca="1">IFERROR(IF(AND($A108=VLOOKUP($A108&amp;"."&amp;$C108,UncollectibleLookup,2,FALSE),$C108=VLOOKUP($A108&amp;"."&amp;$C108,UncollectibleLookup,4,FALSE)),0,'Module C Corrected'!E108),'Module C Corrected'!E108)</f>
        <v>16768.632000000001</v>
      </c>
      <c r="F108" s="51">
        <f ca="1">IFERROR(IF(AND($A108=VLOOKUP($A108&amp;"."&amp;$C108,UncollectibleLookup,2,FALSE),$C108=VLOOKUP($A108&amp;"."&amp;$C108,UncollectibleLookup,4,FALSE)),0,'Module C Corrected'!F108),'Module C Corrected'!F108)</f>
        <v>10397.656000000001</v>
      </c>
      <c r="G108" s="51">
        <f ca="1">IFERROR(IF(AND($A108=VLOOKUP($A108&amp;"."&amp;$C108,UncollectibleLookup,2,FALSE),$C108=VLOOKUP($A108&amp;"."&amp;$C108,UncollectibleLookup,4,FALSE)),0,'Module C Corrected'!G108),'Module C Corrected'!G108)</f>
        <v>12912.056</v>
      </c>
      <c r="H108" s="51">
        <f ca="1">IFERROR(IF(AND($A108=VLOOKUP($A108&amp;"."&amp;$C108,UncollectibleLookup,2,FALSE),$C108=VLOOKUP($A108&amp;"."&amp;$C108,UncollectibleLookup,4,FALSE)),0,'Module C Corrected'!H108),'Module C Corrected'!H108)</f>
        <v>12493.995999999999</v>
      </c>
      <c r="I108" s="51">
        <f ca="1">IFERROR(IF(AND($A108=VLOOKUP($A108&amp;"."&amp;$C108,UncollectibleLookup,2,FALSE),$C108=VLOOKUP($A108&amp;"."&amp;$C108,UncollectibleLookup,4,FALSE)),0,'Module C Corrected'!I108),'Module C Corrected'!I108)</f>
        <v>22168.32</v>
      </c>
      <c r="J108" s="51">
        <f ca="1">IFERROR(IF(AND($A108=VLOOKUP($A108&amp;"."&amp;$C108,UncollectibleLookup,2,FALSE),$C108=VLOOKUP($A108&amp;"."&amp;$C108,UncollectibleLookup,4,FALSE)),0,'Module C Corrected'!J108),'Module C Corrected'!J108)</f>
        <v>13426.652</v>
      </c>
      <c r="K108" s="51">
        <f ca="1">IFERROR(IF(AND($A108=VLOOKUP($A108&amp;"."&amp;$C108,UncollectibleLookup,2,FALSE),$C108=VLOOKUP($A108&amp;"."&amp;$C108,UncollectibleLookup,4,FALSE)),0,'Module C Corrected'!K108),'Module C Corrected'!K108)</f>
        <v>10446.808000000001</v>
      </c>
      <c r="L108" s="51">
        <f ca="1">IFERROR(IF(AND($A108=VLOOKUP($A108&amp;"."&amp;$C108,UncollectibleLookup,2,FALSE),$C108=VLOOKUP($A108&amp;"."&amp;$C108,UncollectibleLookup,4,FALSE)),0,'Module C Corrected'!L108),'Module C Corrected'!L108)</f>
        <v>9553.2279999999992</v>
      </c>
      <c r="M108" s="51">
        <f ca="1">IFERROR(IF(AND($A108=VLOOKUP($A108&amp;"."&amp;$C108,UncollectibleLookup,2,FALSE),$C108=VLOOKUP($A108&amp;"."&amp;$C108,UncollectibleLookup,4,FALSE)),0,'Module C Corrected'!M108),'Module C Corrected'!M108)</f>
        <v>11979.284</v>
      </c>
      <c r="N108" s="51">
        <f ca="1">IFERROR(IF(AND($A108=VLOOKUP($A108&amp;"."&amp;$C108,UncollectibleLookup,2,FALSE),$C108=VLOOKUP($A108&amp;"."&amp;$C108,UncollectibleLookup,4,FALSE)),0,'Module C Corrected'!N108),'Module C Corrected'!N108)</f>
        <v>8636.14</v>
      </c>
      <c r="O108" s="51">
        <f ca="1">IFERROR(IF(AND($A108=VLOOKUP($A108&amp;"."&amp;$C108,UncollectibleLookup,2,FALSE),$C108=VLOOKUP($A108&amp;"."&amp;$C108,UncollectibleLookup,4,FALSE)),0,'Module C Corrected'!O108),'Module C Corrected'!O108)</f>
        <v>13136.724</v>
      </c>
      <c r="P108" s="51">
        <f ca="1">IFERROR(IF(AND($A108=VLOOKUP($A108&amp;"."&amp;$C108,UncollectibleLookup,2,FALSE),$C108=VLOOKUP($A108&amp;"."&amp;$C108,UncollectibleLookup,4,FALSE)),0,'Module C Corrected'!P108),'Module C Corrected'!P108)</f>
        <v>16675.567999999999</v>
      </c>
      <c r="Q108" s="32">
        <f ca="1">IFERROR(IF(AND($A108=VLOOKUP($A108&amp;"."&amp;$C108,UncollectibleLookup,2,FALSE),$C108=VLOOKUP($A108&amp;"."&amp;$C108,UncollectibleLookup,4,FALSE)),0,'Module C Corrected'!Q108),'Module C Corrected'!Q108)</f>
        <v>1205239.0900000001</v>
      </c>
      <c r="R108" s="32">
        <f ca="1">IFERROR(IF(AND($A108=VLOOKUP($A108&amp;"."&amp;$C108,UncollectibleLookup,2,FALSE),$C108=VLOOKUP($A108&amp;"."&amp;$C108,UncollectibleLookup,4,FALSE)),0,'Module C Corrected'!R108),'Module C Corrected'!R108)</f>
        <v>568534.84</v>
      </c>
      <c r="S108" s="32">
        <f ca="1">IFERROR(IF(AND($A108=VLOOKUP($A108&amp;"."&amp;$C108,UncollectibleLookup,2,FALSE),$C108=VLOOKUP($A108&amp;"."&amp;$C108,UncollectibleLookup,4,FALSE)),0,'Module C Corrected'!S108),'Module C Corrected'!S108)</f>
        <v>642938.31999999995</v>
      </c>
      <c r="T108" s="32">
        <f ca="1">IFERROR(IF(AND($A108=VLOOKUP($A108&amp;"."&amp;$C108,UncollectibleLookup,2,FALSE),$C108=VLOOKUP($A108&amp;"."&amp;$C108,UncollectibleLookup,4,FALSE)),0,'Module C Corrected'!T108),'Module C Corrected'!T108)</f>
        <v>413515.25</v>
      </c>
      <c r="U108" s="32">
        <f ca="1">IFERROR(IF(AND($A108=VLOOKUP($A108&amp;"."&amp;$C108,UncollectibleLookup,2,FALSE),$C108=VLOOKUP($A108&amp;"."&amp;$C108,UncollectibleLookup,4,FALSE)),0,'Module C Corrected'!U108),'Module C Corrected'!U108)</f>
        <v>723675.65</v>
      </c>
      <c r="V108" s="32">
        <f ca="1">IFERROR(IF(AND($A108=VLOOKUP($A108&amp;"."&amp;$C108,UncollectibleLookup,2,FALSE),$C108=VLOOKUP($A108&amp;"."&amp;$C108,UncollectibleLookup,4,FALSE)),0,'Module C Corrected'!V108),'Module C Corrected'!V108)</f>
        <v>479369.03</v>
      </c>
      <c r="W108" s="32">
        <f ca="1">IFERROR(IF(AND($A108=VLOOKUP($A108&amp;"."&amp;$C108,UncollectibleLookup,2,FALSE),$C108=VLOOKUP($A108&amp;"."&amp;$C108,UncollectibleLookup,4,FALSE)),0,'Module C Corrected'!W108),'Module C Corrected'!W108)</f>
        <v>453453.29</v>
      </c>
      <c r="X108" s="32">
        <f ca="1">IFERROR(IF(AND($A108=VLOOKUP($A108&amp;"."&amp;$C108,UncollectibleLookup,2,FALSE),$C108=VLOOKUP($A108&amp;"."&amp;$C108,UncollectibleLookup,4,FALSE)),0,'Module C Corrected'!X108),'Module C Corrected'!X108)</f>
        <v>356311.66</v>
      </c>
      <c r="Y108" s="32">
        <f ca="1">IFERROR(IF(AND($A108=VLOOKUP($A108&amp;"."&amp;$C108,UncollectibleLookup,2,FALSE),$C108=VLOOKUP($A108&amp;"."&amp;$C108,UncollectibleLookup,4,FALSE)),0,'Module C Corrected'!Y108),'Module C Corrected'!Y108)</f>
        <v>1375329.44</v>
      </c>
      <c r="Z108" s="32">
        <f ca="1">IFERROR(IF(AND($A108=VLOOKUP($A108&amp;"."&amp;$C108,UncollectibleLookup,2,FALSE),$C108=VLOOKUP($A108&amp;"."&amp;$C108,UncollectibleLookup,4,FALSE)),0,'Module C Corrected'!Z108),'Module C Corrected'!Z108)</f>
        <v>308021.14</v>
      </c>
      <c r="AA108" s="32">
        <f ca="1">IFERROR(IF(AND($A108=VLOOKUP($A108&amp;"."&amp;$C108,UncollectibleLookup,2,FALSE),$C108=VLOOKUP($A108&amp;"."&amp;$C108,UncollectibleLookup,4,FALSE)),0,'Module C Corrected'!AA108),'Module C Corrected'!AA108)</f>
        <v>726456.23</v>
      </c>
      <c r="AB108" s="32">
        <f ca="1">IFERROR(IF(AND($A108=VLOOKUP($A108&amp;"."&amp;$C108,UncollectibleLookup,2,FALSE),$C108=VLOOKUP($A108&amp;"."&amp;$C108,UncollectibleLookup,4,FALSE)),0,'Module C Corrected'!AB108),'Module C Corrected'!AB108)</f>
        <v>929640.27</v>
      </c>
      <c r="AC108" s="2">
        <f>IF(ISBLANK('Module C Corrected'!AC108),"",'Module C Corrected'!AC108)</f>
        <v>2.72</v>
      </c>
      <c r="AD108" s="2">
        <f>IF(ISBLANK('Module C Corrected'!AD108),"",'Module C Corrected'!AD108)</f>
        <v>2.72</v>
      </c>
      <c r="AE108" s="2">
        <f>IF(ISBLANK('Module C Corrected'!AE108),"",'Module C Corrected'!AE108)</f>
        <v>2.72</v>
      </c>
      <c r="AF108" s="2">
        <f>IF(ISBLANK('Module C Corrected'!AF108),"",'Module C Corrected'!AF108)</f>
        <v>2.72</v>
      </c>
      <c r="AG108" s="2">
        <f>IF(ISBLANK('Module C Corrected'!AG108),"",'Module C Corrected'!AG108)</f>
        <v>2.72</v>
      </c>
      <c r="AH108" s="2">
        <f>IF(ISBLANK('Module C Corrected'!AH108),"",'Module C Corrected'!AH108)</f>
        <v>2.72</v>
      </c>
      <c r="AI108" s="2">
        <f>IF(ISBLANK('Module C Corrected'!AI108),"",'Module C Corrected'!AI108)</f>
        <v>2.72</v>
      </c>
      <c r="AJ108" s="2">
        <f>IF(ISBLANK('Module C Corrected'!AJ108),"",'Module C Corrected'!AJ108)</f>
        <v>2.72</v>
      </c>
      <c r="AK108" s="2">
        <f>IF(ISBLANK('Module C Corrected'!AK108),"",'Module C Corrected'!AK108)</f>
        <v>2.72</v>
      </c>
      <c r="AL108" s="2">
        <f>IF(ISBLANK('Module C Corrected'!AL108),"",'Module C Corrected'!AL108)</f>
        <v>2.44</v>
      </c>
      <c r="AM108" s="2">
        <f>IF(ISBLANK('Module C Corrected'!AM108),"",'Module C Corrected'!AM108)</f>
        <v>2.44</v>
      </c>
      <c r="AN108" s="2">
        <f>IF(ISBLANK('Module C Corrected'!AN108),"",'Module C Corrected'!AN108)</f>
        <v>2.44</v>
      </c>
      <c r="AO108" s="33">
        <f ca="1">IFERROR(IF(AND($A108=VLOOKUP($A108&amp;"."&amp;$C108,UncollectibleLookup,2,FALSE),$C108=VLOOKUP($A108&amp;"."&amp;$C108,UncollectibleLookup,4,FALSE)),0,'Module C Corrected'!AO108),'Module C Corrected'!AO108)</f>
        <v>32782.5</v>
      </c>
      <c r="AP108" s="33">
        <f ca="1">IFERROR(IF(AND($A108=VLOOKUP($A108&amp;"."&amp;$C108,UncollectibleLookup,2,FALSE),$C108=VLOOKUP($A108&amp;"."&amp;$C108,UncollectibleLookup,4,FALSE)),0,'Module C Corrected'!AP108),'Module C Corrected'!AP108)</f>
        <v>15464.15</v>
      </c>
      <c r="AQ108" s="33">
        <f ca="1">IFERROR(IF(AND($A108=VLOOKUP($A108&amp;"."&amp;$C108,UncollectibleLookup,2,FALSE),$C108=VLOOKUP($A108&amp;"."&amp;$C108,UncollectibleLookup,4,FALSE)),0,'Module C Corrected'!AQ108),'Module C Corrected'!AQ108)</f>
        <v>17487.919999999998</v>
      </c>
      <c r="AR108" s="33">
        <f ca="1">IFERROR(IF(AND($A108=VLOOKUP($A108&amp;"."&amp;$C108,UncollectibleLookup,2,FALSE),$C108=VLOOKUP($A108&amp;"."&amp;$C108,UncollectibleLookup,4,FALSE)),0,'Module C Corrected'!AR108),'Module C Corrected'!AR108)</f>
        <v>11247.61</v>
      </c>
      <c r="AS108" s="33">
        <f ca="1">IFERROR(IF(AND($A108=VLOOKUP($A108&amp;"."&amp;$C108,UncollectibleLookup,2,FALSE),$C108=VLOOKUP($A108&amp;"."&amp;$C108,UncollectibleLookup,4,FALSE)),0,'Module C Corrected'!AS108),'Module C Corrected'!AS108)</f>
        <v>19683.98</v>
      </c>
      <c r="AT108" s="33">
        <f ca="1">IFERROR(IF(AND($A108=VLOOKUP($A108&amp;"."&amp;$C108,UncollectibleLookup,2,FALSE),$C108=VLOOKUP($A108&amp;"."&amp;$C108,UncollectibleLookup,4,FALSE)),0,'Module C Corrected'!AT108),'Module C Corrected'!AT108)</f>
        <v>13038.84</v>
      </c>
      <c r="AU108" s="33">
        <f ca="1">IFERROR(IF(AND($A108=VLOOKUP($A108&amp;"."&amp;$C108,UncollectibleLookup,2,FALSE),$C108=VLOOKUP($A108&amp;"."&amp;$C108,UncollectibleLookup,4,FALSE)),0,'Module C Corrected'!AU108),'Module C Corrected'!AU108)</f>
        <v>12333.93</v>
      </c>
      <c r="AV108" s="33">
        <f ca="1">IFERROR(IF(AND($A108=VLOOKUP($A108&amp;"."&amp;$C108,UncollectibleLookup,2,FALSE),$C108=VLOOKUP($A108&amp;"."&amp;$C108,UncollectibleLookup,4,FALSE)),0,'Module C Corrected'!AV108),'Module C Corrected'!AV108)</f>
        <v>9691.68</v>
      </c>
      <c r="AW108" s="33">
        <f ca="1">IFERROR(IF(AND($A108=VLOOKUP($A108&amp;"."&amp;$C108,UncollectibleLookup,2,FALSE),$C108=VLOOKUP($A108&amp;"."&amp;$C108,UncollectibleLookup,4,FALSE)),0,'Module C Corrected'!AW108),'Module C Corrected'!AW108)</f>
        <v>37408.959999999999</v>
      </c>
      <c r="AX108" s="33">
        <f ca="1">IFERROR(IF(AND($A108=VLOOKUP($A108&amp;"."&amp;$C108,UncollectibleLookup,2,FALSE),$C108=VLOOKUP($A108&amp;"."&amp;$C108,UncollectibleLookup,4,FALSE)),0,'Module C Corrected'!AX108),'Module C Corrected'!AX108)</f>
        <v>7515.72</v>
      </c>
      <c r="AY108" s="33">
        <f ca="1">IFERROR(IF(AND($A108=VLOOKUP($A108&amp;"."&amp;$C108,UncollectibleLookup,2,FALSE),$C108=VLOOKUP($A108&amp;"."&amp;$C108,UncollectibleLookup,4,FALSE)),0,'Module C Corrected'!AY108),'Module C Corrected'!AY108)</f>
        <v>17725.53</v>
      </c>
      <c r="AZ108" s="33">
        <f ca="1">IFERROR(IF(AND($A108=VLOOKUP($A108&amp;"."&amp;$C108,UncollectibleLookup,2,FALSE),$C108=VLOOKUP($A108&amp;"."&amp;$C108,UncollectibleLookup,4,FALSE)),0,'Module C Corrected'!AZ108),'Module C Corrected'!AZ108)</f>
        <v>22683.22</v>
      </c>
      <c r="BA108" s="31">
        <f t="shared" ca="1" si="53"/>
        <v>-361.57</v>
      </c>
      <c r="BB108" s="31">
        <f t="shared" ca="1" si="53"/>
        <v>-170.56</v>
      </c>
      <c r="BC108" s="31">
        <f t="shared" ca="1" si="53"/>
        <v>-192.88</v>
      </c>
      <c r="BD108" s="31">
        <f t="shared" ca="1" si="51"/>
        <v>-165.41</v>
      </c>
      <c r="BE108" s="31">
        <f t="shared" ca="1" si="51"/>
        <v>-289.47000000000003</v>
      </c>
      <c r="BF108" s="31">
        <f t="shared" ca="1" si="51"/>
        <v>-191.75</v>
      </c>
      <c r="BG108" s="31">
        <f t="shared" ca="1" si="42"/>
        <v>0</v>
      </c>
      <c r="BH108" s="31">
        <f t="shared" ca="1" si="42"/>
        <v>0</v>
      </c>
      <c r="BI108" s="31">
        <f t="shared" ca="1" si="42"/>
        <v>0</v>
      </c>
      <c r="BJ108" s="31">
        <f t="shared" ca="1" si="42"/>
        <v>-369.63</v>
      </c>
      <c r="BK108" s="31">
        <f t="shared" ca="1" si="42"/>
        <v>-871.75</v>
      </c>
      <c r="BL108" s="31">
        <f t="shared" ca="1" si="42"/>
        <v>-1115.57</v>
      </c>
      <c r="BM108" s="6">
        <f t="shared" ca="1" si="56"/>
        <v>-0.12</v>
      </c>
      <c r="BN108" s="6">
        <f t="shared" ca="1" si="56"/>
        <v>-0.12</v>
      </c>
      <c r="BO108" s="6">
        <f t="shared" ca="1" si="56"/>
        <v>-0.12</v>
      </c>
      <c r="BP108" s="6">
        <f t="shared" ca="1" si="56"/>
        <v>-0.12</v>
      </c>
      <c r="BQ108" s="6">
        <f t="shared" ca="1" si="56"/>
        <v>-0.12</v>
      </c>
      <c r="BR108" s="6">
        <f t="shared" ca="1" si="56"/>
        <v>-0.12</v>
      </c>
      <c r="BS108" s="6">
        <f t="shared" ca="1" si="56"/>
        <v>-0.12</v>
      </c>
      <c r="BT108" s="6">
        <f t="shared" ca="1" si="56"/>
        <v>-0.12</v>
      </c>
      <c r="BU108" s="6">
        <f t="shared" ca="1" si="56"/>
        <v>-0.12</v>
      </c>
      <c r="BV108" s="6">
        <f t="shared" ca="1" si="56"/>
        <v>-0.12</v>
      </c>
      <c r="BW108" s="6">
        <f t="shared" ca="1" si="56"/>
        <v>-0.12</v>
      </c>
      <c r="BX108" s="6">
        <f t="shared" ca="1" si="56"/>
        <v>-0.12</v>
      </c>
      <c r="BY108" s="31">
        <f t="shared" ca="1" si="49"/>
        <v>-144628.69</v>
      </c>
      <c r="BZ108" s="31">
        <f t="shared" ca="1" si="49"/>
        <v>-68224.179999999993</v>
      </c>
      <c r="CA108" s="31">
        <f t="shared" ca="1" si="49"/>
        <v>-77152.600000000006</v>
      </c>
      <c r="CB108" s="31">
        <f t="shared" ca="1" si="49"/>
        <v>-49621.83</v>
      </c>
      <c r="CC108" s="31">
        <f t="shared" ca="1" si="49"/>
        <v>-86841.08</v>
      </c>
      <c r="CD108" s="31">
        <f t="shared" ca="1" si="49"/>
        <v>-57524.28</v>
      </c>
      <c r="CE108" s="31">
        <f t="shared" ca="1" si="49"/>
        <v>-54414.39</v>
      </c>
      <c r="CF108" s="31">
        <f t="shared" ca="1" si="49"/>
        <v>-42757.4</v>
      </c>
      <c r="CG108" s="31">
        <f t="shared" ca="1" si="49"/>
        <v>-165039.53</v>
      </c>
      <c r="CH108" s="31">
        <f t="shared" ca="1" si="49"/>
        <v>-36962.54</v>
      </c>
      <c r="CI108" s="31">
        <f t="shared" ca="1" si="49"/>
        <v>-87174.75</v>
      </c>
      <c r="CJ108" s="31">
        <f t="shared" ca="1" si="49"/>
        <v>-111556.83</v>
      </c>
      <c r="CK108" s="32">
        <f t="shared" ca="1" si="54"/>
        <v>3013.1</v>
      </c>
      <c r="CL108" s="32">
        <f t="shared" ca="1" si="54"/>
        <v>1421.34</v>
      </c>
      <c r="CM108" s="32">
        <f t="shared" ca="1" si="54"/>
        <v>1607.35</v>
      </c>
      <c r="CN108" s="32">
        <f t="shared" ca="1" si="52"/>
        <v>1033.79</v>
      </c>
      <c r="CO108" s="32">
        <f t="shared" ca="1" si="52"/>
        <v>1809.19</v>
      </c>
      <c r="CP108" s="32">
        <f t="shared" ca="1" si="52"/>
        <v>1198.42</v>
      </c>
      <c r="CQ108" s="32">
        <f t="shared" ca="1" si="43"/>
        <v>1133.6300000000001</v>
      </c>
      <c r="CR108" s="32">
        <f t="shared" ca="1" si="43"/>
        <v>890.78</v>
      </c>
      <c r="CS108" s="32">
        <f t="shared" ca="1" si="43"/>
        <v>3438.32</v>
      </c>
      <c r="CT108" s="32">
        <f t="shared" ca="1" si="43"/>
        <v>770.05</v>
      </c>
      <c r="CU108" s="32">
        <f t="shared" ca="1" si="43"/>
        <v>1816.14</v>
      </c>
      <c r="CV108" s="32">
        <f t="shared" ca="1" si="43"/>
        <v>2324.1</v>
      </c>
      <c r="CW108" s="31">
        <f t="shared" ca="1" si="50"/>
        <v>-174036.52</v>
      </c>
      <c r="CX108" s="31">
        <f t="shared" ca="1" si="50"/>
        <v>-82096.429999999993</v>
      </c>
      <c r="CY108" s="31">
        <f t="shared" ca="1" si="50"/>
        <v>-92840.29</v>
      </c>
      <c r="CZ108" s="31">
        <f t="shared" ca="1" si="50"/>
        <v>-59670.239999999998</v>
      </c>
      <c r="DA108" s="31">
        <f t="shared" ca="1" si="50"/>
        <v>-104426.4</v>
      </c>
      <c r="DB108" s="31">
        <f t="shared" ca="1" si="50"/>
        <v>-69172.95</v>
      </c>
      <c r="DC108" s="31">
        <f t="shared" ca="1" si="44"/>
        <v>-65614.69</v>
      </c>
      <c r="DD108" s="31">
        <f t="shared" ca="1" si="44"/>
        <v>-51558.3</v>
      </c>
      <c r="DE108" s="31">
        <f t="shared" ca="1" si="44"/>
        <v>-199010.16999999998</v>
      </c>
      <c r="DF108" s="31">
        <f t="shared" ca="1" si="44"/>
        <v>-43338.58</v>
      </c>
      <c r="DG108" s="31">
        <f t="shared" ca="1" si="44"/>
        <v>-102212.39</v>
      </c>
      <c r="DH108" s="31">
        <f t="shared" ca="1" si="44"/>
        <v>-130800.38</v>
      </c>
      <c r="DI108" s="32">
        <f t="shared" ca="1" si="36"/>
        <v>-8701.83</v>
      </c>
      <c r="DJ108" s="32">
        <f t="shared" ca="1" si="36"/>
        <v>-4104.82</v>
      </c>
      <c r="DK108" s="32">
        <f t="shared" ca="1" si="36"/>
        <v>-4642.01</v>
      </c>
      <c r="DL108" s="32">
        <f t="shared" ca="1" si="36"/>
        <v>-2983.51</v>
      </c>
      <c r="DM108" s="32">
        <f t="shared" ca="1" si="36"/>
        <v>-5221.32</v>
      </c>
      <c r="DN108" s="32">
        <f t="shared" ca="1" si="36"/>
        <v>-3458.65</v>
      </c>
      <c r="DO108" s="32">
        <f t="shared" ca="1" si="46"/>
        <v>-3280.73</v>
      </c>
      <c r="DP108" s="32">
        <f t="shared" ca="1" si="46"/>
        <v>-2577.92</v>
      </c>
      <c r="DQ108" s="32">
        <f t="shared" ca="1" si="46"/>
        <v>-9950.51</v>
      </c>
      <c r="DR108" s="32">
        <f t="shared" ca="1" si="46"/>
        <v>-2166.9299999999998</v>
      </c>
      <c r="DS108" s="32">
        <f t="shared" ca="1" si="46"/>
        <v>-5110.62</v>
      </c>
      <c r="DT108" s="32">
        <f t="shared" ca="1" si="46"/>
        <v>-6540.02</v>
      </c>
      <c r="DU108" s="31">
        <f t="shared" ca="1" si="37"/>
        <v>-56069.38</v>
      </c>
      <c r="DV108" s="31">
        <f t="shared" ca="1" si="37"/>
        <v>-26257.279999999999</v>
      </c>
      <c r="DW108" s="31">
        <f t="shared" ca="1" si="37"/>
        <v>-29497.68</v>
      </c>
      <c r="DX108" s="31">
        <f t="shared" ca="1" si="37"/>
        <v>-18844.7</v>
      </c>
      <c r="DY108" s="31">
        <f t="shared" ca="1" si="37"/>
        <v>-32807.660000000003</v>
      </c>
      <c r="DZ108" s="31">
        <f t="shared" ca="1" si="37"/>
        <v>-21614.58</v>
      </c>
      <c r="EA108" s="31">
        <f t="shared" ca="1" si="47"/>
        <v>-20394.86</v>
      </c>
      <c r="EB108" s="31">
        <f t="shared" ca="1" si="47"/>
        <v>-15938.17</v>
      </c>
      <c r="EC108" s="31">
        <f t="shared" ca="1" si="47"/>
        <v>-61181.79</v>
      </c>
      <c r="ED108" s="31">
        <f t="shared" ca="1" si="47"/>
        <v>-13252.36</v>
      </c>
      <c r="EE108" s="31">
        <f t="shared" ca="1" si="47"/>
        <v>-31081.56</v>
      </c>
      <c r="EF108" s="31">
        <f t="shared" ca="1" si="47"/>
        <v>-39559.81</v>
      </c>
      <c r="EG108" s="32">
        <f t="shared" ca="1" si="38"/>
        <v>-238807.72999999998</v>
      </c>
      <c r="EH108" s="32">
        <f t="shared" ca="1" si="38"/>
        <v>-112458.53</v>
      </c>
      <c r="EI108" s="32">
        <f t="shared" ca="1" si="38"/>
        <v>-126979.97999999998</v>
      </c>
      <c r="EJ108" s="32">
        <f t="shared" ca="1" si="38"/>
        <v>-81498.45</v>
      </c>
      <c r="EK108" s="32">
        <f t="shared" ca="1" si="38"/>
        <v>-142455.38</v>
      </c>
      <c r="EL108" s="32">
        <f t="shared" ca="1" si="38"/>
        <v>-94246.18</v>
      </c>
      <c r="EM108" s="32">
        <f t="shared" ca="1" si="48"/>
        <v>-89290.28</v>
      </c>
      <c r="EN108" s="32">
        <f t="shared" ca="1" si="48"/>
        <v>-70074.39</v>
      </c>
      <c r="EO108" s="32">
        <f t="shared" ca="1" si="48"/>
        <v>-270142.46999999997</v>
      </c>
      <c r="EP108" s="32">
        <f t="shared" ca="1" si="48"/>
        <v>-58757.87</v>
      </c>
      <c r="EQ108" s="32">
        <f t="shared" ca="1" si="48"/>
        <v>-138404.57</v>
      </c>
      <c r="ER108" s="32">
        <f t="shared" ca="1" si="48"/>
        <v>-176900.21</v>
      </c>
    </row>
    <row r="109" spans="1:148">
      <c r="A109" t="s">
        <v>463</v>
      </c>
      <c r="B109" s="1" t="s">
        <v>52</v>
      </c>
      <c r="C109" t="str">
        <f t="shared" ca="1" si="40"/>
        <v>RL1</v>
      </c>
      <c r="D109" t="str">
        <f t="shared" ca="1" si="41"/>
        <v>Rainbow Lake #1</v>
      </c>
      <c r="E109" s="51">
        <f ca="1">IFERROR(IF(AND($A109=VLOOKUP($A109&amp;"."&amp;$C109,UncollectibleLookup,2,FALSE),$C109=VLOOKUP($A109&amp;"."&amp;$C109,UncollectibleLookup,4,FALSE)),0,'Module C Corrected'!E109),'Module C Corrected'!E109)</f>
        <v>14928.102000000001</v>
      </c>
      <c r="F109" s="51">
        <f ca="1">IFERROR(IF(AND($A109=VLOOKUP($A109&amp;"."&amp;$C109,UncollectibleLookup,2,FALSE),$C109=VLOOKUP($A109&amp;"."&amp;$C109,UncollectibleLookup,4,FALSE)),0,'Module C Corrected'!F109),'Module C Corrected'!F109)</f>
        <v>25533.914000000001</v>
      </c>
      <c r="G109" s="51">
        <f ca="1">IFERROR(IF(AND($A109=VLOOKUP($A109&amp;"."&amp;$C109,UncollectibleLookup,2,FALSE),$C109=VLOOKUP($A109&amp;"."&amp;$C109,UncollectibleLookup,4,FALSE)),0,'Module C Corrected'!G109),'Module C Corrected'!G109)</f>
        <v>28546.112000000001</v>
      </c>
      <c r="H109" s="51">
        <f ca="1">IFERROR(IF(AND($A109=VLOOKUP($A109&amp;"."&amp;$C109,UncollectibleLookup,2,FALSE),$C109=VLOOKUP($A109&amp;"."&amp;$C109,UncollectibleLookup,4,FALSE)),0,'Module C Corrected'!H109),'Module C Corrected'!H109)</f>
        <v>21866.781999999999</v>
      </c>
      <c r="I109" s="51">
        <f ca="1">IFERROR(IF(AND($A109=VLOOKUP($A109&amp;"."&amp;$C109,UncollectibleLookup,2,FALSE),$C109=VLOOKUP($A109&amp;"."&amp;$C109,UncollectibleLookup,4,FALSE)),0,'Module C Corrected'!I109),'Module C Corrected'!I109)</f>
        <v>17778.397000000001</v>
      </c>
      <c r="J109" s="51">
        <f ca="1">IFERROR(IF(AND($A109=VLOOKUP($A109&amp;"."&amp;$C109,UncollectibleLookup,2,FALSE),$C109=VLOOKUP($A109&amp;"."&amp;$C109,UncollectibleLookup,4,FALSE)),0,'Module C Corrected'!J109),'Module C Corrected'!J109)</f>
        <v>15289.7094</v>
      </c>
      <c r="K109" s="51">
        <f ca="1">IFERROR(IF(AND($A109=VLOOKUP($A109&amp;"."&amp;$C109,UncollectibleLookup,2,FALSE),$C109=VLOOKUP($A109&amp;"."&amp;$C109,UncollectibleLookup,4,FALSE)),0,'Module C Corrected'!K109),'Module C Corrected'!K109)</f>
        <v>19430.846399999999</v>
      </c>
      <c r="L109" s="51">
        <f ca="1">IFERROR(IF(AND($A109=VLOOKUP($A109&amp;"."&amp;$C109,UncollectibleLookup,2,FALSE),$C109=VLOOKUP($A109&amp;"."&amp;$C109,UncollectibleLookup,4,FALSE)),0,'Module C Corrected'!L109),'Module C Corrected'!L109)</f>
        <v>23616.719000000001</v>
      </c>
      <c r="M109" s="51">
        <f ca="1">IFERROR(IF(AND($A109=VLOOKUP($A109&amp;"."&amp;$C109,UncollectibleLookup,2,FALSE),$C109=VLOOKUP($A109&amp;"."&amp;$C109,UncollectibleLookup,4,FALSE)),0,'Module C Corrected'!M109),'Module C Corrected'!M109)</f>
        <v>22765.356599999999</v>
      </c>
      <c r="N109" s="51">
        <f ca="1">IFERROR(IF(AND($A109=VLOOKUP($A109&amp;"."&amp;$C109,UncollectibleLookup,2,FALSE),$C109=VLOOKUP($A109&amp;"."&amp;$C109,UncollectibleLookup,4,FALSE)),0,'Module C Corrected'!N109),'Module C Corrected'!N109)</f>
        <v>27957.3266</v>
      </c>
      <c r="O109" s="51">
        <f ca="1">IFERROR(IF(AND($A109=VLOOKUP($A109&amp;"."&amp;$C109,UncollectibleLookup,2,FALSE),$C109=VLOOKUP($A109&amp;"."&amp;$C109,UncollectibleLookup,4,FALSE)),0,'Module C Corrected'!O109),'Module C Corrected'!O109)</f>
        <v>29320.837</v>
      </c>
      <c r="P109" s="51">
        <f ca="1">IFERROR(IF(AND($A109=VLOOKUP($A109&amp;"."&amp;$C109,UncollectibleLookup,2,FALSE),$C109=VLOOKUP($A109&amp;"."&amp;$C109,UncollectibleLookup,4,FALSE)),0,'Module C Corrected'!P109),'Module C Corrected'!P109)</f>
        <v>28209.0046</v>
      </c>
      <c r="Q109" s="32">
        <f ca="1">IFERROR(IF(AND($A109=VLOOKUP($A109&amp;"."&amp;$C109,UncollectibleLookup,2,FALSE),$C109=VLOOKUP($A109&amp;"."&amp;$C109,UncollectibleLookup,4,FALSE)),0,'Module C Corrected'!Q109),'Module C Corrected'!Q109)</f>
        <v>825949.41</v>
      </c>
      <c r="R109" s="32">
        <f ca="1">IFERROR(IF(AND($A109=VLOOKUP($A109&amp;"."&amp;$C109,UncollectibleLookup,2,FALSE),$C109=VLOOKUP($A109&amp;"."&amp;$C109,UncollectibleLookup,4,FALSE)),0,'Module C Corrected'!R109),'Module C Corrected'!R109)</f>
        <v>1350962.36</v>
      </c>
      <c r="S109" s="32">
        <f ca="1">IFERROR(IF(AND($A109=VLOOKUP($A109&amp;"."&amp;$C109,UncollectibleLookup,2,FALSE),$C109=VLOOKUP($A109&amp;"."&amp;$C109,UncollectibleLookup,4,FALSE)),0,'Module C Corrected'!S109),'Module C Corrected'!S109)</f>
        <v>1201358.22</v>
      </c>
      <c r="T109" s="32">
        <f ca="1">IFERROR(IF(AND($A109=VLOOKUP($A109&amp;"."&amp;$C109,UncollectibleLookup,2,FALSE),$C109=VLOOKUP($A109&amp;"."&amp;$C109,UncollectibleLookup,4,FALSE)),0,'Module C Corrected'!T109),'Module C Corrected'!T109)</f>
        <v>701319.77</v>
      </c>
      <c r="U109" s="32">
        <f ca="1">IFERROR(IF(AND($A109=VLOOKUP($A109&amp;"."&amp;$C109,UncollectibleLookup,2,FALSE),$C109=VLOOKUP($A109&amp;"."&amp;$C109,UncollectibleLookup,4,FALSE)),0,'Module C Corrected'!U109),'Module C Corrected'!U109)</f>
        <v>614617.69999999995</v>
      </c>
      <c r="V109" s="32">
        <f ca="1">IFERROR(IF(AND($A109=VLOOKUP($A109&amp;"."&amp;$C109,UncollectibleLookup,2,FALSE),$C109=VLOOKUP($A109&amp;"."&amp;$C109,UncollectibleLookup,4,FALSE)),0,'Module C Corrected'!V109),'Module C Corrected'!V109)</f>
        <v>496621.21</v>
      </c>
      <c r="W109" s="32">
        <f ca="1">IFERROR(IF(AND($A109=VLOOKUP($A109&amp;"."&amp;$C109,UncollectibleLookup,2,FALSE),$C109=VLOOKUP($A109&amp;"."&amp;$C109,UncollectibleLookup,4,FALSE)),0,'Module C Corrected'!W109),'Module C Corrected'!W109)</f>
        <v>792690.14</v>
      </c>
      <c r="X109" s="32">
        <f ca="1">IFERROR(IF(AND($A109=VLOOKUP($A109&amp;"."&amp;$C109,UncollectibleLookup,2,FALSE),$C109=VLOOKUP($A109&amp;"."&amp;$C109,UncollectibleLookup,4,FALSE)),0,'Module C Corrected'!X109),'Module C Corrected'!X109)</f>
        <v>846298.37</v>
      </c>
      <c r="Y109" s="32">
        <f ca="1">IFERROR(IF(AND($A109=VLOOKUP($A109&amp;"."&amp;$C109,UncollectibleLookup,2,FALSE),$C109=VLOOKUP($A109&amp;"."&amp;$C109,UncollectibleLookup,4,FALSE)),0,'Module C Corrected'!Y109),'Module C Corrected'!Y109)</f>
        <v>1721374.99</v>
      </c>
      <c r="Z109" s="32">
        <f ca="1">IFERROR(IF(AND($A109=VLOOKUP($A109&amp;"."&amp;$C109,UncollectibleLookup,2,FALSE),$C109=VLOOKUP($A109&amp;"."&amp;$C109,UncollectibleLookup,4,FALSE)),0,'Module C Corrected'!Z109),'Module C Corrected'!Z109)</f>
        <v>1000087.54</v>
      </c>
      <c r="AA109" s="32">
        <f ca="1">IFERROR(IF(AND($A109=VLOOKUP($A109&amp;"."&amp;$C109,UncollectibleLookup,2,FALSE),$C109=VLOOKUP($A109&amp;"."&amp;$C109,UncollectibleLookup,4,FALSE)),0,'Module C Corrected'!AA109),'Module C Corrected'!AA109)</f>
        <v>1486999.67</v>
      </c>
      <c r="AB109" s="32">
        <f ca="1">IFERROR(IF(AND($A109=VLOOKUP($A109&amp;"."&amp;$C109,UncollectibleLookup,2,FALSE),$C109=VLOOKUP($A109&amp;"."&amp;$C109,UncollectibleLookup,4,FALSE)),0,'Module C Corrected'!AB109),'Module C Corrected'!AB109)</f>
        <v>1535488.01</v>
      </c>
      <c r="AC109" s="2">
        <f>IF(ISBLANK('Module C Corrected'!AC109),"",'Module C Corrected'!AC109)</f>
        <v>3.26</v>
      </c>
      <c r="AD109" s="2">
        <f>IF(ISBLANK('Module C Corrected'!AD109),"",'Module C Corrected'!AD109)</f>
        <v>3.26</v>
      </c>
      <c r="AE109" s="2">
        <f>IF(ISBLANK('Module C Corrected'!AE109),"",'Module C Corrected'!AE109)</f>
        <v>3.26</v>
      </c>
      <c r="AF109" s="2">
        <f>IF(ISBLANK('Module C Corrected'!AF109),"",'Module C Corrected'!AF109)</f>
        <v>3.26</v>
      </c>
      <c r="AG109" s="2">
        <f>IF(ISBLANK('Module C Corrected'!AG109),"",'Module C Corrected'!AG109)</f>
        <v>3.26</v>
      </c>
      <c r="AH109" s="2">
        <f>IF(ISBLANK('Module C Corrected'!AH109),"",'Module C Corrected'!AH109)</f>
        <v>3.26</v>
      </c>
      <c r="AI109" s="2">
        <f>IF(ISBLANK('Module C Corrected'!AI109),"",'Module C Corrected'!AI109)</f>
        <v>3.26</v>
      </c>
      <c r="AJ109" s="2">
        <f>IF(ISBLANK('Module C Corrected'!AJ109),"",'Module C Corrected'!AJ109)</f>
        <v>3.26</v>
      </c>
      <c r="AK109" s="2">
        <f>IF(ISBLANK('Module C Corrected'!AK109),"",'Module C Corrected'!AK109)</f>
        <v>3.26</v>
      </c>
      <c r="AL109" s="2">
        <f>IF(ISBLANK('Module C Corrected'!AL109),"",'Module C Corrected'!AL109)</f>
        <v>2.98</v>
      </c>
      <c r="AM109" s="2">
        <f>IF(ISBLANK('Module C Corrected'!AM109),"",'Module C Corrected'!AM109)</f>
        <v>2.98</v>
      </c>
      <c r="AN109" s="2">
        <f>IF(ISBLANK('Module C Corrected'!AN109),"",'Module C Corrected'!AN109)</f>
        <v>2.98</v>
      </c>
      <c r="AO109" s="33">
        <f ca="1">IFERROR(IF(AND($A109=VLOOKUP($A109&amp;"."&amp;$C109,UncollectibleLookup,2,FALSE),$C109=VLOOKUP($A109&amp;"."&amp;$C109,UncollectibleLookup,4,FALSE)),0,'Module C Corrected'!AO109),'Module C Corrected'!AO109)</f>
        <v>26925.95</v>
      </c>
      <c r="AP109" s="33">
        <f ca="1">IFERROR(IF(AND($A109=VLOOKUP($A109&amp;"."&amp;$C109,UncollectibleLookup,2,FALSE),$C109=VLOOKUP($A109&amp;"."&amp;$C109,UncollectibleLookup,4,FALSE)),0,'Module C Corrected'!AP109),'Module C Corrected'!AP109)</f>
        <v>44041.37</v>
      </c>
      <c r="AQ109" s="33">
        <f ca="1">IFERROR(IF(AND($A109=VLOOKUP($A109&amp;"."&amp;$C109,UncollectibleLookup,2,FALSE),$C109=VLOOKUP($A109&amp;"."&amp;$C109,UncollectibleLookup,4,FALSE)),0,'Module C Corrected'!AQ109),'Module C Corrected'!AQ109)</f>
        <v>39164.28</v>
      </c>
      <c r="AR109" s="33">
        <f ca="1">IFERROR(IF(AND($A109=VLOOKUP($A109&amp;"."&amp;$C109,UncollectibleLookup,2,FALSE),$C109=VLOOKUP($A109&amp;"."&amp;$C109,UncollectibleLookup,4,FALSE)),0,'Module C Corrected'!AR109),'Module C Corrected'!AR109)</f>
        <v>22863.02</v>
      </c>
      <c r="AS109" s="33">
        <f ca="1">IFERROR(IF(AND($A109=VLOOKUP($A109&amp;"."&amp;$C109,UncollectibleLookup,2,FALSE),$C109=VLOOKUP($A109&amp;"."&amp;$C109,UncollectibleLookup,4,FALSE)),0,'Module C Corrected'!AS109),'Module C Corrected'!AS109)</f>
        <v>20036.54</v>
      </c>
      <c r="AT109" s="33">
        <f ca="1">IFERROR(IF(AND($A109=VLOOKUP($A109&amp;"."&amp;$C109,UncollectibleLookup,2,FALSE),$C109=VLOOKUP($A109&amp;"."&amp;$C109,UncollectibleLookup,4,FALSE)),0,'Module C Corrected'!AT109),'Module C Corrected'!AT109)</f>
        <v>16189.85</v>
      </c>
      <c r="AU109" s="33">
        <f ca="1">IFERROR(IF(AND($A109=VLOOKUP($A109&amp;"."&amp;$C109,UncollectibleLookup,2,FALSE),$C109=VLOOKUP($A109&amp;"."&amp;$C109,UncollectibleLookup,4,FALSE)),0,'Module C Corrected'!AU109),'Module C Corrected'!AU109)</f>
        <v>25841.7</v>
      </c>
      <c r="AV109" s="33">
        <f ca="1">IFERROR(IF(AND($A109=VLOOKUP($A109&amp;"."&amp;$C109,UncollectibleLookup,2,FALSE),$C109=VLOOKUP($A109&amp;"."&amp;$C109,UncollectibleLookup,4,FALSE)),0,'Module C Corrected'!AV109),'Module C Corrected'!AV109)</f>
        <v>27589.33</v>
      </c>
      <c r="AW109" s="33">
        <f ca="1">IFERROR(IF(AND($A109=VLOOKUP($A109&amp;"."&amp;$C109,UncollectibleLookup,2,FALSE),$C109=VLOOKUP($A109&amp;"."&amp;$C109,UncollectibleLookup,4,FALSE)),0,'Module C Corrected'!AW109),'Module C Corrected'!AW109)</f>
        <v>56116.82</v>
      </c>
      <c r="AX109" s="33">
        <f ca="1">IFERROR(IF(AND($A109=VLOOKUP($A109&amp;"."&amp;$C109,UncollectibleLookup,2,FALSE),$C109=VLOOKUP($A109&amp;"."&amp;$C109,UncollectibleLookup,4,FALSE)),0,'Module C Corrected'!AX109),'Module C Corrected'!AX109)</f>
        <v>29802.61</v>
      </c>
      <c r="AY109" s="33">
        <f ca="1">IFERROR(IF(AND($A109=VLOOKUP($A109&amp;"."&amp;$C109,UncollectibleLookup,2,FALSE),$C109=VLOOKUP($A109&amp;"."&amp;$C109,UncollectibleLookup,4,FALSE)),0,'Module C Corrected'!AY109),'Module C Corrected'!AY109)</f>
        <v>44312.59</v>
      </c>
      <c r="AZ109" s="33">
        <f ca="1">IFERROR(IF(AND($A109=VLOOKUP($A109&amp;"."&amp;$C109,UncollectibleLookup,2,FALSE),$C109=VLOOKUP($A109&amp;"."&amp;$C109,UncollectibleLookup,4,FALSE)),0,'Module C Corrected'!AZ109),'Module C Corrected'!AZ109)</f>
        <v>45757.54</v>
      </c>
      <c r="BA109" s="31">
        <f t="shared" ca="1" si="53"/>
        <v>-247.78</v>
      </c>
      <c r="BB109" s="31">
        <f t="shared" ca="1" si="53"/>
        <v>-405.29</v>
      </c>
      <c r="BC109" s="31">
        <f t="shared" ca="1" si="53"/>
        <v>-360.41</v>
      </c>
      <c r="BD109" s="31">
        <f t="shared" ca="1" si="51"/>
        <v>-280.52999999999997</v>
      </c>
      <c r="BE109" s="31">
        <f t="shared" ca="1" si="51"/>
        <v>-245.85</v>
      </c>
      <c r="BF109" s="31">
        <f t="shared" ca="1" si="51"/>
        <v>-198.65</v>
      </c>
      <c r="BG109" s="31">
        <f t="shared" ca="1" si="42"/>
        <v>0</v>
      </c>
      <c r="BH109" s="31">
        <f t="shared" ca="1" si="42"/>
        <v>0</v>
      </c>
      <c r="BI109" s="31">
        <f t="shared" ca="1" si="42"/>
        <v>0</v>
      </c>
      <c r="BJ109" s="31">
        <f t="shared" ca="1" si="42"/>
        <v>-1200.1099999999999</v>
      </c>
      <c r="BK109" s="31">
        <f t="shared" ca="1" si="42"/>
        <v>-1784.4</v>
      </c>
      <c r="BL109" s="31">
        <f t="shared" ca="1" si="42"/>
        <v>-1842.59</v>
      </c>
      <c r="BM109" s="6">
        <f t="shared" ca="1" si="56"/>
        <v>-0.12</v>
      </c>
      <c r="BN109" s="6">
        <f t="shared" ca="1" si="56"/>
        <v>-0.12</v>
      </c>
      <c r="BO109" s="6">
        <f t="shared" ca="1" si="56"/>
        <v>-0.12</v>
      </c>
      <c r="BP109" s="6">
        <f t="shared" ca="1" si="56"/>
        <v>-0.12</v>
      </c>
      <c r="BQ109" s="6">
        <f t="shared" ca="1" si="56"/>
        <v>-0.12</v>
      </c>
      <c r="BR109" s="6">
        <f t="shared" ca="1" si="56"/>
        <v>-0.12</v>
      </c>
      <c r="BS109" s="6">
        <f t="shared" ca="1" si="56"/>
        <v>-0.12</v>
      </c>
      <c r="BT109" s="6">
        <f t="shared" ca="1" si="56"/>
        <v>-0.12</v>
      </c>
      <c r="BU109" s="6">
        <f t="shared" ca="1" si="56"/>
        <v>-0.12</v>
      </c>
      <c r="BV109" s="6">
        <f t="shared" ca="1" si="56"/>
        <v>-0.12</v>
      </c>
      <c r="BW109" s="6">
        <f t="shared" ca="1" si="56"/>
        <v>-0.12</v>
      </c>
      <c r="BX109" s="6">
        <f t="shared" ca="1" si="56"/>
        <v>-0.12</v>
      </c>
      <c r="BY109" s="31">
        <f t="shared" ca="1" si="49"/>
        <v>-99113.93</v>
      </c>
      <c r="BZ109" s="31">
        <f t="shared" ca="1" si="49"/>
        <v>-162115.48000000001</v>
      </c>
      <c r="CA109" s="31">
        <f t="shared" ca="1" si="49"/>
        <v>-144162.99</v>
      </c>
      <c r="CB109" s="31">
        <f t="shared" ca="1" si="49"/>
        <v>-84158.37</v>
      </c>
      <c r="CC109" s="31">
        <f t="shared" ca="1" si="49"/>
        <v>-73754.12</v>
      </c>
      <c r="CD109" s="31">
        <f t="shared" ca="1" si="49"/>
        <v>-59594.55</v>
      </c>
      <c r="CE109" s="31">
        <f t="shared" ca="1" si="49"/>
        <v>-95122.82</v>
      </c>
      <c r="CF109" s="31">
        <f t="shared" ca="1" si="49"/>
        <v>-101555.8</v>
      </c>
      <c r="CG109" s="31">
        <f t="shared" ca="1" si="49"/>
        <v>-206565</v>
      </c>
      <c r="CH109" s="31">
        <f t="shared" ca="1" si="49"/>
        <v>-120010.5</v>
      </c>
      <c r="CI109" s="31">
        <f t="shared" ca="1" si="49"/>
        <v>-178439.96</v>
      </c>
      <c r="CJ109" s="31">
        <f t="shared" ca="1" si="49"/>
        <v>-184258.56</v>
      </c>
      <c r="CK109" s="32">
        <f t="shared" ca="1" si="54"/>
        <v>2064.87</v>
      </c>
      <c r="CL109" s="32">
        <f t="shared" ca="1" si="54"/>
        <v>3377.41</v>
      </c>
      <c r="CM109" s="32">
        <f t="shared" ca="1" si="54"/>
        <v>3003.4</v>
      </c>
      <c r="CN109" s="32">
        <f t="shared" ca="1" si="52"/>
        <v>1753.3</v>
      </c>
      <c r="CO109" s="32">
        <f t="shared" ca="1" si="52"/>
        <v>1536.54</v>
      </c>
      <c r="CP109" s="32">
        <f t="shared" ca="1" si="52"/>
        <v>1241.55</v>
      </c>
      <c r="CQ109" s="32">
        <f t="shared" ca="1" si="43"/>
        <v>1981.73</v>
      </c>
      <c r="CR109" s="32">
        <f t="shared" ca="1" si="43"/>
        <v>2115.75</v>
      </c>
      <c r="CS109" s="32">
        <f t="shared" ca="1" si="43"/>
        <v>4303.4399999999996</v>
      </c>
      <c r="CT109" s="32">
        <f t="shared" ca="1" si="43"/>
        <v>2500.2199999999998</v>
      </c>
      <c r="CU109" s="32">
        <f t="shared" ca="1" si="43"/>
        <v>3717.5</v>
      </c>
      <c r="CV109" s="32">
        <f t="shared" ca="1" si="43"/>
        <v>3838.72</v>
      </c>
      <c r="CW109" s="31">
        <f t="shared" ca="1" si="50"/>
        <v>-123727.23</v>
      </c>
      <c r="CX109" s="31">
        <f t="shared" ca="1" si="50"/>
        <v>-202374.15</v>
      </c>
      <c r="CY109" s="31">
        <f t="shared" ca="1" si="50"/>
        <v>-179963.46</v>
      </c>
      <c r="CZ109" s="31">
        <f t="shared" ca="1" si="50"/>
        <v>-104987.56</v>
      </c>
      <c r="DA109" s="31">
        <f t="shared" ca="1" si="50"/>
        <v>-92008.26999999999</v>
      </c>
      <c r="DB109" s="31">
        <f t="shared" ca="1" si="50"/>
        <v>-74344.200000000012</v>
      </c>
      <c r="DC109" s="31">
        <f t="shared" ca="1" si="44"/>
        <v>-118982.79000000001</v>
      </c>
      <c r="DD109" s="31">
        <f t="shared" ca="1" si="44"/>
        <v>-127029.38</v>
      </c>
      <c r="DE109" s="31">
        <f t="shared" ca="1" si="44"/>
        <v>-258378.38</v>
      </c>
      <c r="DF109" s="31">
        <f t="shared" ca="1" si="44"/>
        <v>-146112.78000000003</v>
      </c>
      <c r="DG109" s="31">
        <f t="shared" ca="1" si="44"/>
        <v>-217250.65</v>
      </c>
      <c r="DH109" s="31">
        <f t="shared" ca="1" si="44"/>
        <v>-224334.79</v>
      </c>
      <c r="DI109" s="32">
        <f t="shared" ca="1" si="36"/>
        <v>-6186.36</v>
      </c>
      <c r="DJ109" s="32">
        <f t="shared" ca="1" si="36"/>
        <v>-10118.709999999999</v>
      </c>
      <c r="DK109" s="32">
        <f t="shared" ca="1" si="36"/>
        <v>-8998.17</v>
      </c>
      <c r="DL109" s="32">
        <f t="shared" ca="1" si="36"/>
        <v>-5249.38</v>
      </c>
      <c r="DM109" s="32">
        <f t="shared" ca="1" si="36"/>
        <v>-4600.41</v>
      </c>
      <c r="DN109" s="32">
        <f t="shared" ca="1" si="36"/>
        <v>-3717.21</v>
      </c>
      <c r="DO109" s="32">
        <f t="shared" ca="1" si="46"/>
        <v>-5949.14</v>
      </c>
      <c r="DP109" s="32">
        <f t="shared" ca="1" si="46"/>
        <v>-6351.47</v>
      </c>
      <c r="DQ109" s="32">
        <f t="shared" ca="1" si="46"/>
        <v>-12918.92</v>
      </c>
      <c r="DR109" s="32">
        <f t="shared" ca="1" si="46"/>
        <v>-7305.64</v>
      </c>
      <c r="DS109" s="32">
        <f t="shared" ca="1" si="46"/>
        <v>-10862.53</v>
      </c>
      <c r="DT109" s="32">
        <f t="shared" ca="1" si="46"/>
        <v>-11216.74</v>
      </c>
      <c r="DU109" s="31">
        <f t="shared" ca="1" si="37"/>
        <v>-39861.22</v>
      </c>
      <c r="DV109" s="31">
        <f t="shared" ca="1" si="37"/>
        <v>-64726.25</v>
      </c>
      <c r="DW109" s="31">
        <f t="shared" ca="1" si="37"/>
        <v>-57178.89</v>
      </c>
      <c r="DX109" s="31">
        <f t="shared" ca="1" si="37"/>
        <v>-33156.54</v>
      </c>
      <c r="DY109" s="31">
        <f t="shared" ca="1" si="37"/>
        <v>-28906.26</v>
      </c>
      <c r="DZ109" s="31">
        <f t="shared" ca="1" si="37"/>
        <v>-23230.45</v>
      </c>
      <c r="EA109" s="31">
        <f t="shared" ca="1" si="47"/>
        <v>-36983.15</v>
      </c>
      <c r="EB109" s="31">
        <f t="shared" ca="1" si="47"/>
        <v>-39268.480000000003</v>
      </c>
      <c r="EC109" s="31">
        <f t="shared" ca="1" si="47"/>
        <v>-79433.38</v>
      </c>
      <c r="ED109" s="31">
        <f t="shared" ca="1" si="47"/>
        <v>-44679.33</v>
      </c>
      <c r="EE109" s="31">
        <f t="shared" ca="1" si="47"/>
        <v>-66063.31</v>
      </c>
      <c r="EF109" s="31">
        <f t="shared" ca="1" si="47"/>
        <v>-67848.75</v>
      </c>
      <c r="EG109" s="32">
        <f t="shared" ca="1" si="38"/>
        <v>-169774.81</v>
      </c>
      <c r="EH109" s="32">
        <f t="shared" ca="1" si="38"/>
        <v>-277219.11</v>
      </c>
      <c r="EI109" s="32">
        <f t="shared" ca="1" si="38"/>
        <v>-246140.52000000002</v>
      </c>
      <c r="EJ109" s="32">
        <f t="shared" ca="1" si="38"/>
        <v>-143393.48000000001</v>
      </c>
      <c r="EK109" s="32">
        <f t="shared" ca="1" si="38"/>
        <v>-125514.93999999999</v>
      </c>
      <c r="EL109" s="32">
        <f t="shared" ca="1" si="38"/>
        <v>-101291.86000000002</v>
      </c>
      <c r="EM109" s="32">
        <f t="shared" ca="1" si="48"/>
        <v>-161915.08000000002</v>
      </c>
      <c r="EN109" s="32">
        <f t="shared" ca="1" si="48"/>
        <v>-172649.33000000002</v>
      </c>
      <c r="EO109" s="32">
        <f t="shared" ca="1" si="48"/>
        <v>-350730.68</v>
      </c>
      <c r="EP109" s="32">
        <f t="shared" ca="1" si="48"/>
        <v>-198097.75000000006</v>
      </c>
      <c r="EQ109" s="32">
        <f t="shared" ca="1" si="48"/>
        <v>-294176.49</v>
      </c>
      <c r="ER109" s="32">
        <f t="shared" ca="1" si="48"/>
        <v>-303400.28000000003</v>
      </c>
    </row>
    <row r="110" spans="1:148">
      <c r="A110" t="s">
        <v>436</v>
      </c>
      <c r="B110" s="1" t="s">
        <v>132</v>
      </c>
      <c r="C110" t="str">
        <f t="shared" ca="1" si="40"/>
        <v>RUN</v>
      </c>
      <c r="D110" t="str">
        <f t="shared" ca="1" si="41"/>
        <v>Rundle Hydro Facility</v>
      </c>
      <c r="E110" s="51">
        <f ca="1">IFERROR(IF(AND($A110=VLOOKUP($A110&amp;"."&amp;$C110,UncollectibleLookup,2,FALSE),$C110=VLOOKUP($A110&amp;"."&amp;$C110,UncollectibleLookup,4,FALSE)),0,'Module C Corrected'!E110),'Module C Corrected'!E110)</f>
        <v>7719.4735461</v>
      </c>
      <c r="F110" s="51">
        <f ca="1">IFERROR(IF(AND($A110=VLOOKUP($A110&amp;"."&amp;$C110,UncollectibleLookup,2,FALSE),$C110=VLOOKUP($A110&amp;"."&amp;$C110,UncollectibleLookup,4,FALSE)),0,'Module C Corrected'!F110),'Module C Corrected'!F110)</f>
        <v>6798.1119424999997</v>
      </c>
      <c r="G110" s="51">
        <f ca="1">IFERROR(IF(AND($A110=VLOOKUP($A110&amp;"."&amp;$C110,UncollectibleLookup,2,FALSE),$C110=VLOOKUP($A110&amp;"."&amp;$C110,UncollectibleLookup,4,FALSE)),0,'Module C Corrected'!G110),'Module C Corrected'!G110)</f>
        <v>7329.7507685999999</v>
      </c>
      <c r="H110" s="51">
        <f ca="1">IFERROR(IF(AND($A110=VLOOKUP($A110&amp;"."&amp;$C110,UncollectibleLookup,2,FALSE),$C110=VLOOKUP($A110&amp;"."&amp;$C110,UncollectibleLookup,4,FALSE)),0,'Module C Corrected'!H110),'Module C Corrected'!H110)</f>
        <v>5995.7911557999996</v>
      </c>
      <c r="I110" s="51">
        <f ca="1">IFERROR(IF(AND($A110=VLOOKUP($A110&amp;"."&amp;$C110,UncollectibleLookup,2,FALSE),$C110=VLOOKUP($A110&amp;"."&amp;$C110,UncollectibleLookup,4,FALSE)),0,'Module C Corrected'!I110),'Module C Corrected'!I110)</f>
        <v>3942.3634999999999</v>
      </c>
      <c r="J110" s="51">
        <f ca="1">IFERROR(IF(AND($A110=VLOOKUP($A110&amp;"."&amp;$C110,UncollectibleLookup,2,FALSE),$C110=VLOOKUP($A110&amp;"."&amp;$C110,UncollectibleLookup,4,FALSE)),0,'Module C Corrected'!J110),'Module C Corrected'!J110)</f>
        <v>6209.0784999999996</v>
      </c>
      <c r="K110" s="51">
        <f ca="1">IFERROR(IF(AND($A110=VLOOKUP($A110&amp;"."&amp;$C110,UncollectibleLookup,2,FALSE),$C110=VLOOKUP($A110&amp;"."&amp;$C110,UncollectibleLookup,4,FALSE)),0,'Module C Corrected'!K110),'Module C Corrected'!K110)</f>
        <v>3378.1296000000002</v>
      </c>
      <c r="L110" s="51">
        <f ca="1">IFERROR(IF(AND($A110=VLOOKUP($A110&amp;"."&amp;$C110,UncollectibleLookup,2,FALSE),$C110=VLOOKUP($A110&amp;"."&amp;$C110,UncollectibleLookup,4,FALSE)),0,'Module C Corrected'!L110),'Module C Corrected'!L110)</f>
        <v>2900.9632932</v>
      </c>
      <c r="M110" s="51">
        <f ca="1">IFERROR(IF(AND($A110=VLOOKUP($A110&amp;"."&amp;$C110,UncollectibleLookup,2,FALSE),$C110=VLOOKUP($A110&amp;"."&amp;$C110,UncollectibleLookup,4,FALSE)),0,'Module C Corrected'!M110),'Module C Corrected'!M110)</f>
        <v>4797.7072977999997</v>
      </c>
      <c r="N110" s="51">
        <f ca="1">IFERROR(IF(AND($A110=VLOOKUP($A110&amp;"."&amp;$C110,UncollectibleLookup,2,FALSE),$C110=VLOOKUP($A110&amp;"."&amp;$C110,UncollectibleLookup,4,FALSE)),0,'Module C Corrected'!N110),'Module C Corrected'!N110)</f>
        <v>3882.5893371000002</v>
      </c>
      <c r="O110" s="51">
        <f ca="1">IFERROR(IF(AND($A110=VLOOKUP($A110&amp;"."&amp;$C110,UncollectibleLookup,2,FALSE),$C110=VLOOKUP($A110&amp;"."&amp;$C110,UncollectibleLookup,4,FALSE)),0,'Module C Corrected'!O110),'Module C Corrected'!O110)</f>
        <v>5026.9521981999997</v>
      </c>
      <c r="P110" s="51">
        <f ca="1">IFERROR(IF(AND($A110=VLOOKUP($A110&amp;"."&amp;$C110,UncollectibleLookup,2,FALSE),$C110=VLOOKUP($A110&amp;"."&amp;$C110,UncollectibleLookup,4,FALSE)),0,'Module C Corrected'!P110),'Module C Corrected'!P110)</f>
        <v>6774.8317317000001</v>
      </c>
      <c r="Q110" s="32">
        <f ca="1">IFERROR(IF(AND($A110=VLOOKUP($A110&amp;"."&amp;$C110,UncollectibleLookup,2,FALSE),$C110=VLOOKUP($A110&amp;"."&amp;$C110,UncollectibleLookup,4,FALSE)),0,'Module C Corrected'!Q110),'Module C Corrected'!Q110)</f>
        <v>911007.01</v>
      </c>
      <c r="R110" s="32">
        <f ca="1">IFERROR(IF(AND($A110=VLOOKUP($A110&amp;"."&amp;$C110,UncollectibleLookup,2,FALSE),$C110=VLOOKUP($A110&amp;"."&amp;$C110,UncollectibleLookup,4,FALSE)),0,'Module C Corrected'!R110),'Module C Corrected'!R110)</f>
        <v>386802.31</v>
      </c>
      <c r="S110" s="32">
        <f ca="1">IFERROR(IF(AND($A110=VLOOKUP($A110&amp;"."&amp;$C110,UncollectibleLookup,2,FALSE),$C110=VLOOKUP($A110&amp;"."&amp;$C110,UncollectibleLookup,4,FALSE)),0,'Module C Corrected'!S110),'Module C Corrected'!S110)</f>
        <v>366891.28</v>
      </c>
      <c r="T110" s="32">
        <f ca="1">IFERROR(IF(AND($A110=VLOOKUP($A110&amp;"."&amp;$C110,UncollectibleLookup,2,FALSE),$C110=VLOOKUP($A110&amp;"."&amp;$C110,UncollectibleLookup,4,FALSE)),0,'Module C Corrected'!T110),'Module C Corrected'!T110)</f>
        <v>242257.03</v>
      </c>
      <c r="U110" s="32">
        <f ca="1">IFERROR(IF(AND($A110=VLOOKUP($A110&amp;"."&amp;$C110,UncollectibleLookup,2,FALSE),$C110=VLOOKUP($A110&amp;"."&amp;$C110,UncollectibleLookup,4,FALSE)),0,'Module C Corrected'!U110),'Module C Corrected'!U110)</f>
        <v>134697.39000000001</v>
      </c>
      <c r="V110" s="32">
        <f ca="1">IFERROR(IF(AND($A110=VLOOKUP($A110&amp;"."&amp;$C110,UncollectibleLookup,2,FALSE),$C110=VLOOKUP($A110&amp;"."&amp;$C110,UncollectibleLookup,4,FALSE)),0,'Module C Corrected'!V110),'Module C Corrected'!V110)</f>
        <v>240130.35</v>
      </c>
      <c r="W110" s="32">
        <f ca="1">IFERROR(IF(AND($A110=VLOOKUP($A110&amp;"."&amp;$C110,UncollectibleLookup,2,FALSE),$C110=VLOOKUP($A110&amp;"."&amp;$C110,UncollectibleLookup,4,FALSE)),0,'Module C Corrected'!W110),'Module C Corrected'!W110)</f>
        <v>161503.04000000001</v>
      </c>
      <c r="X110" s="32">
        <f ca="1">IFERROR(IF(AND($A110=VLOOKUP($A110&amp;"."&amp;$C110,UncollectibleLookup,2,FALSE),$C110=VLOOKUP($A110&amp;"."&amp;$C110,UncollectibleLookup,4,FALSE)),0,'Module C Corrected'!X110),'Module C Corrected'!X110)</f>
        <v>142759.09</v>
      </c>
      <c r="Y110" s="32">
        <f ca="1">IFERROR(IF(AND($A110=VLOOKUP($A110&amp;"."&amp;$C110,UncollectibleLookup,2,FALSE),$C110=VLOOKUP($A110&amp;"."&amp;$C110,UncollectibleLookup,4,FALSE)),0,'Module C Corrected'!Y110),'Module C Corrected'!Y110)</f>
        <v>613013.6</v>
      </c>
      <c r="Z110" s="32">
        <f ca="1">IFERROR(IF(AND($A110=VLOOKUP($A110&amp;"."&amp;$C110,UncollectibleLookup,2,FALSE),$C110=VLOOKUP($A110&amp;"."&amp;$C110,UncollectibleLookup,4,FALSE)),0,'Module C Corrected'!Z110),'Module C Corrected'!Z110)</f>
        <v>156842.15</v>
      </c>
      <c r="AA110" s="32">
        <f ca="1">IFERROR(IF(AND($A110=VLOOKUP($A110&amp;"."&amp;$C110,UncollectibleLookup,2,FALSE),$C110=VLOOKUP($A110&amp;"."&amp;$C110,UncollectibleLookup,4,FALSE)),0,'Module C Corrected'!AA110),'Module C Corrected'!AA110)</f>
        <v>338164.93</v>
      </c>
      <c r="AB110" s="32">
        <f ca="1">IFERROR(IF(AND($A110=VLOOKUP($A110&amp;"."&amp;$C110,UncollectibleLookup,2,FALSE),$C110=VLOOKUP($A110&amp;"."&amp;$C110,UncollectibleLookup,4,FALSE)),0,'Module C Corrected'!AB110),'Module C Corrected'!AB110)</f>
        <v>458935.39</v>
      </c>
      <c r="AC110" s="2">
        <f>IF(ISBLANK('Module C Corrected'!AC110),"",'Module C Corrected'!AC110)</f>
        <v>-1.6</v>
      </c>
      <c r="AD110" s="2">
        <f>IF(ISBLANK('Module C Corrected'!AD110),"",'Module C Corrected'!AD110)</f>
        <v>-1.6</v>
      </c>
      <c r="AE110" s="2">
        <f>IF(ISBLANK('Module C Corrected'!AE110),"",'Module C Corrected'!AE110)</f>
        <v>-1.6</v>
      </c>
      <c r="AF110" s="2">
        <f>IF(ISBLANK('Module C Corrected'!AF110),"",'Module C Corrected'!AF110)</f>
        <v>-1.6</v>
      </c>
      <c r="AG110" s="2">
        <f>IF(ISBLANK('Module C Corrected'!AG110),"",'Module C Corrected'!AG110)</f>
        <v>-1.6</v>
      </c>
      <c r="AH110" s="2">
        <f>IF(ISBLANK('Module C Corrected'!AH110),"",'Module C Corrected'!AH110)</f>
        <v>-1.6</v>
      </c>
      <c r="AI110" s="2">
        <f>IF(ISBLANK('Module C Corrected'!AI110),"",'Module C Corrected'!AI110)</f>
        <v>-1.6</v>
      </c>
      <c r="AJ110" s="2">
        <f>IF(ISBLANK('Module C Corrected'!AJ110),"",'Module C Corrected'!AJ110)</f>
        <v>-1.6</v>
      </c>
      <c r="AK110" s="2">
        <f>IF(ISBLANK('Module C Corrected'!AK110),"",'Module C Corrected'!AK110)</f>
        <v>-1.6</v>
      </c>
      <c r="AL110" s="2">
        <f>IF(ISBLANK('Module C Corrected'!AL110),"",'Module C Corrected'!AL110)</f>
        <v>-1.6</v>
      </c>
      <c r="AM110" s="2">
        <f>IF(ISBLANK('Module C Corrected'!AM110),"",'Module C Corrected'!AM110)</f>
        <v>-1.6</v>
      </c>
      <c r="AN110" s="2">
        <f>IF(ISBLANK('Module C Corrected'!AN110),"",'Module C Corrected'!AN110)</f>
        <v>-1.6</v>
      </c>
      <c r="AO110" s="33">
        <f ca="1">IFERROR(IF(AND($A110=VLOOKUP($A110&amp;"."&amp;$C110,UncollectibleLookup,2,FALSE),$C110=VLOOKUP($A110&amp;"."&amp;$C110,UncollectibleLookup,4,FALSE)),0,'Module C Corrected'!AO110),'Module C Corrected'!AO110)</f>
        <v>-14576.11</v>
      </c>
      <c r="AP110" s="33">
        <f ca="1">IFERROR(IF(AND($A110=VLOOKUP($A110&amp;"."&amp;$C110,UncollectibleLookup,2,FALSE),$C110=VLOOKUP($A110&amp;"."&amp;$C110,UncollectibleLookup,4,FALSE)),0,'Module C Corrected'!AP110),'Module C Corrected'!AP110)</f>
        <v>-6188.84</v>
      </c>
      <c r="AQ110" s="33">
        <f ca="1">IFERROR(IF(AND($A110=VLOOKUP($A110&amp;"."&amp;$C110,UncollectibleLookup,2,FALSE),$C110=VLOOKUP($A110&amp;"."&amp;$C110,UncollectibleLookup,4,FALSE)),0,'Module C Corrected'!AQ110),'Module C Corrected'!AQ110)</f>
        <v>-5870.26</v>
      </c>
      <c r="AR110" s="33">
        <f ca="1">IFERROR(IF(AND($A110=VLOOKUP($A110&amp;"."&amp;$C110,UncollectibleLookup,2,FALSE),$C110=VLOOKUP($A110&amp;"."&amp;$C110,UncollectibleLookup,4,FALSE)),0,'Module C Corrected'!AR110),'Module C Corrected'!AR110)</f>
        <v>-3876.11</v>
      </c>
      <c r="AS110" s="33">
        <f ca="1">IFERROR(IF(AND($A110=VLOOKUP($A110&amp;"."&amp;$C110,UncollectibleLookup,2,FALSE),$C110=VLOOKUP($A110&amp;"."&amp;$C110,UncollectibleLookup,4,FALSE)),0,'Module C Corrected'!AS110),'Module C Corrected'!AS110)</f>
        <v>-2155.16</v>
      </c>
      <c r="AT110" s="33">
        <f ca="1">IFERROR(IF(AND($A110=VLOOKUP($A110&amp;"."&amp;$C110,UncollectibleLookup,2,FALSE),$C110=VLOOKUP($A110&amp;"."&amp;$C110,UncollectibleLookup,4,FALSE)),0,'Module C Corrected'!AT110),'Module C Corrected'!AT110)</f>
        <v>-3842.09</v>
      </c>
      <c r="AU110" s="33">
        <f ca="1">IFERROR(IF(AND($A110=VLOOKUP($A110&amp;"."&amp;$C110,UncollectibleLookup,2,FALSE),$C110=VLOOKUP($A110&amp;"."&amp;$C110,UncollectibleLookup,4,FALSE)),0,'Module C Corrected'!AU110),'Module C Corrected'!AU110)</f>
        <v>-2584.0500000000002</v>
      </c>
      <c r="AV110" s="33">
        <f ca="1">IFERROR(IF(AND($A110=VLOOKUP($A110&amp;"."&amp;$C110,UncollectibleLookup,2,FALSE),$C110=VLOOKUP($A110&amp;"."&amp;$C110,UncollectibleLookup,4,FALSE)),0,'Module C Corrected'!AV110),'Module C Corrected'!AV110)</f>
        <v>-2284.15</v>
      </c>
      <c r="AW110" s="33">
        <f ca="1">IFERROR(IF(AND($A110=VLOOKUP($A110&amp;"."&amp;$C110,UncollectibleLookup,2,FALSE),$C110=VLOOKUP($A110&amp;"."&amp;$C110,UncollectibleLookup,4,FALSE)),0,'Module C Corrected'!AW110),'Module C Corrected'!AW110)</f>
        <v>-9808.2199999999993</v>
      </c>
      <c r="AX110" s="33">
        <f ca="1">IFERROR(IF(AND($A110=VLOOKUP($A110&amp;"."&amp;$C110,UncollectibleLookup,2,FALSE),$C110=VLOOKUP($A110&amp;"."&amp;$C110,UncollectibleLookup,4,FALSE)),0,'Module C Corrected'!AX110),'Module C Corrected'!AX110)</f>
        <v>-2509.4699999999998</v>
      </c>
      <c r="AY110" s="33">
        <f ca="1">IFERROR(IF(AND($A110=VLOOKUP($A110&amp;"."&amp;$C110,UncollectibleLookup,2,FALSE),$C110=VLOOKUP($A110&amp;"."&amp;$C110,UncollectibleLookup,4,FALSE)),0,'Module C Corrected'!AY110),'Module C Corrected'!AY110)</f>
        <v>-5410.64</v>
      </c>
      <c r="AZ110" s="33">
        <f ca="1">IFERROR(IF(AND($A110=VLOOKUP($A110&amp;"."&amp;$C110,UncollectibleLookup,2,FALSE),$C110=VLOOKUP($A110&amp;"."&amp;$C110,UncollectibleLookup,4,FALSE)),0,'Module C Corrected'!AZ110),'Module C Corrected'!AZ110)</f>
        <v>-7342.97</v>
      </c>
      <c r="BA110" s="31">
        <f t="shared" ca="1" si="53"/>
        <v>-273.3</v>
      </c>
      <c r="BB110" s="31">
        <f t="shared" ca="1" si="53"/>
        <v>-116.04</v>
      </c>
      <c r="BC110" s="31">
        <f t="shared" ca="1" si="53"/>
        <v>-110.07</v>
      </c>
      <c r="BD110" s="31">
        <f t="shared" ca="1" si="51"/>
        <v>-96.9</v>
      </c>
      <c r="BE110" s="31">
        <f t="shared" ca="1" si="51"/>
        <v>-53.88</v>
      </c>
      <c r="BF110" s="31">
        <f t="shared" ca="1" si="51"/>
        <v>-96.05</v>
      </c>
      <c r="BG110" s="31">
        <f t="shared" ca="1" si="42"/>
        <v>0</v>
      </c>
      <c r="BH110" s="31">
        <f t="shared" ca="1" si="42"/>
        <v>0</v>
      </c>
      <c r="BI110" s="31">
        <f t="shared" ca="1" si="42"/>
        <v>0</v>
      </c>
      <c r="BJ110" s="31">
        <f t="shared" ca="1" si="42"/>
        <v>-188.21</v>
      </c>
      <c r="BK110" s="31">
        <f t="shared" ca="1" si="42"/>
        <v>-405.8</v>
      </c>
      <c r="BL110" s="31">
        <f t="shared" ca="1" si="42"/>
        <v>-550.72</v>
      </c>
      <c r="BM110" s="6">
        <f t="shared" ca="1" si="56"/>
        <v>-4.7699999999999999E-2</v>
      </c>
      <c r="BN110" s="6">
        <f t="shared" ca="1" si="56"/>
        <v>-4.7699999999999999E-2</v>
      </c>
      <c r="BO110" s="6">
        <f t="shared" ca="1" si="56"/>
        <v>-4.7699999999999999E-2</v>
      </c>
      <c r="BP110" s="6">
        <f t="shared" ca="1" si="56"/>
        <v>-4.7699999999999999E-2</v>
      </c>
      <c r="BQ110" s="6">
        <f t="shared" ca="1" si="56"/>
        <v>-4.7699999999999999E-2</v>
      </c>
      <c r="BR110" s="6">
        <f t="shared" ca="1" si="56"/>
        <v>-4.7699999999999999E-2</v>
      </c>
      <c r="BS110" s="6">
        <f t="shared" ca="1" si="56"/>
        <v>-4.7699999999999999E-2</v>
      </c>
      <c r="BT110" s="6">
        <f t="shared" ca="1" si="56"/>
        <v>-4.7699999999999999E-2</v>
      </c>
      <c r="BU110" s="6">
        <f t="shared" ca="1" si="56"/>
        <v>-4.7699999999999999E-2</v>
      </c>
      <c r="BV110" s="6">
        <f t="shared" ca="1" si="56"/>
        <v>-4.7699999999999999E-2</v>
      </c>
      <c r="BW110" s="6">
        <f t="shared" ca="1" si="56"/>
        <v>-4.7699999999999999E-2</v>
      </c>
      <c r="BX110" s="6">
        <f t="shared" ca="1" si="56"/>
        <v>-4.7699999999999999E-2</v>
      </c>
      <c r="BY110" s="31">
        <f t="shared" ca="1" si="49"/>
        <v>-43455.03</v>
      </c>
      <c r="BZ110" s="31">
        <f t="shared" ca="1" si="49"/>
        <v>-18450.47</v>
      </c>
      <c r="CA110" s="31">
        <f t="shared" ca="1" si="49"/>
        <v>-17500.71</v>
      </c>
      <c r="CB110" s="31">
        <f t="shared" ca="1" si="49"/>
        <v>-11555.66</v>
      </c>
      <c r="CC110" s="31">
        <f t="shared" ca="1" si="49"/>
        <v>-6425.07</v>
      </c>
      <c r="CD110" s="31">
        <f t="shared" ca="1" si="49"/>
        <v>-11454.22</v>
      </c>
      <c r="CE110" s="31">
        <f t="shared" ca="1" si="49"/>
        <v>-7703.7</v>
      </c>
      <c r="CF110" s="31">
        <f t="shared" ca="1" si="49"/>
        <v>-6809.61</v>
      </c>
      <c r="CG110" s="31">
        <f t="shared" ca="1" si="49"/>
        <v>-29240.75</v>
      </c>
      <c r="CH110" s="31">
        <f t="shared" ca="1" si="49"/>
        <v>-7481.37</v>
      </c>
      <c r="CI110" s="31">
        <f t="shared" ca="1" si="49"/>
        <v>-16130.47</v>
      </c>
      <c r="CJ110" s="31">
        <f t="shared" ca="1" si="49"/>
        <v>-21891.22</v>
      </c>
      <c r="CK110" s="32">
        <f t="shared" ca="1" si="54"/>
        <v>2277.52</v>
      </c>
      <c r="CL110" s="32">
        <f t="shared" ca="1" si="54"/>
        <v>967.01</v>
      </c>
      <c r="CM110" s="32">
        <f t="shared" ca="1" si="54"/>
        <v>917.23</v>
      </c>
      <c r="CN110" s="32">
        <f t="shared" ca="1" si="52"/>
        <v>605.64</v>
      </c>
      <c r="CO110" s="32">
        <f t="shared" ca="1" si="52"/>
        <v>336.74</v>
      </c>
      <c r="CP110" s="32">
        <f t="shared" ca="1" si="52"/>
        <v>600.33000000000004</v>
      </c>
      <c r="CQ110" s="32">
        <f t="shared" ca="1" si="43"/>
        <v>403.76</v>
      </c>
      <c r="CR110" s="32">
        <f t="shared" ca="1" si="43"/>
        <v>356.9</v>
      </c>
      <c r="CS110" s="32">
        <f t="shared" ca="1" si="43"/>
        <v>1532.53</v>
      </c>
      <c r="CT110" s="32">
        <f t="shared" ca="1" si="43"/>
        <v>392.11</v>
      </c>
      <c r="CU110" s="32">
        <f t="shared" ca="1" si="43"/>
        <v>845.41</v>
      </c>
      <c r="CV110" s="32">
        <f t="shared" ca="1" si="43"/>
        <v>1147.3399999999999</v>
      </c>
      <c r="CW110" s="31">
        <f t="shared" ca="1" si="50"/>
        <v>-26328.100000000002</v>
      </c>
      <c r="CX110" s="31">
        <f t="shared" ca="1" si="50"/>
        <v>-11178.580000000002</v>
      </c>
      <c r="CY110" s="31">
        <f t="shared" ca="1" si="50"/>
        <v>-10603.15</v>
      </c>
      <c r="CZ110" s="31">
        <f t="shared" ca="1" si="50"/>
        <v>-6977.01</v>
      </c>
      <c r="DA110" s="31">
        <f t="shared" ca="1" si="50"/>
        <v>-3879.29</v>
      </c>
      <c r="DB110" s="31">
        <f t="shared" ca="1" si="50"/>
        <v>-6915.7499999999991</v>
      </c>
      <c r="DC110" s="31">
        <f t="shared" ca="1" si="44"/>
        <v>-4715.8899999999994</v>
      </c>
      <c r="DD110" s="31">
        <f t="shared" ca="1" si="44"/>
        <v>-4168.5599999999995</v>
      </c>
      <c r="DE110" s="31">
        <f t="shared" ca="1" si="44"/>
        <v>-17900</v>
      </c>
      <c r="DF110" s="31">
        <f t="shared" ca="1" si="44"/>
        <v>-4391.5800000000008</v>
      </c>
      <c r="DG110" s="31">
        <f t="shared" ca="1" si="44"/>
        <v>-9468.619999999999</v>
      </c>
      <c r="DH110" s="31">
        <f t="shared" ca="1" si="44"/>
        <v>-12850.19</v>
      </c>
      <c r="DI110" s="32">
        <f t="shared" ca="1" si="36"/>
        <v>-1316.41</v>
      </c>
      <c r="DJ110" s="32">
        <f t="shared" ca="1" si="36"/>
        <v>-558.92999999999995</v>
      </c>
      <c r="DK110" s="32">
        <f t="shared" ca="1" si="36"/>
        <v>-530.16</v>
      </c>
      <c r="DL110" s="32">
        <f t="shared" ca="1" si="36"/>
        <v>-348.85</v>
      </c>
      <c r="DM110" s="32">
        <f t="shared" ca="1" si="36"/>
        <v>-193.96</v>
      </c>
      <c r="DN110" s="32">
        <f t="shared" ca="1" si="36"/>
        <v>-345.79</v>
      </c>
      <c r="DO110" s="32">
        <f t="shared" ca="1" si="46"/>
        <v>-235.79</v>
      </c>
      <c r="DP110" s="32">
        <f t="shared" ca="1" si="46"/>
        <v>-208.43</v>
      </c>
      <c r="DQ110" s="32">
        <f t="shared" ca="1" si="46"/>
        <v>-895</v>
      </c>
      <c r="DR110" s="32">
        <f t="shared" ca="1" si="46"/>
        <v>-219.58</v>
      </c>
      <c r="DS110" s="32">
        <f t="shared" ca="1" si="46"/>
        <v>-473.43</v>
      </c>
      <c r="DT110" s="32">
        <f t="shared" ca="1" si="46"/>
        <v>-642.51</v>
      </c>
      <c r="DU110" s="31">
        <f t="shared" ca="1" si="37"/>
        <v>-8482.1299999999992</v>
      </c>
      <c r="DV110" s="31">
        <f t="shared" ca="1" si="37"/>
        <v>-3575.3</v>
      </c>
      <c r="DW110" s="31">
        <f t="shared" ca="1" si="37"/>
        <v>-3368.89</v>
      </c>
      <c r="DX110" s="31">
        <f t="shared" ca="1" si="37"/>
        <v>-2203.44</v>
      </c>
      <c r="DY110" s="31">
        <f t="shared" ca="1" si="37"/>
        <v>-1218.76</v>
      </c>
      <c r="DZ110" s="31">
        <f t="shared" ca="1" si="37"/>
        <v>-2160.98</v>
      </c>
      <c r="EA110" s="31">
        <f t="shared" ca="1" si="47"/>
        <v>-1465.83</v>
      </c>
      <c r="EB110" s="31">
        <f t="shared" ca="1" si="47"/>
        <v>-1288.6199999999999</v>
      </c>
      <c r="EC110" s="31">
        <f t="shared" ca="1" si="47"/>
        <v>-5503.01</v>
      </c>
      <c r="ED110" s="31">
        <f t="shared" ca="1" si="47"/>
        <v>-1342.89</v>
      </c>
      <c r="EE110" s="31">
        <f t="shared" ca="1" si="47"/>
        <v>-2879.29</v>
      </c>
      <c r="EF110" s="31">
        <f t="shared" ca="1" si="47"/>
        <v>-3886.46</v>
      </c>
      <c r="EG110" s="32">
        <f t="shared" ca="1" si="38"/>
        <v>-36126.639999999999</v>
      </c>
      <c r="EH110" s="32">
        <f t="shared" ca="1" si="38"/>
        <v>-15312.810000000001</v>
      </c>
      <c r="EI110" s="32">
        <f t="shared" ca="1" si="38"/>
        <v>-14502.199999999999</v>
      </c>
      <c r="EJ110" s="32">
        <f t="shared" ca="1" si="38"/>
        <v>-9529.3000000000011</v>
      </c>
      <c r="EK110" s="32">
        <f t="shared" ca="1" si="38"/>
        <v>-5292.01</v>
      </c>
      <c r="EL110" s="32">
        <f t="shared" ca="1" si="38"/>
        <v>-9422.5199999999986</v>
      </c>
      <c r="EM110" s="32">
        <f t="shared" ca="1" si="48"/>
        <v>-6417.5099999999993</v>
      </c>
      <c r="EN110" s="32">
        <f t="shared" ca="1" si="48"/>
        <v>-5665.61</v>
      </c>
      <c r="EO110" s="32">
        <f t="shared" ca="1" si="48"/>
        <v>-24298.010000000002</v>
      </c>
      <c r="EP110" s="32">
        <f t="shared" ca="1" si="48"/>
        <v>-5954.0500000000011</v>
      </c>
      <c r="EQ110" s="32">
        <f t="shared" ca="1" si="48"/>
        <v>-12821.34</v>
      </c>
      <c r="ER110" s="32">
        <f t="shared" ca="1" si="48"/>
        <v>-17379.16</v>
      </c>
    </row>
    <row r="111" spans="1:148">
      <c r="A111" t="s">
        <v>465</v>
      </c>
      <c r="B111" s="1" t="s">
        <v>112</v>
      </c>
      <c r="C111" t="str">
        <f t="shared" ca="1" si="40"/>
        <v>SCL1</v>
      </c>
      <c r="D111" t="str">
        <f t="shared" ca="1" si="41"/>
        <v>Syncrude Industrial System</v>
      </c>
      <c r="E111" s="51">
        <f ca="1">IFERROR(IF(AND($A111=VLOOKUP($A111&amp;"."&amp;$C111,UncollectibleLookup,2,FALSE),$C111=VLOOKUP($A111&amp;"."&amp;$C111,UncollectibleLookup,4,FALSE)),0,'Module C Corrected'!E111),'Module C Corrected'!E111)</f>
        <v>36148.622000000003</v>
      </c>
      <c r="F111" s="51">
        <f ca="1">IFERROR(IF(AND($A111=VLOOKUP($A111&amp;"."&amp;$C111,UncollectibleLookup,2,FALSE),$C111=VLOOKUP($A111&amp;"."&amp;$C111,UncollectibleLookup,4,FALSE)),0,'Module C Corrected'!F111),'Module C Corrected'!F111)</f>
        <v>28689.162</v>
      </c>
      <c r="G111" s="51">
        <f ca="1">IFERROR(IF(AND($A111=VLOOKUP($A111&amp;"."&amp;$C111,UncollectibleLookup,2,FALSE),$C111=VLOOKUP($A111&amp;"."&amp;$C111,UncollectibleLookup,4,FALSE)),0,'Module C Corrected'!G111),'Module C Corrected'!G111)</f>
        <v>21176.232</v>
      </c>
      <c r="H111" s="51">
        <f ca="1">IFERROR(IF(AND($A111=VLOOKUP($A111&amp;"."&amp;$C111,UncollectibleLookup,2,FALSE),$C111=VLOOKUP($A111&amp;"."&amp;$C111,UncollectibleLookup,4,FALSE)),0,'Module C Corrected'!H111),'Module C Corrected'!H111)</f>
        <v>35379.144</v>
      </c>
      <c r="I111" s="51">
        <f ca="1">IFERROR(IF(AND($A111=VLOOKUP($A111&amp;"."&amp;$C111,UncollectibleLookup,2,FALSE),$C111=VLOOKUP($A111&amp;"."&amp;$C111,UncollectibleLookup,4,FALSE)),0,'Module C Corrected'!I111),'Module C Corrected'!I111)</f>
        <v>9994.7039999999997</v>
      </c>
      <c r="J111" s="51">
        <f ca="1">IFERROR(IF(AND($A111=VLOOKUP($A111&amp;"."&amp;$C111,UncollectibleLookup,2,FALSE),$C111=VLOOKUP($A111&amp;"."&amp;$C111,UncollectibleLookup,4,FALSE)),0,'Module C Corrected'!J111),'Module C Corrected'!J111)</f>
        <v>11186.262000000001</v>
      </c>
      <c r="K111" s="51">
        <f ca="1">IFERROR(IF(AND($A111=VLOOKUP($A111&amp;"."&amp;$C111,UncollectibleLookup,2,FALSE),$C111=VLOOKUP($A111&amp;"."&amp;$C111,UncollectibleLookup,4,FALSE)),0,'Module C Corrected'!K111),'Module C Corrected'!K111)</f>
        <v>8104.5757999999996</v>
      </c>
      <c r="L111" s="51">
        <f ca="1">IFERROR(IF(AND($A111=VLOOKUP($A111&amp;"."&amp;$C111,UncollectibleLookup,2,FALSE),$C111=VLOOKUP($A111&amp;"."&amp;$C111,UncollectibleLookup,4,FALSE)),0,'Module C Corrected'!L111),'Module C Corrected'!L111)</f>
        <v>12899.237499999999</v>
      </c>
      <c r="M111" s="51">
        <f ca="1">IFERROR(IF(AND($A111=VLOOKUP($A111&amp;"."&amp;$C111,UncollectibleLookup,2,FALSE),$C111=VLOOKUP($A111&amp;"."&amp;$C111,UncollectibleLookup,4,FALSE)),0,'Module C Corrected'!M111),'Module C Corrected'!M111)</f>
        <v>15943.810100000001</v>
      </c>
      <c r="N111" s="51">
        <f ca="1">IFERROR(IF(AND($A111=VLOOKUP($A111&amp;"."&amp;$C111,UncollectibleLookup,2,FALSE),$C111=VLOOKUP($A111&amp;"."&amp;$C111,UncollectibleLookup,4,FALSE)),0,'Module C Corrected'!N111),'Module C Corrected'!N111)</f>
        <v>27696.441500000001</v>
      </c>
      <c r="O111" s="51">
        <f ca="1">IFERROR(IF(AND($A111=VLOOKUP($A111&amp;"."&amp;$C111,UncollectibleLookup,2,FALSE),$C111=VLOOKUP($A111&amp;"."&amp;$C111,UncollectibleLookup,4,FALSE)),0,'Module C Corrected'!O111),'Module C Corrected'!O111)</f>
        <v>23042.880000000001</v>
      </c>
      <c r="P111" s="51">
        <f ca="1">IFERROR(IF(AND($A111=VLOOKUP($A111&amp;"."&amp;$C111,UncollectibleLookup,2,FALSE),$C111=VLOOKUP($A111&amp;"."&amp;$C111,UncollectibleLookup,4,FALSE)),0,'Module C Corrected'!P111),'Module C Corrected'!P111)</f>
        <v>29949.642</v>
      </c>
      <c r="Q111" s="32">
        <f ca="1">IFERROR(IF(AND($A111=VLOOKUP($A111&amp;"."&amp;$C111,UncollectibleLookup,2,FALSE),$C111=VLOOKUP($A111&amp;"."&amp;$C111,UncollectibleLookup,4,FALSE)),0,'Module C Corrected'!Q111),'Module C Corrected'!Q111)</f>
        <v>3518534.03</v>
      </c>
      <c r="R111" s="32">
        <f ca="1">IFERROR(IF(AND($A111=VLOOKUP($A111&amp;"."&amp;$C111,UncollectibleLookup,2,FALSE),$C111=VLOOKUP($A111&amp;"."&amp;$C111,UncollectibleLookup,4,FALSE)),0,'Module C Corrected'!R111),'Module C Corrected'!R111)</f>
        <v>1552900.82</v>
      </c>
      <c r="S111" s="32">
        <f ca="1">IFERROR(IF(AND($A111=VLOOKUP($A111&amp;"."&amp;$C111,UncollectibleLookup,2,FALSE),$C111=VLOOKUP($A111&amp;"."&amp;$C111,UncollectibleLookup,4,FALSE)),0,'Module C Corrected'!S111),'Module C Corrected'!S111)</f>
        <v>823800.03</v>
      </c>
      <c r="T111" s="32">
        <f ca="1">IFERROR(IF(AND($A111=VLOOKUP($A111&amp;"."&amp;$C111,UncollectibleLookup,2,FALSE),$C111=VLOOKUP($A111&amp;"."&amp;$C111,UncollectibleLookup,4,FALSE)),0,'Module C Corrected'!T111),'Module C Corrected'!T111)</f>
        <v>1078972.42</v>
      </c>
      <c r="U111" s="32">
        <f ca="1">IFERROR(IF(AND($A111=VLOOKUP($A111&amp;"."&amp;$C111,UncollectibleLookup,2,FALSE),$C111=VLOOKUP($A111&amp;"."&amp;$C111,UncollectibleLookup,4,FALSE)),0,'Module C Corrected'!U111),'Module C Corrected'!U111)</f>
        <v>291263.15000000002</v>
      </c>
      <c r="V111" s="32">
        <f ca="1">IFERROR(IF(AND($A111=VLOOKUP($A111&amp;"."&amp;$C111,UncollectibleLookup,2,FALSE),$C111=VLOOKUP($A111&amp;"."&amp;$C111,UncollectibleLookup,4,FALSE)),0,'Module C Corrected'!V111),'Module C Corrected'!V111)</f>
        <v>276863.52</v>
      </c>
      <c r="W111" s="32">
        <f ca="1">IFERROR(IF(AND($A111=VLOOKUP($A111&amp;"."&amp;$C111,UncollectibleLookup,2,FALSE),$C111=VLOOKUP($A111&amp;"."&amp;$C111,UncollectibleLookup,4,FALSE)),0,'Module C Corrected'!W111),'Module C Corrected'!W111)</f>
        <v>297516.62</v>
      </c>
      <c r="X111" s="32">
        <f ca="1">IFERROR(IF(AND($A111=VLOOKUP($A111&amp;"."&amp;$C111,UncollectibleLookup,2,FALSE),$C111=VLOOKUP($A111&amp;"."&amp;$C111,UncollectibleLookup,4,FALSE)),0,'Module C Corrected'!X111),'Module C Corrected'!X111)</f>
        <v>430188.88</v>
      </c>
      <c r="Y111" s="32">
        <f ca="1">IFERROR(IF(AND($A111=VLOOKUP($A111&amp;"."&amp;$C111,UncollectibleLookup,2,FALSE),$C111=VLOOKUP($A111&amp;"."&amp;$C111,UncollectibleLookup,4,FALSE)),0,'Module C Corrected'!Y111),'Module C Corrected'!Y111)</f>
        <v>1583815.91</v>
      </c>
      <c r="Z111" s="32">
        <f ca="1">IFERROR(IF(AND($A111=VLOOKUP($A111&amp;"."&amp;$C111,UncollectibleLookup,2,FALSE),$C111=VLOOKUP($A111&amp;"."&amp;$C111,UncollectibleLookup,4,FALSE)),0,'Module C Corrected'!Z111),'Module C Corrected'!Z111)</f>
        <v>994921.21</v>
      </c>
      <c r="AA111" s="32">
        <f ca="1">IFERROR(IF(AND($A111=VLOOKUP($A111&amp;"."&amp;$C111,UncollectibleLookup,2,FALSE),$C111=VLOOKUP($A111&amp;"."&amp;$C111,UncollectibleLookup,4,FALSE)),0,'Module C Corrected'!AA111),'Module C Corrected'!AA111)</f>
        <v>1090051.08</v>
      </c>
      <c r="AB111" s="32">
        <f ca="1">IFERROR(IF(AND($A111=VLOOKUP($A111&amp;"."&amp;$C111,UncollectibleLookup,2,FALSE),$C111=VLOOKUP($A111&amp;"."&amp;$C111,UncollectibleLookup,4,FALSE)),0,'Module C Corrected'!AB111),'Module C Corrected'!AB111)</f>
        <v>1648112.65</v>
      </c>
      <c r="AC111" s="2">
        <f>IF(ISBLANK('Module C Corrected'!AC111),"",'Module C Corrected'!AC111)</f>
        <v>6.71</v>
      </c>
      <c r="AD111" s="2">
        <f>IF(ISBLANK('Module C Corrected'!AD111),"",'Module C Corrected'!AD111)</f>
        <v>6.71</v>
      </c>
      <c r="AE111" s="2">
        <f>IF(ISBLANK('Module C Corrected'!AE111),"",'Module C Corrected'!AE111)</f>
        <v>6.71</v>
      </c>
      <c r="AF111" s="2">
        <f>IF(ISBLANK('Module C Corrected'!AF111),"",'Module C Corrected'!AF111)</f>
        <v>6.71</v>
      </c>
      <c r="AG111" s="2">
        <f>IF(ISBLANK('Module C Corrected'!AG111),"",'Module C Corrected'!AG111)</f>
        <v>6.71</v>
      </c>
      <c r="AH111" s="2">
        <f>IF(ISBLANK('Module C Corrected'!AH111),"",'Module C Corrected'!AH111)</f>
        <v>6.71</v>
      </c>
      <c r="AI111" s="2">
        <f>IF(ISBLANK('Module C Corrected'!AI111),"",'Module C Corrected'!AI111)</f>
        <v>6.71</v>
      </c>
      <c r="AJ111" s="2">
        <f>IF(ISBLANK('Module C Corrected'!AJ111),"",'Module C Corrected'!AJ111)</f>
        <v>6.71</v>
      </c>
      <c r="AK111" s="2">
        <f>IF(ISBLANK('Module C Corrected'!AK111),"",'Module C Corrected'!AK111)</f>
        <v>6.71</v>
      </c>
      <c r="AL111" s="2">
        <f>IF(ISBLANK('Module C Corrected'!AL111),"",'Module C Corrected'!AL111)</f>
        <v>6.71</v>
      </c>
      <c r="AM111" s="2">
        <f>IF(ISBLANK('Module C Corrected'!AM111),"",'Module C Corrected'!AM111)</f>
        <v>6.71</v>
      </c>
      <c r="AN111" s="2">
        <f>IF(ISBLANK('Module C Corrected'!AN111),"",'Module C Corrected'!AN111)</f>
        <v>6.71</v>
      </c>
      <c r="AO111" s="33">
        <f ca="1">IFERROR(IF(AND($A111=VLOOKUP($A111&amp;"."&amp;$C111,UncollectibleLookup,2,FALSE),$C111=VLOOKUP($A111&amp;"."&amp;$C111,UncollectibleLookup,4,FALSE)),0,'Module C Corrected'!AO111),'Module C Corrected'!AO111)</f>
        <v>236093.63</v>
      </c>
      <c r="AP111" s="33">
        <f ca="1">IFERROR(IF(AND($A111=VLOOKUP($A111&amp;"."&amp;$C111,UncollectibleLookup,2,FALSE),$C111=VLOOKUP($A111&amp;"."&amp;$C111,UncollectibleLookup,4,FALSE)),0,'Module C Corrected'!AP111),'Module C Corrected'!AP111)</f>
        <v>104199.64</v>
      </c>
      <c r="AQ111" s="33">
        <f ca="1">IFERROR(IF(AND($A111=VLOOKUP($A111&amp;"."&amp;$C111,UncollectibleLookup,2,FALSE),$C111=VLOOKUP($A111&amp;"."&amp;$C111,UncollectibleLookup,4,FALSE)),0,'Module C Corrected'!AQ111),'Module C Corrected'!AQ111)</f>
        <v>55276.98</v>
      </c>
      <c r="AR111" s="33">
        <f ca="1">IFERROR(IF(AND($A111=VLOOKUP($A111&amp;"."&amp;$C111,UncollectibleLookup,2,FALSE),$C111=VLOOKUP($A111&amp;"."&amp;$C111,UncollectibleLookup,4,FALSE)),0,'Module C Corrected'!AR111),'Module C Corrected'!AR111)</f>
        <v>72399.05</v>
      </c>
      <c r="AS111" s="33">
        <f ca="1">IFERROR(IF(AND($A111=VLOOKUP($A111&amp;"."&amp;$C111,UncollectibleLookup,2,FALSE),$C111=VLOOKUP($A111&amp;"."&amp;$C111,UncollectibleLookup,4,FALSE)),0,'Module C Corrected'!AS111),'Module C Corrected'!AS111)</f>
        <v>19543.759999999998</v>
      </c>
      <c r="AT111" s="33">
        <f ca="1">IFERROR(IF(AND($A111=VLOOKUP($A111&amp;"."&amp;$C111,UncollectibleLookup,2,FALSE),$C111=VLOOKUP($A111&amp;"."&amp;$C111,UncollectibleLookup,4,FALSE)),0,'Module C Corrected'!AT111),'Module C Corrected'!AT111)</f>
        <v>18577.54</v>
      </c>
      <c r="AU111" s="33">
        <f ca="1">IFERROR(IF(AND($A111=VLOOKUP($A111&amp;"."&amp;$C111,UncollectibleLookup,2,FALSE),$C111=VLOOKUP($A111&amp;"."&amp;$C111,UncollectibleLookup,4,FALSE)),0,'Module C Corrected'!AU111),'Module C Corrected'!AU111)</f>
        <v>19963.36</v>
      </c>
      <c r="AV111" s="33">
        <f ca="1">IFERROR(IF(AND($A111=VLOOKUP($A111&amp;"."&amp;$C111,UncollectibleLookup,2,FALSE),$C111=VLOOKUP($A111&amp;"."&amp;$C111,UncollectibleLookup,4,FALSE)),0,'Module C Corrected'!AV111),'Module C Corrected'!AV111)</f>
        <v>28865.67</v>
      </c>
      <c r="AW111" s="33">
        <f ca="1">IFERROR(IF(AND($A111=VLOOKUP($A111&amp;"."&amp;$C111,UncollectibleLookup,2,FALSE),$C111=VLOOKUP($A111&amp;"."&amp;$C111,UncollectibleLookup,4,FALSE)),0,'Module C Corrected'!AW111),'Module C Corrected'!AW111)</f>
        <v>106274.05</v>
      </c>
      <c r="AX111" s="33">
        <f ca="1">IFERROR(IF(AND($A111=VLOOKUP($A111&amp;"."&amp;$C111,UncollectibleLookup,2,FALSE),$C111=VLOOKUP($A111&amp;"."&amp;$C111,UncollectibleLookup,4,FALSE)),0,'Module C Corrected'!AX111),'Module C Corrected'!AX111)</f>
        <v>66759.210000000006</v>
      </c>
      <c r="AY111" s="33">
        <f ca="1">IFERROR(IF(AND($A111=VLOOKUP($A111&amp;"."&amp;$C111,UncollectibleLookup,2,FALSE),$C111=VLOOKUP($A111&amp;"."&amp;$C111,UncollectibleLookup,4,FALSE)),0,'Module C Corrected'!AY111),'Module C Corrected'!AY111)</f>
        <v>73142.429999999993</v>
      </c>
      <c r="AZ111" s="33">
        <f ca="1">IFERROR(IF(AND($A111=VLOOKUP($A111&amp;"."&amp;$C111,UncollectibleLookup,2,FALSE),$C111=VLOOKUP($A111&amp;"."&amp;$C111,UncollectibleLookup,4,FALSE)),0,'Module C Corrected'!AZ111),'Module C Corrected'!AZ111)</f>
        <v>110588.36</v>
      </c>
      <c r="BA111" s="31">
        <f t="shared" ca="1" si="53"/>
        <v>-1055.56</v>
      </c>
      <c r="BB111" s="31">
        <f t="shared" ca="1" si="53"/>
        <v>-465.87</v>
      </c>
      <c r="BC111" s="31">
        <f t="shared" ca="1" si="53"/>
        <v>-247.14</v>
      </c>
      <c r="BD111" s="31">
        <f t="shared" ca="1" si="51"/>
        <v>-431.59</v>
      </c>
      <c r="BE111" s="31">
        <f t="shared" ca="1" si="51"/>
        <v>-116.51</v>
      </c>
      <c r="BF111" s="31">
        <f t="shared" ca="1" si="51"/>
        <v>-110.75</v>
      </c>
      <c r="BG111" s="31">
        <f t="shared" ca="1" si="42"/>
        <v>0</v>
      </c>
      <c r="BH111" s="31">
        <f t="shared" ca="1" si="42"/>
        <v>0</v>
      </c>
      <c r="BI111" s="31">
        <f t="shared" ca="1" si="42"/>
        <v>0</v>
      </c>
      <c r="BJ111" s="31">
        <f t="shared" ca="1" si="42"/>
        <v>-1193.9100000000001</v>
      </c>
      <c r="BK111" s="31">
        <f t="shared" ca="1" si="42"/>
        <v>-1308.06</v>
      </c>
      <c r="BL111" s="31">
        <f t="shared" ca="1" si="42"/>
        <v>-1977.74</v>
      </c>
      <c r="BM111" s="6">
        <f t="shared" ca="1" si="56"/>
        <v>9.4700000000000006E-2</v>
      </c>
      <c r="BN111" s="6">
        <f t="shared" ca="1" si="56"/>
        <v>9.4700000000000006E-2</v>
      </c>
      <c r="BO111" s="6">
        <f t="shared" ca="1" si="56"/>
        <v>9.4700000000000006E-2</v>
      </c>
      <c r="BP111" s="6">
        <f t="shared" ca="1" si="56"/>
        <v>9.4700000000000006E-2</v>
      </c>
      <c r="BQ111" s="6">
        <f t="shared" ca="1" si="56"/>
        <v>9.4700000000000006E-2</v>
      </c>
      <c r="BR111" s="6">
        <f t="shared" ca="1" si="56"/>
        <v>9.4700000000000006E-2</v>
      </c>
      <c r="BS111" s="6">
        <f t="shared" ca="1" si="56"/>
        <v>9.4700000000000006E-2</v>
      </c>
      <c r="BT111" s="6">
        <f t="shared" ca="1" si="56"/>
        <v>9.4700000000000006E-2</v>
      </c>
      <c r="BU111" s="6">
        <f t="shared" ca="1" si="56"/>
        <v>9.4700000000000006E-2</v>
      </c>
      <c r="BV111" s="6">
        <f t="shared" ca="1" si="56"/>
        <v>9.4700000000000006E-2</v>
      </c>
      <c r="BW111" s="6">
        <f t="shared" ca="1" si="56"/>
        <v>9.4700000000000006E-2</v>
      </c>
      <c r="BX111" s="6">
        <f t="shared" ca="1" si="56"/>
        <v>9.4700000000000006E-2</v>
      </c>
      <c r="BY111" s="31">
        <f t="shared" ca="1" si="49"/>
        <v>333205.17</v>
      </c>
      <c r="BZ111" s="31">
        <f t="shared" ca="1" si="49"/>
        <v>147059.71</v>
      </c>
      <c r="CA111" s="31">
        <f t="shared" ca="1" si="49"/>
        <v>78013.86</v>
      </c>
      <c r="CB111" s="31">
        <f t="shared" ca="1" si="49"/>
        <v>102178.69</v>
      </c>
      <c r="CC111" s="31">
        <f t="shared" ca="1" si="49"/>
        <v>27582.62</v>
      </c>
      <c r="CD111" s="31">
        <f t="shared" ca="1" si="49"/>
        <v>26218.98</v>
      </c>
      <c r="CE111" s="31">
        <f t="shared" ca="1" si="49"/>
        <v>28174.82</v>
      </c>
      <c r="CF111" s="31">
        <f t="shared" ca="1" si="49"/>
        <v>40738.89</v>
      </c>
      <c r="CG111" s="31">
        <f t="shared" ca="1" si="49"/>
        <v>149987.37</v>
      </c>
      <c r="CH111" s="31">
        <f t="shared" ca="1" si="49"/>
        <v>94219.04</v>
      </c>
      <c r="CI111" s="31">
        <f t="shared" ca="1" si="49"/>
        <v>103227.84</v>
      </c>
      <c r="CJ111" s="31">
        <f t="shared" ca="1" si="49"/>
        <v>156076.26999999999</v>
      </c>
      <c r="CK111" s="32">
        <f t="shared" ca="1" si="54"/>
        <v>8796.34</v>
      </c>
      <c r="CL111" s="32">
        <f t="shared" ca="1" si="54"/>
        <v>3882.25</v>
      </c>
      <c r="CM111" s="32">
        <f t="shared" ca="1" si="54"/>
        <v>2059.5</v>
      </c>
      <c r="CN111" s="32">
        <f t="shared" ca="1" si="52"/>
        <v>2697.43</v>
      </c>
      <c r="CO111" s="32">
        <f t="shared" ca="1" si="52"/>
        <v>728.16</v>
      </c>
      <c r="CP111" s="32">
        <f t="shared" ca="1" si="52"/>
        <v>692.16</v>
      </c>
      <c r="CQ111" s="32">
        <f t="shared" ca="1" si="43"/>
        <v>743.79</v>
      </c>
      <c r="CR111" s="32">
        <f t="shared" ca="1" si="43"/>
        <v>1075.47</v>
      </c>
      <c r="CS111" s="32">
        <f t="shared" ca="1" si="43"/>
        <v>3959.54</v>
      </c>
      <c r="CT111" s="32">
        <f t="shared" ca="1" si="43"/>
        <v>2487.3000000000002</v>
      </c>
      <c r="CU111" s="32">
        <f t="shared" ca="1" si="43"/>
        <v>2725.13</v>
      </c>
      <c r="CV111" s="32">
        <f t="shared" ca="1" si="43"/>
        <v>4120.28</v>
      </c>
      <c r="CW111" s="31">
        <f t="shared" ca="1" si="50"/>
        <v>106963.44</v>
      </c>
      <c r="CX111" s="31">
        <f t="shared" ca="1" si="50"/>
        <v>47208.189999999995</v>
      </c>
      <c r="CY111" s="31">
        <f t="shared" ca="1" si="50"/>
        <v>25043.519999999997</v>
      </c>
      <c r="CZ111" s="31">
        <f t="shared" ca="1" si="50"/>
        <v>32908.659999999989</v>
      </c>
      <c r="DA111" s="31">
        <f t="shared" ca="1" si="50"/>
        <v>8883.5300000000007</v>
      </c>
      <c r="DB111" s="31">
        <f t="shared" ca="1" si="50"/>
        <v>8444.3499999999985</v>
      </c>
      <c r="DC111" s="31">
        <f t="shared" ca="1" si="44"/>
        <v>8955.25</v>
      </c>
      <c r="DD111" s="31">
        <f t="shared" ca="1" si="44"/>
        <v>12948.690000000002</v>
      </c>
      <c r="DE111" s="31">
        <f t="shared" ca="1" si="44"/>
        <v>47672.86</v>
      </c>
      <c r="DF111" s="31">
        <f t="shared" ca="1" si="44"/>
        <v>31141.03999999999</v>
      </c>
      <c r="DG111" s="31">
        <f t="shared" ca="1" si="44"/>
        <v>34118.600000000006</v>
      </c>
      <c r="DH111" s="31">
        <f t="shared" ca="1" si="44"/>
        <v>51585.929999999986</v>
      </c>
      <c r="DI111" s="32">
        <f t="shared" ca="1" si="36"/>
        <v>5348.17</v>
      </c>
      <c r="DJ111" s="32">
        <f t="shared" ca="1" si="36"/>
        <v>2360.41</v>
      </c>
      <c r="DK111" s="32">
        <f t="shared" ca="1" si="36"/>
        <v>1252.18</v>
      </c>
      <c r="DL111" s="32">
        <f t="shared" ca="1" si="36"/>
        <v>1645.43</v>
      </c>
      <c r="DM111" s="32">
        <f t="shared" ca="1" si="36"/>
        <v>444.18</v>
      </c>
      <c r="DN111" s="32">
        <f t="shared" ca="1" si="36"/>
        <v>422.22</v>
      </c>
      <c r="DO111" s="32">
        <f t="shared" ca="1" si="46"/>
        <v>447.76</v>
      </c>
      <c r="DP111" s="32">
        <f t="shared" ca="1" si="46"/>
        <v>647.42999999999995</v>
      </c>
      <c r="DQ111" s="32">
        <f t="shared" ca="1" si="46"/>
        <v>2383.64</v>
      </c>
      <c r="DR111" s="32">
        <f t="shared" ca="1" si="46"/>
        <v>1557.05</v>
      </c>
      <c r="DS111" s="32">
        <f t="shared" ca="1" si="46"/>
        <v>1705.93</v>
      </c>
      <c r="DT111" s="32">
        <f t="shared" ca="1" si="46"/>
        <v>2579.3000000000002</v>
      </c>
      <c r="DU111" s="31">
        <f t="shared" ca="1" si="37"/>
        <v>34460.43</v>
      </c>
      <c r="DV111" s="31">
        <f t="shared" ca="1" si="37"/>
        <v>15098.81</v>
      </c>
      <c r="DW111" s="31">
        <f t="shared" ca="1" si="37"/>
        <v>7956.95</v>
      </c>
      <c r="DX111" s="31">
        <f t="shared" ca="1" si="37"/>
        <v>10393.02</v>
      </c>
      <c r="DY111" s="31">
        <f t="shared" ca="1" si="37"/>
        <v>2790.94</v>
      </c>
      <c r="DZ111" s="31">
        <f t="shared" ca="1" si="37"/>
        <v>2638.62</v>
      </c>
      <c r="EA111" s="31">
        <f t="shared" ca="1" si="47"/>
        <v>2783.54</v>
      </c>
      <c r="EB111" s="31">
        <f t="shared" ca="1" si="47"/>
        <v>4002.82</v>
      </c>
      <c r="EC111" s="31">
        <f t="shared" ca="1" si="47"/>
        <v>14656.09</v>
      </c>
      <c r="ED111" s="31">
        <f t="shared" ca="1" si="47"/>
        <v>9522.51</v>
      </c>
      <c r="EE111" s="31">
        <f t="shared" ca="1" si="47"/>
        <v>10375.06</v>
      </c>
      <c r="EF111" s="31">
        <f t="shared" ca="1" si="47"/>
        <v>15601.86</v>
      </c>
      <c r="EG111" s="32">
        <f t="shared" ca="1" si="38"/>
        <v>146772.04</v>
      </c>
      <c r="EH111" s="32">
        <f t="shared" ca="1" si="38"/>
        <v>64667.409999999989</v>
      </c>
      <c r="EI111" s="32">
        <f t="shared" ca="1" si="38"/>
        <v>34252.649999999994</v>
      </c>
      <c r="EJ111" s="32">
        <f t="shared" ca="1" si="38"/>
        <v>44947.109999999986</v>
      </c>
      <c r="EK111" s="32">
        <f t="shared" ca="1" si="38"/>
        <v>12118.650000000001</v>
      </c>
      <c r="EL111" s="32">
        <f t="shared" ca="1" si="38"/>
        <v>11505.189999999999</v>
      </c>
      <c r="EM111" s="32">
        <f t="shared" ca="1" si="48"/>
        <v>12186.55</v>
      </c>
      <c r="EN111" s="32">
        <f t="shared" ca="1" si="48"/>
        <v>17598.940000000002</v>
      </c>
      <c r="EO111" s="32">
        <f t="shared" ca="1" si="48"/>
        <v>64712.59</v>
      </c>
      <c r="EP111" s="32">
        <f t="shared" ca="1" si="48"/>
        <v>42220.599999999991</v>
      </c>
      <c r="EQ111" s="32">
        <f t="shared" ca="1" si="48"/>
        <v>46199.590000000004</v>
      </c>
      <c r="ER111" s="32">
        <f t="shared" ca="1" si="48"/>
        <v>69767.09</v>
      </c>
    </row>
    <row r="112" spans="1:148">
      <c r="A112" t="s">
        <v>466</v>
      </c>
      <c r="B112" s="1" t="s">
        <v>113</v>
      </c>
      <c r="C112" t="str">
        <f t="shared" ca="1" si="40"/>
        <v>SCR1</v>
      </c>
      <c r="D112" t="str">
        <f t="shared" ca="1" si="41"/>
        <v>Suncor Industrial System</v>
      </c>
      <c r="E112" s="51">
        <f ca="1">IFERROR(IF(AND($A112=VLOOKUP($A112&amp;"."&amp;$C112,UncollectibleLookup,2,FALSE),$C112=VLOOKUP($A112&amp;"."&amp;$C112,UncollectibleLookup,4,FALSE)),0,'Module C Corrected'!E112),'Module C Corrected'!E112)</f>
        <v>149266.17540000001</v>
      </c>
      <c r="F112" s="51">
        <f ca="1">IFERROR(IF(AND($A112=VLOOKUP($A112&amp;"."&amp;$C112,UncollectibleLookup,2,FALSE),$C112=VLOOKUP($A112&amp;"."&amp;$C112,UncollectibleLookup,4,FALSE)),0,'Module C Corrected'!F112),'Module C Corrected'!F112)</f>
        <v>126938.7123</v>
      </c>
      <c r="G112" s="51">
        <f ca="1">IFERROR(IF(AND($A112=VLOOKUP($A112&amp;"."&amp;$C112,UncollectibleLookup,2,FALSE),$C112=VLOOKUP($A112&amp;"."&amp;$C112,UncollectibleLookup,4,FALSE)),0,'Module C Corrected'!G112),'Module C Corrected'!G112)</f>
        <v>128689.1681</v>
      </c>
      <c r="H112" s="51">
        <f ca="1">IFERROR(IF(AND($A112=VLOOKUP($A112&amp;"."&amp;$C112,UncollectibleLookup,2,FALSE),$C112=VLOOKUP($A112&amp;"."&amp;$C112,UncollectibleLookup,4,FALSE)),0,'Module C Corrected'!H112),'Module C Corrected'!H112)</f>
        <v>77765.721999999994</v>
      </c>
      <c r="I112" s="51">
        <f ca="1">IFERROR(IF(AND($A112=VLOOKUP($A112&amp;"."&amp;$C112,UncollectibleLookup,2,FALSE),$C112=VLOOKUP($A112&amp;"."&amp;$C112,UncollectibleLookup,4,FALSE)),0,'Module C Corrected'!I112),'Module C Corrected'!I112)</f>
        <v>109588.0048</v>
      </c>
      <c r="J112" s="51">
        <f ca="1">IFERROR(IF(AND($A112=VLOOKUP($A112&amp;"."&amp;$C112,UncollectibleLookup,2,FALSE),$C112=VLOOKUP($A112&amp;"."&amp;$C112,UncollectibleLookup,4,FALSE)),0,'Module C Corrected'!J112),'Module C Corrected'!J112)</f>
        <v>64428.315499999997</v>
      </c>
      <c r="K112" s="51">
        <f ca="1">IFERROR(IF(AND($A112=VLOOKUP($A112&amp;"."&amp;$C112,UncollectibleLookup,2,FALSE),$C112=VLOOKUP($A112&amp;"."&amp;$C112,UncollectibleLookup,4,FALSE)),0,'Module C Corrected'!K112),'Module C Corrected'!K112)</f>
        <v>72902.444000000003</v>
      </c>
      <c r="L112" s="51">
        <f ca="1">IFERROR(IF(AND($A112=VLOOKUP($A112&amp;"."&amp;$C112,UncollectibleLookup,2,FALSE),$C112=VLOOKUP($A112&amp;"."&amp;$C112,UncollectibleLookup,4,FALSE)),0,'Module C Corrected'!L112),'Module C Corrected'!L112)</f>
        <v>57830.994299999998</v>
      </c>
      <c r="M112" s="51">
        <f ca="1">IFERROR(IF(AND($A112=VLOOKUP($A112&amp;"."&amp;$C112,UncollectibleLookup,2,FALSE),$C112=VLOOKUP($A112&amp;"."&amp;$C112,UncollectibleLookup,4,FALSE)),0,'Module C Corrected'!M112),'Module C Corrected'!M112)</f>
        <v>60508.18</v>
      </c>
      <c r="N112" s="51">
        <f ca="1">IFERROR(IF(AND($A112=VLOOKUP($A112&amp;"."&amp;$C112,UncollectibleLookup,2,FALSE),$C112=VLOOKUP($A112&amp;"."&amp;$C112,UncollectibleLookup,4,FALSE)),0,'Module C Corrected'!N112),'Module C Corrected'!N112)</f>
        <v>93100.192899999995</v>
      </c>
      <c r="O112" s="51">
        <f ca="1">IFERROR(IF(AND($A112=VLOOKUP($A112&amp;"."&amp;$C112,UncollectibleLookup,2,FALSE),$C112=VLOOKUP($A112&amp;"."&amp;$C112,UncollectibleLookup,4,FALSE)),0,'Module C Corrected'!O112),'Module C Corrected'!O112)</f>
        <v>65766.106799999994</v>
      </c>
      <c r="P112" s="51">
        <f ca="1">IFERROR(IF(AND($A112=VLOOKUP($A112&amp;"."&amp;$C112,UncollectibleLookup,2,FALSE),$C112=VLOOKUP($A112&amp;"."&amp;$C112,UncollectibleLookup,4,FALSE)),0,'Module C Corrected'!P112),'Module C Corrected'!P112)</f>
        <v>98711.664000000004</v>
      </c>
      <c r="Q112" s="32">
        <f ca="1">IFERROR(IF(AND($A112=VLOOKUP($A112&amp;"."&amp;$C112,UncollectibleLookup,2,FALSE),$C112=VLOOKUP($A112&amp;"."&amp;$C112,UncollectibleLookup,4,FALSE)),0,'Module C Corrected'!Q112),'Module C Corrected'!Q112)</f>
        <v>14572935.52</v>
      </c>
      <c r="R112" s="32">
        <f ca="1">IFERROR(IF(AND($A112=VLOOKUP($A112&amp;"."&amp;$C112,UncollectibleLookup,2,FALSE),$C112=VLOOKUP($A112&amp;"."&amp;$C112,UncollectibleLookup,4,FALSE)),0,'Module C Corrected'!R112),'Module C Corrected'!R112)</f>
        <v>6791691.8399999999</v>
      </c>
      <c r="S112" s="32">
        <f ca="1">IFERROR(IF(AND($A112=VLOOKUP($A112&amp;"."&amp;$C112,UncollectibleLookup,2,FALSE),$C112=VLOOKUP($A112&amp;"."&amp;$C112,UncollectibleLookup,4,FALSE)),0,'Module C Corrected'!S112),'Module C Corrected'!S112)</f>
        <v>5707588.5499999998</v>
      </c>
      <c r="T112" s="32">
        <f ca="1">IFERROR(IF(AND($A112=VLOOKUP($A112&amp;"."&amp;$C112,UncollectibleLookup,2,FALSE),$C112=VLOOKUP($A112&amp;"."&amp;$C112,UncollectibleLookup,4,FALSE)),0,'Module C Corrected'!T112),'Module C Corrected'!T112)</f>
        <v>2695387.26</v>
      </c>
      <c r="U112" s="32">
        <f ca="1">IFERROR(IF(AND($A112=VLOOKUP($A112&amp;"."&amp;$C112,UncollectibleLookup,2,FALSE),$C112=VLOOKUP($A112&amp;"."&amp;$C112,UncollectibleLookup,4,FALSE)),0,'Module C Corrected'!U112),'Module C Corrected'!U112)</f>
        <v>3616949.81</v>
      </c>
      <c r="V112" s="32">
        <f ca="1">IFERROR(IF(AND($A112=VLOOKUP($A112&amp;"."&amp;$C112,UncollectibleLookup,2,FALSE),$C112=VLOOKUP($A112&amp;"."&amp;$C112,UncollectibleLookup,4,FALSE)),0,'Module C Corrected'!V112),'Module C Corrected'!V112)</f>
        <v>2641092.5</v>
      </c>
      <c r="W112" s="32">
        <f ca="1">IFERROR(IF(AND($A112=VLOOKUP($A112&amp;"."&amp;$C112,UncollectibleLookup,2,FALSE),$C112=VLOOKUP($A112&amp;"."&amp;$C112,UncollectibleLookup,4,FALSE)),0,'Module C Corrected'!W112),'Module C Corrected'!W112)</f>
        <v>3173578.79</v>
      </c>
      <c r="X112" s="32">
        <f ca="1">IFERROR(IF(AND($A112=VLOOKUP($A112&amp;"."&amp;$C112,UncollectibleLookup,2,FALSE),$C112=VLOOKUP($A112&amp;"."&amp;$C112,UncollectibleLookup,4,FALSE)),0,'Module C Corrected'!X112),'Module C Corrected'!X112)</f>
        <v>2113740.81</v>
      </c>
      <c r="Y112" s="32">
        <f ca="1">IFERROR(IF(AND($A112=VLOOKUP($A112&amp;"."&amp;$C112,UncollectibleLookup,2,FALSE),$C112=VLOOKUP($A112&amp;"."&amp;$C112,UncollectibleLookup,4,FALSE)),0,'Module C Corrected'!Y112),'Module C Corrected'!Y112)</f>
        <v>5183804.16</v>
      </c>
      <c r="Z112" s="32">
        <f ca="1">IFERROR(IF(AND($A112=VLOOKUP($A112&amp;"."&amp;$C112,UncollectibleLookup,2,FALSE),$C112=VLOOKUP($A112&amp;"."&amp;$C112,UncollectibleLookup,4,FALSE)),0,'Module C Corrected'!Z112),'Module C Corrected'!Z112)</f>
        <v>3397638.72</v>
      </c>
      <c r="AA112" s="32">
        <f ca="1">IFERROR(IF(AND($A112=VLOOKUP($A112&amp;"."&amp;$C112,UncollectibleLookup,2,FALSE),$C112=VLOOKUP($A112&amp;"."&amp;$C112,UncollectibleLookup,4,FALSE)),0,'Module C Corrected'!AA112),'Module C Corrected'!AA112)</f>
        <v>3745076.35</v>
      </c>
      <c r="AB112" s="32">
        <f ca="1">IFERROR(IF(AND($A112=VLOOKUP($A112&amp;"."&amp;$C112,UncollectibleLookup,2,FALSE),$C112=VLOOKUP($A112&amp;"."&amp;$C112,UncollectibleLookup,4,FALSE)),0,'Module C Corrected'!AB112),'Module C Corrected'!AB112)</f>
        <v>5264946.29</v>
      </c>
      <c r="AC112" s="2">
        <f>IF(ISBLANK('Module C Corrected'!AC112),"",'Module C Corrected'!AC112)</f>
        <v>6.68</v>
      </c>
      <c r="AD112" s="2">
        <f>IF(ISBLANK('Module C Corrected'!AD112),"",'Module C Corrected'!AD112)</f>
        <v>6.68</v>
      </c>
      <c r="AE112" s="2">
        <f>IF(ISBLANK('Module C Corrected'!AE112),"",'Module C Corrected'!AE112)</f>
        <v>6.68</v>
      </c>
      <c r="AF112" s="2">
        <f>IF(ISBLANK('Module C Corrected'!AF112),"",'Module C Corrected'!AF112)</f>
        <v>6.68</v>
      </c>
      <c r="AG112" s="2">
        <f>IF(ISBLANK('Module C Corrected'!AG112),"",'Module C Corrected'!AG112)</f>
        <v>6.68</v>
      </c>
      <c r="AH112" s="2">
        <f>IF(ISBLANK('Module C Corrected'!AH112),"",'Module C Corrected'!AH112)</f>
        <v>6.68</v>
      </c>
      <c r="AI112" s="2">
        <f>IF(ISBLANK('Module C Corrected'!AI112),"",'Module C Corrected'!AI112)</f>
        <v>6.68</v>
      </c>
      <c r="AJ112" s="2">
        <f>IF(ISBLANK('Module C Corrected'!AJ112),"",'Module C Corrected'!AJ112)</f>
        <v>6.68</v>
      </c>
      <c r="AK112" s="2">
        <f>IF(ISBLANK('Module C Corrected'!AK112),"",'Module C Corrected'!AK112)</f>
        <v>6.68</v>
      </c>
      <c r="AL112" s="2">
        <f>IF(ISBLANK('Module C Corrected'!AL112),"",'Module C Corrected'!AL112)</f>
        <v>6.68</v>
      </c>
      <c r="AM112" s="2">
        <f>IF(ISBLANK('Module C Corrected'!AM112),"",'Module C Corrected'!AM112)</f>
        <v>6.68</v>
      </c>
      <c r="AN112" s="2">
        <f>IF(ISBLANK('Module C Corrected'!AN112),"",'Module C Corrected'!AN112)</f>
        <v>6.68</v>
      </c>
      <c r="AO112" s="33">
        <f ca="1">IFERROR(IF(AND($A112=VLOOKUP($A112&amp;"."&amp;$C112,UncollectibleLookup,2,FALSE),$C112=VLOOKUP($A112&amp;"."&amp;$C112,UncollectibleLookup,4,FALSE)),0,'Module C Corrected'!AO112),'Module C Corrected'!AO112)</f>
        <v>973472.09</v>
      </c>
      <c r="AP112" s="33">
        <f ca="1">IFERROR(IF(AND($A112=VLOOKUP($A112&amp;"."&amp;$C112,UncollectibleLookup,2,FALSE),$C112=VLOOKUP($A112&amp;"."&amp;$C112,UncollectibleLookup,4,FALSE)),0,'Module C Corrected'!AP112),'Module C Corrected'!AP112)</f>
        <v>453685.02</v>
      </c>
      <c r="AQ112" s="33">
        <f ca="1">IFERROR(IF(AND($A112=VLOOKUP($A112&amp;"."&amp;$C112,UncollectibleLookup,2,FALSE),$C112=VLOOKUP($A112&amp;"."&amp;$C112,UncollectibleLookup,4,FALSE)),0,'Module C Corrected'!AQ112),'Module C Corrected'!AQ112)</f>
        <v>381266.91</v>
      </c>
      <c r="AR112" s="33">
        <f ca="1">IFERROR(IF(AND($A112=VLOOKUP($A112&amp;"."&amp;$C112,UncollectibleLookup,2,FALSE),$C112=VLOOKUP($A112&amp;"."&amp;$C112,UncollectibleLookup,4,FALSE)),0,'Module C Corrected'!AR112),'Module C Corrected'!AR112)</f>
        <v>180051.87</v>
      </c>
      <c r="AS112" s="33">
        <f ca="1">IFERROR(IF(AND($A112=VLOOKUP($A112&amp;"."&amp;$C112,UncollectibleLookup,2,FALSE),$C112=VLOOKUP($A112&amp;"."&amp;$C112,UncollectibleLookup,4,FALSE)),0,'Module C Corrected'!AS112),'Module C Corrected'!AS112)</f>
        <v>241612.25</v>
      </c>
      <c r="AT112" s="33">
        <f ca="1">IFERROR(IF(AND($A112=VLOOKUP($A112&amp;"."&amp;$C112,UncollectibleLookup,2,FALSE),$C112=VLOOKUP($A112&amp;"."&amp;$C112,UncollectibleLookup,4,FALSE)),0,'Module C Corrected'!AT112),'Module C Corrected'!AT112)</f>
        <v>176424.98</v>
      </c>
      <c r="AU112" s="33">
        <f ca="1">IFERROR(IF(AND($A112=VLOOKUP($A112&amp;"."&amp;$C112,UncollectibleLookup,2,FALSE),$C112=VLOOKUP($A112&amp;"."&amp;$C112,UncollectibleLookup,4,FALSE)),0,'Module C Corrected'!AU112),'Module C Corrected'!AU112)</f>
        <v>211995.06</v>
      </c>
      <c r="AV112" s="33">
        <f ca="1">IFERROR(IF(AND($A112=VLOOKUP($A112&amp;"."&amp;$C112,UncollectibleLookup,2,FALSE),$C112=VLOOKUP($A112&amp;"."&amp;$C112,UncollectibleLookup,4,FALSE)),0,'Module C Corrected'!AV112),'Module C Corrected'!AV112)</f>
        <v>141197.89000000001</v>
      </c>
      <c r="AW112" s="33">
        <f ca="1">IFERROR(IF(AND($A112=VLOOKUP($A112&amp;"."&amp;$C112,UncollectibleLookup,2,FALSE),$C112=VLOOKUP($A112&amp;"."&amp;$C112,UncollectibleLookup,4,FALSE)),0,'Module C Corrected'!AW112),'Module C Corrected'!AW112)</f>
        <v>346278.12</v>
      </c>
      <c r="AX112" s="33">
        <f ca="1">IFERROR(IF(AND($A112=VLOOKUP($A112&amp;"."&amp;$C112,UncollectibleLookup,2,FALSE),$C112=VLOOKUP($A112&amp;"."&amp;$C112,UncollectibleLookup,4,FALSE)),0,'Module C Corrected'!AX112),'Module C Corrected'!AX112)</f>
        <v>226962.27</v>
      </c>
      <c r="AY112" s="33">
        <f ca="1">IFERROR(IF(AND($A112=VLOOKUP($A112&amp;"."&amp;$C112,UncollectibleLookup,2,FALSE),$C112=VLOOKUP($A112&amp;"."&amp;$C112,UncollectibleLookup,4,FALSE)),0,'Module C Corrected'!AY112),'Module C Corrected'!AY112)</f>
        <v>250171.1</v>
      </c>
      <c r="AZ112" s="33">
        <f ca="1">IFERROR(IF(AND($A112=VLOOKUP($A112&amp;"."&amp;$C112,UncollectibleLookup,2,FALSE),$C112=VLOOKUP($A112&amp;"."&amp;$C112,UncollectibleLookup,4,FALSE)),0,'Module C Corrected'!AZ112),'Module C Corrected'!AZ112)</f>
        <v>351698.41</v>
      </c>
      <c r="BA112" s="31">
        <f t="shared" ca="1" si="53"/>
        <v>-4371.88</v>
      </c>
      <c r="BB112" s="31">
        <f t="shared" ca="1" si="53"/>
        <v>-2037.51</v>
      </c>
      <c r="BC112" s="31">
        <f t="shared" ca="1" si="53"/>
        <v>-1712.28</v>
      </c>
      <c r="BD112" s="31">
        <f t="shared" ca="1" si="51"/>
        <v>-1078.1500000000001</v>
      </c>
      <c r="BE112" s="31">
        <f t="shared" ca="1" si="51"/>
        <v>-1446.78</v>
      </c>
      <c r="BF112" s="31">
        <f t="shared" ca="1" si="51"/>
        <v>-1056.44</v>
      </c>
      <c r="BG112" s="31">
        <f t="shared" ca="1" si="42"/>
        <v>0</v>
      </c>
      <c r="BH112" s="31">
        <f t="shared" ca="1" si="42"/>
        <v>0</v>
      </c>
      <c r="BI112" s="31">
        <f t="shared" ca="1" si="42"/>
        <v>0</v>
      </c>
      <c r="BJ112" s="31">
        <f t="shared" ref="BJ112:BL146" ca="1" si="57">ROUND(Z112*BJ$3,2)</f>
        <v>-4077.17</v>
      </c>
      <c r="BK112" s="31">
        <f t="shared" ca="1" si="57"/>
        <v>-4494.09</v>
      </c>
      <c r="BL112" s="31">
        <f t="shared" ca="1" si="57"/>
        <v>-6317.94</v>
      </c>
      <c r="BM112" s="6">
        <f t="shared" ca="1" si="56"/>
        <v>7.8100000000000003E-2</v>
      </c>
      <c r="BN112" s="6">
        <f t="shared" ca="1" si="56"/>
        <v>7.8100000000000003E-2</v>
      </c>
      <c r="BO112" s="6">
        <f t="shared" ca="1" si="56"/>
        <v>7.8100000000000003E-2</v>
      </c>
      <c r="BP112" s="6">
        <f t="shared" ca="1" si="56"/>
        <v>7.8100000000000003E-2</v>
      </c>
      <c r="BQ112" s="6">
        <f t="shared" ca="1" si="56"/>
        <v>7.8100000000000003E-2</v>
      </c>
      <c r="BR112" s="6">
        <f t="shared" ca="1" si="56"/>
        <v>7.8100000000000003E-2</v>
      </c>
      <c r="BS112" s="6">
        <f t="shared" ca="1" si="56"/>
        <v>7.8100000000000003E-2</v>
      </c>
      <c r="BT112" s="6">
        <f t="shared" ca="1" si="56"/>
        <v>7.8100000000000003E-2</v>
      </c>
      <c r="BU112" s="6">
        <f t="shared" ca="1" si="56"/>
        <v>7.8100000000000003E-2</v>
      </c>
      <c r="BV112" s="6">
        <f t="shared" ca="1" si="56"/>
        <v>7.8100000000000003E-2</v>
      </c>
      <c r="BW112" s="6">
        <f t="shared" ca="1" si="56"/>
        <v>7.8100000000000003E-2</v>
      </c>
      <c r="BX112" s="6">
        <f t="shared" ca="1" si="56"/>
        <v>7.8100000000000003E-2</v>
      </c>
      <c r="BY112" s="31">
        <f t="shared" ca="1" si="49"/>
        <v>1138146.26</v>
      </c>
      <c r="BZ112" s="31">
        <f t="shared" ca="1" si="49"/>
        <v>530431.13</v>
      </c>
      <c r="CA112" s="31">
        <f t="shared" ca="1" si="49"/>
        <v>445762.67</v>
      </c>
      <c r="CB112" s="31">
        <f t="shared" ref="CB112:CJ140" ca="1" si="58">IFERROR(VLOOKUP($C112,DOSDetail,CELL("col",CB$4)+58,FALSE),ROUND(T112*BP112,2))</f>
        <v>210509.75</v>
      </c>
      <c r="CC112" s="31">
        <f t="shared" ca="1" si="58"/>
        <v>282483.78000000003</v>
      </c>
      <c r="CD112" s="31">
        <f t="shared" ca="1" si="58"/>
        <v>206269.32</v>
      </c>
      <c r="CE112" s="31">
        <f t="shared" ca="1" si="58"/>
        <v>247856.5</v>
      </c>
      <c r="CF112" s="31">
        <f t="shared" ca="1" si="58"/>
        <v>165083.16</v>
      </c>
      <c r="CG112" s="31">
        <f t="shared" ca="1" si="58"/>
        <v>404855.1</v>
      </c>
      <c r="CH112" s="31">
        <f t="shared" ca="1" si="58"/>
        <v>265355.58</v>
      </c>
      <c r="CI112" s="31">
        <f t="shared" ca="1" si="58"/>
        <v>292490.46000000002</v>
      </c>
      <c r="CJ112" s="31">
        <f t="shared" ca="1" si="58"/>
        <v>411192.31</v>
      </c>
      <c r="CK112" s="32">
        <f t="shared" ca="1" si="54"/>
        <v>36432.339999999997</v>
      </c>
      <c r="CL112" s="32">
        <f t="shared" ca="1" si="54"/>
        <v>16979.23</v>
      </c>
      <c r="CM112" s="32">
        <f t="shared" ca="1" si="54"/>
        <v>14268.97</v>
      </c>
      <c r="CN112" s="32">
        <f t="shared" ca="1" si="52"/>
        <v>6738.47</v>
      </c>
      <c r="CO112" s="32">
        <f t="shared" ca="1" si="52"/>
        <v>9042.3700000000008</v>
      </c>
      <c r="CP112" s="32">
        <f t="shared" ca="1" si="52"/>
        <v>6602.73</v>
      </c>
      <c r="CQ112" s="32">
        <f t="shared" ca="1" si="43"/>
        <v>7933.95</v>
      </c>
      <c r="CR112" s="32">
        <f t="shared" ca="1" si="43"/>
        <v>5284.35</v>
      </c>
      <c r="CS112" s="32">
        <f t="shared" ca="1" si="43"/>
        <v>12959.51</v>
      </c>
      <c r="CT112" s="32">
        <f t="shared" ref="CT112:CV143" ca="1" si="59">ROUND(Z112*$CV$3,2)</f>
        <v>8494.1</v>
      </c>
      <c r="CU112" s="32">
        <f t="shared" ca="1" si="59"/>
        <v>9362.69</v>
      </c>
      <c r="CV112" s="32">
        <f t="shared" ca="1" si="59"/>
        <v>13162.37</v>
      </c>
      <c r="CW112" s="31">
        <f t="shared" ca="1" si="50"/>
        <v>205478.39000000013</v>
      </c>
      <c r="CX112" s="31">
        <f t="shared" ca="1" si="50"/>
        <v>95762.849999999962</v>
      </c>
      <c r="CY112" s="31">
        <f t="shared" ca="1" si="50"/>
        <v>80477.00999999998</v>
      </c>
      <c r="CZ112" s="31">
        <f t="shared" ca="1" si="50"/>
        <v>38274.500000000007</v>
      </c>
      <c r="DA112" s="31">
        <f t="shared" ca="1" si="50"/>
        <v>51360.680000000022</v>
      </c>
      <c r="DB112" s="31">
        <f t="shared" ca="1" si="50"/>
        <v>37503.510000000009</v>
      </c>
      <c r="DC112" s="31">
        <f t="shared" ca="1" si="44"/>
        <v>43795.390000000014</v>
      </c>
      <c r="DD112" s="31">
        <f t="shared" ca="1" si="44"/>
        <v>29169.619999999995</v>
      </c>
      <c r="DE112" s="31">
        <f t="shared" ca="1" si="44"/>
        <v>71536.489999999991</v>
      </c>
      <c r="DF112" s="31">
        <f t="shared" ref="DF112:DH146" ca="1" si="60">CH112+CT112-AX112-BJ112</f>
        <v>50964.58</v>
      </c>
      <c r="DG112" s="31">
        <f t="shared" ca="1" si="60"/>
        <v>56176.140000000014</v>
      </c>
      <c r="DH112" s="31">
        <f t="shared" ca="1" si="60"/>
        <v>78974.210000000021</v>
      </c>
      <c r="DI112" s="32">
        <f t="shared" ca="1" si="36"/>
        <v>10273.92</v>
      </c>
      <c r="DJ112" s="32">
        <f t="shared" ca="1" si="36"/>
        <v>4788.1400000000003</v>
      </c>
      <c r="DK112" s="32">
        <f t="shared" ca="1" si="36"/>
        <v>4023.85</v>
      </c>
      <c r="DL112" s="32">
        <f t="shared" ca="1" si="36"/>
        <v>1913.73</v>
      </c>
      <c r="DM112" s="32">
        <f t="shared" ca="1" si="36"/>
        <v>2568.0300000000002</v>
      </c>
      <c r="DN112" s="32">
        <f t="shared" ca="1" si="36"/>
        <v>1875.18</v>
      </c>
      <c r="DO112" s="32">
        <f t="shared" ca="1" si="46"/>
        <v>2189.77</v>
      </c>
      <c r="DP112" s="32">
        <f t="shared" ca="1" si="46"/>
        <v>1458.48</v>
      </c>
      <c r="DQ112" s="32">
        <f t="shared" ca="1" si="46"/>
        <v>3576.82</v>
      </c>
      <c r="DR112" s="32">
        <f t="shared" ca="1" si="46"/>
        <v>2548.23</v>
      </c>
      <c r="DS112" s="32">
        <f t="shared" ca="1" si="46"/>
        <v>2808.81</v>
      </c>
      <c r="DT112" s="32">
        <f t="shared" ca="1" si="46"/>
        <v>3948.71</v>
      </c>
      <c r="DU112" s="31">
        <f t="shared" ca="1" si="37"/>
        <v>66199.009999999995</v>
      </c>
      <c r="DV112" s="31">
        <f t="shared" ca="1" si="37"/>
        <v>30628.27</v>
      </c>
      <c r="DW112" s="31">
        <f t="shared" ca="1" si="37"/>
        <v>25569.56</v>
      </c>
      <c r="DX112" s="31">
        <f t="shared" ca="1" si="37"/>
        <v>12087.62</v>
      </c>
      <c r="DY112" s="31">
        <f t="shared" ca="1" si="37"/>
        <v>16135.99</v>
      </c>
      <c r="DZ112" s="31">
        <f t="shared" ca="1" si="37"/>
        <v>11718.78</v>
      </c>
      <c r="EA112" s="31">
        <f t="shared" ca="1" si="47"/>
        <v>13612.82</v>
      </c>
      <c r="EB112" s="31">
        <f t="shared" ca="1" si="47"/>
        <v>9017.18</v>
      </c>
      <c r="EC112" s="31">
        <f t="shared" ca="1" si="47"/>
        <v>21992.5</v>
      </c>
      <c r="ED112" s="31">
        <f t="shared" ca="1" si="47"/>
        <v>15584.29</v>
      </c>
      <c r="EE112" s="31">
        <f t="shared" ca="1" si="47"/>
        <v>17082.490000000002</v>
      </c>
      <c r="EF112" s="31">
        <f t="shared" ca="1" si="47"/>
        <v>23885.29</v>
      </c>
      <c r="EG112" s="32">
        <f t="shared" ca="1" si="38"/>
        <v>281951.32000000012</v>
      </c>
      <c r="EH112" s="32">
        <f t="shared" ca="1" si="38"/>
        <v>131179.25999999995</v>
      </c>
      <c r="EI112" s="32">
        <f t="shared" ca="1" si="38"/>
        <v>110070.41999999998</v>
      </c>
      <c r="EJ112" s="32">
        <f t="shared" ca="1" si="38"/>
        <v>52275.850000000013</v>
      </c>
      <c r="EK112" s="32">
        <f t="shared" ca="1" si="38"/>
        <v>70064.700000000026</v>
      </c>
      <c r="EL112" s="32">
        <f t="shared" ca="1" si="38"/>
        <v>51097.470000000008</v>
      </c>
      <c r="EM112" s="32">
        <f t="shared" ca="1" si="48"/>
        <v>59597.98000000001</v>
      </c>
      <c r="EN112" s="32">
        <f t="shared" ca="1" si="48"/>
        <v>39645.279999999999</v>
      </c>
      <c r="EO112" s="32">
        <f t="shared" ca="1" si="48"/>
        <v>97105.81</v>
      </c>
      <c r="EP112" s="32">
        <f t="shared" ca="1" si="48"/>
        <v>69097.100000000006</v>
      </c>
      <c r="EQ112" s="32">
        <f t="shared" ca="1" si="48"/>
        <v>76067.440000000017</v>
      </c>
      <c r="ER112" s="32">
        <f t="shared" ca="1" si="48"/>
        <v>106808.21000000002</v>
      </c>
    </row>
    <row r="113" spans="1:148">
      <c r="A113" t="s">
        <v>467</v>
      </c>
      <c r="B113" s="1" t="s">
        <v>114</v>
      </c>
      <c r="C113" t="str">
        <f t="shared" ca="1" si="40"/>
        <v>SCR2</v>
      </c>
      <c r="D113" t="str">
        <f t="shared" ca="1" si="41"/>
        <v>Magrath Wind Facility</v>
      </c>
      <c r="E113" s="51">
        <f ca="1">IFERROR(IF(AND($A113=VLOOKUP($A113&amp;"."&amp;$C113,UncollectibleLookup,2,FALSE),$C113=VLOOKUP($A113&amp;"."&amp;$C113,UncollectibleLookup,4,FALSE)),0,'Module C Corrected'!E113),'Module C Corrected'!E113)</f>
        <v>11911.890299999999</v>
      </c>
      <c r="F113" s="51">
        <f ca="1">IFERROR(IF(AND($A113=VLOOKUP($A113&amp;"."&amp;$C113,UncollectibleLookup,2,FALSE),$C113=VLOOKUP($A113&amp;"."&amp;$C113,UncollectibleLookup,4,FALSE)),0,'Module C Corrected'!F113),'Module C Corrected'!F113)</f>
        <v>5878.1785</v>
      </c>
      <c r="G113" s="51">
        <f ca="1">IFERROR(IF(AND($A113=VLOOKUP($A113&amp;"."&amp;$C113,UncollectibleLookup,2,FALSE),$C113=VLOOKUP($A113&amp;"."&amp;$C113,UncollectibleLookup,4,FALSE)),0,'Module C Corrected'!G113),'Module C Corrected'!G113)</f>
        <v>10656.397300000001</v>
      </c>
      <c r="H113" s="51">
        <f ca="1">IFERROR(IF(AND($A113=VLOOKUP($A113&amp;"."&amp;$C113,UncollectibleLookup,2,FALSE),$C113=VLOOKUP($A113&amp;"."&amp;$C113,UncollectibleLookup,4,FALSE)),0,'Module C Corrected'!H113),'Module C Corrected'!H113)</f>
        <v>8536.9325000000008</v>
      </c>
      <c r="I113" s="51">
        <f ca="1">IFERROR(IF(AND($A113=VLOOKUP($A113&amp;"."&amp;$C113,UncollectibleLookup,2,FALSE),$C113=VLOOKUP($A113&amp;"."&amp;$C113,UncollectibleLookup,4,FALSE)),0,'Module C Corrected'!I113),'Module C Corrected'!I113)</f>
        <v>7458.0407999999998</v>
      </c>
      <c r="J113" s="51">
        <f ca="1">IFERROR(IF(AND($A113=VLOOKUP($A113&amp;"."&amp;$C113,UncollectibleLookup,2,FALSE),$C113=VLOOKUP($A113&amp;"."&amp;$C113,UncollectibleLookup,4,FALSE)),0,'Module C Corrected'!J113),'Module C Corrected'!J113)</f>
        <v>5635.5477000000001</v>
      </c>
      <c r="K113" s="51">
        <f ca="1">IFERROR(IF(AND($A113=VLOOKUP($A113&amp;"."&amp;$C113,UncollectibleLookup,2,FALSE),$C113=VLOOKUP($A113&amp;"."&amp;$C113,UncollectibleLookup,4,FALSE)),0,'Module C Corrected'!K113),'Module C Corrected'!K113)</f>
        <v>3407.8930999999998</v>
      </c>
      <c r="L113" s="51">
        <f ca="1">IFERROR(IF(AND($A113=VLOOKUP($A113&amp;"."&amp;$C113,UncollectibleLookup,2,FALSE),$C113=VLOOKUP($A113&amp;"."&amp;$C113,UncollectibleLookup,4,FALSE)),0,'Module C Corrected'!L113),'Module C Corrected'!L113)</f>
        <v>3971.1639</v>
      </c>
      <c r="M113" s="51">
        <f ca="1">IFERROR(IF(AND($A113=VLOOKUP($A113&amp;"."&amp;$C113,UncollectibleLookup,2,FALSE),$C113=VLOOKUP($A113&amp;"."&amp;$C113,UncollectibleLookup,4,FALSE)),0,'Module C Corrected'!M113),'Module C Corrected'!M113)</f>
        <v>7707.0672999999997</v>
      </c>
      <c r="N113" s="51">
        <f ca="1">IFERROR(IF(AND($A113=VLOOKUP($A113&amp;"."&amp;$C113,UncollectibleLookup,2,FALSE),$C113=VLOOKUP($A113&amp;"."&amp;$C113,UncollectibleLookup,4,FALSE)),0,'Module C Corrected'!N113),'Module C Corrected'!N113)</f>
        <v>7536.8887000000004</v>
      </c>
      <c r="O113" s="51">
        <f ca="1">IFERROR(IF(AND($A113=VLOOKUP($A113&amp;"."&amp;$C113,UncollectibleLookup,2,FALSE),$C113=VLOOKUP($A113&amp;"."&amp;$C113,UncollectibleLookup,4,FALSE)),0,'Module C Corrected'!O113),'Module C Corrected'!O113)</f>
        <v>13667.2263</v>
      </c>
      <c r="P113" s="51">
        <f ca="1">IFERROR(IF(AND($A113=VLOOKUP($A113&amp;"."&amp;$C113,UncollectibleLookup,2,FALSE),$C113=VLOOKUP($A113&amp;"."&amp;$C113,UncollectibleLookup,4,FALSE)),0,'Module C Corrected'!P113),'Module C Corrected'!P113)</f>
        <v>7213.9313000000002</v>
      </c>
      <c r="Q113" s="32">
        <f ca="1">IFERROR(IF(AND($A113=VLOOKUP($A113&amp;"."&amp;$C113,UncollectibleLookup,2,FALSE),$C113=VLOOKUP($A113&amp;"."&amp;$C113,UncollectibleLookup,4,FALSE)),0,'Module C Corrected'!Q113),'Module C Corrected'!Q113)</f>
        <v>732482.82</v>
      </c>
      <c r="R113" s="32">
        <f ca="1">IFERROR(IF(AND($A113=VLOOKUP($A113&amp;"."&amp;$C113,UncollectibleLookup,2,FALSE),$C113=VLOOKUP($A113&amp;"."&amp;$C113,UncollectibleLookup,4,FALSE)),0,'Module C Corrected'!R113),'Module C Corrected'!R113)</f>
        <v>250558.66</v>
      </c>
      <c r="S113" s="32">
        <f ca="1">IFERROR(IF(AND($A113=VLOOKUP($A113&amp;"."&amp;$C113,UncollectibleLookup,2,FALSE),$C113=VLOOKUP($A113&amp;"."&amp;$C113,UncollectibleLookup,4,FALSE)),0,'Module C Corrected'!S113),'Module C Corrected'!S113)</f>
        <v>397947.57</v>
      </c>
      <c r="T113" s="32">
        <f ca="1">IFERROR(IF(AND($A113=VLOOKUP($A113&amp;"."&amp;$C113,UncollectibleLookup,2,FALSE),$C113=VLOOKUP($A113&amp;"."&amp;$C113,UncollectibleLookup,4,FALSE)),0,'Module C Corrected'!T113),'Module C Corrected'!T113)</f>
        <v>226661.72</v>
      </c>
      <c r="U113" s="32">
        <f ca="1">IFERROR(IF(AND($A113=VLOOKUP($A113&amp;"."&amp;$C113,UncollectibleLookup,2,FALSE),$C113=VLOOKUP($A113&amp;"."&amp;$C113,UncollectibleLookup,4,FALSE)),0,'Module C Corrected'!U113),'Module C Corrected'!U113)</f>
        <v>242716.42</v>
      </c>
      <c r="V113" s="32">
        <f ca="1">IFERROR(IF(AND($A113=VLOOKUP($A113&amp;"."&amp;$C113,UncollectibleLookup,2,FALSE),$C113=VLOOKUP($A113&amp;"."&amp;$C113,UncollectibleLookup,4,FALSE)),0,'Module C Corrected'!V113),'Module C Corrected'!V113)</f>
        <v>144911.85999999999</v>
      </c>
      <c r="W113" s="32">
        <f ca="1">IFERROR(IF(AND($A113=VLOOKUP($A113&amp;"."&amp;$C113,UncollectibleLookup,2,FALSE),$C113=VLOOKUP($A113&amp;"."&amp;$C113,UncollectibleLookup,4,FALSE)),0,'Module C Corrected'!W113),'Module C Corrected'!W113)</f>
        <v>116255.13</v>
      </c>
      <c r="X113" s="32">
        <f ca="1">IFERROR(IF(AND($A113=VLOOKUP($A113&amp;"."&amp;$C113,UncollectibleLookup,2,FALSE),$C113=VLOOKUP($A113&amp;"."&amp;$C113,UncollectibleLookup,4,FALSE)),0,'Module C Corrected'!X113),'Module C Corrected'!X113)</f>
        <v>117577.15</v>
      </c>
      <c r="Y113" s="32">
        <f ca="1">IFERROR(IF(AND($A113=VLOOKUP($A113&amp;"."&amp;$C113,UncollectibleLookup,2,FALSE),$C113=VLOOKUP($A113&amp;"."&amp;$C113,UncollectibleLookup,4,FALSE)),0,'Module C Corrected'!Y113),'Module C Corrected'!Y113)</f>
        <v>458995.11</v>
      </c>
      <c r="Z113" s="32">
        <f ca="1">IFERROR(IF(AND($A113=VLOOKUP($A113&amp;"."&amp;$C113,UncollectibleLookup,2,FALSE),$C113=VLOOKUP($A113&amp;"."&amp;$C113,UncollectibleLookup,4,FALSE)),0,'Module C Corrected'!Z113),'Module C Corrected'!Z113)</f>
        <v>221123.17</v>
      </c>
      <c r="AA113" s="32">
        <f ca="1">IFERROR(IF(AND($A113=VLOOKUP($A113&amp;"."&amp;$C113,UncollectibleLookup,2,FALSE),$C113=VLOOKUP($A113&amp;"."&amp;$C113,UncollectibleLookup,4,FALSE)),0,'Module C Corrected'!AA113),'Module C Corrected'!AA113)</f>
        <v>664342.39</v>
      </c>
      <c r="AB113" s="32">
        <f ca="1">IFERROR(IF(AND($A113=VLOOKUP($A113&amp;"."&amp;$C113,UncollectibleLookup,2,FALSE),$C113=VLOOKUP($A113&amp;"."&amp;$C113,UncollectibleLookup,4,FALSE)),0,'Module C Corrected'!AB113),'Module C Corrected'!AB113)</f>
        <v>285795.61</v>
      </c>
      <c r="AC113" s="2">
        <f>IF(ISBLANK('Module C Corrected'!AC113),"",'Module C Corrected'!AC113)</f>
        <v>0.54</v>
      </c>
      <c r="AD113" s="2">
        <f>IF(ISBLANK('Module C Corrected'!AD113),"",'Module C Corrected'!AD113)</f>
        <v>0.54</v>
      </c>
      <c r="AE113" s="2">
        <f>IF(ISBLANK('Module C Corrected'!AE113),"",'Module C Corrected'!AE113)</f>
        <v>0.54</v>
      </c>
      <c r="AF113" s="2">
        <f>IF(ISBLANK('Module C Corrected'!AF113),"",'Module C Corrected'!AF113)</f>
        <v>0.54</v>
      </c>
      <c r="AG113" s="2">
        <f>IF(ISBLANK('Module C Corrected'!AG113),"",'Module C Corrected'!AG113)</f>
        <v>0.54</v>
      </c>
      <c r="AH113" s="2">
        <f>IF(ISBLANK('Module C Corrected'!AH113),"",'Module C Corrected'!AH113)</f>
        <v>0.54</v>
      </c>
      <c r="AI113" s="2">
        <f>IF(ISBLANK('Module C Corrected'!AI113),"",'Module C Corrected'!AI113)</f>
        <v>0.54</v>
      </c>
      <c r="AJ113" s="2">
        <f>IF(ISBLANK('Module C Corrected'!AJ113),"",'Module C Corrected'!AJ113)</f>
        <v>0.54</v>
      </c>
      <c r="AK113" s="2">
        <f>IF(ISBLANK('Module C Corrected'!AK113),"",'Module C Corrected'!AK113)</f>
        <v>0.54</v>
      </c>
      <c r="AL113" s="2">
        <f>IF(ISBLANK('Module C Corrected'!AL113),"",'Module C Corrected'!AL113)</f>
        <v>0.54</v>
      </c>
      <c r="AM113" s="2">
        <f>IF(ISBLANK('Module C Corrected'!AM113),"",'Module C Corrected'!AM113)</f>
        <v>0.54</v>
      </c>
      <c r="AN113" s="2">
        <f>IF(ISBLANK('Module C Corrected'!AN113),"",'Module C Corrected'!AN113)</f>
        <v>0.54</v>
      </c>
      <c r="AO113" s="33">
        <f ca="1">IFERROR(IF(AND($A113=VLOOKUP($A113&amp;"."&amp;$C113,UncollectibleLookup,2,FALSE),$C113=VLOOKUP($A113&amp;"."&amp;$C113,UncollectibleLookup,4,FALSE)),0,'Module C Corrected'!AO113),'Module C Corrected'!AO113)</f>
        <v>3955.41</v>
      </c>
      <c r="AP113" s="33">
        <f ca="1">IFERROR(IF(AND($A113=VLOOKUP($A113&amp;"."&amp;$C113,UncollectibleLookup,2,FALSE),$C113=VLOOKUP($A113&amp;"."&amp;$C113,UncollectibleLookup,4,FALSE)),0,'Module C Corrected'!AP113),'Module C Corrected'!AP113)</f>
        <v>1353.02</v>
      </c>
      <c r="AQ113" s="33">
        <f ca="1">IFERROR(IF(AND($A113=VLOOKUP($A113&amp;"."&amp;$C113,UncollectibleLookup,2,FALSE),$C113=VLOOKUP($A113&amp;"."&amp;$C113,UncollectibleLookup,4,FALSE)),0,'Module C Corrected'!AQ113),'Module C Corrected'!AQ113)</f>
        <v>2148.92</v>
      </c>
      <c r="AR113" s="33">
        <f ca="1">IFERROR(IF(AND($A113=VLOOKUP($A113&amp;"."&amp;$C113,UncollectibleLookup,2,FALSE),$C113=VLOOKUP($A113&amp;"."&amp;$C113,UncollectibleLookup,4,FALSE)),0,'Module C Corrected'!AR113),'Module C Corrected'!AR113)</f>
        <v>1223.97</v>
      </c>
      <c r="AS113" s="33">
        <f ca="1">IFERROR(IF(AND($A113=VLOOKUP($A113&amp;"."&amp;$C113,UncollectibleLookup,2,FALSE),$C113=VLOOKUP($A113&amp;"."&amp;$C113,UncollectibleLookup,4,FALSE)),0,'Module C Corrected'!AS113),'Module C Corrected'!AS113)</f>
        <v>1310.67</v>
      </c>
      <c r="AT113" s="33">
        <f ca="1">IFERROR(IF(AND($A113=VLOOKUP($A113&amp;"."&amp;$C113,UncollectibleLookup,2,FALSE),$C113=VLOOKUP($A113&amp;"."&amp;$C113,UncollectibleLookup,4,FALSE)),0,'Module C Corrected'!AT113),'Module C Corrected'!AT113)</f>
        <v>782.52</v>
      </c>
      <c r="AU113" s="33">
        <f ca="1">IFERROR(IF(AND($A113=VLOOKUP($A113&amp;"."&amp;$C113,UncollectibleLookup,2,FALSE),$C113=VLOOKUP($A113&amp;"."&amp;$C113,UncollectibleLookup,4,FALSE)),0,'Module C Corrected'!AU113),'Module C Corrected'!AU113)</f>
        <v>627.78</v>
      </c>
      <c r="AV113" s="33">
        <f ca="1">IFERROR(IF(AND($A113=VLOOKUP($A113&amp;"."&amp;$C113,UncollectibleLookup,2,FALSE),$C113=VLOOKUP($A113&amp;"."&amp;$C113,UncollectibleLookup,4,FALSE)),0,'Module C Corrected'!AV113),'Module C Corrected'!AV113)</f>
        <v>634.91999999999996</v>
      </c>
      <c r="AW113" s="33">
        <f ca="1">IFERROR(IF(AND($A113=VLOOKUP($A113&amp;"."&amp;$C113,UncollectibleLookup,2,FALSE),$C113=VLOOKUP($A113&amp;"."&amp;$C113,UncollectibleLookup,4,FALSE)),0,'Module C Corrected'!AW113),'Module C Corrected'!AW113)</f>
        <v>2478.5700000000002</v>
      </c>
      <c r="AX113" s="33">
        <f ca="1">IFERROR(IF(AND($A113=VLOOKUP($A113&amp;"."&amp;$C113,UncollectibleLookup,2,FALSE),$C113=VLOOKUP($A113&amp;"."&amp;$C113,UncollectibleLookup,4,FALSE)),0,'Module C Corrected'!AX113),'Module C Corrected'!AX113)</f>
        <v>1194.07</v>
      </c>
      <c r="AY113" s="33">
        <f ca="1">IFERROR(IF(AND($A113=VLOOKUP($A113&amp;"."&amp;$C113,UncollectibleLookup,2,FALSE),$C113=VLOOKUP($A113&amp;"."&amp;$C113,UncollectibleLookup,4,FALSE)),0,'Module C Corrected'!AY113),'Module C Corrected'!AY113)</f>
        <v>3587.45</v>
      </c>
      <c r="AZ113" s="33">
        <f ca="1">IFERROR(IF(AND($A113=VLOOKUP($A113&amp;"."&amp;$C113,UncollectibleLookup,2,FALSE),$C113=VLOOKUP($A113&amp;"."&amp;$C113,UncollectibleLookup,4,FALSE)),0,'Module C Corrected'!AZ113),'Module C Corrected'!AZ113)</f>
        <v>1543.3</v>
      </c>
      <c r="BA113" s="31">
        <f t="shared" ca="1" si="53"/>
        <v>-219.74</v>
      </c>
      <c r="BB113" s="31">
        <f t="shared" ca="1" si="53"/>
        <v>-75.17</v>
      </c>
      <c r="BC113" s="31">
        <f t="shared" ca="1" si="53"/>
        <v>-119.38</v>
      </c>
      <c r="BD113" s="31">
        <f t="shared" ca="1" si="51"/>
        <v>-90.66</v>
      </c>
      <c r="BE113" s="31">
        <f t="shared" ca="1" si="51"/>
        <v>-97.09</v>
      </c>
      <c r="BF113" s="31">
        <f t="shared" ca="1" si="51"/>
        <v>-57.96</v>
      </c>
      <c r="BG113" s="31">
        <f t="shared" ca="1" si="51"/>
        <v>0</v>
      </c>
      <c r="BH113" s="31">
        <f t="shared" ca="1" si="51"/>
        <v>0</v>
      </c>
      <c r="BI113" s="31">
        <f t="shared" ca="1" si="51"/>
        <v>0</v>
      </c>
      <c r="BJ113" s="31">
        <f t="shared" ca="1" si="57"/>
        <v>-265.35000000000002</v>
      </c>
      <c r="BK113" s="31">
        <f t="shared" ca="1" si="57"/>
        <v>-797.21</v>
      </c>
      <c r="BL113" s="31">
        <f t="shared" ca="1" si="57"/>
        <v>-342.95</v>
      </c>
      <c r="BM113" s="6">
        <f t="shared" ca="1" si="56"/>
        <v>-1.7100000000000001E-2</v>
      </c>
      <c r="BN113" s="6">
        <f t="shared" ca="1" si="56"/>
        <v>-1.7100000000000001E-2</v>
      </c>
      <c r="BO113" s="6">
        <f t="shared" ca="1" si="56"/>
        <v>-1.7100000000000001E-2</v>
      </c>
      <c r="BP113" s="6">
        <f t="shared" ca="1" si="56"/>
        <v>-1.7100000000000001E-2</v>
      </c>
      <c r="BQ113" s="6">
        <f t="shared" ca="1" si="56"/>
        <v>-1.7100000000000001E-2</v>
      </c>
      <c r="BR113" s="6">
        <f t="shared" ca="1" si="56"/>
        <v>-1.7100000000000001E-2</v>
      </c>
      <c r="BS113" s="6">
        <f t="shared" ca="1" si="56"/>
        <v>-1.7100000000000001E-2</v>
      </c>
      <c r="BT113" s="6">
        <f t="shared" ca="1" si="56"/>
        <v>-1.7100000000000001E-2</v>
      </c>
      <c r="BU113" s="6">
        <f t="shared" ca="1" si="56"/>
        <v>-1.7100000000000001E-2</v>
      </c>
      <c r="BV113" s="6">
        <f t="shared" ca="1" si="56"/>
        <v>-1.7100000000000001E-2</v>
      </c>
      <c r="BW113" s="6">
        <f t="shared" ca="1" si="56"/>
        <v>-1.7100000000000001E-2</v>
      </c>
      <c r="BX113" s="6">
        <f t="shared" ca="1" si="56"/>
        <v>-1.7100000000000001E-2</v>
      </c>
      <c r="BY113" s="31">
        <f t="shared" ref="BY113:CD146" ca="1" si="61">IFERROR(VLOOKUP($C113,DOSDetail,CELL("col",BY$4)+58,FALSE),ROUND(Q113*BM113,2))</f>
        <v>-12525.46</v>
      </c>
      <c r="BZ113" s="31">
        <f t="shared" ca="1" si="61"/>
        <v>-4284.55</v>
      </c>
      <c r="CA113" s="31">
        <f t="shared" ca="1" si="61"/>
        <v>-6804.9</v>
      </c>
      <c r="CB113" s="31">
        <f t="shared" ca="1" si="58"/>
        <v>-3875.92</v>
      </c>
      <c r="CC113" s="31">
        <f t="shared" ca="1" si="58"/>
        <v>-4150.45</v>
      </c>
      <c r="CD113" s="31">
        <f t="shared" ca="1" si="58"/>
        <v>-2477.9899999999998</v>
      </c>
      <c r="CE113" s="31">
        <f t="shared" ca="1" si="58"/>
        <v>-1987.96</v>
      </c>
      <c r="CF113" s="31">
        <f t="shared" ca="1" si="58"/>
        <v>-2010.57</v>
      </c>
      <c r="CG113" s="31">
        <f t="shared" ca="1" si="58"/>
        <v>-7848.82</v>
      </c>
      <c r="CH113" s="31">
        <f t="shared" ca="1" si="58"/>
        <v>-3781.21</v>
      </c>
      <c r="CI113" s="31">
        <f t="shared" ca="1" si="58"/>
        <v>-11360.25</v>
      </c>
      <c r="CJ113" s="31">
        <f t="shared" ca="1" si="58"/>
        <v>-4887.1000000000004</v>
      </c>
      <c r="CK113" s="32">
        <f t="shared" ca="1" si="54"/>
        <v>1831.21</v>
      </c>
      <c r="CL113" s="32">
        <f t="shared" ca="1" si="54"/>
        <v>626.4</v>
      </c>
      <c r="CM113" s="32">
        <f t="shared" ca="1" si="54"/>
        <v>994.87</v>
      </c>
      <c r="CN113" s="32">
        <f t="shared" ca="1" si="52"/>
        <v>566.65</v>
      </c>
      <c r="CO113" s="32">
        <f t="shared" ca="1" si="52"/>
        <v>606.79</v>
      </c>
      <c r="CP113" s="32">
        <f t="shared" ca="1" si="52"/>
        <v>362.28</v>
      </c>
      <c r="CQ113" s="32">
        <f t="shared" ca="1" si="52"/>
        <v>290.64</v>
      </c>
      <c r="CR113" s="32">
        <f t="shared" ca="1" si="52"/>
        <v>293.94</v>
      </c>
      <c r="CS113" s="32">
        <f t="shared" ca="1" si="52"/>
        <v>1147.49</v>
      </c>
      <c r="CT113" s="32">
        <f t="shared" ca="1" si="59"/>
        <v>552.80999999999995</v>
      </c>
      <c r="CU113" s="32">
        <f t="shared" ca="1" si="59"/>
        <v>1660.86</v>
      </c>
      <c r="CV113" s="32">
        <f t="shared" ca="1" si="59"/>
        <v>714.49</v>
      </c>
      <c r="CW113" s="31">
        <f t="shared" ca="1" si="50"/>
        <v>-14429.92</v>
      </c>
      <c r="CX113" s="31">
        <f t="shared" ca="1" si="50"/>
        <v>-4936</v>
      </c>
      <c r="CY113" s="31">
        <f t="shared" ca="1" si="50"/>
        <v>-7839.57</v>
      </c>
      <c r="CZ113" s="31">
        <f t="shared" ca="1" si="50"/>
        <v>-4442.58</v>
      </c>
      <c r="DA113" s="31">
        <f t="shared" ca="1" si="50"/>
        <v>-4757.24</v>
      </c>
      <c r="DB113" s="31">
        <f t="shared" ca="1" si="50"/>
        <v>-2840.27</v>
      </c>
      <c r="DC113" s="31">
        <f t="shared" ca="1" si="50"/>
        <v>-2325.1000000000004</v>
      </c>
      <c r="DD113" s="31">
        <f t="shared" ca="1" si="50"/>
        <v>-2351.5499999999997</v>
      </c>
      <c r="DE113" s="31">
        <f t="shared" ca="1" si="50"/>
        <v>-9179.9</v>
      </c>
      <c r="DF113" s="31">
        <f t="shared" ca="1" si="60"/>
        <v>-4157.12</v>
      </c>
      <c r="DG113" s="31">
        <f t="shared" ca="1" si="60"/>
        <v>-12489.630000000001</v>
      </c>
      <c r="DH113" s="31">
        <f t="shared" ca="1" si="60"/>
        <v>-5372.9600000000009</v>
      </c>
      <c r="DI113" s="32">
        <f t="shared" ca="1" si="36"/>
        <v>-721.5</v>
      </c>
      <c r="DJ113" s="32">
        <f t="shared" ca="1" si="36"/>
        <v>-246.8</v>
      </c>
      <c r="DK113" s="32">
        <f t="shared" ca="1" si="36"/>
        <v>-391.98</v>
      </c>
      <c r="DL113" s="32">
        <f t="shared" ca="1" si="36"/>
        <v>-222.13</v>
      </c>
      <c r="DM113" s="32">
        <f t="shared" ca="1" si="36"/>
        <v>-237.86</v>
      </c>
      <c r="DN113" s="32">
        <f t="shared" ca="1" si="36"/>
        <v>-142.01</v>
      </c>
      <c r="DO113" s="32">
        <f t="shared" ca="1" si="46"/>
        <v>-116.26</v>
      </c>
      <c r="DP113" s="32">
        <f t="shared" ca="1" si="46"/>
        <v>-117.58</v>
      </c>
      <c r="DQ113" s="32">
        <f t="shared" ca="1" si="46"/>
        <v>-459</v>
      </c>
      <c r="DR113" s="32">
        <f t="shared" ca="1" si="46"/>
        <v>-207.86</v>
      </c>
      <c r="DS113" s="32">
        <f t="shared" ca="1" si="46"/>
        <v>-624.48</v>
      </c>
      <c r="DT113" s="32">
        <f t="shared" ca="1" si="46"/>
        <v>-268.64999999999998</v>
      </c>
      <c r="DU113" s="31">
        <f t="shared" ca="1" si="37"/>
        <v>-4648.8900000000003</v>
      </c>
      <c r="DV113" s="31">
        <f t="shared" ca="1" si="37"/>
        <v>-1578.7</v>
      </c>
      <c r="DW113" s="31">
        <f t="shared" ca="1" si="37"/>
        <v>-2490.83</v>
      </c>
      <c r="DX113" s="31">
        <f t="shared" ca="1" si="37"/>
        <v>-1403.03</v>
      </c>
      <c r="DY113" s="31">
        <f t="shared" ca="1" si="37"/>
        <v>-1494.58</v>
      </c>
      <c r="DZ113" s="31">
        <f t="shared" ca="1" si="37"/>
        <v>-887.5</v>
      </c>
      <c r="EA113" s="31">
        <f t="shared" ca="1" si="47"/>
        <v>-722.71</v>
      </c>
      <c r="EB113" s="31">
        <f t="shared" ca="1" si="47"/>
        <v>-726.93</v>
      </c>
      <c r="EC113" s="31">
        <f t="shared" ca="1" si="47"/>
        <v>-2822.18</v>
      </c>
      <c r="ED113" s="31">
        <f t="shared" ca="1" si="47"/>
        <v>-1271.19</v>
      </c>
      <c r="EE113" s="31">
        <f t="shared" ca="1" si="47"/>
        <v>-3797.95</v>
      </c>
      <c r="EF113" s="31">
        <f t="shared" ca="1" si="47"/>
        <v>-1625.02</v>
      </c>
      <c r="EG113" s="32">
        <f t="shared" ca="1" si="38"/>
        <v>-19800.310000000001</v>
      </c>
      <c r="EH113" s="32">
        <f t="shared" ca="1" si="38"/>
        <v>-6761.5</v>
      </c>
      <c r="EI113" s="32">
        <f t="shared" ca="1" si="38"/>
        <v>-10722.38</v>
      </c>
      <c r="EJ113" s="32">
        <f t="shared" ca="1" si="38"/>
        <v>-6067.74</v>
      </c>
      <c r="EK113" s="32">
        <f t="shared" ca="1" si="38"/>
        <v>-6489.6799999999994</v>
      </c>
      <c r="EL113" s="32">
        <f t="shared" ca="1" si="38"/>
        <v>-3869.7799999999997</v>
      </c>
      <c r="EM113" s="32">
        <f t="shared" ca="1" si="48"/>
        <v>-3164.0700000000006</v>
      </c>
      <c r="EN113" s="32">
        <f t="shared" ca="1" si="48"/>
        <v>-3196.0599999999995</v>
      </c>
      <c r="EO113" s="32">
        <f t="shared" ca="1" si="48"/>
        <v>-12461.08</v>
      </c>
      <c r="EP113" s="32">
        <f t="shared" ca="1" si="48"/>
        <v>-5636.17</v>
      </c>
      <c r="EQ113" s="32">
        <f t="shared" ca="1" si="48"/>
        <v>-16912.060000000001</v>
      </c>
      <c r="ER113" s="32">
        <f t="shared" ca="1" si="48"/>
        <v>-7266.630000000001</v>
      </c>
    </row>
    <row r="114" spans="1:148">
      <c r="A114" t="s">
        <v>467</v>
      </c>
      <c r="B114" s="1" t="s">
        <v>115</v>
      </c>
      <c r="C114" t="str">
        <f t="shared" ca="1" si="40"/>
        <v>SCR3</v>
      </c>
      <c r="D114" t="str">
        <f t="shared" ca="1" si="41"/>
        <v>Chin Chute Wind Facility</v>
      </c>
      <c r="E114" s="51">
        <f ca="1">IFERROR(IF(AND($A114=VLOOKUP($A114&amp;"."&amp;$C114,UncollectibleLookup,2,FALSE),$C114=VLOOKUP($A114&amp;"."&amp;$C114,UncollectibleLookup,4,FALSE)),0,'Module C Corrected'!E114),'Module C Corrected'!E114)</f>
        <v>12203.635</v>
      </c>
      <c r="F114" s="51">
        <f ca="1">IFERROR(IF(AND($A114=VLOOKUP($A114&amp;"."&amp;$C114,UncollectibleLookup,2,FALSE),$C114=VLOOKUP($A114&amp;"."&amp;$C114,UncollectibleLookup,4,FALSE)),0,'Module C Corrected'!F114),'Module C Corrected'!F114)</f>
        <v>5536.2356</v>
      </c>
      <c r="G114" s="51">
        <f ca="1">IFERROR(IF(AND($A114=VLOOKUP($A114&amp;"."&amp;$C114,UncollectibleLookup,2,FALSE),$C114=VLOOKUP($A114&amp;"."&amp;$C114,UncollectibleLookup,4,FALSE)),0,'Module C Corrected'!G114),'Module C Corrected'!G114)</f>
        <v>12403.2022</v>
      </c>
      <c r="H114" s="51">
        <f ca="1">IFERROR(IF(AND($A114=VLOOKUP($A114&amp;"."&amp;$C114,UncollectibleLookup,2,FALSE),$C114=VLOOKUP($A114&amp;"."&amp;$C114,UncollectibleLookup,4,FALSE)),0,'Module C Corrected'!H114),'Module C Corrected'!H114)</f>
        <v>9790.1558999999997</v>
      </c>
      <c r="I114" s="51">
        <f ca="1">IFERROR(IF(AND($A114=VLOOKUP($A114&amp;"."&amp;$C114,UncollectibleLookup,2,FALSE),$C114=VLOOKUP($A114&amp;"."&amp;$C114,UncollectibleLookup,4,FALSE)),0,'Module C Corrected'!I114),'Module C Corrected'!I114)</f>
        <v>8580.4575999999997</v>
      </c>
      <c r="J114" s="51">
        <f ca="1">IFERROR(IF(AND($A114=VLOOKUP($A114&amp;"."&amp;$C114,UncollectibleLookup,2,FALSE),$C114=VLOOKUP($A114&amp;"."&amp;$C114,UncollectibleLookup,4,FALSE)),0,'Module C Corrected'!J114),'Module C Corrected'!J114)</f>
        <v>6331.8290999999999</v>
      </c>
      <c r="K114" s="51">
        <f ca="1">IFERROR(IF(AND($A114=VLOOKUP($A114&amp;"."&amp;$C114,UncollectibleLookup,2,FALSE),$C114=VLOOKUP($A114&amp;"."&amp;$C114,UncollectibleLookup,4,FALSE)),0,'Module C Corrected'!K114),'Module C Corrected'!K114)</f>
        <v>4416.3822</v>
      </c>
      <c r="L114" s="51">
        <f ca="1">IFERROR(IF(AND($A114=VLOOKUP($A114&amp;"."&amp;$C114,UncollectibleLookup,2,FALSE),$C114=VLOOKUP($A114&amp;"."&amp;$C114,UncollectibleLookup,4,FALSE)),0,'Module C Corrected'!L114),'Module C Corrected'!L114)</f>
        <v>4942.2764999999999</v>
      </c>
      <c r="M114" s="51">
        <f ca="1">IFERROR(IF(AND($A114=VLOOKUP($A114&amp;"."&amp;$C114,UncollectibleLookup,2,FALSE),$C114=VLOOKUP($A114&amp;"."&amp;$C114,UncollectibleLookup,4,FALSE)),0,'Module C Corrected'!M114),'Module C Corrected'!M114)</f>
        <v>8768.0424000000003</v>
      </c>
      <c r="N114" s="51">
        <f ca="1">IFERROR(IF(AND($A114=VLOOKUP($A114&amp;"."&amp;$C114,UncollectibleLookup,2,FALSE),$C114=VLOOKUP($A114&amp;"."&amp;$C114,UncollectibleLookup,4,FALSE)),0,'Module C Corrected'!N114),'Module C Corrected'!N114)</f>
        <v>7986.4638999999997</v>
      </c>
      <c r="O114" s="51">
        <f ca="1">IFERROR(IF(AND($A114=VLOOKUP($A114&amp;"."&amp;$C114,UncollectibleLookup,2,FALSE),$C114=VLOOKUP($A114&amp;"."&amp;$C114,UncollectibleLookup,4,FALSE)),0,'Module C Corrected'!O114),'Module C Corrected'!O114)</f>
        <v>15079.516600000001</v>
      </c>
      <c r="P114" s="51">
        <f ca="1">IFERROR(IF(AND($A114=VLOOKUP($A114&amp;"."&amp;$C114,UncollectibleLookup,2,FALSE),$C114=VLOOKUP($A114&amp;"."&amp;$C114,UncollectibleLookup,4,FALSE)),0,'Module C Corrected'!P114),'Module C Corrected'!P114)</f>
        <v>6932.2794000000004</v>
      </c>
      <c r="Q114" s="32">
        <f ca="1">IFERROR(IF(AND($A114=VLOOKUP($A114&amp;"."&amp;$C114,UncollectibleLookup,2,FALSE),$C114=VLOOKUP($A114&amp;"."&amp;$C114,UncollectibleLookup,4,FALSE)),0,'Module C Corrected'!Q114),'Module C Corrected'!Q114)</f>
        <v>804584.98</v>
      </c>
      <c r="R114" s="32">
        <f ca="1">IFERROR(IF(AND($A114=VLOOKUP($A114&amp;"."&amp;$C114,UncollectibleLookup,2,FALSE),$C114=VLOOKUP($A114&amp;"."&amp;$C114,UncollectibleLookup,4,FALSE)),0,'Module C Corrected'!R114),'Module C Corrected'!R114)</f>
        <v>242131.12</v>
      </c>
      <c r="S114" s="32">
        <f ca="1">IFERROR(IF(AND($A114=VLOOKUP($A114&amp;"."&amp;$C114,UncollectibleLookup,2,FALSE),$C114=VLOOKUP($A114&amp;"."&amp;$C114,UncollectibleLookup,4,FALSE)),0,'Module C Corrected'!S114),'Module C Corrected'!S114)</f>
        <v>443032.4</v>
      </c>
      <c r="T114" s="32">
        <f ca="1">IFERROR(IF(AND($A114=VLOOKUP($A114&amp;"."&amp;$C114,UncollectibleLookup,2,FALSE),$C114=VLOOKUP($A114&amp;"."&amp;$C114,UncollectibleLookup,4,FALSE)),0,'Module C Corrected'!T114),'Module C Corrected'!T114)</f>
        <v>264970.65000000002</v>
      </c>
      <c r="U114" s="32">
        <f ca="1">IFERROR(IF(AND($A114=VLOOKUP($A114&amp;"."&amp;$C114,UncollectibleLookup,2,FALSE),$C114=VLOOKUP($A114&amp;"."&amp;$C114,UncollectibleLookup,4,FALSE)),0,'Module C Corrected'!U114),'Module C Corrected'!U114)</f>
        <v>260219.65</v>
      </c>
      <c r="V114" s="32">
        <f ca="1">IFERROR(IF(AND($A114=VLOOKUP($A114&amp;"."&amp;$C114,UncollectibleLookup,2,FALSE),$C114=VLOOKUP($A114&amp;"."&amp;$C114,UncollectibleLookup,4,FALSE)),0,'Module C Corrected'!V114),'Module C Corrected'!V114)</f>
        <v>149646.12</v>
      </c>
      <c r="W114" s="32">
        <f ca="1">IFERROR(IF(AND($A114=VLOOKUP($A114&amp;"."&amp;$C114,UncollectibleLookup,2,FALSE),$C114=VLOOKUP($A114&amp;"."&amp;$C114,UncollectibleLookup,4,FALSE)),0,'Module C Corrected'!W114),'Module C Corrected'!W114)</f>
        <v>145499.82</v>
      </c>
      <c r="X114" s="32">
        <f ca="1">IFERROR(IF(AND($A114=VLOOKUP($A114&amp;"."&amp;$C114,UncollectibleLookup,2,FALSE),$C114=VLOOKUP($A114&amp;"."&amp;$C114,UncollectibleLookup,4,FALSE)),0,'Module C Corrected'!X114),'Module C Corrected'!X114)</f>
        <v>148567.74</v>
      </c>
      <c r="Y114" s="32">
        <f ca="1">IFERROR(IF(AND($A114=VLOOKUP($A114&amp;"."&amp;$C114,UncollectibleLookup,2,FALSE),$C114=VLOOKUP($A114&amp;"."&amp;$C114,UncollectibleLookup,4,FALSE)),0,'Module C Corrected'!Y114),'Module C Corrected'!Y114)</f>
        <v>480911.92</v>
      </c>
      <c r="Z114" s="32">
        <f ca="1">IFERROR(IF(AND($A114=VLOOKUP($A114&amp;"."&amp;$C114,UncollectibleLookup,2,FALSE),$C114=VLOOKUP($A114&amp;"."&amp;$C114,UncollectibleLookup,4,FALSE)),0,'Module C Corrected'!Z114),'Module C Corrected'!Z114)</f>
        <v>241971.98</v>
      </c>
      <c r="AA114" s="32">
        <f ca="1">IFERROR(IF(AND($A114=VLOOKUP($A114&amp;"."&amp;$C114,UncollectibleLookup,2,FALSE),$C114=VLOOKUP($A114&amp;"."&amp;$C114,UncollectibleLookup,4,FALSE)),0,'Module C Corrected'!AA114),'Module C Corrected'!AA114)</f>
        <v>717818.87</v>
      </c>
      <c r="AB114" s="32">
        <f ca="1">IFERROR(IF(AND($A114=VLOOKUP($A114&amp;"."&amp;$C114,UncollectibleLookup,2,FALSE),$C114=VLOOKUP($A114&amp;"."&amp;$C114,UncollectibleLookup,4,FALSE)),0,'Module C Corrected'!AB114),'Module C Corrected'!AB114)</f>
        <v>305838.07</v>
      </c>
      <c r="AC114" s="2">
        <f>IF(ISBLANK('Module C Corrected'!AC114),"",'Module C Corrected'!AC114)</f>
        <v>-0.17</v>
      </c>
      <c r="AD114" s="2">
        <f>IF(ISBLANK('Module C Corrected'!AD114),"",'Module C Corrected'!AD114)</f>
        <v>-0.17</v>
      </c>
      <c r="AE114" s="2">
        <f>IF(ISBLANK('Module C Corrected'!AE114),"",'Module C Corrected'!AE114)</f>
        <v>-0.17</v>
      </c>
      <c r="AF114" s="2">
        <f>IF(ISBLANK('Module C Corrected'!AF114),"",'Module C Corrected'!AF114)</f>
        <v>-0.17</v>
      </c>
      <c r="AG114" s="2">
        <f>IF(ISBLANK('Module C Corrected'!AG114),"",'Module C Corrected'!AG114)</f>
        <v>-0.17</v>
      </c>
      <c r="AH114" s="2">
        <f>IF(ISBLANK('Module C Corrected'!AH114),"",'Module C Corrected'!AH114)</f>
        <v>-0.17</v>
      </c>
      <c r="AI114" s="2">
        <f>IF(ISBLANK('Module C Corrected'!AI114),"",'Module C Corrected'!AI114)</f>
        <v>-0.17</v>
      </c>
      <c r="AJ114" s="2">
        <f>IF(ISBLANK('Module C Corrected'!AJ114),"",'Module C Corrected'!AJ114)</f>
        <v>-0.17</v>
      </c>
      <c r="AK114" s="2">
        <f>IF(ISBLANK('Module C Corrected'!AK114),"",'Module C Corrected'!AK114)</f>
        <v>-0.17</v>
      </c>
      <c r="AL114" s="2">
        <f>IF(ISBLANK('Module C Corrected'!AL114),"",'Module C Corrected'!AL114)</f>
        <v>-0.17</v>
      </c>
      <c r="AM114" s="2">
        <f>IF(ISBLANK('Module C Corrected'!AM114),"",'Module C Corrected'!AM114)</f>
        <v>-0.17</v>
      </c>
      <c r="AN114" s="2">
        <f>IF(ISBLANK('Module C Corrected'!AN114),"",'Module C Corrected'!AN114)</f>
        <v>-0.17</v>
      </c>
      <c r="AO114" s="33">
        <f ca="1">IFERROR(IF(AND($A114=VLOOKUP($A114&amp;"."&amp;$C114,UncollectibleLookup,2,FALSE),$C114=VLOOKUP($A114&amp;"."&amp;$C114,UncollectibleLookup,4,FALSE)),0,'Module C Corrected'!AO114),'Module C Corrected'!AO114)</f>
        <v>-1367.79</v>
      </c>
      <c r="AP114" s="33">
        <f ca="1">IFERROR(IF(AND($A114=VLOOKUP($A114&amp;"."&amp;$C114,UncollectibleLookup,2,FALSE),$C114=VLOOKUP($A114&amp;"."&amp;$C114,UncollectibleLookup,4,FALSE)),0,'Module C Corrected'!AP114),'Module C Corrected'!AP114)</f>
        <v>-411.62</v>
      </c>
      <c r="AQ114" s="33">
        <f ca="1">IFERROR(IF(AND($A114=VLOOKUP($A114&amp;"."&amp;$C114,UncollectibleLookup,2,FALSE),$C114=VLOOKUP($A114&amp;"."&amp;$C114,UncollectibleLookup,4,FALSE)),0,'Module C Corrected'!AQ114),'Module C Corrected'!AQ114)</f>
        <v>-753.16</v>
      </c>
      <c r="AR114" s="33">
        <f ca="1">IFERROR(IF(AND($A114=VLOOKUP($A114&amp;"."&amp;$C114,UncollectibleLookup,2,FALSE),$C114=VLOOKUP($A114&amp;"."&amp;$C114,UncollectibleLookup,4,FALSE)),0,'Module C Corrected'!AR114),'Module C Corrected'!AR114)</f>
        <v>-450.45</v>
      </c>
      <c r="AS114" s="33">
        <f ca="1">IFERROR(IF(AND($A114=VLOOKUP($A114&amp;"."&amp;$C114,UncollectibleLookup,2,FALSE),$C114=VLOOKUP($A114&amp;"."&amp;$C114,UncollectibleLookup,4,FALSE)),0,'Module C Corrected'!AS114),'Module C Corrected'!AS114)</f>
        <v>-442.37</v>
      </c>
      <c r="AT114" s="33">
        <f ca="1">IFERROR(IF(AND($A114=VLOOKUP($A114&amp;"."&amp;$C114,UncollectibleLookup,2,FALSE),$C114=VLOOKUP($A114&amp;"."&amp;$C114,UncollectibleLookup,4,FALSE)),0,'Module C Corrected'!AT114),'Module C Corrected'!AT114)</f>
        <v>-254.4</v>
      </c>
      <c r="AU114" s="33">
        <f ca="1">IFERROR(IF(AND($A114=VLOOKUP($A114&amp;"."&amp;$C114,UncollectibleLookup,2,FALSE),$C114=VLOOKUP($A114&amp;"."&amp;$C114,UncollectibleLookup,4,FALSE)),0,'Module C Corrected'!AU114),'Module C Corrected'!AU114)</f>
        <v>-247.35</v>
      </c>
      <c r="AV114" s="33">
        <f ca="1">IFERROR(IF(AND($A114=VLOOKUP($A114&amp;"."&amp;$C114,UncollectibleLookup,2,FALSE),$C114=VLOOKUP($A114&amp;"."&amp;$C114,UncollectibleLookup,4,FALSE)),0,'Module C Corrected'!AV114),'Module C Corrected'!AV114)</f>
        <v>-252.57</v>
      </c>
      <c r="AW114" s="33">
        <f ca="1">IFERROR(IF(AND($A114=VLOOKUP($A114&amp;"."&amp;$C114,UncollectibleLookup,2,FALSE),$C114=VLOOKUP($A114&amp;"."&amp;$C114,UncollectibleLookup,4,FALSE)),0,'Module C Corrected'!AW114),'Module C Corrected'!AW114)</f>
        <v>-817.55</v>
      </c>
      <c r="AX114" s="33">
        <f ca="1">IFERROR(IF(AND($A114=VLOOKUP($A114&amp;"."&amp;$C114,UncollectibleLookup,2,FALSE),$C114=VLOOKUP($A114&amp;"."&amp;$C114,UncollectibleLookup,4,FALSE)),0,'Module C Corrected'!AX114),'Module C Corrected'!AX114)</f>
        <v>-411.35</v>
      </c>
      <c r="AY114" s="33">
        <f ca="1">IFERROR(IF(AND($A114=VLOOKUP($A114&amp;"."&amp;$C114,UncollectibleLookup,2,FALSE),$C114=VLOOKUP($A114&amp;"."&amp;$C114,UncollectibleLookup,4,FALSE)),0,'Module C Corrected'!AY114),'Module C Corrected'!AY114)</f>
        <v>-1220.29</v>
      </c>
      <c r="AZ114" s="33">
        <f ca="1">IFERROR(IF(AND($A114=VLOOKUP($A114&amp;"."&amp;$C114,UncollectibleLookup,2,FALSE),$C114=VLOOKUP($A114&amp;"."&amp;$C114,UncollectibleLookup,4,FALSE)),0,'Module C Corrected'!AZ114),'Module C Corrected'!AZ114)</f>
        <v>-519.91999999999996</v>
      </c>
      <c r="BA114" s="31">
        <f t="shared" ca="1" si="53"/>
        <v>-241.38</v>
      </c>
      <c r="BB114" s="31">
        <f t="shared" ca="1" si="53"/>
        <v>-72.64</v>
      </c>
      <c r="BC114" s="31">
        <f t="shared" ca="1" si="53"/>
        <v>-132.91</v>
      </c>
      <c r="BD114" s="31">
        <f t="shared" ca="1" si="51"/>
        <v>-105.99</v>
      </c>
      <c r="BE114" s="31">
        <f t="shared" ca="1" si="51"/>
        <v>-104.09</v>
      </c>
      <c r="BF114" s="31">
        <f t="shared" ca="1" si="51"/>
        <v>-59.86</v>
      </c>
      <c r="BG114" s="31">
        <f t="shared" ca="1" si="51"/>
        <v>0</v>
      </c>
      <c r="BH114" s="31">
        <f t="shared" ca="1" si="51"/>
        <v>0</v>
      </c>
      <c r="BI114" s="31">
        <f t="shared" ca="1" si="51"/>
        <v>0</v>
      </c>
      <c r="BJ114" s="31">
        <f t="shared" ca="1" si="57"/>
        <v>-290.37</v>
      </c>
      <c r="BK114" s="31">
        <f t="shared" ca="1" si="57"/>
        <v>-861.38</v>
      </c>
      <c r="BL114" s="31">
        <f t="shared" ca="1" si="57"/>
        <v>-367.01</v>
      </c>
      <c r="BM114" s="6">
        <f t="shared" ca="1" si="56"/>
        <v>-3.8100000000000002E-2</v>
      </c>
      <c r="BN114" s="6">
        <f t="shared" ca="1" si="56"/>
        <v>-3.8100000000000002E-2</v>
      </c>
      <c r="BO114" s="6">
        <f t="shared" ca="1" si="56"/>
        <v>-3.8100000000000002E-2</v>
      </c>
      <c r="BP114" s="6">
        <f t="shared" ca="1" si="56"/>
        <v>-3.8100000000000002E-2</v>
      </c>
      <c r="BQ114" s="6">
        <f t="shared" ca="1" si="56"/>
        <v>-3.8100000000000002E-2</v>
      </c>
      <c r="BR114" s="6">
        <f t="shared" ca="1" si="56"/>
        <v>-3.8100000000000002E-2</v>
      </c>
      <c r="BS114" s="6">
        <f t="shared" ca="1" si="56"/>
        <v>-3.8100000000000002E-2</v>
      </c>
      <c r="BT114" s="6">
        <f t="shared" ca="1" si="56"/>
        <v>-3.8100000000000002E-2</v>
      </c>
      <c r="BU114" s="6">
        <f t="shared" ca="1" si="56"/>
        <v>-3.8100000000000002E-2</v>
      </c>
      <c r="BV114" s="6">
        <f t="shared" ca="1" si="56"/>
        <v>-3.8100000000000002E-2</v>
      </c>
      <c r="BW114" s="6">
        <f t="shared" ca="1" si="56"/>
        <v>-3.8100000000000002E-2</v>
      </c>
      <c r="BX114" s="6">
        <f t="shared" ca="1" si="56"/>
        <v>-3.8100000000000002E-2</v>
      </c>
      <c r="BY114" s="31">
        <f t="shared" ca="1" si="61"/>
        <v>-30654.69</v>
      </c>
      <c r="BZ114" s="31">
        <f t="shared" ca="1" si="61"/>
        <v>-9225.2000000000007</v>
      </c>
      <c r="CA114" s="31">
        <f t="shared" ca="1" si="61"/>
        <v>-16879.53</v>
      </c>
      <c r="CB114" s="31">
        <f t="shared" ca="1" si="58"/>
        <v>-10095.379999999999</v>
      </c>
      <c r="CC114" s="31">
        <f t="shared" ca="1" si="58"/>
        <v>-9914.3700000000008</v>
      </c>
      <c r="CD114" s="31">
        <f t="shared" ca="1" si="58"/>
        <v>-5701.52</v>
      </c>
      <c r="CE114" s="31">
        <f t="shared" ca="1" si="58"/>
        <v>-5543.54</v>
      </c>
      <c r="CF114" s="31">
        <f t="shared" ca="1" si="58"/>
        <v>-5660.43</v>
      </c>
      <c r="CG114" s="31">
        <f t="shared" ca="1" si="58"/>
        <v>-18322.740000000002</v>
      </c>
      <c r="CH114" s="31">
        <f t="shared" ca="1" si="58"/>
        <v>-9219.1299999999992</v>
      </c>
      <c r="CI114" s="31">
        <f t="shared" ca="1" si="58"/>
        <v>-27348.9</v>
      </c>
      <c r="CJ114" s="31">
        <f t="shared" ca="1" si="58"/>
        <v>-11652.43</v>
      </c>
      <c r="CK114" s="32">
        <f t="shared" ca="1" si="54"/>
        <v>2011.46</v>
      </c>
      <c r="CL114" s="32">
        <f t="shared" ca="1" si="54"/>
        <v>605.33000000000004</v>
      </c>
      <c r="CM114" s="32">
        <f t="shared" ca="1" si="54"/>
        <v>1107.58</v>
      </c>
      <c r="CN114" s="32">
        <f t="shared" ca="1" si="52"/>
        <v>662.43</v>
      </c>
      <c r="CO114" s="32">
        <f t="shared" ca="1" si="52"/>
        <v>650.54999999999995</v>
      </c>
      <c r="CP114" s="32">
        <f t="shared" ca="1" si="52"/>
        <v>374.12</v>
      </c>
      <c r="CQ114" s="32">
        <f t="shared" ca="1" si="52"/>
        <v>363.75</v>
      </c>
      <c r="CR114" s="32">
        <f t="shared" ca="1" si="52"/>
        <v>371.42</v>
      </c>
      <c r="CS114" s="32">
        <f t="shared" ca="1" si="52"/>
        <v>1202.28</v>
      </c>
      <c r="CT114" s="32">
        <f t="shared" ca="1" si="59"/>
        <v>604.92999999999995</v>
      </c>
      <c r="CU114" s="32">
        <f t="shared" ca="1" si="59"/>
        <v>1794.55</v>
      </c>
      <c r="CV114" s="32">
        <f t="shared" ca="1" si="59"/>
        <v>764.6</v>
      </c>
      <c r="CW114" s="31">
        <f t="shared" ca="1" si="50"/>
        <v>-27034.059999999998</v>
      </c>
      <c r="CX114" s="31">
        <f t="shared" ca="1" si="50"/>
        <v>-8135.61</v>
      </c>
      <c r="CY114" s="31">
        <f t="shared" ca="1" si="50"/>
        <v>-14885.88</v>
      </c>
      <c r="CZ114" s="31">
        <f t="shared" ca="1" si="50"/>
        <v>-8876.5099999999984</v>
      </c>
      <c r="DA114" s="31">
        <f t="shared" ca="1" si="50"/>
        <v>-8717.36</v>
      </c>
      <c r="DB114" s="31">
        <f t="shared" ca="1" si="50"/>
        <v>-5013.1400000000012</v>
      </c>
      <c r="DC114" s="31">
        <f t="shared" ca="1" si="50"/>
        <v>-4932.4399999999996</v>
      </c>
      <c r="DD114" s="31">
        <f t="shared" ca="1" si="50"/>
        <v>-5036.4400000000005</v>
      </c>
      <c r="DE114" s="31">
        <f t="shared" ca="1" si="50"/>
        <v>-16302.910000000003</v>
      </c>
      <c r="DF114" s="31">
        <f t="shared" ca="1" si="60"/>
        <v>-7912.4799999999987</v>
      </c>
      <c r="DG114" s="31">
        <f t="shared" ca="1" si="60"/>
        <v>-23472.68</v>
      </c>
      <c r="DH114" s="31">
        <f t="shared" ca="1" si="60"/>
        <v>-10000.9</v>
      </c>
      <c r="DI114" s="32">
        <f t="shared" ca="1" si="36"/>
        <v>-1351.7</v>
      </c>
      <c r="DJ114" s="32">
        <f t="shared" ca="1" si="36"/>
        <v>-406.78</v>
      </c>
      <c r="DK114" s="32">
        <f t="shared" ca="1" si="36"/>
        <v>-744.29</v>
      </c>
      <c r="DL114" s="32">
        <f t="shared" ca="1" si="36"/>
        <v>-443.83</v>
      </c>
      <c r="DM114" s="32">
        <f t="shared" ca="1" si="36"/>
        <v>-435.87</v>
      </c>
      <c r="DN114" s="32">
        <f t="shared" ca="1" si="36"/>
        <v>-250.66</v>
      </c>
      <c r="DO114" s="32">
        <f t="shared" ca="1" si="46"/>
        <v>-246.62</v>
      </c>
      <c r="DP114" s="32">
        <f t="shared" ca="1" si="46"/>
        <v>-251.82</v>
      </c>
      <c r="DQ114" s="32">
        <f t="shared" ca="1" si="46"/>
        <v>-815.15</v>
      </c>
      <c r="DR114" s="32">
        <f t="shared" ca="1" si="46"/>
        <v>-395.62</v>
      </c>
      <c r="DS114" s="32">
        <f t="shared" ca="1" si="46"/>
        <v>-1173.6300000000001</v>
      </c>
      <c r="DT114" s="32">
        <f t="shared" ca="1" si="46"/>
        <v>-500.05</v>
      </c>
      <c r="DU114" s="31">
        <f t="shared" ca="1" si="37"/>
        <v>-8709.57</v>
      </c>
      <c r="DV114" s="31">
        <f t="shared" ca="1" si="37"/>
        <v>-2602.0500000000002</v>
      </c>
      <c r="DW114" s="31">
        <f t="shared" ca="1" si="37"/>
        <v>-4729.62</v>
      </c>
      <c r="DX114" s="31">
        <f t="shared" ca="1" si="37"/>
        <v>-2803.33</v>
      </c>
      <c r="DY114" s="31">
        <f t="shared" ca="1" si="37"/>
        <v>-2738.73</v>
      </c>
      <c r="DZ114" s="31">
        <f t="shared" ca="1" si="37"/>
        <v>-1566.46</v>
      </c>
      <c r="EA114" s="31">
        <f t="shared" ca="1" si="47"/>
        <v>-1533.14</v>
      </c>
      <c r="EB114" s="31">
        <f t="shared" ca="1" si="47"/>
        <v>-1556.91</v>
      </c>
      <c r="EC114" s="31">
        <f t="shared" ca="1" si="47"/>
        <v>-5012.01</v>
      </c>
      <c r="ED114" s="31">
        <f t="shared" ca="1" si="47"/>
        <v>-2419.5300000000002</v>
      </c>
      <c r="EE114" s="31">
        <f t="shared" ca="1" si="47"/>
        <v>-7137.76</v>
      </c>
      <c r="EF114" s="31">
        <f t="shared" ca="1" si="47"/>
        <v>-3024.71</v>
      </c>
      <c r="EG114" s="32">
        <f t="shared" ca="1" si="38"/>
        <v>-37095.33</v>
      </c>
      <c r="EH114" s="32">
        <f t="shared" ca="1" si="38"/>
        <v>-11144.439999999999</v>
      </c>
      <c r="EI114" s="32">
        <f t="shared" ca="1" si="38"/>
        <v>-20359.789999999997</v>
      </c>
      <c r="EJ114" s="32">
        <f t="shared" ca="1" si="38"/>
        <v>-12123.669999999998</v>
      </c>
      <c r="EK114" s="32">
        <f t="shared" ca="1" si="38"/>
        <v>-11891.960000000001</v>
      </c>
      <c r="EL114" s="32">
        <f t="shared" ca="1" si="38"/>
        <v>-6830.2600000000011</v>
      </c>
      <c r="EM114" s="32">
        <f t="shared" ca="1" si="48"/>
        <v>-6712.2</v>
      </c>
      <c r="EN114" s="32">
        <f t="shared" ca="1" si="48"/>
        <v>-6845.17</v>
      </c>
      <c r="EO114" s="32">
        <f t="shared" ca="1" si="48"/>
        <v>-22130.070000000007</v>
      </c>
      <c r="EP114" s="32">
        <f t="shared" ca="1" si="48"/>
        <v>-10727.63</v>
      </c>
      <c r="EQ114" s="32">
        <f t="shared" ca="1" si="48"/>
        <v>-31784.07</v>
      </c>
      <c r="ER114" s="32">
        <f t="shared" ca="1" si="48"/>
        <v>-13525.66</v>
      </c>
    </row>
    <row r="115" spans="1:148">
      <c r="A115" t="s">
        <v>468</v>
      </c>
      <c r="B115" s="1" t="s">
        <v>116</v>
      </c>
      <c r="C115" t="str">
        <f t="shared" ca="1" si="40"/>
        <v>SCTG</v>
      </c>
      <c r="D115" t="str">
        <f t="shared" ca="1" si="41"/>
        <v>Scotford Industrial System</v>
      </c>
      <c r="E115" s="51">
        <f ca="1">IFERROR(IF(AND($A115=VLOOKUP($A115&amp;"."&amp;$C115,UncollectibleLookup,2,FALSE),$C115=VLOOKUP($A115&amp;"."&amp;$C115,UncollectibleLookup,4,FALSE)),0,'Module C Corrected'!E115),'Module C Corrected'!E115)</f>
        <v>22.532</v>
      </c>
      <c r="F115" s="51">
        <f ca="1">IFERROR(IF(AND($A115=VLOOKUP($A115&amp;"."&amp;$C115,UncollectibleLookup,2,FALSE),$C115=VLOOKUP($A115&amp;"."&amp;$C115,UncollectibleLookup,4,FALSE)),0,'Module C Corrected'!F115),'Module C Corrected'!F115)</f>
        <v>0</v>
      </c>
      <c r="G115" s="51">
        <f ca="1">IFERROR(IF(AND($A115=VLOOKUP($A115&amp;"."&amp;$C115,UncollectibleLookup,2,FALSE),$C115=VLOOKUP($A115&amp;"."&amp;$C115,UncollectibleLookup,4,FALSE)),0,'Module C Corrected'!G115),'Module C Corrected'!G115)</f>
        <v>486.02319999999997</v>
      </c>
      <c r="H115" s="51">
        <f ca="1">IFERROR(IF(AND($A115=VLOOKUP($A115&amp;"."&amp;$C115,UncollectibleLookup,2,FALSE),$C115=VLOOKUP($A115&amp;"."&amp;$C115,UncollectibleLookup,4,FALSE)),0,'Module C Corrected'!H115),'Module C Corrected'!H115)</f>
        <v>1.9632000000000001</v>
      </c>
      <c r="I115" s="51">
        <f ca="1">IFERROR(IF(AND($A115=VLOOKUP($A115&amp;"."&amp;$C115,UncollectibleLookup,2,FALSE),$C115=VLOOKUP($A115&amp;"."&amp;$C115,UncollectibleLookup,4,FALSE)),0,'Module C Corrected'!I115),'Module C Corrected'!I115)</f>
        <v>213.94399999999999</v>
      </c>
      <c r="J115" s="51">
        <f ca="1">IFERROR(IF(AND($A115=VLOOKUP($A115&amp;"."&amp;$C115,UncollectibleLookup,2,FALSE),$C115=VLOOKUP($A115&amp;"."&amp;$C115,UncollectibleLookup,4,FALSE)),0,'Module C Corrected'!J115),'Module C Corrected'!J115)</f>
        <v>0</v>
      </c>
      <c r="K115" s="51">
        <f ca="1">IFERROR(IF(AND($A115=VLOOKUP($A115&amp;"."&amp;$C115,UncollectibleLookup,2,FALSE),$C115=VLOOKUP($A115&amp;"."&amp;$C115,UncollectibleLookup,4,FALSE)),0,'Module C Corrected'!K115),'Module C Corrected'!K115)</f>
        <v>0</v>
      </c>
      <c r="L115" s="51">
        <f ca="1">IFERROR(IF(AND($A115=VLOOKUP($A115&amp;"."&amp;$C115,UncollectibleLookup,2,FALSE),$C115=VLOOKUP($A115&amp;"."&amp;$C115,UncollectibleLookup,4,FALSE)),0,'Module C Corrected'!L115),'Module C Corrected'!L115)</f>
        <v>0</v>
      </c>
      <c r="M115" s="51">
        <f ca="1">IFERROR(IF(AND($A115=VLOOKUP($A115&amp;"."&amp;$C115,UncollectibleLookup,2,FALSE),$C115=VLOOKUP($A115&amp;"."&amp;$C115,UncollectibleLookup,4,FALSE)),0,'Module C Corrected'!M115),'Module C Corrected'!M115)</f>
        <v>14728.040800000001</v>
      </c>
      <c r="N115" s="51">
        <f ca="1">IFERROR(IF(AND($A115=VLOOKUP($A115&amp;"."&amp;$C115,UncollectibleLookup,2,FALSE),$C115=VLOOKUP($A115&amp;"."&amp;$C115,UncollectibleLookup,4,FALSE)),0,'Module C Corrected'!N115),'Module C Corrected'!N115)</f>
        <v>1158.748</v>
      </c>
      <c r="O115" s="51">
        <f ca="1">IFERROR(IF(AND($A115=VLOOKUP($A115&amp;"."&amp;$C115,UncollectibleLookup,2,FALSE),$C115=VLOOKUP($A115&amp;"."&amp;$C115,UncollectibleLookup,4,FALSE)),0,'Module C Corrected'!O115),'Module C Corrected'!O115)</f>
        <v>2.8841999999999999</v>
      </c>
      <c r="P115" s="51">
        <f ca="1">IFERROR(IF(AND($A115=VLOOKUP($A115&amp;"."&amp;$C115,UncollectibleLookup,2,FALSE),$C115=VLOOKUP($A115&amp;"."&amp;$C115,UncollectibleLookup,4,FALSE)),0,'Module C Corrected'!P115),'Module C Corrected'!P115)</f>
        <v>233.19319999999999</v>
      </c>
      <c r="Q115" s="32">
        <f ca="1">IFERROR(IF(AND($A115=VLOOKUP($A115&amp;"."&amp;$C115,UncollectibleLookup,2,FALSE),$C115=VLOOKUP($A115&amp;"."&amp;$C115,UncollectibleLookup,4,FALSE)),0,'Module C Corrected'!Q115),'Module C Corrected'!Q115)</f>
        <v>2927.05</v>
      </c>
      <c r="R115" s="32">
        <f ca="1">IFERROR(IF(AND($A115=VLOOKUP($A115&amp;"."&amp;$C115,UncollectibleLookup,2,FALSE),$C115=VLOOKUP($A115&amp;"."&amp;$C115,UncollectibleLookup,4,FALSE)),0,'Module C Corrected'!R115),'Module C Corrected'!R115)</f>
        <v>0</v>
      </c>
      <c r="S115" s="32">
        <f ca="1">IFERROR(IF(AND($A115=VLOOKUP($A115&amp;"."&amp;$C115,UncollectibleLookup,2,FALSE),$C115=VLOOKUP($A115&amp;"."&amp;$C115,UncollectibleLookup,4,FALSE)),0,'Module C Corrected'!S115),'Module C Corrected'!S115)</f>
        <v>21819.65</v>
      </c>
      <c r="T115" s="32">
        <f ca="1">IFERROR(IF(AND($A115=VLOOKUP($A115&amp;"."&amp;$C115,UncollectibleLookup,2,FALSE),$C115=VLOOKUP($A115&amp;"."&amp;$C115,UncollectibleLookup,4,FALSE)),0,'Module C Corrected'!T115),'Module C Corrected'!T115)</f>
        <v>59.78</v>
      </c>
      <c r="U115" s="32">
        <f ca="1">IFERROR(IF(AND($A115=VLOOKUP($A115&amp;"."&amp;$C115,UncollectibleLookup,2,FALSE),$C115=VLOOKUP($A115&amp;"."&amp;$C115,UncollectibleLookup,4,FALSE)),0,'Module C Corrected'!U115),'Module C Corrected'!U115)</f>
        <v>8391</v>
      </c>
      <c r="V115" s="32">
        <f ca="1">IFERROR(IF(AND($A115=VLOOKUP($A115&amp;"."&amp;$C115,UncollectibleLookup,2,FALSE),$C115=VLOOKUP($A115&amp;"."&amp;$C115,UncollectibleLookup,4,FALSE)),0,'Module C Corrected'!V115),'Module C Corrected'!V115)</f>
        <v>0</v>
      </c>
      <c r="W115" s="32">
        <f ca="1">IFERROR(IF(AND($A115=VLOOKUP($A115&amp;"."&amp;$C115,UncollectibleLookup,2,FALSE),$C115=VLOOKUP($A115&amp;"."&amp;$C115,UncollectibleLookup,4,FALSE)),0,'Module C Corrected'!W115),'Module C Corrected'!W115)</f>
        <v>0</v>
      </c>
      <c r="X115" s="32">
        <f ca="1">IFERROR(IF(AND($A115=VLOOKUP($A115&amp;"."&amp;$C115,UncollectibleLookup,2,FALSE),$C115=VLOOKUP($A115&amp;"."&amp;$C115,UncollectibleLookup,4,FALSE)),0,'Module C Corrected'!X115),'Module C Corrected'!X115)</f>
        <v>0</v>
      </c>
      <c r="Y115" s="32">
        <f ca="1">IFERROR(IF(AND($A115=VLOOKUP($A115&amp;"."&amp;$C115,UncollectibleLookup,2,FALSE),$C115=VLOOKUP($A115&amp;"."&amp;$C115,UncollectibleLookup,4,FALSE)),0,'Module C Corrected'!Y115),'Module C Corrected'!Y115)</f>
        <v>1421693.8</v>
      </c>
      <c r="Z115" s="32">
        <f ca="1">IFERROR(IF(AND($A115=VLOOKUP($A115&amp;"."&amp;$C115,UncollectibleLookup,2,FALSE),$C115=VLOOKUP($A115&amp;"."&amp;$C115,UncollectibleLookup,4,FALSE)),0,'Module C Corrected'!Z115),'Module C Corrected'!Z115)</f>
        <v>47478.98</v>
      </c>
      <c r="AA115" s="32">
        <f ca="1">IFERROR(IF(AND($A115=VLOOKUP($A115&amp;"."&amp;$C115,UncollectibleLookup,2,FALSE),$C115=VLOOKUP($A115&amp;"."&amp;$C115,UncollectibleLookup,4,FALSE)),0,'Module C Corrected'!AA115),'Module C Corrected'!AA115)</f>
        <v>183.69</v>
      </c>
      <c r="AB115" s="32">
        <f ca="1">IFERROR(IF(AND($A115=VLOOKUP($A115&amp;"."&amp;$C115,UncollectibleLookup,2,FALSE),$C115=VLOOKUP($A115&amp;"."&amp;$C115,UncollectibleLookup,4,FALSE)),0,'Module C Corrected'!AB115),'Module C Corrected'!AB115)</f>
        <v>17286.14</v>
      </c>
      <c r="AC115" s="2">
        <f>IF(ISBLANK('Module C Corrected'!AC115),"",'Module C Corrected'!AC115)</f>
        <v>4.3499999999999996</v>
      </c>
      <c r="AD115" s="2">
        <f>IF(ISBLANK('Module C Corrected'!AD115),"",'Module C Corrected'!AD115)</f>
        <v>4.3499999999999996</v>
      </c>
      <c r="AE115" s="2">
        <f>IF(ISBLANK('Module C Corrected'!AE115),"",'Module C Corrected'!AE115)</f>
        <v>4.3499999999999996</v>
      </c>
      <c r="AF115" s="2">
        <f>IF(ISBLANK('Module C Corrected'!AF115),"",'Module C Corrected'!AF115)</f>
        <v>4.3499999999999996</v>
      </c>
      <c r="AG115" s="2">
        <f>IF(ISBLANK('Module C Corrected'!AG115),"",'Module C Corrected'!AG115)</f>
        <v>4.3499999999999996</v>
      </c>
      <c r="AH115" s="2">
        <f>IF(ISBLANK('Module C Corrected'!AH115),"",'Module C Corrected'!AH115)</f>
        <v>4.3499999999999996</v>
      </c>
      <c r="AI115" s="2">
        <f>IF(ISBLANK('Module C Corrected'!AI115),"",'Module C Corrected'!AI115)</f>
        <v>4.3499999999999996</v>
      </c>
      <c r="AJ115" s="2">
        <f>IF(ISBLANK('Module C Corrected'!AJ115),"",'Module C Corrected'!AJ115)</f>
        <v>4.3499999999999996</v>
      </c>
      <c r="AK115" s="2">
        <f>IF(ISBLANK('Module C Corrected'!AK115),"",'Module C Corrected'!AK115)</f>
        <v>4.3499999999999996</v>
      </c>
      <c r="AL115" s="2">
        <f>IF(ISBLANK('Module C Corrected'!AL115),"",'Module C Corrected'!AL115)</f>
        <v>4.3499999999999996</v>
      </c>
      <c r="AM115" s="2">
        <f>IF(ISBLANK('Module C Corrected'!AM115),"",'Module C Corrected'!AM115)</f>
        <v>4.3499999999999996</v>
      </c>
      <c r="AN115" s="2">
        <f>IF(ISBLANK('Module C Corrected'!AN115),"",'Module C Corrected'!AN115)</f>
        <v>4.3499999999999996</v>
      </c>
      <c r="AO115" s="33">
        <f ca="1">IFERROR(IF(AND($A115=VLOOKUP($A115&amp;"."&amp;$C115,UncollectibleLookup,2,FALSE),$C115=VLOOKUP($A115&amp;"."&amp;$C115,UncollectibleLookup,4,FALSE)),0,'Module C Corrected'!AO115),'Module C Corrected'!AO115)</f>
        <v>127.33</v>
      </c>
      <c r="AP115" s="33">
        <f ca="1">IFERROR(IF(AND($A115=VLOOKUP($A115&amp;"."&amp;$C115,UncollectibleLookup,2,FALSE),$C115=VLOOKUP($A115&amp;"."&amp;$C115,UncollectibleLookup,4,FALSE)),0,'Module C Corrected'!AP115),'Module C Corrected'!AP115)</f>
        <v>0</v>
      </c>
      <c r="AQ115" s="33">
        <f ca="1">IFERROR(IF(AND($A115=VLOOKUP($A115&amp;"."&amp;$C115,UncollectibleLookup,2,FALSE),$C115=VLOOKUP($A115&amp;"."&amp;$C115,UncollectibleLookup,4,FALSE)),0,'Module C Corrected'!AQ115),'Module C Corrected'!AQ115)</f>
        <v>949.15</v>
      </c>
      <c r="AR115" s="33">
        <f ca="1">IFERROR(IF(AND($A115=VLOOKUP($A115&amp;"."&amp;$C115,UncollectibleLookup,2,FALSE),$C115=VLOOKUP($A115&amp;"."&amp;$C115,UncollectibleLookup,4,FALSE)),0,'Module C Corrected'!AR115),'Module C Corrected'!AR115)</f>
        <v>2.6</v>
      </c>
      <c r="AS115" s="33">
        <f ca="1">IFERROR(IF(AND($A115=VLOOKUP($A115&amp;"."&amp;$C115,UncollectibleLookup,2,FALSE),$C115=VLOOKUP($A115&amp;"."&amp;$C115,UncollectibleLookup,4,FALSE)),0,'Module C Corrected'!AS115),'Module C Corrected'!AS115)</f>
        <v>365.01</v>
      </c>
      <c r="AT115" s="33">
        <f ca="1">IFERROR(IF(AND($A115=VLOOKUP($A115&amp;"."&amp;$C115,UncollectibleLookup,2,FALSE),$C115=VLOOKUP($A115&amp;"."&amp;$C115,UncollectibleLookup,4,FALSE)),0,'Module C Corrected'!AT115),'Module C Corrected'!AT115)</f>
        <v>0</v>
      </c>
      <c r="AU115" s="33">
        <f ca="1">IFERROR(IF(AND($A115=VLOOKUP($A115&amp;"."&amp;$C115,UncollectibleLookup,2,FALSE),$C115=VLOOKUP($A115&amp;"."&amp;$C115,UncollectibleLookup,4,FALSE)),0,'Module C Corrected'!AU115),'Module C Corrected'!AU115)</f>
        <v>0</v>
      </c>
      <c r="AV115" s="33">
        <f ca="1">IFERROR(IF(AND($A115=VLOOKUP($A115&amp;"."&amp;$C115,UncollectibleLookup,2,FALSE),$C115=VLOOKUP($A115&amp;"."&amp;$C115,UncollectibleLookup,4,FALSE)),0,'Module C Corrected'!AV115),'Module C Corrected'!AV115)</f>
        <v>0</v>
      </c>
      <c r="AW115" s="33">
        <f ca="1">IFERROR(IF(AND($A115=VLOOKUP($A115&amp;"."&amp;$C115,UncollectibleLookup,2,FALSE),$C115=VLOOKUP($A115&amp;"."&amp;$C115,UncollectibleLookup,4,FALSE)),0,'Module C Corrected'!AW115),'Module C Corrected'!AW115)</f>
        <v>61843.68</v>
      </c>
      <c r="AX115" s="33">
        <f ca="1">IFERROR(IF(AND($A115=VLOOKUP($A115&amp;"."&amp;$C115,UncollectibleLookup,2,FALSE),$C115=VLOOKUP($A115&amp;"."&amp;$C115,UncollectibleLookup,4,FALSE)),0,'Module C Corrected'!AX115),'Module C Corrected'!AX115)</f>
        <v>2065.34</v>
      </c>
      <c r="AY115" s="33">
        <f ca="1">IFERROR(IF(AND($A115=VLOOKUP($A115&amp;"."&amp;$C115,UncollectibleLookup,2,FALSE),$C115=VLOOKUP($A115&amp;"."&amp;$C115,UncollectibleLookup,4,FALSE)),0,'Module C Corrected'!AY115),'Module C Corrected'!AY115)</f>
        <v>7.99</v>
      </c>
      <c r="AZ115" s="33">
        <f ca="1">IFERROR(IF(AND($A115=VLOOKUP($A115&amp;"."&amp;$C115,UncollectibleLookup,2,FALSE),$C115=VLOOKUP($A115&amp;"."&amp;$C115,UncollectibleLookup,4,FALSE)),0,'Module C Corrected'!AZ115),'Module C Corrected'!AZ115)</f>
        <v>751.95</v>
      </c>
      <c r="BA115" s="31">
        <f t="shared" ca="1" si="53"/>
        <v>-0.88</v>
      </c>
      <c r="BB115" s="31">
        <f t="shared" ca="1" si="53"/>
        <v>0</v>
      </c>
      <c r="BC115" s="31">
        <f t="shared" ca="1" si="53"/>
        <v>-6.55</v>
      </c>
      <c r="BD115" s="31">
        <f t="shared" ca="1" si="51"/>
        <v>-0.02</v>
      </c>
      <c r="BE115" s="31">
        <f t="shared" ca="1" si="51"/>
        <v>-3.36</v>
      </c>
      <c r="BF115" s="31">
        <f t="shared" ca="1" si="51"/>
        <v>0</v>
      </c>
      <c r="BG115" s="31">
        <f t="shared" ca="1" si="51"/>
        <v>0</v>
      </c>
      <c r="BH115" s="31">
        <f t="shared" ca="1" si="51"/>
        <v>0</v>
      </c>
      <c r="BI115" s="31">
        <f t="shared" ca="1" si="51"/>
        <v>0</v>
      </c>
      <c r="BJ115" s="31">
        <f t="shared" ca="1" si="57"/>
        <v>-56.97</v>
      </c>
      <c r="BK115" s="31">
        <f t="shared" ca="1" si="57"/>
        <v>-0.22</v>
      </c>
      <c r="BL115" s="31">
        <f t="shared" ca="1" si="57"/>
        <v>-20.74</v>
      </c>
      <c r="BM115" s="6">
        <f t="shared" ca="1" si="56"/>
        <v>5.4800000000000001E-2</v>
      </c>
      <c r="BN115" s="6">
        <f t="shared" ca="1" si="56"/>
        <v>5.4800000000000001E-2</v>
      </c>
      <c r="BO115" s="6">
        <f t="shared" ca="1" si="56"/>
        <v>5.4800000000000001E-2</v>
      </c>
      <c r="BP115" s="6">
        <f t="shared" ca="1" si="56"/>
        <v>5.4800000000000001E-2</v>
      </c>
      <c r="BQ115" s="6">
        <f t="shared" ca="1" si="56"/>
        <v>5.4800000000000001E-2</v>
      </c>
      <c r="BR115" s="6">
        <f t="shared" ca="1" si="56"/>
        <v>5.4800000000000001E-2</v>
      </c>
      <c r="BS115" s="6">
        <f t="shared" ca="1" si="56"/>
        <v>5.4800000000000001E-2</v>
      </c>
      <c r="BT115" s="6">
        <f t="shared" ca="1" si="56"/>
        <v>5.4800000000000001E-2</v>
      </c>
      <c r="BU115" s="6">
        <f t="shared" ca="1" si="56"/>
        <v>5.4800000000000001E-2</v>
      </c>
      <c r="BV115" s="6">
        <f t="shared" ca="1" si="56"/>
        <v>5.4800000000000001E-2</v>
      </c>
      <c r="BW115" s="6">
        <f t="shared" ca="1" si="56"/>
        <v>5.4800000000000001E-2</v>
      </c>
      <c r="BX115" s="6">
        <f t="shared" ca="1" si="56"/>
        <v>5.4800000000000001E-2</v>
      </c>
      <c r="BY115" s="31">
        <f t="shared" ca="1" si="61"/>
        <v>160.4</v>
      </c>
      <c r="BZ115" s="31">
        <f t="shared" ca="1" si="61"/>
        <v>0</v>
      </c>
      <c r="CA115" s="31">
        <f t="shared" ca="1" si="61"/>
        <v>1195.72</v>
      </c>
      <c r="CB115" s="31">
        <f t="shared" ca="1" si="58"/>
        <v>3.28</v>
      </c>
      <c r="CC115" s="31">
        <f t="shared" ca="1" si="58"/>
        <v>459.83</v>
      </c>
      <c r="CD115" s="31">
        <f t="shared" ca="1" si="58"/>
        <v>0</v>
      </c>
      <c r="CE115" s="31">
        <f t="shared" ca="1" si="58"/>
        <v>0</v>
      </c>
      <c r="CF115" s="31">
        <f t="shared" ca="1" si="58"/>
        <v>0</v>
      </c>
      <c r="CG115" s="31">
        <f t="shared" ca="1" si="58"/>
        <v>77908.820000000007</v>
      </c>
      <c r="CH115" s="31">
        <f t="shared" ca="1" si="58"/>
        <v>2601.85</v>
      </c>
      <c r="CI115" s="31">
        <f t="shared" ca="1" si="58"/>
        <v>10.07</v>
      </c>
      <c r="CJ115" s="31">
        <f t="shared" ca="1" si="58"/>
        <v>947.28</v>
      </c>
      <c r="CK115" s="32">
        <f t="shared" ca="1" si="54"/>
        <v>7.32</v>
      </c>
      <c r="CL115" s="32">
        <f t="shared" ca="1" si="54"/>
        <v>0</v>
      </c>
      <c r="CM115" s="32">
        <f t="shared" ca="1" si="54"/>
        <v>54.55</v>
      </c>
      <c r="CN115" s="32">
        <f t="shared" ca="1" si="52"/>
        <v>0.15</v>
      </c>
      <c r="CO115" s="32">
        <f t="shared" ca="1" si="52"/>
        <v>20.98</v>
      </c>
      <c r="CP115" s="32">
        <f t="shared" ca="1" si="52"/>
        <v>0</v>
      </c>
      <c r="CQ115" s="32">
        <f t="shared" ca="1" si="52"/>
        <v>0</v>
      </c>
      <c r="CR115" s="32">
        <f t="shared" ca="1" si="52"/>
        <v>0</v>
      </c>
      <c r="CS115" s="32">
        <f t="shared" ca="1" si="52"/>
        <v>3554.23</v>
      </c>
      <c r="CT115" s="32">
        <f t="shared" ca="1" si="59"/>
        <v>118.7</v>
      </c>
      <c r="CU115" s="32">
        <f t="shared" ca="1" si="59"/>
        <v>0.46</v>
      </c>
      <c r="CV115" s="32">
        <f t="shared" ca="1" si="59"/>
        <v>43.22</v>
      </c>
      <c r="CW115" s="31">
        <f t="shared" ca="1" si="50"/>
        <v>41.27</v>
      </c>
      <c r="CX115" s="31">
        <f t="shared" ca="1" si="50"/>
        <v>0</v>
      </c>
      <c r="CY115" s="31">
        <f t="shared" ca="1" si="50"/>
        <v>307.67</v>
      </c>
      <c r="CZ115" s="31">
        <f t="shared" ca="1" si="50"/>
        <v>0.84999999999999964</v>
      </c>
      <c r="DA115" s="31">
        <f t="shared" ca="1" si="50"/>
        <v>119.16000000000001</v>
      </c>
      <c r="DB115" s="31">
        <f t="shared" ca="1" si="50"/>
        <v>0</v>
      </c>
      <c r="DC115" s="31">
        <f t="shared" ca="1" si="50"/>
        <v>0</v>
      </c>
      <c r="DD115" s="31">
        <f t="shared" ca="1" si="50"/>
        <v>0</v>
      </c>
      <c r="DE115" s="31">
        <f t="shared" ca="1" si="50"/>
        <v>19619.370000000003</v>
      </c>
      <c r="DF115" s="31">
        <f t="shared" ca="1" si="60"/>
        <v>712.17999999999961</v>
      </c>
      <c r="DG115" s="31">
        <f t="shared" ca="1" si="60"/>
        <v>2.7600000000000011</v>
      </c>
      <c r="DH115" s="31">
        <f t="shared" ca="1" si="60"/>
        <v>259.28999999999996</v>
      </c>
      <c r="DI115" s="32">
        <f t="shared" ca="1" si="36"/>
        <v>2.06</v>
      </c>
      <c r="DJ115" s="32">
        <f t="shared" ca="1" si="36"/>
        <v>0</v>
      </c>
      <c r="DK115" s="32">
        <f t="shared" ca="1" si="36"/>
        <v>15.38</v>
      </c>
      <c r="DL115" s="32">
        <f t="shared" ca="1" si="36"/>
        <v>0.04</v>
      </c>
      <c r="DM115" s="32">
        <f t="shared" ca="1" si="36"/>
        <v>5.96</v>
      </c>
      <c r="DN115" s="32">
        <f t="shared" ca="1" si="36"/>
        <v>0</v>
      </c>
      <c r="DO115" s="32">
        <f t="shared" ca="1" si="46"/>
        <v>0</v>
      </c>
      <c r="DP115" s="32">
        <f t="shared" ca="1" si="46"/>
        <v>0</v>
      </c>
      <c r="DQ115" s="32">
        <f t="shared" ca="1" si="46"/>
        <v>980.97</v>
      </c>
      <c r="DR115" s="32">
        <f t="shared" ca="1" si="46"/>
        <v>35.61</v>
      </c>
      <c r="DS115" s="32">
        <f t="shared" ca="1" si="46"/>
        <v>0.14000000000000001</v>
      </c>
      <c r="DT115" s="32">
        <f t="shared" ca="1" si="46"/>
        <v>12.96</v>
      </c>
      <c r="DU115" s="31">
        <f t="shared" ca="1" si="37"/>
        <v>13.3</v>
      </c>
      <c r="DV115" s="31">
        <f t="shared" ca="1" si="37"/>
        <v>0</v>
      </c>
      <c r="DW115" s="31">
        <f t="shared" ca="1" si="37"/>
        <v>97.75</v>
      </c>
      <c r="DX115" s="31">
        <f t="shared" ca="1" si="37"/>
        <v>0.27</v>
      </c>
      <c r="DY115" s="31">
        <f t="shared" ca="1" si="37"/>
        <v>37.44</v>
      </c>
      <c r="DZ115" s="31">
        <f t="shared" ca="1" si="37"/>
        <v>0</v>
      </c>
      <c r="EA115" s="31">
        <f t="shared" ca="1" si="47"/>
        <v>0</v>
      </c>
      <c r="EB115" s="31">
        <f t="shared" ca="1" si="47"/>
        <v>0</v>
      </c>
      <c r="EC115" s="31">
        <f t="shared" ca="1" si="47"/>
        <v>6031.59</v>
      </c>
      <c r="ED115" s="31">
        <f t="shared" ca="1" si="47"/>
        <v>217.78</v>
      </c>
      <c r="EE115" s="31">
        <f t="shared" ca="1" si="47"/>
        <v>0.84</v>
      </c>
      <c r="EF115" s="31">
        <f t="shared" ca="1" si="47"/>
        <v>78.42</v>
      </c>
      <c r="EG115" s="32">
        <f t="shared" ca="1" si="38"/>
        <v>56.63000000000001</v>
      </c>
      <c r="EH115" s="32">
        <f t="shared" ca="1" si="38"/>
        <v>0</v>
      </c>
      <c r="EI115" s="32">
        <f t="shared" ca="1" si="38"/>
        <v>420.8</v>
      </c>
      <c r="EJ115" s="32">
        <f t="shared" ca="1" si="38"/>
        <v>1.1599999999999997</v>
      </c>
      <c r="EK115" s="32">
        <f t="shared" ca="1" si="38"/>
        <v>162.56</v>
      </c>
      <c r="EL115" s="32">
        <f t="shared" ca="1" si="38"/>
        <v>0</v>
      </c>
      <c r="EM115" s="32">
        <f t="shared" ca="1" si="48"/>
        <v>0</v>
      </c>
      <c r="EN115" s="32">
        <f t="shared" ca="1" si="48"/>
        <v>0</v>
      </c>
      <c r="EO115" s="32">
        <f t="shared" ca="1" si="48"/>
        <v>26631.930000000004</v>
      </c>
      <c r="EP115" s="32">
        <f t="shared" ca="1" si="48"/>
        <v>965.5699999999996</v>
      </c>
      <c r="EQ115" s="32">
        <f t="shared" ca="1" si="48"/>
        <v>3.7400000000000011</v>
      </c>
      <c r="ER115" s="32">
        <f t="shared" ca="1" si="48"/>
        <v>350.66999999999996</v>
      </c>
    </row>
    <row r="116" spans="1:148">
      <c r="A116" t="s">
        <v>437</v>
      </c>
      <c r="B116" s="1" t="s">
        <v>26</v>
      </c>
      <c r="C116" t="str">
        <f t="shared" ca="1" si="40"/>
        <v>SD1</v>
      </c>
      <c r="D116" t="str">
        <f t="shared" ca="1" si="41"/>
        <v>Sundance #1</v>
      </c>
      <c r="E116" s="51">
        <f ca="1">IFERROR(IF(AND($A116=VLOOKUP($A116&amp;"."&amp;$C116,UncollectibleLookup,2,FALSE),$C116=VLOOKUP($A116&amp;"."&amp;$C116,UncollectibleLookup,4,FALSE)),0,'Module C Corrected'!E116),'Module C Corrected'!E116)</f>
        <v>89273.942200000005</v>
      </c>
      <c r="F116" s="51">
        <f ca="1">IFERROR(IF(AND($A116=VLOOKUP($A116&amp;"."&amp;$C116,UncollectibleLookup,2,FALSE),$C116=VLOOKUP($A116&amp;"."&amp;$C116,UncollectibleLookup,4,FALSE)),0,'Module C Corrected'!F116),'Module C Corrected'!F116)</f>
        <v>164966.61009999999</v>
      </c>
      <c r="G116" s="51">
        <f ca="1">IFERROR(IF(AND($A116=VLOOKUP($A116&amp;"."&amp;$C116,UncollectibleLookup,2,FALSE),$C116=VLOOKUP($A116&amp;"."&amp;$C116,UncollectibleLookup,4,FALSE)),0,'Module C Corrected'!G116),'Module C Corrected'!G116)</f>
        <v>171800.3198</v>
      </c>
      <c r="H116" s="51">
        <f ca="1">IFERROR(IF(AND($A116=VLOOKUP($A116&amp;"."&amp;$C116,UncollectibleLookup,2,FALSE),$C116=VLOOKUP($A116&amp;"."&amp;$C116,UncollectibleLookup,4,FALSE)),0,'Module C Corrected'!H116),'Module C Corrected'!H116)</f>
        <v>175450.33919999999</v>
      </c>
      <c r="I116" s="51">
        <f ca="1">IFERROR(IF(AND($A116=VLOOKUP($A116&amp;"."&amp;$C116,UncollectibleLookup,2,FALSE),$C116=VLOOKUP($A116&amp;"."&amp;$C116,UncollectibleLookup,4,FALSE)),0,'Module C Corrected'!I116),'Module C Corrected'!I116)</f>
        <v>179838.75750000001</v>
      </c>
      <c r="J116" s="51">
        <f ca="1">IFERROR(IF(AND($A116=VLOOKUP($A116&amp;"."&amp;$C116,UncollectibleLookup,2,FALSE),$C116=VLOOKUP($A116&amp;"."&amp;$C116,UncollectibleLookup,4,FALSE)),0,'Module C Corrected'!J116),'Module C Corrected'!J116)</f>
        <v>165120.1299</v>
      </c>
      <c r="K116" s="51">
        <f ca="1">IFERROR(IF(AND($A116=VLOOKUP($A116&amp;"."&amp;$C116,UncollectibleLookup,2,FALSE),$C116=VLOOKUP($A116&amp;"."&amp;$C116,UncollectibleLookup,4,FALSE)),0,'Module C Corrected'!K116),'Module C Corrected'!K116)</f>
        <v>172964.6795</v>
      </c>
      <c r="L116" s="51">
        <f ca="1">IFERROR(IF(AND($A116=VLOOKUP($A116&amp;"."&amp;$C116,UncollectibleLookup,2,FALSE),$C116=VLOOKUP($A116&amp;"."&amp;$C116,UncollectibleLookup,4,FALSE)),0,'Module C Corrected'!L116),'Module C Corrected'!L116)</f>
        <v>170856.07258000001</v>
      </c>
      <c r="M116" s="51">
        <f ca="1">IFERROR(IF(AND($A116=VLOOKUP($A116&amp;"."&amp;$C116,UncollectibleLookup,2,FALSE),$C116=VLOOKUP($A116&amp;"."&amp;$C116,UncollectibleLookup,4,FALSE)),0,'Module C Corrected'!M116),'Module C Corrected'!M116)</f>
        <v>142726.86052449999</v>
      </c>
      <c r="N116" s="51">
        <f ca="1">IFERROR(IF(AND($A116=VLOOKUP($A116&amp;"."&amp;$C116,UncollectibleLookup,2,FALSE),$C116=VLOOKUP($A116&amp;"."&amp;$C116,UncollectibleLookup,4,FALSE)),0,'Module C Corrected'!N116),'Module C Corrected'!N116)</f>
        <v>154793.00858240001</v>
      </c>
      <c r="O116" s="51">
        <f ca="1">IFERROR(IF(AND($A116=VLOOKUP($A116&amp;"."&amp;$C116,UncollectibleLookup,2,FALSE),$C116=VLOOKUP($A116&amp;"."&amp;$C116,UncollectibleLookup,4,FALSE)),0,'Module C Corrected'!O116),'Module C Corrected'!O116)</f>
        <v>131471.14833200001</v>
      </c>
      <c r="P116" s="51">
        <f ca="1">IFERROR(IF(AND($A116=VLOOKUP($A116&amp;"."&amp;$C116,UncollectibleLookup,2,FALSE),$C116=VLOOKUP($A116&amp;"."&amp;$C116,UncollectibleLookup,4,FALSE)),0,'Module C Corrected'!P116),'Module C Corrected'!P116)</f>
        <v>181344.88936</v>
      </c>
      <c r="Q116" s="32">
        <f ca="1">IFERROR(IF(AND($A116=VLOOKUP($A116&amp;"."&amp;$C116,UncollectibleLookup,2,FALSE),$C116=VLOOKUP($A116&amp;"."&amp;$C116,UncollectibleLookup,4,FALSE)),0,'Module C Corrected'!Q116),'Module C Corrected'!Q116)</f>
        <v>5118023.91</v>
      </c>
      <c r="R116" s="32">
        <f ca="1">IFERROR(IF(AND($A116=VLOOKUP($A116&amp;"."&amp;$C116,UncollectibleLookup,2,FALSE),$C116=VLOOKUP($A116&amp;"."&amp;$C116,UncollectibleLookup,4,FALSE)),0,'Module C Corrected'!R116),'Module C Corrected'!R116)</f>
        <v>8895973.6400000006</v>
      </c>
      <c r="S116" s="32">
        <f ca="1">IFERROR(IF(AND($A116=VLOOKUP($A116&amp;"."&amp;$C116,UncollectibleLookup,2,FALSE),$C116=VLOOKUP($A116&amp;"."&amp;$C116,UncollectibleLookup,4,FALSE)),0,'Module C Corrected'!S116),'Module C Corrected'!S116)</f>
        <v>7613389.1900000004</v>
      </c>
      <c r="T116" s="32">
        <f ca="1">IFERROR(IF(AND($A116=VLOOKUP($A116&amp;"."&amp;$C116,UncollectibleLookup,2,FALSE),$C116=VLOOKUP($A116&amp;"."&amp;$C116,UncollectibleLookup,4,FALSE)),0,'Module C Corrected'!T116),'Module C Corrected'!T116)</f>
        <v>5701372.7400000002</v>
      </c>
      <c r="U116" s="32">
        <f ca="1">IFERROR(IF(AND($A116=VLOOKUP($A116&amp;"."&amp;$C116,UncollectibleLookup,2,FALSE),$C116=VLOOKUP($A116&amp;"."&amp;$C116,UncollectibleLookup,4,FALSE)),0,'Module C Corrected'!U116),'Module C Corrected'!U116)</f>
        <v>5989358.4699999997</v>
      </c>
      <c r="V116" s="32">
        <f ca="1">IFERROR(IF(AND($A116=VLOOKUP($A116&amp;"."&amp;$C116,UncollectibleLookup,2,FALSE),$C116=VLOOKUP($A116&amp;"."&amp;$C116,UncollectibleLookup,4,FALSE)),0,'Module C Corrected'!V116),'Module C Corrected'!V116)</f>
        <v>5937417.5800000001</v>
      </c>
      <c r="W116" s="32">
        <f ca="1">IFERROR(IF(AND($A116=VLOOKUP($A116&amp;"."&amp;$C116,UncollectibleLookup,2,FALSE),$C116=VLOOKUP($A116&amp;"."&amp;$C116,UncollectibleLookup,4,FALSE)),0,'Module C Corrected'!W116),'Module C Corrected'!W116)</f>
        <v>7478210.6200000001</v>
      </c>
      <c r="X116" s="32">
        <f ca="1">IFERROR(IF(AND($A116=VLOOKUP($A116&amp;"."&amp;$C116,UncollectibleLookup,2,FALSE),$C116=VLOOKUP($A116&amp;"."&amp;$C116,UncollectibleLookup,4,FALSE)),0,'Module C Corrected'!X116),'Module C Corrected'!X116)</f>
        <v>6049656.9900000002</v>
      </c>
      <c r="Y116" s="32">
        <f ca="1">IFERROR(IF(AND($A116=VLOOKUP($A116&amp;"."&amp;$C116,UncollectibleLookup,2,FALSE),$C116=VLOOKUP($A116&amp;"."&amp;$C116,UncollectibleLookup,4,FALSE)),0,'Module C Corrected'!Y116),'Module C Corrected'!Y116)</f>
        <v>11319620</v>
      </c>
      <c r="Z116" s="32">
        <f ca="1">IFERROR(IF(AND($A116=VLOOKUP($A116&amp;"."&amp;$C116,UncollectibleLookup,2,FALSE),$C116=VLOOKUP($A116&amp;"."&amp;$C116,UncollectibleLookup,4,FALSE)),0,'Module C Corrected'!Z116),'Module C Corrected'!Z116)</f>
        <v>5490249.6600000001</v>
      </c>
      <c r="AA116" s="32">
        <f ca="1">IFERROR(IF(AND($A116=VLOOKUP($A116&amp;"."&amp;$C116,UncollectibleLookup,2,FALSE),$C116=VLOOKUP($A116&amp;"."&amp;$C116,UncollectibleLookup,4,FALSE)),0,'Module C Corrected'!AA116),'Module C Corrected'!AA116)</f>
        <v>6971719.9000000004</v>
      </c>
      <c r="AB116" s="32">
        <f ca="1">IFERROR(IF(AND($A116=VLOOKUP($A116&amp;"."&amp;$C116,UncollectibleLookup,2,FALSE),$C116=VLOOKUP($A116&amp;"."&amp;$C116,UncollectibleLookup,4,FALSE)),0,'Module C Corrected'!AB116),'Module C Corrected'!AB116)</f>
        <v>10077071.130000001</v>
      </c>
      <c r="AC116" s="2">
        <f>IF(ISBLANK('Module C Corrected'!AC116),"",'Module C Corrected'!AC116)</f>
        <v>6.04</v>
      </c>
      <c r="AD116" s="2">
        <f>IF(ISBLANK('Module C Corrected'!AD116),"",'Module C Corrected'!AD116)</f>
        <v>6.04</v>
      </c>
      <c r="AE116" s="2">
        <f>IF(ISBLANK('Module C Corrected'!AE116),"",'Module C Corrected'!AE116)</f>
        <v>6.04</v>
      </c>
      <c r="AF116" s="2">
        <f>IF(ISBLANK('Module C Corrected'!AF116),"",'Module C Corrected'!AF116)</f>
        <v>6.04</v>
      </c>
      <c r="AG116" s="2">
        <f>IF(ISBLANK('Module C Corrected'!AG116),"",'Module C Corrected'!AG116)</f>
        <v>6.04</v>
      </c>
      <c r="AH116" s="2">
        <f>IF(ISBLANK('Module C Corrected'!AH116),"",'Module C Corrected'!AH116)</f>
        <v>6.04</v>
      </c>
      <c r="AI116" s="2">
        <f>IF(ISBLANK('Module C Corrected'!AI116),"",'Module C Corrected'!AI116)</f>
        <v>6.04</v>
      </c>
      <c r="AJ116" s="2">
        <f>IF(ISBLANK('Module C Corrected'!AJ116),"",'Module C Corrected'!AJ116)</f>
        <v>6.04</v>
      </c>
      <c r="AK116" s="2">
        <f>IF(ISBLANK('Module C Corrected'!AK116),"",'Module C Corrected'!AK116)</f>
        <v>6.04</v>
      </c>
      <c r="AL116" s="2">
        <f>IF(ISBLANK('Module C Corrected'!AL116),"",'Module C Corrected'!AL116)</f>
        <v>6.04</v>
      </c>
      <c r="AM116" s="2">
        <f>IF(ISBLANK('Module C Corrected'!AM116),"",'Module C Corrected'!AM116)</f>
        <v>6.04</v>
      </c>
      <c r="AN116" s="2">
        <f>IF(ISBLANK('Module C Corrected'!AN116),"",'Module C Corrected'!AN116)</f>
        <v>6.04</v>
      </c>
      <c r="AO116" s="33">
        <f ca="1">IFERROR(IF(AND($A116=VLOOKUP($A116&amp;"."&amp;$C116,UncollectibleLookup,2,FALSE),$C116=VLOOKUP($A116&amp;"."&amp;$C116,UncollectibleLookup,4,FALSE)),0,'Module C Corrected'!AO116),'Module C Corrected'!AO116)</f>
        <v>309128.64</v>
      </c>
      <c r="AP116" s="33">
        <f ca="1">IFERROR(IF(AND($A116=VLOOKUP($A116&amp;"."&amp;$C116,UncollectibleLookup,2,FALSE),$C116=VLOOKUP($A116&amp;"."&amp;$C116,UncollectibleLookup,4,FALSE)),0,'Module C Corrected'!AP116),'Module C Corrected'!AP116)</f>
        <v>537316.81000000006</v>
      </c>
      <c r="AQ116" s="33">
        <f ca="1">IFERROR(IF(AND($A116=VLOOKUP($A116&amp;"."&amp;$C116,UncollectibleLookup,2,FALSE),$C116=VLOOKUP($A116&amp;"."&amp;$C116,UncollectibleLookup,4,FALSE)),0,'Module C Corrected'!AQ116),'Module C Corrected'!AQ116)</f>
        <v>459848.71</v>
      </c>
      <c r="AR116" s="33">
        <f ca="1">IFERROR(IF(AND($A116=VLOOKUP($A116&amp;"."&amp;$C116,UncollectibleLookup,2,FALSE),$C116=VLOOKUP($A116&amp;"."&amp;$C116,UncollectibleLookup,4,FALSE)),0,'Module C Corrected'!AR116),'Module C Corrected'!AR116)</f>
        <v>344362.91</v>
      </c>
      <c r="AS116" s="33">
        <f ca="1">IFERROR(IF(AND($A116=VLOOKUP($A116&amp;"."&amp;$C116,UncollectibleLookup,2,FALSE),$C116=VLOOKUP($A116&amp;"."&amp;$C116,UncollectibleLookup,4,FALSE)),0,'Module C Corrected'!AS116),'Module C Corrected'!AS116)</f>
        <v>361757.25</v>
      </c>
      <c r="AT116" s="33">
        <f ca="1">IFERROR(IF(AND($A116=VLOOKUP($A116&amp;"."&amp;$C116,UncollectibleLookup,2,FALSE),$C116=VLOOKUP($A116&amp;"."&amp;$C116,UncollectibleLookup,4,FALSE)),0,'Module C Corrected'!AT116),'Module C Corrected'!AT116)</f>
        <v>358620.02</v>
      </c>
      <c r="AU116" s="33">
        <f ca="1">IFERROR(IF(AND($A116=VLOOKUP($A116&amp;"."&amp;$C116,UncollectibleLookup,2,FALSE),$C116=VLOOKUP($A116&amp;"."&amp;$C116,UncollectibleLookup,4,FALSE)),0,'Module C Corrected'!AU116),'Module C Corrected'!AU116)</f>
        <v>451683.92</v>
      </c>
      <c r="AV116" s="33">
        <f ca="1">IFERROR(IF(AND($A116=VLOOKUP($A116&amp;"."&amp;$C116,UncollectibleLookup,2,FALSE),$C116=VLOOKUP($A116&amp;"."&amp;$C116,UncollectibleLookup,4,FALSE)),0,'Module C Corrected'!AV116),'Module C Corrected'!AV116)</f>
        <v>365399.28</v>
      </c>
      <c r="AW116" s="33">
        <f ca="1">IFERROR(IF(AND($A116=VLOOKUP($A116&amp;"."&amp;$C116,UncollectibleLookup,2,FALSE),$C116=VLOOKUP($A116&amp;"."&amp;$C116,UncollectibleLookup,4,FALSE)),0,'Module C Corrected'!AW116),'Module C Corrected'!AW116)</f>
        <v>683705.05</v>
      </c>
      <c r="AX116" s="33">
        <f ca="1">IFERROR(IF(AND($A116=VLOOKUP($A116&amp;"."&amp;$C116,UncollectibleLookup,2,FALSE),$C116=VLOOKUP($A116&amp;"."&amp;$C116,UncollectibleLookup,4,FALSE)),0,'Module C Corrected'!AX116),'Module C Corrected'!AX116)</f>
        <v>331611.08</v>
      </c>
      <c r="AY116" s="33">
        <f ca="1">IFERROR(IF(AND($A116=VLOOKUP($A116&amp;"."&amp;$C116,UncollectibleLookup,2,FALSE),$C116=VLOOKUP($A116&amp;"."&amp;$C116,UncollectibleLookup,4,FALSE)),0,'Module C Corrected'!AY116),'Module C Corrected'!AY116)</f>
        <v>421091.88</v>
      </c>
      <c r="AZ116" s="33">
        <f ca="1">IFERROR(IF(AND($A116=VLOOKUP($A116&amp;"."&amp;$C116,UncollectibleLookup,2,FALSE),$C116=VLOOKUP($A116&amp;"."&amp;$C116,UncollectibleLookup,4,FALSE)),0,'Module C Corrected'!AZ116),'Module C Corrected'!AZ116)</f>
        <v>608655.1</v>
      </c>
      <c r="BA116" s="31">
        <f t="shared" ca="1" si="53"/>
        <v>-1535.41</v>
      </c>
      <c r="BB116" s="31">
        <f t="shared" ca="1" si="53"/>
        <v>-2668.79</v>
      </c>
      <c r="BC116" s="31">
        <f t="shared" ca="1" si="53"/>
        <v>-2284.02</v>
      </c>
      <c r="BD116" s="31">
        <f t="shared" ca="1" si="51"/>
        <v>-2280.5500000000002</v>
      </c>
      <c r="BE116" s="31">
        <f t="shared" ca="1" si="51"/>
        <v>-2395.7399999999998</v>
      </c>
      <c r="BF116" s="31">
        <f t="shared" ca="1" si="51"/>
        <v>-2374.9699999999998</v>
      </c>
      <c r="BG116" s="31">
        <f t="shared" ca="1" si="51"/>
        <v>0</v>
      </c>
      <c r="BH116" s="31">
        <f t="shared" ca="1" si="51"/>
        <v>0</v>
      </c>
      <c r="BI116" s="31">
        <f t="shared" ca="1" si="51"/>
        <v>0</v>
      </c>
      <c r="BJ116" s="31">
        <f t="shared" ca="1" si="57"/>
        <v>-6588.3</v>
      </c>
      <c r="BK116" s="31">
        <f t="shared" ca="1" si="57"/>
        <v>-8366.06</v>
      </c>
      <c r="BL116" s="31">
        <f t="shared" ca="1" si="57"/>
        <v>-12092.49</v>
      </c>
      <c r="BM116" s="6">
        <f t="shared" ca="1" si="56"/>
        <v>7.22E-2</v>
      </c>
      <c r="BN116" s="6">
        <f t="shared" ca="1" si="56"/>
        <v>7.22E-2</v>
      </c>
      <c r="BO116" s="6">
        <f t="shared" ca="1" si="56"/>
        <v>7.22E-2</v>
      </c>
      <c r="BP116" s="6">
        <f t="shared" ca="1" si="56"/>
        <v>7.22E-2</v>
      </c>
      <c r="BQ116" s="6">
        <f t="shared" ca="1" si="56"/>
        <v>7.22E-2</v>
      </c>
      <c r="BR116" s="6">
        <f t="shared" ca="1" si="56"/>
        <v>7.22E-2</v>
      </c>
      <c r="BS116" s="6">
        <f t="shared" ca="1" si="56"/>
        <v>7.22E-2</v>
      </c>
      <c r="BT116" s="6">
        <f t="shared" ca="1" si="56"/>
        <v>7.22E-2</v>
      </c>
      <c r="BU116" s="6">
        <f t="shared" ca="1" si="56"/>
        <v>7.22E-2</v>
      </c>
      <c r="BV116" s="6">
        <f t="shared" ca="1" si="56"/>
        <v>7.22E-2</v>
      </c>
      <c r="BW116" s="6">
        <f t="shared" ca="1" si="56"/>
        <v>7.22E-2</v>
      </c>
      <c r="BX116" s="6">
        <f t="shared" ca="1" si="56"/>
        <v>7.22E-2</v>
      </c>
      <c r="BY116" s="31">
        <f t="shared" ca="1" si="61"/>
        <v>369521.33</v>
      </c>
      <c r="BZ116" s="31">
        <f t="shared" ca="1" si="61"/>
        <v>642289.30000000005</v>
      </c>
      <c r="CA116" s="31">
        <f t="shared" ca="1" si="61"/>
        <v>549686.69999999995</v>
      </c>
      <c r="CB116" s="31">
        <f t="shared" ca="1" si="58"/>
        <v>411639.11</v>
      </c>
      <c r="CC116" s="31">
        <f t="shared" ca="1" si="58"/>
        <v>432431.68</v>
      </c>
      <c r="CD116" s="31">
        <f t="shared" ca="1" si="58"/>
        <v>428681.55</v>
      </c>
      <c r="CE116" s="31">
        <f t="shared" ca="1" si="58"/>
        <v>539926.81000000006</v>
      </c>
      <c r="CF116" s="31">
        <f t="shared" ca="1" si="58"/>
        <v>436785.23</v>
      </c>
      <c r="CG116" s="31">
        <f t="shared" ca="1" si="58"/>
        <v>817276.56</v>
      </c>
      <c r="CH116" s="31">
        <f t="shared" ca="1" si="58"/>
        <v>396396.03</v>
      </c>
      <c r="CI116" s="31">
        <f t="shared" ca="1" si="58"/>
        <v>503358.18</v>
      </c>
      <c r="CJ116" s="31">
        <f t="shared" ca="1" si="58"/>
        <v>727564.54</v>
      </c>
      <c r="CK116" s="32">
        <f t="shared" ca="1" si="54"/>
        <v>12795.06</v>
      </c>
      <c r="CL116" s="32">
        <f t="shared" ca="1" si="54"/>
        <v>22239.93</v>
      </c>
      <c r="CM116" s="32">
        <f t="shared" ca="1" si="54"/>
        <v>19033.47</v>
      </c>
      <c r="CN116" s="32">
        <f t="shared" ca="1" si="52"/>
        <v>14253.43</v>
      </c>
      <c r="CO116" s="32">
        <f t="shared" ca="1" si="52"/>
        <v>14973.4</v>
      </c>
      <c r="CP116" s="32">
        <f t="shared" ca="1" si="52"/>
        <v>14843.54</v>
      </c>
      <c r="CQ116" s="32">
        <f t="shared" ca="1" si="52"/>
        <v>18695.53</v>
      </c>
      <c r="CR116" s="32">
        <f t="shared" ca="1" si="52"/>
        <v>15124.14</v>
      </c>
      <c r="CS116" s="32">
        <f t="shared" ca="1" si="52"/>
        <v>28299.05</v>
      </c>
      <c r="CT116" s="32">
        <f t="shared" ca="1" si="59"/>
        <v>13725.62</v>
      </c>
      <c r="CU116" s="32">
        <f t="shared" ca="1" si="59"/>
        <v>17429.3</v>
      </c>
      <c r="CV116" s="32">
        <f t="shared" ca="1" si="59"/>
        <v>25192.68</v>
      </c>
      <c r="CW116" s="31">
        <f t="shared" ca="1" si="50"/>
        <v>74723.16</v>
      </c>
      <c r="CX116" s="31">
        <f t="shared" ca="1" si="50"/>
        <v>129881.21000000004</v>
      </c>
      <c r="CY116" s="31">
        <f t="shared" ca="1" si="50"/>
        <v>111155.47999999991</v>
      </c>
      <c r="CZ116" s="31">
        <f t="shared" ca="1" si="50"/>
        <v>83810.180000000008</v>
      </c>
      <c r="DA116" s="31">
        <f t="shared" ca="1" si="50"/>
        <v>88043.570000000022</v>
      </c>
      <c r="DB116" s="31">
        <f t="shared" ca="1" si="50"/>
        <v>87280.03999999995</v>
      </c>
      <c r="DC116" s="31">
        <f t="shared" ca="1" si="50"/>
        <v>106938.4200000001</v>
      </c>
      <c r="DD116" s="31">
        <f t="shared" ca="1" si="50"/>
        <v>86510.089999999967</v>
      </c>
      <c r="DE116" s="31">
        <f t="shared" ca="1" si="50"/>
        <v>161870.56000000006</v>
      </c>
      <c r="DF116" s="31">
        <f t="shared" ca="1" si="60"/>
        <v>85098.87000000001</v>
      </c>
      <c r="DG116" s="31">
        <f t="shared" ca="1" si="60"/>
        <v>108061.65999999997</v>
      </c>
      <c r="DH116" s="31">
        <f t="shared" ca="1" si="60"/>
        <v>156194.6100000001</v>
      </c>
      <c r="DI116" s="32">
        <f t="shared" ca="1" si="36"/>
        <v>3736.16</v>
      </c>
      <c r="DJ116" s="32">
        <f t="shared" ca="1" si="36"/>
        <v>6494.06</v>
      </c>
      <c r="DK116" s="32">
        <f t="shared" ca="1" si="36"/>
        <v>5557.77</v>
      </c>
      <c r="DL116" s="32">
        <f t="shared" ca="1" si="36"/>
        <v>4190.51</v>
      </c>
      <c r="DM116" s="32">
        <f t="shared" ca="1" si="36"/>
        <v>4402.18</v>
      </c>
      <c r="DN116" s="32">
        <f t="shared" ca="1" si="36"/>
        <v>4364</v>
      </c>
      <c r="DO116" s="32">
        <f t="shared" ca="1" si="46"/>
        <v>5346.92</v>
      </c>
      <c r="DP116" s="32">
        <f t="shared" ca="1" si="46"/>
        <v>4325.5</v>
      </c>
      <c r="DQ116" s="32">
        <f t="shared" ca="1" si="46"/>
        <v>8093.53</v>
      </c>
      <c r="DR116" s="32">
        <f t="shared" ca="1" si="46"/>
        <v>4254.9399999999996</v>
      </c>
      <c r="DS116" s="32">
        <f t="shared" ca="1" si="46"/>
        <v>5403.08</v>
      </c>
      <c r="DT116" s="32">
        <f t="shared" ca="1" si="46"/>
        <v>7809.73</v>
      </c>
      <c r="DU116" s="31">
        <f t="shared" ca="1" si="37"/>
        <v>24073.57</v>
      </c>
      <c r="DV116" s="31">
        <f t="shared" ca="1" si="37"/>
        <v>41540.5</v>
      </c>
      <c r="DW116" s="31">
        <f t="shared" ca="1" si="37"/>
        <v>35316.870000000003</v>
      </c>
      <c r="DX116" s="31">
        <f t="shared" ca="1" si="37"/>
        <v>26468.43</v>
      </c>
      <c r="DY116" s="31">
        <f t="shared" ca="1" si="37"/>
        <v>27660.66</v>
      </c>
      <c r="DZ116" s="31">
        <f t="shared" ca="1" si="37"/>
        <v>27272.53</v>
      </c>
      <c r="EA116" s="31">
        <f t="shared" ca="1" si="47"/>
        <v>33239.43</v>
      </c>
      <c r="EB116" s="31">
        <f t="shared" ca="1" si="47"/>
        <v>26742.79</v>
      </c>
      <c r="EC116" s="31">
        <f t="shared" ca="1" si="47"/>
        <v>49763.94</v>
      </c>
      <c r="ED116" s="31">
        <f t="shared" ca="1" si="47"/>
        <v>26022.1</v>
      </c>
      <c r="EE116" s="31">
        <f t="shared" ca="1" si="47"/>
        <v>32860.25</v>
      </c>
      <c r="EF116" s="31">
        <f t="shared" ca="1" si="47"/>
        <v>47240.15</v>
      </c>
      <c r="EG116" s="32">
        <f t="shared" ca="1" si="38"/>
        <v>102532.89000000001</v>
      </c>
      <c r="EH116" s="32">
        <f t="shared" ca="1" si="38"/>
        <v>177915.77000000005</v>
      </c>
      <c r="EI116" s="32">
        <f t="shared" ca="1" si="38"/>
        <v>152030.11999999991</v>
      </c>
      <c r="EJ116" s="32">
        <f t="shared" ca="1" si="38"/>
        <v>114469.12</v>
      </c>
      <c r="EK116" s="32">
        <f t="shared" ca="1" si="38"/>
        <v>120106.41000000003</v>
      </c>
      <c r="EL116" s="32">
        <f t="shared" ca="1" si="38"/>
        <v>118916.56999999995</v>
      </c>
      <c r="EM116" s="32">
        <f t="shared" ca="1" si="48"/>
        <v>145524.77000000011</v>
      </c>
      <c r="EN116" s="32">
        <f t="shared" ca="1" si="48"/>
        <v>117578.37999999998</v>
      </c>
      <c r="EO116" s="32">
        <f t="shared" ca="1" si="48"/>
        <v>219728.03000000006</v>
      </c>
      <c r="EP116" s="32">
        <f t="shared" ca="1" si="48"/>
        <v>115375.91</v>
      </c>
      <c r="EQ116" s="32">
        <f t="shared" ca="1" si="48"/>
        <v>146324.99</v>
      </c>
      <c r="ER116" s="32">
        <f t="shared" ca="1" si="48"/>
        <v>211244.49000000011</v>
      </c>
    </row>
    <row r="117" spans="1:148">
      <c r="A117" t="s">
        <v>437</v>
      </c>
      <c r="B117" s="1" t="s">
        <v>27</v>
      </c>
      <c r="C117" t="str">
        <f t="shared" ca="1" si="40"/>
        <v>SD2</v>
      </c>
      <c r="D117" t="str">
        <f t="shared" ca="1" si="41"/>
        <v>Sundance #2</v>
      </c>
      <c r="E117" s="51">
        <f ca="1">IFERROR(IF(AND($A117=VLOOKUP($A117&amp;"."&amp;$C117,UncollectibleLookup,2,FALSE),$C117=VLOOKUP($A117&amp;"."&amp;$C117,UncollectibleLookup,4,FALSE)),0,'Module C Corrected'!E117),'Module C Corrected'!E117)</f>
        <v>195482.42379999999</v>
      </c>
      <c r="F117" s="51">
        <f ca="1">IFERROR(IF(AND($A117=VLOOKUP($A117&amp;"."&amp;$C117,UncollectibleLookup,2,FALSE),$C117=VLOOKUP($A117&amp;"."&amp;$C117,UncollectibleLookup,4,FALSE)),0,'Module C Corrected'!F117),'Module C Corrected'!F117)</f>
        <v>136501.95310000001</v>
      </c>
      <c r="G117" s="51">
        <f ca="1">IFERROR(IF(AND($A117=VLOOKUP($A117&amp;"."&amp;$C117,UncollectibleLookup,2,FALSE),$C117=VLOOKUP($A117&amp;"."&amp;$C117,UncollectibleLookup,4,FALSE)),0,'Module C Corrected'!G117),'Module C Corrected'!G117)</f>
        <v>172172.1673</v>
      </c>
      <c r="H117" s="51">
        <f ca="1">IFERROR(IF(AND($A117=VLOOKUP($A117&amp;"."&amp;$C117,UncollectibleLookup,2,FALSE),$C117=VLOOKUP($A117&amp;"."&amp;$C117,UncollectibleLookup,4,FALSE)),0,'Module C Corrected'!H117),'Module C Corrected'!H117)</f>
        <v>162074.01980000001</v>
      </c>
      <c r="I117" s="51">
        <f ca="1">IFERROR(IF(AND($A117=VLOOKUP($A117&amp;"."&amp;$C117,UncollectibleLookup,2,FALSE),$C117=VLOOKUP($A117&amp;"."&amp;$C117,UncollectibleLookup,4,FALSE)),0,'Module C Corrected'!I117),'Module C Corrected'!I117)</f>
        <v>147208.23259999999</v>
      </c>
      <c r="J117" s="51">
        <f ca="1">IFERROR(IF(AND($A117=VLOOKUP($A117&amp;"."&amp;$C117,UncollectibleLookup,2,FALSE),$C117=VLOOKUP($A117&amp;"."&amp;$C117,UncollectibleLookup,4,FALSE)),0,'Module C Corrected'!J117),'Module C Corrected'!J117)</f>
        <v>158993.31150000001</v>
      </c>
      <c r="K117" s="51">
        <f ca="1">IFERROR(IF(AND($A117=VLOOKUP($A117&amp;"."&amp;$C117,UncollectibleLookup,2,FALSE),$C117=VLOOKUP($A117&amp;"."&amp;$C117,UncollectibleLookup,4,FALSE)),0,'Module C Corrected'!K117),'Module C Corrected'!K117)</f>
        <v>155311.67000000001</v>
      </c>
      <c r="L117" s="51">
        <f ca="1">IFERROR(IF(AND($A117=VLOOKUP($A117&amp;"."&amp;$C117,UncollectibleLookup,2,FALSE),$C117=VLOOKUP($A117&amp;"."&amp;$C117,UncollectibleLookup,4,FALSE)),0,'Module C Corrected'!L117),'Module C Corrected'!L117)</f>
        <v>152451.04952070001</v>
      </c>
      <c r="M117" s="51">
        <f ca="1">IFERROR(IF(AND($A117=VLOOKUP($A117&amp;"."&amp;$C117,UncollectibleLookup,2,FALSE),$C117=VLOOKUP($A117&amp;"."&amp;$C117,UncollectibleLookup,4,FALSE)),0,'Module C Corrected'!M117),'Module C Corrected'!M117)</f>
        <v>167239.06700000001</v>
      </c>
      <c r="N117" s="51">
        <f ca="1">IFERROR(IF(AND($A117=VLOOKUP($A117&amp;"."&amp;$C117,UncollectibleLookup,2,FALSE),$C117=VLOOKUP($A117&amp;"."&amp;$C117,UncollectibleLookup,4,FALSE)),0,'Module C Corrected'!N117),'Module C Corrected'!N117)</f>
        <v>175667.05981000001</v>
      </c>
      <c r="O117" s="51">
        <f ca="1">IFERROR(IF(AND($A117=VLOOKUP($A117&amp;"."&amp;$C117,UncollectibleLookup,2,FALSE),$C117=VLOOKUP($A117&amp;"."&amp;$C117,UncollectibleLookup,4,FALSE)),0,'Module C Corrected'!O117),'Module C Corrected'!O117)</f>
        <v>170124.8841</v>
      </c>
      <c r="P117" s="51">
        <f ca="1">IFERROR(IF(AND($A117=VLOOKUP($A117&amp;"."&amp;$C117,UncollectibleLookup,2,FALSE),$C117=VLOOKUP($A117&amp;"."&amp;$C117,UncollectibleLookup,4,FALSE)),0,'Module C Corrected'!P117),'Module C Corrected'!P117)</f>
        <v>124447.41319799999</v>
      </c>
      <c r="Q117" s="32">
        <f ca="1">IFERROR(IF(AND($A117=VLOOKUP($A117&amp;"."&amp;$C117,UncollectibleLookup,2,FALSE),$C117=VLOOKUP($A117&amp;"."&amp;$C117,UncollectibleLookup,4,FALSE)),0,'Module C Corrected'!Q117),'Module C Corrected'!Q117)</f>
        <v>18677298.530000001</v>
      </c>
      <c r="R117" s="32">
        <f ca="1">IFERROR(IF(AND($A117=VLOOKUP($A117&amp;"."&amp;$C117,UncollectibleLookup,2,FALSE),$C117=VLOOKUP($A117&amp;"."&amp;$C117,UncollectibleLookup,4,FALSE)),0,'Module C Corrected'!R117),'Module C Corrected'!R117)</f>
        <v>7372341.1900000004</v>
      </c>
      <c r="S117" s="32">
        <f ca="1">IFERROR(IF(AND($A117=VLOOKUP($A117&amp;"."&amp;$C117,UncollectibleLookup,2,FALSE),$C117=VLOOKUP($A117&amp;"."&amp;$C117,UncollectibleLookup,4,FALSE)),0,'Module C Corrected'!S117),'Module C Corrected'!S117)</f>
        <v>7618552.5599999996</v>
      </c>
      <c r="T117" s="32">
        <f ca="1">IFERROR(IF(AND($A117=VLOOKUP($A117&amp;"."&amp;$C117,UncollectibleLookup,2,FALSE),$C117=VLOOKUP($A117&amp;"."&amp;$C117,UncollectibleLookup,4,FALSE)),0,'Module C Corrected'!T117),'Module C Corrected'!T117)</f>
        <v>5320215.8899999997</v>
      </c>
      <c r="U117" s="32">
        <f ca="1">IFERROR(IF(AND($A117=VLOOKUP($A117&amp;"."&amp;$C117,UncollectibleLookup,2,FALSE),$C117=VLOOKUP($A117&amp;"."&amp;$C117,UncollectibleLookup,4,FALSE)),0,'Module C Corrected'!U117),'Module C Corrected'!U117)</f>
        <v>4891908.13</v>
      </c>
      <c r="V117" s="32">
        <f ca="1">IFERROR(IF(AND($A117=VLOOKUP($A117&amp;"."&amp;$C117,UncollectibleLookup,2,FALSE),$C117=VLOOKUP($A117&amp;"."&amp;$C117,UncollectibleLookup,4,FALSE)),0,'Module C Corrected'!V117),'Module C Corrected'!V117)</f>
        <v>5737603.5499999998</v>
      </c>
      <c r="W117" s="32">
        <f ca="1">IFERROR(IF(AND($A117=VLOOKUP($A117&amp;"."&amp;$C117,UncollectibleLookup,2,FALSE),$C117=VLOOKUP($A117&amp;"."&amp;$C117,UncollectibleLookup,4,FALSE)),0,'Module C Corrected'!W117),'Module C Corrected'!W117)</f>
        <v>6601383.6900000004</v>
      </c>
      <c r="X117" s="32">
        <f ca="1">IFERROR(IF(AND($A117=VLOOKUP($A117&amp;"."&amp;$C117,UncollectibleLookup,2,FALSE),$C117=VLOOKUP($A117&amp;"."&amp;$C117,UncollectibleLookup,4,FALSE)),0,'Module C Corrected'!X117),'Module C Corrected'!X117)</f>
        <v>5179424.28</v>
      </c>
      <c r="Y117" s="32">
        <f ca="1">IFERROR(IF(AND($A117=VLOOKUP($A117&amp;"."&amp;$C117,UncollectibleLookup,2,FALSE),$C117=VLOOKUP($A117&amp;"."&amp;$C117,UncollectibleLookup,4,FALSE)),0,'Module C Corrected'!Y117),'Module C Corrected'!Y117)</f>
        <v>12546489.98</v>
      </c>
      <c r="Z117" s="32">
        <f ca="1">IFERROR(IF(AND($A117=VLOOKUP($A117&amp;"."&amp;$C117,UncollectibleLookup,2,FALSE),$C117=VLOOKUP($A117&amp;"."&amp;$C117,UncollectibleLookup,4,FALSE)),0,'Module C Corrected'!Z117),'Module C Corrected'!Z117)</f>
        <v>6166894.1399999997</v>
      </c>
      <c r="AA117" s="32">
        <f ca="1">IFERROR(IF(AND($A117=VLOOKUP($A117&amp;"."&amp;$C117,UncollectibleLookup,2,FALSE),$C117=VLOOKUP($A117&amp;"."&amp;$C117,UncollectibleLookup,4,FALSE)),0,'Module C Corrected'!AA117),'Module C Corrected'!AA117)</f>
        <v>8624355.1899999995</v>
      </c>
      <c r="AB117" s="32">
        <f ca="1">IFERROR(IF(AND($A117=VLOOKUP($A117&amp;"."&amp;$C117,UncollectibleLookup,2,FALSE),$C117=VLOOKUP($A117&amp;"."&amp;$C117,UncollectibleLookup,4,FALSE)),0,'Module C Corrected'!AB117),'Module C Corrected'!AB117)</f>
        <v>6268840.2000000002</v>
      </c>
      <c r="AC117" s="2">
        <f>IF(ISBLANK('Module C Corrected'!AC117),"",'Module C Corrected'!AC117)</f>
        <v>6.04</v>
      </c>
      <c r="AD117" s="2">
        <f>IF(ISBLANK('Module C Corrected'!AD117),"",'Module C Corrected'!AD117)</f>
        <v>6.04</v>
      </c>
      <c r="AE117" s="2">
        <f>IF(ISBLANK('Module C Corrected'!AE117),"",'Module C Corrected'!AE117)</f>
        <v>6.04</v>
      </c>
      <c r="AF117" s="2">
        <f>IF(ISBLANK('Module C Corrected'!AF117),"",'Module C Corrected'!AF117)</f>
        <v>6.04</v>
      </c>
      <c r="AG117" s="2">
        <f>IF(ISBLANK('Module C Corrected'!AG117),"",'Module C Corrected'!AG117)</f>
        <v>6.04</v>
      </c>
      <c r="AH117" s="2">
        <f>IF(ISBLANK('Module C Corrected'!AH117),"",'Module C Corrected'!AH117)</f>
        <v>6.04</v>
      </c>
      <c r="AI117" s="2">
        <f>IF(ISBLANK('Module C Corrected'!AI117),"",'Module C Corrected'!AI117)</f>
        <v>6.04</v>
      </c>
      <c r="AJ117" s="2">
        <f>IF(ISBLANK('Module C Corrected'!AJ117),"",'Module C Corrected'!AJ117)</f>
        <v>6.04</v>
      </c>
      <c r="AK117" s="2">
        <f>IF(ISBLANK('Module C Corrected'!AK117),"",'Module C Corrected'!AK117)</f>
        <v>6.04</v>
      </c>
      <c r="AL117" s="2">
        <f>IF(ISBLANK('Module C Corrected'!AL117),"",'Module C Corrected'!AL117)</f>
        <v>6.04</v>
      </c>
      <c r="AM117" s="2">
        <f>IF(ISBLANK('Module C Corrected'!AM117),"",'Module C Corrected'!AM117)</f>
        <v>6.04</v>
      </c>
      <c r="AN117" s="2">
        <f>IF(ISBLANK('Module C Corrected'!AN117),"",'Module C Corrected'!AN117)</f>
        <v>6.04</v>
      </c>
      <c r="AO117" s="33">
        <f ca="1">IFERROR(IF(AND($A117=VLOOKUP($A117&amp;"."&amp;$C117,UncollectibleLookup,2,FALSE),$C117=VLOOKUP($A117&amp;"."&amp;$C117,UncollectibleLookup,4,FALSE)),0,'Module C Corrected'!AO117),'Module C Corrected'!AO117)</f>
        <v>1128108.83</v>
      </c>
      <c r="AP117" s="33">
        <f ca="1">IFERROR(IF(AND($A117=VLOOKUP($A117&amp;"."&amp;$C117,UncollectibleLookup,2,FALSE),$C117=VLOOKUP($A117&amp;"."&amp;$C117,UncollectibleLookup,4,FALSE)),0,'Module C Corrected'!AP117),'Module C Corrected'!AP117)</f>
        <v>445289.41</v>
      </c>
      <c r="AQ117" s="33">
        <f ca="1">IFERROR(IF(AND($A117=VLOOKUP($A117&amp;"."&amp;$C117,UncollectibleLookup,2,FALSE),$C117=VLOOKUP($A117&amp;"."&amp;$C117,UncollectibleLookup,4,FALSE)),0,'Module C Corrected'!AQ117),'Module C Corrected'!AQ117)</f>
        <v>460160.57</v>
      </c>
      <c r="AR117" s="33">
        <f ca="1">IFERROR(IF(AND($A117=VLOOKUP($A117&amp;"."&amp;$C117,UncollectibleLookup,2,FALSE),$C117=VLOOKUP($A117&amp;"."&amp;$C117,UncollectibleLookup,4,FALSE)),0,'Module C Corrected'!AR117),'Module C Corrected'!AR117)</f>
        <v>321341.03999999998</v>
      </c>
      <c r="AS117" s="33">
        <f ca="1">IFERROR(IF(AND($A117=VLOOKUP($A117&amp;"."&amp;$C117,UncollectibleLookup,2,FALSE),$C117=VLOOKUP($A117&amp;"."&amp;$C117,UncollectibleLookup,4,FALSE)),0,'Module C Corrected'!AS117),'Module C Corrected'!AS117)</f>
        <v>295471.25</v>
      </c>
      <c r="AT117" s="33">
        <f ca="1">IFERROR(IF(AND($A117=VLOOKUP($A117&amp;"."&amp;$C117,UncollectibleLookup,2,FALSE),$C117=VLOOKUP($A117&amp;"."&amp;$C117,UncollectibleLookup,4,FALSE)),0,'Module C Corrected'!AT117),'Module C Corrected'!AT117)</f>
        <v>346551.25</v>
      </c>
      <c r="AU117" s="33">
        <f ca="1">IFERROR(IF(AND($A117=VLOOKUP($A117&amp;"."&amp;$C117,UncollectibleLookup,2,FALSE),$C117=VLOOKUP($A117&amp;"."&amp;$C117,UncollectibleLookup,4,FALSE)),0,'Module C Corrected'!AU117),'Module C Corrected'!AU117)</f>
        <v>398723.57</v>
      </c>
      <c r="AV117" s="33">
        <f ca="1">IFERROR(IF(AND($A117=VLOOKUP($A117&amp;"."&amp;$C117,UncollectibleLookup,2,FALSE),$C117=VLOOKUP($A117&amp;"."&amp;$C117,UncollectibleLookup,4,FALSE)),0,'Module C Corrected'!AV117),'Module C Corrected'!AV117)</f>
        <v>312837.23</v>
      </c>
      <c r="AW117" s="33">
        <f ca="1">IFERROR(IF(AND($A117=VLOOKUP($A117&amp;"."&amp;$C117,UncollectibleLookup,2,FALSE),$C117=VLOOKUP($A117&amp;"."&amp;$C117,UncollectibleLookup,4,FALSE)),0,'Module C Corrected'!AW117),'Module C Corrected'!AW117)</f>
        <v>757807.99</v>
      </c>
      <c r="AX117" s="33">
        <f ca="1">IFERROR(IF(AND($A117=VLOOKUP($A117&amp;"."&amp;$C117,UncollectibleLookup,2,FALSE),$C117=VLOOKUP($A117&amp;"."&amp;$C117,UncollectibleLookup,4,FALSE)),0,'Module C Corrected'!AX117),'Module C Corrected'!AX117)</f>
        <v>372480.41</v>
      </c>
      <c r="AY117" s="33">
        <f ca="1">IFERROR(IF(AND($A117=VLOOKUP($A117&amp;"."&amp;$C117,UncollectibleLookup,2,FALSE),$C117=VLOOKUP($A117&amp;"."&amp;$C117,UncollectibleLookup,4,FALSE)),0,'Module C Corrected'!AY117),'Module C Corrected'!AY117)</f>
        <v>520911.05</v>
      </c>
      <c r="AZ117" s="33">
        <f ca="1">IFERROR(IF(AND($A117=VLOOKUP($A117&amp;"."&amp;$C117,UncollectibleLookup,2,FALSE),$C117=VLOOKUP($A117&amp;"."&amp;$C117,UncollectibleLookup,4,FALSE)),0,'Module C Corrected'!AZ117),'Module C Corrected'!AZ117)</f>
        <v>378637.95</v>
      </c>
      <c r="BA117" s="31">
        <f t="shared" ca="1" si="53"/>
        <v>-5603.19</v>
      </c>
      <c r="BB117" s="31">
        <f t="shared" ca="1" si="53"/>
        <v>-2211.6999999999998</v>
      </c>
      <c r="BC117" s="31">
        <f t="shared" ca="1" si="53"/>
        <v>-2285.5700000000002</v>
      </c>
      <c r="BD117" s="31">
        <f t="shared" ca="1" si="51"/>
        <v>-2128.09</v>
      </c>
      <c r="BE117" s="31">
        <f t="shared" ca="1" si="51"/>
        <v>-1956.76</v>
      </c>
      <c r="BF117" s="31">
        <f t="shared" ca="1" si="51"/>
        <v>-2295.04</v>
      </c>
      <c r="BG117" s="31">
        <f t="shared" ca="1" si="51"/>
        <v>0</v>
      </c>
      <c r="BH117" s="31">
        <f t="shared" ca="1" si="51"/>
        <v>0</v>
      </c>
      <c r="BI117" s="31">
        <f t="shared" ca="1" si="51"/>
        <v>0</v>
      </c>
      <c r="BJ117" s="31">
        <f t="shared" ca="1" si="57"/>
        <v>-7400.27</v>
      </c>
      <c r="BK117" s="31">
        <f t="shared" ca="1" si="57"/>
        <v>-10349.23</v>
      </c>
      <c r="BL117" s="31">
        <f t="shared" ca="1" si="57"/>
        <v>-7522.61</v>
      </c>
      <c r="BM117" s="6">
        <f t="shared" ca="1" si="56"/>
        <v>7.1400000000000005E-2</v>
      </c>
      <c r="BN117" s="6">
        <f t="shared" ca="1" si="56"/>
        <v>7.1400000000000005E-2</v>
      </c>
      <c r="BO117" s="6">
        <f t="shared" ca="1" si="56"/>
        <v>7.1400000000000005E-2</v>
      </c>
      <c r="BP117" s="6">
        <f t="shared" ca="1" si="56"/>
        <v>7.1400000000000005E-2</v>
      </c>
      <c r="BQ117" s="6">
        <f t="shared" ca="1" si="56"/>
        <v>7.1400000000000005E-2</v>
      </c>
      <c r="BR117" s="6">
        <f t="shared" ca="1" si="56"/>
        <v>7.1400000000000005E-2</v>
      </c>
      <c r="BS117" s="6">
        <f t="shared" ca="1" si="56"/>
        <v>7.1400000000000005E-2</v>
      </c>
      <c r="BT117" s="6">
        <f t="shared" ca="1" si="56"/>
        <v>7.1400000000000005E-2</v>
      </c>
      <c r="BU117" s="6">
        <f t="shared" ca="1" si="56"/>
        <v>7.1400000000000005E-2</v>
      </c>
      <c r="BV117" s="6">
        <f t="shared" ca="1" si="56"/>
        <v>7.1400000000000005E-2</v>
      </c>
      <c r="BW117" s="6">
        <f t="shared" ca="1" si="56"/>
        <v>7.1400000000000005E-2</v>
      </c>
      <c r="BX117" s="6">
        <f t="shared" ca="1" si="56"/>
        <v>7.1400000000000005E-2</v>
      </c>
      <c r="BY117" s="31">
        <f t="shared" ca="1" si="61"/>
        <v>1333559.1200000001</v>
      </c>
      <c r="BZ117" s="31">
        <f t="shared" ca="1" si="61"/>
        <v>526385.16</v>
      </c>
      <c r="CA117" s="31">
        <f t="shared" ca="1" si="61"/>
        <v>543964.65</v>
      </c>
      <c r="CB117" s="31">
        <f t="shared" ca="1" si="58"/>
        <v>379863.41</v>
      </c>
      <c r="CC117" s="31">
        <f t="shared" ca="1" si="58"/>
        <v>349282.24</v>
      </c>
      <c r="CD117" s="31">
        <f t="shared" ca="1" si="58"/>
        <v>409664.89</v>
      </c>
      <c r="CE117" s="31">
        <f t="shared" ca="1" si="58"/>
        <v>471338.8</v>
      </c>
      <c r="CF117" s="31">
        <f t="shared" ca="1" si="58"/>
        <v>369810.89</v>
      </c>
      <c r="CG117" s="31">
        <f t="shared" ca="1" si="58"/>
        <v>895819.38</v>
      </c>
      <c r="CH117" s="31">
        <f t="shared" ca="1" si="58"/>
        <v>440316.24</v>
      </c>
      <c r="CI117" s="31">
        <f t="shared" ca="1" si="58"/>
        <v>615778.96</v>
      </c>
      <c r="CJ117" s="31">
        <f t="shared" ca="1" si="58"/>
        <v>447595.19</v>
      </c>
      <c r="CK117" s="32">
        <f t="shared" ca="1" si="54"/>
        <v>46693.25</v>
      </c>
      <c r="CL117" s="32">
        <f t="shared" ca="1" si="54"/>
        <v>18430.849999999999</v>
      </c>
      <c r="CM117" s="32">
        <f t="shared" ca="1" si="54"/>
        <v>19046.38</v>
      </c>
      <c r="CN117" s="32">
        <f t="shared" ca="1" si="52"/>
        <v>13300.54</v>
      </c>
      <c r="CO117" s="32">
        <f t="shared" ca="1" si="52"/>
        <v>12229.77</v>
      </c>
      <c r="CP117" s="32">
        <f t="shared" ca="1" si="52"/>
        <v>14344.01</v>
      </c>
      <c r="CQ117" s="32">
        <f t="shared" ca="1" si="52"/>
        <v>16503.46</v>
      </c>
      <c r="CR117" s="32">
        <f t="shared" ca="1" si="52"/>
        <v>12948.56</v>
      </c>
      <c r="CS117" s="32">
        <f t="shared" ca="1" si="52"/>
        <v>31366.22</v>
      </c>
      <c r="CT117" s="32">
        <f t="shared" ca="1" si="59"/>
        <v>15417.24</v>
      </c>
      <c r="CU117" s="32">
        <f t="shared" ca="1" si="59"/>
        <v>21560.89</v>
      </c>
      <c r="CV117" s="32">
        <f t="shared" ca="1" si="59"/>
        <v>15672.1</v>
      </c>
      <c r="CW117" s="31">
        <f t="shared" ca="1" si="50"/>
        <v>257746.73000000004</v>
      </c>
      <c r="CX117" s="31">
        <f t="shared" ca="1" si="50"/>
        <v>101738.30000000003</v>
      </c>
      <c r="CY117" s="31">
        <f t="shared" ca="1" si="50"/>
        <v>105136.03000000003</v>
      </c>
      <c r="CZ117" s="31">
        <f t="shared" ca="1" si="50"/>
        <v>73950.999999999971</v>
      </c>
      <c r="DA117" s="31">
        <f t="shared" ca="1" si="50"/>
        <v>67997.52</v>
      </c>
      <c r="DB117" s="31">
        <f t="shared" ca="1" si="50"/>
        <v>79752.690000000017</v>
      </c>
      <c r="DC117" s="31">
        <f t="shared" ca="1" si="50"/>
        <v>89118.69</v>
      </c>
      <c r="DD117" s="31">
        <f t="shared" ca="1" si="50"/>
        <v>69922.22000000003</v>
      </c>
      <c r="DE117" s="31">
        <f t="shared" ca="1" si="50"/>
        <v>169377.61</v>
      </c>
      <c r="DF117" s="31">
        <f t="shared" ca="1" si="60"/>
        <v>90653.340000000011</v>
      </c>
      <c r="DG117" s="31">
        <f t="shared" ca="1" si="60"/>
        <v>126778.02999999998</v>
      </c>
      <c r="DH117" s="31">
        <f t="shared" ca="1" si="60"/>
        <v>92151.949999999968</v>
      </c>
      <c r="DI117" s="32">
        <f t="shared" ca="1" si="36"/>
        <v>12887.34</v>
      </c>
      <c r="DJ117" s="32">
        <f t="shared" ca="1" si="36"/>
        <v>5086.92</v>
      </c>
      <c r="DK117" s="32">
        <f t="shared" ca="1" si="36"/>
        <v>5256.8</v>
      </c>
      <c r="DL117" s="32">
        <f t="shared" ca="1" si="36"/>
        <v>3697.55</v>
      </c>
      <c r="DM117" s="32">
        <f t="shared" ca="1" si="36"/>
        <v>3399.88</v>
      </c>
      <c r="DN117" s="32">
        <f t="shared" ca="1" si="36"/>
        <v>3987.63</v>
      </c>
      <c r="DO117" s="32">
        <f t="shared" ca="1" si="46"/>
        <v>4455.93</v>
      </c>
      <c r="DP117" s="32">
        <f t="shared" ca="1" si="46"/>
        <v>3496.11</v>
      </c>
      <c r="DQ117" s="32">
        <f t="shared" ca="1" si="46"/>
        <v>8468.8799999999992</v>
      </c>
      <c r="DR117" s="32">
        <f t="shared" ca="1" si="46"/>
        <v>4532.67</v>
      </c>
      <c r="DS117" s="32">
        <f t="shared" ca="1" si="46"/>
        <v>6338.9</v>
      </c>
      <c r="DT117" s="32">
        <f t="shared" ca="1" si="46"/>
        <v>4607.6000000000004</v>
      </c>
      <c r="DU117" s="31">
        <f t="shared" ca="1" si="37"/>
        <v>83038.31</v>
      </c>
      <c r="DV117" s="31">
        <f t="shared" ca="1" si="37"/>
        <v>32539.43</v>
      </c>
      <c r="DW117" s="31">
        <f t="shared" ca="1" si="37"/>
        <v>33404.339999999997</v>
      </c>
      <c r="DX117" s="31">
        <f t="shared" ca="1" si="37"/>
        <v>23354.76</v>
      </c>
      <c r="DY117" s="31">
        <f t="shared" ca="1" si="37"/>
        <v>21362.79</v>
      </c>
      <c r="DZ117" s="31">
        <f t="shared" ca="1" si="37"/>
        <v>24920.45</v>
      </c>
      <c r="EA117" s="31">
        <f t="shared" ca="1" si="47"/>
        <v>27700.560000000001</v>
      </c>
      <c r="EB117" s="31">
        <f t="shared" ca="1" si="47"/>
        <v>21614.99</v>
      </c>
      <c r="EC117" s="31">
        <f t="shared" ca="1" si="47"/>
        <v>52071.839999999997</v>
      </c>
      <c r="ED117" s="31">
        <f t="shared" ca="1" si="47"/>
        <v>27720.58</v>
      </c>
      <c r="EE117" s="31">
        <f t="shared" ca="1" si="47"/>
        <v>38551.68</v>
      </c>
      <c r="EF117" s="31">
        <f t="shared" ca="1" si="47"/>
        <v>27870.82</v>
      </c>
      <c r="EG117" s="32">
        <f t="shared" ca="1" si="38"/>
        <v>353672.38000000006</v>
      </c>
      <c r="EH117" s="32">
        <f t="shared" ca="1" si="38"/>
        <v>139364.65000000002</v>
      </c>
      <c r="EI117" s="32">
        <f t="shared" ca="1" si="38"/>
        <v>143797.17000000004</v>
      </c>
      <c r="EJ117" s="32">
        <f t="shared" ca="1" si="38"/>
        <v>101003.30999999997</v>
      </c>
      <c r="EK117" s="32">
        <f t="shared" ca="1" si="38"/>
        <v>92760.19</v>
      </c>
      <c r="EL117" s="32">
        <f t="shared" ca="1" si="38"/>
        <v>108660.77000000002</v>
      </c>
      <c r="EM117" s="32">
        <f t="shared" ca="1" si="48"/>
        <v>121275.18</v>
      </c>
      <c r="EN117" s="32">
        <f t="shared" ca="1" si="48"/>
        <v>95033.320000000036</v>
      </c>
      <c r="EO117" s="32">
        <f t="shared" ca="1" si="48"/>
        <v>229918.33</v>
      </c>
      <c r="EP117" s="32">
        <f t="shared" ca="1" si="48"/>
        <v>122906.59000000001</v>
      </c>
      <c r="EQ117" s="32">
        <f t="shared" ca="1" si="48"/>
        <v>171668.61</v>
      </c>
      <c r="ER117" s="32">
        <f t="shared" ca="1" si="48"/>
        <v>124630.36999999997</v>
      </c>
    </row>
    <row r="118" spans="1:148">
      <c r="A118" t="s">
        <v>469</v>
      </c>
      <c r="B118" s="1" t="s">
        <v>23</v>
      </c>
      <c r="C118" t="str">
        <f t="shared" ca="1" si="40"/>
        <v>SD3</v>
      </c>
      <c r="D118" t="str">
        <f t="shared" ca="1" si="41"/>
        <v>Sundance #3</v>
      </c>
      <c r="E118" s="51">
        <f ca="1">IFERROR(IF(AND($A118=VLOOKUP($A118&amp;"."&amp;$C118,UncollectibleLookup,2,FALSE),$C118=VLOOKUP($A118&amp;"."&amp;$C118,UncollectibleLookup,4,FALSE)),0,'Module C Corrected'!E118),'Module C Corrected'!E118)</f>
        <v>199707.9523</v>
      </c>
      <c r="F118" s="51">
        <f ca="1">IFERROR(IF(AND($A118=VLOOKUP($A118&amp;"."&amp;$C118,UncollectibleLookup,2,FALSE),$C118=VLOOKUP($A118&amp;"."&amp;$C118,UncollectibleLookup,4,FALSE)),0,'Module C Corrected'!F118),'Module C Corrected'!F118)</f>
        <v>226035.8161</v>
      </c>
      <c r="G118" s="51">
        <f ca="1">IFERROR(IF(AND($A118=VLOOKUP($A118&amp;"."&amp;$C118,UncollectibleLookup,2,FALSE),$C118=VLOOKUP($A118&amp;"."&amp;$C118,UncollectibleLookup,4,FALSE)),0,'Module C Corrected'!G118),'Module C Corrected'!G118)</f>
        <v>154089.1826</v>
      </c>
      <c r="H118" s="51">
        <f ca="1">IFERROR(IF(AND($A118=VLOOKUP($A118&amp;"."&amp;$C118,UncollectibleLookup,2,FALSE),$C118=VLOOKUP($A118&amp;"."&amp;$C118,UncollectibleLookup,4,FALSE)),0,'Module C Corrected'!H118),'Module C Corrected'!H118)</f>
        <v>76158.9758</v>
      </c>
      <c r="I118" s="51">
        <f ca="1">IFERROR(IF(AND($A118=VLOOKUP($A118&amp;"."&amp;$C118,UncollectibleLookup,2,FALSE),$C118=VLOOKUP($A118&amp;"."&amp;$C118,UncollectibleLookup,4,FALSE)),0,'Module C Corrected'!I118),'Module C Corrected'!I118)</f>
        <v>222446.92499999999</v>
      </c>
      <c r="J118" s="51">
        <f ca="1">IFERROR(IF(AND($A118=VLOOKUP($A118&amp;"."&amp;$C118,UncollectibleLookup,2,FALSE),$C118=VLOOKUP($A118&amp;"."&amp;$C118,UncollectibleLookup,4,FALSE)),0,'Module C Corrected'!J118),'Module C Corrected'!J118)</f>
        <v>19226.780699999999</v>
      </c>
      <c r="K118" s="51">
        <f ca="1">IFERROR(IF(AND($A118=VLOOKUP($A118&amp;"."&amp;$C118,UncollectibleLookup,2,FALSE),$C118=VLOOKUP($A118&amp;"."&amp;$C118,UncollectibleLookup,4,FALSE)),0,'Module C Corrected'!K118),'Module C Corrected'!K118)</f>
        <v>54090.874000000003</v>
      </c>
      <c r="L118" s="51">
        <f ca="1">IFERROR(IF(AND($A118=VLOOKUP($A118&amp;"."&amp;$C118,UncollectibleLookup,2,FALSE),$C118=VLOOKUP($A118&amp;"."&amp;$C118,UncollectibleLookup,4,FALSE)),0,'Module C Corrected'!L118),'Module C Corrected'!L118)</f>
        <v>233693.9043314</v>
      </c>
      <c r="M118" s="51">
        <f ca="1">IFERROR(IF(AND($A118=VLOOKUP($A118&amp;"."&amp;$C118,UncollectibleLookup,2,FALSE),$C118=VLOOKUP($A118&amp;"."&amp;$C118,UncollectibleLookup,4,FALSE)),0,'Module C Corrected'!M118),'Module C Corrected'!M118)</f>
        <v>178093.67781980001</v>
      </c>
      <c r="N118" s="51">
        <f ca="1">IFERROR(IF(AND($A118=VLOOKUP($A118&amp;"."&amp;$C118,UncollectibleLookup,2,FALSE),$C118=VLOOKUP($A118&amp;"."&amp;$C118,UncollectibleLookup,4,FALSE)),0,'Module C Corrected'!N118),'Module C Corrected'!N118)</f>
        <v>230423.27515</v>
      </c>
      <c r="O118" s="51">
        <f ca="1">IFERROR(IF(AND($A118=VLOOKUP($A118&amp;"."&amp;$C118,UncollectibleLookup,2,FALSE),$C118=VLOOKUP($A118&amp;"."&amp;$C118,UncollectibleLookup,4,FALSE)),0,'Module C Corrected'!O118),'Module C Corrected'!O118)</f>
        <v>195983.78417</v>
      </c>
      <c r="P118" s="51">
        <f ca="1">IFERROR(IF(AND($A118=VLOOKUP($A118&amp;"."&amp;$C118,UncollectibleLookup,2,FALSE),$C118=VLOOKUP($A118&amp;"."&amp;$C118,UncollectibleLookup,4,FALSE)),0,'Module C Corrected'!P118),'Module C Corrected'!P118)</f>
        <v>221327.98512</v>
      </c>
      <c r="Q118" s="32">
        <f ca="1">IFERROR(IF(AND($A118=VLOOKUP($A118&amp;"."&amp;$C118,UncollectibleLookup,2,FALSE),$C118=VLOOKUP($A118&amp;"."&amp;$C118,UncollectibleLookup,4,FALSE)),0,'Module C Corrected'!Q118),'Module C Corrected'!Q118)</f>
        <v>12791035.77</v>
      </c>
      <c r="R118" s="32">
        <f ca="1">IFERROR(IF(AND($A118=VLOOKUP($A118&amp;"."&amp;$C118,UncollectibleLookup,2,FALSE),$C118=VLOOKUP($A118&amp;"."&amp;$C118,UncollectibleLookup,4,FALSE)),0,'Module C Corrected'!R118),'Module C Corrected'!R118)</f>
        <v>11966519.24</v>
      </c>
      <c r="S118" s="32">
        <f ca="1">IFERROR(IF(AND($A118=VLOOKUP($A118&amp;"."&amp;$C118,UncollectibleLookup,2,FALSE),$C118=VLOOKUP($A118&amp;"."&amp;$C118,UncollectibleLookup,4,FALSE)),0,'Module C Corrected'!S118),'Module C Corrected'!S118)</f>
        <v>6228564.6600000001</v>
      </c>
      <c r="T118" s="32">
        <f ca="1">IFERROR(IF(AND($A118=VLOOKUP($A118&amp;"."&amp;$C118,UncollectibleLookup,2,FALSE),$C118=VLOOKUP($A118&amp;"."&amp;$C118,UncollectibleLookup,4,FALSE)),0,'Module C Corrected'!T118),'Module C Corrected'!T118)</f>
        <v>1864303.59</v>
      </c>
      <c r="U118" s="32">
        <f ca="1">IFERROR(IF(AND($A118=VLOOKUP($A118&amp;"."&amp;$C118,UncollectibleLookup,2,FALSE),$C118=VLOOKUP($A118&amp;"."&amp;$C118,UncollectibleLookup,4,FALSE)),0,'Module C Corrected'!U118),'Module C Corrected'!U118)</f>
        <v>7052316.0999999996</v>
      </c>
      <c r="V118" s="32">
        <f ca="1">IFERROR(IF(AND($A118=VLOOKUP($A118&amp;"."&amp;$C118,UncollectibleLookup,2,FALSE),$C118=VLOOKUP($A118&amp;"."&amp;$C118,UncollectibleLookup,4,FALSE)),0,'Module C Corrected'!V118),'Module C Corrected'!V118)</f>
        <v>433893.97</v>
      </c>
      <c r="W118" s="32">
        <f ca="1">IFERROR(IF(AND($A118=VLOOKUP($A118&amp;"."&amp;$C118,UncollectibleLookup,2,FALSE),$C118=VLOOKUP($A118&amp;"."&amp;$C118,UncollectibleLookup,4,FALSE)),0,'Module C Corrected'!W118),'Module C Corrected'!W118)</f>
        <v>2318063.0699999998</v>
      </c>
      <c r="X118" s="32">
        <f ca="1">IFERROR(IF(AND($A118=VLOOKUP($A118&amp;"."&amp;$C118,UncollectibleLookup,2,FALSE),$C118=VLOOKUP($A118&amp;"."&amp;$C118,UncollectibleLookup,4,FALSE)),0,'Module C Corrected'!X118),'Module C Corrected'!X118)</f>
        <v>8183781.6600000001</v>
      </c>
      <c r="Y118" s="32">
        <f ca="1">IFERROR(IF(AND($A118=VLOOKUP($A118&amp;"."&amp;$C118,UncollectibleLookup,2,FALSE),$C118=VLOOKUP($A118&amp;"."&amp;$C118,UncollectibleLookup,4,FALSE)),0,'Module C Corrected'!Y118),'Module C Corrected'!Y118)</f>
        <v>12763863.029999999</v>
      </c>
      <c r="Z118" s="32">
        <f ca="1">IFERROR(IF(AND($A118=VLOOKUP($A118&amp;"."&amp;$C118,UncollectibleLookup,2,FALSE),$C118=VLOOKUP($A118&amp;"."&amp;$C118,UncollectibleLookup,4,FALSE)),0,'Module C Corrected'!Z118),'Module C Corrected'!Z118)</f>
        <v>8113555.1299999999</v>
      </c>
      <c r="AA118" s="32">
        <f ca="1">IFERROR(IF(AND($A118=VLOOKUP($A118&amp;"."&amp;$C118,UncollectibleLookup,2,FALSE),$C118=VLOOKUP($A118&amp;"."&amp;$C118,UncollectibleLookup,4,FALSE)),0,'Module C Corrected'!AA118),'Module C Corrected'!AA118)</f>
        <v>9502587.0800000001</v>
      </c>
      <c r="AB118" s="32">
        <f ca="1">IFERROR(IF(AND($A118=VLOOKUP($A118&amp;"."&amp;$C118,UncollectibleLookup,2,FALSE),$C118=VLOOKUP($A118&amp;"."&amp;$C118,UncollectibleLookup,4,FALSE)),0,'Module C Corrected'!AB118),'Module C Corrected'!AB118)</f>
        <v>12051764.08</v>
      </c>
      <c r="AC118" s="2">
        <f>IF(ISBLANK('Module C Corrected'!AC118),"",'Module C Corrected'!AC118)</f>
        <v>6.04</v>
      </c>
      <c r="AD118" s="2">
        <f>IF(ISBLANK('Module C Corrected'!AD118),"",'Module C Corrected'!AD118)</f>
        <v>6.04</v>
      </c>
      <c r="AE118" s="2">
        <f>IF(ISBLANK('Module C Corrected'!AE118),"",'Module C Corrected'!AE118)</f>
        <v>6.04</v>
      </c>
      <c r="AF118" s="2">
        <f>IF(ISBLANK('Module C Corrected'!AF118),"",'Module C Corrected'!AF118)</f>
        <v>6.04</v>
      </c>
      <c r="AG118" s="2">
        <f>IF(ISBLANK('Module C Corrected'!AG118),"",'Module C Corrected'!AG118)</f>
        <v>6.04</v>
      </c>
      <c r="AH118" s="2">
        <f>IF(ISBLANK('Module C Corrected'!AH118),"",'Module C Corrected'!AH118)</f>
        <v>6.04</v>
      </c>
      <c r="AI118" s="2">
        <f>IF(ISBLANK('Module C Corrected'!AI118),"",'Module C Corrected'!AI118)</f>
        <v>6.04</v>
      </c>
      <c r="AJ118" s="2">
        <f>IF(ISBLANK('Module C Corrected'!AJ118),"",'Module C Corrected'!AJ118)</f>
        <v>6.04</v>
      </c>
      <c r="AK118" s="2">
        <f>IF(ISBLANK('Module C Corrected'!AK118),"",'Module C Corrected'!AK118)</f>
        <v>6.04</v>
      </c>
      <c r="AL118" s="2">
        <f>IF(ISBLANK('Module C Corrected'!AL118),"",'Module C Corrected'!AL118)</f>
        <v>6.04</v>
      </c>
      <c r="AM118" s="2">
        <f>IF(ISBLANK('Module C Corrected'!AM118),"",'Module C Corrected'!AM118)</f>
        <v>6.04</v>
      </c>
      <c r="AN118" s="2">
        <f>IF(ISBLANK('Module C Corrected'!AN118),"",'Module C Corrected'!AN118)</f>
        <v>6.04</v>
      </c>
      <c r="AO118" s="33">
        <f ca="1">IFERROR(IF(AND($A118=VLOOKUP($A118&amp;"."&amp;$C118,UncollectibleLookup,2,FALSE),$C118=VLOOKUP($A118&amp;"."&amp;$C118,UncollectibleLookup,4,FALSE)),0,'Module C Corrected'!AO118),'Module C Corrected'!AO118)</f>
        <v>772578.56</v>
      </c>
      <c r="AP118" s="33">
        <f ca="1">IFERROR(IF(AND($A118=VLOOKUP($A118&amp;"."&amp;$C118,UncollectibleLookup,2,FALSE),$C118=VLOOKUP($A118&amp;"."&amp;$C118,UncollectibleLookup,4,FALSE)),0,'Module C Corrected'!AP118),'Module C Corrected'!AP118)</f>
        <v>722777.76</v>
      </c>
      <c r="AQ118" s="33">
        <f ca="1">IFERROR(IF(AND($A118=VLOOKUP($A118&amp;"."&amp;$C118,UncollectibleLookup,2,FALSE),$C118=VLOOKUP($A118&amp;"."&amp;$C118,UncollectibleLookup,4,FALSE)),0,'Module C Corrected'!AQ118),'Module C Corrected'!AQ118)</f>
        <v>376205.31</v>
      </c>
      <c r="AR118" s="33">
        <f ca="1">IFERROR(IF(AND($A118=VLOOKUP($A118&amp;"."&amp;$C118,UncollectibleLookup,2,FALSE),$C118=VLOOKUP($A118&amp;"."&amp;$C118,UncollectibleLookup,4,FALSE)),0,'Module C Corrected'!AR118),'Module C Corrected'!AR118)</f>
        <v>112603.94</v>
      </c>
      <c r="AS118" s="33">
        <f ca="1">IFERROR(IF(AND($A118=VLOOKUP($A118&amp;"."&amp;$C118,UncollectibleLookup,2,FALSE),$C118=VLOOKUP($A118&amp;"."&amp;$C118,UncollectibleLookup,4,FALSE)),0,'Module C Corrected'!AS118),'Module C Corrected'!AS118)</f>
        <v>425959.89</v>
      </c>
      <c r="AT118" s="33">
        <f ca="1">IFERROR(IF(AND($A118=VLOOKUP($A118&amp;"."&amp;$C118,UncollectibleLookup,2,FALSE),$C118=VLOOKUP($A118&amp;"."&amp;$C118,UncollectibleLookup,4,FALSE)),0,'Module C Corrected'!AT118),'Module C Corrected'!AT118)</f>
        <v>26207.200000000001</v>
      </c>
      <c r="AU118" s="33">
        <f ca="1">IFERROR(IF(AND($A118=VLOOKUP($A118&amp;"."&amp;$C118,UncollectibleLookup,2,FALSE),$C118=VLOOKUP($A118&amp;"."&amp;$C118,UncollectibleLookup,4,FALSE)),0,'Module C Corrected'!AU118),'Module C Corrected'!AU118)</f>
        <v>140011.01</v>
      </c>
      <c r="AV118" s="33">
        <f ca="1">IFERROR(IF(AND($A118=VLOOKUP($A118&amp;"."&amp;$C118,UncollectibleLookup,2,FALSE),$C118=VLOOKUP($A118&amp;"."&amp;$C118,UncollectibleLookup,4,FALSE)),0,'Module C Corrected'!AV118),'Module C Corrected'!AV118)</f>
        <v>494300.41</v>
      </c>
      <c r="AW118" s="33">
        <f ca="1">IFERROR(IF(AND($A118=VLOOKUP($A118&amp;"."&amp;$C118,UncollectibleLookup,2,FALSE),$C118=VLOOKUP($A118&amp;"."&amp;$C118,UncollectibleLookup,4,FALSE)),0,'Module C Corrected'!AW118),'Module C Corrected'!AW118)</f>
        <v>770937.33</v>
      </c>
      <c r="AX118" s="33">
        <f ca="1">IFERROR(IF(AND($A118=VLOOKUP($A118&amp;"."&amp;$C118,UncollectibleLookup,2,FALSE),$C118=VLOOKUP($A118&amp;"."&amp;$C118,UncollectibleLookup,4,FALSE)),0,'Module C Corrected'!AX118),'Module C Corrected'!AX118)</f>
        <v>490058.73</v>
      </c>
      <c r="AY118" s="33">
        <f ca="1">IFERROR(IF(AND($A118=VLOOKUP($A118&amp;"."&amp;$C118,UncollectibleLookup,2,FALSE),$C118=VLOOKUP($A118&amp;"."&amp;$C118,UncollectibleLookup,4,FALSE)),0,'Module C Corrected'!AY118),'Module C Corrected'!AY118)</f>
        <v>573956.26</v>
      </c>
      <c r="AZ118" s="33">
        <f ca="1">IFERROR(IF(AND($A118=VLOOKUP($A118&amp;"."&amp;$C118,UncollectibleLookup,2,FALSE),$C118=VLOOKUP($A118&amp;"."&amp;$C118,UncollectibleLookup,4,FALSE)),0,'Module C Corrected'!AZ118),'Module C Corrected'!AZ118)</f>
        <v>727926.55</v>
      </c>
      <c r="BA118" s="31">
        <f t="shared" ca="1" si="53"/>
        <v>-3837.31</v>
      </c>
      <c r="BB118" s="31">
        <f t="shared" ca="1" si="53"/>
        <v>-3589.96</v>
      </c>
      <c r="BC118" s="31">
        <f t="shared" ca="1" si="53"/>
        <v>-1868.57</v>
      </c>
      <c r="BD118" s="31">
        <f t="shared" ca="1" si="51"/>
        <v>-745.72</v>
      </c>
      <c r="BE118" s="31">
        <f t="shared" ca="1" si="51"/>
        <v>-2820.93</v>
      </c>
      <c r="BF118" s="31">
        <f t="shared" ca="1" si="51"/>
        <v>-173.56</v>
      </c>
      <c r="BG118" s="31">
        <f t="shared" ca="1" si="51"/>
        <v>0</v>
      </c>
      <c r="BH118" s="31">
        <f t="shared" ca="1" si="51"/>
        <v>0</v>
      </c>
      <c r="BI118" s="31">
        <f t="shared" ca="1" si="51"/>
        <v>0</v>
      </c>
      <c r="BJ118" s="31">
        <f t="shared" ca="1" si="57"/>
        <v>-9736.27</v>
      </c>
      <c r="BK118" s="31">
        <f t="shared" ca="1" si="57"/>
        <v>-11403.1</v>
      </c>
      <c r="BL118" s="31">
        <f t="shared" ca="1" si="57"/>
        <v>-14462.12</v>
      </c>
      <c r="BM118" s="6">
        <f t="shared" ca="1" si="56"/>
        <v>7.0900000000000005E-2</v>
      </c>
      <c r="BN118" s="6">
        <f t="shared" ca="1" si="56"/>
        <v>7.0900000000000005E-2</v>
      </c>
      <c r="BO118" s="6">
        <f t="shared" ca="1" si="56"/>
        <v>7.0900000000000005E-2</v>
      </c>
      <c r="BP118" s="6">
        <f t="shared" ca="1" si="56"/>
        <v>7.0900000000000005E-2</v>
      </c>
      <c r="BQ118" s="6">
        <f t="shared" ca="1" si="56"/>
        <v>7.0900000000000005E-2</v>
      </c>
      <c r="BR118" s="6">
        <f t="shared" ca="1" si="56"/>
        <v>7.0900000000000005E-2</v>
      </c>
      <c r="BS118" s="6">
        <f t="shared" ca="1" si="56"/>
        <v>7.0900000000000005E-2</v>
      </c>
      <c r="BT118" s="6">
        <f t="shared" ca="1" si="56"/>
        <v>7.0900000000000005E-2</v>
      </c>
      <c r="BU118" s="6">
        <f t="shared" ca="1" si="56"/>
        <v>7.0900000000000005E-2</v>
      </c>
      <c r="BV118" s="6">
        <f t="shared" ca="1" si="56"/>
        <v>7.0900000000000005E-2</v>
      </c>
      <c r="BW118" s="6">
        <f t="shared" ca="1" si="56"/>
        <v>7.0900000000000005E-2</v>
      </c>
      <c r="BX118" s="6">
        <f t="shared" ca="1" si="56"/>
        <v>7.0900000000000005E-2</v>
      </c>
      <c r="BY118" s="31">
        <f t="shared" ca="1" si="61"/>
        <v>906884.44</v>
      </c>
      <c r="BZ118" s="31">
        <f t="shared" ca="1" si="61"/>
        <v>848426.21</v>
      </c>
      <c r="CA118" s="31">
        <f t="shared" ca="1" si="61"/>
        <v>441605.23</v>
      </c>
      <c r="CB118" s="31">
        <f t="shared" ca="1" si="58"/>
        <v>132179.12</v>
      </c>
      <c r="CC118" s="31">
        <f t="shared" ca="1" si="58"/>
        <v>500009.21</v>
      </c>
      <c r="CD118" s="31">
        <f t="shared" ca="1" si="58"/>
        <v>30763.08</v>
      </c>
      <c r="CE118" s="31">
        <f t="shared" ca="1" si="58"/>
        <v>164350.67000000001</v>
      </c>
      <c r="CF118" s="31">
        <f t="shared" ca="1" si="58"/>
        <v>580230.12</v>
      </c>
      <c r="CG118" s="31">
        <f t="shared" ca="1" si="58"/>
        <v>904957.89</v>
      </c>
      <c r="CH118" s="31">
        <f t="shared" ca="1" si="58"/>
        <v>575251.06000000006</v>
      </c>
      <c r="CI118" s="31">
        <f t="shared" ca="1" si="58"/>
        <v>673733.42</v>
      </c>
      <c r="CJ118" s="31">
        <f t="shared" ca="1" si="58"/>
        <v>854470.07</v>
      </c>
      <c r="CK118" s="32">
        <f t="shared" ca="1" si="54"/>
        <v>31977.59</v>
      </c>
      <c r="CL118" s="32">
        <f t="shared" ca="1" si="54"/>
        <v>29916.3</v>
      </c>
      <c r="CM118" s="32">
        <f t="shared" ca="1" si="54"/>
        <v>15571.41</v>
      </c>
      <c r="CN118" s="32">
        <f t="shared" ca="1" si="52"/>
        <v>4660.76</v>
      </c>
      <c r="CO118" s="32">
        <f t="shared" ca="1" si="52"/>
        <v>17630.79</v>
      </c>
      <c r="CP118" s="32">
        <f t="shared" ca="1" si="52"/>
        <v>1084.73</v>
      </c>
      <c r="CQ118" s="32">
        <f t="shared" ca="1" si="52"/>
        <v>5795.16</v>
      </c>
      <c r="CR118" s="32">
        <f t="shared" ca="1" si="52"/>
        <v>20459.45</v>
      </c>
      <c r="CS118" s="32">
        <f t="shared" ca="1" si="52"/>
        <v>31909.66</v>
      </c>
      <c r="CT118" s="32">
        <f t="shared" ca="1" si="59"/>
        <v>20283.89</v>
      </c>
      <c r="CU118" s="32">
        <f t="shared" ca="1" si="59"/>
        <v>23756.47</v>
      </c>
      <c r="CV118" s="32">
        <f t="shared" ca="1" si="59"/>
        <v>30129.41</v>
      </c>
      <c r="CW118" s="31">
        <f t="shared" ca="1" si="50"/>
        <v>170120.77999999985</v>
      </c>
      <c r="CX118" s="31">
        <f t="shared" ca="1" si="50"/>
        <v>159154.71</v>
      </c>
      <c r="CY118" s="31">
        <f t="shared" ca="1" si="50"/>
        <v>82839.899999999965</v>
      </c>
      <c r="CZ118" s="31">
        <f t="shared" ca="1" si="50"/>
        <v>24981.660000000003</v>
      </c>
      <c r="DA118" s="31">
        <f t="shared" ca="1" si="50"/>
        <v>94501.039999999979</v>
      </c>
      <c r="DB118" s="31">
        <f t="shared" ca="1" si="50"/>
        <v>5814.170000000001</v>
      </c>
      <c r="DC118" s="31">
        <f t="shared" ca="1" si="50"/>
        <v>30134.820000000007</v>
      </c>
      <c r="DD118" s="31">
        <f t="shared" ca="1" si="50"/>
        <v>106389.15999999997</v>
      </c>
      <c r="DE118" s="31">
        <f t="shared" ca="1" si="50"/>
        <v>165930.22000000009</v>
      </c>
      <c r="DF118" s="31">
        <f t="shared" ca="1" si="60"/>
        <v>115212.49000000009</v>
      </c>
      <c r="DG118" s="31">
        <f t="shared" ca="1" si="60"/>
        <v>134936.73000000001</v>
      </c>
      <c r="DH118" s="31">
        <f t="shared" ca="1" si="60"/>
        <v>171135.04999999993</v>
      </c>
      <c r="DI118" s="32">
        <f t="shared" ca="1" si="36"/>
        <v>8506.0400000000009</v>
      </c>
      <c r="DJ118" s="32">
        <f t="shared" ca="1" si="36"/>
        <v>7957.74</v>
      </c>
      <c r="DK118" s="32">
        <f t="shared" ca="1" si="36"/>
        <v>4142</v>
      </c>
      <c r="DL118" s="32">
        <f t="shared" ca="1" si="36"/>
        <v>1249.08</v>
      </c>
      <c r="DM118" s="32">
        <f t="shared" ca="1" si="36"/>
        <v>4725.05</v>
      </c>
      <c r="DN118" s="32">
        <f t="shared" ca="1" si="36"/>
        <v>290.70999999999998</v>
      </c>
      <c r="DO118" s="32">
        <f t="shared" ca="1" si="46"/>
        <v>1506.74</v>
      </c>
      <c r="DP118" s="32">
        <f t="shared" ca="1" si="46"/>
        <v>5319.46</v>
      </c>
      <c r="DQ118" s="32">
        <f t="shared" ca="1" si="46"/>
        <v>8296.51</v>
      </c>
      <c r="DR118" s="32">
        <f t="shared" ca="1" si="46"/>
        <v>5760.62</v>
      </c>
      <c r="DS118" s="32">
        <f t="shared" ca="1" si="46"/>
        <v>6746.84</v>
      </c>
      <c r="DT118" s="32">
        <f t="shared" ca="1" si="46"/>
        <v>8556.75</v>
      </c>
      <c r="DU118" s="31">
        <f t="shared" ca="1" si="37"/>
        <v>54807.839999999997</v>
      </c>
      <c r="DV118" s="31">
        <f t="shared" ca="1" si="37"/>
        <v>50903.18</v>
      </c>
      <c r="DW118" s="31">
        <f t="shared" ca="1" si="37"/>
        <v>26320.31</v>
      </c>
      <c r="DX118" s="31">
        <f t="shared" ca="1" si="37"/>
        <v>7889.56</v>
      </c>
      <c r="DY118" s="31">
        <f t="shared" ca="1" si="37"/>
        <v>29689.41</v>
      </c>
      <c r="DZ118" s="31">
        <f t="shared" ca="1" si="37"/>
        <v>1816.76</v>
      </c>
      <c r="EA118" s="31">
        <f t="shared" ca="1" si="47"/>
        <v>9366.74</v>
      </c>
      <c r="EB118" s="31">
        <f t="shared" ca="1" si="47"/>
        <v>32887.980000000003</v>
      </c>
      <c r="EC118" s="31">
        <f t="shared" ca="1" si="47"/>
        <v>51012</v>
      </c>
      <c r="ED118" s="31">
        <f t="shared" ca="1" si="47"/>
        <v>35230.44</v>
      </c>
      <c r="EE118" s="31">
        <f t="shared" ca="1" si="47"/>
        <v>41032.639999999999</v>
      </c>
      <c r="EF118" s="31">
        <f t="shared" ca="1" si="47"/>
        <v>51758.8</v>
      </c>
      <c r="EG118" s="32">
        <f t="shared" ca="1" si="38"/>
        <v>233434.65999999986</v>
      </c>
      <c r="EH118" s="32">
        <f t="shared" ca="1" si="38"/>
        <v>218015.62999999998</v>
      </c>
      <c r="EI118" s="32">
        <f t="shared" ca="1" si="38"/>
        <v>113302.20999999996</v>
      </c>
      <c r="EJ118" s="32">
        <f t="shared" ca="1" si="38"/>
        <v>34120.300000000003</v>
      </c>
      <c r="EK118" s="32">
        <f t="shared" ca="1" si="38"/>
        <v>128915.49999999999</v>
      </c>
      <c r="EL118" s="32">
        <f t="shared" ca="1" si="38"/>
        <v>7921.6400000000012</v>
      </c>
      <c r="EM118" s="32">
        <f t="shared" ca="1" si="48"/>
        <v>41008.30000000001</v>
      </c>
      <c r="EN118" s="32">
        <f t="shared" ca="1" si="48"/>
        <v>144596.59999999998</v>
      </c>
      <c r="EO118" s="32">
        <f t="shared" ca="1" si="48"/>
        <v>225238.7300000001</v>
      </c>
      <c r="EP118" s="32">
        <f t="shared" ca="1" si="48"/>
        <v>156203.5500000001</v>
      </c>
      <c r="EQ118" s="32">
        <f t="shared" ca="1" si="48"/>
        <v>182716.21000000002</v>
      </c>
      <c r="ER118" s="32">
        <f t="shared" ca="1" si="48"/>
        <v>231450.59999999992</v>
      </c>
    </row>
    <row r="119" spans="1:148">
      <c r="A119" t="s">
        <v>469</v>
      </c>
      <c r="B119" s="1" t="s">
        <v>24</v>
      </c>
      <c r="C119" t="str">
        <f t="shared" ca="1" si="40"/>
        <v>SD4</v>
      </c>
      <c r="D119" t="str">
        <f t="shared" ca="1" si="41"/>
        <v>Sundance #4</v>
      </c>
      <c r="E119" s="51">
        <f ca="1">IFERROR(IF(AND($A119=VLOOKUP($A119&amp;"."&amp;$C119,UncollectibleLookup,2,FALSE),$C119=VLOOKUP($A119&amp;"."&amp;$C119,UncollectibleLookup,4,FALSE)),0,'Module C Corrected'!E119),'Module C Corrected'!E119)</f>
        <v>109446.6774</v>
      </c>
      <c r="F119" s="51">
        <f ca="1">IFERROR(IF(AND($A119=VLOOKUP($A119&amp;"."&amp;$C119,UncollectibleLookup,2,FALSE),$C119=VLOOKUP($A119&amp;"."&amp;$C119,UncollectibleLookup,4,FALSE)),0,'Module C Corrected'!F119),'Module C Corrected'!F119)</f>
        <v>121906.5638</v>
      </c>
      <c r="G119" s="51">
        <f ca="1">IFERROR(IF(AND($A119=VLOOKUP($A119&amp;"."&amp;$C119,UncollectibleLookup,2,FALSE),$C119=VLOOKUP($A119&amp;"."&amp;$C119,UncollectibleLookup,4,FALSE)),0,'Module C Corrected'!G119),'Module C Corrected'!G119)</f>
        <v>236040.9081</v>
      </c>
      <c r="H119" s="51">
        <f ca="1">IFERROR(IF(AND($A119=VLOOKUP($A119&amp;"."&amp;$C119,UncollectibleLookup,2,FALSE),$C119=VLOOKUP($A119&amp;"."&amp;$C119,UncollectibleLookup,4,FALSE)),0,'Module C Corrected'!H119),'Module C Corrected'!H119)</f>
        <v>286593.81880000001</v>
      </c>
      <c r="I119" s="51">
        <f ca="1">IFERROR(IF(AND($A119=VLOOKUP($A119&amp;"."&amp;$C119,UncollectibleLookup,2,FALSE),$C119=VLOOKUP($A119&amp;"."&amp;$C119,UncollectibleLookup,4,FALSE)),0,'Module C Corrected'!I119),'Module C Corrected'!I119)</f>
        <v>257664.5092</v>
      </c>
      <c r="J119" s="51">
        <f ca="1">IFERROR(IF(AND($A119=VLOOKUP($A119&amp;"."&amp;$C119,UncollectibleLookup,2,FALSE),$C119=VLOOKUP($A119&amp;"."&amp;$C119,UncollectibleLookup,4,FALSE)),0,'Module C Corrected'!J119),'Module C Corrected'!J119)</f>
        <v>250178.70250000001</v>
      </c>
      <c r="K119" s="51">
        <f ca="1">IFERROR(IF(AND($A119=VLOOKUP($A119&amp;"."&amp;$C119,UncollectibleLookup,2,FALSE),$C119=VLOOKUP($A119&amp;"."&amp;$C119,UncollectibleLookup,4,FALSE)),0,'Module C Corrected'!K119),'Module C Corrected'!K119)</f>
        <v>180852.14619999999</v>
      </c>
      <c r="L119" s="51">
        <f ca="1">IFERROR(IF(AND($A119=VLOOKUP($A119&amp;"."&amp;$C119,UncollectibleLookup,2,FALSE),$C119=VLOOKUP($A119&amp;"."&amp;$C119,UncollectibleLookup,4,FALSE)),0,'Module C Corrected'!L119),'Module C Corrected'!L119)</f>
        <v>151964.54068599999</v>
      </c>
      <c r="M119" s="51">
        <f ca="1">IFERROR(IF(AND($A119=VLOOKUP($A119&amp;"."&amp;$C119,UncollectibleLookup,2,FALSE),$C119=VLOOKUP($A119&amp;"."&amp;$C119,UncollectibleLookup,4,FALSE)),0,'Module C Corrected'!M119),'Module C Corrected'!M119)</f>
        <v>177037.15801849999</v>
      </c>
      <c r="N119" s="51">
        <f ca="1">IFERROR(IF(AND($A119=VLOOKUP($A119&amp;"."&amp;$C119,UncollectibleLookup,2,FALSE),$C119=VLOOKUP($A119&amp;"."&amp;$C119,UncollectibleLookup,4,FALSE)),0,'Module C Corrected'!N119),'Module C Corrected'!N119)</f>
        <v>263728.42161999998</v>
      </c>
      <c r="O119" s="51">
        <f ca="1">IFERROR(IF(AND($A119=VLOOKUP($A119&amp;"."&amp;$C119,UncollectibleLookup,2,FALSE),$C119=VLOOKUP($A119&amp;"."&amp;$C119,UncollectibleLookup,4,FALSE)),0,'Module C Corrected'!O119),'Module C Corrected'!O119)</f>
        <v>118028.31649139999</v>
      </c>
      <c r="P119" s="51">
        <f ca="1">IFERROR(IF(AND($A119=VLOOKUP($A119&amp;"."&amp;$C119,UncollectibleLookup,2,FALSE),$C119=VLOOKUP($A119&amp;"."&amp;$C119,UncollectibleLookup,4,FALSE)),0,'Module C Corrected'!P119),'Module C Corrected'!P119)</f>
        <v>237111.75496680001</v>
      </c>
      <c r="Q119" s="32">
        <f ca="1">IFERROR(IF(AND($A119=VLOOKUP($A119&amp;"."&amp;$C119,UncollectibleLookup,2,FALSE),$C119=VLOOKUP($A119&amp;"."&amp;$C119,UncollectibleLookup,4,FALSE)),0,'Module C Corrected'!Q119),'Module C Corrected'!Q119)</f>
        <v>11552939.939999999</v>
      </c>
      <c r="R119" s="32">
        <f ca="1">IFERROR(IF(AND($A119=VLOOKUP($A119&amp;"."&amp;$C119,UncollectibleLookup,2,FALSE),$C119=VLOOKUP($A119&amp;"."&amp;$C119,UncollectibleLookup,4,FALSE)),0,'Module C Corrected'!R119),'Module C Corrected'!R119)</f>
        <v>6062456.96</v>
      </c>
      <c r="S119" s="32">
        <f ca="1">IFERROR(IF(AND($A119=VLOOKUP($A119&amp;"."&amp;$C119,UncollectibleLookup,2,FALSE),$C119=VLOOKUP($A119&amp;"."&amp;$C119,UncollectibleLookup,4,FALSE)),0,'Module C Corrected'!S119),'Module C Corrected'!S119)</f>
        <v>9328682.5700000003</v>
      </c>
      <c r="T119" s="32">
        <f ca="1">IFERROR(IF(AND($A119=VLOOKUP($A119&amp;"."&amp;$C119,UncollectibleLookup,2,FALSE),$C119=VLOOKUP($A119&amp;"."&amp;$C119,UncollectibleLookup,4,FALSE)),0,'Module C Corrected'!T119),'Module C Corrected'!T119)</f>
        <v>8568923.2799999993</v>
      </c>
      <c r="U119" s="32">
        <f ca="1">IFERROR(IF(AND($A119=VLOOKUP($A119&amp;"."&amp;$C119,UncollectibleLookup,2,FALSE),$C119=VLOOKUP($A119&amp;"."&amp;$C119,UncollectibleLookup,4,FALSE)),0,'Module C Corrected'!U119),'Module C Corrected'!U119)</f>
        <v>7889270.2800000003</v>
      </c>
      <c r="V119" s="32">
        <f ca="1">IFERROR(IF(AND($A119=VLOOKUP($A119&amp;"."&amp;$C119,UncollectibleLookup,2,FALSE),$C119=VLOOKUP($A119&amp;"."&amp;$C119,UncollectibleLookup,4,FALSE)),0,'Module C Corrected'!V119),'Module C Corrected'!V119)</f>
        <v>8438541.4199999999</v>
      </c>
      <c r="W119" s="32">
        <f ca="1">IFERROR(IF(AND($A119=VLOOKUP($A119&amp;"."&amp;$C119,UncollectibleLookup,2,FALSE),$C119=VLOOKUP($A119&amp;"."&amp;$C119,UncollectibleLookup,4,FALSE)),0,'Module C Corrected'!W119),'Module C Corrected'!W119)</f>
        <v>7596061.7699999996</v>
      </c>
      <c r="X119" s="32">
        <f ca="1">IFERROR(IF(AND($A119=VLOOKUP($A119&amp;"."&amp;$C119,UncollectibleLookup,2,FALSE),$C119=VLOOKUP($A119&amp;"."&amp;$C119,UncollectibleLookup,4,FALSE)),0,'Module C Corrected'!X119),'Module C Corrected'!X119)</f>
        <v>6045472.0499999998</v>
      </c>
      <c r="Y119" s="32">
        <f ca="1">IFERROR(IF(AND($A119=VLOOKUP($A119&amp;"."&amp;$C119,UncollectibleLookup,2,FALSE),$C119=VLOOKUP($A119&amp;"."&amp;$C119,UncollectibleLookup,4,FALSE)),0,'Module C Corrected'!Y119),'Module C Corrected'!Y119)</f>
        <v>14165759.25</v>
      </c>
      <c r="Z119" s="32">
        <f ca="1">IFERROR(IF(AND($A119=VLOOKUP($A119&amp;"."&amp;$C119,UncollectibleLookup,2,FALSE),$C119=VLOOKUP($A119&amp;"."&amp;$C119,UncollectibleLookup,4,FALSE)),0,'Module C Corrected'!Z119),'Module C Corrected'!Z119)</f>
        <v>9266220.9800000004</v>
      </c>
      <c r="AA119" s="32">
        <f ca="1">IFERROR(IF(AND($A119=VLOOKUP($A119&amp;"."&amp;$C119,UncollectibleLookup,2,FALSE),$C119=VLOOKUP($A119&amp;"."&amp;$C119,UncollectibleLookup,4,FALSE)),0,'Module C Corrected'!AA119),'Module C Corrected'!AA119)</f>
        <v>5704547.2300000004</v>
      </c>
      <c r="AB119" s="32">
        <f ca="1">IFERROR(IF(AND($A119=VLOOKUP($A119&amp;"."&amp;$C119,UncollectibleLookup,2,FALSE),$C119=VLOOKUP($A119&amp;"."&amp;$C119,UncollectibleLookup,4,FALSE)),0,'Module C Corrected'!AB119),'Module C Corrected'!AB119)</f>
        <v>11903264.220000001</v>
      </c>
      <c r="AC119" s="2">
        <f>IF(ISBLANK('Module C Corrected'!AC119),"",'Module C Corrected'!AC119)</f>
        <v>6.04</v>
      </c>
      <c r="AD119" s="2">
        <f>IF(ISBLANK('Module C Corrected'!AD119),"",'Module C Corrected'!AD119)</f>
        <v>6.04</v>
      </c>
      <c r="AE119" s="2">
        <f>IF(ISBLANK('Module C Corrected'!AE119),"",'Module C Corrected'!AE119)</f>
        <v>6.04</v>
      </c>
      <c r="AF119" s="2">
        <f>IF(ISBLANK('Module C Corrected'!AF119),"",'Module C Corrected'!AF119)</f>
        <v>6.04</v>
      </c>
      <c r="AG119" s="2">
        <f>IF(ISBLANK('Module C Corrected'!AG119),"",'Module C Corrected'!AG119)</f>
        <v>6.04</v>
      </c>
      <c r="AH119" s="2">
        <f>IF(ISBLANK('Module C Corrected'!AH119),"",'Module C Corrected'!AH119)</f>
        <v>6.04</v>
      </c>
      <c r="AI119" s="2">
        <f>IF(ISBLANK('Module C Corrected'!AI119),"",'Module C Corrected'!AI119)</f>
        <v>6.04</v>
      </c>
      <c r="AJ119" s="2">
        <f>IF(ISBLANK('Module C Corrected'!AJ119),"",'Module C Corrected'!AJ119)</f>
        <v>6.04</v>
      </c>
      <c r="AK119" s="2">
        <f>IF(ISBLANK('Module C Corrected'!AK119),"",'Module C Corrected'!AK119)</f>
        <v>6.04</v>
      </c>
      <c r="AL119" s="2">
        <f>IF(ISBLANK('Module C Corrected'!AL119),"",'Module C Corrected'!AL119)</f>
        <v>6.04</v>
      </c>
      <c r="AM119" s="2">
        <f>IF(ISBLANK('Module C Corrected'!AM119),"",'Module C Corrected'!AM119)</f>
        <v>6.04</v>
      </c>
      <c r="AN119" s="2">
        <f>IF(ISBLANK('Module C Corrected'!AN119),"",'Module C Corrected'!AN119)</f>
        <v>6.04</v>
      </c>
      <c r="AO119" s="33">
        <f ca="1">IFERROR(IF(AND($A119=VLOOKUP($A119&amp;"."&amp;$C119,UncollectibleLookup,2,FALSE),$C119=VLOOKUP($A119&amp;"."&amp;$C119,UncollectibleLookup,4,FALSE)),0,'Module C Corrected'!AO119),'Module C Corrected'!AO119)</f>
        <v>697797.57</v>
      </c>
      <c r="AP119" s="33">
        <f ca="1">IFERROR(IF(AND($A119=VLOOKUP($A119&amp;"."&amp;$C119,UncollectibleLookup,2,FALSE),$C119=VLOOKUP($A119&amp;"."&amp;$C119,UncollectibleLookup,4,FALSE)),0,'Module C Corrected'!AP119),'Module C Corrected'!AP119)</f>
        <v>366172.4</v>
      </c>
      <c r="AQ119" s="33">
        <f ca="1">IFERROR(IF(AND($A119=VLOOKUP($A119&amp;"."&amp;$C119,UncollectibleLookup,2,FALSE),$C119=VLOOKUP($A119&amp;"."&amp;$C119,UncollectibleLookup,4,FALSE)),0,'Module C Corrected'!AQ119),'Module C Corrected'!AQ119)</f>
        <v>563452.43000000005</v>
      </c>
      <c r="AR119" s="33">
        <f ca="1">IFERROR(IF(AND($A119=VLOOKUP($A119&amp;"."&amp;$C119,UncollectibleLookup,2,FALSE),$C119=VLOOKUP($A119&amp;"."&amp;$C119,UncollectibleLookup,4,FALSE)),0,'Module C Corrected'!AR119),'Module C Corrected'!AR119)</f>
        <v>517562.97</v>
      </c>
      <c r="AS119" s="33">
        <f ca="1">IFERROR(IF(AND($A119=VLOOKUP($A119&amp;"."&amp;$C119,UncollectibleLookup,2,FALSE),$C119=VLOOKUP($A119&amp;"."&amp;$C119,UncollectibleLookup,4,FALSE)),0,'Module C Corrected'!AS119),'Module C Corrected'!AS119)</f>
        <v>476511.92</v>
      </c>
      <c r="AT119" s="33">
        <f ca="1">IFERROR(IF(AND($A119=VLOOKUP($A119&amp;"."&amp;$C119,UncollectibleLookup,2,FALSE),$C119=VLOOKUP($A119&amp;"."&amp;$C119,UncollectibleLookup,4,FALSE)),0,'Module C Corrected'!AT119),'Module C Corrected'!AT119)</f>
        <v>509687.9</v>
      </c>
      <c r="AU119" s="33">
        <f ca="1">IFERROR(IF(AND($A119=VLOOKUP($A119&amp;"."&amp;$C119,UncollectibleLookup,2,FALSE),$C119=VLOOKUP($A119&amp;"."&amp;$C119,UncollectibleLookup,4,FALSE)),0,'Module C Corrected'!AU119),'Module C Corrected'!AU119)</f>
        <v>458802.13</v>
      </c>
      <c r="AV119" s="33">
        <f ca="1">IFERROR(IF(AND($A119=VLOOKUP($A119&amp;"."&amp;$C119,UncollectibleLookup,2,FALSE),$C119=VLOOKUP($A119&amp;"."&amp;$C119,UncollectibleLookup,4,FALSE)),0,'Module C Corrected'!AV119),'Module C Corrected'!AV119)</f>
        <v>365146.51</v>
      </c>
      <c r="AW119" s="33">
        <f ca="1">IFERROR(IF(AND($A119=VLOOKUP($A119&amp;"."&amp;$C119,UncollectibleLookup,2,FALSE),$C119=VLOOKUP($A119&amp;"."&amp;$C119,UncollectibleLookup,4,FALSE)),0,'Module C Corrected'!AW119),'Module C Corrected'!AW119)</f>
        <v>855611.86</v>
      </c>
      <c r="AX119" s="33">
        <f ca="1">IFERROR(IF(AND($A119=VLOOKUP($A119&amp;"."&amp;$C119,UncollectibleLookup,2,FALSE),$C119=VLOOKUP($A119&amp;"."&amp;$C119,UncollectibleLookup,4,FALSE)),0,'Module C Corrected'!AX119),'Module C Corrected'!AX119)</f>
        <v>559679.75</v>
      </c>
      <c r="AY119" s="33">
        <f ca="1">IFERROR(IF(AND($A119=VLOOKUP($A119&amp;"."&amp;$C119,UncollectibleLookup,2,FALSE),$C119=VLOOKUP($A119&amp;"."&amp;$C119,UncollectibleLookup,4,FALSE)),0,'Module C Corrected'!AY119),'Module C Corrected'!AY119)</f>
        <v>344554.65</v>
      </c>
      <c r="AZ119" s="33">
        <f ca="1">IFERROR(IF(AND($A119=VLOOKUP($A119&amp;"."&amp;$C119,UncollectibleLookup,2,FALSE),$C119=VLOOKUP($A119&amp;"."&amp;$C119,UncollectibleLookup,4,FALSE)),0,'Module C Corrected'!AZ119),'Module C Corrected'!AZ119)</f>
        <v>718957.16</v>
      </c>
      <c r="BA119" s="31">
        <f t="shared" ca="1" si="53"/>
        <v>-3465.88</v>
      </c>
      <c r="BB119" s="31">
        <f t="shared" ca="1" si="53"/>
        <v>-1818.74</v>
      </c>
      <c r="BC119" s="31">
        <f t="shared" ca="1" si="53"/>
        <v>-2798.6</v>
      </c>
      <c r="BD119" s="31">
        <f t="shared" ca="1" si="51"/>
        <v>-3427.57</v>
      </c>
      <c r="BE119" s="31">
        <f t="shared" ca="1" si="51"/>
        <v>-3155.71</v>
      </c>
      <c r="BF119" s="31">
        <f t="shared" ca="1" si="51"/>
        <v>-3375.42</v>
      </c>
      <c r="BG119" s="31">
        <f t="shared" ca="1" si="51"/>
        <v>0</v>
      </c>
      <c r="BH119" s="31">
        <f t="shared" ca="1" si="51"/>
        <v>0</v>
      </c>
      <c r="BI119" s="31">
        <f t="shared" ca="1" si="51"/>
        <v>0</v>
      </c>
      <c r="BJ119" s="31">
        <f t="shared" ca="1" si="57"/>
        <v>-11119.47</v>
      </c>
      <c r="BK119" s="31">
        <f t="shared" ca="1" si="57"/>
        <v>-6845.46</v>
      </c>
      <c r="BL119" s="31">
        <f t="shared" ca="1" si="57"/>
        <v>-14283.92</v>
      </c>
      <c r="BM119" s="6">
        <f t="shared" ca="1" si="56"/>
        <v>7.0999999999999994E-2</v>
      </c>
      <c r="BN119" s="6">
        <f t="shared" ca="1" si="56"/>
        <v>7.0999999999999994E-2</v>
      </c>
      <c r="BO119" s="6">
        <f t="shared" ca="1" si="56"/>
        <v>7.0999999999999994E-2</v>
      </c>
      <c r="BP119" s="6">
        <f t="shared" ca="1" si="56"/>
        <v>7.0999999999999994E-2</v>
      </c>
      <c r="BQ119" s="6">
        <f t="shared" ca="1" si="56"/>
        <v>7.0999999999999994E-2</v>
      </c>
      <c r="BR119" s="6">
        <f t="shared" ca="1" si="56"/>
        <v>7.0999999999999994E-2</v>
      </c>
      <c r="BS119" s="6">
        <f t="shared" ca="1" si="56"/>
        <v>7.0999999999999994E-2</v>
      </c>
      <c r="BT119" s="6">
        <f t="shared" ca="1" si="56"/>
        <v>7.0999999999999994E-2</v>
      </c>
      <c r="BU119" s="6">
        <f t="shared" ca="1" si="56"/>
        <v>7.0999999999999994E-2</v>
      </c>
      <c r="BV119" s="6">
        <f t="shared" ca="1" si="56"/>
        <v>7.0999999999999994E-2</v>
      </c>
      <c r="BW119" s="6">
        <f t="shared" ca="1" si="56"/>
        <v>7.0999999999999994E-2</v>
      </c>
      <c r="BX119" s="6">
        <f t="shared" ca="1" si="56"/>
        <v>7.0999999999999994E-2</v>
      </c>
      <c r="BY119" s="31">
        <f t="shared" ca="1" si="61"/>
        <v>820258.74</v>
      </c>
      <c r="BZ119" s="31">
        <f t="shared" ca="1" si="61"/>
        <v>430434.44</v>
      </c>
      <c r="CA119" s="31">
        <f t="shared" ca="1" si="61"/>
        <v>662336.46</v>
      </c>
      <c r="CB119" s="31">
        <f t="shared" ca="1" si="58"/>
        <v>608393.55000000005</v>
      </c>
      <c r="CC119" s="31">
        <f t="shared" ca="1" si="58"/>
        <v>560138.18999999994</v>
      </c>
      <c r="CD119" s="31">
        <f t="shared" ca="1" si="58"/>
        <v>599136.43999999994</v>
      </c>
      <c r="CE119" s="31">
        <f t="shared" ca="1" si="58"/>
        <v>539320.39</v>
      </c>
      <c r="CF119" s="31">
        <f t="shared" ca="1" si="58"/>
        <v>429228.52</v>
      </c>
      <c r="CG119" s="31">
        <f t="shared" ca="1" si="58"/>
        <v>1005768.91</v>
      </c>
      <c r="CH119" s="31">
        <f t="shared" ca="1" si="58"/>
        <v>657901.68999999994</v>
      </c>
      <c r="CI119" s="31">
        <f t="shared" ca="1" si="58"/>
        <v>405022.85</v>
      </c>
      <c r="CJ119" s="31">
        <f t="shared" ca="1" si="58"/>
        <v>845131.76</v>
      </c>
      <c r="CK119" s="32">
        <f t="shared" ca="1" si="54"/>
        <v>28882.35</v>
      </c>
      <c r="CL119" s="32">
        <f t="shared" ca="1" si="54"/>
        <v>15156.14</v>
      </c>
      <c r="CM119" s="32">
        <f t="shared" ca="1" si="54"/>
        <v>23321.71</v>
      </c>
      <c r="CN119" s="32">
        <f t="shared" ca="1" si="52"/>
        <v>21422.31</v>
      </c>
      <c r="CO119" s="32">
        <f t="shared" ca="1" si="52"/>
        <v>19723.18</v>
      </c>
      <c r="CP119" s="32">
        <f t="shared" ca="1" si="52"/>
        <v>21096.35</v>
      </c>
      <c r="CQ119" s="32">
        <f t="shared" ca="1" si="52"/>
        <v>18990.150000000001</v>
      </c>
      <c r="CR119" s="32">
        <f t="shared" ca="1" si="52"/>
        <v>15113.68</v>
      </c>
      <c r="CS119" s="32">
        <f t="shared" ca="1" si="52"/>
        <v>35414.400000000001</v>
      </c>
      <c r="CT119" s="32">
        <f t="shared" ca="1" si="59"/>
        <v>23165.55</v>
      </c>
      <c r="CU119" s="32">
        <f t="shared" ca="1" si="59"/>
        <v>14261.37</v>
      </c>
      <c r="CV119" s="32">
        <f t="shared" ca="1" si="59"/>
        <v>29758.16</v>
      </c>
      <c r="CW119" s="31">
        <f t="shared" ca="1" si="50"/>
        <v>154809.40000000002</v>
      </c>
      <c r="CX119" s="31">
        <f t="shared" ca="1" si="50"/>
        <v>81236.92</v>
      </c>
      <c r="CY119" s="31">
        <f t="shared" ca="1" si="50"/>
        <v>125004.33999999988</v>
      </c>
      <c r="CZ119" s="31">
        <f t="shared" ca="1" si="50"/>
        <v>115680.46000000014</v>
      </c>
      <c r="DA119" s="31">
        <f t="shared" ca="1" si="50"/>
        <v>106505.16000000002</v>
      </c>
      <c r="DB119" s="31">
        <f t="shared" ca="1" si="50"/>
        <v>113920.3099999999</v>
      </c>
      <c r="DC119" s="31">
        <f t="shared" ca="1" si="50"/>
        <v>99508.410000000033</v>
      </c>
      <c r="DD119" s="31">
        <f t="shared" ca="1" si="50"/>
        <v>79195.69</v>
      </c>
      <c r="DE119" s="31">
        <f t="shared" ca="1" si="50"/>
        <v>185571.45000000007</v>
      </c>
      <c r="DF119" s="31">
        <f t="shared" ca="1" si="60"/>
        <v>132506.96</v>
      </c>
      <c r="DG119" s="31">
        <f t="shared" ca="1" si="60"/>
        <v>81575.029999999955</v>
      </c>
      <c r="DH119" s="31">
        <f t="shared" ca="1" si="60"/>
        <v>170216.68000000002</v>
      </c>
      <c r="DI119" s="32">
        <f t="shared" ca="1" si="36"/>
        <v>7740.47</v>
      </c>
      <c r="DJ119" s="32">
        <f t="shared" ca="1" si="36"/>
        <v>4061.85</v>
      </c>
      <c r="DK119" s="32">
        <f t="shared" ca="1" si="36"/>
        <v>6250.22</v>
      </c>
      <c r="DL119" s="32">
        <f t="shared" ref="DL119:DQ146" ca="1" si="62">ROUND(CZ119*5%,2)</f>
        <v>5784.02</v>
      </c>
      <c r="DM119" s="32">
        <f t="shared" ca="1" si="62"/>
        <v>5325.26</v>
      </c>
      <c r="DN119" s="32">
        <f t="shared" ca="1" si="62"/>
        <v>5696.02</v>
      </c>
      <c r="DO119" s="32">
        <f t="shared" ca="1" si="46"/>
        <v>4975.42</v>
      </c>
      <c r="DP119" s="32">
        <f t="shared" ca="1" si="46"/>
        <v>3959.78</v>
      </c>
      <c r="DQ119" s="32">
        <f t="shared" ca="1" si="46"/>
        <v>9278.57</v>
      </c>
      <c r="DR119" s="32">
        <f t="shared" ca="1" si="46"/>
        <v>6625.35</v>
      </c>
      <c r="DS119" s="32">
        <f t="shared" ca="1" si="46"/>
        <v>4078.75</v>
      </c>
      <c r="DT119" s="32">
        <f t="shared" ca="1" si="46"/>
        <v>8510.83</v>
      </c>
      <c r="DU119" s="31">
        <f t="shared" ca="1" si="37"/>
        <v>49874.97</v>
      </c>
      <c r="DV119" s="31">
        <f t="shared" ca="1" si="37"/>
        <v>25982.38</v>
      </c>
      <c r="DW119" s="31">
        <f t="shared" ca="1" si="37"/>
        <v>39717</v>
      </c>
      <c r="DX119" s="31">
        <f t="shared" ref="DX119:EC146" ca="1" si="63">ROUND(CZ119*DX$3,2)</f>
        <v>36533.51</v>
      </c>
      <c r="DY119" s="31">
        <f t="shared" ca="1" si="63"/>
        <v>33460.75</v>
      </c>
      <c r="DZ119" s="31">
        <f t="shared" ca="1" si="63"/>
        <v>35596.86</v>
      </c>
      <c r="EA119" s="31">
        <f t="shared" ca="1" si="47"/>
        <v>30929.97</v>
      </c>
      <c r="EB119" s="31">
        <f t="shared" ca="1" si="47"/>
        <v>24481.69</v>
      </c>
      <c r="EC119" s="31">
        <f t="shared" ca="1" si="47"/>
        <v>57050.32</v>
      </c>
      <c r="ED119" s="31">
        <f t="shared" ca="1" si="47"/>
        <v>40518.86</v>
      </c>
      <c r="EE119" s="31">
        <f t="shared" ca="1" si="47"/>
        <v>24805.99</v>
      </c>
      <c r="EF119" s="31">
        <f t="shared" ca="1" si="47"/>
        <v>51481.04</v>
      </c>
      <c r="EG119" s="32">
        <f t="shared" ca="1" si="38"/>
        <v>212424.84000000003</v>
      </c>
      <c r="EH119" s="32">
        <f t="shared" ca="1" si="38"/>
        <v>111281.15000000001</v>
      </c>
      <c r="EI119" s="32">
        <f t="shared" ca="1" si="38"/>
        <v>170971.55999999988</v>
      </c>
      <c r="EJ119" s="32">
        <f t="shared" ref="EJ119:EO146" ca="1" si="64">CZ119+DL119+DX119</f>
        <v>157997.99000000014</v>
      </c>
      <c r="EK119" s="32">
        <f t="shared" ca="1" si="64"/>
        <v>145291.17000000001</v>
      </c>
      <c r="EL119" s="32">
        <f t="shared" ca="1" si="64"/>
        <v>155213.18999999989</v>
      </c>
      <c r="EM119" s="32">
        <f t="shared" ca="1" si="48"/>
        <v>135413.80000000005</v>
      </c>
      <c r="EN119" s="32">
        <f t="shared" ca="1" si="48"/>
        <v>107637.16</v>
      </c>
      <c r="EO119" s="32">
        <f t="shared" ca="1" si="48"/>
        <v>251900.34000000008</v>
      </c>
      <c r="EP119" s="32">
        <f t="shared" ca="1" si="48"/>
        <v>179651.16999999998</v>
      </c>
      <c r="EQ119" s="32">
        <f t="shared" ca="1" si="48"/>
        <v>110459.76999999996</v>
      </c>
      <c r="ER119" s="32">
        <f t="shared" ca="1" si="48"/>
        <v>230208.55000000002</v>
      </c>
    </row>
    <row r="120" spans="1:148">
      <c r="A120" t="s">
        <v>470</v>
      </c>
      <c r="B120" s="1" t="s">
        <v>28</v>
      </c>
      <c r="C120" t="str">
        <f t="shared" ca="1" si="40"/>
        <v>SD5</v>
      </c>
      <c r="D120" t="str">
        <f t="shared" ca="1" si="41"/>
        <v>Sundance #5</v>
      </c>
      <c r="E120" s="51">
        <f ca="1">IFERROR(IF(AND($A120=VLOOKUP($A120&amp;"."&amp;$C120,UncollectibleLookup,2,FALSE),$C120=VLOOKUP($A120&amp;"."&amp;$C120,UncollectibleLookup,4,FALSE)),0,'Module C Corrected'!E120),'Module C Corrected'!E120)</f>
        <v>183381.61470000001</v>
      </c>
      <c r="F120" s="51">
        <f ca="1">IFERROR(IF(AND($A120=VLOOKUP($A120&amp;"."&amp;$C120,UncollectibleLookup,2,FALSE),$C120=VLOOKUP($A120&amp;"."&amp;$C120,UncollectibleLookup,4,FALSE)),0,'Module C Corrected'!F120),'Module C Corrected'!F120)</f>
        <v>209238.94080000001</v>
      </c>
      <c r="G120" s="51">
        <f ca="1">IFERROR(IF(AND($A120=VLOOKUP($A120&amp;"."&amp;$C120,UncollectibleLookup,2,FALSE),$C120=VLOOKUP($A120&amp;"."&amp;$C120,UncollectibleLookup,4,FALSE)),0,'Module C Corrected'!G120),'Module C Corrected'!G120)</f>
        <v>236297.0319</v>
      </c>
      <c r="H120" s="51">
        <f ca="1">IFERROR(IF(AND($A120=VLOOKUP($A120&amp;"."&amp;$C120,UncollectibleLookup,2,FALSE),$C120=VLOOKUP($A120&amp;"."&amp;$C120,UncollectibleLookup,4,FALSE)),0,'Module C Corrected'!H120),'Module C Corrected'!H120)</f>
        <v>209596.29389999999</v>
      </c>
      <c r="I120" s="51">
        <f ca="1">IFERROR(IF(AND($A120=VLOOKUP($A120&amp;"."&amp;$C120,UncollectibleLookup,2,FALSE),$C120=VLOOKUP($A120&amp;"."&amp;$C120,UncollectibleLookup,4,FALSE)),0,'Module C Corrected'!I120),'Module C Corrected'!I120)</f>
        <v>224874.0914</v>
      </c>
      <c r="J120" s="51">
        <f ca="1">IFERROR(IF(AND($A120=VLOOKUP($A120&amp;"."&amp;$C120,UncollectibleLookup,2,FALSE),$C120=VLOOKUP($A120&amp;"."&amp;$C120,UncollectibleLookup,4,FALSE)),0,'Module C Corrected'!J120),'Module C Corrected'!J120)</f>
        <v>189379.3119</v>
      </c>
      <c r="K120" s="51">
        <f ca="1">IFERROR(IF(AND($A120=VLOOKUP($A120&amp;"."&amp;$C120,UncollectibleLookup,2,FALSE),$C120=VLOOKUP($A120&amp;"."&amp;$C120,UncollectibleLookup,4,FALSE)),0,'Module C Corrected'!K120),'Module C Corrected'!K120)</f>
        <v>171247.10889999999</v>
      </c>
      <c r="L120" s="51">
        <f ca="1">IFERROR(IF(AND($A120=VLOOKUP($A120&amp;"."&amp;$C120,UncollectibleLookup,2,FALSE),$C120=VLOOKUP($A120&amp;"."&amp;$C120,UncollectibleLookup,4,FALSE)),0,'Module C Corrected'!L120),'Module C Corrected'!L120)</f>
        <v>79628.840324699995</v>
      </c>
      <c r="M120" s="51">
        <f ca="1">IFERROR(IF(AND($A120=VLOOKUP($A120&amp;"."&amp;$C120,UncollectibleLookup,2,FALSE),$C120=VLOOKUP($A120&amp;"."&amp;$C120,UncollectibleLookup,4,FALSE)),0,'Module C Corrected'!M120),'Module C Corrected'!M120)</f>
        <v>0</v>
      </c>
      <c r="N120" s="51">
        <f ca="1">IFERROR(IF(AND($A120=VLOOKUP($A120&amp;"."&amp;$C120,UncollectibleLookup,2,FALSE),$C120=VLOOKUP($A120&amp;"."&amp;$C120,UncollectibleLookup,4,FALSE)),0,'Module C Corrected'!N120),'Module C Corrected'!N120)</f>
        <v>0</v>
      </c>
      <c r="O120" s="51">
        <f ca="1">IFERROR(IF(AND($A120=VLOOKUP($A120&amp;"."&amp;$C120,UncollectibleLookup,2,FALSE),$C120=VLOOKUP($A120&amp;"."&amp;$C120,UncollectibleLookup,4,FALSE)),0,'Module C Corrected'!O120),'Module C Corrected'!O120)</f>
        <v>139878.26978430001</v>
      </c>
      <c r="P120" s="51">
        <f ca="1">IFERROR(IF(AND($A120=VLOOKUP($A120&amp;"."&amp;$C120,UncollectibleLookup,2,FALSE),$C120=VLOOKUP($A120&amp;"."&amp;$C120,UncollectibleLookup,4,FALSE)),0,'Module C Corrected'!P120),'Module C Corrected'!P120)</f>
        <v>260002.9009366</v>
      </c>
      <c r="Q120" s="32">
        <f ca="1">IFERROR(IF(AND($A120=VLOOKUP($A120&amp;"."&amp;$C120,UncollectibleLookup,2,FALSE),$C120=VLOOKUP($A120&amp;"."&amp;$C120,UncollectibleLookup,4,FALSE)),0,'Module C Corrected'!Q120),'Module C Corrected'!Q120)</f>
        <v>16915759.84</v>
      </c>
      <c r="R120" s="32">
        <f ca="1">IFERROR(IF(AND($A120=VLOOKUP($A120&amp;"."&amp;$C120,UncollectibleLookup,2,FALSE),$C120=VLOOKUP($A120&amp;"."&amp;$C120,UncollectibleLookup,4,FALSE)),0,'Module C Corrected'!R120),'Module C Corrected'!R120)</f>
        <v>11225742.859999999</v>
      </c>
      <c r="S120" s="32">
        <f ca="1">IFERROR(IF(AND($A120=VLOOKUP($A120&amp;"."&amp;$C120,UncollectibleLookup,2,FALSE),$C120=VLOOKUP($A120&amp;"."&amp;$C120,UncollectibleLookup,4,FALSE)),0,'Module C Corrected'!S120),'Module C Corrected'!S120)</f>
        <v>10258758.789999999</v>
      </c>
      <c r="T120" s="32">
        <f ca="1">IFERROR(IF(AND($A120=VLOOKUP($A120&amp;"."&amp;$C120,UncollectibleLookup,2,FALSE),$C120=VLOOKUP($A120&amp;"."&amp;$C120,UncollectibleLookup,4,FALSE)),0,'Module C Corrected'!T120),'Module C Corrected'!T120)</f>
        <v>6858647.6900000004</v>
      </c>
      <c r="U120" s="32">
        <f ca="1">IFERROR(IF(AND($A120=VLOOKUP($A120&amp;"."&amp;$C120,UncollectibleLookup,2,FALSE),$C120=VLOOKUP($A120&amp;"."&amp;$C120,UncollectibleLookup,4,FALSE)),0,'Module C Corrected'!U120),'Module C Corrected'!U120)</f>
        <v>7271165.6799999997</v>
      </c>
      <c r="V120" s="32">
        <f ca="1">IFERROR(IF(AND($A120=VLOOKUP($A120&amp;"."&amp;$C120,UncollectibleLookup,2,FALSE),$C120=VLOOKUP($A120&amp;"."&amp;$C120,UncollectibleLookup,4,FALSE)),0,'Module C Corrected'!V120),'Module C Corrected'!V120)</f>
        <v>5829543.3399999999</v>
      </c>
      <c r="W120" s="32">
        <f ca="1">IFERROR(IF(AND($A120=VLOOKUP($A120&amp;"."&amp;$C120,UncollectibleLookup,2,FALSE),$C120=VLOOKUP($A120&amp;"."&amp;$C120,UncollectibleLookup,4,FALSE)),0,'Module C Corrected'!W120),'Module C Corrected'!W120)</f>
        <v>7115920.0599999996</v>
      </c>
      <c r="X120" s="32">
        <f ca="1">IFERROR(IF(AND($A120=VLOOKUP($A120&amp;"."&amp;$C120,UncollectibleLookup,2,FALSE),$C120=VLOOKUP($A120&amp;"."&amp;$C120,UncollectibleLookup,4,FALSE)),0,'Module C Corrected'!X120),'Module C Corrected'!X120)</f>
        <v>2355793.63</v>
      </c>
      <c r="Y120" s="32">
        <f ca="1">IFERROR(IF(AND($A120=VLOOKUP($A120&amp;"."&amp;$C120,UncollectibleLookup,2,FALSE),$C120=VLOOKUP($A120&amp;"."&amp;$C120,UncollectibleLookup,4,FALSE)),0,'Module C Corrected'!Y120),'Module C Corrected'!Y120)</f>
        <v>0</v>
      </c>
      <c r="Z120" s="32">
        <f ca="1">IFERROR(IF(AND($A120=VLOOKUP($A120&amp;"."&amp;$C120,UncollectibleLookup,2,FALSE),$C120=VLOOKUP($A120&amp;"."&amp;$C120,UncollectibleLookup,4,FALSE)),0,'Module C Corrected'!Z120),'Module C Corrected'!Z120)</f>
        <v>0</v>
      </c>
      <c r="AA120" s="32">
        <f ca="1">IFERROR(IF(AND($A120=VLOOKUP($A120&amp;"."&amp;$C120,UncollectibleLookup,2,FALSE),$C120=VLOOKUP($A120&amp;"."&amp;$C120,UncollectibleLookup,4,FALSE)),0,'Module C Corrected'!AA120),'Module C Corrected'!AA120)</f>
        <v>6092103.8600000003</v>
      </c>
      <c r="AB120" s="32">
        <f ca="1">IFERROR(IF(AND($A120=VLOOKUP($A120&amp;"."&amp;$C120,UncollectibleLookup,2,FALSE),$C120=VLOOKUP($A120&amp;"."&amp;$C120,UncollectibleLookup,4,FALSE)),0,'Module C Corrected'!AB120),'Module C Corrected'!AB120)</f>
        <v>14202255.119999999</v>
      </c>
      <c r="AC120" s="2">
        <f>IF(ISBLANK('Module C Corrected'!AC120),"",'Module C Corrected'!AC120)</f>
        <v>6.04</v>
      </c>
      <c r="AD120" s="2">
        <f>IF(ISBLANK('Module C Corrected'!AD120),"",'Module C Corrected'!AD120)</f>
        <v>6.04</v>
      </c>
      <c r="AE120" s="2">
        <f>IF(ISBLANK('Module C Corrected'!AE120),"",'Module C Corrected'!AE120)</f>
        <v>6.04</v>
      </c>
      <c r="AF120" s="2">
        <f>IF(ISBLANK('Module C Corrected'!AF120),"",'Module C Corrected'!AF120)</f>
        <v>6.04</v>
      </c>
      <c r="AG120" s="2">
        <f>IF(ISBLANK('Module C Corrected'!AG120),"",'Module C Corrected'!AG120)</f>
        <v>6.04</v>
      </c>
      <c r="AH120" s="2">
        <f>IF(ISBLANK('Module C Corrected'!AH120),"",'Module C Corrected'!AH120)</f>
        <v>6.04</v>
      </c>
      <c r="AI120" s="2">
        <f>IF(ISBLANK('Module C Corrected'!AI120),"",'Module C Corrected'!AI120)</f>
        <v>6.04</v>
      </c>
      <c r="AJ120" s="2">
        <f>IF(ISBLANK('Module C Corrected'!AJ120),"",'Module C Corrected'!AJ120)</f>
        <v>6.04</v>
      </c>
      <c r="AK120" s="2">
        <f>IF(ISBLANK('Module C Corrected'!AK120),"",'Module C Corrected'!AK120)</f>
        <v>6.04</v>
      </c>
      <c r="AL120" s="2">
        <f>IF(ISBLANK('Module C Corrected'!AL120),"",'Module C Corrected'!AL120)</f>
        <v>6.04</v>
      </c>
      <c r="AM120" s="2">
        <f>IF(ISBLANK('Module C Corrected'!AM120),"",'Module C Corrected'!AM120)</f>
        <v>6.04</v>
      </c>
      <c r="AN120" s="2">
        <f>IF(ISBLANK('Module C Corrected'!AN120),"",'Module C Corrected'!AN120)</f>
        <v>6.04</v>
      </c>
      <c r="AO120" s="33">
        <f ca="1">IFERROR(IF(AND($A120=VLOOKUP($A120&amp;"."&amp;$C120,UncollectibleLookup,2,FALSE),$C120=VLOOKUP($A120&amp;"."&amp;$C120,UncollectibleLookup,4,FALSE)),0,'Module C Corrected'!AO120),'Module C Corrected'!AO120)</f>
        <v>1021711.89</v>
      </c>
      <c r="AP120" s="33">
        <f ca="1">IFERROR(IF(AND($A120=VLOOKUP($A120&amp;"."&amp;$C120,UncollectibleLookup,2,FALSE),$C120=VLOOKUP($A120&amp;"."&amp;$C120,UncollectibleLookup,4,FALSE)),0,'Module C Corrected'!AP120),'Module C Corrected'!AP120)</f>
        <v>678034.87</v>
      </c>
      <c r="AQ120" s="33">
        <f ca="1">IFERROR(IF(AND($A120=VLOOKUP($A120&amp;"."&amp;$C120,UncollectibleLookup,2,FALSE),$C120=VLOOKUP($A120&amp;"."&amp;$C120,UncollectibleLookup,4,FALSE)),0,'Module C Corrected'!AQ120),'Module C Corrected'!AQ120)</f>
        <v>619629.03</v>
      </c>
      <c r="AR120" s="33">
        <f ca="1">IFERROR(IF(AND($A120=VLOOKUP($A120&amp;"."&amp;$C120,UncollectibleLookup,2,FALSE),$C120=VLOOKUP($A120&amp;"."&amp;$C120,UncollectibleLookup,4,FALSE)),0,'Module C Corrected'!AR120),'Module C Corrected'!AR120)</f>
        <v>414262.32</v>
      </c>
      <c r="AS120" s="33">
        <f ca="1">IFERROR(IF(AND($A120=VLOOKUP($A120&amp;"."&amp;$C120,UncollectibleLookup,2,FALSE),$C120=VLOOKUP($A120&amp;"."&amp;$C120,UncollectibleLookup,4,FALSE)),0,'Module C Corrected'!AS120),'Module C Corrected'!AS120)</f>
        <v>439178.41</v>
      </c>
      <c r="AT120" s="33">
        <f ca="1">IFERROR(IF(AND($A120=VLOOKUP($A120&amp;"."&amp;$C120,UncollectibleLookup,2,FALSE),$C120=VLOOKUP($A120&amp;"."&amp;$C120,UncollectibleLookup,4,FALSE)),0,'Module C Corrected'!AT120),'Module C Corrected'!AT120)</f>
        <v>352104.42</v>
      </c>
      <c r="AU120" s="33">
        <f ca="1">IFERROR(IF(AND($A120=VLOOKUP($A120&amp;"."&amp;$C120,UncollectibleLookup,2,FALSE),$C120=VLOOKUP($A120&amp;"."&amp;$C120,UncollectibleLookup,4,FALSE)),0,'Module C Corrected'!AU120),'Module C Corrected'!AU120)</f>
        <v>429801.57</v>
      </c>
      <c r="AV120" s="33">
        <f ca="1">IFERROR(IF(AND($A120=VLOOKUP($A120&amp;"."&amp;$C120,UncollectibleLookup,2,FALSE),$C120=VLOOKUP($A120&amp;"."&amp;$C120,UncollectibleLookup,4,FALSE)),0,'Module C Corrected'!AV120),'Module C Corrected'!AV120)</f>
        <v>142289.94</v>
      </c>
      <c r="AW120" s="33">
        <f ca="1">IFERROR(IF(AND($A120=VLOOKUP($A120&amp;"."&amp;$C120,UncollectibleLookup,2,FALSE),$C120=VLOOKUP($A120&amp;"."&amp;$C120,UncollectibleLookup,4,FALSE)),0,'Module C Corrected'!AW120),'Module C Corrected'!AW120)</f>
        <v>0</v>
      </c>
      <c r="AX120" s="33">
        <f ca="1">IFERROR(IF(AND($A120=VLOOKUP($A120&amp;"."&amp;$C120,UncollectibleLookup,2,FALSE),$C120=VLOOKUP($A120&amp;"."&amp;$C120,UncollectibleLookup,4,FALSE)),0,'Module C Corrected'!AX120),'Module C Corrected'!AX120)</f>
        <v>0</v>
      </c>
      <c r="AY120" s="33">
        <f ca="1">IFERROR(IF(AND($A120=VLOOKUP($A120&amp;"."&amp;$C120,UncollectibleLookup,2,FALSE),$C120=VLOOKUP($A120&amp;"."&amp;$C120,UncollectibleLookup,4,FALSE)),0,'Module C Corrected'!AY120),'Module C Corrected'!AY120)</f>
        <v>367963.07</v>
      </c>
      <c r="AZ120" s="33">
        <f ca="1">IFERROR(IF(AND($A120=VLOOKUP($A120&amp;"."&amp;$C120,UncollectibleLookup,2,FALSE),$C120=VLOOKUP($A120&amp;"."&amp;$C120,UncollectibleLookup,4,FALSE)),0,'Module C Corrected'!AZ120),'Module C Corrected'!AZ120)</f>
        <v>857816.21</v>
      </c>
      <c r="BA120" s="31">
        <f t="shared" ca="1" si="53"/>
        <v>-5074.7299999999996</v>
      </c>
      <c r="BB120" s="31">
        <f t="shared" ca="1" si="53"/>
        <v>-3367.72</v>
      </c>
      <c r="BC120" s="31">
        <f t="shared" ca="1" si="53"/>
        <v>-3077.63</v>
      </c>
      <c r="BD120" s="31">
        <f t="shared" ca="1" si="51"/>
        <v>-2743.46</v>
      </c>
      <c r="BE120" s="31">
        <f t="shared" ca="1" si="51"/>
        <v>-2908.47</v>
      </c>
      <c r="BF120" s="31">
        <f t="shared" ca="1" si="51"/>
        <v>-2331.8200000000002</v>
      </c>
      <c r="BG120" s="31">
        <f t="shared" ca="1" si="51"/>
        <v>0</v>
      </c>
      <c r="BH120" s="31">
        <f t="shared" ca="1" si="51"/>
        <v>0</v>
      </c>
      <c r="BI120" s="31">
        <f t="shared" ca="1" si="51"/>
        <v>0</v>
      </c>
      <c r="BJ120" s="31">
        <f t="shared" ca="1" si="57"/>
        <v>0</v>
      </c>
      <c r="BK120" s="31">
        <f t="shared" ca="1" si="57"/>
        <v>-7310.52</v>
      </c>
      <c r="BL120" s="31">
        <f t="shared" ca="1" si="57"/>
        <v>-17042.71</v>
      </c>
      <c r="BM120" s="6">
        <f t="shared" ca="1" si="56"/>
        <v>7.2700000000000001E-2</v>
      </c>
      <c r="BN120" s="6">
        <f t="shared" ca="1" si="56"/>
        <v>7.2700000000000001E-2</v>
      </c>
      <c r="BO120" s="6">
        <f t="shared" ca="1" si="56"/>
        <v>7.2700000000000001E-2</v>
      </c>
      <c r="BP120" s="6">
        <f t="shared" ca="1" si="56"/>
        <v>7.2700000000000001E-2</v>
      </c>
      <c r="BQ120" s="6">
        <f t="shared" ca="1" si="56"/>
        <v>7.2700000000000001E-2</v>
      </c>
      <c r="BR120" s="6">
        <f t="shared" ca="1" si="56"/>
        <v>7.2700000000000001E-2</v>
      </c>
      <c r="BS120" s="6">
        <f t="shared" ca="1" si="56"/>
        <v>7.2700000000000001E-2</v>
      </c>
      <c r="BT120" s="6">
        <f t="shared" ca="1" si="56"/>
        <v>7.2700000000000001E-2</v>
      </c>
      <c r="BU120" s="6">
        <f t="shared" ca="1" si="56"/>
        <v>7.2700000000000001E-2</v>
      </c>
      <c r="BV120" s="6">
        <f t="shared" ca="1" si="56"/>
        <v>7.2700000000000001E-2</v>
      </c>
      <c r="BW120" s="6">
        <f t="shared" ca="1" si="56"/>
        <v>7.2700000000000001E-2</v>
      </c>
      <c r="BX120" s="6">
        <f t="shared" ca="1" si="56"/>
        <v>7.2700000000000001E-2</v>
      </c>
      <c r="BY120" s="31">
        <f t="shared" ca="1" si="61"/>
        <v>1229775.74</v>
      </c>
      <c r="BZ120" s="31">
        <f t="shared" ca="1" si="61"/>
        <v>816111.51</v>
      </c>
      <c r="CA120" s="31">
        <f t="shared" ca="1" si="61"/>
        <v>745811.76</v>
      </c>
      <c r="CB120" s="31">
        <f t="shared" ca="1" si="58"/>
        <v>498623.69</v>
      </c>
      <c r="CC120" s="31">
        <f t="shared" ca="1" si="58"/>
        <v>528613.74</v>
      </c>
      <c r="CD120" s="31">
        <f t="shared" ca="1" si="58"/>
        <v>423807.8</v>
      </c>
      <c r="CE120" s="31">
        <f t="shared" ca="1" si="58"/>
        <v>517327.39</v>
      </c>
      <c r="CF120" s="31">
        <f t="shared" ca="1" si="58"/>
        <v>171266.2</v>
      </c>
      <c r="CG120" s="31">
        <f t="shared" ca="1" si="58"/>
        <v>0</v>
      </c>
      <c r="CH120" s="31">
        <f t="shared" ca="1" si="58"/>
        <v>0</v>
      </c>
      <c r="CI120" s="31">
        <f t="shared" ca="1" si="58"/>
        <v>442895.95</v>
      </c>
      <c r="CJ120" s="31">
        <f t="shared" ca="1" si="58"/>
        <v>1032503.95</v>
      </c>
      <c r="CK120" s="32">
        <f t="shared" ca="1" si="54"/>
        <v>42289.4</v>
      </c>
      <c r="CL120" s="32">
        <f t="shared" ca="1" si="54"/>
        <v>28064.36</v>
      </c>
      <c r="CM120" s="32">
        <f t="shared" ca="1" si="54"/>
        <v>25646.9</v>
      </c>
      <c r="CN120" s="32">
        <f t="shared" ca="1" si="52"/>
        <v>17146.62</v>
      </c>
      <c r="CO120" s="32">
        <f t="shared" ca="1" si="52"/>
        <v>18177.91</v>
      </c>
      <c r="CP120" s="32">
        <f t="shared" ca="1" si="52"/>
        <v>14573.86</v>
      </c>
      <c r="CQ120" s="32">
        <f t="shared" ca="1" si="52"/>
        <v>17789.8</v>
      </c>
      <c r="CR120" s="32">
        <f t="shared" ca="1" si="52"/>
        <v>5889.48</v>
      </c>
      <c r="CS120" s="32">
        <f t="shared" ca="1" si="52"/>
        <v>0</v>
      </c>
      <c r="CT120" s="32">
        <f t="shared" ca="1" si="59"/>
        <v>0</v>
      </c>
      <c r="CU120" s="32">
        <f t="shared" ca="1" si="59"/>
        <v>15230.26</v>
      </c>
      <c r="CV120" s="32">
        <f t="shared" ca="1" si="59"/>
        <v>35505.64</v>
      </c>
      <c r="CW120" s="31">
        <f t="shared" ca="1" si="50"/>
        <v>255427.97999999989</v>
      </c>
      <c r="CX120" s="31">
        <f t="shared" ca="1" si="50"/>
        <v>169508.72</v>
      </c>
      <c r="CY120" s="31">
        <f t="shared" ca="1" si="50"/>
        <v>154907.26</v>
      </c>
      <c r="CZ120" s="31">
        <f t="shared" ca="1" si="50"/>
        <v>104251.45</v>
      </c>
      <c r="DA120" s="31">
        <f t="shared" ca="1" si="50"/>
        <v>110521.71000000005</v>
      </c>
      <c r="DB120" s="31">
        <f t="shared" ca="1" si="50"/>
        <v>88609.06</v>
      </c>
      <c r="DC120" s="31">
        <f t="shared" ca="1" si="50"/>
        <v>105315.62000000005</v>
      </c>
      <c r="DD120" s="31">
        <f t="shared" ca="1" si="50"/>
        <v>34865.74000000002</v>
      </c>
      <c r="DE120" s="31">
        <f t="shared" ca="1" si="50"/>
        <v>0</v>
      </c>
      <c r="DF120" s="31">
        <f t="shared" ca="1" si="60"/>
        <v>0</v>
      </c>
      <c r="DG120" s="31">
        <f t="shared" ca="1" si="60"/>
        <v>97473.660000000018</v>
      </c>
      <c r="DH120" s="31">
        <f t="shared" ca="1" si="60"/>
        <v>227236.08999999988</v>
      </c>
      <c r="DI120" s="32">
        <f t="shared" ref="DI120:DK146" ca="1" si="65">ROUND(CW120*5%,2)</f>
        <v>12771.4</v>
      </c>
      <c r="DJ120" s="32">
        <f t="shared" ca="1" si="65"/>
        <v>8475.44</v>
      </c>
      <c r="DK120" s="32">
        <f t="shared" ca="1" si="65"/>
        <v>7745.36</v>
      </c>
      <c r="DL120" s="32">
        <f t="shared" ca="1" si="62"/>
        <v>5212.57</v>
      </c>
      <c r="DM120" s="32">
        <f t="shared" ca="1" si="62"/>
        <v>5526.09</v>
      </c>
      <c r="DN120" s="32">
        <f t="shared" ca="1" si="62"/>
        <v>4430.45</v>
      </c>
      <c r="DO120" s="32">
        <f t="shared" ca="1" si="46"/>
        <v>5265.78</v>
      </c>
      <c r="DP120" s="32">
        <f t="shared" ca="1" si="46"/>
        <v>1743.29</v>
      </c>
      <c r="DQ120" s="32">
        <f t="shared" ca="1" si="46"/>
        <v>0</v>
      </c>
      <c r="DR120" s="32">
        <f t="shared" ca="1" si="46"/>
        <v>0</v>
      </c>
      <c r="DS120" s="32">
        <f t="shared" ca="1" si="46"/>
        <v>4873.68</v>
      </c>
      <c r="DT120" s="32">
        <f t="shared" ca="1" si="46"/>
        <v>11361.8</v>
      </c>
      <c r="DU120" s="31">
        <f t="shared" ref="DU120:DW146" ca="1" si="66">ROUND(CW120*DU$3,2)</f>
        <v>82291.28</v>
      </c>
      <c r="DV120" s="31">
        <f t="shared" ca="1" si="66"/>
        <v>54214.75</v>
      </c>
      <c r="DW120" s="31">
        <f t="shared" ca="1" si="66"/>
        <v>49217.91</v>
      </c>
      <c r="DX120" s="31">
        <f t="shared" ca="1" si="63"/>
        <v>32924.07</v>
      </c>
      <c r="DY120" s="31">
        <f t="shared" ca="1" si="63"/>
        <v>34722.629999999997</v>
      </c>
      <c r="DZ120" s="31">
        <f t="shared" ca="1" si="63"/>
        <v>27687.81</v>
      </c>
      <c r="EA120" s="31">
        <f t="shared" ca="1" si="47"/>
        <v>32735.01</v>
      </c>
      <c r="EB120" s="31">
        <f t="shared" ca="1" si="47"/>
        <v>10778.01</v>
      </c>
      <c r="EC120" s="31">
        <f t="shared" ca="1" si="47"/>
        <v>0</v>
      </c>
      <c r="ED120" s="31">
        <f t="shared" ca="1" si="47"/>
        <v>0</v>
      </c>
      <c r="EE120" s="31">
        <f t="shared" ca="1" si="47"/>
        <v>29640.57</v>
      </c>
      <c r="EF120" s="31">
        <f t="shared" ca="1" si="47"/>
        <v>68726.23</v>
      </c>
      <c r="EG120" s="32">
        <f t="shared" ref="EG120:EI146" ca="1" si="67">CW120+DI120+DU120</f>
        <v>350490.65999999992</v>
      </c>
      <c r="EH120" s="32">
        <f t="shared" ca="1" si="67"/>
        <v>232198.91</v>
      </c>
      <c r="EI120" s="32">
        <f t="shared" ca="1" si="67"/>
        <v>211870.53</v>
      </c>
      <c r="EJ120" s="32">
        <f t="shared" ca="1" si="64"/>
        <v>142388.09</v>
      </c>
      <c r="EK120" s="32">
        <f t="shared" ca="1" si="64"/>
        <v>150770.43000000005</v>
      </c>
      <c r="EL120" s="32">
        <f t="shared" ca="1" si="64"/>
        <v>120727.31999999999</v>
      </c>
      <c r="EM120" s="32">
        <f t="shared" ca="1" si="48"/>
        <v>143316.41000000006</v>
      </c>
      <c r="EN120" s="32">
        <f t="shared" ca="1" si="48"/>
        <v>47387.040000000023</v>
      </c>
      <c r="EO120" s="32">
        <f t="shared" ca="1" si="48"/>
        <v>0</v>
      </c>
      <c r="EP120" s="32">
        <f t="shared" ca="1" si="48"/>
        <v>0</v>
      </c>
      <c r="EQ120" s="32">
        <f t="shared" ca="1" si="48"/>
        <v>131987.91000000003</v>
      </c>
      <c r="ER120" s="32">
        <f t="shared" ca="1" si="48"/>
        <v>307324.11999999988</v>
      </c>
    </row>
    <row r="121" spans="1:148">
      <c r="A121" t="s">
        <v>470</v>
      </c>
      <c r="B121" s="1" t="s">
        <v>29</v>
      </c>
      <c r="C121" t="str">
        <f t="shared" ca="1" si="40"/>
        <v>SD6</v>
      </c>
      <c r="D121" t="str">
        <f t="shared" ca="1" si="41"/>
        <v>Sundance #6</v>
      </c>
      <c r="E121" s="51">
        <f ca="1">IFERROR(IF(AND($A121=VLOOKUP($A121&amp;"."&amp;$C121,UncollectibleLookup,2,FALSE),$C121=VLOOKUP($A121&amp;"."&amp;$C121,UncollectibleLookup,4,FALSE)),0,'Module C Corrected'!E121),'Module C Corrected'!E121)</f>
        <v>218936.63320000001</v>
      </c>
      <c r="F121" s="51">
        <f ca="1">IFERROR(IF(AND($A121=VLOOKUP($A121&amp;"."&amp;$C121,UncollectibleLookup,2,FALSE),$C121=VLOOKUP($A121&amp;"."&amp;$C121,UncollectibleLookup,4,FALSE)),0,'Module C Corrected'!F121),'Module C Corrected'!F121)</f>
        <v>231411.66529999999</v>
      </c>
      <c r="G121" s="51">
        <f ca="1">IFERROR(IF(AND($A121=VLOOKUP($A121&amp;"."&amp;$C121,UncollectibleLookup,2,FALSE),$C121=VLOOKUP($A121&amp;"."&amp;$C121,UncollectibleLookup,4,FALSE)),0,'Module C Corrected'!G121),'Module C Corrected'!G121)</f>
        <v>209648.02830000001</v>
      </c>
      <c r="H121" s="51">
        <f ca="1">IFERROR(IF(AND($A121=VLOOKUP($A121&amp;"."&amp;$C121,UncollectibleLookup,2,FALSE),$C121=VLOOKUP($A121&amp;"."&amp;$C121,UncollectibleLookup,4,FALSE)),0,'Module C Corrected'!H121),'Module C Corrected'!H121)</f>
        <v>252974.394</v>
      </c>
      <c r="I121" s="51">
        <f ca="1">IFERROR(IF(AND($A121=VLOOKUP($A121&amp;"."&amp;$C121,UncollectibleLookup,2,FALSE),$C121=VLOOKUP($A121&amp;"."&amp;$C121,UncollectibleLookup,4,FALSE)),0,'Module C Corrected'!I121),'Module C Corrected'!I121)</f>
        <v>257181.19750000001</v>
      </c>
      <c r="J121" s="51">
        <f ca="1">IFERROR(IF(AND($A121=VLOOKUP($A121&amp;"."&amp;$C121,UncollectibleLookup,2,FALSE),$C121=VLOOKUP($A121&amp;"."&amp;$C121,UncollectibleLookup,4,FALSE)),0,'Module C Corrected'!J121),'Module C Corrected'!J121)</f>
        <v>227560.42420000001</v>
      </c>
      <c r="K121" s="51">
        <f ca="1">IFERROR(IF(AND($A121=VLOOKUP($A121&amp;"."&amp;$C121,UncollectibleLookup,2,FALSE),$C121=VLOOKUP($A121&amp;"."&amp;$C121,UncollectibleLookup,4,FALSE)),0,'Module C Corrected'!K121),'Module C Corrected'!K121)</f>
        <v>220870.91959999999</v>
      </c>
      <c r="L121" s="51">
        <f ca="1">IFERROR(IF(AND($A121=VLOOKUP($A121&amp;"."&amp;$C121,UncollectibleLookup,2,FALSE),$C121=VLOOKUP($A121&amp;"."&amp;$C121,UncollectibleLookup,4,FALSE)),0,'Module C Corrected'!L121),'Module C Corrected'!L121)</f>
        <v>167450.0531971</v>
      </c>
      <c r="M121" s="51">
        <f ca="1">IFERROR(IF(AND($A121=VLOOKUP($A121&amp;"."&amp;$C121,UncollectibleLookup,2,FALSE),$C121=VLOOKUP($A121&amp;"."&amp;$C121,UncollectibleLookup,4,FALSE)),0,'Module C Corrected'!M121),'Module C Corrected'!M121)</f>
        <v>251311.71611000001</v>
      </c>
      <c r="N121" s="51">
        <f ca="1">IFERROR(IF(AND($A121=VLOOKUP($A121&amp;"."&amp;$C121,UncollectibleLookup,2,FALSE),$C121=VLOOKUP($A121&amp;"."&amp;$C121,UncollectibleLookup,4,FALSE)),0,'Module C Corrected'!N121),'Module C Corrected'!N121)</f>
        <v>258478.79822999999</v>
      </c>
      <c r="O121" s="51">
        <f ca="1">IFERROR(IF(AND($A121=VLOOKUP($A121&amp;"."&amp;$C121,UncollectibleLookup,2,FALSE),$C121=VLOOKUP($A121&amp;"."&amp;$C121,UncollectibleLookup,4,FALSE)),0,'Module C Corrected'!O121),'Module C Corrected'!O121)</f>
        <v>250962.27867</v>
      </c>
      <c r="P121" s="51">
        <f ca="1">IFERROR(IF(AND($A121=VLOOKUP($A121&amp;"."&amp;$C121,UncollectibleLookup,2,FALSE),$C121=VLOOKUP($A121&amp;"."&amp;$C121,UncollectibleLookup,4,FALSE)),0,'Module C Corrected'!P121),'Module C Corrected'!P121)</f>
        <v>252473.51814</v>
      </c>
      <c r="Q121" s="32">
        <f ca="1">IFERROR(IF(AND($A121=VLOOKUP($A121&amp;"."&amp;$C121,UncollectibleLookup,2,FALSE),$C121=VLOOKUP($A121&amp;"."&amp;$C121,UncollectibleLookup,4,FALSE)),0,'Module C Corrected'!Q121),'Module C Corrected'!Q121)</f>
        <v>20845980.539999999</v>
      </c>
      <c r="R121" s="32">
        <f ca="1">IFERROR(IF(AND($A121=VLOOKUP($A121&amp;"."&amp;$C121,UncollectibleLookup,2,FALSE),$C121=VLOOKUP($A121&amp;"."&amp;$C121,UncollectibleLookup,4,FALSE)),0,'Module C Corrected'!R121),'Module C Corrected'!R121)</f>
        <v>12166714.970000001</v>
      </c>
      <c r="S121" s="32">
        <f ca="1">IFERROR(IF(AND($A121=VLOOKUP($A121&amp;"."&amp;$C121,UncollectibleLookup,2,FALSE),$C121=VLOOKUP($A121&amp;"."&amp;$C121,UncollectibleLookup,4,FALSE)),0,'Module C Corrected'!S121),'Module C Corrected'!S121)</f>
        <v>8375655.4400000004</v>
      </c>
      <c r="T121" s="32">
        <f ca="1">IFERROR(IF(AND($A121=VLOOKUP($A121&amp;"."&amp;$C121,UncollectibleLookup,2,FALSE),$C121=VLOOKUP($A121&amp;"."&amp;$C121,UncollectibleLookup,4,FALSE)),0,'Module C Corrected'!T121),'Module C Corrected'!T121)</f>
        <v>7496966.46</v>
      </c>
      <c r="U121" s="32">
        <f ca="1">IFERROR(IF(AND($A121=VLOOKUP($A121&amp;"."&amp;$C121,UncollectibleLookup,2,FALSE),$C121=VLOOKUP($A121&amp;"."&amp;$C121,UncollectibleLookup,4,FALSE)),0,'Module C Corrected'!U121),'Module C Corrected'!U121)</f>
        <v>8027242.4000000004</v>
      </c>
      <c r="V121" s="32">
        <f ca="1">IFERROR(IF(AND($A121=VLOOKUP($A121&amp;"."&amp;$C121,UncollectibleLookup,2,FALSE),$C121=VLOOKUP($A121&amp;"."&amp;$C121,UncollectibleLookup,4,FALSE)),0,'Module C Corrected'!V121),'Module C Corrected'!V121)</f>
        <v>7846955.1100000003</v>
      </c>
      <c r="W121" s="32">
        <f ca="1">IFERROR(IF(AND($A121=VLOOKUP($A121&amp;"."&amp;$C121,UncollectibleLookup,2,FALSE),$C121=VLOOKUP($A121&amp;"."&amp;$C121,UncollectibleLookup,4,FALSE)),0,'Module C Corrected'!W121),'Module C Corrected'!W121)</f>
        <v>9192960.1099999994</v>
      </c>
      <c r="X121" s="32">
        <f ca="1">IFERROR(IF(AND($A121=VLOOKUP($A121&amp;"."&amp;$C121,UncollectibleLookup,2,FALSE),$C121=VLOOKUP($A121&amp;"."&amp;$C121,UncollectibleLookup,4,FALSE)),0,'Module C Corrected'!X121),'Module C Corrected'!X121)</f>
        <v>5338015.8099999996</v>
      </c>
      <c r="Y121" s="32">
        <f ca="1">IFERROR(IF(AND($A121=VLOOKUP($A121&amp;"."&amp;$C121,UncollectibleLookup,2,FALSE),$C121=VLOOKUP($A121&amp;"."&amp;$C121,UncollectibleLookup,4,FALSE)),0,'Module C Corrected'!Y121),'Module C Corrected'!Y121)</f>
        <v>19070270.66</v>
      </c>
      <c r="Z121" s="32">
        <f ca="1">IFERROR(IF(AND($A121=VLOOKUP($A121&amp;"."&amp;$C121,UncollectibleLookup,2,FALSE),$C121=VLOOKUP($A121&amp;"."&amp;$C121,UncollectibleLookup,4,FALSE)),0,'Module C Corrected'!Z121),'Module C Corrected'!Z121)</f>
        <v>9199498.4399999995</v>
      </c>
      <c r="AA121" s="32">
        <f ca="1">IFERROR(IF(AND($A121=VLOOKUP($A121&amp;"."&amp;$C121,UncollectibleLookup,2,FALSE),$C121=VLOOKUP($A121&amp;"."&amp;$C121,UncollectibleLookup,4,FALSE)),0,'Module C Corrected'!AA121),'Module C Corrected'!AA121)</f>
        <v>12504510.630000001</v>
      </c>
      <c r="AB121" s="32">
        <f ca="1">IFERROR(IF(AND($A121=VLOOKUP($A121&amp;"."&amp;$C121,UncollectibleLookup,2,FALSE),$C121=VLOOKUP($A121&amp;"."&amp;$C121,UncollectibleLookup,4,FALSE)),0,'Module C Corrected'!AB121),'Module C Corrected'!AB121)</f>
        <v>13578564.08</v>
      </c>
      <c r="AC121" s="2">
        <f>IF(ISBLANK('Module C Corrected'!AC121),"",'Module C Corrected'!AC121)</f>
        <v>6.04</v>
      </c>
      <c r="AD121" s="2">
        <f>IF(ISBLANK('Module C Corrected'!AD121),"",'Module C Corrected'!AD121)</f>
        <v>6.04</v>
      </c>
      <c r="AE121" s="2">
        <f>IF(ISBLANK('Module C Corrected'!AE121),"",'Module C Corrected'!AE121)</f>
        <v>6.04</v>
      </c>
      <c r="AF121" s="2">
        <f>IF(ISBLANK('Module C Corrected'!AF121),"",'Module C Corrected'!AF121)</f>
        <v>6.04</v>
      </c>
      <c r="AG121" s="2">
        <f>IF(ISBLANK('Module C Corrected'!AG121),"",'Module C Corrected'!AG121)</f>
        <v>6.04</v>
      </c>
      <c r="AH121" s="2">
        <f>IF(ISBLANK('Module C Corrected'!AH121),"",'Module C Corrected'!AH121)</f>
        <v>6.04</v>
      </c>
      <c r="AI121" s="2">
        <f>IF(ISBLANK('Module C Corrected'!AI121),"",'Module C Corrected'!AI121)</f>
        <v>6.04</v>
      </c>
      <c r="AJ121" s="2">
        <f>IF(ISBLANK('Module C Corrected'!AJ121),"",'Module C Corrected'!AJ121)</f>
        <v>6.04</v>
      </c>
      <c r="AK121" s="2">
        <f>IF(ISBLANK('Module C Corrected'!AK121),"",'Module C Corrected'!AK121)</f>
        <v>6.04</v>
      </c>
      <c r="AL121" s="2">
        <f>IF(ISBLANK('Module C Corrected'!AL121),"",'Module C Corrected'!AL121)</f>
        <v>6.04</v>
      </c>
      <c r="AM121" s="2">
        <f>IF(ISBLANK('Module C Corrected'!AM121),"",'Module C Corrected'!AM121)</f>
        <v>6.04</v>
      </c>
      <c r="AN121" s="2">
        <f>IF(ISBLANK('Module C Corrected'!AN121),"",'Module C Corrected'!AN121)</f>
        <v>6.04</v>
      </c>
      <c r="AO121" s="33">
        <f ca="1">IFERROR(IF(AND($A121=VLOOKUP($A121&amp;"."&amp;$C121,UncollectibleLookup,2,FALSE),$C121=VLOOKUP($A121&amp;"."&amp;$C121,UncollectibleLookup,4,FALSE)),0,'Module C Corrected'!AO121),'Module C Corrected'!AO121)</f>
        <v>1259097.22</v>
      </c>
      <c r="AP121" s="33">
        <f ca="1">IFERROR(IF(AND($A121=VLOOKUP($A121&amp;"."&amp;$C121,UncollectibleLookup,2,FALSE),$C121=VLOOKUP($A121&amp;"."&amp;$C121,UncollectibleLookup,4,FALSE)),0,'Module C Corrected'!AP121),'Module C Corrected'!AP121)</f>
        <v>734869.58</v>
      </c>
      <c r="AQ121" s="33">
        <f ca="1">IFERROR(IF(AND($A121=VLOOKUP($A121&amp;"."&amp;$C121,UncollectibleLookup,2,FALSE),$C121=VLOOKUP($A121&amp;"."&amp;$C121,UncollectibleLookup,4,FALSE)),0,'Module C Corrected'!AQ121),'Module C Corrected'!AQ121)</f>
        <v>505889.59</v>
      </c>
      <c r="AR121" s="33">
        <f ca="1">IFERROR(IF(AND($A121=VLOOKUP($A121&amp;"."&amp;$C121,UncollectibleLookup,2,FALSE),$C121=VLOOKUP($A121&amp;"."&amp;$C121,UncollectibleLookup,4,FALSE)),0,'Module C Corrected'!AR121),'Module C Corrected'!AR121)</f>
        <v>452816.77</v>
      </c>
      <c r="AS121" s="33">
        <f ca="1">IFERROR(IF(AND($A121=VLOOKUP($A121&amp;"."&amp;$C121,UncollectibleLookup,2,FALSE),$C121=VLOOKUP($A121&amp;"."&amp;$C121,UncollectibleLookup,4,FALSE)),0,'Module C Corrected'!AS121),'Module C Corrected'!AS121)</f>
        <v>484845.44</v>
      </c>
      <c r="AT121" s="33">
        <f ca="1">IFERROR(IF(AND($A121=VLOOKUP($A121&amp;"."&amp;$C121,UncollectibleLookup,2,FALSE),$C121=VLOOKUP($A121&amp;"."&amp;$C121,UncollectibleLookup,4,FALSE)),0,'Module C Corrected'!AT121),'Module C Corrected'!AT121)</f>
        <v>473956.09</v>
      </c>
      <c r="AU121" s="33">
        <f ca="1">IFERROR(IF(AND($A121=VLOOKUP($A121&amp;"."&amp;$C121,UncollectibleLookup,2,FALSE),$C121=VLOOKUP($A121&amp;"."&amp;$C121,UncollectibleLookup,4,FALSE)),0,'Module C Corrected'!AU121),'Module C Corrected'!AU121)</f>
        <v>555254.79</v>
      </c>
      <c r="AV121" s="33">
        <f ca="1">IFERROR(IF(AND($A121=VLOOKUP($A121&amp;"."&amp;$C121,UncollectibleLookup,2,FALSE),$C121=VLOOKUP($A121&amp;"."&amp;$C121,UncollectibleLookup,4,FALSE)),0,'Module C Corrected'!AV121),'Module C Corrected'!AV121)</f>
        <v>322416.15000000002</v>
      </c>
      <c r="AW121" s="33">
        <f ca="1">IFERROR(IF(AND($A121=VLOOKUP($A121&amp;"."&amp;$C121,UncollectibleLookup,2,FALSE),$C121=VLOOKUP($A121&amp;"."&amp;$C121,UncollectibleLookup,4,FALSE)),0,'Module C Corrected'!AW121),'Module C Corrected'!AW121)</f>
        <v>1151844.3500000001</v>
      </c>
      <c r="AX121" s="33">
        <f ca="1">IFERROR(IF(AND($A121=VLOOKUP($A121&amp;"."&amp;$C121,UncollectibleLookup,2,FALSE),$C121=VLOOKUP($A121&amp;"."&amp;$C121,UncollectibleLookup,4,FALSE)),0,'Module C Corrected'!AX121),'Module C Corrected'!AX121)</f>
        <v>555649.71</v>
      </c>
      <c r="AY121" s="33">
        <f ca="1">IFERROR(IF(AND($A121=VLOOKUP($A121&amp;"."&amp;$C121,UncollectibleLookup,2,FALSE),$C121=VLOOKUP($A121&amp;"."&amp;$C121,UncollectibleLookup,4,FALSE)),0,'Module C Corrected'!AY121),'Module C Corrected'!AY121)</f>
        <v>755272.44</v>
      </c>
      <c r="AZ121" s="33">
        <f ca="1">IFERROR(IF(AND($A121=VLOOKUP($A121&amp;"."&amp;$C121,UncollectibleLookup,2,FALSE),$C121=VLOOKUP($A121&amp;"."&amp;$C121,UncollectibleLookup,4,FALSE)),0,'Module C Corrected'!AZ121),'Module C Corrected'!AZ121)</f>
        <v>820145.27</v>
      </c>
      <c r="BA121" s="31">
        <f t="shared" ca="1" si="53"/>
        <v>-6253.79</v>
      </c>
      <c r="BB121" s="31">
        <f t="shared" ca="1" si="53"/>
        <v>-3650.01</v>
      </c>
      <c r="BC121" s="31">
        <f t="shared" ca="1" si="53"/>
        <v>-2512.6999999999998</v>
      </c>
      <c r="BD121" s="31">
        <f t="shared" ca="1" si="51"/>
        <v>-2998.79</v>
      </c>
      <c r="BE121" s="31">
        <f t="shared" ca="1" si="51"/>
        <v>-3210.9</v>
      </c>
      <c r="BF121" s="31">
        <f t="shared" ca="1" si="51"/>
        <v>-3138.78</v>
      </c>
      <c r="BG121" s="31">
        <f t="shared" ca="1" si="51"/>
        <v>0</v>
      </c>
      <c r="BH121" s="31">
        <f t="shared" ca="1" si="51"/>
        <v>0</v>
      </c>
      <c r="BI121" s="31">
        <f t="shared" ca="1" si="51"/>
        <v>0</v>
      </c>
      <c r="BJ121" s="31">
        <f t="shared" ca="1" si="57"/>
        <v>-11039.4</v>
      </c>
      <c r="BK121" s="31">
        <f t="shared" ca="1" si="57"/>
        <v>-15005.41</v>
      </c>
      <c r="BL121" s="31">
        <f t="shared" ca="1" si="57"/>
        <v>-16294.28</v>
      </c>
      <c r="BM121" s="6">
        <f t="shared" ca="1" si="56"/>
        <v>6.9800000000000001E-2</v>
      </c>
      <c r="BN121" s="6">
        <f t="shared" ca="1" si="56"/>
        <v>6.9800000000000001E-2</v>
      </c>
      <c r="BO121" s="6">
        <f t="shared" ca="1" si="56"/>
        <v>6.9800000000000001E-2</v>
      </c>
      <c r="BP121" s="6">
        <f t="shared" ca="1" si="56"/>
        <v>6.9800000000000001E-2</v>
      </c>
      <c r="BQ121" s="6">
        <f t="shared" ca="1" si="56"/>
        <v>6.9800000000000001E-2</v>
      </c>
      <c r="BR121" s="6">
        <f t="shared" ca="1" si="56"/>
        <v>6.9800000000000001E-2</v>
      </c>
      <c r="BS121" s="6">
        <f t="shared" ca="1" si="56"/>
        <v>6.9800000000000001E-2</v>
      </c>
      <c r="BT121" s="6">
        <f t="shared" ca="1" si="56"/>
        <v>6.9800000000000001E-2</v>
      </c>
      <c r="BU121" s="6">
        <f t="shared" ca="1" si="56"/>
        <v>6.9800000000000001E-2</v>
      </c>
      <c r="BV121" s="6">
        <f t="shared" ca="1" si="56"/>
        <v>6.9800000000000001E-2</v>
      </c>
      <c r="BW121" s="6">
        <f t="shared" ca="1" si="56"/>
        <v>6.9800000000000001E-2</v>
      </c>
      <c r="BX121" s="6">
        <f t="shared" ca="1" si="56"/>
        <v>6.9800000000000001E-2</v>
      </c>
      <c r="BY121" s="31">
        <f t="shared" ca="1" si="61"/>
        <v>1455049.44</v>
      </c>
      <c r="BZ121" s="31">
        <f t="shared" ca="1" si="61"/>
        <v>849236.7</v>
      </c>
      <c r="CA121" s="31">
        <f t="shared" ca="1" si="61"/>
        <v>584620.75</v>
      </c>
      <c r="CB121" s="31">
        <f t="shared" ca="1" si="58"/>
        <v>523288.26</v>
      </c>
      <c r="CC121" s="31">
        <f t="shared" ca="1" si="58"/>
        <v>560301.52</v>
      </c>
      <c r="CD121" s="31">
        <f t="shared" ca="1" si="58"/>
        <v>547717.47</v>
      </c>
      <c r="CE121" s="31">
        <f t="shared" ca="1" si="58"/>
        <v>641668.62</v>
      </c>
      <c r="CF121" s="31">
        <f t="shared" ca="1" si="58"/>
        <v>372593.5</v>
      </c>
      <c r="CG121" s="31">
        <f t="shared" ca="1" si="58"/>
        <v>1331104.8899999999</v>
      </c>
      <c r="CH121" s="31">
        <f t="shared" ca="1" si="58"/>
        <v>642124.99</v>
      </c>
      <c r="CI121" s="31">
        <f t="shared" ca="1" si="58"/>
        <v>872814.84</v>
      </c>
      <c r="CJ121" s="31">
        <f t="shared" ca="1" si="58"/>
        <v>947783.77</v>
      </c>
      <c r="CK121" s="32">
        <f t="shared" ca="1" si="54"/>
        <v>52114.95</v>
      </c>
      <c r="CL121" s="32">
        <f t="shared" ca="1" si="54"/>
        <v>30416.79</v>
      </c>
      <c r="CM121" s="32">
        <f t="shared" ca="1" si="54"/>
        <v>20939.14</v>
      </c>
      <c r="CN121" s="32">
        <f t="shared" ca="1" si="52"/>
        <v>18742.419999999998</v>
      </c>
      <c r="CO121" s="32">
        <f t="shared" ca="1" si="52"/>
        <v>20068.11</v>
      </c>
      <c r="CP121" s="32">
        <f t="shared" ca="1" si="52"/>
        <v>19617.39</v>
      </c>
      <c r="CQ121" s="32">
        <f t="shared" ca="1" si="52"/>
        <v>22982.400000000001</v>
      </c>
      <c r="CR121" s="32">
        <f t="shared" ca="1" si="52"/>
        <v>13345.04</v>
      </c>
      <c r="CS121" s="32">
        <f t="shared" ca="1" si="52"/>
        <v>47675.68</v>
      </c>
      <c r="CT121" s="32">
        <f t="shared" ca="1" si="59"/>
        <v>22998.75</v>
      </c>
      <c r="CU121" s="32">
        <f t="shared" ca="1" si="59"/>
        <v>31261.279999999999</v>
      </c>
      <c r="CV121" s="32">
        <f t="shared" ca="1" si="59"/>
        <v>33946.410000000003</v>
      </c>
      <c r="CW121" s="31">
        <f t="shared" ca="1" si="50"/>
        <v>254320.95999999993</v>
      </c>
      <c r="CX121" s="31">
        <f t="shared" ca="1" si="50"/>
        <v>148433.92000000004</v>
      </c>
      <c r="CY121" s="31">
        <f t="shared" ca="1" si="50"/>
        <v>102182.99999999999</v>
      </c>
      <c r="CZ121" s="31">
        <f t="shared" ca="1" si="50"/>
        <v>92212.700000000026</v>
      </c>
      <c r="DA121" s="31">
        <f t="shared" ca="1" si="50"/>
        <v>98735.09</v>
      </c>
      <c r="DB121" s="31">
        <f t="shared" ca="1" si="50"/>
        <v>96517.549999999959</v>
      </c>
      <c r="DC121" s="31">
        <f t="shared" ca="1" si="50"/>
        <v>109396.22999999998</v>
      </c>
      <c r="DD121" s="31">
        <f t="shared" ca="1" si="50"/>
        <v>63522.389999999956</v>
      </c>
      <c r="DE121" s="31">
        <f t="shared" ca="1" si="50"/>
        <v>226936.21999999974</v>
      </c>
      <c r="DF121" s="31">
        <f t="shared" ca="1" si="60"/>
        <v>120513.43000000002</v>
      </c>
      <c r="DG121" s="31">
        <f t="shared" ca="1" si="60"/>
        <v>163809.09000000005</v>
      </c>
      <c r="DH121" s="31">
        <f t="shared" ca="1" si="60"/>
        <v>177879.19000000003</v>
      </c>
      <c r="DI121" s="32">
        <f t="shared" ca="1" si="65"/>
        <v>12716.05</v>
      </c>
      <c r="DJ121" s="32">
        <f t="shared" ca="1" si="65"/>
        <v>7421.7</v>
      </c>
      <c r="DK121" s="32">
        <f t="shared" ca="1" si="65"/>
        <v>5109.1499999999996</v>
      </c>
      <c r="DL121" s="32">
        <f t="shared" ca="1" si="62"/>
        <v>4610.6400000000003</v>
      </c>
      <c r="DM121" s="32">
        <f t="shared" ca="1" si="62"/>
        <v>4936.75</v>
      </c>
      <c r="DN121" s="32">
        <f t="shared" ca="1" si="62"/>
        <v>4825.88</v>
      </c>
      <c r="DO121" s="32">
        <f t="shared" ca="1" si="46"/>
        <v>5469.81</v>
      </c>
      <c r="DP121" s="32">
        <f t="shared" ca="1" si="46"/>
        <v>3176.12</v>
      </c>
      <c r="DQ121" s="32">
        <f t="shared" ca="1" si="46"/>
        <v>11346.81</v>
      </c>
      <c r="DR121" s="32">
        <f t="shared" ca="1" si="46"/>
        <v>6025.67</v>
      </c>
      <c r="DS121" s="32">
        <f t="shared" ca="1" si="46"/>
        <v>8190.45</v>
      </c>
      <c r="DT121" s="32">
        <f t="shared" ca="1" si="46"/>
        <v>8893.9599999999991</v>
      </c>
      <c r="DU121" s="31">
        <f t="shared" ca="1" si="66"/>
        <v>81934.63</v>
      </c>
      <c r="DV121" s="31">
        <f t="shared" ca="1" si="66"/>
        <v>47474.3</v>
      </c>
      <c r="DW121" s="31">
        <f t="shared" ca="1" si="66"/>
        <v>32466.09</v>
      </c>
      <c r="DX121" s="31">
        <f t="shared" ca="1" si="63"/>
        <v>29122.06</v>
      </c>
      <c r="DY121" s="31">
        <f t="shared" ca="1" si="63"/>
        <v>31019.62</v>
      </c>
      <c r="DZ121" s="31">
        <f t="shared" ca="1" si="63"/>
        <v>30158.99</v>
      </c>
      <c r="EA121" s="31">
        <f t="shared" ca="1" si="47"/>
        <v>34003.379999999997</v>
      </c>
      <c r="EB121" s="31">
        <f t="shared" ca="1" si="47"/>
        <v>19636.62</v>
      </c>
      <c r="EC121" s="31">
        <f t="shared" ca="1" si="47"/>
        <v>69767.11</v>
      </c>
      <c r="ED121" s="31">
        <f t="shared" ca="1" si="47"/>
        <v>36851.39</v>
      </c>
      <c r="EE121" s="31">
        <f t="shared" ca="1" si="47"/>
        <v>49812.38</v>
      </c>
      <c r="EF121" s="31">
        <f t="shared" ca="1" si="47"/>
        <v>53798.52</v>
      </c>
      <c r="EG121" s="32">
        <f t="shared" ca="1" si="67"/>
        <v>348971.63999999996</v>
      </c>
      <c r="EH121" s="32">
        <f t="shared" ca="1" si="67"/>
        <v>203329.92000000004</v>
      </c>
      <c r="EI121" s="32">
        <f t="shared" ca="1" si="67"/>
        <v>139758.24</v>
      </c>
      <c r="EJ121" s="32">
        <f t="shared" ca="1" si="64"/>
        <v>125945.40000000002</v>
      </c>
      <c r="EK121" s="32">
        <f t="shared" ca="1" si="64"/>
        <v>134691.46</v>
      </c>
      <c r="EL121" s="32">
        <f t="shared" ca="1" si="64"/>
        <v>131502.41999999995</v>
      </c>
      <c r="EM121" s="32">
        <f t="shared" ca="1" si="48"/>
        <v>148869.41999999998</v>
      </c>
      <c r="EN121" s="32">
        <f t="shared" ca="1" si="48"/>
        <v>86335.129999999946</v>
      </c>
      <c r="EO121" s="32">
        <f t="shared" ca="1" si="48"/>
        <v>308050.13999999972</v>
      </c>
      <c r="EP121" s="32">
        <f t="shared" ca="1" si="48"/>
        <v>163390.49000000002</v>
      </c>
      <c r="EQ121" s="32">
        <f t="shared" ca="1" si="48"/>
        <v>221811.92000000007</v>
      </c>
      <c r="ER121" s="32">
        <f t="shared" ca="1" si="48"/>
        <v>240571.67</v>
      </c>
    </row>
    <row r="122" spans="1:148">
      <c r="A122" t="s">
        <v>548</v>
      </c>
      <c r="B122" s="1" t="s">
        <v>397</v>
      </c>
      <c r="C122" t="str">
        <f t="shared" ca="1" si="40"/>
        <v>BCHIMP</v>
      </c>
      <c r="D122" t="str">
        <f t="shared" ca="1" si="41"/>
        <v>Alberta-BC Intertie - Import</v>
      </c>
      <c r="E122" s="51">
        <f ca="1">IFERROR(IF(AND($A122=VLOOKUP($A122&amp;"."&amp;$C122,UncollectibleLookup,2,FALSE),$C122=VLOOKUP($A122&amp;"."&amp;$C122,UncollectibleLookup,4,FALSE)),0,'Module C Corrected'!E122),'Module C Corrected'!E122)</f>
        <v>0</v>
      </c>
      <c r="F122" s="51">
        <f ca="1">IFERROR(IF(AND($A122=VLOOKUP($A122&amp;"."&amp;$C122,UncollectibleLookup,2,FALSE),$C122=VLOOKUP($A122&amp;"."&amp;$C122,UncollectibleLookup,4,FALSE)),0,'Module C Corrected'!F122),'Module C Corrected'!F122)</f>
        <v>0</v>
      </c>
      <c r="G122" s="51">
        <f ca="1">IFERROR(IF(AND($A122=VLOOKUP($A122&amp;"."&amp;$C122,UncollectibleLookup,2,FALSE),$C122=VLOOKUP($A122&amp;"."&amp;$C122,UncollectibleLookup,4,FALSE)),0,'Module C Corrected'!G122),'Module C Corrected'!G122)</f>
        <v>0</v>
      </c>
      <c r="H122" s="51">
        <f ca="1">IFERROR(IF(AND($A122=VLOOKUP($A122&amp;"."&amp;$C122,UncollectibleLookup,2,FALSE),$C122=VLOOKUP($A122&amp;"."&amp;$C122,UncollectibleLookup,4,FALSE)),0,'Module C Corrected'!H122),'Module C Corrected'!H122)</f>
        <v>0</v>
      </c>
      <c r="I122" s="51">
        <f ca="1">IFERROR(IF(AND($A122=VLOOKUP($A122&amp;"."&amp;$C122,UncollectibleLookup,2,FALSE),$C122=VLOOKUP($A122&amp;"."&amp;$C122,UncollectibleLookup,4,FALSE)),0,'Module C Corrected'!I122),'Module C Corrected'!I122)</f>
        <v>0</v>
      </c>
      <c r="J122" s="51">
        <f ca="1">IFERROR(IF(AND($A122=VLOOKUP($A122&amp;"."&amp;$C122,UncollectibleLookup,2,FALSE),$C122=VLOOKUP($A122&amp;"."&amp;$C122,UncollectibleLookup,4,FALSE)),0,'Module C Corrected'!J122),'Module C Corrected'!J122)</f>
        <v>0</v>
      </c>
      <c r="K122" s="51">
        <f ca="1">IFERROR(IF(AND($A122=VLOOKUP($A122&amp;"."&amp;$C122,UncollectibleLookup,2,FALSE),$C122=VLOOKUP($A122&amp;"."&amp;$C122,UncollectibleLookup,4,FALSE)),0,'Module C Corrected'!K122),'Module C Corrected'!K122)</f>
        <v>80</v>
      </c>
      <c r="L122" s="51">
        <f ca="1">IFERROR(IF(AND($A122=VLOOKUP($A122&amp;"."&amp;$C122,UncollectibleLookup,2,FALSE),$C122=VLOOKUP($A122&amp;"."&amp;$C122,UncollectibleLookup,4,FALSE)),0,'Module C Corrected'!L122),'Module C Corrected'!L122)</f>
        <v>0</v>
      </c>
      <c r="M122" s="51">
        <f ca="1">IFERROR(IF(AND($A122=VLOOKUP($A122&amp;"."&amp;$C122,UncollectibleLookup,2,FALSE),$C122=VLOOKUP($A122&amp;"."&amp;$C122,UncollectibleLookup,4,FALSE)),0,'Module C Corrected'!M122),'Module C Corrected'!M122)</f>
        <v>0</v>
      </c>
      <c r="N122" s="51">
        <f ca="1">IFERROR(IF(AND($A122=VLOOKUP($A122&amp;"."&amp;$C122,UncollectibleLookup,2,FALSE),$C122=VLOOKUP($A122&amp;"."&amp;$C122,UncollectibleLookup,4,FALSE)),0,'Module C Corrected'!N122),'Module C Corrected'!N122)</f>
        <v>0</v>
      </c>
      <c r="O122" s="51">
        <f ca="1">IFERROR(IF(AND($A122=VLOOKUP($A122&amp;"."&amp;$C122,UncollectibleLookup,2,FALSE),$C122=VLOOKUP($A122&amp;"."&amp;$C122,UncollectibleLookup,4,FALSE)),0,'Module C Corrected'!O122),'Module C Corrected'!O122)</f>
        <v>0</v>
      </c>
      <c r="P122" s="51">
        <f ca="1">IFERROR(IF(AND($A122=VLOOKUP($A122&amp;"."&amp;$C122,UncollectibleLookup,2,FALSE),$C122=VLOOKUP($A122&amp;"."&amp;$C122,UncollectibleLookup,4,FALSE)),0,'Module C Corrected'!P122),'Module C Corrected'!P122)</f>
        <v>0</v>
      </c>
      <c r="Q122" s="32">
        <f ca="1">IFERROR(IF(AND($A122=VLOOKUP($A122&amp;"."&amp;$C122,UncollectibleLookup,2,FALSE),$C122=VLOOKUP($A122&amp;"."&amp;$C122,UncollectibleLookup,4,FALSE)),0,'Module C Corrected'!Q122),'Module C Corrected'!Q122)</f>
        <v>0</v>
      </c>
      <c r="R122" s="32">
        <f ca="1">IFERROR(IF(AND($A122=VLOOKUP($A122&amp;"."&amp;$C122,UncollectibleLookup,2,FALSE),$C122=VLOOKUP($A122&amp;"."&amp;$C122,UncollectibleLookup,4,FALSE)),0,'Module C Corrected'!R122),'Module C Corrected'!R122)</f>
        <v>0</v>
      </c>
      <c r="S122" s="32">
        <f ca="1">IFERROR(IF(AND($A122=VLOOKUP($A122&amp;"."&amp;$C122,UncollectibleLookup,2,FALSE),$C122=VLOOKUP($A122&amp;"."&amp;$C122,UncollectibleLookup,4,FALSE)),0,'Module C Corrected'!S122),'Module C Corrected'!S122)</f>
        <v>0</v>
      </c>
      <c r="T122" s="32">
        <f ca="1">IFERROR(IF(AND($A122=VLOOKUP($A122&amp;"."&amp;$C122,UncollectibleLookup,2,FALSE),$C122=VLOOKUP($A122&amp;"."&amp;$C122,UncollectibleLookup,4,FALSE)),0,'Module C Corrected'!T122),'Module C Corrected'!T122)</f>
        <v>0</v>
      </c>
      <c r="U122" s="32">
        <f ca="1">IFERROR(IF(AND($A122=VLOOKUP($A122&amp;"."&amp;$C122,UncollectibleLookup,2,FALSE),$C122=VLOOKUP($A122&amp;"."&amp;$C122,UncollectibleLookup,4,FALSE)),0,'Module C Corrected'!U122),'Module C Corrected'!U122)</f>
        <v>0</v>
      </c>
      <c r="V122" s="32">
        <f ca="1">IFERROR(IF(AND($A122=VLOOKUP($A122&amp;"."&amp;$C122,UncollectibleLookup,2,FALSE),$C122=VLOOKUP($A122&amp;"."&amp;$C122,UncollectibleLookup,4,FALSE)),0,'Module C Corrected'!V122),'Module C Corrected'!V122)</f>
        <v>0</v>
      </c>
      <c r="W122" s="32">
        <f ca="1">IFERROR(IF(AND($A122=VLOOKUP($A122&amp;"."&amp;$C122,UncollectibleLookup,2,FALSE),$C122=VLOOKUP($A122&amp;"."&amp;$C122,UncollectibleLookup,4,FALSE)),0,'Module C Corrected'!W122),'Module C Corrected'!W122)</f>
        <v>2883.4</v>
      </c>
      <c r="X122" s="32">
        <f ca="1">IFERROR(IF(AND($A122=VLOOKUP($A122&amp;"."&amp;$C122,UncollectibleLookup,2,FALSE),$C122=VLOOKUP($A122&amp;"."&amp;$C122,UncollectibleLookup,4,FALSE)),0,'Module C Corrected'!X122),'Module C Corrected'!X122)</f>
        <v>0</v>
      </c>
      <c r="Y122" s="32">
        <f ca="1">IFERROR(IF(AND($A122=VLOOKUP($A122&amp;"."&amp;$C122,UncollectibleLookup,2,FALSE),$C122=VLOOKUP($A122&amp;"."&amp;$C122,UncollectibleLookup,4,FALSE)),0,'Module C Corrected'!Y122),'Module C Corrected'!Y122)</f>
        <v>0</v>
      </c>
      <c r="Z122" s="32">
        <f ca="1">IFERROR(IF(AND($A122=VLOOKUP($A122&amp;"."&amp;$C122,UncollectibleLookup,2,FALSE),$C122=VLOOKUP($A122&amp;"."&amp;$C122,UncollectibleLookup,4,FALSE)),0,'Module C Corrected'!Z122),'Module C Corrected'!Z122)</f>
        <v>0</v>
      </c>
      <c r="AA122" s="32">
        <f ca="1">IFERROR(IF(AND($A122=VLOOKUP($A122&amp;"."&amp;$C122,UncollectibleLookup,2,FALSE),$C122=VLOOKUP($A122&amp;"."&amp;$C122,UncollectibleLookup,4,FALSE)),0,'Module C Corrected'!AA122),'Module C Corrected'!AA122)</f>
        <v>0</v>
      </c>
      <c r="AB122" s="32">
        <f ca="1">IFERROR(IF(AND($A122=VLOOKUP($A122&amp;"."&amp;$C122,UncollectibleLookup,2,FALSE),$C122=VLOOKUP($A122&amp;"."&amp;$C122,UncollectibleLookup,4,FALSE)),0,'Module C Corrected'!AB122),'Module C Corrected'!AB122)</f>
        <v>0</v>
      </c>
      <c r="AC122" s="2" t="str">
        <f>IF(ISBLANK('Module C Corrected'!AC122),"",'Module C Corrected'!AC122)</f>
        <v/>
      </c>
      <c r="AD122" s="2" t="str">
        <f>IF(ISBLANK('Module C Corrected'!AD122),"",'Module C Corrected'!AD122)</f>
        <v/>
      </c>
      <c r="AE122" s="2" t="str">
        <f>IF(ISBLANK('Module C Corrected'!AE122),"",'Module C Corrected'!AE122)</f>
        <v/>
      </c>
      <c r="AF122" s="2" t="str">
        <f>IF(ISBLANK('Module C Corrected'!AF122),"",'Module C Corrected'!AF122)</f>
        <v/>
      </c>
      <c r="AG122" s="2" t="str">
        <f>IF(ISBLANK('Module C Corrected'!AG122),"",'Module C Corrected'!AG122)</f>
        <v/>
      </c>
      <c r="AH122" s="2" t="str">
        <f>IF(ISBLANK('Module C Corrected'!AH122),"",'Module C Corrected'!AH122)</f>
        <v/>
      </c>
      <c r="AI122" s="2">
        <f>IF(ISBLANK('Module C Corrected'!AI122),"",'Module C Corrected'!AI122)</f>
        <v>0.16</v>
      </c>
      <c r="AJ122" s="2" t="str">
        <f>IF(ISBLANK('Module C Corrected'!AJ122),"",'Module C Corrected'!AJ122)</f>
        <v/>
      </c>
      <c r="AK122" s="2" t="str">
        <f>IF(ISBLANK('Module C Corrected'!AK122),"",'Module C Corrected'!AK122)</f>
        <v/>
      </c>
      <c r="AL122" s="2" t="str">
        <f>IF(ISBLANK('Module C Corrected'!AL122),"",'Module C Corrected'!AL122)</f>
        <v/>
      </c>
      <c r="AM122" s="2" t="str">
        <f>IF(ISBLANK('Module C Corrected'!AM122),"",'Module C Corrected'!AM122)</f>
        <v/>
      </c>
      <c r="AN122" s="2" t="str">
        <f>IF(ISBLANK('Module C Corrected'!AN122),"",'Module C Corrected'!AN122)</f>
        <v/>
      </c>
      <c r="AO122" s="33">
        <f ca="1">IFERROR(IF(AND($A122=VLOOKUP($A122&amp;"."&amp;$C122,UncollectibleLookup,2,FALSE),$C122=VLOOKUP($A122&amp;"."&amp;$C122,UncollectibleLookup,4,FALSE)),0,'Module C Corrected'!AO122),'Module C Corrected'!AO122)</f>
        <v>0</v>
      </c>
      <c r="AP122" s="33">
        <f ca="1">IFERROR(IF(AND($A122=VLOOKUP($A122&amp;"."&amp;$C122,UncollectibleLookup,2,FALSE),$C122=VLOOKUP($A122&amp;"."&amp;$C122,UncollectibleLookup,4,FALSE)),0,'Module C Corrected'!AP122),'Module C Corrected'!AP122)</f>
        <v>0</v>
      </c>
      <c r="AQ122" s="33">
        <f ca="1">IFERROR(IF(AND($A122=VLOOKUP($A122&amp;"."&amp;$C122,UncollectibleLookup,2,FALSE),$C122=VLOOKUP($A122&amp;"."&amp;$C122,UncollectibleLookup,4,FALSE)),0,'Module C Corrected'!AQ122),'Module C Corrected'!AQ122)</f>
        <v>0</v>
      </c>
      <c r="AR122" s="33">
        <f ca="1">IFERROR(IF(AND($A122=VLOOKUP($A122&amp;"."&amp;$C122,UncollectibleLookup,2,FALSE),$C122=VLOOKUP($A122&amp;"."&amp;$C122,UncollectibleLookup,4,FALSE)),0,'Module C Corrected'!AR122),'Module C Corrected'!AR122)</f>
        <v>0</v>
      </c>
      <c r="AS122" s="33">
        <f ca="1">IFERROR(IF(AND($A122=VLOOKUP($A122&amp;"."&amp;$C122,UncollectibleLookup,2,FALSE),$C122=VLOOKUP($A122&amp;"."&amp;$C122,UncollectibleLookup,4,FALSE)),0,'Module C Corrected'!AS122),'Module C Corrected'!AS122)</f>
        <v>0</v>
      </c>
      <c r="AT122" s="33">
        <f ca="1">IFERROR(IF(AND($A122=VLOOKUP($A122&amp;"."&amp;$C122,UncollectibleLookup,2,FALSE),$C122=VLOOKUP($A122&amp;"."&amp;$C122,UncollectibleLookup,4,FALSE)),0,'Module C Corrected'!AT122),'Module C Corrected'!AT122)</f>
        <v>0</v>
      </c>
      <c r="AU122" s="33">
        <f ca="1">IFERROR(IF(AND($A122=VLOOKUP($A122&amp;"."&amp;$C122,UncollectibleLookup,2,FALSE),$C122=VLOOKUP($A122&amp;"."&amp;$C122,UncollectibleLookup,4,FALSE)),0,'Module C Corrected'!AU122),'Module C Corrected'!AU122)</f>
        <v>4.6100000000000003</v>
      </c>
      <c r="AV122" s="33">
        <f ca="1">IFERROR(IF(AND($A122=VLOOKUP($A122&amp;"."&amp;$C122,UncollectibleLookup,2,FALSE),$C122=VLOOKUP($A122&amp;"."&amp;$C122,UncollectibleLookup,4,FALSE)),0,'Module C Corrected'!AV122),'Module C Corrected'!AV122)</f>
        <v>0</v>
      </c>
      <c r="AW122" s="33">
        <f ca="1">IFERROR(IF(AND($A122=VLOOKUP($A122&amp;"."&amp;$C122,UncollectibleLookup,2,FALSE),$C122=VLOOKUP($A122&amp;"."&amp;$C122,UncollectibleLookup,4,FALSE)),0,'Module C Corrected'!AW122),'Module C Corrected'!AW122)</f>
        <v>0</v>
      </c>
      <c r="AX122" s="33">
        <f ca="1">IFERROR(IF(AND($A122=VLOOKUP($A122&amp;"."&amp;$C122,UncollectibleLookup,2,FALSE),$C122=VLOOKUP($A122&amp;"."&amp;$C122,UncollectibleLookup,4,FALSE)),0,'Module C Corrected'!AX122),'Module C Corrected'!AX122)</f>
        <v>0</v>
      </c>
      <c r="AY122" s="33">
        <f ca="1">IFERROR(IF(AND($A122=VLOOKUP($A122&amp;"."&amp;$C122,UncollectibleLookup,2,FALSE),$C122=VLOOKUP($A122&amp;"."&amp;$C122,UncollectibleLookup,4,FALSE)),0,'Module C Corrected'!AY122),'Module C Corrected'!AY122)</f>
        <v>0</v>
      </c>
      <c r="AZ122" s="33">
        <f ca="1">IFERROR(IF(AND($A122=VLOOKUP($A122&amp;"."&amp;$C122,UncollectibleLookup,2,FALSE),$C122=VLOOKUP($A122&amp;"."&amp;$C122,UncollectibleLookup,4,FALSE)),0,'Module C Corrected'!AZ122),'Module C Corrected'!AZ122)</f>
        <v>0</v>
      </c>
      <c r="BA122" s="31">
        <f t="shared" ca="1" si="53"/>
        <v>0</v>
      </c>
      <c r="BB122" s="31">
        <f t="shared" ca="1" si="53"/>
        <v>0</v>
      </c>
      <c r="BC122" s="31">
        <f t="shared" ca="1" si="53"/>
        <v>0</v>
      </c>
      <c r="BD122" s="31">
        <f t="shared" ca="1" si="51"/>
        <v>0</v>
      </c>
      <c r="BE122" s="31">
        <f t="shared" ca="1" si="51"/>
        <v>0</v>
      </c>
      <c r="BF122" s="31">
        <f t="shared" ca="1" si="51"/>
        <v>0</v>
      </c>
      <c r="BG122" s="31">
        <f t="shared" ca="1" si="51"/>
        <v>0</v>
      </c>
      <c r="BH122" s="31">
        <f t="shared" ca="1" si="51"/>
        <v>0</v>
      </c>
      <c r="BI122" s="31">
        <f t="shared" ca="1" si="51"/>
        <v>0</v>
      </c>
      <c r="BJ122" s="31">
        <f t="shared" ca="1" si="57"/>
        <v>0</v>
      </c>
      <c r="BK122" s="31">
        <f t="shared" ca="1" si="57"/>
        <v>0</v>
      </c>
      <c r="BL122" s="31">
        <f t="shared" ca="1" si="57"/>
        <v>0</v>
      </c>
      <c r="BM122" s="6">
        <f t="shared" ca="1" si="56"/>
        <v>-1.5900000000000001E-2</v>
      </c>
      <c r="BN122" s="6">
        <f t="shared" ca="1" si="56"/>
        <v>-1.5900000000000001E-2</v>
      </c>
      <c r="BO122" s="6">
        <f t="shared" ca="1" si="56"/>
        <v>-1.5900000000000001E-2</v>
      </c>
      <c r="BP122" s="6">
        <f t="shared" ca="1" si="56"/>
        <v>-1.5900000000000001E-2</v>
      </c>
      <c r="BQ122" s="6">
        <f t="shared" ca="1" si="56"/>
        <v>-1.5900000000000001E-2</v>
      </c>
      <c r="BR122" s="6">
        <f t="shared" ca="1" si="56"/>
        <v>-1.5900000000000001E-2</v>
      </c>
      <c r="BS122" s="6">
        <f t="shared" ca="1" si="56"/>
        <v>-1.5900000000000001E-2</v>
      </c>
      <c r="BT122" s="6">
        <f t="shared" ca="1" si="56"/>
        <v>-1.5900000000000001E-2</v>
      </c>
      <c r="BU122" s="6">
        <f t="shared" ca="1" si="56"/>
        <v>-1.5900000000000001E-2</v>
      </c>
      <c r="BV122" s="6">
        <f t="shared" ca="1" si="56"/>
        <v>-1.5900000000000001E-2</v>
      </c>
      <c r="BW122" s="6">
        <f t="shared" ca="1" si="56"/>
        <v>-1.5900000000000001E-2</v>
      </c>
      <c r="BX122" s="6">
        <f t="shared" ca="1" si="56"/>
        <v>-1.5900000000000001E-2</v>
      </c>
      <c r="BY122" s="31">
        <f t="shared" ca="1" si="61"/>
        <v>0</v>
      </c>
      <c r="BZ122" s="31">
        <f t="shared" ca="1" si="61"/>
        <v>0</v>
      </c>
      <c r="CA122" s="31">
        <f t="shared" ca="1" si="61"/>
        <v>0</v>
      </c>
      <c r="CB122" s="31">
        <f t="shared" ca="1" si="58"/>
        <v>0</v>
      </c>
      <c r="CC122" s="31">
        <f t="shared" ca="1" si="58"/>
        <v>0</v>
      </c>
      <c r="CD122" s="31">
        <f t="shared" ca="1" si="58"/>
        <v>0</v>
      </c>
      <c r="CE122" s="31">
        <f t="shared" ca="1" si="58"/>
        <v>-45.85</v>
      </c>
      <c r="CF122" s="31">
        <f t="shared" ca="1" si="58"/>
        <v>0</v>
      </c>
      <c r="CG122" s="31">
        <f t="shared" ca="1" si="58"/>
        <v>0</v>
      </c>
      <c r="CH122" s="31">
        <f t="shared" ca="1" si="58"/>
        <v>0</v>
      </c>
      <c r="CI122" s="31">
        <f t="shared" ca="1" si="58"/>
        <v>0</v>
      </c>
      <c r="CJ122" s="31">
        <f t="shared" ca="1" si="58"/>
        <v>0</v>
      </c>
      <c r="CK122" s="32">
        <f t="shared" ca="1" si="54"/>
        <v>0</v>
      </c>
      <c r="CL122" s="32">
        <f t="shared" ca="1" si="54"/>
        <v>0</v>
      </c>
      <c r="CM122" s="32">
        <f t="shared" ca="1" si="54"/>
        <v>0</v>
      </c>
      <c r="CN122" s="32">
        <f t="shared" ca="1" si="52"/>
        <v>0</v>
      </c>
      <c r="CO122" s="32">
        <f t="shared" ca="1" si="52"/>
        <v>0</v>
      </c>
      <c r="CP122" s="32">
        <f t="shared" ca="1" si="52"/>
        <v>0</v>
      </c>
      <c r="CQ122" s="32">
        <f t="shared" ca="1" si="52"/>
        <v>7.21</v>
      </c>
      <c r="CR122" s="32">
        <f t="shared" ca="1" si="52"/>
        <v>0</v>
      </c>
      <c r="CS122" s="32">
        <f t="shared" ca="1" si="52"/>
        <v>0</v>
      </c>
      <c r="CT122" s="32">
        <f t="shared" ca="1" si="59"/>
        <v>0</v>
      </c>
      <c r="CU122" s="32">
        <f t="shared" ca="1" si="59"/>
        <v>0</v>
      </c>
      <c r="CV122" s="32">
        <f t="shared" ca="1" si="59"/>
        <v>0</v>
      </c>
      <c r="CW122" s="31">
        <f t="shared" ca="1" si="50"/>
        <v>0</v>
      </c>
      <c r="CX122" s="31">
        <f t="shared" ca="1" si="50"/>
        <v>0</v>
      </c>
      <c r="CY122" s="31">
        <f t="shared" ca="1" si="50"/>
        <v>0</v>
      </c>
      <c r="CZ122" s="31">
        <f t="shared" ca="1" si="50"/>
        <v>0</v>
      </c>
      <c r="DA122" s="31">
        <f t="shared" ca="1" si="50"/>
        <v>0</v>
      </c>
      <c r="DB122" s="31">
        <f t="shared" ca="1" si="50"/>
        <v>0</v>
      </c>
      <c r="DC122" s="31">
        <f t="shared" ca="1" si="50"/>
        <v>-43.25</v>
      </c>
      <c r="DD122" s="31">
        <f t="shared" ca="1" si="50"/>
        <v>0</v>
      </c>
      <c r="DE122" s="31">
        <f t="shared" ca="1" si="50"/>
        <v>0</v>
      </c>
      <c r="DF122" s="31">
        <f t="shared" ca="1" si="60"/>
        <v>0</v>
      </c>
      <c r="DG122" s="31">
        <f t="shared" ca="1" si="60"/>
        <v>0</v>
      </c>
      <c r="DH122" s="31">
        <f t="shared" ca="1" si="60"/>
        <v>0</v>
      </c>
      <c r="DI122" s="32">
        <f t="shared" ca="1" si="65"/>
        <v>0</v>
      </c>
      <c r="DJ122" s="32">
        <f t="shared" ca="1" si="65"/>
        <v>0</v>
      </c>
      <c r="DK122" s="32">
        <f t="shared" ca="1" si="65"/>
        <v>0</v>
      </c>
      <c r="DL122" s="32">
        <f t="shared" ca="1" si="62"/>
        <v>0</v>
      </c>
      <c r="DM122" s="32">
        <f t="shared" ca="1" si="62"/>
        <v>0</v>
      </c>
      <c r="DN122" s="32">
        <f t="shared" ca="1" si="62"/>
        <v>0</v>
      </c>
      <c r="DO122" s="32">
        <f t="shared" ca="1" si="46"/>
        <v>-2.16</v>
      </c>
      <c r="DP122" s="32">
        <f t="shared" ca="1" si="46"/>
        <v>0</v>
      </c>
      <c r="DQ122" s="32">
        <f t="shared" ca="1" si="46"/>
        <v>0</v>
      </c>
      <c r="DR122" s="32">
        <f t="shared" ca="1" si="46"/>
        <v>0</v>
      </c>
      <c r="DS122" s="32">
        <f t="shared" ca="1" si="46"/>
        <v>0</v>
      </c>
      <c r="DT122" s="32">
        <f t="shared" ca="1" si="46"/>
        <v>0</v>
      </c>
      <c r="DU122" s="31">
        <f t="shared" ca="1" si="66"/>
        <v>0</v>
      </c>
      <c r="DV122" s="31">
        <f t="shared" ca="1" si="66"/>
        <v>0</v>
      </c>
      <c r="DW122" s="31">
        <f t="shared" ca="1" si="66"/>
        <v>0</v>
      </c>
      <c r="DX122" s="31">
        <f t="shared" ca="1" si="63"/>
        <v>0</v>
      </c>
      <c r="DY122" s="31">
        <f t="shared" ca="1" si="63"/>
        <v>0</v>
      </c>
      <c r="DZ122" s="31">
        <f t="shared" ca="1" si="63"/>
        <v>0</v>
      </c>
      <c r="EA122" s="31">
        <f t="shared" ca="1" si="47"/>
        <v>-13.44</v>
      </c>
      <c r="EB122" s="31">
        <f t="shared" ca="1" si="47"/>
        <v>0</v>
      </c>
      <c r="EC122" s="31">
        <f t="shared" ca="1" si="47"/>
        <v>0</v>
      </c>
      <c r="ED122" s="31">
        <f t="shared" ca="1" si="47"/>
        <v>0</v>
      </c>
      <c r="EE122" s="31">
        <f t="shared" ca="1" si="47"/>
        <v>0</v>
      </c>
      <c r="EF122" s="31">
        <f t="shared" ca="1" si="47"/>
        <v>0</v>
      </c>
      <c r="EG122" s="32">
        <f t="shared" ca="1" si="67"/>
        <v>0</v>
      </c>
      <c r="EH122" s="32">
        <f t="shared" ca="1" si="67"/>
        <v>0</v>
      </c>
      <c r="EI122" s="32">
        <f t="shared" ca="1" si="67"/>
        <v>0</v>
      </c>
      <c r="EJ122" s="32">
        <f t="shared" ca="1" si="64"/>
        <v>0</v>
      </c>
      <c r="EK122" s="32">
        <f t="shared" ca="1" si="64"/>
        <v>0</v>
      </c>
      <c r="EL122" s="32">
        <f t="shared" ca="1" si="64"/>
        <v>0</v>
      </c>
      <c r="EM122" s="32">
        <f t="shared" ca="1" si="48"/>
        <v>-58.849999999999994</v>
      </c>
      <c r="EN122" s="32">
        <f t="shared" ca="1" si="48"/>
        <v>0</v>
      </c>
      <c r="EO122" s="32">
        <f t="shared" ca="1" si="48"/>
        <v>0</v>
      </c>
      <c r="EP122" s="32">
        <f t="shared" ca="1" si="48"/>
        <v>0</v>
      </c>
      <c r="EQ122" s="32">
        <f t="shared" ca="1" si="48"/>
        <v>0</v>
      </c>
      <c r="ER122" s="32">
        <f t="shared" ca="1" si="48"/>
        <v>0</v>
      </c>
    </row>
    <row r="123" spans="1:148">
      <c r="A123" t="s">
        <v>437</v>
      </c>
      <c r="B123" s="1" t="s">
        <v>30</v>
      </c>
      <c r="C123" t="str">
        <f t="shared" ca="1" si="40"/>
        <v>SH1</v>
      </c>
      <c r="D123" t="str">
        <f t="shared" ca="1" si="41"/>
        <v>Sheerness #1</v>
      </c>
      <c r="E123" s="51">
        <f ca="1">IFERROR(IF(AND($A123=VLOOKUP($A123&amp;"."&amp;$C123,UncollectibleLookup,2,FALSE),$C123=VLOOKUP($A123&amp;"."&amp;$C123,UncollectibleLookup,4,FALSE)),0,'Module C Corrected'!E123),'Module C Corrected'!E123)</f>
        <v>246423.46280000001</v>
      </c>
      <c r="F123" s="51">
        <f ca="1">IFERROR(IF(AND($A123=VLOOKUP($A123&amp;"."&amp;$C123,UncollectibleLookup,2,FALSE),$C123=VLOOKUP($A123&amp;"."&amp;$C123,UncollectibleLookup,4,FALSE)),0,'Module C Corrected'!F123),'Module C Corrected'!F123)</f>
        <v>229763.41680000001</v>
      </c>
      <c r="G123" s="51">
        <f ca="1">IFERROR(IF(AND($A123=VLOOKUP($A123&amp;"."&amp;$C123,UncollectibleLookup,2,FALSE),$C123=VLOOKUP($A123&amp;"."&amp;$C123,UncollectibleLookup,4,FALSE)),0,'Module C Corrected'!G123),'Module C Corrected'!G123)</f>
        <v>226156.17679999999</v>
      </c>
      <c r="H123" s="51">
        <f ca="1">IFERROR(IF(AND($A123=VLOOKUP($A123&amp;"."&amp;$C123,UncollectibleLookup,2,FALSE),$C123=VLOOKUP($A123&amp;"."&amp;$C123,UncollectibleLookup,4,FALSE)),0,'Module C Corrected'!H123),'Module C Corrected'!H123)</f>
        <v>220302.95329999999</v>
      </c>
      <c r="I123" s="51">
        <f ca="1">IFERROR(IF(AND($A123=VLOOKUP($A123&amp;"."&amp;$C123,UncollectibleLookup,2,FALSE),$C123=VLOOKUP($A123&amp;"."&amp;$C123,UncollectibleLookup,4,FALSE)),0,'Module C Corrected'!I123),'Module C Corrected'!I123)</f>
        <v>218182.1715</v>
      </c>
      <c r="J123" s="51">
        <f ca="1">IFERROR(IF(AND($A123=VLOOKUP($A123&amp;"."&amp;$C123,UncollectibleLookup,2,FALSE),$C123=VLOOKUP($A123&amp;"."&amp;$C123,UncollectibleLookup,4,FALSE)),0,'Module C Corrected'!J123),'Module C Corrected'!J123)</f>
        <v>177968.48180000001</v>
      </c>
      <c r="K123" s="51">
        <f ca="1">IFERROR(IF(AND($A123=VLOOKUP($A123&amp;"."&amp;$C123,UncollectibleLookup,2,FALSE),$C123=VLOOKUP($A123&amp;"."&amp;$C123,UncollectibleLookup,4,FALSE)),0,'Module C Corrected'!K123),'Module C Corrected'!K123)</f>
        <v>178378.872</v>
      </c>
      <c r="L123" s="51">
        <f ca="1">IFERROR(IF(AND($A123=VLOOKUP($A123&amp;"."&amp;$C123,UncollectibleLookup,2,FALSE),$C123=VLOOKUP($A123&amp;"."&amp;$C123,UncollectibleLookup,4,FALSE)),0,'Module C Corrected'!L123),'Module C Corrected'!L123)</f>
        <v>181573.12169999999</v>
      </c>
      <c r="M123" s="51">
        <f ca="1">IFERROR(IF(AND($A123=VLOOKUP($A123&amp;"."&amp;$C123,UncollectibleLookup,2,FALSE),$C123=VLOOKUP($A123&amp;"."&amp;$C123,UncollectibleLookup,4,FALSE)),0,'Module C Corrected'!M123),'Module C Corrected'!M123)</f>
        <v>197112.51209999999</v>
      </c>
      <c r="N123" s="51">
        <f ca="1">IFERROR(IF(AND($A123=VLOOKUP($A123&amp;"."&amp;$C123,UncollectibleLookup,2,FALSE),$C123=VLOOKUP($A123&amp;"."&amp;$C123,UncollectibleLookup,4,FALSE)),0,'Module C Corrected'!N123),'Module C Corrected'!N123)</f>
        <v>216562.78760000001</v>
      </c>
      <c r="O123" s="51">
        <f ca="1">IFERROR(IF(AND($A123=VLOOKUP($A123&amp;"."&amp;$C123,UncollectibleLookup,2,FALSE),$C123=VLOOKUP($A123&amp;"."&amp;$C123,UncollectibleLookup,4,FALSE)),0,'Module C Corrected'!O123),'Module C Corrected'!O123)</f>
        <v>228520.43419999999</v>
      </c>
      <c r="P123" s="51">
        <f ca="1">IFERROR(IF(AND($A123=VLOOKUP($A123&amp;"."&amp;$C123,UncollectibleLookup,2,FALSE),$C123=VLOOKUP($A123&amp;"."&amp;$C123,UncollectibleLookup,4,FALSE)),0,'Module C Corrected'!P123),'Module C Corrected'!P123)</f>
        <v>247020.83730000001</v>
      </c>
      <c r="Q123" s="32">
        <f ca="1">IFERROR(IF(AND($A123=VLOOKUP($A123&amp;"."&amp;$C123,UncollectibleLookup,2,FALSE),$C123=VLOOKUP($A123&amp;"."&amp;$C123,UncollectibleLookup,4,FALSE)),0,'Module C Corrected'!Q123),'Module C Corrected'!Q123)</f>
        <v>24847938.960000001</v>
      </c>
      <c r="R123" s="32">
        <f ca="1">IFERROR(IF(AND($A123=VLOOKUP($A123&amp;"."&amp;$C123,UncollectibleLookup,2,FALSE),$C123=VLOOKUP($A123&amp;"."&amp;$C123,UncollectibleLookup,4,FALSE)),0,'Module C Corrected'!R123),'Module C Corrected'!R123)</f>
        <v>12376773.98</v>
      </c>
      <c r="S123" s="32">
        <f ca="1">IFERROR(IF(AND($A123=VLOOKUP($A123&amp;"."&amp;$C123,UncollectibleLookup,2,FALSE),$C123=VLOOKUP($A123&amp;"."&amp;$C123,UncollectibleLookup,4,FALSE)),0,'Module C Corrected'!S123),'Module C Corrected'!S123)</f>
        <v>10252552.01</v>
      </c>
      <c r="T123" s="32">
        <f ca="1">IFERROR(IF(AND($A123=VLOOKUP($A123&amp;"."&amp;$C123,UncollectibleLookup,2,FALSE),$C123=VLOOKUP($A123&amp;"."&amp;$C123,UncollectibleLookup,4,FALSE)),0,'Module C Corrected'!T123),'Module C Corrected'!T123)</f>
        <v>7389000.3799999999</v>
      </c>
      <c r="U123" s="32">
        <f ca="1">IFERROR(IF(AND($A123=VLOOKUP($A123&amp;"."&amp;$C123,UncollectibleLookup,2,FALSE),$C123=VLOOKUP($A123&amp;"."&amp;$C123,UncollectibleLookup,4,FALSE)),0,'Module C Corrected'!U123),'Module C Corrected'!U123)</f>
        <v>7259866.6699999999</v>
      </c>
      <c r="V123" s="32">
        <f ca="1">IFERROR(IF(AND($A123=VLOOKUP($A123&amp;"."&amp;$C123,UncollectibleLookup,2,FALSE),$C123=VLOOKUP($A123&amp;"."&amp;$C123,UncollectibleLookup,4,FALSE)),0,'Module C Corrected'!V123),'Module C Corrected'!V123)</f>
        <v>6939761.8399999999</v>
      </c>
      <c r="W123" s="32">
        <f ca="1">IFERROR(IF(AND($A123=VLOOKUP($A123&amp;"."&amp;$C123,UncollectibleLookup,2,FALSE),$C123=VLOOKUP($A123&amp;"."&amp;$C123,UncollectibleLookup,4,FALSE)),0,'Module C Corrected'!W123),'Module C Corrected'!W123)</f>
        <v>7844145.7699999996</v>
      </c>
      <c r="X123" s="32">
        <f ca="1">IFERROR(IF(AND($A123=VLOOKUP($A123&amp;"."&amp;$C123,UncollectibleLookup,2,FALSE),$C123=VLOOKUP($A123&amp;"."&amp;$C123,UncollectibleLookup,4,FALSE)),0,'Module C Corrected'!X123),'Module C Corrected'!X123)</f>
        <v>6435923.7000000002</v>
      </c>
      <c r="Y123" s="32">
        <f ca="1">IFERROR(IF(AND($A123=VLOOKUP($A123&amp;"."&amp;$C123,UncollectibleLookup,2,FALSE),$C123=VLOOKUP($A123&amp;"."&amp;$C123,UncollectibleLookup,4,FALSE)),0,'Module C Corrected'!Y123),'Module C Corrected'!Y123)</f>
        <v>18601689.120000001</v>
      </c>
      <c r="Z123" s="32">
        <f ca="1">IFERROR(IF(AND($A123=VLOOKUP($A123&amp;"."&amp;$C123,UncollectibleLookup,2,FALSE),$C123=VLOOKUP($A123&amp;"."&amp;$C123,UncollectibleLookup,4,FALSE)),0,'Module C Corrected'!Z123),'Module C Corrected'!Z123)</f>
        <v>7967676.5800000001</v>
      </c>
      <c r="AA123" s="32">
        <f ca="1">IFERROR(IF(AND($A123=VLOOKUP($A123&amp;"."&amp;$C123,UncollectibleLookup,2,FALSE),$C123=VLOOKUP($A123&amp;"."&amp;$C123,UncollectibleLookup,4,FALSE)),0,'Module C Corrected'!AA123),'Module C Corrected'!AA123)</f>
        <v>12375033.279999999</v>
      </c>
      <c r="AB123" s="32">
        <f ca="1">IFERROR(IF(AND($A123=VLOOKUP($A123&amp;"."&amp;$C123,UncollectibleLookup,2,FALSE),$C123=VLOOKUP($A123&amp;"."&amp;$C123,UncollectibleLookup,4,FALSE)),0,'Module C Corrected'!AB123),'Module C Corrected'!AB123)</f>
        <v>13533512.16</v>
      </c>
      <c r="AC123" s="2">
        <f>IF(ISBLANK('Module C Corrected'!AC123),"",'Module C Corrected'!AC123)</f>
        <v>3.81</v>
      </c>
      <c r="AD123" s="2">
        <f>IF(ISBLANK('Module C Corrected'!AD123),"",'Module C Corrected'!AD123)</f>
        <v>3.81</v>
      </c>
      <c r="AE123" s="2">
        <f>IF(ISBLANK('Module C Corrected'!AE123),"",'Module C Corrected'!AE123)</f>
        <v>3.81</v>
      </c>
      <c r="AF123" s="2">
        <f>IF(ISBLANK('Module C Corrected'!AF123),"",'Module C Corrected'!AF123)</f>
        <v>3.81</v>
      </c>
      <c r="AG123" s="2">
        <f>IF(ISBLANK('Module C Corrected'!AG123),"",'Module C Corrected'!AG123)</f>
        <v>3.81</v>
      </c>
      <c r="AH123" s="2">
        <f>IF(ISBLANK('Module C Corrected'!AH123),"",'Module C Corrected'!AH123)</f>
        <v>3.81</v>
      </c>
      <c r="AI123" s="2">
        <f>IF(ISBLANK('Module C Corrected'!AI123),"",'Module C Corrected'!AI123)</f>
        <v>3.81</v>
      </c>
      <c r="AJ123" s="2">
        <f>IF(ISBLANK('Module C Corrected'!AJ123),"",'Module C Corrected'!AJ123)</f>
        <v>3.81</v>
      </c>
      <c r="AK123" s="2">
        <f>IF(ISBLANK('Module C Corrected'!AK123),"",'Module C Corrected'!AK123)</f>
        <v>3.81</v>
      </c>
      <c r="AL123" s="2">
        <f>IF(ISBLANK('Module C Corrected'!AL123),"",'Module C Corrected'!AL123)</f>
        <v>3.81</v>
      </c>
      <c r="AM123" s="2">
        <f>IF(ISBLANK('Module C Corrected'!AM123),"",'Module C Corrected'!AM123)</f>
        <v>3.81</v>
      </c>
      <c r="AN123" s="2">
        <f>IF(ISBLANK('Module C Corrected'!AN123),"",'Module C Corrected'!AN123)</f>
        <v>3.81</v>
      </c>
      <c r="AO123" s="33">
        <f ca="1">IFERROR(IF(AND($A123=VLOOKUP($A123&amp;"."&amp;$C123,UncollectibleLookup,2,FALSE),$C123=VLOOKUP($A123&amp;"."&amp;$C123,UncollectibleLookup,4,FALSE)),0,'Module C Corrected'!AO123),'Module C Corrected'!AO123)</f>
        <v>946706.47</v>
      </c>
      <c r="AP123" s="33">
        <f ca="1">IFERROR(IF(AND($A123=VLOOKUP($A123&amp;"."&amp;$C123,UncollectibleLookup,2,FALSE),$C123=VLOOKUP($A123&amp;"."&amp;$C123,UncollectibleLookup,4,FALSE)),0,'Module C Corrected'!AP123),'Module C Corrected'!AP123)</f>
        <v>471555.09</v>
      </c>
      <c r="AQ123" s="33">
        <f ca="1">IFERROR(IF(AND($A123=VLOOKUP($A123&amp;"."&amp;$C123,UncollectibleLookup,2,FALSE),$C123=VLOOKUP($A123&amp;"."&amp;$C123,UncollectibleLookup,4,FALSE)),0,'Module C Corrected'!AQ123),'Module C Corrected'!AQ123)</f>
        <v>390622.23</v>
      </c>
      <c r="AR123" s="33">
        <f ca="1">IFERROR(IF(AND($A123=VLOOKUP($A123&amp;"."&amp;$C123,UncollectibleLookup,2,FALSE),$C123=VLOOKUP($A123&amp;"."&amp;$C123,UncollectibleLookup,4,FALSE)),0,'Module C Corrected'!AR123),'Module C Corrected'!AR123)</f>
        <v>281520.90999999997</v>
      </c>
      <c r="AS123" s="33">
        <f ca="1">IFERROR(IF(AND($A123=VLOOKUP($A123&amp;"."&amp;$C123,UncollectibleLookup,2,FALSE),$C123=VLOOKUP($A123&amp;"."&amp;$C123,UncollectibleLookup,4,FALSE)),0,'Module C Corrected'!AS123),'Module C Corrected'!AS123)</f>
        <v>276600.92</v>
      </c>
      <c r="AT123" s="33">
        <f ca="1">IFERROR(IF(AND($A123=VLOOKUP($A123&amp;"."&amp;$C123,UncollectibleLookup,2,FALSE),$C123=VLOOKUP($A123&amp;"."&amp;$C123,UncollectibleLookup,4,FALSE)),0,'Module C Corrected'!AT123),'Module C Corrected'!AT123)</f>
        <v>264404.93</v>
      </c>
      <c r="AU123" s="33">
        <f ca="1">IFERROR(IF(AND($A123=VLOOKUP($A123&amp;"."&amp;$C123,UncollectibleLookup,2,FALSE),$C123=VLOOKUP($A123&amp;"."&amp;$C123,UncollectibleLookup,4,FALSE)),0,'Module C Corrected'!AU123),'Module C Corrected'!AU123)</f>
        <v>298861.95</v>
      </c>
      <c r="AV123" s="33">
        <f ca="1">IFERROR(IF(AND($A123=VLOOKUP($A123&amp;"."&amp;$C123,UncollectibleLookup,2,FALSE),$C123=VLOOKUP($A123&amp;"."&amp;$C123,UncollectibleLookup,4,FALSE)),0,'Module C Corrected'!AV123),'Module C Corrected'!AV123)</f>
        <v>245208.69</v>
      </c>
      <c r="AW123" s="33">
        <f ca="1">IFERROR(IF(AND($A123=VLOOKUP($A123&amp;"."&amp;$C123,UncollectibleLookup,2,FALSE),$C123=VLOOKUP($A123&amp;"."&amp;$C123,UncollectibleLookup,4,FALSE)),0,'Module C Corrected'!AW123),'Module C Corrected'!AW123)</f>
        <v>708724.36</v>
      </c>
      <c r="AX123" s="33">
        <f ca="1">IFERROR(IF(AND($A123=VLOOKUP($A123&amp;"."&amp;$C123,UncollectibleLookup,2,FALSE),$C123=VLOOKUP($A123&amp;"."&amp;$C123,UncollectibleLookup,4,FALSE)),0,'Module C Corrected'!AX123),'Module C Corrected'!AX123)</f>
        <v>303568.48</v>
      </c>
      <c r="AY123" s="33">
        <f ca="1">IFERROR(IF(AND($A123=VLOOKUP($A123&amp;"."&amp;$C123,UncollectibleLookup,2,FALSE),$C123=VLOOKUP($A123&amp;"."&amp;$C123,UncollectibleLookup,4,FALSE)),0,'Module C Corrected'!AY123),'Module C Corrected'!AY123)</f>
        <v>471488.77</v>
      </c>
      <c r="AZ123" s="33">
        <f ca="1">IFERROR(IF(AND($A123=VLOOKUP($A123&amp;"."&amp;$C123,UncollectibleLookup,2,FALSE),$C123=VLOOKUP($A123&amp;"."&amp;$C123,UncollectibleLookup,4,FALSE)),0,'Module C Corrected'!AZ123),'Module C Corrected'!AZ123)</f>
        <v>515626.81</v>
      </c>
      <c r="BA123" s="31">
        <f t="shared" ca="1" si="53"/>
        <v>-7454.38</v>
      </c>
      <c r="BB123" s="31">
        <f t="shared" ca="1" si="53"/>
        <v>-3713.03</v>
      </c>
      <c r="BC123" s="31">
        <f t="shared" ca="1" si="53"/>
        <v>-3075.77</v>
      </c>
      <c r="BD123" s="31">
        <f t="shared" ca="1" si="51"/>
        <v>-2955.6</v>
      </c>
      <c r="BE123" s="31">
        <f t="shared" ca="1" si="51"/>
        <v>-2903.95</v>
      </c>
      <c r="BF123" s="31">
        <f t="shared" ca="1" si="51"/>
        <v>-2775.9</v>
      </c>
      <c r="BG123" s="31">
        <f t="shared" ca="1" si="51"/>
        <v>0</v>
      </c>
      <c r="BH123" s="31">
        <f t="shared" ca="1" si="51"/>
        <v>0</v>
      </c>
      <c r="BI123" s="31">
        <f t="shared" ca="1" si="51"/>
        <v>0</v>
      </c>
      <c r="BJ123" s="31">
        <f t="shared" ca="1" si="57"/>
        <v>-9561.2099999999991</v>
      </c>
      <c r="BK123" s="31">
        <f t="shared" ca="1" si="57"/>
        <v>-14850.04</v>
      </c>
      <c r="BL123" s="31">
        <f t="shared" ca="1" si="57"/>
        <v>-16240.21</v>
      </c>
      <c r="BM123" s="6">
        <f t="shared" ref="BM123:BX144" ca="1" si="68">VLOOKUP($C123,LossFactorLookup,3,FALSE)</f>
        <v>2.2499999999999999E-2</v>
      </c>
      <c r="BN123" s="6">
        <f t="shared" ca="1" si="68"/>
        <v>2.2499999999999999E-2</v>
      </c>
      <c r="BO123" s="6">
        <f t="shared" ca="1" si="68"/>
        <v>2.2499999999999999E-2</v>
      </c>
      <c r="BP123" s="6">
        <f t="shared" ca="1" si="68"/>
        <v>2.2499999999999999E-2</v>
      </c>
      <c r="BQ123" s="6">
        <f t="shared" ca="1" si="68"/>
        <v>2.2499999999999999E-2</v>
      </c>
      <c r="BR123" s="6">
        <f t="shared" ca="1" si="68"/>
        <v>2.2499999999999999E-2</v>
      </c>
      <c r="BS123" s="6">
        <f t="shared" ca="1" si="68"/>
        <v>2.2499999999999999E-2</v>
      </c>
      <c r="BT123" s="6">
        <f t="shared" ca="1" si="68"/>
        <v>2.2499999999999999E-2</v>
      </c>
      <c r="BU123" s="6">
        <f t="shared" ca="1" si="68"/>
        <v>2.2499999999999999E-2</v>
      </c>
      <c r="BV123" s="6">
        <f t="shared" ca="1" si="68"/>
        <v>2.2499999999999999E-2</v>
      </c>
      <c r="BW123" s="6">
        <f t="shared" ca="1" si="68"/>
        <v>2.2499999999999999E-2</v>
      </c>
      <c r="BX123" s="6">
        <f t="shared" ca="1" si="68"/>
        <v>2.2499999999999999E-2</v>
      </c>
      <c r="BY123" s="31">
        <f t="shared" ca="1" si="61"/>
        <v>559078.63</v>
      </c>
      <c r="BZ123" s="31">
        <f t="shared" ca="1" si="61"/>
        <v>278477.40999999997</v>
      </c>
      <c r="CA123" s="31">
        <f t="shared" ca="1" si="61"/>
        <v>230682.42</v>
      </c>
      <c r="CB123" s="31">
        <f t="shared" ca="1" si="58"/>
        <v>166252.51</v>
      </c>
      <c r="CC123" s="31">
        <f t="shared" ca="1" si="58"/>
        <v>163347</v>
      </c>
      <c r="CD123" s="31">
        <f t="shared" ca="1" si="58"/>
        <v>156144.64000000001</v>
      </c>
      <c r="CE123" s="31">
        <f t="shared" ca="1" si="58"/>
        <v>176493.28</v>
      </c>
      <c r="CF123" s="31">
        <f t="shared" ca="1" si="58"/>
        <v>144808.28</v>
      </c>
      <c r="CG123" s="31">
        <f t="shared" ca="1" si="58"/>
        <v>418538.01</v>
      </c>
      <c r="CH123" s="31">
        <f t="shared" ca="1" si="58"/>
        <v>179272.72</v>
      </c>
      <c r="CI123" s="31">
        <f t="shared" ca="1" si="58"/>
        <v>278438.25</v>
      </c>
      <c r="CJ123" s="31">
        <f t="shared" ca="1" si="58"/>
        <v>304504.02</v>
      </c>
      <c r="CK123" s="32">
        <f t="shared" ca="1" si="54"/>
        <v>62119.85</v>
      </c>
      <c r="CL123" s="32">
        <f t="shared" ca="1" si="54"/>
        <v>30941.93</v>
      </c>
      <c r="CM123" s="32">
        <f t="shared" ca="1" si="54"/>
        <v>25631.38</v>
      </c>
      <c r="CN123" s="32">
        <f t="shared" ca="1" si="52"/>
        <v>18472.5</v>
      </c>
      <c r="CO123" s="32">
        <f t="shared" ca="1" si="52"/>
        <v>18149.669999999998</v>
      </c>
      <c r="CP123" s="32">
        <f t="shared" ca="1" si="52"/>
        <v>17349.400000000001</v>
      </c>
      <c r="CQ123" s="32">
        <f t="shared" ca="1" si="52"/>
        <v>19610.36</v>
      </c>
      <c r="CR123" s="32">
        <f t="shared" ca="1" si="52"/>
        <v>16089.81</v>
      </c>
      <c r="CS123" s="32">
        <f t="shared" ca="1" si="52"/>
        <v>46504.22</v>
      </c>
      <c r="CT123" s="32">
        <f t="shared" ca="1" si="59"/>
        <v>19919.189999999999</v>
      </c>
      <c r="CU123" s="32">
        <f t="shared" ca="1" si="59"/>
        <v>30937.58</v>
      </c>
      <c r="CV123" s="32">
        <f t="shared" ca="1" si="59"/>
        <v>33833.78</v>
      </c>
      <c r="CW123" s="31">
        <f t="shared" ca="1" si="50"/>
        <v>-318053.61</v>
      </c>
      <c r="CX123" s="31">
        <f t="shared" ca="1" si="50"/>
        <v>-158422.72000000006</v>
      </c>
      <c r="CY123" s="31">
        <f t="shared" ca="1" si="50"/>
        <v>-131232.65999999997</v>
      </c>
      <c r="CZ123" s="31">
        <f t="shared" ca="1" si="50"/>
        <v>-93840.299999999959</v>
      </c>
      <c r="DA123" s="31">
        <f t="shared" ca="1" si="50"/>
        <v>-92200.3</v>
      </c>
      <c r="DB123" s="31">
        <f t="shared" ca="1" si="50"/>
        <v>-88134.989999999991</v>
      </c>
      <c r="DC123" s="31">
        <f t="shared" ca="1" si="50"/>
        <v>-102758.31</v>
      </c>
      <c r="DD123" s="31">
        <f t="shared" ca="1" si="50"/>
        <v>-84310.6</v>
      </c>
      <c r="DE123" s="31">
        <f t="shared" ca="1" si="50"/>
        <v>-243682.13</v>
      </c>
      <c r="DF123" s="31">
        <f t="shared" ca="1" si="60"/>
        <v>-94815.359999999986</v>
      </c>
      <c r="DG123" s="31">
        <f t="shared" ca="1" si="60"/>
        <v>-147262.9</v>
      </c>
      <c r="DH123" s="31">
        <f t="shared" ca="1" si="60"/>
        <v>-161048.79999999996</v>
      </c>
      <c r="DI123" s="32">
        <f t="shared" ca="1" si="65"/>
        <v>-15902.68</v>
      </c>
      <c r="DJ123" s="32">
        <f t="shared" ca="1" si="65"/>
        <v>-7921.14</v>
      </c>
      <c r="DK123" s="32">
        <f t="shared" ca="1" si="65"/>
        <v>-6561.63</v>
      </c>
      <c r="DL123" s="32">
        <f t="shared" ca="1" si="62"/>
        <v>-4692.0200000000004</v>
      </c>
      <c r="DM123" s="32">
        <f t="shared" ca="1" si="62"/>
        <v>-4610.0200000000004</v>
      </c>
      <c r="DN123" s="32">
        <f t="shared" ca="1" si="62"/>
        <v>-4406.75</v>
      </c>
      <c r="DO123" s="32">
        <f t="shared" ca="1" si="46"/>
        <v>-5137.92</v>
      </c>
      <c r="DP123" s="32">
        <f t="shared" ca="1" si="46"/>
        <v>-4215.53</v>
      </c>
      <c r="DQ123" s="32">
        <f t="shared" ca="1" si="46"/>
        <v>-12184.11</v>
      </c>
      <c r="DR123" s="32">
        <f t="shared" ca="1" si="46"/>
        <v>-4740.7700000000004</v>
      </c>
      <c r="DS123" s="32">
        <f t="shared" ca="1" si="46"/>
        <v>-7363.15</v>
      </c>
      <c r="DT123" s="32">
        <f t="shared" ca="1" si="46"/>
        <v>-8052.44</v>
      </c>
      <c r="DU123" s="31">
        <f t="shared" ca="1" si="66"/>
        <v>-102467.39</v>
      </c>
      <c r="DV123" s="31">
        <f t="shared" ca="1" si="66"/>
        <v>-50669.06</v>
      </c>
      <c r="DW123" s="31">
        <f t="shared" ca="1" si="66"/>
        <v>-41695.89</v>
      </c>
      <c r="DX123" s="31">
        <f t="shared" ca="1" si="63"/>
        <v>-29636.080000000002</v>
      </c>
      <c r="DY123" s="31">
        <f t="shared" ca="1" si="63"/>
        <v>-28966.59</v>
      </c>
      <c r="DZ123" s="31">
        <f t="shared" ca="1" si="63"/>
        <v>-27539.68</v>
      </c>
      <c r="EA123" s="31">
        <f t="shared" ca="1" si="47"/>
        <v>-31940.13</v>
      </c>
      <c r="EB123" s="31">
        <f t="shared" ca="1" si="47"/>
        <v>-26062.86</v>
      </c>
      <c r="EC123" s="31">
        <f t="shared" ca="1" si="47"/>
        <v>-74915.31</v>
      </c>
      <c r="ED123" s="31">
        <f t="shared" ca="1" si="47"/>
        <v>-28993.27</v>
      </c>
      <c r="EE123" s="31">
        <f t="shared" ca="1" si="47"/>
        <v>-44780.88</v>
      </c>
      <c r="EF123" s="31">
        <f t="shared" ca="1" si="47"/>
        <v>-48708.27</v>
      </c>
      <c r="EG123" s="32">
        <f t="shared" ca="1" si="67"/>
        <v>-436423.67999999999</v>
      </c>
      <c r="EH123" s="32">
        <f t="shared" ca="1" si="67"/>
        <v>-217012.92000000007</v>
      </c>
      <c r="EI123" s="32">
        <f t="shared" ca="1" si="67"/>
        <v>-179490.18</v>
      </c>
      <c r="EJ123" s="32">
        <f t="shared" ca="1" si="64"/>
        <v>-128168.39999999997</v>
      </c>
      <c r="EK123" s="32">
        <f t="shared" ca="1" si="64"/>
        <v>-125776.91</v>
      </c>
      <c r="EL123" s="32">
        <f t="shared" ca="1" si="64"/>
        <v>-120081.41999999998</v>
      </c>
      <c r="EM123" s="32">
        <f t="shared" ca="1" si="48"/>
        <v>-139836.35999999999</v>
      </c>
      <c r="EN123" s="32">
        <f t="shared" ca="1" si="48"/>
        <v>-114588.99</v>
      </c>
      <c r="EO123" s="32">
        <f t="shared" ca="1" si="48"/>
        <v>-330781.55</v>
      </c>
      <c r="EP123" s="32">
        <f t="shared" ca="1" si="48"/>
        <v>-128549.4</v>
      </c>
      <c r="EQ123" s="32">
        <f t="shared" ca="1" si="48"/>
        <v>-199406.93</v>
      </c>
      <c r="ER123" s="32">
        <f t="shared" ca="1" si="48"/>
        <v>-217809.50999999995</v>
      </c>
    </row>
    <row r="124" spans="1:148">
      <c r="A124" t="s">
        <v>437</v>
      </c>
      <c r="B124" s="1" t="s">
        <v>31</v>
      </c>
      <c r="C124" t="str">
        <f t="shared" ca="1" si="40"/>
        <v>SH2</v>
      </c>
      <c r="D124" t="str">
        <f t="shared" ca="1" si="41"/>
        <v>Sheerness #2</v>
      </c>
      <c r="E124" s="51">
        <f ca="1">IFERROR(IF(AND($A124=VLOOKUP($A124&amp;"."&amp;$C124,UncollectibleLookup,2,FALSE),$C124=VLOOKUP($A124&amp;"."&amp;$C124,UncollectibleLookup,4,FALSE)),0,'Module C Corrected'!E124),'Module C Corrected'!E124)</f>
        <v>148078.33720000001</v>
      </c>
      <c r="F124" s="51">
        <f ca="1">IFERROR(IF(AND($A124=VLOOKUP($A124&amp;"."&amp;$C124,UncollectibleLookup,2,FALSE),$C124=VLOOKUP($A124&amp;"."&amp;$C124,UncollectibleLookup,4,FALSE)),0,'Module C Corrected'!F124),'Module C Corrected'!F124)</f>
        <v>79964.3076</v>
      </c>
      <c r="G124" s="51">
        <f ca="1">IFERROR(IF(AND($A124=VLOOKUP($A124&amp;"."&amp;$C124,UncollectibleLookup,2,FALSE),$C124=VLOOKUP($A124&amp;"."&amp;$C124,UncollectibleLookup,4,FALSE)),0,'Module C Corrected'!G124),'Module C Corrected'!G124)</f>
        <v>232120.23079999999</v>
      </c>
      <c r="H124" s="51">
        <f ca="1">IFERROR(IF(AND($A124=VLOOKUP($A124&amp;"."&amp;$C124,UncollectibleLookup,2,FALSE),$C124=VLOOKUP($A124&amp;"."&amp;$C124,UncollectibleLookup,4,FALSE)),0,'Module C Corrected'!H124),'Module C Corrected'!H124)</f>
        <v>198048.04800000001</v>
      </c>
      <c r="I124" s="51">
        <f ca="1">IFERROR(IF(AND($A124=VLOOKUP($A124&amp;"."&amp;$C124,UncollectibleLookup,2,FALSE),$C124=VLOOKUP($A124&amp;"."&amp;$C124,UncollectibleLookup,4,FALSE)),0,'Module C Corrected'!I124),'Module C Corrected'!I124)</f>
        <v>184226.96280000001</v>
      </c>
      <c r="J124" s="51">
        <f ca="1">IFERROR(IF(AND($A124=VLOOKUP($A124&amp;"."&amp;$C124,UncollectibleLookup,2,FALSE),$C124=VLOOKUP($A124&amp;"."&amp;$C124,UncollectibleLookup,4,FALSE)),0,'Module C Corrected'!J124),'Module C Corrected'!J124)</f>
        <v>171787.01490000001</v>
      </c>
      <c r="K124" s="51">
        <f ca="1">IFERROR(IF(AND($A124=VLOOKUP($A124&amp;"."&amp;$C124,UncollectibleLookup,2,FALSE),$C124=VLOOKUP($A124&amp;"."&amp;$C124,UncollectibleLookup,4,FALSE)),0,'Module C Corrected'!K124),'Module C Corrected'!K124)</f>
        <v>190022.54829999999</v>
      </c>
      <c r="L124" s="51">
        <f ca="1">IFERROR(IF(AND($A124=VLOOKUP($A124&amp;"."&amp;$C124,UncollectibleLookup,2,FALSE),$C124=VLOOKUP($A124&amp;"."&amp;$C124,UncollectibleLookup,4,FALSE)),0,'Module C Corrected'!L124),'Module C Corrected'!L124)</f>
        <v>172411.2041</v>
      </c>
      <c r="M124" s="51">
        <f ca="1">IFERROR(IF(AND($A124=VLOOKUP($A124&amp;"."&amp;$C124,UncollectibleLookup,2,FALSE),$C124=VLOOKUP($A124&amp;"."&amp;$C124,UncollectibleLookup,4,FALSE)),0,'Module C Corrected'!M124),'Module C Corrected'!M124)</f>
        <v>190558.0153</v>
      </c>
      <c r="N124" s="51">
        <f ca="1">IFERROR(IF(AND($A124=VLOOKUP($A124&amp;"."&amp;$C124,UncollectibleLookup,2,FALSE),$C124=VLOOKUP($A124&amp;"."&amp;$C124,UncollectibleLookup,4,FALSE)),0,'Module C Corrected'!N124),'Module C Corrected'!N124)</f>
        <v>204508.29800000001</v>
      </c>
      <c r="O124" s="51">
        <f ca="1">IFERROR(IF(AND($A124=VLOOKUP($A124&amp;"."&amp;$C124,UncollectibleLookup,2,FALSE),$C124=VLOOKUP($A124&amp;"."&amp;$C124,UncollectibleLookup,4,FALSE)),0,'Module C Corrected'!O124),'Module C Corrected'!O124)</f>
        <v>206871.6532</v>
      </c>
      <c r="P124" s="51">
        <f ca="1">IFERROR(IF(AND($A124=VLOOKUP($A124&amp;"."&amp;$C124,UncollectibleLookup,2,FALSE),$C124=VLOOKUP($A124&amp;"."&amp;$C124,UncollectibleLookup,4,FALSE)),0,'Module C Corrected'!P124),'Module C Corrected'!P124)</f>
        <v>230924.7775</v>
      </c>
      <c r="Q124" s="32">
        <f ca="1">IFERROR(IF(AND($A124=VLOOKUP($A124&amp;"."&amp;$C124,UncollectibleLookup,2,FALSE),$C124=VLOOKUP($A124&amp;"."&amp;$C124,UncollectibleLookup,4,FALSE)),0,'Module C Corrected'!Q124),'Module C Corrected'!Q124)</f>
        <v>8713991.2799999993</v>
      </c>
      <c r="R124" s="32">
        <f ca="1">IFERROR(IF(AND($A124=VLOOKUP($A124&amp;"."&amp;$C124,UncollectibleLookup,2,FALSE),$C124=VLOOKUP($A124&amp;"."&amp;$C124,UncollectibleLookup,4,FALSE)),0,'Module C Corrected'!R124),'Module C Corrected'!R124)</f>
        <v>3942695.37</v>
      </c>
      <c r="S124" s="32">
        <f ca="1">IFERROR(IF(AND($A124=VLOOKUP($A124&amp;"."&amp;$C124,UncollectibleLookup,2,FALSE),$C124=VLOOKUP($A124&amp;"."&amp;$C124,UncollectibleLookup,4,FALSE)),0,'Module C Corrected'!S124),'Module C Corrected'!S124)</f>
        <v>10536340.75</v>
      </c>
      <c r="T124" s="32">
        <f ca="1">IFERROR(IF(AND($A124=VLOOKUP($A124&amp;"."&amp;$C124,UncollectibleLookup,2,FALSE),$C124=VLOOKUP($A124&amp;"."&amp;$C124,UncollectibleLookup,4,FALSE)),0,'Module C Corrected'!T124),'Module C Corrected'!T124)</f>
        <v>6853776.6100000003</v>
      </c>
      <c r="U124" s="32">
        <f ca="1">IFERROR(IF(AND($A124=VLOOKUP($A124&amp;"."&amp;$C124,UncollectibleLookup,2,FALSE),$C124=VLOOKUP($A124&amp;"."&amp;$C124,UncollectibleLookup,4,FALSE)),0,'Module C Corrected'!U124),'Module C Corrected'!U124)</f>
        <v>6026404.8399999999</v>
      </c>
      <c r="V124" s="32">
        <f ca="1">IFERROR(IF(AND($A124=VLOOKUP($A124&amp;"."&amp;$C124,UncollectibleLookup,2,FALSE),$C124=VLOOKUP($A124&amp;"."&amp;$C124,UncollectibleLookup,4,FALSE)),0,'Module C Corrected'!V124),'Module C Corrected'!V124)</f>
        <v>6720360.8600000003</v>
      </c>
      <c r="W124" s="32">
        <f ca="1">IFERROR(IF(AND($A124=VLOOKUP($A124&amp;"."&amp;$C124,UncollectibleLookup,2,FALSE),$C124=VLOOKUP($A124&amp;"."&amp;$C124,UncollectibleLookup,4,FALSE)),0,'Module C Corrected'!W124),'Module C Corrected'!W124)</f>
        <v>8633073.8900000006</v>
      </c>
      <c r="X124" s="32">
        <f ca="1">IFERROR(IF(AND($A124=VLOOKUP($A124&amp;"."&amp;$C124,UncollectibleLookup,2,FALSE),$C124=VLOOKUP($A124&amp;"."&amp;$C124,UncollectibleLookup,4,FALSE)),0,'Module C Corrected'!X124),'Module C Corrected'!X124)</f>
        <v>6796877.2699999996</v>
      </c>
      <c r="Y124" s="32">
        <f ca="1">IFERROR(IF(AND($A124=VLOOKUP($A124&amp;"."&amp;$C124,UncollectibleLookup,2,FALSE),$C124=VLOOKUP($A124&amp;"."&amp;$C124,UncollectibleLookup,4,FALSE)),0,'Module C Corrected'!Y124),'Module C Corrected'!Y124)</f>
        <v>18277354.510000002</v>
      </c>
      <c r="Z124" s="32">
        <f ca="1">IFERROR(IF(AND($A124=VLOOKUP($A124&amp;"."&amp;$C124,UncollectibleLookup,2,FALSE),$C124=VLOOKUP($A124&amp;"."&amp;$C124,UncollectibleLookup,4,FALSE)),0,'Module C Corrected'!Z124),'Module C Corrected'!Z124)</f>
        <v>7594893.5</v>
      </c>
      <c r="AA124" s="32">
        <f ca="1">IFERROR(IF(AND($A124=VLOOKUP($A124&amp;"."&amp;$C124,UncollectibleLookup,2,FALSE),$C124=VLOOKUP($A124&amp;"."&amp;$C124,UncollectibleLookup,4,FALSE)),0,'Module C Corrected'!AA124),'Module C Corrected'!AA124)</f>
        <v>10793392.58</v>
      </c>
      <c r="AB124" s="32">
        <f ca="1">IFERROR(IF(AND($A124=VLOOKUP($A124&amp;"."&amp;$C124,UncollectibleLookup,2,FALSE),$C124=VLOOKUP($A124&amp;"."&amp;$C124,UncollectibleLookup,4,FALSE)),0,'Module C Corrected'!AB124),'Module C Corrected'!AB124)</f>
        <v>12477552.779999999</v>
      </c>
      <c r="AC124" s="2">
        <f>IF(ISBLANK('Module C Corrected'!AC124),"",'Module C Corrected'!AC124)</f>
        <v>3.81</v>
      </c>
      <c r="AD124" s="2">
        <f>IF(ISBLANK('Module C Corrected'!AD124),"",'Module C Corrected'!AD124)</f>
        <v>3.81</v>
      </c>
      <c r="AE124" s="2">
        <f>IF(ISBLANK('Module C Corrected'!AE124),"",'Module C Corrected'!AE124)</f>
        <v>3.81</v>
      </c>
      <c r="AF124" s="2">
        <f>IF(ISBLANK('Module C Corrected'!AF124),"",'Module C Corrected'!AF124)</f>
        <v>3.81</v>
      </c>
      <c r="AG124" s="2">
        <f>IF(ISBLANK('Module C Corrected'!AG124),"",'Module C Corrected'!AG124)</f>
        <v>3.81</v>
      </c>
      <c r="AH124" s="2">
        <f>IF(ISBLANK('Module C Corrected'!AH124),"",'Module C Corrected'!AH124)</f>
        <v>3.81</v>
      </c>
      <c r="AI124" s="2">
        <f>IF(ISBLANK('Module C Corrected'!AI124),"",'Module C Corrected'!AI124)</f>
        <v>3.81</v>
      </c>
      <c r="AJ124" s="2">
        <f>IF(ISBLANK('Module C Corrected'!AJ124),"",'Module C Corrected'!AJ124)</f>
        <v>3.81</v>
      </c>
      <c r="AK124" s="2">
        <f>IF(ISBLANK('Module C Corrected'!AK124),"",'Module C Corrected'!AK124)</f>
        <v>3.81</v>
      </c>
      <c r="AL124" s="2">
        <f>IF(ISBLANK('Module C Corrected'!AL124),"",'Module C Corrected'!AL124)</f>
        <v>3.81</v>
      </c>
      <c r="AM124" s="2">
        <f>IF(ISBLANK('Module C Corrected'!AM124),"",'Module C Corrected'!AM124)</f>
        <v>3.81</v>
      </c>
      <c r="AN124" s="2">
        <f>IF(ISBLANK('Module C Corrected'!AN124),"",'Module C Corrected'!AN124)</f>
        <v>3.81</v>
      </c>
      <c r="AO124" s="33">
        <f ca="1">IFERROR(IF(AND($A124=VLOOKUP($A124&amp;"."&amp;$C124,UncollectibleLookup,2,FALSE),$C124=VLOOKUP($A124&amp;"."&amp;$C124,UncollectibleLookup,4,FALSE)),0,'Module C Corrected'!AO124),'Module C Corrected'!AO124)</f>
        <v>332003.07</v>
      </c>
      <c r="AP124" s="33">
        <f ca="1">IFERROR(IF(AND($A124=VLOOKUP($A124&amp;"."&amp;$C124,UncollectibleLookup,2,FALSE),$C124=VLOOKUP($A124&amp;"."&amp;$C124,UncollectibleLookup,4,FALSE)),0,'Module C Corrected'!AP124),'Module C Corrected'!AP124)</f>
        <v>150216.69</v>
      </c>
      <c r="AQ124" s="33">
        <f ca="1">IFERROR(IF(AND($A124=VLOOKUP($A124&amp;"."&amp;$C124,UncollectibleLookup,2,FALSE),$C124=VLOOKUP($A124&amp;"."&amp;$C124,UncollectibleLookup,4,FALSE)),0,'Module C Corrected'!AQ124),'Module C Corrected'!AQ124)</f>
        <v>401434.58</v>
      </c>
      <c r="AR124" s="33">
        <f ca="1">IFERROR(IF(AND($A124=VLOOKUP($A124&amp;"."&amp;$C124,UncollectibleLookup,2,FALSE),$C124=VLOOKUP($A124&amp;"."&amp;$C124,UncollectibleLookup,4,FALSE)),0,'Module C Corrected'!AR124),'Module C Corrected'!AR124)</f>
        <v>261128.89</v>
      </c>
      <c r="AS124" s="33">
        <f ca="1">IFERROR(IF(AND($A124=VLOOKUP($A124&amp;"."&amp;$C124,UncollectibleLookup,2,FALSE),$C124=VLOOKUP($A124&amp;"."&amp;$C124,UncollectibleLookup,4,FALSE)),0,'Module C Corrected'!AS124),'Module C Corrected'!AS124)</f>
        <v>229606.02</v>
      </c>
      <c r="AT124" s="33">
        <f ca="1">IFERROR(IF(AND($A124=VLOOKUP($A124&amp;"."&amp;$C124,UncollectibleLookup,2,FALSE),$C124=VLOOKUP($A124&amp;"."&amp;$C124,UncollectibleLookup,4,FALSE)),0,'Module C Corrected'!AT124),'Module C Corrected'!AT124)</f>
        <v>256045.75</v>
      </c>
      <c r="AU124" s="33">
        <f ca="1">IFERROR(IF(AND($A124=VLOOKUP($A124&amp;"."&amp;$C124,UncollectibleLookup,2,FALSE),$C124=VLOOKUP($A124&amp;"."&amp;$C124,UncollectibleLookup,4,FALSE)),0,'Module C Corrected'!AU124),'Module C Corrected'!AU124)</f>
        <v>328920.12</v>
      </c>
      <c r="AV124" s="33">
        <f ca="1">IFERROR(IF(AND($A124=VLOOKUP($A124&amp;"."&amp;$C124,UncollectibleLookup,2,FALSE),$C124=VLOOKUP($A124&amp;"."&amp;$C124,UncollectibleLookup,4,FALSE)),0,'Module C Corrected'!AV124),'Module C Corrected'!AV124)</f>
        <v>258961.02</v>
      </c>
      <c r="AW124" s="33">
        <f ca="1">IFERROR(IF(AND($A124=VLOOKUP($A124&amp;"."&amp;$C124,UncollectibleLookup,2,FALSE),$C124=VLOOKUP($A124&amp;"."&amp;$C124,UncollectibleLookup,4,FALSE)),0,'Module C Corrected'!AW124),'Module C Corrected'!AW124)</f>
        <v>696367.21</v>
      </c>
      <c r="AX124" s="33">
        <f ca="1">IFERROR(IF(AND($A124=VLOOKUP($A124&amp;"."&amp;$C124,UncollectibleLookup,2,FALSE),$C124=VLOOKUP($A124&amp;"."&amp;$C124,UncollectibleLookup,4,FALSE)),0,'Module C Corrected'!AX124),'Module C Corrected'!AX124)</f>
        <v>289365.44</v>
      </c>
      <c r="AY124" s="33">
        <f ca="1">IFERROR(IF(AND($A124=VLOOKUP($A124&amp;"."&amp;$C124,UncollectibleLookup,2,FALSE),$C124=VLOOKUP($A124&amp;"."&amp;$C124,UncollectibleLookup,4,FALSE)),0,'Module C Corrected'!AY124),'Module C Corrected'!AY124)</f>
        <v>411228.26</v>
      </c>
      <c r="AZ124" s="33">
        <f ca="1">IFERROR(IF(AND($A124=VLOOKUP($A124&amp;"."&amp;$C124,UncollectibleLookup,2,FALSE),$C124=VLOOKUP($A124&amp;"."&amp;$C124,UncollectibleLookup,4,FALSE)),0,'Module C Corrected'!AZ124),'Module C Corrected'!AZ124)</f>
        <v>475394.76</v>
      </c>
      <c r="BA124" s="31">
        <f t="shared" ca="1" si="53"/>
        <v>-2614.1999999999998</v>
      </c>
      <c r="BB124" s="31">
        <f t="shared" ca="1" si="53"/>
        <v>-1182.81</v>
      </c>
      <c r="BC124" s="31">
        <f t="shared" ca="1" si="53"/>
        <v>-3160.9</v>
      </c>
      <c r="BD124" s="31">
        <f t="shared" ca="1" si="51"/>
        <v>-2741.51</v>
      </c>
      <c r="BE124" s="31">
        <f t="shared" ca="1" si="51"/>
        <v>-2410.56</v>
      </c>
      <c r="BF124" s="31">
        <f t="shared" ca="1" si="51"/>
        <v>-2688.14</v>
      </c>
      <c r="BG124" s="31">
        <f t="shared" ca="1" si="51"/>
        <v>0</v>
      </c>
      <c r="BH124" s="31">
        <f t="shared" ca="1" si="51"/>
        <v>0</v>
      </c>
      <c r="BI124" s="31">
        <f t="shared" ca="1" si="51"/>
        <v>0</v>
      </c>
      <c r="BJ124" s="31">
        <f t="shared" ca="1" si="57"/>
        <v>-9113.8700000000008</v>
      </c>
      <c r="BK124" s="31">
        <f t="shared" ca="1" si="57"/>
        <v>-12952.07</v>
      </c>
      <c r="BL124" s="31">
        <f t="shared" ca="1" si="57"/>
        <v>-14973.06</v>
      </c>
      <c r="BM124" s="6">
        <f t="shared" ca="1" si="68"/>
        <v>2.8899999999999999E-2</v>
      </c>
      <c r="BN124" s="6">
        <f t="shared" ca="1" si="68"/>
        <v>2.8899999999999999E-2</v>
      </c>
      <c r="BO124" s="6">
        <f t="shared" ca="1" si="68"/>
        <v>2.8899999999999999E-2</v>
      </c>
      <c r="BP124" s="6">
        <f t="shared" ca="1" si="68"/>
        <v>2.8899999999999999E-2</v>
      </c>
      <c r="BQ124" s="6">
        <f t="shared" ca="1" si="68"/>
        <v>2.8899999999999999E-2</v>
      </c>
      <c r="BR124" s="6">
        <f t="shared" ca="1" si="68"/>
        <v>2.8899999999999999E-2</v>
      </c>
      <c r="BS124" s="6">
        <f t="shared" ca="1" si="68"/>
        <v>2.8899999999999999E-2</v>
      </c>
      <c r="BT124" s="6">
        <f t="shared" ca="1" si="68"/>
        <v>2.8899999999999999E-2</v>
      </c>
      <c r="BU124" s="6">
        <f t="shared" ca="1" si="68"/>
        <v>2.8899999999999999E-2</v>
      </c>
      <c r="BV124" s="6">
        <f t="shared" ca="1" si="68"/>
        <v>2.8899999999999999E-2</v>
      </c>
      <c r="BW124" s="6">
        <f t="shared" ca="1" si="68"/>
        <v>2.8899999999999999E-2</v>
      </c>
      <c r="BX124" s="6">
        <f t="shared" ca="1" si="68"/>
        <v>2.8899999999999999E-2</v>
      </c>
      <c r="BY124" s="31">
        <f t="shared" ca="1" si="61"/>
        <v>251834.35</v>
      </c>
      <c r="BZ124" s="31">
        <f t="shared" ca="1" si="61"/>
        <v>113943.9</v>
      </c>
      <c r="CA124" s="31">
        <f t="shared" ca="1" si="61"/>
        <v>304500.25</v>
      </c>
      <c r="CB124" s="31">
        <f t="shared" ca="1" si="58"/>
        <v>198074.14</v>
      </c>
      <c r="CC124" s="31">
        <f t="shared" ca="1" si="58"/>
        <v>174163.1</v>
      </c>
      <c r="CD124" s="31">
        <f t="shared" ca="1" si="58"/>
        <v>194218.43</v>
      </c>
      <c r="CE124" s="31">
        <f t="shared" ca="1" si="58"/>
        <v>249495.84</v>
      </c>
      <c r="CF124" s="31">
        <f t="shared" ca="1" si="58"/>
        <v>196429.75</v>
      </c>
      <c r="CG124" s="31">
        <f t="shared" ca="1" si="58"/>
        <v>528215.55000000005</v>
      </c>
      <c r="CH124" s="31">
        <f t="shared" ca="1" si="58"/>
        <v>219492.42</v>
      </c>
      <c r="CI124" s="31">
        <f t="shared" ca="1" si="58"/>
        <v>311929.05</v>
      </c>
      <c r="CJ124" s="31">
        <f t="shared" ca="1" si="58"/>
        <v>360601.28</v>
      </c>
      <c r="CK124" s="32">
        <f t="shared" ca="1" si="54"/>
        <v>21784.98</v>
      </c>
      <c r="CL124" s="32">
        <f t="shared" ca="1" si="54"/>
        <v>9856.74</v>
      </c>
      <c r="CM124" s="32">
        <f t="shared" ca="1" si="54"/>
        <v>26340.85</v>
      </c>
      <c r="CN124" s="32">
        <f t="shared" ca="1" si="52"/>
        <v>17134.439999999999</v>
      </c>
      <c r="CO124" s="32">
        <f t="shared" ca="1" si="52"/>
        <v>15066.01</v>
      </c>
      <c r="CP124" s="32">
        <f t="shared" ca="1" si="52"/>
        <v>16800.900000000001</v>
      </c>
      <c r="CQ124" s="32">
        <f t="shared" ca="1" si="52"/>
        <v>21582.68</v>
      </c>
      <c r="CR124" s="32">
        <f t="shared" ca="1" si="52"/>
        <v>16992.189999999999</v>
      </c>
      <c r="CS124" s="32">
        <f t="shared" ca="1" si="52"/>
        <v>45693.39</v>
      </c>
      <c r="CT124" s="32">
        <f t="shared" ca="1" si="59"/>
        <v>18987.23</v>
      </c>
      <c r="CU124" s="32">
        <f t="shared" ca="1" si="59"/>
        <v>26983.48</v>
      </c>
      <c r="CV124" s="32">
        <f t="shared" ca="1" si="59"/>
        <v>31193.88</v>
      </c>
      <c r="CW124" s="31">
        <f t="shared" ca="1" si="50"/>
        <v>-55769.539999999994</v>
      </c>
      <c r="CX124" s="31">
        <f t="shared" ca="1" si="50"/>
        <v>-25233.24</v>
      </c>
      <c r="CY124" s="31">
        <f t="shared" ca="1" si="50"/>
        <v>-67432.580000000045</v>
      </c>
      <c r="CZ124" s="31">
        <f t="shared" ca="1" si="50"/>
        <v>-43178.799999999996</v>
      </c>
      <c r="DA124" s="31">
        <f t="shared" ca="1" si="50"/>
        <v>-37966.349999999977</v>
      </c>
      <c r="DB124" s="31">
        <f t="shared" ca="1" si="50"/>
        <v>-42338.280000000013</v>
      </c>
      <c r="DC124" s="31">
        <f t="shared" ca="1" si="50"/>
        <v>-57841.599999999977</v>
      </c>
      <c r="DD124" s="31">
        <f t="shared" ca="1" si="50"/>
        <v>-45539.079999999987</v>
      </c>
      <c r="DE124" s="31">
        <f t="shared" ca="1" si="50"/>
        <v>-122458.2699999999</v>
      </c>
      <c r="DF124" s="31">
        <f t="shared" ca="1" si="60"/>
        <v>-41771.919999999976</v>
      </c>
      <c r="DG124" s="31">
        <f t="shared" ca="1" si="60"/>
        <v>-59363.66000000004</v>
      </c>
      <c r="DH124" s="31">
        <f t="shared" ca="1" si="60"/>
        <v>-68626.539999999979</v>
      </c>
      <c r="DI124" s="32">
        <f t="shared" ca="1" si="65"/>
        <v>-2788.48</v>
      </c>
      <c r="DJ124" s="32">
        <f t="shared" ca="1" si="65"/>
        <v>-1261.6600000000001</v>
      </c>
      <c r="DK124" s="32">
        <f t="shared" ca="1" si="65"/>
        <v>-3371.63</v>
      </c>
      <c r="DL124" s="32">
        <f t="shared" ca="1" si="62"/>
        <v>-2158.94</v>
      </c>
      <c r="DM124" s="32">
        <f t="shared" ca="1" si="62"/>
        <v>-1898.32</v>
      </c>
      <c r="DN124" s="32">
        <f t="shared" ca="1" si="62"/>
        <v>-2116.91</v>
      </c>
      <c r="DO124" s="32">
        <f t="shared" ca="1" si="46"/>
        <v>-2892.08</v>
      </c>
      <c r="DP124" s="32">
        <f t="shared" ca="1" si="46"/>
        <v>-2276.9499999999998</v>
      </c>
      <c r="DQ124" s="32">
        <f t="shared" ca="1" si="46"/>
        <v>-6122.91</v>
      </c>
      <c r="DR124" s="32">
        <f t="shared" ca="1" si="46"/>
        <v>-2088.6</v>
      </c>
      <c r="DS124" s="32">
        <f t="shared" ca="1" si="46"/>
        <v>-2968.18</v>
      </c>
      <c r="DT124" s="32">
        <f t="shared" ca="1" si="46"/>
        <v>-3431.33</v>
      </c>
      <c r="DU124" s="31">
        <f t="shared" ca="1" si="66"/>
        <v>-17967.28</v>
      </c>
      <c r="DV124" s="31">
        <f t="shared" ca="1" si="66"/>
        <v>-8070.46</v>
      </c>
      <c r="DW124" s="31">
        <f t="shared" ca="1" si="66"/>
        <v>-21425.02</v>
      </c>
      <c r="DX124" s="31">
        <f t="shared" ca="1" si="63"/>
        <v>-13636.47</v>
      </c>
      <c r="DY124" s="31">
        <f t="shared" ca="1" si="63"/>
        <v>-11927.9</v>
      </c>
      <c r="DZ124" s="31">
        <f t="shared" ca="1" si="63"/>
        <v>-13229.51</v>
      </c>
      <c r="EA124" s="31">
        <f t="shared" ca="1" si="47"/>
        <v>-17978.77</v>
      </c>
      <c r="EB124" s="31">
        <f t="shared" ca="1" si="47"/>
        <v>-14077.45</v>
      </c>
      <c r="EC124" s="31">
        <f t="shared" ca="1" si="47"/>
        <v>-37647.4</v>
      </c>
      <c r="ED124" s="31">
        <f t="shared" ca="1" si="47"/>
        <v>-12773.29</v>
      </c>
      <c r="EE124" s="31">
        <f t="shared" ca="1" si="47"/>
        <v>-18051.78</v>
      </c>
      <c r="EF124" s="31">
        <f t="shared" ca="1" si="47"/>
        <v>-20755.7</v>
      </c>
      <c r="EG124" s="32">
        <f t="shared" ca="1" si="67"/>
        <v>-76525.299999999988</v>
      </c>
      <c r="EH124" s="32">
        <f t="shared" ca="1" si="67"/>
        <v>-34565.360000000001</v>
      </c>
      <c r="EI124" s="32">
        <f t="shared" ca="1" si="67"/>
        <v>-92229.230000000054</v>
      </c>
      <c r="EJ124" s="32">
        <f t="shared" ca="1" si="64"/>
        <v>-58974.21</v>
      </c>
      <c r="EK124" s="32">
        <f t="shared" ca="1" si="64"/>
        <v>-51792.569999999978</v>
      </c>
      <c r="EL124" s="32">
        <f t="shared" ca="1" si="64"/>
        <v>-57684.700000000019</v>
      </c>
      <c r="EM124" s="32">
        <f t="shared" ca="1" si="48"/>
        <v>-78712.449999999983</v>
      </c>
      <c r="EN124" s="32">
        <f t="shared" ca="1" si="48"/>
        <v>-61893.479999999981</v>
      </c>
      <c r="EO124" s="32">
        <f t="shared" ca="1" si="48"/>
        <v>-166228.5799999999</v>
      </c>
      <c r="EP124" s="32">
        <f t="shared" ca="1" si="48"/>
        <v>-56633.809999999976</v>
      </c>
      <c r="EQ124" s="32">
        <f t="shared" ca="1" si="48"/>
        <v>-80383.620000000039</v>
      </c>
      <c r="ER124" s="32">
        <f t="shared" ca="1" si="48"/>
        <v>-92813.569999999978</v>
      </c>
    </row>
    <row r="125" spans="1:148">
      <c r="A125" t="s">
        <v>468</v>
      </c>
      <c r="B125" s="1" t="s">
        <v>117</v>
      </c>
      <c r="C125" t="str">
        <f t="shared" ca="1" si="40"/>
        <v>SHCG</v>
      </c>
      <c r="D125" t="str">
        <f t="shared" ca="1" si="41"/>
        <v>Shell Caroline</v>
      </c>
      <c r="E125" s="51">
        <f ca="1">IFERROR(IF(AND($A125=VLOOKUP($A125&amp;"."&amp;$C125,UncollectibleLookup,2,FALSE),$C125=VLOOKUP($A125&amp;"."&amp;$C125,UncollectibleLookup,4,FALSE)),0,'Module C Corrected'!E125),'Module C Corrected'!E125)</f>
        <v>374.54809999999998</v>
      </c>
      <c r="F125" s="51">
        <f ca="1">IFERROR(IF(AND($A125=VLOOKUP($A125&amp;"."&amp;$C125,UncollectibleLookup,2,FALSE),$C125=VLOOKUP($A125&amp;"."&amp;$C125,UncollectibleLookup,4,FALSE)),0,'Module C Corrected'!F125),'Module C Corrected'!F125)</f>
        <v>1493.8945000000001</v>
      </c>
      <c r="G125" s="51">
        <f ca="1">IFERROR(IF(AND($A125=VLOOKUP($A125&amp;"."&amp;$C125,UncollectibleLookup,2,FALSE),$C125=VLOOKUP($A125&amp;"."&amp;$C125,UncollectibleLookup,4,FALSE)),0,'Module C Corrected'!G125),'Module C Corrected'!G125)</f>
        <v>1051.9887000000001</v>
      </c>
      <c r="H125" s="51">
        <f ca="1">IFERROR(IF(AND($A125=VLOOKUP($A125&amp;"."&amp;$C125,UncollectibleLookup,2,FALSE),$C125=VLOOKUP($A125&amp;"."&amp;$C125,UncollectibleLookup,4,FALSE)),0,'Module C Corrected'!H125),'Module C Corrected'!H125)</f>
        <v>988.73130000000003</v>
      </c>
      <c r="I125" s="51">
        <f ca="1">IFERROR(IF(AND($A125=VLOOKUP($A125&amp;"."&amp;$C125,UncollectibleLookup,2,FALSE),$C125=VLOOKUP($A125&amp;"."&amp;$C125,UncollectibleLookup,4,FALSE)),0,'Module C Corrected'!I125),'Module C Corrected'!I125)</f>
        <v>1117.0247999999999</v>
      </c>
      <c r="J125" s="51">
        <f ca="1">IFERROR(IF(AND($A125=VLOOKUP($A125&amp;"."&amp;$C125,UncollectibleLookup,2,FALSE),$C125=VLOOKUP($A125&amp;"."&amp;$C125,UncollectibleLookup,4,FALSE)),0,'Module C Corrected'!J125),'Module C Corrected'!J125)</f>
        <v>1196.7798</v>
      </c>
      <c r="K125" s="51">
        <f ca="1">IFERROR(IF(AND($A125=VLOOKUP($A125&amp;"."&amp;$C125,UncollectibleLookup,2,FALSE),$C125=VLOOKUP($A125&amp;"."&amp;$C125,UncollectibleLookup,4,FALSE)),0,'Module C Corrected'!K125),'Module C Corrected'!K125)</f>
        <v>229.55549999999999</v>
      </c>
      <c r="L125" s="51">
        <f ca="1">IFERROR(IF(AND($A125=VLOOKUP($A125&amp;"."&amp;$C125,UncollectibleLookup,2,FALSE),$C125=VLOOKUP($A125&amp;"."&amp;$C125,UncollectibleLookup,4,FALSE)),0,'Module C Corrected'!L125),'Module C Corrected'!L125)</f>
        <v>101.0501</v>
      </c>
      <c r="M125" s="51">
        <f ca="1">IFERROR(IF(AND($A125=VLOOKUP($A125&amp;"."&amp;$C125,UncollectibleLookup,2,FALSE),$C125=VLOOKUP($A125&amp;"."&amp;$C125,UncollectibleLookup,4,FALSE)),0,'Module C Corrected'!M125),'Module C Corrected'!M125)</f>
        <v>6.36</v>
      </c>
      <c r="N125" s="51">
        <f ca="1">IFERROR(IF(AND($A125=VLOOKUP($A125&amp;"."&amp;$C125,UncollectibleLookup,2,FALSE),$C125=VLOOKUP($A125&amp;"."&amp;$C125,UncollectibleLookup,4,FALSE)),0,'Module C Corrected'!N125),'Module C Corrected'!N125)</f>
        <v>23.188700000000001</v>
      </c>
      <c r="O125" s="51">
        <f ca="1">IFERROR(IF(AND($A125=VLOOKUP($A125&amp;"."&amp;$C125,UncollectibleLookup,2,FALSE),$C125=VLOOKUP($A125&amp;"."&amp;$C125,UncollectibleLookup,4,FALSE)),0,'Module C Corrected'!O125),'Module C Corrected'!O125)</f>
        <v>5.8815</v>
      </c>
      <c r="P125" s="51">
        <f ca="1">IFERROR(IF(AND($A125=VLOOKUP($A125&amp;"."&amp;$C125,UncollectibleLookup,2,FALSE),$C125=VLOOKUP($A125&amp;"."&amp;$C125,UncollectibleLookup,4,FALSE)),0,'Module C Corrected'!P125),'Module C Corrected'!P125)</f>
        <v>269.80619999999999</v>
      </c>
      <c r="Q125" s="32">
        <f ca="1">IFERROR(IF(AND($A125=VLOOKUP($A125&amp;"."&amp;$C125,UncollectibleLookup,2,FALSE),$C125=VLOOKUP($A125&amp;"."&amp;$C125,UncollectibleLookup,4,FALSE)),0,'Module C Corrected'!Q125),'Module C Corrected'!Q125)</f>
        <v>27175.15</v>
      </c>
      <c r="R125" s="32">
        <f ca="1">IFERROR(IF(AND($A125=VLOOKUP($A125&amp;"."&amp;$C125,UncollectibleLookup,2,FALSE),$C125=VLOOKUP($A125&amp;"."&amp;$C125,UncollectibleLookup,4,FALSE)),0,'Module C Corrected'!R125),'Module C Corrected'!R125)</f>
        <v>78205.23</v>
      </c>
      <c r="S125" s="32">
        <f ca="1">IFERROR(IF(AND($A125=VLOOKUP($A125&amp;"."&amp;$C125,UncollectibleLookup,2,FALSE),$C125=VLOOKUP($A125&amp;"."&amp;$C125,UncollectibleLookup,4,FALSE)),0,'Module C Corrected'!S125),'Module C Corrected'!S125)</f>
        <v>42850.79</v>
      </c>
      <c r="T125" s="32">
        <f ca="1">IFERROR(IF(AND($A125=VLOOKUP($A125&amp;"."&amp;$C125,UncollectibleLookup,2,FALSE),$C125=VLOOKUP($A125&amp;"."&amp;$C125,UncollectibleLookup,4,FALSE)),0,'Module C Corrected'!T125),'Module C Corrected'!T125)</f>
        <v>30366.560000000001</v>
      </c>
      <c r="U125" s="32">
        <f ca="1">IFERROR(IF(AND($A125=VLOOKUP($A125&amp;"."&amp;$C125,UncollectibleLookup,2,FALSE),$C125=VLOOKUP($A125&amp;"."&amp;$C125,UncollectibleLookup,4,FALSE)),0,'Module C Corrected'!U125),'Module C Corrected'!U125)</f>
        <v>33222.92</v>
      </c>
      <c r="V125" s="32">
        <f ca="1">IFERROR(IF(AND($A125=VLOOKUP($A125&amp;"."&amp;$C125,UncollectibleLookup,2,FALSE),$C125=VLOOKUP($A125&amp;"."&amp;$C125,UncollectibleLookup,4,FALSE)),0,'Module C Corrected'!V125),'Module C Corrected'!V125)</f>
        <v>31070.400000000001</v>
      </c>
      <c r="W125" s="32">
        <f ca="1">IFERROR(IF(AND($A125=VLOOKUP($A125&amp;"."&amp;$C125,UncollectibleLookup,2,FALSE),$C125=VLOOKUP($A125&amp;"."&amp;$C125,UncollectibleLookup,4,FALSE)),0,'Module C Corrected'!W125),'Module C Corrected'!W125)</f>
        <v>6512.96</v>
      </c>
      <c r="X125" s="32">
        <f ca="1">IFERROR(IF(AND($A125=VLOOKUP($A125&amp;"."&amp;$C125,UncollectibleLookup,2,FALSE),$C125=VLOOKUP($A125&amp;"."&amp;$C125,UncollectibleLookup,4,FALSE)),0,'Module C Corrected'!X125),'Module C Corrected'!X125)</f>
        <v>2286.62</v>
      </c>
      <c r="Y125" s="32">
        <f ca="1">IFERROR(IF(AND($A125=VLOOKUP($A125&amp;"."&amp;$C125,UncollectibleLookup,2,FALSE),$C125=VLOOKUP($A125&amp;"."&amp;$C125,UncollectibleLookup,4,FALSE)),0,'Module C Corrected'!Y125),'Module C Corrected'!Y125)</f>
        <v>139.87</v>
      </c>
      <c r="Z125" s="32">
        <f ca="1">IFERROR(IF(AND($A125=VLOOKUP($A125&amp;"."&amp;$C125,UncollectibleLookup,2,FALSE),$C125=VLOOKUP($A125&amp;"."&amp;$C125,UncollectibleLookup,4,FALSE)),0,'Module C Corrected'!Z125),'Module C Corrected'!Z125)</f>
        <v>797.54</v>
      </c>
      <c r="AA125" s="32">
        <f ca="1">IFERROR(IF(AND($A125=VLOOKUP($A125&amp;"."&amp;$C125,UncollectibleLookup,2,FALSE),$C125=VLOOKUP($A125&amp;"."&amp;$C125,UncollectibleLookup,4,FALSE)),0,'Module C Corrected'!AA125),'Module C Corrected'!AA125)</f>
        <v>359.82</v>
      </c>
      <c r="AB125" s="32">
        <f ca="1">IFERROR(IF(AND($A125=VLOOKUP($A125&amp;"."&amp;$C125,UncollectibleLookup,2,FALSE),$C125=VLOOKUP($A125&amp;"."&amp;$C125,UncollectibleLookup,4,FALSE)),0,'Module C Corrected'!AB125),'Module C Corrected'!AB125)</f>
        <v>11017.98</v>
      </c>
      <c r="AC125" s="2">
        <f>IF(ISBLANK('Module C Corrected'!AC125),"",'Module C Corrected'!AC125)</f>
        <v>-0.72</v>
      </c>
      <c r="AD125" s="2">
        <f>IF(ISBLANK('Module C Corrected'!AD125),"",'Module C Corrected'!AD125)</f>
        <v>-0.72</v>
      </c>
      <c r="AE125" s="2">
        <f>IF(ISBLANK('Module C Corrected'!AE125),"",'Module C Corrected'!AE125)</f>
        <v>-0.72</v>
      </c>
      <c r="AF125" s="2">
        <f>IF(ISBLANK('Module C Corrected'!AF125),"",'Module C Corrected'!AF125)</f>
        <v>-0.72</v>
      </c>
      <c r="AG125" s="2">
        <f>IF(ISBLANK('Module C Corrected'!AG125),"",'Module C Corrected'!AG125)</f>
        <v>-0.72</v>
      </c>
      <c r="AH125" s="2">
        <f>IF(ISBLANK('Module C Corrected'!AH125),"",'Module C Corrected'!AH125)</f>
        <v>-0.72</v>
      </c>
      <c r="AI125" s="2">
        <f>IF(ISBLANK('Module C Corrected'!AI125),"",'Module C Corrected'!AI125)</f>
        <v>-0.72</v>
      </c>
      <c r="AJ125" s="2">
        <f>IF(ISBLANK('Module C Corrected'!AJ125),"",'Module C Corrected'!AJ125)</f>
        <v>-0.72</v>
      </c>
      <c r="AK125" s="2">
        <f>IF(ISBLANK('Module C Corrected'!AK125),"",'Module C Corrected'!AK125)</f>
        <v>-0.72</v>
      </c>
      <c r="AL125" s="2">
        <f>IF(ISBLANK('Module C Corrected'!AL125),"",'Module C Corrected'!AL125)</f>
        <v>-0.72</v>
      </c>
      <c r="AM125" s="2">
        <f>IF(ISBLANK('Module C Corrected'!AM125),"",'Module C Corrected'!AM125)</f>
        <v>-0.72</v>
      </c>
      <c r="AN125" s="2">
        <f>IF(ISBLANK('Module C Corrected'!AN125),"",'Module C Corrected'!AN125)</f>
        <v>-0.72</v>
      </c>
      <c r="AO125" s="33">
        <f ca="1">IFERROR(IF(AND($A125=VLOOKUP($A125&amp;"."&amp;$C125,UncollectibleLookup,2,FALSE),$C125=VLOOKUP($A125&amp;"."&amp;$C125,UncollectibleLookup,4,FALSE)),0,'Module C Corrected'!AO125),'Module C Corrected'!AO125)</f>
        <v>-195.66</v>
      </c>
      <c r="AP125" s="33">
        <f ca="1">IFERROR(IF(AND($A125=VLOOKUP($A125&amp;"."&amp;$C125,UncollectibleLookup,2,FALSE),$C125=VLOOKUP($A125&amp;"."&amp;$C125,UncollectibleLookup,4,FALSE)),0,'Module C Corrected'!AP125),'Module C Corrected'!AP125)</f>
        <v>-563.08000000000004</v>
      </c>
      <c r="AQ125" s="33">
        <f ca="1">IFERROR(IF(AND($A125=VLOOKUP($A125&amp;"."&amp;$C125,UncollectibleLookup,2,FALSE),$C125=VLOOKUP($A125&amp;"."&amp;$C125,UncollectibleLookup,4,FALSE)),0,'Module C Corrected'!AQ125),'Module C Corrected'!AQ125)</f>
        <v>-308.52999999999997</v>
      </c>
      <c r="AR125" s="33">
        <f ca="1">IFERROR(IF(AND($A125=VLOOKUP($A125&amp;"."&amp;$C125,UncollectibleLookup,2,FALSE),$C125=VLOOKUP($A125&amp;"."&amp;$C125,UncollectibleLookup,4,FALSE)),0,'Module C Corrected'!AR125),'Module C Corrected'!AR125)</f>
        <v>-218.64</v>
      </c>
      <c r="AS125" s="33">
        <f ca="1">IFERROR(IF(AND($A125=VLOOKUP($A125&amp;"."&amp;$C125,UncollectibleLookup,2,FALSE),$C125=VLOOKUP($A125&amp;"."&amp;$C125,UncollectibleLookup,4,FALSE)),0,'Module C Corrected'!AS125),'Module C Corrected'!AS125)</f>
        <v>-239.21</v>
      </c>
      <c r="AT125" s="33">
        <f ca="1">IFERROR(IF(AND($A125=VLOOKUP($A125&amp;"."&amp;$C125,UncollectibleLookup,2,FALSE),$C125=VLOOKUP($A125&amp;"."&amp;$C125,UncollectibleLookup,4,FALSE)),0,'Module C Corrected'!AT125),'Module C Corrected'!AT125)</f>
        <v>-223.71</v>
      </c>
      <c r="AU125" s="33">
        <f ca="1">IFERROR(IF(AND($A125=VLOOKUP($A125&amp;"."&amp;$C125,UncollectibleLookup,2,FALSE),$C125=VLOOKUP($A125&amp;"."&amp;$C125,UncollectibleLookup,4,FALSE)),0,'Module C Corrected'!AU125),'Module C Corrected'!AU125)</f>
        <v>-46.89</v>
      </c>
      <c r="AV125" s="33">
        <f ca="1">IFERROR(IF(AND($A125=VLOOKUP($A125&amp;"."&amp;$C125,UncollectibleLookup,2,FALSE),$C125=VLOOKUP($A125&amp;"."&amp;$C125,UncollectibleLookup,4,FALSE)),0,'Module C Corrected'!AV125),'Module C Corrected'!AV125)</f>
        <v>-16.46</v>
      </c>
      <c r="AW125" s="33">
        <f ca="1">IFERROR(IF(AND($A125=VLOOKUP($A125&amp;"."&amp;$C125,UncollectibleLookup,2,FALSE),$C125=VLOOKUP($A125&amp;"."&amp;$C125,UncollectibleLookup,4,FALSE)),0,'Module C Corrected'!AW125),'Module C Corrected'!AW125)</f>
        <v>-1.01</v>
      </c>
      <c r="AX125" s="33">
        <f ca="1">IFERROR(IF(AND($A125=VLOOKUP($A125&amp;"."&amp;$C125,UncollectibleLookup,2,FALSE),$C125=VLOOKUP($A125&amp;"."&amp;$C125,UncollectibleLookup,4,FALSE)),0,'Module C Corrected'!AX125),'Module C Corrected'!AX125)</f>
        <v>-5.74</v>
      </c>
      <c r="AY125" s="33">
        <f ca="1">IFERROR(IF(AND($A125=VLOOKUP($A125&amp;"."&amp;$C125,UncollectibleLookup,2,FALSE),$C125=VLOOKUP($A125&amp;"."&amp;$C125,UncollectibleLookup,4,FALSE)),0,'Module C Corrected'!AY125),'Module C Corrected'!AY125)</f>
        <v>-2.59</v>
      </c>
      <c r="AZ125" s="33">
        <f ca="1">IFERROR(IF(AND($A125=VLOOKUP($A125&amp;"."&amp;$C125,UncollectibleLookup,2,FALSE),$C125=VLOOKUP($A125&amp;"."&amp;$C125,UncollectibleLookup,4,FALSE)),0,'Module C Corrected'!AZ125),'Module C Corrected'!AZ125)</f>
        <v>-79.33</v>
      </c>
      <c r="BA125" s="31">
        <f t="shared" ca="1" si="53"/>
        <v>-8.15</v>
      </c>
      <c r="BB125" s="31">
        <f t="shared" ca="1" si="53"/>
        <v>-23.46</v>
      </c>
      <c r="BC125" s="31">
        <f t="shared" ca="1" si="53"/>
        <v>-12.86</v>
      </c>
      <c r="BD125" s="31">
        <f t="shared" ca="1" si="51"/>
        <v>-12.15</v>
      </c>
      <c r="BE125" s="31">
        <f t="shared" ca="1" si="51"/>
        <v>-13.29</v>
      </c>
      <c r="BF125" s="31">
        <f t="shared" ca="1" si="51"/>
        <v>-12.43</v>
      </c>
      <c r="BG125" s="31">
        <f t="shared" ca="1" si="51"/>
        <v>0</v>
      </c>
      <c r="BH125" s="31">
        <f t="shared" ca="1" si="51"/>
        <v>0</v>
      </c>
      <c r="BI125" s="31">
        <f t="shared" ca="1" si="51"/>
        <v>0</v>
      </c>
      <c r="BJ125" s="31">
        <f t="shared" ca="1" si="57"/>
        <v>-0.96</v>
      </c>
      <c r="BK125" s="31">
        <f t="shared" ca="1" si="57"/>
        <v>-0.43</v>
      </c>
      <c r="BL125" s="31">
        <f t="shared" ca="1" si="57"/>
        <v>-13.22</v>
      </c>
      <c r="BM125" s="6">
        <f t="shared" ca="1" si="68"/>
        <v>-2.75E-2</v>
      </c>
      <c r="BN125" s="6">
        <f t="shared" ca="1" si="68"/>
        <v>-2.75E-2</v>
      </c>
      <c r="BO125" s="6">
        <f t="shared" ca="1" si="68"/>
        <v>-2.75E-2</v>
      </c>
      <c r="BP125" s="6">
        <f t="shared" ca="1" si="68"/>
        <v>-2.75E-2</v>
      </c>
      <c r="BQ125" s="6">
        <f t="shared" ca="1" si="68"/>
        <v>-2.75E-2</v>
      </c>
      <c r="BR125" s="6">
        <f t="shared" ca="1" si="68"/>
        <v>-2.75E-2</v>
      </c>
      <c r="BS125" s="6">
        <f t="shared" ca="1" si="68"/>
        <v>-2.75E-2</v>
      </c>
      <c r="BT125" s="6">
        <f t="shared" ca="1" si="68"/>
        <v>-2.75E-2</v>
      </c>
      <c r="BU125" s="6">
        <f t="shared" ca="1" si="68"/>
        <v>-2.75E-2</v>
      </c>
      <c r="BV125" s="6">
        <f t="shared" ca="1" si="68"/>
        <v>-2.75E-2</v>
      </c>
      <c r="BW125" s="6">
        <f t="shared" ca="1" si="68"/>
        <v>-2.75E-2</v>
      </c>
      <c r="BX125" s="6">
        <f t="shared" ca="1" si="68"/>
        <v>-2.75E-2</v>
      </c>
      <c r="BY125" s="31">
        <f t="shared" ca="1" si="61"/>
        <v>-747.32</v>
      </c>
      <c r="BZ125" s="31">
        <f t="shared" ca="1" si="61"/>
        <v>-2150.64</v>
      </c>
      <c r="CA125" s="31">
        <f t="shared" ca="1" si="61"/>
        <v>-1178.4000000000001</v>
      </c>
      <c r="CB125" s="31">
        <f t="shared" ca="1" si="58"/>
        <v>-835.08</v>
      </c>
      <c r="CC125" s="31">
        <f t="shared" ca="1" si="58"/>
        <v>-913.63</v>
      </c>
      <c r="CD125" s="31">
        <f t="shared" ca="1" si="58"/>
        <v>-854.44</v>
      </c>
      <c r="CE125" s="31">
        <f t="shared" ca="1" si="58"/>
        <v>-179.11</v>
      </c>
      <c r="CF125" s="31">
        <f t="shared" ca="1" si="58"/>
        <v>-62.88</v>
      </c>
      <c r="CG125" s="31">
        <f t="shared" ca="1" si="58"/>
        <v>-3.85</v>
      </c>
      <c r="CH125" s="31">
        <f t="shared" ca="1" si="58"/>
        <v>-21.93</v>
      </c>
      <c r="CI125" s="31">
        <f t="shared" ca="1" si="58"/>
        <v>-9.9</v>
      </c>
      <c r="CJ125" s="31">
        <f t="shared" ca="1" si="58"/>
        <v>-302.99</v>
      </c>
      <c r="CK125" s="32">
        <f t="shared" ca="1" si="54"/>
        <v>67.94</v>
      </c>
      <c r="CL125" s="32">
        <f t="shared" ca="1" si="54"/>
        <v>195.51</v>
      </c>
      <c r="CM125" s="32">
        <f t="shared" ca="1" si="54"/>
        <v>107.13</v>
      </c>
      <c r="CN125" s="32">
        <f t="shared" ca="1" si="52"/>
        <v>75.92</v>
      </c>
      <c r="CO125" s="32">
        <f t="shared" ca="1" si="52"/>
        <v>83.06</v>
      </c>
      <c r="CP125" s="32">
        <f t="shared" ca="1" si="52"/>
        <v>77.680000000000007</v>
      </c>
      <c r="CQ125" s="32">
        <f t="shared" ca="1" si="52"/>
        <v>16.28</v>
      </c>
      <c r="CR125" s="32">
        <f t="shared" ca="1" si="52"/>
        <v>5.72</v>
      </c>
      <c r="CS125" s="32">
        <f t="shared" ca="1" si="52"/>
        <v>0.35</v>
      </c>
      <c r="CT125" s="32">
        <f t="shared" ca="1" si="59"/>
        <v>1.99</v>
      </c>
      <c r="CU125" s="32">
        <f t="shared" ca="1" si="59"/>
        <v>0.9</v>
      </c>
      <c r="CV125" s="32">
        <f t="shared" ca="1" si="59"/>
        <v>27.54</v>
      </c>
      <c r="CW125" s="31">
        <f t="shared" ca="1" si="50"/>
        <v>-475.57000000000016</v>
      </c>
      <c r="CX125" s="31">
        <f t="shared" ca="1" si="50"/>
        <v>-1368.5899999999997</v>
      </c>
      <c r="CY125" s="31">
        <f t="shared" ca="1" si="50"/>
        <v>-749.88</v>
      </c>
      <c r="CZ125" s="31">
        <f t="shared" ca="1" si="50"/>
        <v>-528.37000000000012</v>
      </c>
      <c r="DA125" s="31">
        <f t="shared" ca="1" si="50"/>
        <v>-578.06999999999994</v>
      </c>
      <c r="DB125" s="31">
        <f t="shared" ca="1" si="50"/>
        <v>-540.62</v>
      </c>
      <c r="DC125" s="31">
        <f t="shared" ca="1" si="50"/>
        <v>-115.94000000000001</v>
      </c>
      <c r="DD125" s="31">
        <f t="shared" ca="1" si="50"/>
        <v>-40.700000000000003</v>
      </c>
      <c r="DE125" s="31">
        <f t="shared" ca="1" si="50"/>
        <v>-2.4900000000000002</v>
      </c>
      <c r="DF125" s="31">
        <f t="shared" ca="1" si="60"/>
        <v>-13.240000000000002</v>
      </c>
      <c r="DG125" s="31">
        <f t="shared" ca="1" si="60"/>
        <v>-5.98</v>
      </c>
      <c r="DH125" s="31">
        <f t="shared" ca="1" si="60"/>
        <v>-182.9</v>
      </c>
      <c r="DI125" s="32">
        <f t="shared" ca="1" si="65"/>
        <v>-23.78</v>
      </c>
      <c r="DJ125" s="32">
        <f t="shared" ca="1" si="65"/>
        <v>-68.430000000000007</v>
      </c>
      <c r="DK125" s="32">
        <f t="shared" ca="1" si="65"/>
        <v>-37.49</v>
      </c>
      <c r="DL125" s="32">
        <f t="shared" ca="1" si="62"/>
        <v>-26.42</v>
      </c>
      <c r="DM125" s="32">
        <f t="shared" ca="1" si="62"/>
        <v>-28.9</v>
      </c>
      <c r="DN125" s="32">
        <f t="shared" ca="1" si="62"/>
        <v>-27.03</v>
      </c>
      <c r="DO125" s="32">
        <f t="shared" ca="1" si="46"/>
        <v>-5.8</v>
      </c>
      <c r="DP125" s="32">
        <f t="shared" ca="1" si="46"/>
        <v>-2.04</v>
      </c>
      <c r="DQ125" s="32">
        <f t="shared" ca="1" si="46"/>
        <v>-0.12</v>
      </c>
      <c r="DR125" s="32">
        <f t="shared" ca="1" si="46"/>
        <v>-0.66</v>
      </c>
      <c r="DS125" s="32">
        <f t="shared" ca="1" si="46"/>
        <v>-0.3</v>
      </c>
      <c r="DT125" s="32">
        <f t="shared" ca="1" si="46"/>
        <v>-9.15</v>
      </c>
      <c r="DU125" s="31">
        <f t="shared" ca="1" si="66"/>
        <v>-153.21</v>
      </c>
      <c r="DV125" s="31">
        <f t="shared" ca="1" si="66"/>
        <v>-437.72</v>
      </c>
      <c r="DW125" s="31">
        <f t="shared" ca="1" si="66"/>
        <v>-238.26</v>
      </c>
      <c r="DX125" s="31">
        <f t="shared" ca="1" si="63"/>
        <v>-166.87</v>
      </c>
      <c r="DY125" s="31">
        <f t="shared" ca="1" si="63"/>
        <v>-181.61</v>
      </c>
      <c r="DZ125" s="31">
        <f t="shared" ca="1" si="63"/>
        <v>-168.93</v>
      </c>
      <c r="EA125" s="31">
        <f t="shared" ca="1" si="47"/>
        <v>-36.04</v>
      </c>
      <c r="EB125" s="31">
        <f t="shared" ca="1" si="47"/>
        <v>-12.58</v>
      </c>
      <c r="EC125" s="31">
        <f t="shared" ca="1" si="47"/>
        <v>-0.77</v>
      </c>
      <c r="ED125" s="31">
        <f t="shared" ca="1" si="47"/>
        <v>-4.05</v>
      </c>
      <c r="EE125" s="31">
        <f t="shared" ca="1" si="47"/>
        <v>-1.82</v>
      </c>
      <c r="EF125" s="31">
        <f t="shared" ca="1" si="47"/>
        <v>-55.32</v>
      </c>
      <c r="EG125" s="32">
        <f t="shared" ca="1" si="67"/>
        <v>-652.56000000000017</v>
      </c>
      <c r="EH125" s="32">
        <f t="shared" ca="1" si="67"/>
        <v>-1874.7399999999998</v>
      </c>
      <c r="EI125" s="32">
        <f t="shared" ca="1" si="67"/>
        <v>-1025.6300000000001</v>
      </c>
      <c r="EJ125" s="32">
        <f t="shared" ca="1" si="64"/>
        <v>-721.66000000000008</v>
      </c>
      <c r="EK125" s="32">
        <f t="shared" ca="1" si="64"/>
        <v>-788.57999999999993</v>
      </c>
      <c r="EL125" s="32">
        <f t="shared" ca="1" si="64"/>
        <v>-736.57999999999993</v>
      </c>
      <c r="EM125" s="32">
        <f t="shared" ca="1" si="48"/>
        <v>-157.78</v>
      </c>
      <c r="EN125" s="32">
        <f t="shared" ca="1" si="48"/>
        <v>-55.32</v>
      </c>
      <c r="EO125" s="32">
        <f t="shared" ca="1" si="48"/>
        <v>-3.3800000000000003</v>
      </c>
      <c r="EP125" s="32">
        <f t="shared" ca="1" si="48"/>
        <v>-17.950000000000003</v>
      </c>
      <c r="EQ125" s="32">
        <f t="shared" ca="1" si="48"/>
        <v>-8.1</v>
      </c>
      <c r="ER125" s="32">
        <f t="shared" ca="1" si="48"/>
        <v>-247.37</v>
      </c>
    </row>
    <row r="126" spans="1:148">
      <c r="A126" t="s">
        <v>471</v>
      </c>
      <c r="B126" s="1" t="s">
        <v>97</v>
      </c>
      <c r="C126" t="str">
        <f t="shared" ca="1" si="40"/>
        <v>BCHIMP</v>
      </c>
      <c r="D126" t="str">
        <f t="shared" ca="1" si="41"/>
        <v>Alberta-BC Intertie - Import</v>
      </c>
      <c r="E126" s="51">
        <f ca="1">IFERROR(IF(AND($A126=VLOOKUP($A126&amp;"."&amp;$C126,UncollectibleLookup,2,FALSE),$C126=VLOOKUP($A126&amp;"."&amp;$C126,UncollectibleLookup,4,FALSE)),0,'Module C Corrected'!E126),'Module C Corrected'!E126)</f>
        <v>25433</v>
      </c>
      <c r="F126" s="51">
        <f ca="1">IFERROR(IF(AND($A126=VLOOKUP($A126&amp;"."&amp;$C126,UncollectibleLookup,2,FALSE),$C126=VLOOKUP($A126&amp;"."&amp;$C126,UncollectibleLookup,4,FALSE)),0,'Module C Corrected'!F126),'Module C Corrected'!F126)</f>
        <v>14571</v>
      </c>
      <c r="G126" s="51">
        <f ca="1">IFERROR(IF(AND($A126=VLOOKUP($A126&amp;"."&amp;$C126,UncollectibleLookup,2,FALSE),$C126=VLOOKUP($A126&amp;"."&amp;$C126,UncollectibleLookup,4,FALSE)),0,'Module C Corrected'!G126),'Module C Corrected'!G126)</f>
        <v>12678</v>
      </c>
      <c r="H126" s="51">
        <f ca="1">IFERROR(IF(AND($A126=VLOOKUP($A126&amp;"."&amp;$C126,UncollectibleLookup,2,FALSE),$C126=VLOOKUP($A126&amp;"."&amp;$C126,UncollectibleLookup,4,FALSE)),0,'Module C Corrected'!H126),'Module C Corrected'!H126)</f>
        <v>15548</v>
      </c>
      <c r="I126" s="51">
        <f ca="1">IFERROR(IF(AND($A126=VLOOKUP($A126&amp;"."&amp;$C126,UncollectibleLookup,2,FALSE),$C126=VLOOKUP($A126&amp;"."&amp;$C126,UncollectibleLookup,4,FALSE)),0,'Module C Corrected'!I126),'Module C Corrected'!I126)</f>
        <v>15855</v>
      </c>
      <c r="J126" s="51">
        <f ca="1">IFERROR(IF(AND($A126=VLOOKUP($A126&amp;"."&amp;$C126,UncollectibleLookup,2,FALSE),$C126=VLOOKUP($A126&amp;"."&amp;$C126,UncollectibleLookup,4,FALSE)),0,'Module C Corrected'!J126),'Module C Corrected'!J126)</f>
        <v>34822</v>
      </c>
      <c r="K126" s="51">
        <f ca="1">IFERROR(IF(AND($A126=VLOOKUP($A126&amp;"."&amp;$C126,UncollectibleLookup,2,FALSE),$C126=VLOOKUP($A126&amp;"."&amp;$C126,UncollectibleLookup,4,FALSE)),0,'Module C Corrected'!K126),'Module C Corrected'!K126)</f>
        <v>11114</v>
      </c>
      <c r="L126" s="51">
        <f ca="1">IFERROR(IF(AND($A126=VLOOKUP($A126&amp;"."&amp;$C126,UncollectibleLookup,2,FALSE),$C126=VLOOKUP($A126&amp;"."&amp;$C126,UncollectibleLookup,4,FALSE)),0,'Module C Corrected'!L126),'Module C Corrected'!L126)</f>
        <v>3420</v>
      </c>
      <c r="M126" s="51">
        <f ca="1">IFERROR(IF(AND($A126=VLOOKUP($A126&amp;"."&amp;$C126,UncollectibleLookup,2,FALSE),$C126=VLOOKUP($A126&amp;"."&amp;$C126,UncollectibleLookup,4,FALSE)),0,'Module C Corrected'!M126),'Module C Corrected'!M126)</f>
        <v>582</v>
      </c>
      <c r="N126" s="51">
        <f ca="1">IFERROR(IF(AND($A126=VLOOKUP($A126&amp;"."&amp;$C126,UncollectibleLookup,2,FALSE),$C126=VLOOKUP($A126&amp;"."&amp;$C126,UncollectibleLookup,4,FALSE)),0,'Module C Corrected'!N126),'Module C Corrected'!N126)</f>
        <v>400</v>
      </c>
      <c r="O126" s="51">
        <f ca="1">IFERROR(IF(AND($A126=VLOOKUP($A126&amp;"."&amp;$C126,UncollectibleLookup,2,FALSE),$C126=VLOOKUP($A126&amp;"."&amp;$C126,UncollectibleLookup,4,FALSE)),0,'Module C Corrected'!O126),'Module C Corrected'!O126)</f>
        <v>17654</v>
      </c>
      <c r="P126" s="51">
        <f ca="1">IFERROR(IF(AND($A126=VLOOKUP($A126&amp;"."&amp;$C126,UncollectibleLookup,2,FALSE),$C126=VLOOKUP($A126&amp;"."&amp;$C126,UncollectibleLookup,4,FALSE)),0,'Module C Corrected'!P126),'Module C Corrected'!P126)</f>
        <v>8533</v>
      </c>
      <c r="Q126" s="32">
        <f ca="1">IFERROR(IF(AND($A126=VLOOKUP($A126&amp;"."&amp;$C126,UncollectibleLookup,2,FALSE),$C126=VLOOKUP($A126&amp;"."&amp;$C126,UncollectibleLookup,4,FALSE)),0,'Module C Corrected'!Q126),'Module C Corrected'!Q126)</f>
        <v>2502103.52</v>
      </c>
      <c r="R126" s="32">
        <f ca="1">IFERROR(IF(AND($A126=VLOOKUP($A126&amp;"."&amp;$C126,UncollectibleLookup,2,FALSE),$C126=VLOOKUP($A126&amp;"."&amp;$C126,UncollectibleLookup,4,FALSE)),0,'Module C Corrected'!R126),'Module C Corrected'!R126)</f>
        <v>949774.85</v>
      </c>
      <c r="S126" s="32">
        <f ca="1">IFERROR(IF(AND($A126=VLOOKUP($A126&amp;"."&amp;$C126,UncollectibleLookup,2,FALSE),$C126=VLOOKUP($A126&amp;"."&amp;$C126,UncollectibleLookup,4,FALSE)),0,'Module C Corrected'!S126),'Module C Corrected'!S126)</f>
        <v>669224.41</v>
      </c>
      <c r="T126" s="32">
        <f ca="1">IFERROR(IF(AND($A126=VLOOKUP($A126&amp;"."&amp;$C126,UncollectibleLookup,2,FALSE),$C126=VLOOKUP($A126&amp;"."&amp;$C126,UncollectibleLookup,4,FALSE)),0,'Module C Corrected'!T126),'Module C Corrected'!T126)</f>
        <v>557069.26</v>
      </c>
      <c r="U126" s="32">
        <f ca="1">IFERROR(IF(AND($A126=VLOOKUP($A126&amp;"."&amp;$C126,UncollectibleLookup,2,FALSE),$C126=VLOOKUP($A126&amp;"."&amp;$C126,UncollectibleLookup,4,FALSE)),0,'Module C Corrected'!U126),'Module C Corrected'!U126)</f>
        <v>483176.18</v>
      </c>
      <c r="V126" s="32">
        <f ca="1">IFERROR(IF(AND($A126=VLOOKUP($A126&amp;"."&amp;$C126,UncollectibleLookup,2,FALSE),$C126=VLOOKUP($A126&amp;"."&amp;$C126,UncollectibleLookup,4,FALSE)),0,'Module C Corrected'!V126),'Module C Corrected'!V126)</f>
        <v>1267062.21</v>
      </c>
      <c r="W126" s="32">
        <f ca="1">IFERROR(IF(AND($A126=VLOOKUP($A126&amp;"."&amp;$C126,UncollectibleLookup,2,FALSE),$C126=VLOOKUP($A126&amp;"."&amp;$C126,UncollectibleLookup,4,FALSE)),0,'Module C Corrected'!W126),'Module C Corrected'!W126)</f>
        <v>594488.67000000004</v>
      </c>
      <c r="X126" s="32">
        <f ca="1">IFERROR(IF(AND($A126=VLOOKUP($A126&amp;"."&amp;$C126,UncollectibleLookup,2,FALSE),$C126=VLOOKUP($A126&amp;"."&amp;$C126,UncollectibleLookup,4,FALSE)),0,'Module C Corrected'!X126),'Module C Corrected'!X126)</f>
        <v>213256.27</v>
      </c>
      <c r="Y126" s="32">
        <f ca="1">IFERROR(IF(AND($A126=VLOOKUP($A126&amp;"."&amp;$C126,UncollectibleLookup,2,FALSE),$C126=VLOOKUP($A126&amp;"."&amp;$C126,UncollectibleLookup,4,FALSE)),0,'Module C Corrected'!Y126),'Module C Corrected'!Y126)</f>
        <v>158122.19</v>
      </c>
      <c r="Z126" s="32">
        <f ca="1">IFERROR(IF(AND($A126=VLOOKUP($A126&amp;"."&amp;$C126,UncollectibleLookup,2,FALSE),$C126=VLOOKUP($A126&amp;"."&amp;$C126,UncollectibleLookup,4,FALSE)),0,'Module C Corrected'!Z126),'Module C Corrected'!Z126)</f>
        <v>16793.25</v>
      </c>
      <c r="AA126" s="32">
        <f ca="1">IFERROR(IF(AND($A126=VLOOKUP($A126&amp;"."&amp;$C126,UncollectibleLookup,2,FALSE),$C126=VLOOKUP($A126&amp;"."&amp;$C126,UncollectibleLookup,4,FALSE)),0,'Module C Corrected'!AA126),'Module C Corrected'!AA126)</f>
        <v>1119603.98</v>
      </c>
      <c r="AB126" s="32">
        <f ca="1">IFERROR(IF(AND($A126=VLOOKUP($A126&amp;"."&amp;$C126,UncollectibleLookup,2,FALSE),$C126=VLOOKUP($A126&amp;"."&amp;$C126,UncollectibleLookup,4,FALSE)),0,'Module C Corrected'!AB126),'Module C Corrected'!AB126)</f>
        <v>552373.99</v>
      </c>
      <c r="AC126" s="2">
        <f>IF(ISBLANK('Module C Corrected'!AC126),"",'Module C Corrected'!AC126)</f>
        <v>0.16</v>
      </c>
      <c r="AD126" s="2">
        <f>IF(ISBLANK('Module C Corrected'!AD126),"",'Module C Corrected'!AD126)</f>
        <v>0.16</v>
      </c>
      <c r="AE126" s="2">
        <f>IF(ISBLANK('Module C Corrected'!AE126),"",'Module C Corrected'!AE126)</f>
        <v>0.16</v>
      </c>
      <c r="AF126" s="2">
        <f>IF(ISBLANK('Module C Corrected'!AF126),"",'Module C Corrected'!AF126)</f>
        <v>0.16</v>
      </c>
      <c r="AG126" s="2">
        <f>IF(ISBLANK('Module C Corrected'!AG126),"",'Module C Corrected'!AG126)</f>
        <v>0.16</v>
      </c>
      <c r="AH126" s="2">
        <f>IF(ISBLANK('Module C Corrected'!AH126),"",'Module C Corrected'!AH126)</f>
        <v>0.16</v>
      </c>
      <c r="AI126" s="2">
        <f>IF(ISBLANK('Module C Corrected'!AI126),"",'Module C Corrected'!AI126)</f>
        <v>0.16</v>
      </c>
      <c r="AJ126" s="2">
        <f>IF(ISBLANK('Module C Corrected'!AJ126),"",'Module C Corrected'!AJ126)</f>
        <v>0.16</v>
      </c>
      <c r="AK126" s="2">
        <f>IF(ISBLANK('Module C Corrected'!AK126),"",'Module C Corrected'!AK126)</f>
        <v>0.16</v>
      </c>
      <c r="AL126" s="2">
        <f>IF(ISBLANK('Module C Corrected'!AL126),"",'Module C Corrected'!AL126)</f>
        <v>0.16</v>
      </c>
      <c r="AM126" s="2">
        <f>IF(ISBLANK('Module C Corrected'!AM126),"",'Module C Corrected'!AM126)</f>
        <v>0.16</v>
      </c>
      <c r="AN126" s="2">
        <f>IF(ISBLANK('Module C Corrected'!AN126),"",'Module C Corrected'!AN126)</f>
        <v>0.16</v>
      </c>
      <c r="AO126" s="33">
        <f ca="1">IFERROR(IF(AND($A126=VLOOKUP($A126&amp;"."&amp;$C126,UncollectibleLookup,2,FALSE),$C126=VLOOKUP($A126&amp;"."&amp;$C126,UncollectibleLookup,4,FALSE)),0,'Module C Corrected'!AO126),'Module C Corrected'!AO126)</f>
        <v>4003.37</v>
      </c>
      <c r="AP126" s="33">
        <f ca="1">IFERROR(IF(AND($A126=VLOOKUP($A126&amp;"."&amp;$C126,UncollectibleLookup,2,FALSE),$C126=VLOOKUP($A126&amp;"."&amp;$C126,UncollectibleLookup,4,FALSE)),0,'Module C Corrected'!AP126),'Module C Corrected'!AP126)</f>
        <v>1519.64</v>
      </c>
      <c r="AQ126" s="33">
        <f ca="1">IFERROR(IF(AND($A126=VLOOKUP($A126&amp;"."&amp;$C126,UncollectibleLookup,2,FALSE),$C126=VLOOKUP($A126&amp;"."&amp;$C126,UncollectibleLookup,4,FALSE)),0,'Module C Corrected'!AQ126),'Module C Corrected'!AQ126)</f>
        <v>1070.76</v>
      </c>
      <c r="AR126" s="33">
        <f ca="1">IFERROR(IF(AND($A126=VLOOKUP($A126&amp;"."&amp;$C126,UncollectibleLookup,2,FALSE),$C126=VLOOKUP($A126&amp;"."&amp;$C126,UncollectibleLookup,4,FALSE)),0,'Module C Corrected'!AR126),'Module C Corrected'!AR126)</f>
        <v>891.31</v>
      </c>
      <c r="AS126" s="33">
        <f ca="1">IFERROR(IF(AND($A126=VLOOKUP($A126&amp;"."&amp;$C126,UncollectibleLookup,2,FALSE),$C126=VLOOKUP($A126&amp;"."&amp;$C126,UncollectibleLookup,4,FALSE)),0,'Module C Corrected'!AS126),'Module C Corrected'!AS126)</f>
        <v>773.08</v>
      </c>
      <c r="AT126" s="33">
        <f ca="1">IFERROR(IF(AND($A126=VLOOKUP($A126&amp;"."&amp;$C126,UncollectibleLookup,2,FALSE),$C126=VLOOKUP($A126&amp;"."&amp;$C126,UncollectibleLookup,4,FALSE)),0,'Module C Corrected'!AT126),'Module C Corrected'!AT126)</f>
        <v>2027.3</v>
      </c>
      <c r="AU126" s="33">
        <f ca="1">IFERROR(IF(AND($A126=VLOOKUP($A126&amp;"."&amp;$C126,UncollectibleLookup,2,FALSE),$C126=VLOOKUP($A126&amp;"."&amp;$C126,UncollectibleLookup,4,FALSE)),0,'Module C Corrected'!AU126),'Module C Corrected'!AU126)</f>
        <v>951.18</v>
      </c>
      <c r="AV126" s="33">
        <f ca="1">IFERROR(IF(AND($A126=VLOOKUP($A126&amp;"."&amp;$C126,UncollectibleLookup,2,FALSE),$C126=VLOOKUP($A126&amp;"."&amp;$C126,UncollectibleLookup,4,FALSE)),0,'Module C Corrected'!AV126),'Module C Corrected'!AV126)</f>
        <v>341.21</v>
      </c>
      <c r="AW126" s="33">
        <f ca="1">IFERROR(IF(AND($A126=VLOOKUP($A126&amp;"."&amp;$C126,UncollectibleLookup,2,FALSE),$C126=VLOOKUP($A126&amp;"."&amp;$C126,UncollectibleLookup,4,FALSE)),0,'Module C Corrected'!AW126),'Module C Corrected'!AW126)</f>
        <v>253</v>
      </c>
      <c r="AX126" s="33">
        <f ca="1">IFERROR(IF(AND($A126=VLOOKUP($A126&amp;"."&amp;$C126,UncollectibleLookup,2,FALSE),$C126=VLOOKUP($A126&amp;"."&amp;$C126,UncollectibleLookup,4,FALSE)),0,'Module C Corrected'!AX126),'Module C Corrected'!AX126)</f>
        <v>26.87</v>
      </c>
      <c r="AY126" s="33">
        <f ca="1">IFERROR(IF(AND($A126=VLOOKUP($A126&amp;"."&amp;$C126,UncollectibleLookup,2,FALSE),$C126=VLOOKUP($A126&amp;"."&amp;$C126,UncollectibleLookup,4,FALSE)),0,'Module C Corrected'!AY126),'Module C Corrected'!AY126)</f>
        <v>1791.37</v>
      </c>
      <c r="AZ126" s="33">
        <f ca="1">IFERROR(IF(AND($A126=VLOOKUP($A126&amp;"."&amp;$C126,UncollectibleLookup,2,FALSE),$C126=VLOOKUP($A126&amp;"."&amp;$C126,UncollectibleLookup,4,FALSE)),0,'Module C Corrected'!AZ126),'Module C Corrected'!AZ126)</f>
        <v>883.8</v>
      </c>
      <c r="BA126" s="31">
        <f t="shared" ca="1" si="53"/>
        <v>-750.63</v>
      </c>
      <c r="BB126" s="31">
        <f t="shared" ca="1" si="53"/>
        <v>-284.93</v>
      </c>
      <c r="BC126" s="31">
        <f t="shared" ca="1" si="53"/>
        <v>-200.77</v>
      </c>
      <c r="BD126" s="31">
        <f t="shared" ca="1" si="51"/>
        <v>-222.83</v>
      </c>
      <c r="BE126" s="31">
        <f t="shared" ca="1" si="51"/>
        <v>-193.27</v>
      </c>
      <c r="BF126" s="31">
        <f t="shared" ca="1" si="51"/>
        <v>-506.82</v>
      </c>
      <c r="BG126" s="31">
        <f t="shared" ca="1" si="51"/>
        <v>0</v>
      </c>
      <c r="BH126" s="31">
        <f t="shared" ca="1" si="51"/>
        <v>0</v>
      </c>
      <c r="BI126" s="31">
        <f t="shared" ca="1" si="51"/>
        <v>0</v>
      </c>
      <c r="BJ126" s="31">
        <f t="shared" ca="1" si="57"/>
        <v>-20.149999999999999</v>
      </c>
      <c r="BK126" s="31">
        <f t="shared" ca="1" si="57"/>
        <v>-1343.52</v>
      </c>
      <c r="BL126" s="31">
        <f t="shared" ca="1" si="57"/>
        <v>-662.85</v>
      </c>
      <c r="BM126" s="6">
        <f t="shared" ca="1" si="68"/>
        <v>-1.5900000000000001E-2</v>
      </c>
      <c r="BN126" s="6">
        <f t="shared" ca="1" si="68"/>
        <v>-1.5900000000000001E-2</v>
      </c>
      <c r="BO126" s="6">
        <f t="shared" ca="1" si="68"/>
        <v>-1.5900000000000001E-2</v>
      </c>
      <c r="BP126" s="6">
        <f t="shared" ca="1" si="68"/>
        <v>-1.5900000000000001E-2</v>
      </c>
      <c r="BQ126" s="6">
        <f t="shared" ca="1" si="68"/>
        <v>-1.5900000000000001E-2</v>
      </c>
      <c r="BR126" s="6">
        <f t="shared" ca="1" si="68"/>
        <v>-1.5900000000000001E-2</v>
      </c>
      <c r="BS126" s="6">
        <f t="shared" ca="1" si="68"/>
        <v>-1.5900000000000001E-2</v>
      </c>
      <c r="BT126" s="6">
        <f t="shared" ca="1" si="68"/>
        <v>-1.5900000000000001E-2</v>
      </c>
      <c r="BU126" s="6">
        <f t="shared" ca="1" si="68"/>
        <v>-1.5900000000000001E-2</v>
      </c>
      <c r="BV126" s="6">
        <f t="shared" ca="1" si="68"/>
        <v>-1.5900000000000001E-2</v>
      </c>
      <c r="BW126" s="6">
        <f t="shared" ca="1" si="68"/>
        <v>-1.5900000000000001E-2</v>
      </c>
      <c r="BX126" s="6">
        <f t="shared" ca="1" si="68"/>
        <v>-1.5900000000000001E-2</v>
      </c>
      <c r="BY126" s="31">
        <f t="shared" ca="1" si="61"/>
        <v>-39783.449999999997</v>
      </c>
      <c r="BZ126" s="31">
        <f t="shared" ca="1" si="61"/>
        <v>-15101.42</v>
      </c>
      <c r="CA126" s="31">
        <f t="shared" ca="1" si="61"/>
        <v>-10640.67</v>
      </c>
      <c r="CB126" s="31">
        <f t="shared" ca="1" si="58"/>
        <v>-8857.4</v>
      </c>
      <c r="CC126" s="31">
        <f t="shared" ca="1" si="58"/>
        <v>-7682.5</v>
      </c>
      <c r="CD126" s="31">
        <f t="shared" ca="1" si="58"/>
        <v>-20146.29</v>
      </c>
      <c r="CE126" s="31">
        <f t="shared" ca="1" si="58"/>
        <v>-9452.3700000000008</v>
      </c>
      <c r="CF126" s="31">
        <f t="shared" ca="1" si="58"/>
        <v>-3390.77</v>
      </c>
      <c r="CG126" s="31">
        <f t="shared" ca="1" si="58"/>
        <v>-2514.14</v>
      </c>
      <c r="CH126" s="31">
        <f t="shared" ca="1" si="58"/>
        <v>-267.01</v>
      </c>
      <c r="CI126" s="31">
        <f t="shared" ca="1" si="58"/>
        <v>-17801.7</v>
      </c>
      <c r="CJ126" s="31">
        <f t="shared" ca="1" si="58"/>
        <v>-8782.75</v>
      </c>
      <c r="CK126" s="32">
        <f t="shared" ca="1" si="54"/>
        <v>6255.26</v>
      </c>
      <c r="CL126" s="32">
        <f t="shared" ca="1" si="54"/>
        <v>2374.44</v>
      </c>
      <c r="CM126" s="32">
        <f t="shared" ca="1" si="54"/>
        <v>1673.06</v>
      </c>
      <c r="CN126" s="32">
        <f t="shared" ca="1" si="52"/>
        <v>1392.67</v>
      </c>
      <c r="CO126" s="32">
        <f t="shared" ca="1" si="52"/>
        <v>1207.94</v>
      </c>
      <c r="CP126" s="32">
        <f t="shared" ca="1" si="52"/>
        <v>3167.66</v>
      </c>
      <c r="CQ126" s="32">
        <f t="shared" ca="1" si="52"/>
        <v>1486.22</v>
      </c>
      <c r="CR126" s="32">
        <f t="shared" ca="1" si="52"/>
        <v>533.14</v>
      </c>
      <c r="CS126" s="32">
        <f t="shared" ca="1" si="52"/>
        <v>395.31</v>
      </c>
      <c r="CT126" s="32">
        <f t="shared" ca="1" si="59"/>
        <v>41.98</v>
      </c>
      <c r="CU126" s="32">
        <f t="shared" ca="1" si="59"/>
        <v>2799.01</v>
      </c>
      <c r="CV126" s="32">
        <f t="shared" ca="1" si="59"/>
        <v>1380.93</v>
      </c>
      <c r="CW126" s="31">
        <f t="shared" ca="1" si="50"/>
        <v>-36780.93</v>
      </c>
      <c r="CX126" s="31">
        <f t="shared" ca="1" si="50"/>
        <v>-13961.689999999999</v>
      </c>
      <c r="CY126" s="31">
        <f t="shared" ca="1" si="50"/>
        <v>-9837.6</v>
      </c>
      <c r="CZ126" s="31">
        <f t="shared" ca="1" si="50"/>
        <v>-8133.2099999999991</v>
      </c>
      <c r="DA126" s="31">
        <f t="shared" ca="1" si="50"/>
        <v>-7054.369999999999</v>
      </c>
      <c r="DB126" s="31">
        <f t="shared" ca="1" si="50"/>
        <v>-18499.11</v>
      </c>
      <c r="DC126" s="31">
        <f t="shared" ca="1" si="50"/>
        <v>-8917.33</v>
      </c>
      <c r="DD126" s="31">
        <f t="shared" ca="1" si="50"/>
        <v>-3198.84</v>
      </c>
      <c r="DE126" s="31">
        <f t="shared" ca="1" si="50"/>
        <v>-2371.83</v>
      </c>
      <c r="DF126" s="31">
        <f t="shared" ca="1" si="60"/>
        <v>-231.75</v>
      </c>
      <c r="DG126" s="31">
        <f t="shared" ca="1" si="60"/>
        <v>-15450.54</v>
      </c>
      <c r="DH126" s="31">
        <f t="shared" ca="1" si="60"/>
        <v>-7622.7699999999986</v>
      </c>
      <c r="DI126" s="32">
        <f t="shared" ca="1" si="65"/>
        <v>-1839.05</v>
      </c>
      <c r="DJ126" s="32">
        <f t="shared" ca="1" si="65"/>
        <v>-698.08</v>
      </c>
      <c r="DK126" s="32">
        <f t="shared" ca="1" si="65"/>
        <v>-491.88</v>
      </c>
      <c r="DL126" s="32">
        <f t="shared" ca="1" si="62"/>
        <v>-406.66</v>
      </c>
      <c r="DM126" s="32">
        <f t="shared" ca="1" si="62"/>
        <v>-352.72</v>
      </c>
      <c r="DN126" s="32">
        <f t="shared" ca="1" si="62"/>
        <v>-924.96</v>
      </c>
      <c r="DO126" s="32">
        <f t="shared" ca="1" si="46"/>
        <v>-445.87</v>
      </c>
      <c r="DP126" s="32">
        <f t="shared" ca="1" si="46"/>
        <v>-159.94</v>
      </c>
      <c r="DQ126" s="32">
        <f t="shared" ca="1" si="46"/>
        <v>-118.59</v>
      </c>
      <c r="DR126" s="32">
        <f t="shared" ca="1" si="46"/>
        <v>-11.59</v>
      </c>
      <c r="DS126" s="32">
        <f t="shared" ca="1" si="46"/>
        <v>-772.53</v>
      </c>
      <c r="DT126" s="32">
        <f t="shared" ca="1" si="46"/>
        <v>-381.14</v>
      </c>
      <c r="DU126" s="31">
        <f t="shared" ca="1" si="66"/>
        <v>-11849.72</v>
      </c>
      <c r="DV126" s="31">
        <f t="shared" ca="1" si="66"/>
        <v>-4465.43</v>
      </c>
      <c r="DW126" s="31">
        <f t="shared" ca="1" si="66"/>
        <v>-3125.65</v>
      </c>
      <c r="DX126" s="31">
        <f t="shared" ca="1" si="63"/>
        <v>-2568.58</v>
      </c>
      <c r="DY126" s="31">
        <f t="shared" ca="1" si="63"/>
        <v>-2216.27</v>
      </c>
      <c r="DZ126" s="31">
        <f t="shared" ca="1" si="63"/>
        <v>-5780.45</v>
      </c>
      <c r="EA126" s="31">
        <f t="shared" ca="1" si="47"/>
        <v>-2771.75</v>
      </c>
      <c r="EB126" s="31">
        <f t="shared" ca="1" si="47"/>
        <v>-988.85</v>
      </c>
      <c r="EC126" s="31">
        <f t="shared" ca="1" si="47"/>
        <v>-729.17</v>
      </c>
      <c r="ED126" s="31">
        <f t="shared" ca="1" si="47"/>
        <v>-70.87</v>
      </c>
      <c r="EE126" s="31">
        <f t="shared" ca="1" si="47"/>
        <v>-4698.32</v>
      </c>
      <c r="EF126" s="31">
        <f t="shared" ca="1" si="47"/>
        <v>-2305.46</v>
      </c>
      <c r="EG126" s="32">
        <f t="shared" ca="1" si="67"/>
        <v>-50469.700000000004</v>
      </c>
      <c r="EH126" s="32">
        <f t="shared" ca="1" si="67"/>
        <v>-19125.199999999997</v>
      </c>
      <c r="EI126" s="32">
        <f t="shared" ca="1" si="67"/>
        <v>-13455.13</v>
      </c>
      <c r="EJ126" s="32">
        <f t="shared" ca="1" si="64"/>
        <v>-11108.449999999999</v>
      </c>
      <c r="EK126" s="32">
        <f t="shared" ca="1" si="64"/>
        <v>-9623.3599999999988</v>
      </c>
      <c r="EL126" s="32">
        <f t="shared" ca="1" si="64"/>
        <v>-25204.52</v>
      </c>
      <c r="EM126" s="32">
        <f t="shared" ca="1" si="48"/>
        <v>-12134.95</v>
      </c>
      <c r="EN126" s="32">
        <f t="shared" ca="1" si="48"/>
        <v>-4347.63</v>
      </c>
      <c r="EO126" s="32">
        <f t="shared" ca="1" si="48"/>
        <v>-3219.59</v>
      </c>
      <c r="EP126" s="32">
        <f t="shared" ca="1" si="48"/>
        <v>-314.21000000000004</v>
      </c>
      <c r="EQ126" s="32">
        <f t="shared" ca="1" si="48"/>
        <v>-20921.39</v>
      </c>
      <c r="ER126" s="32">
        <f t="shared" ca="1" si="48"/>
        <v>-10309.369999999999</v>
      </c>
    </row>
    <row r="127" spans="1:148">
      <c r="A127" t="s">
        <v>436</v>
      </c>
      <c r="B127" s="1" t="s">
        <v>133</v>
      </c>
      <c r="C127" t="str">
        <f t="shared" ca="1" si="40"/>
        <v>SPR</v>
      </c>
      <c r="D127" t="str">
        <f t="shared" ca="1" si="41"/>
        <v>Spray Hydro Facility</v>
      </c>
      <c r="E127" s="51">
        <f ca="1">IFERROR(IF(AND($A127=VLOOKUP($A127&amp;"."&amp;$C127,UncollectibleLookup,2,FALSE),$C127=VLOOKUP($A127&amp;"."&amp;$C127,UncollectibleLookup,4,FALSE)),0,'Module C Corrected'!E127),'Module C Corrected'!E127)</f>
        <v>22681.195899999999</v>
      </c>
      <c r="F127" s="51">
        <f ca="1">IFERROR(IF(AND($A127=VLOOKUP($A127&amp;"."&amp;$C127,UncollectibleLookup,2,FALSE),$C127=VLOOKUP($A127&amp;"."&amp;$C127,UncollectibleLookup,4,FALSE)),0,'Module C Corrected'!F127),'Module C Corrected'!F127)</f>
        <v>19902.652300000002</v>
      </c>
      <c r="G127" s="51">
        <f ca="1">IFERROR(IF(AND($A127=VLOOKUP($A127&amp;"."&amp;$C127,UncollectibleLookup,2,FALSE),$C127=VLOOKUP($A127&amp;"."&amp;$C127,UncollectibleLookup,4,FALSE)),0,'Module C Corrected'!G127),'Module C Corrected'!G127)</f>
        <v>21294.726200000001</v>
      </c>
      <c r="H127" s="51">
        <f ca="1">IFERROR(IF(AND($A127=VLOOKUP($A127&amp;"."&amp;$C127,UncollectibleLookup,2,FALSE),$C127=VLOOKUP($A127&amp;"."&amp;$C127,UncollectibleLookup,4,FALSE)),0,'Module C Corrected'!H127),'Module C Corrected'!H127)</f>
        <v>17347.0321</v>
      </c>
      <c r="I127" s="51">
        <f ca="1">IFERROR(IF(AND($A127=VLOOKUP($A127&amp;"."&amp;$C127,UncollectibleLookup,2,FALSE),$C127=VLOOKUP($A127&amp;"."&amp;$C127,UncollectibleLookup,4,FALSE)),0,'Module C Corrected'!I127),'Module C Corrected'!I127)</f>
        <v>11462.376200000001</v>
      </c>
      <c r="J127" s="51">
        <f ca="1">IFERROR(IF(AND($A127=VLOOKUP($A127&amp;"."&amp;$C127,UncollectibleLookup,2,FALSE),$C127=VLOOKUP($A127&amp;"."&amp;$C127,UncollectibleLookup,4,FALSE)),0,'Module C Corrected'!J127),'Module C Corrected'!J127)</f>
        <v>18081.423299999999</v>
      </c>
      <c r="K127" s="51">
        <f ca="1">IFERROR(IF(AND($A127=VLOOKUP($A127&amp;"."&amp;$C127,UncollectibleLookup,2,FALSE),$C127=VLOOKUP($A127&amp;"."&amp;$C127,UncollectibleLookup,4,FALSE)),0,'Module C Corrected'!K127),'Module C Corrected'!K127)</f>
        <v>9989.8914000000004</v>
      </c>
      <c r="L127" s="51">
        <f ca="1">IFERROR(IF(AND($A127=VLOOKUP($A127&amp;"."&amp;$C127,UncollectibleLookup,2,FALSE),$C127=VLOOKUP($A127&amp;"."&amp;$C127,UncollectibleLookup,4,FALSE)),0,'Module C Corrected'!L127),'Module C Corrected'!L127)</f>
        <v>8715.5599473000002</v>
      </c>
      <c r="M127" s="51">
        <f ca="1">IFERROR(IF(AND($A127=VLOOKUP($A127&amp;"."&amp;$C127,UncollectibleLookup,2,FALSE),$C127=VLOOKUP($A127&amp;"."&amp;$C127,UncollectibleLookup,4,FALSE)),0,'Module C Corrected'!M127),'Module C Corrected'!M127)</f>
        <v>14402.331705799999</v>
      </c>
      <c r="N127" s="51">
        <f ca="1">IFERROR(IF(AND($A127=VLOOKUP($A127&amp;"."&amp;$C127,UncollectibleLookup,2,FALSE),$C127=VLOOKUP($A127&amp;"."&amp;$C127,UncollectibleLookup,4,FALSE)),0,'Module C Corrected'!N127),'Module C Corrected'!N127)</f>
        <v>13282.521639299999</v>
      </c>
      <c r="O127" s="51">
        <f ca="1">IFERROR(IF(AND($A127=VLOOKUP($A127&amp;"."&amp;$C127,UncollectibleLookup,2,FALSE),$C127=VLOOKUP($A127&amp;"."&amp;$C127,UncollectibleLookup,4,FALSE)),0,'Module C Corrected'!O127),'Module C Corrected'!O127)</f>
        <v>15217.979920100001</v>
      </c>
      <c r="P127" s="51">
        <f ca="1">IFERROR(IF(AND($A127=VLOOKUP($A127&amp;"."&amp;$C127,UncollectibleLookup,2,FALSE),$C127=VLOOKUP($A127&amp;"."&amp;$C127,UncollectibleLookup,4,FALSE)),0,'Module C Corrected'!P127),'Module C Corrected'!P127)</f>
        <v>20272.295335399998</v>
      </c>
      <c r="Q127" s="32">
        <f ca="1">IFERROR(IF(AND($A127=VLOOKUP($A127&amp;"."&amp;$C127,UncollectibleLookup,2,FALSE),$C127=VLOOKUP($A127&amp;"."&amp;$C127,UncollectibleLookup,4,FALSE)),0,'Module C Corrected'!Q127),'Module C Corrected'!Q127)</f>
        <v>2632616.8199999998</v>
      </c>
      <c r="R127" s="32">
        <f ca="1">IFERROR(IF(AND($A127=VLOOKUP($A127&amp;"."&amp;$C127,UncollectibleLookup,2,FALSE),$C127=VLOOKUP($A127&amp;"."&amp;$C127,UncollectibleLookup,4,FALSE)),0,'Module C Corrected'!R127),'Module C Corrected'!R127)</f>
        <v>1131850.03</v>
      </c>
      <c r="S127" s="32">
        <f ca="1">IFERROR(IF(AND($A127=VLOOKUP($A127&amp;"."&amp;$C127,UncollectibleLookup,2,FALSE),$C127=VLOOKUP($A127&amp;"."&amp;$C127,UncollectibleLookup,4,FALSE)),0,'Module C Corrected'!S127),'Module C Corrected'!S127)</f>
        <v>1066366.3600000001</v>
      </c>
      <c r="T127" s="32">
        <f ca="1">IFERROR(IF(AND($A127=VLOOKUP($A127&amp;"."&amp;$C127,UncollectibleLookup,2,FALSE),$C127=VLOOKUP($A127&amp;"."&amp;$C127,UncollectibleLookup,4,FALSE)),0,'Module C Corrected'!T127),'Module C Corrected'!T127)</f>
        <v>695859.75</v>
      </c>
      <c r="U127" s="32">
        <f ca="1">IFERROR(IF(AND($A127=VLOOKUP($A127&amp;"."&amp;$C127,UncollectibleLookup,2,FALSE),$C127=VLOOKUP($A127&amp;"."&amp;$C127,UncollectibleLookup,4,FALSE)),0,'Module C Corrected'!U127),'Module C Corrected'!U127)</f>
        <v>386612.99</v>
      </c>
      <c r="V127" s="32">
        <f ca="1">IFERROR(IF(AND($A127=VLOOKUP($A127&amp;"."&amp;$C127,UncollectibleLookup,2,FALSE),$C127=VLOOKUP($A127&amp;"."&amp;$C127,UncollectibleLookup,4,FALSE)),0,'Module C Corrected'!V127),'Module C Corrected'!V127)</f>
        <v>694710.48</v>
      </c>
      <c r="W127" s="32">
        <f ca="1">IFERROR(IF(AND($A127=VLOOKUP($A127&amp;"."&amp;$C127,UncollectibleLookup,2,FALSE),$C127=VLOOKUP($A127&amp;"."&amp;$C127,UncollectibleLookup,4,FALSE)),0,'Module C Corrected'!W127),'Module C Corrected'!W127)</f>
        <v>481334.78</v>
      </c>
      <c r="X127" s="32">
        <f ca="1">IFERROR(IF(AND($A127=VLOOKUP($A127&amp;"."&amp;$C127,UncollectibleLookup,2,FALSE),$C127=VLOOKUP($A127&amp;"."&amp;$C127,UncollectibleLookup,4,FALSE)),0,'Module C Corrected'!X127),'Module C Corrected'!X127)</f>
        <v>425227.98</v>
      </c>
      <c r="Y127" s="32">
        <f ca="1">IFERROR(IF(AND($A127=VLOOKUP($A127&amp;"."&amp;$C127,UncollectibleLookup,2,FALSE),$C127=VLOOKUP($A127&amp;"."&amp;$C127,UncollectibleLookup,4,FALSE)),0,'Module C Corrected'!Y127),'Module C Corrected'!Y127)</f>
        <v>1763097.91</v>
      </c>
      <c r="Z127" s="32">
        <f ca="1">IFERROR(IF(AND($A127=VLOOKUP($A127&amp;"."&amp;$C127,UncollectibleLookup,2,FALSE),$C127=VLOOKUP($A127&amp;"."&amp;$C127,UncollectibleLookup,4,FALSE)),0,'Module C Corrected'!Z127),'Module C Corrected'!Z127)</f>
        <v>537544.6</v>
      </c>
      <c r="AA127" s="32">
        <f ca="1">IFERROR(IF(AND($A127=VLOOKUP($A127&amp;"."&amp;$C127,UncollectibleLookup,2,FALSE),$C127=VLOOKUP($A127&amp;"."&amp;$C127,UncollectibleLookup,4,FALSE)),0,'Module C Corrected'!AA127),'Module C Corrected'!AA127)</f>
        <v>1017817.01</v>
      </c>
      <c r="AB127" s="32">
        <f ca="1">IFERROR(IF(AND($A127=VLOOKUP($A127&amp;"."&amp;$C127,UncollectibleLookup,2,FALSE),$C127=VLOOKUP($A127&amp;"."&amp;$C127,UncollectibleLookup,4,FALSE)),0,'Module C Corrected'!AB127),'Module C Corrected'!AB127)</f>
        <v>1372996.14</v>
      </c>
      <c r="AC127" s="2">
        <f>IF(ISBLANK('Module C Corrected'!AC127),"",'Module C Corrected'!AC127)</f>
        <v>-1.58</v>
      </c>
      <c r="AD127" s="2">
        <f>IF(ISBLANK('Module C Corrected'!AD127),"",'Module C Corrected'!AD127)</f>
        <v>-1.58</v>
      </c>
      <c r="AE127" s="2">
        <f>IF(ISBLANK('Module C Corrected'!AE127),"",'Module C Corrected'!AE127)</f>
        <v>-1.58</v>
      </c>
      <c r="AF127" s="2">
        <f>IF(ISBLANK('Module C Corrected'!AF127),"",'Module C Corrected'!AF127)</f>
        <v>-1.58</v>
      </c>
      <c r="AG127" s="2">
        <f>IF(ISBLANK('Module C Corrected'!AG127),"",'Module C Corrected'!AG127)</f>
        <v>-1.58</v>
      </c>
      <c r="AH127" s="2">
        <f>IF(ISBLANK('Module C Corrected'!AH127),"",'Module C Corrected'!AH127)</f>
        <v>-1.58</v>
      </c>
      <c r="AI127" s="2">
        <f>IF(ISBLANK('Module C Corrected'!AI127),"",'Module C Corrected'!AI127)</f>
        <v>-1.58</v>
      </c>
      <c r="AJ127" s="2">
        <f>IF(ISBLANK('Module C Corrected'!AJ127),"",'Module C Corrected'!AJ127)</f>
        <v>-1.58</v>
      </c>
      <c r="AK127" s="2">
        <f>IF(ISBLANK('Module C Corrected'!AK127),"",'Module C Corrected'!AK127)</f>
        <v>-1.58</v>
      </c>
      <c r="AL127" s="2">
        <f>IF(ISBLANK('Module C Corrected'!AL127),"",'Module C Corrected'!AL127)</f>
        <v>-1.58</v>
      </c>
      <c r="AM127" s="2">
        <f>IF(ISBLANK('Module C Corrected'!AM127),"",'Module C Corrected'!AM127)</f>
        <v>-1.58</v>
      </c>
      <c r="AN127" s="2">
        <f>IF(ISBLANK('Module C Corrected'!AN127),"",'Module C Corrected'!AN127)</f>
        <v>-1.58</v>
      </c>
      <c r="AO127" s="33">
        <f ca="1">IFERROR(IF(AND($A127=VLOOKUP($A127&amp;"."&amp;$C127,UncollectibleLookup,2,FALSE),$C127=VLOOKUP($A127&amp;"."&amp;$C127,UncollectibleLookup,4,FALSE)),0,'Module C Corrected'!AO127),'Module C Corrected'!AO127)</f>
        <v>-41595.35</v>
      </c>
      <c r="AP127" s="33">
        <f ca="1">IFERROR(IF(AND($A127=VLOOKUP($A127&amp;"."&amp;$C127,UncollectibleLookup,2,FALSE),$C127=VLOOKUP($A127&amp;"."&amp;$C127,UncollectibleLookup,4,FALSE)),0,'Module C Corrected'!AP127),'Module C Corrected'!AP127)</f>
        <v>-17883.23</v>
      </c>
      <c r="AQ127" s="33">
        <f ca="1">IFERROR(IF(AND($A127=VLOOKUP($A127&amp;"."&amp;$C127,UncollectibleLookup,2,FALSE),$C127=VLOOKUP($A127&amp;"."&amp;$C127,UncollectibleLookup,4,FALSE)),0,'Module C Corrected'!AQ127),'Module C Corrected'!AQ127)</f>
        <v>-16848.59</v>
      </c>
      <c r="AR127" s="33">
        <f ca="1">IFERROR(IF(AND($A127=VLOOKUP($A127&amp;"."&amp;$C127,UncollectibleLookup,2,FALSE),$C127=VLOOKUP($A127&amp;"."&amp;$C127,UncollectibleLookup,4,FALSE)),0,'Module C Corrected'!AR127),'Module C Corrected'!AR127)</f>
        <v>-10994.58</v>
      </c>
      <c r="AS127" s="33">
        <f ca="1">IFERROR(IF(AND($A127=VLOOKUP($A127&amp;"."&amp;$C127,UncollectibleLookup,2,FALSE),$C127=VLOOKUP($A127&amp;"."&amp;$C127,UncollectibleLookup,4,FALSE)),0,'Module C Corrected'!AS127),'Module C Corrected'!AS127)</f>
        <v>-6108.49</v>
      </c>
      <c r="AT127" s="33">
        <f ca="1">IFERROR(IF(AND($A127=VLOOKUP($A127&amp;"."&amp;$C127,UncollectibleLookup,2,FALSE),$C127=VLOOKUP($A127&amp;"."&amp;$C127,UncollectibleLookup,4,FALSE)),0,'Module C Corrected'!AT127),'Module C Corrected'!AT127)</f>
        <v>-10976.43</v>
      </c>
      <c r="AU127" s="33">
        <f ca="1">IFERROR(IF(AND($A127=VLOOKUP($A127&amp;"."&amp;$C127,UncollectibleLookup,2,FALSE),$C127=VLOOKUP($A127&amp;"."&amp;$C127,UncollectibleLookup,4,FALSE)),0,'Module C Corrected'!AU127),'Module C Corrected'!AU127)</f>
        <v>-7605.09</v>
      </c>
      <c r="AV127" s="33">
        <f ca="1">IFERROR(IF(AND($A127=VLOOKUP($A127&amp;"."&amp;$C127,UncollectibleLookup,2,FALSE),$C127=VLOOKUP($A127&amp;"."&amp;$C127,UncollectibleLookup,4,FALSE)),0,'Module C Corrected'!AV127),'Module C Corrected'!AV127)</f>
        <v>-6718.6</v>
      </c>
      <c r="AW127" s="33">
        <f ca="1">IFERROR(IF(AND($A127=VLOOKUP($A127&amp;"."&amp;$C127,UncollectibleLookup,2,FALSE),$C127=VLOOKUP($A127&amp;"."&amp;$C127,UncollectibleLookup,4,FALSE)),0,'Module C Corrected'!AW127),'Module C Corrected'!AW127)</f>
        <v>-27856.95</v>
      </c>
      <c r="AX127" s="33">
        <f ca="1">IFERROR(IF(AND($A127=VLOOKUP($A127&amp;"."&amp;$C127,UncollectibleLookup,2,FALSE),$C127=VLOOKUP($A127&amp;"."&amp;$C127,UncollectibleLookup,4,FALSE)),0,'Module C Corrected'!AX127),'Module C Corrected'!AX127)</f>
        <v>-8493.2000000000007</v>
      </c>
      <c r="AY127" s="33">
        <f ca="1">IFERROR(IF(AND($A127=VLOOKUP($A127&amp;"."&amp;$C127,UncollectibleLookup,2,FALSE),$C127=VLOOKUP($A127&amp;"."&amp;$C127,UncollectibleLookup,4,FALSE)),0,'Module C Corrected'!AY127),'Module C Corrected'!AY127)</f>
        <v>-16081.51</v>
      </c>
      <c r="AZ127" s="33">
        <f ca="1">IFERROR(IF(AND($A127=VLOOKUP($A127&amp;"."&amp;$C127,UncollectibleLookup,2,FALSE),$C127=VLOOKUP($A127&amp;"."&amp;$C127,UncollectibleLookup,4,FALSE)),0,'Module C Corrected'!AZ127),'Module C Corrected'!AZ127)</f>
        <v>-21693.34</v>
      </c>
      <c r="BA127" s="31">
        <f t="shared" ca="1" si="53"/>
        <v>-789.79</v>
      </c>
      <c r="BB127" s="31">
        <f t="shared" ca="1" si="53"/>
        <v>-339.56</v>
      </c>
      <c r="BC127" s="31">
        <f t="shared" ca="1" si="53"/>
        <v>-319.91000000000003</v>
      </c>
      <c r="BD127" s="31">
        <f t="shared" ca="1" si="51"/>
        <v>-278.33999999999997</v>
      </c>
      <c r="BE127" s="31">
        <f t="shared" ca="1" si="51"/>
        <v>-154.65</v>
      </c>
      <c r="BF127" s="31">
        <f t="shared" ca="1" si="51"/>
        <v>-277.88</v>
      </c>
      <c r="BG127" s="31">
        <f t="shared" ca="1" si="51"/>
        <v>0</v>
      </c>
      <c r="BH127" s="31">
        <f t="shared" ca="1" si="51"/>
        <v>0</v>
      </c>
      <c r="BI127" s="31">
        <f t="shared" ca="1" si="51"/>
        <v>0</v>
      </c>
      <c r="BJ127" s="31">
        <f t="shared" ca="1" si="57"/>
        <v>-645.04999999999995</v>
      </c>
      <c r="BK127" s="31">
        <f t="shared" ca="1" si="57"/>
        <v>-1221.3800000000001</v>
      </c>
      <c r="BL127" s="31">
        <f t="shared" ca="1" si="57"/>
        <v>-1647.6</v>
      </c>
      <c r="BM127" s="6">
        <f t="shared" ca="1" si="68"/>
        <v>-5.5E-2</v>
      </c>
      <c r="BN127" s="6">
        <f t="shared" ca="1" si="68"/>
        <v>-5.5E-2</v>
      </c>
      <c r="BO127" s="6">
        <f t="shared" ca="1" si="68"/>
        <v>-5.5E-2</v>
      </c>
      <c r="BP127" s="6">
        <f t="shared" ca="1" si="68"/>
        <v>-5.5E-2</v>
      </c>
      <c r="BQ127" s="6">
        <f t="shared" ca="1" si="68"/>
        <v>-5.5E-2</v>
      </c>
      <c r="BR127" s="6">
        <f t="shared" ca="1" si="68"/>
        <v>-5.5E-2</v>
      </c>
      <c r="BS127" s="6">
        <f t="shared" ca="1" si="68"/>
        <v>-5.5E-2</v>
      </c>
      <c r="BT127" s="6">
        <f t="shared" ca="1" si="68"/>
        <v>-5.5E-2</v>
      </c>
      <c r="BU127" s="6">
        <f t="shared" ca="1" si="68"/>
        <v>-5.5E-2</v>
      </c>
      <c r="BV127" s="6">
        <f t="shared" ca="1" si="68"/>
        <v>-5.5E-2</v>
      </c>
      <c r="BW127" s="6">
        <f t="shared" ca="1" si="68"/>
        <v>-5.5E-2</v>
      </c>
      <c r="BX127" s="6">
        <f t="shared" ca="1" si="68"/>
        <v>-5.5E-2</v>
      </c>
      <c r="BY127" s="31">
        <f t="shared" ca="1" si="61"/>
        <v>-144793.93</v>
      </c>
      <c r="BZ127" s="31">
        <f t="shared" ca="1" si="61"/>
        <v>-62251.75</v>
      </c>
      <c r="CA127" s="31">
        <f t="shared" ca="1" si="61"/>
        <v>-58650.15</v>
      </c>
      <c r="CB127" s="31">
        <f t="shared" ca="1" si="58"/>
        <v>-38272.29</v>
      </c>
      <c r="CC127" s="31">
        <f t="shared" ca="1" si="58"/>
        <v>-21263.71</v>
      </c>
      <c r="CD127" s="31">
        <f t="shared" ca="1" si="58"/>
        <v>-38209.08</v>
      </c>
      <c r="CE127" s="31">
        <f t="shared" ca="1" si="58"/>
        <v>-26473.41</v>
      </c>
      <c r="CF127" s="31">
        <f t="shared" ca="1" si="58"/>
        <v>-23387.54</v>
      </c>
      <c r="CG127" s="31">
        <f t="shared" ca="1" si="58"/>
        <v>-96970.39</v>
      </c>
      <c r="CH127" s="31">
        <f t="shared" ca="1" si="58"/>
        <v>-29564.95</v>
      </c>
      <c r="CI127" s="31">
        <f t="shared" ca="1" si="58"/>
        <v>-55979.94</v>
      </c>
      <c r="CJ127" s="31">
        <f t="shared" ca="1" si="58"/>
        <v>-75514.789999999994</v>
      </c>
      <c r="CK127" s="32">
        <f t="shared" ca="1" si="54"/>
        <v>6581.54</v>
      </c>
      <c r="CL127" s="32">
        <f t="shared" ca="1" si="54"/>
        <v>2829.63</v>
      </c>
      <c r="CM127" s="32">
        <f t="shared" ca="1" si="54"/>
        <v>2665.92</v>
      </c>
      <c r="CN127" s="32">
        <f t="shared" ca="1" si="52"/>
        <v>1739.65</v>
      </c>
      <c r="CO127" s="32">
        <f t="shared" ca="1" si="52"/>
        <v>966.53</v>
      </c>
      <c r="CP127" s="32">
        <f t="shared" ca="1" si="52"/>
        <v>1736.78</v>
      </c>
      <c r="CQ127" s="32">
        <f t="shared" ca="1" si="52"/>
        <v>1203.3399999999999</v>
      </c>
      <c r="CR127" s="32">
        <f t="shared" ca="1" si="52"/>
        <v>1063.07</v>
      </c>
      <c r="CS127" s="32">
        <f t="shared" ca="1" si="52"/>
        <v>4407.74</v>
      </c>
      <c r="CT127" s="32">
        <f t="shared" ca="1" si="59"/>
        <v>1343.86</v>
      </c>
      <c r="CU127" s="32">
        <f t="shared" ca="1" si="59"/>
        <v>2544.54</v>
      </c>
      <c r="CV127" s="32">
        <f t="shared" ca="1" si="59"/>
        <v>3432.49</v>
      </c>
      <c r="CW127" s="31">
        <f t="shared" ca="1" si="50"/>
        <v>-95827.249999999985</v>
      </c>
      <c r="CX127" s="31">
        <f t="shared" ca="1" si="50"/>
        <v>-41199.33</v>
      </c>
      <c r="CY127" s="31">
        <f t="shared" ca="1" si="50"/>
        <v>-38815.729999999996</v>
      </c>
      <c r="CZ127" s="31">
        <f t="shared" ca="1" si="50"/>
        <v>-25259.719999999998</v>
      </c>
      <c r="DA127" s="31">
        <f t="shared" ca="1" si="50"/>
        <v>-14034.04</v>
      </c>
      <c r="DB127" s="31">
        <f t="shared" ca="1" si="50"/>
        <v>-25217.99</v>
      </c>
      <c r="DC127" s="31">
        <f t="shared" ca="1" si="50"/>
        <v>-17664.98</v>
      </c>
      <c r="DD127" s="31">
        <f t="shared" ca="1" si="50"/>
        <v>-15605.87</v>
      </c>
      <c r="DE127" s="31">
        <f t="shared" ca="1" si="50"/>
        <v>-64705.7</v>
      </c>
      <c r="DF127" s="31">
        <f t="shared" ca="1" si="60"/>
        <v>-19082.84</v>
      </c>
      <c r="DG127" s="31">
        <f t="shared" ca="1" si="60"/>
        <v>-36132.51</v>
      </c>
      <c r="DH127" s="31">
        <f t="shared" ca="1" si="60"/>
        <v>-48741.359999999993</v>
      </c>
      <c r="DI127" s="32">
        <f t="shared" ca="1" si="65"/>
        <v>-4791.3599999999997</v>
      </c>
      <c r="DJ127" s="32">
        <f t="shared" ca="1" si="65"/>
        <v>-2059.9699999999998</v>
      </c>
      <c r="DK127" s="32">
        <f t="shared" ca="1" si="65"/>
        <v>-1940.79</v>
      </c>
      <c r="DL127" s="32">
        <f t="shared" ca="1" si="62"/>
        <v>-1262.99</v>
      </c>
      <c r="DM127" s="32">
        <f t="shared" ca="1" si="62"/>
        <v>-701.7</v>
      </c>
      <c r="DN127" s="32">
        <f t="shared" ca="1" si="62"/>
        <v>-1260.9000000000001</v>
      </c>
      <c r="DO127" s="32">
        <f t="shared" ca="1" si="46"/>
        <v>-883.25</v>
      </c>
      <c r="DP127" s="32">
        <f t="shared" ca="1" si="46"/>
        <v>-780.29</v>
      </c>
      <c r="DQ127" s="32">
        <f t="shared" ca="1" si="46"/>
        <v>-3235.29</v>
      </c>
      <c r="DR127" s="32">
        <f t="shared" ca="1" si="46"/>
        <v>-954.14</v>
      </c>
      <c r="DS127" s="32">
        <f t="shared" ca="1" si="46"/>
        <v>-1806.63</v>
      </c>
      <c r="DT127" s="32">
        <f t="shared" ca="1" si="46"/>
        <v>-2437.0700000000002</v>
      </c>
      <c r="DU127" s="31">
        <f t="shared" ca="1" si="66"/>
        <v>-30872.68</v>
      </c>
      <c r="DV127" s="31">
        <f t="shared" ca="1" si="66"/>
        <v>-13176.97</v>
      </c>
      <c r="DW127" s="31">
        <f t="shared" ca="1" si="66"/>
        <v>-12332.73</v>
      </c>
      <c r="DX127" s="31">
        <f t="shared" ca="1" si="63"/>
        <v>-7977.37</v>
      </c>
      <c r="DY127" s="31">
        <f t="shared" ca="1" si="63"/>
        <v>-4409.08</v>
      </c>
      <c r="DZ127" s="31">
        <f t="shared" ca="1" si="63"/>
        <v>-7879.9</v>
      </c>
      <c r="EA127" s="31">
        <f t="shared" ca="1" si="47"/>
        <v>-5490.77</v>
      </c>
      <c r="EB127" s="31">
        <f t="shared" ca="1" si="47"/>
        <v>-4824.2299999999996</v>
      </c>
      <c r="EC127" s="31">
        <f t="shared" ca="1" si="47"/>
        <v>-19892.5</v>
      </c>
      <c r="ED127" s="31">
        <f t="shared" ca="1" si="47"/>
        <v>-5835.28</v>
      </c>
      <c r="EE127" s="31">
        <f t="shared" ca="1" si="47"/>
        <v>-10987.46</v>
      </c>
      <c r="EF127" s="31">
        <f t="shared" ca="1" si="47"/>
        <v>-14741.54</v>
      </c>
      <c r="EG127" s="32">
        <f t="shared" ca="1" si="67"/>
        <v>-131491.28999999998</v>
      </c>
      <c r="EH127" s="32">
        <f t="shared" ca="1" si="67"/>
        <v>-56436.270000000004</v>
      </c>
      <c r="EI127" s="32">
        <f t="shared" ca="1" si="67"/>
        <v>-53089.25</v>
      </c>
      <c r="EJ127" s="32">
        <f t="shared" ca="1" si="64"/>
        <v>-34500.080000000002</v>
      </c>
      <c r="EK127" s="32">
        <f t="shared" ca="1" si="64"/>
        <v>-19144.82</v>
      </c>
      <c r="EL127" s="32">
        <f t="shared" ca="1" si="64"/>
        <v>-34358.79</v>
      </c>
      <c r="EM127" s="32">
        <f t="shared" ca="1" si="48"/>
        <v>-24039</v>
      </c>
      <c r="EN127" s="32">
        <f t="shared" ca="1" si="48"/>
        <v>-21210.39</v>
      </c>
      <c r="EO127" s="32">
        <f t="shared" ca="1" si="48"/>
        <v>-87833.489999999991</v>
      </c>
      <c r="EP127" s="32">
        <f t="shared" ca="1" si="48"/>
        <v>-25872.26</v>
      </c>
      <c r="EQ127" s="32">
        <f t="shared" ca="1" si="48"/>
        <v>-48926.6</v>
      </c>
      <c r="ER127" s="32">
        <f t="shared" ca="1" si="48"/>
        <v>-65919.97</v>
      </c>
    </row>
    <row r="128" spans="1:148">
      <c r="A128" t="s">
        <v>471</v>
      </c>
      <c r="B128" s="1" t="s">
        <v>98</v>
      </c>
      <c r="C128" t="str">
        <f t="shared" ca="1" si="40"/>
        <v>SPCIMP</v>
      </c>
      <c r="D128" t="str">
        <f t="shared" ca="1" si="41"/>
        <v>Alberta-Saskatchewan Intertie - Import</v>
      </c>
      <c r="E128" s="51">
        <f ca="1">IFERROR(IF(AND($A128=VLOOKUP($A128&amp;"."&amp;$C128,UncollectibleLookup,2,FALSE),$C128=VLOOKUP($A128&amp;"."&amp;$C128,UncollectibleLookup,4,FALSE)),0,'Module C Corrected'!E128),'Module C Corrected'!E128)</f>
        <v>42988</v>
      </c>
      <c r="F128" s="51">
        <f ca="1">IFERROR(IF(AND($A128=VLOOKUP($A128&amp;"."&amp;$C128,UncollectibleLookup,2,FALSE),$C128=VLOOKUP($A128&amp;"."&amp;$C128,UncollectibleLookup,4,FALSE)),0,'Module C Corrected'!F128),'Module C Corrected'!F128)</f>
        <v>39748</v>
      </c>
      <c r="G128" s="51">
        <f ca="1">IFERROR(IF(AND($A128=VLOOKUP($A128&amp;"."&amp;$C128,UncollectibleLookup,2,FALSE),$C128=VLOOKUP($A128&amp;"."&amp;$C128,UncollectibleLookup,4,FALSE)),0,'Module C Corrected'!G128),'Module C Corrected'!G128)</f>
        <v>17910</v>
      </c>
      <c r="H128" s="51">
        <f ca="1">IFERROR(IF(AND($A128=VLOOKUP($A128&amp;"."&amp;$C128,UncollectibleLookup,2,FALSE),$C128=VLOOKUP($A128&amp;"."&amp;$C128,UncollectibleLookup,4,FALSE)),0,'Module C Corrected'!H128),'Module C Corrected'!H128)</f>
        <v>14246</v>
      </c>
      <c r="I128" s="51">
        <f ca="1">IFERROR(IF(AND($A128=VLOOKUP($A128&amp;"."&amp;$C128,UncollectibleLookup,2,FALSE),$C128=VLOOKUP($A128&amp;"."&amp;$C128,UncollectibleLookup,4,FALSE)),0,'Module C Corrected'!I128),'Module C Corrected'!I128)</f>
        <v>34773</v>
      </c>
      <c r="J128" s="51">
        <f ca="1">IFERROR(IF(AND($A128=VLOOKUP($A128&amp;"."&amp;$C128,UncollectibleLookup,2,FALSE),$C128=VLOOKUP($A128&amp;"."&amp;$C128,UncollectibleLookup,4,FALSE)),0,'Module C Corrected'!J128),'Module C Corrected'!J128)</f>
        <v>12417</v>
      </c>
      <c r="K128" s="51">
        <f ca="1">IFERROR(IF(AND($A128=VLOOKUP($A128&amp;"."&amp;$C128,UncollectibleLookup,2,FALSE),$C128=VLOOKUP($A128&amp;"."&amp;$C128,UncollectibleLookup,4,FALSE)),0,'Module C Corrected'!K128),'Module C Corrected'!K128)</f>
        <v>49681</v>
      </c>
      <c r="L128" s="51">
        <f ca="1">IFERROR(IF(AND($A128=VLOOKUP($A128&amp;"."&amp;$C128,UncollectibleLookup,2,FALSE),$C128=VLOOKUP($A128&amp;"."&amp;$C128,UncollectibleLookup,4,FALSE)),0,'Module C Corrected'!L128),'Module C Corrected'!L128)</f>
        <v>42477</v>
      </c>
      <c r="M128" s="51">
        <f ca="1">IFERROR(IF(AND($A128=VLOOKUP($A128&amp;"."&amp;$C128,UncollectibleLookup,2,FALSE),$C128=VLOOKUP($A128&amp;"."&amp;$C128,UncollectibleLookup,4,FALSE)),0,'Module C Corrected'!M128),'Module C Corrected'!M128)</f>
        <v>32960</v>
      </c>
      <c r="N128" s="51">
        <f ca="1">IFERROR(IF(AND($A128=VLOOKUP($A128&amp;"."&amp;$C128,UncollectibleLookup,2,FALSE),$C128=VLOOKUP($A128&amp;"."&amp;$C128,UncollectibleLookup,4,FALSE)),0,'Module C Corrected'!N128),'Module C Corrected'!N128)</f>
        <v>1394</v>
      </c>
      <c r="O128" s="51">
        <f ca="1">IFERROR(IF(AND($A128=VLOOKUP($A128&amp;"."&amp;$C128,UncollectibleLookup,2,FALSE),$C128=VLOOKUP($A128&amp;"."&amp;$C128,UncollectibleLookup,4,FALSE)),0,'Module C Corrected'!O128),'Module C Corrected'!O128)</f>
        <v>31873</v>
      </c>
      <c r="P128" s="51">
        <f ca="1">IFERROR(IF(AND($A128=VLOOKUP($A128&amp;"."&amp;$C128,UncollectibleLookup,2,FALSE),$C128=VLOOKUP($A128&amp;"."&amp;$C128,UncollectibleLookup,4,FALSE)),0,'Module C Corrected'!P128),'Module C Corrected'!P128)</f>
        <v>14429</v>
      </c>
      <c r="Q128" s="32">
        <f ca="1">IFERROR(IF(AND($A128=VLOOKUP($A128&amp;"."&amp;$C128,UncollectibleLookup,2,FALSE),$C128=VLOOKUP($A128&amp;"."&amp;$C128,UncollectibleLookup,4,FALSE)),0,'Module C Corrected'!Q128),'Module C Corrected'!Q128)</f>
        <v>5238549.6500000004</v>
      </c>
      <c r="R128" s="32">
        <f ca="1">IFERROR(IF(AND($A128=VLOOKUP($A128&amp;"."&amp;$C128,UncollectibleLookup,2,FALSE),$C128=VLOOKUP($A128&amp;"."&amp;$C128,UncollectibleLookup,4,FALSE)),0,'Module C Corrected'!R128),'Module C Corrected'!R128)</f>
        <v>2229150.4900000002</v>
      </c>
      <c r="S128" s="32">
        <f ca="1">IFERROR(IF(AND($A128=VLOOKUP($A128&amp;"."&amp;$C128,UncollectibleLookup,2,FALSE),$C128=VLOOKUP($A128&amp;"."&amp;$C128,UncollectibleLookup,4,FALSE)),0,'Module C Corrected'!S128),'Module C Corrected'!S128)</f>
        <v>954083.02</v>
      </c>
      <c r="T128" s="32">
        <f ca="1">IFERROR(IF(AND($A128=VLOOKUP($A128&amp;"."&amp;$C128,UncollectibleLookup,2,FALSE),$C128=VLOOKUP($A128&amp;"."&amp;$C128,UncollectibleLookup,4,FALSE)),0,'Module C Corrected'!T128),'Module C Corrected'!T128)</f>
        <v>408875.78</v>
      </c>
      <c r="U128" s="32">
        <f ca="1">IFERROR(IF(AND($A128=VLOOKUP($A128&amp;"."&amp;$C128,UncollectibleLookup,2,FALSE),$C128=VLOOKUP($A128&amp;"."&amp;$C128,UncollectibleLookup,4,FALSE)),0,'Module C Corrected'!U128),'Module C Corrected'!U128)</f>
        <v>1167664.33</v>
      </c>
      <c r="V128" s="32">
        <f ca="1">IFERROR(IF(AND($A128=VLOOKUP($A128&amp;"."&amp;$C128,UncollectibleLookup,2,FALSE),$C128=VLOOKUP($A128&amp;"."&amp;$C128,UncollectibleLookup,4,FALSE)),0,'Module C Corrected'!V128),'Module C Corrected'!V128)</f>
        <v>616130.32999999996</v>
      </c>
      <c r="W128" s="32">
        <f ca="1">IFERROR(IF(AND($A128=VLOOKUP($A128&amp;"."&amp;$C128,UncollectibleLookup,2,FALSE),$C128=VLOOKUP($A128&amp;"."&amp;$C128,UncollectibleLookup,4,FALSE)),0,'Module C Corrected'!W128),'Module C Corrected'!W128)</f>
        <v>2129291.5499999998</v>
      </c>
      <c r="X128" s="32">
        <f ca="1">IFERROR(IF(AND($A128=VLOOKUP($A128&amp;"."&amp;$C128,UncollectibleLookup,2,FALSE),$C128=VLOOKUP($A128&amp;"."&amp;$C128,UncollectibleLookup,4,FALSE)),0,'Module C Corrected'!X128),'Module C Corrected'!X128)</f>
        <v>1675102.13</v>
      </c>
      <c r="Y128" s="32">
        <f ca="1">IFERROR(IF(AND($A128=VLOOKUP($A128&amp;"."&amp;$C128,UncollectibleLookup,2,FALSE),$C128=VLOOKUP($A128&amp;"."&amp;$C128,UncollectibleLookup,4,FALSE)),0,'Module C Corrected'!Y128),'Module C Corrected'!Y128)</f>
        <v>4205150.13</v>
      </c>
      <c r="Z128" s="32">
        <f ca="1">IFERROR(IF(AND($A128=VLOOKUP($A128&amp;"."&amp;$C128,UncollectibleLookup,2,FALSE),$C128=VLOOKUP($A128&amp;"."&amp;$C128,UncollectibleLookup,4,FALSE)),0,'Module C Corrected'!Z128),'Module C Corrected'!Z128)</f>
        <v>61002.41</v>
      </c>
      <c r="AA128" s="32">
        <f ca="1">IFERROR(IF(AND($A128=VLOOKUP($A128&amp;"."&amp;$C128,UncollectibleLookup,2,FALSE),$C128=VLOOKUP($A128&amp;"."&amp;$C128,UncollectibleLookup,4,FALSE)),0,'Module C Corrected'!AA128),'Module C Corrected'!AA128)</f>
        <v>1523348.63</v>
      </c>
      <c r="AB128" s="32">
        <f ca="1">IFERROR(IF(AND($A128=VLOOKUP($A128&amp;"."&amp;$C128,UncollectibleLookup,2,FALSE),$C128=VLOOKUP($A128&amp;"."&amp;$C128,UncollectibleLookup,4,FALSE)),0,'Module C Corrected'!AB128),'Module C Corrected'!AB128)</f>
        <v>948932.43</v>
      </c>
      <c r="AC128" s="2">
        <f>IF(ISBLANK('Module C Corrected'!AC128),"",'Module C Corrected'!AC128)</f>
        <v>3.85</v>
      </c>
      <c r="AD128" s="2">
        <f>IF(ISBLANK('Module C Corrected'!AD128),"",'Module C Corrected'!AD128)</f>
        <v>3.85</v>
      </c>
      <c r="AE128" s="2">
        <f>IF(ISBLANK('Module C Corrected'!AE128),"",'Module C Corrected'!AE128)</f>
        <v>3.85</v>
      </c>
      <c r="AF128" s="2">
        <f>IF(ISBLANK('Module C Corrected'!AF128),"",'Module C Corrected'!AF128)</f>
        <v>3.85</v>
      </c>
      <c r="AG128" s="2">
        <f>IF(ISBLANK('Module C Corrected'!AG128),"",'Module C Corrected'!AG128)</f>
        <v>3.85</v>
      </c>
      <c r="AH128" s="2">
        <f>IF(ISBLANK('Module C Corrected'!AH128),"",'Module C Corrected'!AH128)</f>
        <v>3.85</v>
      </c>
      <c r="AI128" s="2">
        <f>IF(ISBLANK('Module C Corrected'!AI128),"",'Module C Corrected'!AI128)</f>
        <v>3.85</v>
      </c>
      <c r="AJ128" s="2">
        <f>IF(ISBLANK('Module C Corrected'!AJ128),"",'Module C Corrected'!AJ128)</f>
        <v>3.85</v>
      </c>
      <c r="AK128" s="2">
        <f>IF(ISBLANK('Module C Corrected'!AK128),"",'Module C Corrected'!AK128)</f>
        <v>3.85</v>
      </c>
      <c r="AL128" s="2">
        <f>IF(ISBLANK('Module C Corrected'!AL128),"",'Module C Corrected'!AL128)</f>
        <v>3.85</v>
      </c>
      <c r="AM128" s="2">
        <f>IF(ISBLANK('Module C Corrected'!AM128),"",'Module C Corrected'!AM128)</f>
        <v>3.85</v>
      </c>
      <c r="AN128" s="2">
        <f>IF(ISBLANK('Module C Corrected'!AN128),"",'Module C Corrected'!AN128)</f>
        <v>3.85</v>
      </c>
      <c r="AO128" s="33">
        <f ca="1">IFERROR(IF(AND($A128=VLOOKUP($A128&amp;"."&amp;$C128,UncollectibleLookup,2,FALSE),$C128=VLOOKUP($A128&amp;"."&amp;$C128,UncollectibleLookup,4,FALSE)),0,'Module C Corrected'!AO128),'Module C Corrected'!AO128)</f>
        <v>201684.16</v>
      </c>
      <c r="AP128" s="33">
        <f ca="1">IFERROR(IF(AND($A128=VLOOKUP($A128&amp;"."&amp;$C128,UncollectibleLookup,2,FALSE),$C128=VLOOKUP($A128&amp;"."&amp;$C128,UncollectibleLookup,4,FALSE)),0,'Module C Corrected'!AP128),'Module C Corrected'!AP128)</f>
        <v>85822.29</v>
      </c>
      <c r="AQ128" s="33">
        <f ca="1">IFERROR(IF(AND($A128=VLOOKUP($A128&amp;"."&amp;$C128,UncollectibleLookup,2,FALSE),$C128=VLOOKUP($A128&amp;"."&amp;$C128,UncollectibleLookup,4,FALSE)),0,'Module C Corrected'!AQ128),'Module C Corrected'!AQ128)</f>
        <v>36732.199999999997</v>
      </c>
      <c r="AR128" s="33">
        <f ca="1">IFERROR(IF(AND($A128=VLOOKUP($A128&amp;"."&amp;$C128,UncollectibleLookup,2,FALSE),$C128=VLOOKUP($A128&amp;"."&amp;$C128,UncollectibleLookup,4,FALSE)),0,'Module C Corrected'!AR128),'Module C Corrected'!AR128)</f>
        <v>15741.72</v>
      </c>
      <c r="AS128" s="33">
        <f ca="1">IFERROR(IF(AND($A128=VLOOKUP($A128&amp;"."&amp;$C128,UncollectibleLookup,2,FALSE),$C128=VLOOKUP($A128&amp;"."&amp;$C128,UncollectibleLookup,4,FALSE)),0,'Module C Corrected'!AS128),'Module C Corrected'!AS128)</f>
        <v>44955.08</v>
      </c>
      <c r="AT128" s="33">
        <f ca="1">IFERROR(IF(AND($A128=VLOOKUP($A128&amp;"."&amp;$C128,UncollectibleLookup,2,FALSE),$C128=VLOOKUP($A128&amp;"."&amp;$C128,UncollectibleLookup,4,FALSE)),0,'Module C Corrected'!AT128),'Module C Corrected'!AT128)</f>
        <v>23721.02</v>
      </c>
      <c r="AU128" s="33">
        <f ca="1">IFERROR(IF(AND($A128=VLOOKUP($A128&amp;"."&amp;$C128,UncollectibleLookup,2,FALSE),$C128=VLOOKUP($A128&amp;"."&amp;$C128,UncollectibleLookup,4,FALSE)),0,'Module C Corrected'!AU128),'Module C Corrected'!AU128)</f>
        <v>81977.72</v>
      </c>
      <c r="AV128" s="33">
        <f ca="1">IFERROR(IF(AND($A128=VLOOKUP($A128&amp;"."&amp;$C128,UncollectibleLookup,2,FALSE),$C128=VLOOKUP($A128&amp;"."&amp;$C128,UncollectibleLookup,4,FALSE)),0,'Module C Corrected'!AV128),'Module C Corrected'!AV128)</f>
        <v>64491.43</v>
      </c>
      <c r="AW128" s="33">
        <f ca="1">IFERROR(IF(AND($A128=VLOOKUP($A128&amp;"."&amp;$C128,UncollectibleLookup,2,FALSE),$C128=VLOOKUP($A128&amp;"."&amp;$C128,UncollectibleLookup,4,FALSE)),0,'Module C Corrected'!AW128),'Module C Corrected'!AW128)</f>
        <v>161898.28</v>
      </c>
      <c r="AX128" s="33">
        <f ca="1">IFERROR(IF(AND($A128=VLOOKUP($A128&amp;"."&amp;$C128,UncollectibleLookup,2,FALSE),$C128=VLOOKUP($A128&amp;"."&amp;$C128,UncollectibleLookup,4,FALSE)),0,'Module C Corrected'!AX128),'Module C Corrected'!AX128)</f>
        <v>2348.59</v>
      </c>
      <c r="AY128" s="33">
        <f ca="1">IFERROR(IF(AND($A128=VLOOKUP($A128&amp;"."&amp;$C128,UncollectibleLookup,2,FALSE),$C128=VLOOKUP($A128&amp;"."&amp;$C128,UncollectibleLookup,4,FALSE)),0,'Module C Corrected'!AY128),'Module C Corrected'!AY128)</f>
        <v>58648.92</v>
      </c>
      <c r="AZ128" s="33">
        <f ca="1">IFERROR(IF(AND($A128=VLOOKUP($A128&amp;"."&amp;$C128,UncollectibleLookup,2,FALSE),$C128=VLOOKUP($A128&amp;"."&amp;$C128,UncollectibleLookup,4,FALSE)),0,'Module C Corrected'!AZ128),'Module C Corrected'!AZ128)</f>
        <v>36533.9</v>
      </c>
      <c r="BA128" s="31">
        <f t="shared" ca="1" si="53"/>
        <v>-1571.56</v>
      </c>
      <c r="BB128" s="31">
        <f t="shared" ca="1" si="53"/>
        <v>-668.75</v>
      </c>
      <c r="BC128" s="31">
        <f t="shared" ca="1" si="53"/>
        <v>-286.22000000000003</v>
      </c>
      <c r="BD128" s="31">
        <f t="shared" ca="1" si="51"/>
        <v>-163.55000000000001</v>
      </c>
      <c r="BE128" s="31">
        <f t="shared" ca="1" si="51"/>
        <v>-467.07</v>
      </c>
      <c r="BF128" s="31">
        <f t="shared" ca="1" si="51"/>
        <v>-246.45</v>
      </c>
      <c r="BG128" s="31">
        <f t="shared" ca="1" si="51"/>
        <v>0</v>
      </c>
      <c r="BH128" s="31">
        <f t="shared" ca="1" si="51"/>
        <v>0</v>
      </c>
      <c r="BI128" s="31">
        <f t="shared" ca="1" si="51"/>
        <v>0</v>
      </c>
      <c r="BJ128" s="31">
        <f t="shared" ca="1" si="57"/>
        <v>-73.2</v>
      </c>
      <c r="BK128" s="31">
        <f t="shared" ca="1" si="57"/>
        <v>-1828.02</v>
      </c>
      <c r="BL128" s="31">
        <f t="shared" ca="1" si="57"/>
        <v>-1138.72</v>
      </c>
      <c r="BM128" s="6">
        <f t="shared" ca="1" si="68"/>
        <v>1.54E-2</v>
      </c>
      <c r="BN128" s="6">
        <f t="shared" ca="1" si="68"/>
        <v>1.54E-2</v>
      </c>
      <c r="BO128" s="6">
        <f t="shared" ca="1" si="68"/>
        <v>1.54E-2</v>
      </c>
      <c r="BP128" s="6">
        <f t="shared" ca="1" si="68"/>
        <v>1.54E-2</v>
      </c>
      <c r="BQ128" s="6">
        <f t="shared" ca="1" si="68"/>
        <v>1.54E-2</v>
      </c>
      <c r="BR128" s="6">
        <f t="shared" ca="1" si="68"/>
        <v>1.54E-2</v>
      </c>
      <c r="BS128" s="6">
        <f t="shared" ca="1" si="68"/>
        <v>1.54E-2</v>
      </c>
      <c r="BT128" s="6">
        <f t="shared" ca="1" si="68"/>
        <v>1.54E-2</v>
      </c>
      <c r="BU128" s="6">
        <f t="shared" ca="1" si="68"/>
        <v>1.54E-2</v>
      </c>
      <c r="BV128" s="6">
        <f t="shared" ca="1" si="68"/>
        <v>1.54E-2</v>
      </c>
      <c r="BW128" s="6">
        <f t="shared" ca="1" si="68"/>
        <v>1.54E-2</v>
      </c>
      <c r="BX128" s="6">
        <f t="shared" ca="1" si="68"/>
        <v>1.54E-2</v>
      </c>
      <c r="BY128" s="31">
        <f t="shared" ca="1" si="61"/>
        <v>80673.66</v>
      </c>
      <c r="BZ128" s="31">
        <f t="shared" ca="1" si="61"/>
        <v>34328.92</v>
      </c>
      <c r="CA128" s="31">
        <f t="shared" ca="1" si="61"/>
        <v>14692.88</v>
      </c>
      <c r="CB128" s="31">
        <f t="shared" ca="1" si="58"/>
        <v>6296.69</v>
      </c>
      <c r="CC128" s="31">
        <f t="shared" ca="1" si="58"/>
        <v>17982.03</v>
      </c>
      <c r="CD128" s="31">
        <f t="shared" ca="1" si="58"/>
        <v>9488.41</v>
      </c>
      <c r="CE128" s="31">
        <f t="shared" ca="1" si="58"/>
        <v>32791.089999999997</v>
      </c>
      <c r="CF128" s="31">
        <f t="shared" ca="1" si="58"/>
        <v>25796.57</v>
      </c>
      <c r="CG128" s="31">
        <f t="shared" ca="1" si="58"/>
        <v>64759.31</v>
      </c>
      <c r="CH128" s="31">
        <f t="shared" ca="1" si="58"/>
        <v>939.44</v>
      </c>
      <c r="CI128" s="31">
        <f t="shared" ca="1" si="58"/>
        <v>23459.57</v>
      </c>
      <c r="CJ128" s="31">
        <f t="shared" ca="1" si="58"/>
        <v>14613.56</v>
      </c>
      <c r="CK128" s="32">
        <f t="shared" ca="1" si="54"/>
        <v>13096.37</v>
      </c>
      <c r="CL128" s="32">
        <f t="shared" ca="1" si="54"/>
        <v>5572.88</v>
      </c>
      <c r="CM128" s="32">
        <f t="shared" ca="1" si="54"/>
        <v>2385.21</v>
      </c>
      <c r="CN128" s="32">
        <f t="shared" ca="1" si="52"/>
        <v>1022.19</v>
      </c>
      <c r="CO128" s="32">
        <f t="shared" ca="1" si="52"/>
        <v>2919.16</v>
      </c>
      <c r="CP128" s="32">
        <f t="shared" ca="1" si="52"/>
        <v>1540.33</v>
      </c>
      <c r="CQ128" s="32">
        <f t="shared" ca="1" si="52"/>
        <v>5323.23</v>
      </c>
      <c r="CR128" s="32">
        <f t="shared" ca="1" si="52"/>
        <v>4187.76</v>
      </c>
      <c r="CS128" s="32">
        <f t="shared" ca="1" si="52"/>
        <v>10512.88</v>
      </c>
      <c r="CT128" s="32">
        <f t="shared" ca="1" si="59"/>
        <v>152.51</v>
      </c>
      <c r="CU128" s="32">
        <f t="shared" ca="1" si="59"/>
        <v>3808.37</v>
      </c>
      <c r="CV128" s="32">
        <f t="shared" ca="1" si="59"/>
        <v>2372.33</v>
      </c>
      <c r="CW128" s="31">
        <f t="shared" ca="1" si="50"/>
        <v>-106342.57</v>
      </c>
      <c r="CX128" s="31">
        <f t="shared" ca="1" si="50"/>
        <v>-45251.74</v>
      </c>
      <c r="CY128" s="31">
        <f t="shared" ca="1" si="50"/>
        <v>-19367.889999999996</v>
      </c>
      <c r="CZ128" s="31">
        <f t="shared" ca="1" si="50"/>
        <v>-8259.2900000000009</v>
      </c>
      <c r="DA128" s="31">
        <f t="shared" ca="1" si="50"/>
        <v>-23586.820000000003</v>
      </c>
      <c r="DB128" s="31">
        <f t="shared" ca="1" si="50"/>
        <v>-12445.83</v>
      </c>
      <c r="DC128" s="31">
        <f t="shared" ref="DC128:DE146" ca="1" si="69">CE128+CQ128-AU128-BG128</f>
        <v>-43863.400000000009</v>
      </c>
      <c r="DD128" s="31">
        <f t="shared" ca="1" si="69"/>
        <v>-34507.1</v>
      </c>
      <c r="DE128" s="31">
        <f t="shared" ca="1" si="69"/>
        <v>-86626.09</v>
      </c>
      <c r="DF128" s="31">
        <f t="shared" ca="1" si="60"/>
        <v>-1183.44</v>
      </c>
      <c r="DG128" s="31">
        <f t="shared" ca="1" si="60"/>
        <v>-29552.959999999999</v>
      </c>
      <c r="DH128" s="31">
        <f t="shared" ca="1" si="60"/>
        <v>-18409.29</v>
      </c>
      <c r="DI128" s="32">
        <f t="shared" ca="1" si="65"/>
        <v>-5317.13</v>
      </c>
      <c r="DJ128" s="32">
        <f t="shared" ca="1" si="65"/>
        <v>-2262.59</v>
      </c>
      <c r="DK128" s="32">
        <f t="shared" ca="1" si="65"/>
        <v>-968.39</v>
      </c>
      <c r="DL128" s="32">
        <f t="shared" ca="1" si="62"/>
        <v>-412.96</v>
      </c>
      <c r="DM128" s="32">
        <f t="shared" ca="1" si="62"/>
        <v>-1179.3399999999999</v>
      </c>
      <c r="DN128" s="32">
        <f t="shared" ca="1" si="62"/>
        <v>-622.29</v>
      </c>
      <c r="DO128" s="32">
        <f t="shared" ca="1" si="46"/>
        <v>-2193.17</v>
      </c>
      <c r="DP128" s="32">
        <f t="shared" ca="1" si="46"/>
        <v>-1725.36</v>
      </c>
      <c r="DQ128" s="32">
        <f t="shared" ca="1" si="46"/>
        <v>-4331.3</v>
      </c>
      <c r="DR128" s="32">
        <f t="shared" ca="1" si="46"/>
        <v>-59.17</v>
      </c>
      <c r="DS128" s="32">
        <f t="shared" ca="1" si="46"/>
        <v>-1477.65</v>
      </c>
      <c r="DT128" s="32">
        <f t="shared" ca="1" si="46"/>
        <v>-920.46</v>
      </c>
      <c r="DU128" s="31">
        <f t="shared" ca="1" si="66"/>
        <v>-34260.410000000003</v>
      </c>
      <c r="DV128" s="31">
        <f t="shared" ca="1" si="66"/>
        <v>-14473.07</v>
      </c>
      <c r="DW128" s="31">
        <f t="shared" ca="1" si="66"/>
        <v>-6153.66</v>
      </c>
      <c r="DX128" s="31">
        <f t="shared" ca="1" si="63"/>
        <v>-2608.4</v>
      </c>
      <c r="DY128" s="31">
        <f t="shared" ca="1" si="63"/>
        <v>-7410.28</v>
      </c>
      <c r="DZ128" s="31">
        <f t="shared" ca="1" si="63"/>
        <v>-3888.97</v>
      </c>
      <c r="EA128" s="31">
        <f t="shared" ca="1" si="47"/>
        <v>-13633.96</v>
      </c>
      <c r="EB128" s="31">
        <f t="shared" ca="1" si="47"/>
        <v>-10667.15</v>
      </c>
      <c r="EC128" s="31">
        <f t="shared" ca="1" si="47"/>
        <v>-26631.5</v>
      </c>
      <c r="ED128" s="31">
        <f t="shared" ca="1" si="47"/>
        <v>-361.88</v>
      </c>
      <c r="EE128" s="31">
        <f t="shared" ca="1" si="47"/>
        <v>-8986.7000000000007</v>
      </c>
      <c r="EF128" s="31">
        <f t="shared" ca="1" si="47"/>
        <v>-5567.78</v>
      </c>
      <c r="EG128" s="32">
        <f t="shared" ca="1" si="67"/>
        <v>-145920.11000000002</v>
      </c>
      <c r="EH128" s="32">
        <f t="shared" ca="1" si="67"/>
        <v>-61987.4</v>
      </c>
      <c r="EI128" s="32">
        <f t="shared" ca="1" si="67"/>
        <v>-26489.939999999995</v>
      </c>
      <c r="EJ128" s="32">
        <f t="shared" ca="1" si="64"/>
        <v>-11280.65</v>
      </c>
      <c r="EK128" s="32">
        <f t="shared" ca="1" si="64"/>
        <v>-32176.440000000002</v>
      </c>
      <c r="EL128" s="32">
        <f t="shared" ca="1" si="64"/>
        <v>-16957.09</v>
      </c>
      <c r="EM128" s="32">
        <f t="shared" ca="1" si="48"/>
        <v>-59690.530000000006</v>
      </c>
      <c r="EN128" s="32">
        <f t="shared" ca="1" si="48"/>
        <v>-46899.61</v>
      </c>
      <c r="EO128" s="32">
        <f t="shared" ca="1" si="48"/>
        <v>-117588.89</v>
      </c>
      <c r="EP128" s="32">
        <f t="shared" ca="1" si="48"/>
        <v>-1604.4900000000002</v>
      </c>
      <c r="EQ128" s="32">
        <f t="shared" ca="1" si="48"/>
        <v>-40017.31</v>
      </c>
      <c r="ER128" s="32">
        <f t="shared" ca="1" si="48"/>
        <v>-24897.53</v>
      </c>
    </row>
    <row r="129" spans="1:148">
      <c r="A129" t="s">
        <v>471</v>
      </c>
      <c r="B129" s="1" t="s">
        <v>100</v>
      </c>
      <c r="C129" t="str">
        <f t="shared" ca="1" si="40"/>
        <v>SPCEXP</v>
      </c>
      <c r="D129" t="str">
        <f t="shared" ca="1" si="41"/>
        <v>Alberta-Saskatchewan Intertie - Export</v>
      </c>
      <c r="E129" s="51">
        <f ca="1">IFERROR(IF(AND($A129=VLOOKUP($A129&amp;"."&amp;$C129,UncollectibleLookup,2,FALSE),$C129=VLOOKUP($A129&amp;"."&amp;$C129,UncollectibleLookup,4,FALSE)),0,'Module C Corrected'!E129),'Module C Corrected'!E129)</f>
        <v>1167.25</v>
      </c>
      <c r="F129" s="51">
        <f ca="1">IFERROR(IF(AND($A129=VLOOKUP($A129&amp;"."&amp;$C129,UncollectibleLookup,2,FALSE),$C129=VLOOKUP($A129&amp;"."&amp;$C129,UncollectibleLookup,4,FALSE)),0,'Module C Corrected'!F129),'Module C Corrected'!F129)</f>
        <v>9</v>
      </c>
      <c r="G129" s="51">
        <f ca="1">IFERROR(IF(AND($A129=VLOOKUP($A129&amp;"."&amp;$C129,UncollectibleLookup,2,FALSE),$C129=VLOOKUP($A129&amp;"."&amp;$C129,UncollectibleLookup,4,FALSE)),0,'Module C Corrected'!G129),'Module C Corrected'!G129)</f>
        <v>3751.25</v>
      </c>
      <c r="H129" s="51">
        <f ca="1">IFERROR(IF(AND($A129=VLOOKUP($A129&amp;"."&amp;$C129,UncollectibleLookup,2,FALSE),$C129=VLOOKUP($A129&amp;"."&amp;$C129,UncollectibleLookup,4,FALSE)),0,'Module C Corrected'!H129),'Module C Corrected'!H129)</f>
        <v>3289</v>
      </c>
      <c r="I129" s="51">
        <f ca="1">IFERROR(IF(AND($A129=VLOOKUP($A129&amp;"."&amp;$C129,UncollectibleLookup,2,FALSE),$C129=VLOOKUP($A129&amp;"."&amp;$C129,UncollectibleLookup,4,FALSE)),0,'Module C Corrected'!I129),'Module C Corrected'!I129)</f>
        <v>5170.5</v>
      </c>
      <c r="J129" s="51">
        <f ca="1">IFERROR(IF(AND($A129=VLOOKUP($A129&amp;"."&amp;$C129,UncollectibleLookup,2,FALSE),$C129=VLOOKUP($A129&amp;"."&amp;$C129,UncollectibleLookup,4,FALSE)),0,'Module C Corrected'!J129),'Module C Corrected'!J129)</f>
        <v>2932.75</v>
      </c>
      <c r="K129" s="51">
        <f ca="1">IFERROR(IF(AND($A129=VLOOKUP($A129&amp;"."&amp;$C129,UncollectibleLookup,2,FALSE),$C129=VLOOKUP($A129&amp;"."&amp;$C129,UncollectibleLookup,4,FALSE)),0,'Module C Corrected'!K129),'Module C Corrected'!K129)</f>
        <v>1695.75</v>
      </c>
      <c r="L129" s="51">
        <f ca="1">IFERROR(IF(AND($A129=VLOOKUP($A129&amp;"."&amp;$C129,UncollectibleLookup,2,FALSE),$C129=VLOOKUP($A129&amp;"."&amp;$C129,UncollectibleLookup,4,FALSE)),0,'Module C Corrected'!L129),'Module C Corrected'!L129)</f>
        <v>0</v>
      </c>
      <c r="M129" s="51">
        <f ca="1">IFERROR(IF(AND($A129=VLOOKUP($A129&amp;"."&amp;$C129,UncollectibleLookup,2,FALSE),$C129=VLOOKUP($A129&amp;"."&amp;$C129,UncollectibleLookup,4,FALSE)),0,'Module C Corrected'!M129),'Module C Corrected'!M129)</f>
        <v>112.5</v>
      </c>
      <c r="N129" s="51">
        <f ca="1">IFERROR(IF(AND($A129=VLOOKUP($A129&amp;"."&amp;$C129,UncollectibleLookup,2,FALSE),$C129=VLOOKUP($A129&amp;"."&amp;$C129,UncollectibleLookup,4,FALSE)),0,'Module C Corrected'!N129),'Module C Corrected'!N129)</f>
        <v>236.25</v>
      </c>
      <c r="O129" s="51">
        <f ca="1">IFERROR(IF(AND($A129=VLOOKUP($A129&amp;"."&amp;$C129,UncollectibleLookup,2,FALSE),$C129=VLOOKUP($A129&amp;"."&amp;$C129,UncollectibleLookup,4,FALSE)),0,'Module C Corrected'!O129),'Module C Corrected'!O129)</f>
        <v>0</v>
      </c>
      <c r="P129" s="51">
        <f ca="1">IFERROR(IF(AND($A129=VLOOKUP($A129&amp;"."&amp;$C129,UncollectibleLookup,2,FALSE),$C129=VLOOKUP($A129&amp;"."&amp;$C129,UncollectibleLookup,4,FALSE)),0,'Module C Corrected'!P129),'Module C Corrected'!P129)</f>
        <v>146.25</v>
      </c>
      <c r="Q129" s="32">
        <f ca="1">IFERROR(IF(AND($A129=VLOOKUP($A129&amp;"."&amp;$C129,UncollectibleLookup,2,FALSE),$C129=VLOOKUP($A129&amp;"."&amp;$C129,UncollectibleLookup,4,FALSE)),0,'Module C Corrected'!Q129),'Module C Corrected'!Q129)</f>
        <v>41178.49</v>
      </c>
      <c r="R129" s="32">
        <f ca="1">IFERROR(IF(AND($A129=VLOOKUP($A129&amp;"."&amp;$C129,UncollectibleLookup,2,FALSE),$C129=VLOOKUP($A129&amp;"."&amp;$C129,UncollectibleLookup,4,FALSE)),0,'Module C Corrected'!R129),'Module C Corrected'!R129)</f>
        <v>461.88</v>
      </c>
      <c r="S129" s="32">
        <f ca="1">IFERROR(IF(AND($A129=VLOOKUP($A129&amp;"."&amp;$C129,UncollectibleLookup,2,FALSE),$C129=VLOOKUP($A129&amp;"."&amp;$C129,UncollectibleLookup,4,FALSE)),0,'Module C Corrected'!S129),'Module C Corrected'!S129)</f>
        <v>141465.73000000001</v>
      </c>
      <c r="T129" s="32">
        <f ca="1">IFERROR(IF(AND($A129=VLOOKUP($A129&amp;"."&amp;$C129,UncollectibleLookup,2,FALSE),$C129=VLOOKUP($A129&amp;"."&amp;$C129,UncollectibleLookup,4,FALSE)),0,'Module C Corrected'!T129),'Module C Corrected'!T129)</f>
        <v>122358.41</v>
      </c>
      <c r="U129" s="32">
        <f ca="1">IFERROR(IF(AND($A129=VLOOKUP($A129&amp;"."&amp;$C129,UncollectibleLookup,2,FALSE),$C129=VLOOKUP($A129&amp;"."&amp;$C129,UncollectibleLookup,4,FALSE)),0,'Module C Corrected'!U129),'Module C Corrected'!U129)</f>
        <v>167126.35999999999</v>
      </c>
      <c r="V129" s="32">
        <f ca="1">IFERROR(IF(AND($A129=VLOOKUP($A129&amp;"."&amp;$C129,UncollectibleLookup,2,FALSE),$C129=VLOOKUP($A129&amp;"."&amp;$C129,UncollectibleLookup,4,FALSE)),0,'Module C Corrected'!V129),'Module C Corrected'!V129)</f>
        <v>190474.23999999999</v>
      </c>
      <c r="W129" s="32">
        <f ca="1">IFERROR(IF(AND($A129=VLOOKUP($A129&amp;"."&amp;$C129,UncollectibleLookup,2,FALSE),$C129=VLOOKUP($A129&amp;"."&amp;$C129,UncollectibleLookup,4,FALSE)),0,'Module C Corrected'!W129),'Module C Corrected'!W129)</f>
        <v>127779.48</v>
      </c>
      <c r="X129" s="32">
        <f ca="1">IFERROR(IF(AND($A129=VLOOKUP($A129&amp;"."&amp;$C129,UncollectibleLookup,2,FALSE),$C129=VLOOKUP($A129&amp;"."&amp;$C129,UncollectibleLookup,4,FALSE)),0,'Module C Corrected'!X129),'Module C Corrected'!X129)</f>
        <v>0</v>
      </c>
      <c r="Y129" s="32">
        <f ca="1">IFERROR(IF(AND($A129=VLOOKUP($A129&amp;"."&amp;$C129,UncollectibleLookup,2,FALSE),$C129=VLOOKUP($A129&amp;"."&amp;$C129,UncollectibleLookup,4,FALSE)),0,'Module C Corrected'!Y129),'Module C Corrected'!Y129)</f>
        <v>2741.4</v>
      </c>
      <c r="Z129" s="32">
        <f ca="1">IFERROR(IF(AND($A129=VLOOKUP($A129&amp;"."&amp;$C129,UncollectibleLookup,2,FALSE),$C129=VLOOKUP($A129&amp;"."&amp;$C129,UncollectibleLookup,4,FALSE)),0,'Module C Corrected'!Z129),'Module C Corrected'!Z129)</f>
        <v>6731.44</v>
      </c>
      <c r="AA129" s="32">
        <f ca="1">IFERROR(IF(AND($A129=VLOOKUP($A129&amp;"."&amp;$C129,UncollectibleLookup,2,FALSE),$C129=VLOOKUP($A129&amp;"."&amp;$C129,UncollectibleLookup,4,FALSE)),0,'Module C Corrected'!AA129),'Module C Corrected'!AA129)</f>
        <v>0</v>
      </c>
      <c r="AB129" s="32">
        <f ca="1">IFERROR(IF(AND($A129=VLOOKUP($A129&amp;"."&amp;$C129,UncollectibleLookup,2,FALSE),$C129=VLOOKUP($A129&amp;"."&amp;$C129,UncollectibleLookup,4,FALSE)),0,'Module C Corrected'!AB129),'Module C Corrected'!AB129)</f>
        <v>5162.74</v>
      </c>
      <c r="AC129" s="2">
        <f>IF(ISBLANK('Module C Corrected'!AC129),"",'Module C Corrected'!AC129)</f>
        <v>2.2999999999999998</v>
      </c>
      <c r="AD129" s="2">
        <f>IF(ISBLANK('Module C Corrected'!AD129),"",'Module C Corrected'!AD129)</f>
        <v>2.2999999999999998</v>
      </c>
      <c r="AE129" s="2">
        <f>IF(ISBLANK('Module C Corrected'!AE129),"",'Module C Corrected'!AE129)</f>
        <v>2.2999999999999998</v>
      </c>
      <c r="AF129" s="2">
        <f>IF(ISBLANK('Module C Corrected'!AF129),"",'Module C Corrected'!AF129)</f>
        <v>2.2999999999999998</v>
      </c>
      <c r="AG129" s="2">
        <f>IF(ISBLANK('Module C Corrected'!AG129),"",'Module C Corrected'!AG129)</f>
        <v>2.2999999999999998</v>
      </c>
      <c r="AH129" s="2">
        <f>IF(ISBLANK('Module C Corrected'!AH129),"",'Module C Corrected'!AH129)</f>
        <v>2.2999999999999998</v>
      </c>
      <c r="AI129" s="2">
        <f>IF(ISBLANK('Module C Corrected'!AI129),"",'Module C Corrected'!AI129)</f>
        <v>2.2999999999999998</v>
      </c>
      <c r="AJ129" s="2" t="str">
        <f>IF(ISBLANK('Module C Corrected'!AJ129),"",'Module C Corrected'!AJ129)</f>
        <v/>
      </c>
      <c r="AK129" s="2">
        <f>IF(ISBLANK('Module C Corrected'!AK129),"",'Module C Corrected'!AK129)</f>
        <v>2.2999999999999998</v>
      </c>
      <c r="AL129" s="2">
        <f>IF(ISBLANK('Module C Corrected'!AL129),"",'Module C Corrected'!AL129)</f>
        <v>2.2999999999999998</v>
      </c>
      <c r="AM129" s="2" t="str">
        <f>IF(ISBLANK('Module C Corrected'!AM129),"",'Module C Corrected'!AM129)</f>
        <v/>
      </c>
      <c r="AN129" s="2">
        <f>IF(ISBLANK('Module C Corrected'!AN129),"",'Module C Corrected'!AN129)</f>
        <v>2.2999999999999998</v>
      </c>
      <c r="AO129" s="33">
        <f ca="1">IFERROR(IF(AND($A129=VLOOKUP($A129&amp;"."&amp;$C129,UncollectibleLookup,2,FALSE),$C129=VLOOKUP($A129&amp;"."&amp;$C129,UncollectibleLookup,4,FALSE)),0,'Module C Corrected'!AO129),'Module C Corrected'!AO129)</f>
        <v>947.11</v>
      </c>
      <c r="AP129" s="33">
        <f ca="1">IFERROR(IF(AND($A129=VLOOKUP($A129&amp;"."&amp;$C129,UncollectibleLookup,2,FALSE),$C129=VLOOKUP($A129&amp;"."&amp;$C129,UncollectibleLookup,4,FALSE)),0,'Module C Corrected'!AP129),'Module C Corrected'!AP129)</f>
        <v>10.62</v>
      </c>
      <c r="AQ129" s="33">
        <f ca="1">IFERROR(IF(AND($A129=VLOOKUP($A129&amp;"."&amp;$C129,UncollectibleLookup,2,FALSE),$C129=VLOOKUP($A129&amp;"."&amp;$C129,UncollectibleLookup,4,FALSE)),0,'Module C Corrected'!AQ129),'Module C Corrected'!AQ129)</f>
        <v>3253.71</v>
      </c>
      <c r="AR129" s="33">
        <f ca="1">IFERROR(IF(AND($A129=VLOOKUP($A129&amp;"."&amp;$C129,UncollectibleLookup,2,FALSE),$C129=VLOOKUP($A129&amp;"."&amp;$C129,UncollectibleLookup,4,FALSE)),0,'Module C Corrected'!AR129),'Module C Corrected'!AR129)</f>
        <v>2814.24</v>
      </c>
      <c r="AS129" s="33">
        <f ca="1">IFERROR(IF(AND($A129=VLOOKUP($A129&amp;"."&amp;$C129,UncollectibleLookup,2,FALSE),$C129=VLOOKUP($A129&amp;"."&amp;$C129,UncollectibleLookup,4,FALSE)),0,'Module C Corrected'!AS129),'Module C Corrected'!AS129)</f>
        <v>3843.91</v>
      </c>
      <c r="AT129" s="33">
        <f ca="1">IFERROR(IF(AND($A129=VLOOKUP($A129&amp;"."&amp;$C129,UncollectibleLookup,2,FALSE),$C129=VLOOKUP($A129&amp;"."&amp;$C129,UncollectibleLookup,4,FALSE)),0,'Module C Corrected'!AT129),'Module C Corrected'!AT129)</f>
        <v>4380.91</v>
      </c>
      <c r="AU129" s="33">
        <f ca="1">IFERROR(IF(AND($A129=VLOOKUP($A129&amp;"."&amp;$C129,UncollectibleLookup,2,FALSE),$C129=VLOOKUP($A129&amp;"."&amp;$C129,UncollectibleLookup,4,FALSE)),0,'Module C Corrected'!AU129),'Module C Corrected'!AU129)</f>
        <v>2938.93</v>
      </c>
      <c r="AV129" s="33">
        <f ca="1">IFERROR(IF(AND($A129=VLOOKUP($A129&amp;"."&amp;$C129,UncollectibleLookup,2,FALSE),$C129=VLOOKUP($A129&amp;"."&amp;$C129,UncollectibleLookup,4,FALSE)),0,'Module C Corrected'!AV129),'Module C Corrected'!AV129)</f>
        <v>0</v>
      </c>
      <c r="AW129" s="33">
        <f ca="1">IFERROR(IF(AND($A129=VLOOKUP($A129&amp;"."&amp;$C129,UncollectibleLookup,2,FALSE),$C129=VLOOKUP($A129&amp;"."&amp;$C129,UncollectibleLookup,4,FALSE)),0,'Module C Corrected'!AW129),'Module C Corrected'!AW129)</f>
        <v>63.05</v>
      </c>
      <c r="AX129" s="33">
        <f ca="1">IFERROR(IF(AND($A129=VLOOKUP($A129&amp;"."&amp;$C129,UncollectibleLookup,2,FALSE),$C129=VLOOKUP($A129&amp;"."&amp;$C129,UncollectibleLookup,4,FALSE)),0,'Module C Corrected'!AX129),'Module C Corrected'!AX129)</f>
        <v>154.82</v>
      </c>
      <c r="AY129" s="33">
        <f ca="1">IFERROR(IF(AND($A129=VLOOKUP($A129&amp;"."&amp;$C129,UncollectibleLookup,2,FALSE),$C129=VLOOKUP($A129&amp;"."&amp;$C129,UncollectibleLookup,4,FALSE)),0,'Module C Corrected'!AY129),'Module C Corrected'!AY129)</f>
        <v>0</v>
      </c>
      <c r="AZ129" s="33">
        <f ca="1">IFERROR(IF(AND($A129=VLOOKUP($A129&amp;"."&amp;$C129,UncollectibleLookup,2,FALSE),$C129=VLOOKUP($A129&amp;"."&amp;$C129,UncollectibleLookup,4,FALSE)),0,'Module C Corrected'!AZ129),'Module C Corrected'!AZ129)</f>
        <v>118.74</v>
      </c>
      <c r="BA129" s="31">
        <f t="shared" ca="1" si="53"/>
        <v>-12.35</v>
      </c>
      <c r="BB129" s="31">
        <f t="shared" ca="1" si="53"/>
        <v>-0.14000000000000001</v>
      </c>
      <c r="BC129" s="31">
        <f t="shared" ca="1" si="53"/>
        <v>-42.44</v>
      </c>
      <c r="BD129" s="31">
        <f t="shared" ca="1" si="51"/>
        <v>-48.94</v>
      </c>
      <c r="BE129" s="31">
        <f t="shared" ca="1" si="51"/>
        <v>-66.849999999999994</v>
      </c>
      <c r="BF129" s="31">
        <f t="shared" ca="1" si="51"/>
        <v>-76.19</v>
      </c>
      <c r="BG129" s="31">
        <f t="shared" ca="1" si="51"/>
        <v>0</v>
      </c>
      <c r="BH129" s="31">
        <f t="shared" ca="1" si="51"/>
        <v>0</v>
      </c>
      <c r="BI129" s="31">
        <f t="shared" ca="1" si="51"/>
        <v>0</v>
      </c>
      <c r="BJ129" s="31">
        <f t="shared" ca="1" si="57"/>
        <v>-8.08</v>
      </c>
      <c r="BK129" s="31">
        <f t="shared" ca="1" si="57"/>
        <v>0</v>
      </c>
      <c r="BL129" s="31">
        <f t="shared" ca="1" si="57"/>
        <v>-6.2</v>
      </c>
      <c r="BM129" s="6">
        <f t="shared" ca="1" si="68"/>
        <v>2.23E-2</v>
      </c>
      <c r="BN129" s="6">
        <f t="shared" ca="1" si="68"/>
        <v>2.23E-2</v>
      </c>
      <c r="BO129" s="6">
        <f t="shared" ca="1" si="68"/>
        <v>2.23E-2</v>
      </c>
      <c r="BP129" s="6">
        <f t="shared" ca="1" si="68"/>
        <v>2.23E-2</v>
      </c>
      <c r="BQ129" s="6">
        <f t="shared" ca="1" si="68"/>
        <v>2.23E-2</v>
      </c>
      <c r="BR129" s="6">
        <f t="shared" ca="1" si="68"/>
        <v>2.23E-2</v>
      </c>
      <c r="BS129" s="6">
        <f t="shared" ca="1" si="68"/>
        <v>2.23E-2</v>
      </c>
      <c r="BT129" s="6">
        <f t="shared" ca="1" si="68"/>
        <v>2.23E-2</v>
      </c>
      <c r="BU129" s="6">
        <f t="shared" ca="1" si="68"/>
        <v>2.23E-2</v>
      </c>
      <c r="BV129" s="6">
        <f t="shared" ca="1" si="68"/>
        <v>2.23E-2</v>
      </c>
      <c r="BW129" s="6">
        <f t="shared" ca="1" si="68"/>
        <v>2.23E-2</v>
      </c>
      <c r="BX129" s="6">
        <f t="shared" ca="1" si="68"/>
        <v>2.23E-2</v>
      </c>
      <c r="BY129" s="31">
        <f t="shared" ca="1" si="61"/>
        <v>918.28</v>
      </c>
      <c r="BZ129" s="31">
        <f t="shared" ca="1" si="61"/>
        <v>10.3</v>
      </c>
      <c r="CA129" s="31">
        <f t="shared" ca="1" si="61"/>
        <v>3154.69</v>
      </c>
      <c r="CB129" s="31">
        <f t="shared" ca="1" si="58"/>
        <v>2728.59</v>
      </c>
      <c r="CC129" s="31">
        <f t="shared" ca="1" si="58"/>
        <v>3726.92</v>
      </c>
      <c r="CD129" s="31">
        <f t="shared" ca="1" si="58"/>
        <v>4247.58</v>
      </c>
      <c r="CE129" s="31">
        <f t="shared" ca="1" si="58"/>
        <v>2849.48</v>
      </c>
      <c r="CF129" s="31">
        <f t="shared" ca="1" si="58"/>
        <v>0</v>
      </c>
      <c r="CG129" s="31">
        <f t="shared" ca="1" si="58"/>
        <v>61.13</v>
      </c>
      <c r="CH129" s="31">
        <f t="shared" ca="1" si="58"/>
        <v>150.11000000000001</v>
      </c>
      <c r="CI129" s="31">
        <f t="shared" ca="1" si="58"/>
        <v>0</v>
      </c>
      <c r="CJ129" s="31">
        <f t="shared" ca="1" si="58"/>
        <v>115.13</v>
      </c>
      <c r="CK129" s="32">
        <f t="shared" ca="1" si="54"/>
        <v>102.95</v>
      </c>
      <c r="CL129" s="32">
        <f t="shared" ca="1" si="54"/>
        <v>1.1499999999999999</v>
      </c>
      <c r="CM129" s="32">
        <f t="shared" ca="1" si="54"/>
        <v>353.66</v>
      </c>
      <c r="CN129" s="32">
        <f t="shared" ca="1" si="52"/>
        <v>305.89999999999998</v>
      </c>
      <c r="CO129" s="32">
        <f t="shared" ca="1" si="52"/>
        <v>417.82</v>
      </c>
      <c r="CP129" s="32">
        <f t="shared" ca="1" si="52"/>
        <v>476.19</v>
      </c>
      <c r="CQ129" s="32">
        <f t="shared" ca="1" si="52"/>
        <v>319.45</v>
      </c>
      <c r="CR129" s="32">
        <f t="shared" ca="1" si="52"/>
        <v>0</v>
      </c>
      <c r="CS129" s="32">
        <f t="shared" ca="1" si="52"/>
        <v>6.85</v>
      </c>
      <c r="CT129" s="32">
        <f t="shared" ca="1" si="59"/>
        <v>16.829999999999998</v>
      </c>
      <c r="CU129" s="32">
        <f t="shared" ca="1" si="59"/>
        <v>0</v>
      </c>
      <c r="CV129" s="32">
        <f t="shared" ca="1" si="59"/>
        <v>12.91</v>
      </c>
      <c r="CW129" s="31">
        <f t="shared" ref="CW129:DB146" ca="1" si="70">BY129+CK129-AO129-BA129</f>
        <v>86.47</v>
      </c>
      <c r="CX129" s="31">
        <f t="shared" ca="1" si="70"/>
        <v>0.97000000000000186</v>
      </c>
      <c r="CY129" s="31">
        <f t="shared" ca="1" si="70"/>
        <v>297.07999999999987</v>
      </c>
      <c r="CZ129" s="31">
        <f t="shared" ca="1" si="70"/>
        <v>269.19000000000045</v>
      </c>
      <c r="DA129" s="31">
        <f t="shared" ca="1" si="70"/>
        <v>367.67999999999995</v>
      </c>
      <c r="DB129" s="31">
        <f t="shared" ca="1" si="70"/>
        <v>419.04999999999967</v>
      </c>
      <c r="DC129" s="31">
        <f t="shared" ca="1" si="69"/>
        <v>230</v>
      </c>
      <c r="DD129" s="31">
        <f t="shared" ca="1" si="69"/>
        <v>0</v>
      </c>
      <c r="DE129" s="31">
        <f t="shared" ca="1" si="69"/>
        <v>4.9300000000000068</v>
      </c>
      <c r="DF129" s="31">
        <f t="shared" ca="1" si="60"/>
        <v>20.200000000000003</v>
      </c>
      <c r="DG129" s="31">
        <f t="shared" ca="1" si="60"/>
        <v>0</v>
      </c>
      <c r="DH129" s="31">
        <f t="shared" ca="1" si="60"/>
        <v>15.499999999999996</v>
      </c>
      <c r="DI129" s="32">
        <f t="shared" ca="1" si="65"/>
        <v>4.32</v>
      </c>
      <c r="DJ129" s="32">
        <f t="shared" ca="1" si="65"/>
        <v>0.05</v>
      </c>
      <c r="DK129" s="32">
        <f t="shared" ca="1" si="65"/>
        <v>14.85</v>
      </c>
      <c r="DL129" s="32">
        <f t="shared" ca="1" si="62"/>
        <v>13.46</v>
      </c>
      <c r="DM129" s="32">
        <f t="shared" ca="1" si="62"/>
        <v>18.38</v>
      </c>
      <c r="DN129" s="32">
        <f t="shared" ca="1" si="62"/>
        <v>20.95</v>
      </c>
      <c r="DO129" s="32">
        <f t="shared" ca="1" si="46"/>
        <v>11.5</v>
      </c>
      <c r="DP129" s="32">
        <f t="shared" ca="1" si="46"/>
        <v>0</v>
      </c>
      <c r="DQ129" s="32">
        <f t="shared" ca="1" si="46"/>
        <v>0.25</v>
      </c>
      <c r="DR129" s="32">
        <f t="shared" ca="1" si="46"/>
        <v>1.01</v>
      </c>
      <c r="DS129" s="32">
        <f t="shared" ca="1" si="46"/>
        <v>0</v>
      </c>
      <c r="DT129" s="32">
        <f t="shared" ca="1" si="46"/>
        <v>0.78</v>
      </c>
      <c r="DU129" s="31">
        <f t="shared" ca="1" si="66"/>
        <v>27.86</v>
      </c>
      <c r="DV129" s="31">
        <f t="shared" ca="1" si="66"/>
        <v>0.31</v>
      </c>
      <c r="DW129" s="31">
        <f t="shared" ca="1" si="66"/>
        <v>94.39</v>
      </c>
      <c r="DX129" s="31">
        <f t="shared" ca="1" si="63"/>
        <v>85.01</v>
      </c>
      <c r="DY129" s="31">
        <f t="shared" ca="1" si="63"/>
        <v>115.51</v>
      </c>
      <c r="DZ129" s="31">
        <f t="shared" ca="1" si="63"/>
        <v>130.94</v>
      </c>
      <c r="EA129" s="31">
        <f t="shared" ca="1" si="47"/>
        <v>71.489999999999995</v>
      </c>
      <c r="EB129" s="31">
        <f t="shared" ca="1" si="47"/>
        <v>0</v>
      </c>
      <c r="EC129" s="31">
        <f t="shared" ca="1" si="47"/>
        <v>1.52</v>
      </c>
      <c r="ED129" s="31">
        <f t="shared" ca="1" si="47"/>
        <v>6.18</v>
      </c>
      <c r="EE129" s="31">
        <f t="shared" ca="1" si="47"/>
        <v>0</v>
      </c>
      <c r="EF129" s="31">
        <f t="shared" ca="1" si="47"/>
        <v>4.6900000000000004</v>
      </c>
      <c r="EG129" s="32">
        <f t="shared" ca="1" si="67"/>
        <v>118.64999999999999</v>
      </c>
      <c r="EH129" s="32">
        <f t="shared" ca="1" si="67"/>
        <v>1.3300000000000018</v>
      </c>
      <c r="EI129" s="32">
        <f t="shared" ca="1" si="67"/>
        <v>406.31999999999988</v>
      </c>
      <c r="EJ129" s="32">
        <f t="shared" ca="1" si="64"/>
        <v>367.66000000000042</v>
      </c>
      <c r="EK129" s="32">
        <f t="shared" ca="1" si="64"/>
        <v>501.56999999999994</v>
      </c>
      <c r="EL129" s="32">
        <f t="shared" ca="1" si="64"/>
        <v>570.9399999999996</v>
      </c>
      <c r="EM129" s="32">
        <f t="shared" ca="1" si="48"/>
        <v>312.99</v>
      </c>
      <c r="EN129" s="32">
        <f t="shared" ca="1" si="48"/>
        <v>0</v>
      </c>
      <c r="EO129" s="32">
        <f t="shared" ca="1" si="48"/>
        <v>6.7000000000000064</v>
      </c>
      <c r="EP129" s="32">
        <f t="shared" ca="1" si="48"/>
        <v>27.390000000000004</v>
      </c>
      <c r="EQ129" s="32">
        <f t="shared" ca="1" si="48"/>
        <v>0</v>
      </c>
      <c r="ER129" s="32">
        <f t="shared" ca="1" si="48"/>
        <v>20.97</v>
      </c>
    </row>
    <row r="130" spans="1:148">
      <c r="A130" t="s">
        <v>538</v>
      </c>
      <c r="B130" s="1" t="s">
        <v>297</v>
      </c>
      <c r="C130" t="str">
        <f t="shared" ca="1" si="40"/>
        <v>ST1</v>
      </c>
      <c r="D130" t="str">
        <f t="shared" ca="1" si="41"/>
        <v>Sturgeon #1</v>
      </c>
      <c r="E130" s="51">
        <f ca="1">IFERROR(IF(AND($A130=VLOOKUP($A130&amp;"."&amp;$C130,UncollectibleLookup,2,FALSE),$C130=VLOOKUP($A130&amp;"."&amp;$C130,UncollectibleLookup,4,FALSE)),0,'Module C Corrected'!E130),'Module C Corrected'!E130)</f>
        <v>0</v>
      </c>
      <c r="F130" s="51">
        <f ca="1">IFERROR(IF(AND($A130=VLOOKUP($A130&amp;"."&amp;$C130,UncollectibleLookup,2,FALSE),$C130=VLOOKUP($A130&amp;"."&amp;$C130,UncollectibleLookup,4,FALSE)),0,'Module C Corrected'!F130),'Module C Corrected'!F130)</f>
        <v>0</v>
      </c>
      <c r="G130" s="51">
        <f ca="1">IFERROR(IF(AND($A130=VLOOKUP($A130&amp;"."&amp;$C130,UncollectibleLookup,2,FALSE),$C130=VLOOKUP($A130&amp;"."&amp;$C130,UncollectibleLookup,4,FALSE)),0,'Module C Corrected'!G130),'Module C Corrected'!G130)</f>
        <v>0</v>
      </c>
      <c r="H130" s="51">
        <f ca="1">IFERROR(IF(AND($A130=VLOOKUP($A130&amp;"."&amp;$C130,UncollectibleLookup,2,FALSE),$C130=VLOOKUP($A130&amp;"."&amp;$C130,UncollectibleLookup,4,FALSE)),0,'Module C Corrected'!H130),'Module C Corrected'!H130)</f>
        <v>0</v>
      </c>
      <c r="I130" s="51">
        <f ca="1">IFERROR(IF(AND($A130=VLOOKUP($A130&amp;"."&amp;$C130,UncollectibleLookup,2,FALSE),$C130=VLOOKUP($A130&amp;"."&amp;$C130,UncollectibleLookup,4,FALSE)),0,'Module C Corrected'!I130),'Module C Corrected'!I130)</f>
        <v>0</v>
      </c>
      <c r="J130" s="51">
        <f ca="1">IFERROR(IF(AND($A130=VLOOKUP($A130&amp;"."&amp;$C130,UncollectibleLookup,2,FALSE),$C130=VLOOKUP($A130&amp;"."&amp;$C130,UncollectibleLookup,4,FALSE)),0,'Module C Corrected'!J130),'Module C Corrected'!J130)</f>
        <v>0</v>
      </c>
      <c r="K130" s="51">
        <f ca="1">IFERROR(IF(AND($A130=VLOOKUP($A130&amp;"."&amp;$C130,UncollectibleLookup,2,FALSE),$C130=VLOOKUP($A130&amp;"."&amp;$C130,UncollectibleLookup,4,FALSE)),0,'Module C Corrected'!K130),'Module C Corrected'!K130)</f>
        <v>0</v>
      </c>
      <c r="L130" s="51">
        <f ca="1">IFERROR(IF(AND($A130=VLOOKUP($A130&amp;"."&amp;$C130,UncollectibleLookup,2,FALSE),$C130=VLOOKUP($A130&amp;"."&amp;$C130,UncollectibleLookup,4,FALSE)),0,'Module C Corrected'!L130),'Module C Corrected'!L130)</f>
        <v>0</v>
      </c>
      <c r="M130" s="51">
        <f ca="1">IFERROR(IF(AND($A130=VLOOKUP($A130&amp;"."&amp;$C130,UncollectibleLookup,2,FALSE),$C130=VLOOKUP($A130&amp;"."&amp;$C130,UncollectibleLookup,4,FALSE)),0,'Module C Corrected'!M130),'Module C Corrected'!M130)</f>
        <v>0</v>
      </c>
      <c r="N130" s="51">
        <f ca="1">IFERROR(IF(AND($A130=VLOOKUP($A130&amp;"."&amp;$C130,UncollectibleLookup,2,FALSE),$C130=VLOOKUP($A130&amp;"."&amp;$C130,UncollectibleLookup,4,FALSE)),0,'Module C Corrected'!N130),'Module C Corrected'!N130)</f>
        <v>0</v>
      </c>
      <c r="O130" s="51">
        <f ca="1">IFERROR(IF(AND($A130=VLOOKUP($A130&amp;"."&amp;$C130,UncollectibleLookup,2,FALSE),$C130=VLOOKUP($A130&amp;"."&amp;$C130,UncollectibleLookup,4,FALSE)),0,'Module C Corrected'!O130),'Module C Corrected'!O130)</f>
        <v>0</v>
      </c>
      <c r="P130" s="51">
        <f ca="1">IFERROR(IF(AND($A130=VLOOKUP($A130&amp;"."&amp;$C130,UncollectibleLookup,2,FALSE),$C130=VLOOKUP($A130&amp;"."&amp;$C130,UncollectibleLookup,4,FALSE)),0,'Module C Corrected'!P130),'Module C Corrected'!P130)</f>
        <v>0</v>
      </c>
      <c r="Q130" s="32">
        <f ca="1">IFERROR(IF(AND($A130=VLOOKUP($A130&amp;"."&amp;$C130,UncollectibleLookup,2,FALSE),$C130=VLOOKUP($A130&amp;"."&amp;$C130,UncollectibleLookup,4,FALSE)),0,'Module C Corrected'!Q130),'Module C Corrected'!Q130)</f>
        <v>0</v>
      </c>
      <c r="R130" s="32">
        <f ca="1">IFERROR(IF(AND($A130=VLOOKUP($A130&amp;"."&amp;$C130,UncollectibleLookup,2,FALSE),$C130=VLOOKUP($A130&amp;"."&amp;$C130,UncollectibleLookup,4,FALSE)),0,'Module C Corrected'!R130),'Module C Corrected'!R130)</f>
        <v>0</v>
      </c>
      <c r="S130" s="32">
        <f ca="1">IFERROR(IF(AND($A130=VLOOKUP($A130&amp;"."&amp;$C130,UncollectibleLookup,2,FALSE),$C130=VLOOKUP($A130&amp;"."&amp;$C130,UncollectibleLookup,4,FALSE)),0,'Module C Corrected'!S130),'Module C Corrected'!S130)</f>
        <v>0</v>
      </c>
      <c r="T130" s="32">
        <f ca="1">IFERROR(IF(AND($A130=VLOOKUP($A130&amp;"."&amp;$C130,UncollectibleLookup,2,FALSE),$C130=VLOOKUP($A130&amp;"."&amp;$C130,UncollectibleLookup,4,FALSE)),0,'Module C Corrected'!T130),'Module C Corrected'!T130)</f>
        <v>0</v>
      </c>
      <c r="U130" s="32">
        <f ca="1">IFERROR(IF(AND($A130=VLOOKUP($A130&amp;"."&amp;$C130,UncollectibleLookup,2,FALSE),$C130=VLOOKUP($A130&amp;"."&amp;$C130,UncollectibleLookup,4,FALSE)),0,'Module C Corrected'!U130),'Module C Corrected'!U130)</f>
        <v>0</v>
      </c>
      <c r="V130" s="32">
        <f ca="1">IFERROR(IF(AND($A130=VLOOKUP($A130&amp;"."&amp;$C130,UncollectibleLookup,2,FALSE),$C130=VLOOKUP($A130&amp;"."&amp;$C130,UncollectibleLookup,4,FALSE)),0,'Module C Corrected'!V130),'Module C Corrected'!V130)</f>
        <v>0</v>
      </c>
      <c r="W130" s="32">
        <f ca="1">IFERROR(IF(AND($A130=VLOOKUP($A130&amp;"."&amp;$C130,UncollectibleLookup,2,FALSE),$C130=VLOOKUP($A130&amp;"."&amp;$C130,UncollectibleLookup,4,FALSE)),0,'Module C Corrected'!W130),'Module C Corrected'!W130)</f>
        <v>0</v>
      </c>
      <c r="X130" s="32">
        <f ca="1">IFERROR(IF(AND($A130=VLOOKUP($A130&amp;"."&amp;$C130,UncollectibleLookup,2,FALSE),$C130=VLOOKUP($A130&amp;"."&amp;$C130,UncollectibleLookup,4,FALSE)),0,'Module C Corrected'!X130),'Module C Corrected'!X130)</f>
        <v>0</v>
      </c>
      <c r="Y130" s="32">
        <f ca="1">IFERROR(IF(AND($A130=VLOOKUP($A130&amp;"."&amp;$C130,UncollectibleLookup,2,FALSE),$C130=VLOOKUP($A130&amp;"."&amp;$C130,UncollectibleLookup,4,FALSE)),0,'Module C Corrected'!Y130),'Module C Corrected'!Y130)</f>
        <v>0</v>
      </c>
      <c r="Z130" s="32">
        <f ca="1">IFERROR(IF(AND($A130=VLOOKUP($A130&amp;"."&amp;$C130,UncollectibleLookup,2,FALSE),$C130=VLOOKUP($A130&amp;"."&amp;$C130,UncollectibleLookup,4,FALSE)),0,'Module C Corrected'!Z130),'Module C Corrected'!Z130)</f>
        <v>0</v>
      </c>
      <c r="AA130" s="32">
        <f ca="1">IFERROR(IF(AND($A130=VLOOKUP($A130&amp;"."&amp;$C130,UncollectibleLookup,2,FALSE),$C130=VLOOKUP($A130&amp;"."&amp;$C130,UncollectibleLookup,4,FALSE)),0,'Module C Corrected'!AA130),'Module C Corrected'!AA130)</f>
        <v>0</v>
      </c>
      <c r="AB130" s="32">
        <f ca="1">IFERROR(IF(AND($A130=VLOOKUP($A130&amp;"."&amp;$C130,UncollectibleLookup,2,FALSE),$C130=VLOOKUP($A130&amp;"."&amp;$C130,UncollectibleLookup,4,FALSE)),0,'Module C Corrected'!AB130),'Module C Corrected'!AB130)</f>
        <v>0</v>
      </c>
      <c r="AC130" s="2">
        <f>IF(ISBLANK('Module C Corrected'!AC130),"",'Module C Corrected'!AC130)</f>
        <v>-0.28000000000000003</v>
      </c>
      <c r="AD130" s="2">
        <f>IF(ISBLANK('Module C Corrected'!AD130),"",'Module C Corrected'!AD130)</f>
        <v>-0.28000000000000003</v>
      </c>
      <c r="AE130" s="2">
        <f>IF(ISBLANK('Module C Corrected'!AE130),"",'Module C Corrected'!AE130)</f>
        <v>-0.28000000000000003</v>
      </c>
      <c r="AF130" s="2">
        <f>IF(ISBLANK('Module C Corrected'!AF130),"",'Module C Corrected'!AF130)</f>
        <v>-0.28000000000000003</v>
      </c>
      <c r="AG130" s="2">
        <f>IF(ISBLANK('Module C Corrected'!AG130),"",'Module C Corrected'!AG130)</f>
        <v>-0.28000000000000003</v>
      </c>
      <c r="AH130" s="2">
        <f>IF(ISBLANK('Module C Corrected'!AH130),"",'Module C Corrected'!AH130)</f>
        <v>-0.28000000000000003</v>
      </c>
      <c r="AI130" s="2">
        <f>IF(ISBLANK('Module C Corrected'!AI130),"",'Module C Corrected'!AI130)</f>
        <v>-0.28000000000000003</v>
      </c>
      <c r="AJ130" s="2">
        <f>IF(ISBLANK('Module C Corrected'!AJ130),"",'Module C Corrected'!AJ130)</f>
        <v>-0.28000000000000003</v>
      </c>
      <c r="AK130" s="2">
        <f>IF(ISBLANK('Module C Corrected'!AK130),"",'Module C Corrected'!AK130)</f>
        <v>-0.28000000000000003</v>
      </c>
      <c r="AL130" s="2">
        <f>IF(ISBLANK('Module C Corrected'!AL130),"",'Module C Corrected'!AL130)</f>
        <v>-0.28000000000000003</v>
      </c>
      <c r="AM130" s="2">
        <f>IF(ISBLANK('Module C Corrected'!AM130),"",'Module C Corrected'!AM130)</f>
        <v>-0.28000000000000003</v>
      </c>
      <c r="AN130" s="2">
        <f>IF(ISBLANK('Module C Corrected'!AN130),"",'Module C Corrected'!AN130)</f>
        <v>-0.28000000000000003</v>
      </c>
      <c r="AO130" s="33">
        <f ca="1">IFERROR(IF(AND($A130=VLOOKUP($A130&amp;"."&amp;$C130,UncollectibleLookup,2,FALSE),$C130=VLOOKUP($A130&amp;"."&amp;$C130,UncollectibleLookup,4,FALSE)),0,'Module C Corrected'!AO130),'Module C Corrected'!AO130)</f>
        <v>0</v>
      </c>
      <c r="AP130" s="33">
        <f ca="1">IFERROR(IF(AND($A130=VLOOKUP($A130&amp;"."&amp;$C130,UncollectibleLookup,2,FALSE),$C130=VLOOKUP($A130&amp;"."&amp;$C130,UncollectibleLookup,4,FALSE)),0,'Module C Corrected'!AP130),'Module C Corrected'!AP130)</f>
        <v>0</v>
      </c>
      <c r="AQ130" s="33">
        <f ca="1">IFERROR(IF(AND($A130=VLOOKUP($A130&amp;"."&amp;$C130,UncollectibleLookup,2,FALSE),$C130=VLOOKUP($A130&amp;"."&amp;$C130,UncollectibleLookup,4,FALSE)),0,'Module C Corrected'!AQ130),'Module C Corrected'!AQ130)</f>
        <v>0</v>
      </c>
      <c r="AR130" s="33">
        <f ca="1">IFERROR(IF(AND($A130=VLOOKUP($A130&amp;"."&amp;$C130,UncollectibleLookup,2,FALSE),$C130=VLOOKUP($A130&amp;"."&amp;$C130,UncollectibleLookup,4,FALSE)),0,'Module C Corrected'!AR130),'Module C Corrected'!AR130)</f>
        <v>0</v>
      </c>
      <c r="AS130" s="33">
        <f ca="1">IFERROR(IF(AND($A130=VLOOKUP($A130&amp;"."&amp;$C130,UncollectibleLookup,2,FALSE),$C130=VLOOKUP($A130&amp;"."&amp;$C130,UncollectibleLookup,4,FALSE)),0,'Module C Corrected'!AS130),'Module C Corrected'!AS130)</f>
        <v>0</v>
      </c>
      <c r="AT130" s="33">
        <f ca="1">IFERROR(IF(AND($A130=VLOOKUP($A130&amp;"."&amp;$C130,UncollectibleLookup,2,FALSE),$C130=VLOOKUP($A130&amp;"."&amp;$C130,UncollectibleLookup,4,FALSE)),0,'Module C Corrected'!AT130),'Module C Corrected'!AT130)</f>
        <v>0</v>
      </c>
      <c r="AU130" s="33">
        <f ca="1">IFERROR(IF(AND($A130=VLOOKUP($A130&amp;"."&amp;$C130,UncollectibleLookup,2,FALSE),$C130=VLOOKUP($A130&amp;"."&amp;$C130,UncollectibleLookup,4,FALSE)),0,'Module C Corrected'!AU130),'Module C Corrected'!AU130)</f>
        <v>0</v>
      </c>
      <c r="AV130" s="33">
        <f ca="1">IFERROR(IF(AND($A130=VLOOKUP($A130&amp;"."&amp;$C130,UncollectibleLookup,2,FALSE),$C130=VLOOKUP($A130&amp;"."&amp;$C130,UncollectibleLookup,4,FALSE)),0,'Module C Corrected'!AV130),'Module C Corrected'!AV130)</f>
        <v>0</v>
      </c>
      <c r="AW130" s="33">
        <f ca="1">IFERROR(IF(AND($A130=VLOOKUP($A130&amp;"."&amp;$C130,UncollectibleLookup,2,FALSE),$C130=VLOOKUP($A130&amp;"."&amp;$C130,UncollectibleLookup,4,FALSE)),0,'Module C Corrected'!AW130),'Module C Corrected'!AW130)</f>
        <v>0</v>
      </c>
      <c r="AX130" s="33">
        <f ca="1">IFERROR(IF(AND($A130=VLOOKUP($A130&amp;"."&amp;$C130,UncollectibleLookup,2,FALSE),$C130=VLOOKUP($A130&amp;"."&amp;$C130,UncollectibleLookup,4,FALSE)),0,'Module C Corrected'!AX130),'Module C Corrected'!AX130)</f>
        <v>0</v>
      </c>
      <c r="AY130" s="33">
        <f ca="1">IFERROR(IF(AND($A130=VLOOKUP($A130&amp;"."&amp;$C130,UncollectibleLookup,2,FALSE),$C130=VLOOKUP($A130&amp;"."&amp;$C130,UncollectibleLookup,4,FALSE)),0,'Module C Corrected'!AY130),'Module C Corrected'!AY130)</f>
        <v>0</v>
      </c>
      <c r="AZ130" s="33">
        <f ca="1">IFERROR(IF(AND($A130=VLOOKUP($A130&amp;"."&amp;$C130,UncollectibleLookup,2,FALSE),$C130=VLOOKUP($A130&amp;"."&amp;$C130,UncollectibleLookup,4,FALSE)),0,'Module C Corrected'!AZ130),'Module C Corrected'!AZ130)</f>
        <v>0</v>
      </c>
      <c r="BA130" s="31">
        <f t="shared" ca="1" si="53"/>
        <v>0</v>
      </c>
      <c r="BB130" s="31">
        <f t="shared" ca="1" si="53"/>
        <v>0</v>
      </c>
      <c r="BC130" s="31">
        <f t="shared" ca="1" si="53"/>
        <v>0</v>
      </c>
      <c r="BD130" s="31">
        <f t="shared" ca="1" si="51"/>
        <v>0</v>
      </c>
      <c r="BE130" s="31">
        <f t="shared" ca="1" si="51"/>
        <v>0</v>
      </c>
      <c r="BF130" s="31">
        <f t="shared" ca="1" si="51"/>
        <v>0</v>
      </c>
      <c r="BG130" s="31">
        <f t="shared" ca="1" si="51"/>
        <v>0</v>
      </c>
      <c r="BH130" s="31">
        <f t="shared" ca="1" si="51"/>
        <v>0</v>
      </c>
      <c r="BI130" s="31">
        <f t="shared" ca="1" si="51"/>
        <v>0</v>
      </c>
      <c r="BJ130" s="31">
        <f t="shared" ca="1" si="57"/>
        <v>0</v>
      </c>
      <c r="BK130" s="31">
        <f t="shared" ca="1" si="57"/>
        <v>0</v>
      </c>
      <c r="BL130" s="31">
        <f t="shared" ca="1" si="57"/>
        <v>0</v>
      </c>
      <c r="BM130" s="6">
        <f t="shared" ca="1" si="68"/>
        <v>4.7500000000000001E-2</v>
      </c>
      <c r="BN130" s="6">
        <f t="shared" ca="1" si="68"/>
        <v>4.7500000000000001E-2</v>
      </c>
      <c r="BO130" s="6">
        <f t="shared" ca="1" si="68"/>
        <v>4.7500000000000001E-2</v>
      </c>
      <c r="BP130" s="6">
        <f t="shared" ca="1" si="68"/>
        <v>4.7500000000000001E-2</v>
      </c>
      <c r="BQ130" s="6">
        <f t="shared" ca="1" si="68"/>
        <v>4.7500000000000001E-2</v>
      </c>
      <c r="BR130" s="6">
        <f t="shared" ca="1" si="68"/>
        <v>4.7500000000000001E-2</v>
      </c>
      <c r="BS130" s="6">
        <f t="shared" ca="1" si="68"/>
        <v>4.7500000000000001E-2</v>
      </c>
      <c r="BT130" s="6">
        <f t="shared" ca="1" si="68"/>
        <v>4.7500000000000001E-2</v>
      </c>
      <c r="BU130" s="6">
        <f t="shared" ca="1" si="68"/>
        <v>4.7500000000000001E-2</v>
      </c>
      <c r="BV130" s="6">
        <f t="shared" ca="1" si="68"/>
        <v>4.7500000000000001E-2</v>
      </c>
      <c r="BW130" s="6">
        <f t="shared" ca="1" si="68"/>
        <v>4.7500000000000001E-2</v>
      </c>
      <c r="BX130" s="6">
        <f t="shared" ca="1" si="68"/>
        <v>4.7500000000000001E-2</v>
      </c>
      <c r="BY130" s="31">
        <f t="shared" ca="1" si="61"/>
        <v>0</v>
      </c>
      <c r="BZ130" s="31">
        <f t="shared" ca="1" si="61"/>
        <v>0</v>
      </c>
      <c r="CA130" s="31">
        <f t="shared" ca="1" si="61"/>
        <v>0</v>
      </c>
      <c r="CB130" s="31">
        <f t="shared" ca="1" si="58"/>
        <v>0</v>
      </c>
      <c r="CC130" s="31">
        <f t="shared" ca="1" si="58"/>
        <v>0</v>
      </c>
      <c r="CD130" s="31">
        <f t="shared" ca="1" si="58"/>
        <v>0</v>
      </c>
      <c r="CE130" s="31">
        <f t="shared" ca="1" si="58"/>
        <v>0</v>
      </c>
      <c r="CF130" s="31">
        <f t="shared" ca="1" si="58"/>
        <v>0</v>
      </c>
      <c r="CG130" s="31">
        <f t="shared" ca="1" si="58"/>
        <v>0</v>
      </c>
      <c r="CH130" s="31">
        <f t="shared" ca="1" si="58"/>
        <v>0</v>
      </c>
      <c r="CI130" s="31">
        <f t="shared" ca="1" si="58"/>
        <v>0</v>
      </c>
      <c r="CJ130" s="31">
        <f t="shared" ca="1" si="58"/>
        <v>0</v>
      </c>
      <c r="CK130" s="32">
        <f t="shared" ca="1" si="54"/>
        <v>0</v>
      </c>
      <c r="CL130" s="32">
        <f t="shared" ca="1" si="54"/>
        <v>0</v>
      </c>
      <c r="CM130" s="32">
        <f t="shared" ca="1" si="54"/>
        <v>0</v>
      </c>
      <c r="CN130" s="32">
        <f t="shared" ca="1" si="52"/>
        <v>0</v>
      </c>
      <c r="CO130" s="32">
        <f t="shared" ca="1" si="52"/>
        <v>0</v>
      </c>
      <c r="CP130" s="32">
        <f t="shared" ca="1" si="52"/>
        <v>0</v>
      </c>
      <c r="CQ130" s="32">
        <f t="shared" ca="1" si="52"/>
        <v>0</v>
      </c>
      <c r="CR130" s="32">
        <f t="shared" ca="1" si="52"/>
        <v>0</v>
      </c>
      <c r="CS130" s="32">
        <f t="shared" ca="1" si="52"/>
        <v>0</v>
      </c>
      <c r="CT130" s="32">
        <f t="shared" ca="1" si="59"/>
        <v>0</v>
      </c>
      <c r="CU130" s="32">
        <f t="shared" ca="1" si="59"/>
        <v>0</v>
      </c>
      <c r="CV130" s="32">
        <f t="shared" ca="1" si="59"/>
        <v>0</v>
      </c>
      <c r="CW130" s="31">
        <f t="shared" ca="1" si="70"/>
        <v>0</v>
      </c>
      <c r="CX130" s="31">
        <f t="shared" ca="1" si="70"/>
        <v>0</v>
      </c>
      <c r="CY130" s="31">
        <f t="shared" ca="1" si="70"/>
        <v>0</v>
      </c>
      <c r="CZ130" s="31">
        <f t="shared" ca="1" si="70"/>
        <v>0</v>
      </c>
      <c r="DA130" s="31">
        <f t="shared" ca="1" si="70"/>
        <v>0</v>
      </c>
      <c r="DB130" s="31">
        <f t="shared" ca="1" si="70"/>
        <v>0</v>
      </c>
      <c r="DC130" s="31">
        <f t="shared" ca="1" si="69"/>
        <v>0</v>
      </c>
      <c r="DD130" s="31">
        <f t="shared" ca="1" si="69"/>
        <v>0</v>
      </c>
      <c r="DE130" s="31">
        <f t="shared" ca="1" si="69"/>
        <v>0</v>
      </c>
      <c r="DF130" s="31">
        <f t="shared" ca="1" si="60"/>
        <v>0</v>
      </c>
      <c r="DG130" s="31">
        <f t="shared" ca="1" si="60"/>
        <v>0</v>
      </c>
      <c r="DH130" s="31">
        <f t="shared" ca="1" si="60"/>
        <v>0</v>
      </c>
      <c r="DI130" s="32">
        <f t="shared" ca="1" si="65"/>
        <v>0</v>
      </c>
      <c r="DJ130" s="32">
        <f t="shared" ca="1" si="65"/>
        <v>0</v>
      </c>
      <c r="DK130" s="32">
        <f t="shared" ca="1" si="65"/>
        <v>0</v>
      </c>
      <c r="DL130" s="32">
        <f t="shared" ca="1" si="62"/>
        <v>0</v>
      </c>
      <c r="DM130" s="32">
        <f t="shared" ca="1" si="62"/>
        <v>0</v>
      </c>
      <c r="DN130" s="32">
        <f t="shared" ca="1" si="62"/>
        <v>0</v>
      </c>
      <c r="DO130" s="32">
        <f t="shared" ca="1" si="46"/>
        <v>0</v>
      </c>
      <c r="DP130" s="32">
        <f t="shared" ca="1" si="46"/>
        <v>0</v>
      </c>
      <c r="DQ130" s="32">
        <f t="shared" ca="1" si="46"/>
        <v>0</v>
      </c>
      <c r="DR130" s="32">
        <f t="shared" ca="1" si="46"/>
        <v>0</v>
      </c>
      <c r="DS130" s="32">
        <f t="shared" ca="1" si="46"/>
        <v>0</v>
      </c>
      <c r="DT130" s="32">
        <f t="shared" ca="1" si="46"/>
        <v>0</v>
      </c>
      <c r="DU130" s="31">
        <f t="shared" ca="1" si="66"/>
        <v>0</v>
      </c>
      <c r="DV130" s="31">
        <f t="shared" ca="1" si="66"/>
        <v>0</v>
      </c>
      <c r="DW130" s="31">
        <f t="shared" ca="1" si="66"/>
        <v>0</v>
      </c>
      <c r="DX130" s="31">
        <f t="shared" ca="1" si="63"/>
        <v>0</v>
      </c>
      <c r="DY130" s="31">
        <f t="shared" ca="1" si="63"/>
        <v>0</v>
      </c>
      <c r="DZ130" s="31">
        <f t="shared" ca="1" si="63"/>
        <v>0</v>
      </c>
      <c r="EA130" s="31">
        <f t="shared" ca="1" si="47"/>
        <v>0</v>
      </c>
      <c r="EB130" s="31">
        <f t="shared" ca="1" si="47"/>
        <v>0</v>
      </c>
      <c r="EC130" s="31">
        <f t="shared" ca="1" si="47"/>
        <v>0</v>
      </c>
      <c r="ED130" s="31">
        <f t="shared" ca="1" si="47"/>
        <v>0</v>
      </c>
      <c r="EE130" s="31">
        <f t="shared" ca="1" si="47"/>
        <v>0</v>
      </c>
      <c r="EF130" s="31">
        <f t="shared" ca="1" si="47"/>
        <v>0</v>
      </c>
      <c r="EG130" s="32">
        <f t="shared" ca="1" si="67"/>
        <v>0</v>
      </c>
      <c r="EH130" s="32">
        <f t="shared" ca="1" si="67"/>
        <v>0</v>
      </c>
      <c r="EI130" s="32">
        <f t="shared" ca="1" si="67"/>
        <v>0</v>
      </c>
      <c r="EJ130" s="32">
        <f t="shared" ca="1" si="64"/>
        <v>0</v>
      </c>
      <c r="EK130" s="32">
        <f t="shared" ca="1" si="64"/>
        <v>0</v>
      </c>
      <c r="EL130" s="32">
        <f t="shared" ca="1" si="64"/>
        <v>0</v>
      </c>
      <c r="EM130" s="32">
        <f t="shared" ca="1" si="48"/>
        <v>0</v>
      </c>
      <c r="EN130" s="32">
        <f t="shared" ca="1" si="48"/>
        <v>0</v>
      </c>
      <c r="EO130" s="32">
        <f t="shared" ca="1" si="48"/>
        <v>0</v>
      </c>
      <c r="EP130" s="32">
        <f t="shared" ca="1" si="48"/>
        <v>0</v>
      </c>
      <c r="EQ130" s="32">
        <f t="shared" ca="1" si="48"/>
        <v>0</v>
      </c>
      <c r="ER130" s="32">
        <f t="shared" ca="1" si="48"/>
        <v>0</v>
      </c>
    </row>
    <row r="131" spans="1:148">
      <c r="A131" t="s">
        <v>538</v>
      </c>
      <c r="B131" s="1" t="s">
        <v>298</v>
      </c>
      <c r="C131" t="str">
        <f t="shared" ca="1" si="40"/>
        <v>ST2</v>
      </c>
      <c r="D131" t="str">
        <f t="shared" ca="1" si="41"/>
        <v>Sturgeon #2</v>
      </c>
      <c r="E131" s="51">
        <f ca="1">IFERROR(IF(AND($A131=VLOOKUP($A131&amp;"."&amp;$C131,UncollectibleLookup,2,FALSE),$C131=VLOOKUP($A131&amp;"."&amp;$C131,UncollectibleLookup,4,FALSE)),0,'Module C Corrected'!E131),'Module C Corrected'!E131)</f>
        <v>0</v>
      </c>
      <c r="F131" s="51">
        <f ca="1">IFERROR(IF(AND($A131=VLOOKUP($A131&amp;"."&amp;$C131,UncollectibleLookup,2,FALSE),$C131=VLOOKUP($A131&amp;"."&amp;$C131,UncollectibleLookup,4,FALSE)),0,'Module C Corrected'!F131),'Module C Corrected'!F131)</f>
        <v>0</v>
      </c>
      <c r="G131" s="51">
        <f ca="1">IFERROR(IF(AND($A131=VLOOKUP($A131&amp;"."&amp;$C131,UncollectibleLookup,2,FALSE),$C131=VLOOKUP($A131&amp;"."&amp;$C131,UncollectibleLookup,4,FALSE)),0,'Module C Corrected'!G131),'Module C Corrected'!G131)</f>
        <v>0</v>
      </c>
      <c r="H131" s="51">
        <f ca="1">IFERROR(IF(AND($A131=VLOOKUP($A131&amp;"."&amp;$C131,UncollectibleLookup,2,FALSE),$C131=VLOOKUP($A131&amp;"."&amp;$C131,UncollectibleLookup,4,FALSE)),0,'Module C Corrected'!H131),'Module C Corrected'!H131)</f>
        <v>0</v>
      </c>
      <c r="I131" s="51">
        <f ca="1">IFERROR(IF(AND($A131=VLOOKUP($A131&amp;"."&amp;$C131,UncollectibleLookup,2,FALSE),$C131=VLOOKUP($A131&amp;"."&amp;$C131,UncollectibleLookup,4,FALSE)),0,'Module C Corrected'!I131),'Module C Corrected'!I131)</f>
        <v>0</v>
      </c>
      <c r="J131" s="51">
        <f ca="1">IFERROR(IF(AND($A131=VLOOKUP($A131&amp;"."&amp;$C131,UncollectibleLookup,2,FALSE),$C131=VLOOKUP($A131&amp;"."&amp;$C131,UncollectibleLookup,4,FALSE)),0,'Module C Corrected'!J131),'Module C Corrected'!J131)</f>
        <v>0</v>
      </c>
      <c r="K131" s="51">
        <f ca="1">IFERROR(IF(AND($A131=VLOOKUP($A131&amp;"."&amp;$C131,UncollectibleLookup,2,FALSE),$C131=VLOOKUP($A131&amp;"."&amp;$C131,UncollectibleLookup,4,FALSE)),0,'Module C Corrected'!K131),'Module C Corrected'!K131)</f>
        <v>0</v>
      </c>
      <c r="L131" s="51">
        <f ca="1">IFERROR(IF(AND($A131=VLOOKUP($A131&amp;"."&amp;$C131,UncollectibleLookup,2,FALSE),$C131=VLOOKUP($A131&amp;"."&amp;$C131,UncollectibleLookup,4,FALSE)),0,'Module C Corrected'!L131),'Module C Corrected'!L131)</f>
        <v>0</v>
      </c>
      <c r="M131" s="51">
        <f ca="1">IFERROR(IF(AND($A131=VLOOKUP($A131&amp;"."&amp;$C131,UncollectibleLookup,2,FALSE),$C131=VLOOKUP($A131&amp;"."&amp;$C131,UncollectibleLookup,4,FALSE)),0,'Module C Corrected'!M131),'Module C Corrected'!M131)</f>
        <v>0</v>
      </c>
      <c r="N131" s="51">
        <f ca="1">IFERROR(IF(AND($A131=VLOOKUP($A131&amp;"."&amp;$C131,UncollectibleLookup,2,FALSE),$C131=VLOOKUP($A131&amp;"."&amp;$C131,UncollectibleLookup,4,FALSE)),0,'Module C Corrected'!N131),'Module C Corrected'!N131)</f>
        <v>0</v>
      </c>
      <c r="O131" s="51">
        <f ca="1">IFERROR(IF(AND($A131=VLOOKUP($A131&amp;"."&amp;$C131,UncollectibleLookup,2,FALSE),$C131=VLOOKUP($A131&amp;"."&amp;$C131,UncollectibleLookup,4,FALSE)),0,'Module C Corrected'!O131),'Module C Corrected'!O131)</f>
        <v>0</v>
      </c>
      <c r="P131" s="51">
        <f ca="1">IFERROR(IF(AND($A131=VLOOKUP($A131&amp;"."&amp;$C131,UncollectibleLookup,2,FALSE),$C131=VLOOKUP($A131&amp;"."&amp;$C131,UncollectibleLookup,4,FALSE)),0,'Module C Corrected'!P131),'Module C Corrected'!P131)</f>
        <v>0</v>
      </c>
      <c r="Q131" s="32">
        <f ca="1">IFERROR(IF(AND($A131=VLOOKUP($A131&amp;"."&amp;$C131,UncollectibleLookup,2,FALSE),$C131=VLOOKUP($A131&amp;"."&amp;$C131,UncollectibleLookup,4,FALSE)),0,'Module C Corrected'!Q131),'Module C Corrected'!Q131)</f>
        <v>0</v>
      </c>
      <c r="R131" s="32">
        <f ca="1">IFERROR(IF(AND($A131=VLOOKUP($A131&amp;"."&amp;$C131,UncollectibleLookup,2,FALSE),$C131=VLOOKUP($A131&amp;"."&amp;$C131,UncollectibleLookup,4,FALSE)),0,'Module C Corrected'!R131),'Module C Corrected'!R131)</f>
        <v>0</v>
      </c>
      <c r="S131" s="32">
        <f ca="1">IFERROR(IF(AND($A131=VLOOKUP($A131&amp;"."&amp;$C131,UncollectibleLookup,2,FALSE),$C131=VLOOKUP($A131&amp;"."&amp;$C131,UncollectibleLookup,4,FALSE)),0,'Module C Corrected'!S131),'Module C Corrected'!S131)</f>
        <v>0</v>
      </c>
      <c r="T131" s="32">
        <f ca="1">IFERROR(IF(AND($A131=VLOOKUP($A131&amp;"."&amp;$C131,UncollectibleLookup,2,FALSE),$C131=VLOOKUP($A131&amp;"."&amp;$C131,UncollectibleLookup,4,FALSE)),0,'Module C Corrected'!T131),'Module C Corrected'!T131)</f>
        <v>0</v>
      </c>
      <c r="U131" s="32">
        <f ca="1">IFERROR(IF(AND($A131=VLOOKUP($A131&amp;"."&amp;$C131,UncollectibleLookup,2,FALSE),$C131=VLOOKUP($A131&amp;"."&amp;$C131,UncollectibleLookup,4,FALSE)),0,'Module C Corrected'!U131),'Module C Corrected'!U131)</f>
        <v>0</v>
      </c>
      <c r="V131" s="32">
        <f ca="1">IFERROR(IF(AND($A131=VLOOKUP($A131&amp;"."&amp;$C131,UncollectibleLookup,2,FALSE),$C131=VLOOKUP($A131&amp;"."&amp;$C131,UncollectibleLookup,4,FALSE)),0,'Module C Corrected'!V131),'Module C Corrected'!V131)</f>
        <v>0</v>
      </c>
      <c r="W131" s="32">
        <f ca="1">IFERROR(IF(AND($A131=VLOOKUP($A131&amp;"."&amp;$C131,UncollectibleLookup,2,FALSE),$C131=VLOOKUP($A131&amp;"."&amp;$C131,UncollectibleLookup,4,FALSE)),0,'Module C Corrected'!W131),'Module C Corrected'!W131)</f>
        <v>0</v>
      </c>
      <c r="X131" s="32">
        <f ca="1">IFERROR(IF(AND($A131=VLOOKUP($A131&amp;"."&amp;$C131,UncollectibleLookup,2,FALSE),$C131=VLOOKUP($A131&amp;"."&amp;$C131,UncollectibleLookup,4,FALSE)),0,'Module C Corrected'!X131),'Module C Corrected'!X131)</f>
        <v>0</v>
      </c>
      <c r="Y131" s="32">
        <f ca="1">IFERROR(IF(AND($A131=VLOOKUP($A131&amp;"."&amp;$C131,UncollectibleLookup,2,FALSE),$C131=VLOOKUP($A131&amp;"."&amp;$C131,UncollectibleLookup,4,FALSE)),0,'Module C Corrected'!Y131),'Module C Corrected'!Y131)</f>
        <v>0</v>
      </c>
      <c r="Z131" s="32">
        <f ca="1">IFERROR(IF(AND($A131=VLOOKUP($A131&amp;"."&amp;$C131,UncollectibleLookup,2,FALSE),$C131=VLOOKUP($A131&amp;"."&amp;$C131,UncollectibleLookup,4,FALSE)),0,'Module C Corrected'!Z131),'Module C Corrected'!Z131)</f>
        <v>0</v>
      </c>
      <c r="AA131" s="32">
        <f ca="1">IFERROR(IF(AND($A131=VLOOKUP($A131&amp;"."&amp;$C131,UncollectibleLookup,2,FALSE),$C131=VLOOKUP($A131&amp;"."&amp;$C131,UncollectibleLookup,4,FALSE)),0,'Module C Corrected'!AA131),'Module C Corrected'!AA131)</f>
        <v>0</v>
      </c>
      <c r="AB131" s="32">
        <f ca="1">IFERROR(IF(AND($A131=VLOOKUP($A131&amp;"."&amp;$C131,UncollectibleLookup,2,FALSE),$C131=VLOOKUP($A131&amp;"."&amp;$C131,UncollectibleLookup,4,FALSE)),0,'Module C Corrected'!AB131),'Module C Corrected'!AB131)</f>
        <v>0</v>
      </c>
      <c r="AC131" s="2">
        <f>IF(ISBLANK('Module C Corrected'!AC131),"",'Module C Corrected'!AC131)</f>
        <v>-0.28000000000000003</v>
      </c>
      <c r="AD131" s="2">
        <f>IF(ISBLANK('Module C Corrected'!AD131),"",'Module C Corrected'!AD131)</f>
        <v>-0.28000000000000003</v>
      </c>
      <c r="AE131" s="2">
        <f>IF(ISBLANK('Module C Corrected'!AE131),"",'Module C Corrected'!AE131)</f>
        <v>-0.28000000000000003</v>
      </c>
      <c r="AF131" s="2">
        <f>IF(ISBLANK('Module C Corrected'!AF131),"",'Module C Corrected'!AF131)</f>
        <v>-0.28000000000000003</v>
      </c>
      <c r="AG131" s="2">
        <f>IF(ISBLANK('Module C Corrected'!AG131),"",'Module C Corrected'!AG131)</f>
        <v>-0.28000000000000003</v>
      </c>
      <c r="AH131" s="2">
        <f>IF(ISBLANK('Module C Corrected'!AH131),"",'Module C Corrected'!AH131)</f>
        <v>-0.28000000000000003</v>
      </c>
      <c r="AI131" s="2">
        <f>IF(ISBLANK('Module C Corrected'!AI131),"",'Module C Corrected'!AI131)</f>
        <v>-0.28000000000000003</v>
      </c>
      <c r="AJ131" s="2">
        <f>IF(ISBLANK('Module C Corrected'!AJ131),"",'Module C Corrected'!AJ131)</f>
        <v>-0.28000000000000003</v>
      </c>
      <c r="AK131" s="2">
        <f>IF(ISBLANK('Module C Corrected'!AK131),"",'Module C Corrected'!AK131)</f>
        <v>-0.28000000000000003</v>
      </c>
      <c r="AL131" s="2">
        <f>IF(ISBLANK('Module C Corrected'!AL131),"",'Module C Corrected'!AL131)</f>
        <v>-0.28000000000000003</v>
      </c>
      <c r="AM131" s="2">
        <f>IF(ISBLANK('Module C Corrected'!AM131),"",'Module C Corrected'!AM131)</f>
        <v>-0.28000000000000003</v>
      </c>
      <c r="AN131" s="2">
        <f>IF(ISBLANK('Module C Corrected'!AN131),"",'Module C Corrected'!AN131)</f>
        <v>-0.28000000000000003</v>
      </c>
      <c r="AO131" s="33">
        <f ca="1">IFERROR(IF(AND($A131=VLOOKUP($A131&amp;"."&amp;$C131,UncollectibleLookup,2,FALSE),$C131=VLOOKUP($A131&amp;"."&amp;$C131,UncollectibleLookup,4,FALSE)),0,'Module C Corrected'!AO131),'Module C Corrected'!AO131)</f>
        <v>0</v>
      </c>
      <c r="AP131" s="33">
        <f ca="1">IFERROR(IF(AND($A131=VLOOKUP($A131&amp;"."&amp;$C131,UncollectibleLookup,2,FALSE),$C131=VLOOKUP($A131&amp;"."&amp;$C131,UncollectibleLookup,4,FALSE)),0,'Module C Corrected'!AP131),'Module C Corrected'!AP131)</f>
        <v>0</v>
      </c>
      <c r="AQ131" s="33">
        <f ca="1">IFERROR(IF(AND($A131=VLOOKUP($A131&amp;"."&amp;$C131,UncollectibleLookup,2,FALSE),$C131=VLOOKUP($A131&amp;"."&amp;$C131,UncollectibleLookup,4,FALSE)),0,'Module C Corrected'!AQ131),'Module C Corrected'!AQ131)</f>
        <v>0</v>
      </c>
      <c r="AR131" s="33">
        <f ca="1">IFERROR(IF(AND($A131=VLOOKUP($A131&amp;"."&amp;$C131,UncollectibleLookup,2,FALSE),$C131=VLOOKUP($A131&amp;"."&amp;$C131,UncollectibleLookup,4,FALSE)),0,'Module C Corrected'!AR131),'Module C Corrected'!AR131)</f>
        <v>0</v>
      </c>
      <c r="AS131" s="33">
        <f ca="1">IFERROR(IF(AND($A131=VLOOKUP($A131&amp;"."&amp;$C131,UncollectibleLookup,2,FALSE),$C131=VLOOKUP($A131&amp;"."&amp;$C131,UncollectibleLookup,4,FALSE)),0,'Module C Corrected'!AS131),'Module C Corrected'!AS131)</f>
        <v>0</v>
      </c>
      <c r="AT131" s="33">
        <f ca="1">IFERROR(IF(AND($A131=VLOOKUP($A131&amp;"."&amp;$C131,UncollectibleLookup,2,FALSE),$C131=VLOOKUP($A131&amp;"."&amp;$C131,UncollectibleLookup,4,FALSE)),0,'Module C Corrected'!AT131),'Module C Corrected'!AT131)</f>
        <v>0</v>
      </c>
      <c r="AU131" s="33">
        <f ca="1">IFERROR(IF(AND($A131=VLOOKUP($A131&amp;"."&amp;$C131,UncollectibleLookup,2,FALSE),$C131=VLOOKUP($A131&amp;"."&amp;$C131,UncollectibleLookup,4,FALSE)),0,'Module C Corrected'!AU131),'Module C Corrected'!AU131)</f>
        <v>0</v>
      </c>
      <c r="AV131" s="33">
        <f ca="1">IFERROR(IF(AND($A131=VLOOKUP($A131&amp;"."&amp;$C131,UncollectibleLookup,2,FALSE),$C131=VLOOKUP($A131&amp;"."&amp;$C131,UncollectibleLookup,4,FALSE)),0,'Module C Corrected'!AV131),'Module C Corrected'!AV131)</f>
        <v>0</v>
      </c>
      <c r="AW131" s="33">
        <f ca="1">IFERROR(IF(AND($A131=VLOOKUP($A131&amp;"."&amp;$C131,UncollectibleLookup,2,FALSE),$C131=VLOOKUP($A131&amp;"."&amp;$C131,UncollectibleLookup,4,FALSE)),0,'Module C Corrected'!AW131),'Module C Corrected'!AW131)</f>
        <v>0</v>
      </c>
      <c r="AX131" s="33">
        <f ca="1">IFERROR(IF(AND($A131=VLOOKUP($A131&amp;"."&amp;$C131,UncollectibleLookup,2,FALSE),$C131=VLOOKUP($A131&amp;"."&amp;$C131,UncollectibleLookup,4,FALSE)),0,'Module C Corrected'!AX131),'Module C Corrected'!AX131)</f>
        <v>0</v>
      </c>
      <c r="AY131" s="33">
        <f ca="1">IFERROR(IF(AND($A131=VLOOKUP($A131&amp;"."&amp;$C131,UncollectibleLookup,2,FALSE),$C131=VLOOKUP($A131&amp;"."&amp;$C131,UncollectibleLookup,4,FALSE)),0,'Module C Corrected'!AY131),'Module C Corrected'!AY131)</f>
        <v>0</v>
      </c>
      <c r="AZ131" s="33">
        <f ca="1">IFERROR(IF(AND($A131=VLOOKUP($A131&amp;"."&amp;$C131,UncollectibleLookup,2,FALSE),$C131=VLOOKUP($A131&amp;"."&amp;$C131,UncollectibleLookup,4,FALSE)),0,'Module C Corrected'!AZ131),'Module C Corrected'!AZ131)</f>
        <v>0</v>
      </c>
      <c r="BA131" s="31">
        <f t="shared" ca="1" si="53"/>
        <v>0</v>
      </c>
      <c r="BB131" s="31">
        <f t="shared" ca="1" si="53"/>
        <v>0</v>
      </c>
      <c r="BC131" s="31">
        <f t="shared" ca="1" si="53"/>
        <v>0</v>
      </c>
      <c r="BD131" s="31">
        <f t="shared" ca="1" si="51"/>
        <v>0</v>
      </c>
      <c r="BE131" s="31">
        <f t="shared" ca="1" si="51"/>
        <v>0</v>
      </c>
      <c r="BF131" s="31">
        <f t="shared" ca="1" si="51"/>
        <v>0</v>
      </c>
      <c r="BG131" s="31">
        <f t="shared" ca="1" si="51"/>
        <v>0</v>
      </c>
      <c r="BH131" s="31">
        <f t="shared" ca="1" si="51"/>
        <v>0</v>
      </c>
      <c r="BI131" s="31">
        <f t="shared" ca="1" si="51"/>
        <v>0</v>
      </c>
      <c r="BJ131" s="31">
        <f t="shared" ca="1" si="57"/>
        <v>0</v>
      </c>
      <c r="BK131" s="31">
        <f t="shared" ca="1" si="57"/>
        <v>0</v>
      </c>
      <c r="BL131" s="31">
        <f t="shared" ca="1" si="57"/>
        <v>0</v>
      </c>
      <c r="BM131" s="6">
        <f t="shared" ca="1" si="68"/>
        <v>4.7500000000000001E-2</v>
      </c>
      <c r="BN131" s="6">
        <f t="shared" ca="1" si="68"/>
        <v>4.7500000000000001E-2</v>
      </c>
      <c r="BO131" s="6">
        <f t="shared" ca="1" si="68"/>
        <v>4.7500000000000001E-2</v>
      </c>
      <c r="BP131" s="6">
        <f t="shared" ca="1" si="68"/>
        <v>4.7500000000000001E-2</v>
      </c>
      <c r="BQ131" s="6">
        <f t="shared" ca="1" si="68"/>
        <v>4.7500000000000001E-2</v>
      </c>
      <c r="BR131" s="6">
        <f t="shared" ca="1" si="68"/>
        <v>4.7500000000000001E-2</v>
      </c>
      <c r="BS131" s="6">
        <f t="shared" ca="1" si="68"/>
        <v>4.7500000000000001E-2</v>
      </c>
      <c r="BT131" s="6">
        <f t="shared" ca="1" si="68"/>
        <v>4.7500000000000001E-2</v>
      </c>
      <c r="BU131" s="6">
        <f t="shared" ca="1" si="68"/>
        <v>4.7500000000000001E-2</v>
      </c>
      <c r="BV131" s="6">
        <f t="shared" ca="1" si="68"/>
        <v>4.7500000000000001E-2</v>
      </c>
      <c r="BW131" s="6">
        <f t="shared" ca="1" si="68"/>
        <v>4.7500000000000001E-2</v>
      </c>
      <c r="BX131" s="6">
        <f t="shared" ca="1" si="68"/>
        <v>4.7500000000000001E-2</v>
      </c>
      <c r="BY131" s="31">
        <f t="shared" ca="1" si="61"/>
        <v>0</v>
      </c>
      <c r="BZ131" s="31">
        <f t="shared" ca="1" si="61"/>
        <v>0</v>
      </c>
      <c r="CA131" s="31">
        <f t="shared" ca="1" si="61"/>
        <v>0</v>
      </c>
      <c r="CB131" s="31">
        <f t="shared" ca="1" si="58"/>
        <v>0</v>
      </c>
      <c r="CC131" s="31">
        <f t="shared" ca="1" si="58"/>
        <v>0</v>
      </c>
      <c r="CD131" s="31">
        <f t="shared" ca="1" si="58"/>
        <v>0</v>
      </c>
      <c r="CE131" s="31">
        <f t="shared" ca="1" si="58"/>
        <v>0</v>
      </c>
      <c r="CF131" s="31">
        <f t="shared" ca="1" si="58"/>
        <v>0</v>
      </c>
      <c r="CG131" s="31">
        <f t="shared" ca="1" si="58"/>
        <v>0</v>
      </c>
      <c r="CH131" s="31">
        <f t="shared" ca="1" si="58"/>
        <v>0</v>
      </c>
      <c r="CI131" s="31">
        <f t="shared" ca="1" si="58"/>
        <v>0</v>
      </c>
      <c r="CJ131" s="31">
        <f t="shared" ca="1" si="58"/>
        <v>0</v>
      </c>
      <c r="CK131" s="32">
        <f t="shared" ca="1" si="54"/>
        <v>0</v>
      </c>
      <c r="CL131" s="32">
        <f t="shared" ca="1" si="54"/>
        <v>0</v>
      </c>
      <c r="CM131" s="32">
        <f t="shared" ca="1" si="54"/>
        <v>0</v>
      </c>
      <c r="CN131" s="32">
        <f t="shared" ca="1" si="54"/>
        <v>0</v>
      </c>
      <c r="CO131" s="32">
        <f t="shared" ca="1" si="54"/>
        <v>0</v>
      </c>
      <c r="CP131" s="32">
        <f t="shared" ca="1" si="54"/>
        <v>0</v>
      </c>
      <c r="CQ131" s="32">
        <f t="shared" ca="1" si="54"/>
        <v>0</v>
      </c>
      <c r="CR131" s="32">
        <f t="shared" ca="1" si="54"/>
        <v>0</v>
      </c>
      <c r="CS131" s="32">
        <f t="shared" ca="1" si="54"/>
        <v>0</v>
      </c>
      <c r="CT131" s="32">
        <f t="shared" ca="1" si="59"/>
        <v>0</v>
      </c>
      <c r="CU131" s="32">
        <f t="shared" ca="1" si="59"/>
        <v>0</v>
      </c>
      <c r="CV131" s="32">
        <f t="shared" ca="1" si="59"/>
        <v>0</v>
      </c>
      <c r="CW131" s="31">
        <f t="shared" ca="1" si="70"/>
        <v>0</v>
      </c>
      <c r="CX131" s="31">
        <f t="shared" ca="1" si="70"/>
        <v>0</v>
      </c>
      <c r="CY131" s="31">
        <f t="shared" ca="1" si="70"/>
        <v>0</v>
      </c>
      <c r="CZ131" s="31">
        <f t="shared" ca="1" si="70"/>
        <v>0</v>
      </c>
      <c r="DA131" s="31">
        <f t="shared" ca="1" si="70"/>
        <v>0</v>
      </c>
      <c r="DB131" s="31">
        <f t="shared" ca="1" si="70"/>
        <v>0</v>
      </c>
      <c r="DC131" s="31">
        <f t="shared" ca="1" si="69"/>
        <v>0</v>
      </c>
      <c r="DD131" s="31">
        <f t="shared" ca="1" si="69"/>
        <v>0</v>
      </c>
      <c r="DE131" s="31">
        <f t="shared" ca="1" si="69"/>
        <v>0</v>
      </c>
      <c r="DF131" s="31">
        <f t="shared" ca="1" si="60"/>
        <v>0</v>
      </c>
      <c r="DG131" s="31">
        <f t="shared" ca="1" si="60"/>
        <v>0</v>
      </c>
      <c r="DH131" s="31">
        <f t="shared" ca="1" si="60"/>
        <v>0</v>
      </c>
      <c r="DI131" s="32">
        <f t="shared" ca="1" si="65"/>
        <v>0</v>
      </c>
      <c r="DJ131" s="32">
        <f t="shared" ca="1" si="65"/>
        <v>0</v>
      </c>
      <c r="DK131" s="32">
        <f t="shared" ca="1" si="65"/>
        <v>0</v>
      </c>
      <c r="DL131" s="32">
        <f t="shared" ca="1" si="62"/>
        <v>0</v>
      </c>
      <c r="DM131" s="32">
        <f t="shared" ca="1" si="62"/>
        <v>0</v>
      </c>
      <c r="DN131" s="32">
        <f t="shared" ca="1" si="62"/>
        <v>0</v>
      </c>
      <c r="DO131" s="32">
        <f t="shared" ca="1" si="46"/>
        <v>0</v>
      </c>
      <c r="DP131" s="32">
        <f t="shared" ca="1" si="46"/>
        <v>0</v>
      </c>
      <c r="DQ131" s="32">
        <f t="shared" ca="1" si="46"/>
        <v>0</v>
      </c>
      <c r="DR131" s="32">
        <f t="shared" ca="1" si="46"/>
        <v>0</v>
      </c>
      <c r="DS131" s="32">
        <f t="shared" ca="1" si="46"/>
        <v>0</v>
      </c>
      <c r="DT131" s="32">
        <f t="shared" ca="1" si="46"/>
        <v>0</v>
      </c>
      <c r="DU131" s="31">
        <f t="shared" ca="1" si="66"/>
        <v>0</v>
      </c>
      <c r="DV131" s="31">
        <f t="shared" ca="1" si="66"/>
        <v>0</v>
      </c>
      <c r="DW131" s="31">
        <f t="shared" ca="1" si="66"/>
        <v>0</v>
      </c>
      <c r="DX131" s="31">
        <f t="shared" ca="1" si="63"/>
        <v>0</v>
      </c>
      <c r="DY131" s="31">
        <f t="shared" ca="1" si="63"/>
        <v>0</v>
      </c>
      <c r="DZ131" s="31">
        <f t="shared" ca="1" si="63"/>
        <v>0</v>
      </c>
      <c r="EA131" s="31">
        <f t="shared" ca="1" si="47"/>
        <v>0</v>
      </c>
      <c r="EB131" s="31">
        <f t="shared" ca="1" si="47"/>
        <v>0</v>
      </c>
      <c r="EC131" s="31">
        <f t="shared" ca="1" si="47"/>
        <v>0</v>
      </c>
      <c r="ED131" s="31">
        <f t="shared" ca="1" si="47"/>
        <v>0</v>
      </c>
      <c r="EE131" s="31">
        <f t="shared" ca="1" si="47"/>
        <v>0</v>
      </c>
      <c r="EF131" s="31">
        <f t="shared" ca="1" si="47"/>
        <v>0</v>
      </c>
      <c r="EG131" s="32">
        <f t="shared" ca="1" si="67"/>
        <v>0</v>
      </c>
      <c r="EH131" s="32">
        <f t="shared" ca="1" si="67"/>
        <v>0</v>
      </c>
      <c r="EI131" s="32">
        <f t="shared" ca="1" si="67"/>
        <v>0</v>
      </c>
      <c r="EJ131" s="32">
        <f t="shared" ca="1" si="64"/>
        <v>0</v>
      </c>
      <c r="EK131" s="32">
        <f t="shared" ca="1" si="64"/>
        <v>0</v>
      </c>
      <c r="EL131" s="32">
        <f t="shared" ca="1" si="64"/>
        <v>0</v>
      </c>
      <c r="EM131" s="32">
        <f t="shared" ca="1" si="48"/>
        <v>0</v>
      </c>
      <c r="EN131" s="32">
        <f t="shared" ca="1" si="48"/>
        <v>0</v>
      </c>
      <c r="EO131" s="32">
        <f t="shared" ca="1" si="48"/>
        <v>0</v>
      </c>
      <c r="EP131" s="32">
        <f t="shared" ca="1" si="48"/>
        <v>0</v>
      </c>
      <c r="EQ131" s="32">
        <f t="shared" ca="1" si="48"/>
        <v>0</v>
      </c>
      <c r="ER131" s="32">
        <f t="shared" ca="1" si="48"/>
        <v>0</v>
      </c>
    </row>
    <row r="132" spans="1:148">
      <c r="A132" t="s">
        <v>434</v>
      </c>
      <c r="B132" s="1" t="s">
        <v>65</v>
      </c>
      <c r="C132" t="str">
        <f t="shared" ca="1" si="40"/>
        <v>TAB1</v>
      </c>
      <c r="D132" t="str">
        <f t="shared" ca="1" si="41"/>
        <v>Taber Wind Facility</v>
      </c>
      <c r="E132" s="51">
        <f ca="1">IFERROR(IF(AND($A132=VLOOKUP($A132&amp;"."&amp;$C132,UncollectibleLookup,2,FALSE),$C132=VLOOKUP($A132&amp;"."&amp;$C132,UncollectibleLookup,4,FALSE)),0,'Module C Corrected'!E132),'Module C Corrected'!E132)</f>
        <v>25353.782999999999</v>
      </c>
      <c r="F132" s="51">
        <f ca="1">IFERROR(IF(AND($A132=VLOOKUP($A132&amp;"."&amp;$C132,UncollectibleLookup,2,FALSE),$C132=VLOOKUP($A132&amp;"."&amp;$C132,UncollectibleLookup,4,FALSE)),0,'Module C Corrected'!F132),'Module C Corrected'!F132)</f>
        <v>12561.087</v>
      </c>
      <c r="G132" s="51">
        <f ca="1">IFERROR(IF(AND($A132=VLOOKUP($A132&amp;"."&amp;$C132,UncollectibleLookup,2,FALSE),$C132=VLOOKUP($A132&amp;"."&amp;$C132,UncollectibleLookup,4,FALSE)),0,'Module C Corrected'!G132),'Module C Corrected'!G132)</f>
        <v>25595.934000000001</v>
      </c>
      <c r="H132" s="51">
        <f ca="1">IFERROR(IF(AND($A132=VLOOKUP($A132&amp;"."&amp;$C132,UncollectibleLookup,2,FALSE),$C132=VLOOKUP($A132&amp;"."&amp;$C132,UncollectibleLookup,4,FALSE)),0,'Module C Corrected'!H132),'Module C Corrected'!H132)</f>
        <v>20983.439399999999</v>
      </c>
      <c r="I132" s="51">
        <f ca="1">IFERROR(IF(AND($A132=VLOOKUP($A132&amp;"."&amp;$C132,UncollectibleLookup,2,FALSE),$C132=VLOOKUP($A132&amp;"."&amp;$C132,UncollectibleLookup,4,FALSE)),0,'Module C Corrected'!I132),'Module C Corrected'!I132)</f>
        <v>19310.3694</v>
      </c>
      <c r="J132" s="51">
        <f ca="1">IFERROR(IF(AND($A132=VLOOKUP($A132&amp;"."&amp;$C132,UncollectibleLookup,2,FALSE),$C132=VLOOKUP($A132&amp;"."&amp;$C132,UncollectibleLookup,4,FALSE)),0,'Module C Corrected'!J132),'Module C Corrected'!J132)</f>
        <v>13037.3166</v>
      </c>
      <c r="K132" s="51">
        <f ca="1">IFERROR(IF(AND($A132=VLOOKUP($A132&amp;"."&amp;$C132,UncollectibleLookup,2,FALSE),$C132=VLOOKUP($A132&amp;"."&amp;$C132,UncollectibleLookup,4,FALSE)),0,'Module C Corrected'!K132),'Module C Corrected'!K132)</f>
        <v>10201.1322</v>
      </c>
      <c r="L132" s="51">
        <f ca="1">IFERROR(IF(AND($A132=VLOOKUP($A132&amp;"."&amp;$C132,UncollectibleLookup,2,FALSE),$C132=VLOOKUP($A132&amp;"."&amp;$C132,UncollectibleLookup,4,FALSE)),0,'Module C Corrected'!L132),'Module C Corrected'!L132)</f>
        <v>11190.005614199999</v>
      </c>
      <c r="M132" s="51">
        <f ca="1">IFERROR(IF(AND($A132=VLOOKUP($A132&amp;"."&amp;$C132,UncollectibleLookup,2,FALSE),$C132=VLOOKUP($A132&amp;"."&amp;$C132,UncollectibleLookup,4,FALSE)),0,'Module C Corrected'!M132),'Module C Corrected'!M132)</f>
        <v>19826.7639905</v>
      </c>
      <c r="N132" s="51">
        <f ca="1">IFERROR(IF(AND($A132=VLOOKUP($A132&amp;"."&amp;$C132,UncollectibleLookup,2,FALSE),$C132=VLOOKUP($A132&amp;"."&amp;$C132,UncollectibleLookup,4,FALSE)),0,'Module C Corrected'!N132),'Module C Corrected'!N132)</f>
        <v>18387.953182900001</v>
      </c>
      <c r="O132" s="51">
        <f ca="1">IFERROR(IF(AND($A132=VLOOKUP($A132&amp;"."&amp;$C132,UncollectibleLookup,2,FALSE),$C132=VLOOKUP($A132&amp;"."&amp;$C132,UncollectibleLookup,4,FALSE)),0,'Module C Corrected'!O132),'Module C Corrected'!O132)</f>
        <v>35923.491138600002</v>
      </c>
      <c r="P132" s="51">
        <f ca="1">IFERROR(IF(AND($A132=VLOOKUP($A132&amp;"."&amp;$C132,UncollectibleLookup,2,FALSE),$C132=VLOOKUP($A132&amp;"."&amp;$C132,UncollectibleLookup,4,FALSE)),0,'Module C Corrected'!P132),'Module C Corrected'!P132)</f>
        <v>15069.8858865</v>
      </c>
      <c r="Q132" s="32">
        <f ca="1">IFERROR(IF(AND($A132=VLOOKUP($A132&amp;"."&amp;$C132,UncollectibleLookup,2,FALSE),$C132=VLOOKUP($A132&amp;"."&amp;$C132,UncollectibleLookup,4,FALSE)),0,'Module C Corrected'!Q132),'Module C Corrected'!Q132)</f>
        <v>1557136.25</v>
      </c>
      <c r="R132" s="32">
        <f ca="1">IFERROR(IF(AND($A132=VLOOKUP($A132&amp;"."&amp;$C132,UncollectibleLookup,2,FALSE),$C132=VLOOKUP($A132&amp;"."&amp;$C132,UncollectibleLookup,4,FALSE)),0,'Module C Corrected'!R132),'Module C Corrected'!R132)</f>
        <v>560736.18999999994</v>
      </c>
      <c r="S132" s="32">
        <f ca="1">IFERROR(IF(AND($A132=VLOOKUP($A132&amp;"."&amp;$C132,UncollectibleLookup,2,FALSE),$C132=VLOOKUP($A132&amp;"."&amp;$C132,UncollectibleLookup,4,FALSE)),0,'Module C Corrected'!S132),'Module C Corrected'!S132)</f>
        <v>874818.91</v>
      </c>
      <c r="T132" s="32">
        <f ca="1">IFERROR(IF(AND($A132=VLOOKUP($A132&amp;"."&amp;$C132,UncollectibleLookup,2,FALSE),$C132=VLOOKUP($A132&amp;"."&amp;$C132,UncollectibleLookup,4,FALSE)),0,'Module C Corrected'!T132),'Module C Corrected'!T132)</f>
        <v>558989.17000000004</v>
      </c>
      <c r="U132" s="32">
        <f ca="1">IFERROR(IF(AND($A132=VLOOKUP($A132&amp;"."&amp;$C132,UncollectibleLookup,2,FALSE),$C132=VLOOKUP($A132&amp;"."&amp;$C132,UncollectibleLookup,4,FALSE)),0,'Module C Corrected'!U132),'Module C Corrected'!U132)</f>
        <v>578474.6</v>
      </c>
      <c r="V132" s="32">
        <f ca="1">IFERROR(IF(AND($A132=VLOOKUP($A132&amp;"."&amp;$C132,UncollectibleLookup,2,FALSE),$C132=VLOOKUP($A132&amp;"."&amp;$C132,UncollectibleLookup,4,FALSE)),0,'Module C Corrected'!V132),'Module C Corrected'!V132)</f>
        <v>311196.61</v>
      </c>
      <c r="W132" s="32">
        <f ca="1">IFERROR(IF(AND($A132=VLOOKUP($A132&amp;"."&amp;$C132,UncollectibleLookup,2,FALSE),$C132=VLOOKUP($A132&amp;"."&amp;$C132,UncollectibleLookup,4,FALSE)),0,'Module C Corrected'!W132),'Module C Corrected'!W132)</f>
        <v>324461.37</v>
      </c>
      <c r="X132" s="32">
        <f ca="1">IFERROR(IF(AND($A132=VLOOKUP($A132&amp;"."&amp;$C132,UncollectibleLookup,2,FALSE),$C132=VLOOKUP($A132&amp;"."&amp;$C132,UncollectibleLookup,4,FALSE)),0,'Module C Corrected'!X132),'Module C Corrected'!X132)</f>
        <v>347830.58</v>
      </c>
      <c r="Y132" s="32">
        <f ca="1">IFERROR(IF(AND($A132=VLOOKUP($A132&amp;"."&amp;$C132,UncollectibleLookup,2,FALSE),$C132=VLOOKUP($A132&amp;"."&amp;$C132,UncollectibleLookup,4,FALSE)),0,'Module C Corrected'!Y132),'Module C Corrected'!Y132)</f>
        <v>977894.2</v>
      </c>
      <c r="Z132" s="32">
        <f ca="1">IFERROR(IF(AND($A132=VLOOKUP($A132&amp;"."&amp;$C132,UncollectibleLookup,2,FALSE),$C132=VLOOKUP($A132&amp;"."&amp;$C132,UncollectibleLookup,4,FALSE)),0,'Module C Corrected'!Z132),'Module C Corrected'!Z132)</f>
        <v>556043.72</v>
      </c>
      <c r="AA132" s="32">
        <f ca="1">IFERROR(IF(AND($A132=VLOOKUP($A132&amp;"."&amp;$C132,UncollectibleLookup,2,FALSE),$C132=VLOOKUP($A132&amp;"."&amp;$C132,UncollectibleLookup,4,FALSE)),0,'Module C Corrected'!AA132),'Module C Corrected'!AA132)</f>
        <v>1671598.41</v>
      </c>
      <c r="AB132" s="32">
        <f ca="1">IFERROR(IF(AND($A132=VLOOKUP($A132&amp;"."&amp;$C132,UncollectibleLookup,2,FALSE),$C132=VLOOKUP($A132&amp;"."&amp;$C132,UncollectibleLookup,4,FALSE)),0,'Module C Corrected'!AB132),'Module C Corrected'!AB132)</f>
        <v>666004.38</v>
      </c>
      <c r="AC132" s="2">
        <f>IF(ISBLANK('Module C Corrected'!AC132),"",'Module C Corrected'!AC132)</f>
        <v>-0.71</v>
      </c>
      <c r="AD132" s="2">
        <f>IF(ISBLANK('Module C Corrected'!AD132),"",'Module C Corrected'!AD132)</f>
        <v>-0.71</v>
      </c>
      <c r="AE132" s="2">
        <f>IF(ISBLANK('Module C Corrected'!AE132),"",'Module C Corrected'!AE132)</f>
        <v>-0.71</v>
      </c>
      <c r="AF132" s="2">
        <f>IF(ISBLANK('Module C Corrected'!AF132),"",'Module C Corrected'!AF132)</f>
        <v>-0.71</v>
      </c>
      <c r="AG132" s="2">
        <f>IF(ISBLANK('Module C Corrected'!AG132),"",'Module C Corrected'!AG132)</f>
        <v>-0.71</v>
      </c>
      <c r="AH132" s="2">
        <f>IF(ISBLANK('Module C Corrected'!AH132),"",'Module C Corrected'!AH132)</f>
        <v>-0.71</v>
      </c>
      <c r="AI132" s="2">
        <f>IF(ISBLANK('Module C Corrected'!AI132),"",'Module C Corrected'!AI132)</f>
        <v>-0.71</v>
      </c>
      <c r="AJ132" s="2">
        <f>IF(ISBLANK('Module C Corrected'!AJ132),"",'Module C Corrected'!AJ132)</f>
        <v>-0.71</v>
      </c>
      <c r="AK132" s="2">
        <f>IF(ISBLANK('Module C Corrected'!AK132),"",'Module C Corrected'!AK132)</f>
        <v>-0.71</v>
      </c>
      <c r="AL132" s="2">
        <f>IF(ISBLANK('Module C Corrected'!AL132),"",'Module C Corrected'!AL132)</f>
        <v>-0.71</v>
      </c>
      <c r="AM132" s="2">
        <f>IF(ISBLANK('Module C Corrected'!AM132),"",'Module C Corrected'!AM132)</f>
        <v>-0.71</v>
      </c>
      <c r="AN132" s="2">
        <f>IF(ISBLANK('Module C Corrected'!AN132),"",'Module C Corrected'!AN132)</f>
        <v>-0.71</v>
      </c>
      <c r="AO132" s="33">
        <f ca="1">IFERROR(IF(AND($A132=VLOOKUP($A132&amp;"."&amp;$C132,UncollectibleLookup,2,FALSE),$C132=VLOOKUP($A132&amp;"."&amp;$C132,UncollectibleLookup,4,FALSE)),0,'Module C Corrected'!AO132),'Module C Corrected'!AO132)</f>
        <v>-11055.67</v>
      </c>
      <c r="AP132" s="33">
        <f ca="1">IFERROR(IF(AND($A132=VLOOKUP($A132&amp;"."&amp;$C132,UncollectibleLookup,2,FALSE),$C132=VLOOKUP($A132&amp;"."&amp;$C132,UncollectibleLookup,4,FALSE)),0,'Module C Corrected'!AP132),'Module C Corrected'!AP132)</f>
        <v>-3981.23</v>
      </c>
      <c r="AQ132" s="33">
        <f ca="1">IFERROR(IF(AND($A132=VLOOKUP($A132&amp;"."&amp;$C132,UncollectibleLookup,2,FALSE),$C132=VLOOKUP($A132&amp;"."&amp;$C132,UncollectibleLookup,4,FALSE)),0,'Module C Corrected'!AQ132),'Module C Corrected'!AQ132)</f>
        <v>-6211.21</v>
      </c>
      <c r="AR132" s="33">
        <f ca="1">IFERROR(IF(AND($A132=VLOOKUP($A132&amp;"."&amp;$C132,UncollectibleLookup,2,FALSE),$C132=VLOOKUP($A132&amp;"."&amp;$C132,UncollectibleLookup,4,FALSE)),0,'Module C Corrected'!AR132),'Module C Corrected'!AR132)</f>
        <v>-3968.82</v>
      </c>
      <c r="AS132" s="33">
        <f ca="1">IFERROR(IF(AND($A132=VLOOKUP($A132&amp;"."&amp;$C132,UncollectibleLookup,2,FALSE),$C132=VLOOKUP($A132&amp;"."&amp;$C132,UncollectibleLookup,4,FALSE)),0,'Module C Corrected'!AS132),'Module C Corrected'!AS132)</f>
        <v>-4107.17</v>
      </c>
      <c r="AT132" s="33">
        <f ca="1">IFERROR(IF(AND($A132=VLOOKUP($A132&amp;"."&amp;$C132,UncollectibleLookup,2,FALSE),$C132=VLOOKUP($A132&amp;"."&amp;$C132,UncollectibleLookup,4,FALSE)),0,'Module C Corrected'!AT132),'Module C Corrected'!AT132)</f>
        <v>-2209.5</v>
      </c>
      <c r="AU132" s="33">
        <f ca="1">IFERROR(IF(AND($A132=VLOOKUP($A132&amp;"."&amp;$C132,UncollectibleLookup,2,FALSE),$C132=VLOOKUP($A132&amp;"."&amp;$C132,UncollectibleLookup,4,FALSE)),0,'Module C Corrected'!AU132),'Module C Corrected'!AU132)</f>
        <v>-2303.6799999999998</v>
      </c>
      <c r="AV132" s="33">
        <f ca="1">IFERROR(IF(AND($A132=VLOOKUP($A132&amp;"."&amp;$C132,UncollectibleLookup,2,FALSE),$C132=VLOOKUP($A132&amp;"."&amp;$C132,UncollectibleLookup,4,FALSE)),0,'Module C Corrected'!AV132),'Module C Corrected'!AV132)</f>
        <v>-2469.6</v>
      </c>
      <c r="AW132" s="33">
        <f ca="1">IFERROR(IF(AND($A132=VLOOKUP($A132&amp;"."&amp;$C132,UncollectibleLookup,2,FALSE),$C132=VLOOKUP($A132&amp;"."&amp;$C132,UncollectibleLookup,4,FALSE)),0,'Module C Corrected'!AW132),'Module C Corrected'!AW132)</f>
        <v>-6943.05</v>
      </c>
      <c r="AX132" s="33">
        <f ca="1">IFERROR(IF(AND($A132=VLOOKUP($A132&amp;"."&amp;$C132,UncollectibleLookup,2,FALSE),$C132=VLOOKUP($A132&amp;"."&amp;$C132,UncollectibleLookup,4,FALSE)),0,'Module C Corrected'!AX132),'Module C Corrected'!AX132)</f>
        <v>-3947.91</v>
      </c>
      <c r="AY132" s="33">
        <f ca="1">IFERROR(IF(AND($A132=VLOOKUP($A132&amp;"."&amp;$C132,UncollectibleLookup,2,FALSE),$C132=VLOOKUP($A132&amp;"."&amp;$C132,UncollectibleLookup,4,FALSE)),0,'Module C Corrected'!AY132),'Module C Corrected'!AY132)</f>
        <v>-11868.35</v>
      </c>
      <c r="AZ132" s="33">
        <f ca="1">IFERROR(IF(AND($A132=VLOOKUP($A132&amp;"."&amp;$C132,UncollectibleLookup,2,FALSE),$C132=VLOOKUP($A132&amp;"."&amp;$C132,UncollectibleLookup,4,FALSE)),0,'Module C Corrected'!AZ132),'Module C Corrected'!AZ132)</f>
        <v>-4728.63</v>
      </c>
      <c r="BA132" s="31">
        <f t="shared" ca="1" si="53"/>
        <v>-467.14</v>
      </c>
      <c r="BB132" s="31">
        <f t="shared" ca="1" si="53"/>
        <v>-168.22</v>
      </c>
      <c r="BC132" s="31">
        <f t="shared" ca="1" si="53"/>
        <v>-262.45</v>
      </c>
      <c r="BD132" s="31">
        <f t="shared" ca="1" si="51"/>
        <v>-223.6</v>
      </c>
      <c r="BE132" s="31">
        <f t="shared" ca="1" si="51"/>
        <v>-231.39</v>
      </c>
      <c r="BF132" s="31">
        <f t="shared" ca="1" si="51"/>
        <v>-124.48</v>
      </c>
      <c r="BG132" s="31">
        <f t="shared" ca="1" si="51"/>
        <v>0</v>
      </c>
      <c r="BH132" s="31">
        <f t="shared" ca="1" si="51"/>
        <v>0</v>
      </c>
      <c r="BI132" s="31">
        <f t="shared" ca="1" si="51"/>
        <v>0</v>
      </c>
      <c r="BJ132" s="31">
        <f t="shared" ca="1" si="57"/>
        <v>-667.25</v>
      </c>
      <c r="BK132" s="31">
        <f t="shared" ca="1" si="57"/>
        <v>-2005.92</v>
      </c>
      <c r="BL132" s="31">
        <f t="shared" ca="1" si="57"/>
        <v>-799.21</v>
      </c>
      <c r="BM132" s="6">
        <f t="shared" ca="1" si="68"/>
        <v>-6.13E-2</v>
      </c>
      <c r="BN132" s="6">
        <f t="shared" ca="1" si="68"/>
        <v>-6.13E-2</v>
      </c>
      <c r="BO132" s="6">
        <f t="shared" ca="1" si="68"/>
        <v>-6.13E-2</v>
      </c>
      <c r="BP132" s="6">
        <f t="shared" ca="1" si="68"/>
        <v>-6.13E-2</v>
      </c>
      <c r="BQ132" s="6">
        <f t="shared" ca="1" si="68"/>
        <v>-6.13E-2</v>
      </c>
      <c r="BR132" s="6">
        <f t="shared" ca="1" si="68"/>
        <v>-6.13E-2</v>
      </c>
      <c r="BS132" s="6">
        <f t="shared" ca="1" si="68"/>
        <v>-6.13E-2</v>
      </c>
      <c r="BT132" s="6">
        <f t="shared" ca="1" si="68"/>
        <v>-6.13E-2</v>
      </c>
      <c r="BU132" s="6">
        <f t="shared" ca="1" si="68"/>
        <v>-6.13E-2</v>
      </c>
      <c r="BV132" s="6">
        <f t="shared" ca="1" si="68"/>
        <v>-6.13E-2</v>
      </c>
      <c r="BW132" s="6">
        <f t="shared" ca="1" si="68"/>
        <v>-6.13E-2</v>
      </c>
      <c r="BX132" s="6">
        <f t="shared" ca="1" si="68"/>
        <v>-6.13E-2</v>
      </c>
      <c r="BY132" s="31">
        <f t="shared" ca="1" si="61"/>
        <v>-95452.45</v>
      </c>
      <c r="BZ132" s="31">
        <f t="shared" ca="1" si="61"/>
        <v>-34373.129999999997</v>
      </c>
      <c r="CA132" s="31">
        <f t="shared" ca="1" si="61"/>
        <v>-53626.400000000001</v>
      </c>
      <c r="CB132" s="31">
        <f t="shared" ca="1" si="58"/>
        <v>-34266.04</v>
      </c>
      <c r="CC132" s="31">
        <f t="shared" ca="1" si="58"/>
        <v>-35460.49</v>
      </c>
      <c r="CD132" s="31">
        <f t="shared" ca="1" si="58"/>
        <v>-19076.349999999999</v>
      </c>
      <c r="CE132" s="31">
        <f t="shared" ca="1" si="58"/>
        <v>-19889.48</v>
      </c>
      <c r="CF132" s="31">
        <f t="shared" ca="1" si="58"/>
        <v>-21322.01</v>
      </c>
      <c r="CG132" s="31">
        <f t="shared" ca="1" si="58"/>
        <v>-59944.91</v>
      </c>
      <c r="CH132" s="31">
        <f t="shared" ca="1" si="58"/>
        <v>-34085.480000000003</v>
      </c>
      <c r="CI132" s="31">
        <f t="shared" ca="1" si="58"/>
        <v>-102468.98</v>
      </c>
      <c r="CJ132" s="31">
        <f t="shared" ca="1" si="58"/>
        <v>-40826.07</v>
      </c>
      <c r="CK132" s="32">
        <f t="shared" ref="CK132:CV146" ca="1" si="71">ROUND(Q132*$CV$3,2)</f>
        <v>3892.84</v>
      </c>
      <c r="CL132" s="32">
        <f t="shared" ca="1" si="71"/>
        <v>1401.84</v>
      </c>
      <c r="CM132" s="32">
        <f t="shared" ca="1" si="71"/>
        <v>2187.0500000000002</v>
      </c>
      <c r="CN132" s="32">
        <f t="shared" ca="1" si="71"/>
        <v>1397.47</v>
      </c>
      <c r="CO132" s="32">
        <f t="shared" ca="1" si="71"/>
        <v>1446.19</v>
      </c>
      <c r="CP132" s="32">
        <f t="shared" ca="1" si="71"/>
        <v>777.99</v>
      </c>
      <c r="CQ132" s="32">
        <f t="shared" ca="1" si="71"/>
        <v>811.15</v>
      </c>
      <c r="CR132" s="32">
        <f t="shared" ca="1" si="71"/>
        <v>869.58</v>
      </c>
      <c r="CS132" s="32">
        <f t="shared" ca="1" si="71"/>
        <v>2444.7399999999998</v>
      </c>
      <c r="CT132" s="32">
        <f t="shared" ca="1" si="59"/>
        <v>1390.11</v>
      </c>
      <c r="CU132" s="32">
        <f t="shared" ca="1" si="59"/>
        <v>4179</v>
      </c>
      <c r="CV132" s="32">
        <f t="shared" ca="1" si="59"/>
        <v>1665.01</v>
      </c>
      <c r="CW132" s="31">
        <f t="shared" ca="1" si="70"/>
        <v>-80036.800000000003</v>
      </c>
      <c r="CX132" s="31">
        <f t="shared" ca="1" si="70"/>
        <v>-28821.84</v>
      </c>
      <c r="CY132" s="31">
        <f t="shared" ca="1" si="70"/>
        <v>-44965.69</v>
      </c>
      <c r="CZ132" s="31">
        <f t="shared" ca="1" si="70"/>
        <v>-28676.15</v>
      </c>
      <c r="DA132" s="31">
        <f t="shared" ca="1" si="70"/>
        <v>-29675.739999999998</v>
      </c>
      <c r="DB132" s="31">
        <f t="shared" ca="1" si="70"/>
        <v>-15964.379999999997</v>
      </c>
      <c r="DC132" s="31">
        <f t="shared" ca="1" si="69"/>
        <v>-16774.649999999998</v>
      </c>
      <c r="DD132" s="31">
        <f t="shared" ca="1" si="69"/>
        <v>-17982.829999999998</v>
      </c>
      <c r="DE132" s="31">
        <f t="shared" ca="1" si="69"/>
        <v>-50557.120000000003</v>
      </c>
      <c r="DF132" s="31">
        <f t="shared" ca="1" si="60"/>
        <v>-28080.210000000003</v>
      </c>
      <c r="DG132" s="31">
        <f t="shared" ca="1" si="60"/>
        <v>-84415.709999999992</v>
      </c>
      <c r="DH132" s="31">
        <f t="shared" ca="1" si="60"/>
        <v>-33633.22</v>
      </c>
      <c r="DI132" s="32">
        <f t="shared" ca="1" si="65"/>
        <v>-4001.84</v>
      </c>
      <c r="DJ132" s="32">
        <f t="shared" ca="1" si="65"/>
        <v>-1441.09</v>
      </c>
      <c r="DK132" s="32">
        <f t="shared" ca="1" si="65"/>
        <v>-2248.2800000000002</v>
      </c>
      <c r="DL132" s="32">
        <f t="shared" ca="1" si="62"/>
        <v>-1433.81</v>
      </c>
      <c r="DM132" s="32">
        <f t="shared" ca="1" si="62"/>
        <v>-1483.79</v>
      </c>
      <c r="DN132" s="32">
        <f t="shared" ca="1" si="62"/>
        <v>-798.22</v>
      </c>
      <c r="DO132" s="32">
        <f t="shared" ca="1" si="46"/>
        <v>-838.73</v>
      </c>
      <c r="DP132" s="32">
        <f t="shared" ca="1" si="46"/>
        <v>-899.14</v>
      </c>
      <c r="DQ132" s="32">
        <f t="shared" ca="1" si="46"/>
        <v>-2527.86</v>
      </c>
      <c r="DR132" s="32">
        <f t="shared" ref="DR132:DT146" ca="1" si="72">ROUND(DF132*5%,2)</f>
        <v>-1404.01</v>
      </c>
      <c r="DS132" s="32">
        <f t="shared" ca="1" si="72"/>
        <v>-4220.79</v>
      </c>
      <c r="DT132" s="32">
        <f t="shared" ca="1" si="72"/>
        <v>-1681.66</v>
      </c>
      <c r="DU132" s="31">
        <f t="shared" ca="1" si="66"/>
        <v>-25785.47</v>
      </c>
      <c r="DV132" s="31">
        <f t="shared" ca="1" si="66"/>
        <v>-9218.2199999999993</v>
      </c>
      <c r="DW132" s="31">
        <f t="shared" ca="1" si="66"/>
        <v>-14286.72</v>
      </c>
      <c r="DX132" s="31">
        <f t="shared" ca="1" si="63"/>
        <v>-9056.33</v>
      </c>
      <c r="DY132" s="31">
        <f t="shared" ca="1" si="63"/>
        <v>-9323.23</v>
      </c>
      <c r="DZ132" s="31">
        <f t="shared" ca="1" si="63"/>
        <v>-4988.41</v>
      </c>
      <c r="EA132" s="31">
        <f t="shared" ca="1" si="47"/>
        <v>-5214.03</v>
      </c>
      <c r="EB132" s="31">
        <f t="shared" ca="1" si="47"/>
        <v>-5559.02</v>
      </c>
      <c r="EC132" s="31">
        <f t="shared" ca="1" si="47"/>
        <v>-15542.8</v>
      </c>
      <c r="ED132" s="31">
        <f t="shared" ref="ED132:EF146" ca="1" si="73">ROUND(DF132*ED$3,2)</f>
        <v>-8586.5499999999993</v>
      </c>
      <c r="EE132" s="31">
        <f t="shared" ca="1" si="73"/>
        <v>-25669.8</v>
      </c>
      <c r="EF132" s="31">
        <f t="shared" ca="1" si="73"/>
        <v>-10172.17</v>
      </c>
      <c r="EG132" s="32">
        <f t="shared" ca="1" si="67"/>
        <v>-109824.11</v>
      </c>
      <c r="EH132" s="32">
        <f t="shared" ca="1" si="67"/>
        <v>-39481.15</v>
      </c>
      <c r="EI132" s="32">
        <f t="shared" ca="1" si="67"/>
        <v>-61500.69</v>
      </c>
      <c r="EJ132" s="32">
        <f t="shared" ca="1" si="64"/>
        <v>-39166.29</v>
      </c>
      <c r="EK132" s="32">
        <f t="shared" ca="1" si="64"/>
        <v>-40482.759999999995</v>
      </c>
      <c r="EL132" s="32">
        <f t="shared" ca="1" si="64"/>
        <v>-21751.01</v>
      </c>
      <c r="EM132" s="32">
        <f t="shared" ca="1" si="48"/>
        <v>-22827.409999999996</v>
      </c>
      <c r="EN132" s="32">
        <f t="shared" ca="1" si="48"/>
        <v>-24440.989999999998</v>
      </c>
      <c r="EO132" s="32">
        <f t="shared" ca="1" si="48"/>
        <v>-68627.78</v>
      </c>
      <c r="EP132" s="32">
        <f t="shared" ref="EP132:ER146" ca="1" si="74">DF132+DR132+ED132</f>
        <v>-38070.770000000004</v>
      </c>
      <c r="EQ132" s="32">
        <f t="shared" ca="1" si="74"/>
        <v>-114306.29999999999</v>
      </c>
      <c r="ER132" s="32">
        <f t="shared" ca="1" si="74"/>
        <v>-45487.05</v>
      </c>
    </row>
    <row r="133" spans="1:148">
      <c r="A133" t="s">
        <v>509</v>
      </c>
      <c r="B133" s="1" t="s">
        <v>118</v>
      </c>
      <c r="C133" t="str">
        <f t="shared" ref="C133:C146" ca="1" si="75">VLOOKUP($B133,LocationLookup,2,FALSE)</f>
        <v>TAY1</v>
      </c>
      <c r="D133" t="str">
        <f t="shared" ref="D133:D146" ca="1" si="76">VLOOKUP($C133,LossFactorLookup,2,FALSE)</f>
        <v>Taylor Hydro Facility</v>
      </c>
      <c r="E133" s="51">
        <f ca="1">IFERROR(IF(AND($A133=VLOOKUP($A133&amp;"."&amp;$C133,UncollectibleLookup,2,FALSE),$C133=VLOOKUP($A133&amp;"."&amp;$C133,UncollectibleLookup,4,FALSE)),0,'Module C Corrected'!E133),'Module C Corrected'!E133)</f>
        <v>0</v>
      </c>
      <c r="F133" s="51">
        <f ca="1">IFERROR(IF(AND($A133=VLOOKUP($A133&amp;"."&amp;$C133,UncollectibleLookup,2,FALSE),$C133=VLOOKUP($A133&amp;"."&amp;$C133,UncollectibleLookup,4,FALSE)),0,'Module C Corrected'!F133),'Module C Corrected'!F133)</f>
        <v>0</v>
      </c>
      <c r="G133" s="51">
        <f ca="1">IFERROR(IF(AND($A133=VLOOKUP($A133&amp;"."&amp;$C133,UncollectibleLookup,2,FALSE),$C133=VLOOKUP($A133&amp;"."&amp;$C133,UncollectibleLookup,4,FALSE)),0,'Module C Corrected'!G133),'Module C Corrected'!G133)</f>
        <v>0</v>
      </c>
      <c r="H133" s="51">
        <f ca="1">IFERROR(IF(AND($A133=VLOOKUP($A133&amp;"."&amp;$C133,UncollectibleLookup,2,FALSE),$C133=VLOOKUP($A133&amp;"."&amp;$C133,UncollectibleLookup,4,FALSE)),0,'Module C Corrected'!H133),'Module C Corrected'!H133)</f>
        <v>0</v>
      </c>
      <c r="I133" s="51">
        <f ca="1">IFERROR(IF(AND($A133=VLOOKUP($A133&amp;"."&amp;$C133,UncollectibleLookup,2,FALSE),$C133=VLOOKUP($A133&amp;"."&amp;$C133,UncollectibleLookup,4,FALSE)),0,'Module C Corrected'!I133),'Module C Corrected'!I133)</f>
        <v>5671.1796999999997</v>
      </c>
      <c r="J133" s="51">
        <f ca="1">IFERROR(IF(AND($A133=VLOOKUP($A133&amp;"."&amp;$C133,UncollectibleLookup,2,FALSE),$C133=VLOOKUP($A133&amp;"."&amp;$C133,UncollectibleLookup,4,FALSE)),0,'Module C Corrected'!J133),'Module C Corrected'!J133)</f>
        <v>9599.2880000000005</v>
      </c>
      <c r="K133" s="51">
        <f ca="1">IFERROR(IF(AND($A133=VLOOKUP($A133&amp;"."&amp;$C133,UncollectibleLookup,2,FALSE),$C133=VLOOKUP($A133&amp;"."&amp;$C133,UncollectibleLookup,4,FALSE)),0,'Module C Corrected'!K133),'Module C Corrected'!K133)</f>
        <v>9959.2445000000007</v>
      </c>
      <c r="L133" s="51">
        <f ca="1">IFERROR(IF(AND($A133=VLOOKUP($A133&amp;"."&amp;$C133,UncollectibleLookup,2,FALSE),$C133=VLOOKUP($A133&amp;"."&amp;$C133,UncollectibleLookup,4,FALSE)),0,'Module C Corrected'!L133),'Module C Corrected'!L133)</f>
        <v>6743.7264999999998</v>
      </c>
      <c r="M133" s="51">
        <f ca="1">IFERROR(IF(AND($A133=VLOOKUP($A133&amp;"."&amp;$C133,UncollectibleLookup,2,FALSE),$C133=VLOOKUP($A133&amp;"."&amp;$C133,UncollectibleLookup,4,FALSE)),0,'Module C Corrected'!M133),'Module C Corrected'!M133)</f>
        <v>8112.4522999999999</v>
      </c>
      <c r="N133" s="51">
        <f ca="1">IFERROR(IF(AND($A133=VLOOKUP($A133&amp;"."&amp;$C133,UncollectibleLookup,2,FALSE),$C133=VLOOKUP($A133&amp;"."&amp;$C133,UncollectibleLookup,4,FALSE)),0,'Module C Corrected'!N133),'Module C Corrected'!N133)</f>
        <v>2721.7716999999998</v>
      </c>
      <c r="O133" s="51">
        <f ca="1">IFERROR(IF(AND($A133=VLOOKUP($A133&amp;"."&amp;$C133,UncollectibleLookup,2,FALSE),$C133=VLOOKUP($A133&amp;"."&amp;$C133,UncollectibleLookup,4,FALSE)),0,'Module C Corrected'!O133),'Module C Corrected'!O133)</f>
        <v>0</v>
      </c>
      <c r="P133" s="51">
        <f ca="1">IFERROR(IF(AND($A133=VLOOKUP($A133&amp;"."&amp;$C133,UncollectibleLookup,2,FALSE),$C133=VLOOKUP($A133&amp;"."&amp;$C133,UncollectibleLookup,4,FALSE)),0,'Module C Corrected'!P133),'Module C Corrected'!P133)</f>
        <v>0</v>
      </c>
      <c r="Q133" s="32">
        <f ca="1">IFERROR(IF(AND($A133=VLOOKUP($A133&amp;"."&amp;$C133,UncollectibleLookup,2,FALSE),$C133=VLOOKUP($A133&amp;"."&amp;$C133,UncollectibleLookup,4,FALSE)),0,'Module C Corrected'!Q133),'Module C Corrected'!Q133)</f>
        <v>0</v>
      </c>
      <c r="R133" s="32">
        <f ca="1">IFERROR(IF(AND($A133=VLOOKUP($A133&amp;"."&amp;$C133,UncollectibleLookup,2,FALSE),$C133=VLOOKUP($A133&amp;"."&amp;$C133,UncollectibleLookup,4,FALSE)),0,'Module C Corrected'!R133),'Module C Corrected'!R133)</f>
        <v>0</v>
      </c>
      <c r="S133" s="32">
        <f ca="1">IFERROR(IF(AND($A133=VLOOKUP($A133&amp;"."&amp;$C133,UncollectibleLookup,2,FALSE),$C133=VLOOKUP($A133&amp;"."&amp;$C133,UncollectibleLookup,4,FALSE)),0,'Module C Corrected'!S133),'Module C Corrected'!S133)</f>
        <v>0</v>
      </c>
      <c r="T133" s="32">
        <f ca="1">IFERROR(IF(AND($A133=VLOOKUP($A133&amp;"."&amp;$C133,UncollectibleLookup,2,FALSE),$C133=VLOOKUP($A133&amp;"."&amp;$C133,UncollectibleLookup,4,FALSE)),0,'Module C Corrected'!T133),'Module C Corrected'!T133)</f>
        <v>0</v>
      </c>
      <c r="U133" s="32">
        <f ca="1">IFERROR(IF(AND($A133=VLOOKUP($A133&amp;"."&amp;$C133,UncollectibleLookup,2,FALSE),$C133=VLOOKUP($A133&amp;"."&amp;$C133,UncollectibleLookup,4,FALSE)),0,'Module C Corrected'!U133),'Module C Corrected'!U133)</f>
        <v>181790.74</v>
      </c>
      <c r="V133" s="32">
        <f ca="1">IFERROR(IF(AND($A133=VLOOKUP($A133&amp;"."&amp;$C133,UncollectibleLookup,2,FALSE),$C133=VLOOKUP($A133&amp;"."&amp;$C133,UncollectibleLookup,4,FALSE)),0,'Module C Corrected'!V133),'Module C Corrected'!V133)</f>
        <v>321285.88</v>
      </c>
      <c r="W133" s="32">
        <f ca="1">IFERROR(IF(AND($A133=VLOOKUP($A133&amp;"."&amp;$C133,UncollectibleLookup,2,FALSE),$C133=VLOOKUP($A133&amp;"."&amp;$C133,UncollectibleLookup,4,FALSE)),0,'Module C Corrected'!W133),'Module C Corrected'!W133)</f>
        <v>406527.13</v>
      </c>
      <c r="X133" s="32">
        <f ca="1">IFERROR(IF(AND($A133=VLOOKUP($A133&amp;"."&amp;$C133,UncollectibleLookup,2,FALSE),$C133=VLOOKUP($A133&amp;"."&amp;$C133,UncollectibleLookup,4,FALSE)),0,'Module C Corrected'!X133),'Module C Corrected'!X133)</f>
        <v>231248.1</v>
      </c>
      <c r="Y133" s="32">
        <f ca="1">IFERROR(IF(AND($A133=VLOOKUP($A133&amp;"."&amp;$C133,UncollectibleLookup,2,FALSE),$C133=VLOOKUP($A133&amp;"."&amp;$C133,UncollectibleLookup,4,FALSE)),0,'Module C Corrected'!Y133),'Module C Corrected'!Y133)</f>
        <v>587329.06999999995</v>
      </c>
      <c r="Z133" s="32">
        <f ca="1">IFERROR(IF(AND($A133=VLOOKUP($A133&amp;"."&amp;$C133,UncollectibleLookup,2,FALSE),$C133=VLOOKUP($A133&amp;"."&amp;$C133,UncollectibleLookup,4,FALSE)),0,'Module C Corrected'!Z133),'Module C Corrected'!Z133)</f>
        <v>80337.95</v>
      </c>
      <c r="AA133" s="32">
        <f ca="1">IFERROR(IF(AND($A133=VLOOKUP($A133&amp;"."&amp;$C133,UncollectibleLookup,2,FALSE),$C133=VLOOKUP($A133&amp;"."&amp;$C133,UncollectibleLookup,4,FALSE)),0,'Module C Corrected'!AA133),'Module C Corrected'!AA133)</f>
        <v>0</v>
      </c>
      <c r="AB133" s="32">
        <f ca="1">IFERROR(IF(AND($A133=VLOOKUP($A133&amp;"."&amp;$C133,UncollectibleLookup,2,FALSE),$C133=VLOOKUP($A133&amp;"."&amp;$C133,UncollectibleLookup,4,FALSE)),0,'Module C Corrected'!AB133),'Module C Corrected'!AB133)</f>
        <v>0</v>
      </c>
      <c r="AC133" s="2">
        <f>IF(ISBLANK('Module C Corrected'!AC133),"",'Module C Corrected'!AC133)</f>
        <v>1.68</v>
      </c>
      <c r="AD133" s="2">
        <f>IF(ISBLANK('Module C Corrected'!AD133),"",'Module C Corrected'!AD133)</f>
        <v>1.68</v>
      </c>
      <c r="AE133" s="2">
        <f>IF(ISBLANK('Module C Corrected'!AE133),"",'Module C Corrected'!AE133)</f>
        <v>1.68</v>
      </c>
      <c r="AF133" s="2">
        <f>IF(ISBLANK('Module C Corrected'!AF133),"",'Module C Corrected'!AF133)</f>
        <v>1.68</v>
      </c>
      <c r="AG133" s="2">
        <f>IF(ISBLANK('Module C Corrected'!AG133),"",'Module C Corrected'!AG133)</f>
        <v>1.68</v>
      </c>
      <c r="AH133" s="2">
        <f>IF(ISBLANK('Module C Corrected'!AH133),"",'Module C Corrected'!AH133)</f>
        <v>1.68</v>
      </c>
      <c r="AI133" s="2">
        <f>IF(ISBLANK('Module C Corrected'!AI133),"",'Module C Corrected'!AI133)</f>
        <v>1.68</v>
      </c>
      <c r="AJ133" s="2">
        <f>IF(ISBLANK('Module C Corrected'!AJ133),"",'Module C Corrected'!AJ133)</f>
        <v>1.68</v>
      </c>
      <c r="AK133" s="2">
        <f>IF(ISBLANK('Module C Corrected'!AK133),"",'Module C Corrected'!AK133)</f>
        <v>1.68</v>
      </c>
      <c r="AL133" s="2">
        <f>IF(ISBLANK('Module C Corrected'!AL133),"",'Module C Corrected'!AL133)</f>
        <v>1.68</v>
      </c>
      <c r="AM133" s="2">
        <f>IF(ISBLANK('Module C Corrected'!AM133),"",'Module C Corrected'!AM133)</f>
        <v>1.68</v>
      </c>
      <c r="AN133" s="2">
        <f>IF(ISBLANK('Module C Corrected'!AN133),"",'Module C Corrected'!AN133)</f>
        <v>1.68</v>
      </c>
      <c r="AO133" s="33">
        <f ca="1">IFERROR(IF(AND($A133=VLOOKUP($A133&amp;"."&amp;$C133,UncollectibleLookup,2,FALSE),$C133=VLOOKUP($A133&amp;"."&amp;$C133,UncollectibleLookup,4,FALSE)),0,'Module C Corrected'!AO133),'Module C Corrected'!AO133)</f>
        <v>0</v>
      </c>
      <c r="AP133" s="33">
        <f ca="1">IFERROR(IF(AND($A133=VLOOKUP($A133&amp;"."&amp;$C133,UncollectibleLookup,2,FALSE),$C133=VLOOKUP($A133&amp;"."&amp;$C133,UncollectibleLookup,4,FALSE)),0,'Module C Corrected'!AP133),'Module C Corrected'!AP133)</f>
        <v>0</v>
      </c>
      <c r="AQ133" s="33">
        <f ca="1">IFERROR(IF(AND($A133=VLOOKUP($A133&amp;"."&amp;$C133,UncollectibleLookup,2,FALSE),$C133=VLOOKUP($A133&amp;"."&amp;$C133,UncollectibleLookup,4,FALSE)),0,'Module C Corrected'!AQ133),'Module C Corrected'!AQ133)</f>
        <v>0</v>
      </c>
      <c r="AR133" s="33">
        <f ca="1">IFERROR(IF(AND($A133=VLOOKUP($A133&amp;"."&amp;$C133,UncollectibleLookup,2,FALSE),$C133=VLOOKUP($A133&amp;"."&amp;$C133,UncollectibleLookup,4,FALSE)),0,'Module C Corrected'!AR133),'Module C Corrected'!AR133)</f>
        <v>0</v>
      </c>
      <c r="AS133" s="33">
        <f ca="1">IFERROR(IF(AND($A133=VLOOKUP($A133&amp;"."&amp;$C133,UncollectibleLookup,2,FALSE),$C133=VLOOKUP($A133&amp;"."&amp;$C133,UncollectibleLookup,4,FALSE)),0,'Module C Corrected'!AS133),'Module C Corrected'!AS133)</f>
        <v>3054.08</v>
      </c>
      <c r="AT133" s="33">
        <f ca="1">IFERROR(IF(AND($A133=VLOOKUP($A133&amp;"."&amp;$C133,UncollectibleLookup,2,FALSE),$C133=VLOOKUP($A133&amp;"."&amp;$C133,UncollectibleLookup,4,FALSE)),0,'Module C Corrected'!AT133),'Module C Corrected'!AT133)</f>
        <v>5397.6</v>
      </c>
      <c r="AU133" s="33">
        <f ca="1">IFERROR(IF(AND($A133=VLOOKUP($A133&amp;"."&amp;$C133,UncollectibleLookup,2,FALSE),$C133=VLOOKUP($A133&amp;"."&amp;$C133,UncollectibleLookup,4,FALSE)),0,'Module C Corrected'!AU133),'Module C Corrected'!AU133)</f>
        <v>6829.66</v>
      </c>
      <c r="AV133" s="33">
        <f ca="1">IFERROR(IF(AND($A133=VLOOKUP($A133&amp;"."&amp;$C133,UncollectibleLookup,2,FALSE),$C133=VLOOKUP($A133&amp;"."&amp;$C133,UncollectibleLookup,4,FALSE)),0,'Module C Corrected'!AV133),'Module C Corrected'!AV133)</f>
        <v>3884.97</v>
      </c>
      <c r="AW133" s="33">
        <f ca="1">IFERROR(IF(AND($A133=VLOOKUP($A133&amp;"."&amp;$C133,UncollectibleLookup,2,FALSE),$C133=VLOOKUP($A133&amp;"."&amp;$C133,UncollectibleLookup,4,FALSE)),0,'Module C Corrected'!AW133),'Module C Corrected'!AW133)</f>
        <v>9867.1299999999992</v>
      </c>
      <c r="AX133" s="33">
        <f ca="1">IFERROR(IF(AND($A133=VLOOKUP($A133&amp;"."&amp;$C133,UncollectibleLookup,2,FALSE),$C133=VLOOKUP($A133&amp;"."&amp;$C133,UncollectibleLookup,4,FALSE)),0,'Module C Corrected'!AX133),'Module C Corrected'!AX133)</f>
        <v>1349.68</v>
      </c>
      <c r="AY133" s="33">
        <f ca="1">IFERROR(IF(AND($A133=VLOOKUP($A133&amp;"."&amp;$C133,UncollectibleLookup,2,FALSE),$C133=VLOOKUP($A133&amp;"."&amp;$C133,UncollectibleLookup,4,FALSE)),0,'Module C Corrected'!AY133),'Module C Corrected'!AY133)</f>
        <v>0</v>
      </c>
      <c r="AZ133" s="33">
        <f ca="1">IFERROR(IF(AND($A133=VLOOKUP($A133&amp;"."&amp;$C133,UncollectibleLookup,2,FALSE),$C133=VLOOKUP($A133&amp;"."&amp;$C133,UncollectibleLookup,4,FALSE)),0,'Module C Corrected'!AZ133),'Module C Corrected'!AZ133)</f>
        <v>0</v>
      </c>
      <c r="BA133" s="31">
        <f t="shared" ca="1" si="53"/>
        <v>0</v>
      </c>
      <c r="BB133" s="31">
        <f t="shared" ca="1" si="53"/>
        <v>0</v>
      </c>
      <c r="BC133" s="31">
        <f t="shared" ca="1" si="53"/>
        <v>0</v>
      </c>
      <c r="BD133" s="31">
        <f t="shared" ca="1" si="51"/>
        <v>0</v>
      </c>
      <c r="BE133" s="31">
        <f t="shared" ca="1" si="51"/>
        <v>-72.72</v>
      </c>
      <c r="BF133" s="31">
        <f t="shared" ca="1" si="51"/>
        <v>-128.51</v>
      </c>
      <c r="BG133" s="31">
        <f t="shared" ca="1" si="51"/>
        <v>0</v>
      </c>
      <c r="BH133" s="31">
        <f t="shared" ca="1" si="51"/>
        <v>0</v>
      </c>
      <c r="BI133" s="31">
        <f t="shared" ca="1" si="51"/>
        <v>0</v>
      </c>
      <c r="BJ133" s="31">
        <f t="shared" ca="1" si="57"/>
        <v>-96.41</v>
      </c>
      <c r="BK133" s="31">
        <f t="shared" ca="1" si="57"/>
        <v>0</v>
      </c>
      <c r="BL133" s="31">
        <f t="shared" ca="1" si="57"/>
        <v>0</v>
      </c>
      <c r="BM133" s="6">
        <f t="shared" ca="1" si="68"/>
        <v>-2.1899999999999999E-2</v>
      </c>
      <c r="BN133" s="6">
        <f t="shared" ca="1" si="68"/>
        <v>-2.1899999999999999E-2</v>
      </c>
      <c r="BO133" s="6">
        <f t="shared" ca="1" si="68"/>
        <v>-2.1899999999999999E-2</v>
      </c>
      <c r="BP133" s="6">
        <f t="shared" ca="1" si="68"/>
        <v>-2.1899999999999999E-2</v>
      </c>
      <c r="BQ133" s="6">
        <f t="shared" ca="1" si="68"/>
        <v>-2.1899999999999999E-2</v>
      </c>
      <c r="BR133" s="6">
        <f t="shared" ca="1" si="68"/>
        <v>-2.1899999999999999E-2</v>
      </c>
      <c r="BS133" s="6">
        <f t="shared" ca="1" si="68"/>
        <v>-2.1899999999999999E-2</v>
      </c>
      <c r="BT133" s="6">
        <f t="shared" ca="1" si="68"/>
        <v>-2.1899999999999999E-2</v>
      </c>
      <c r="BU133" s="6">
        <f t="shared" ca="1" si="68"/>
        <v>-2.1899999999999999E-2</v>
      </c>
      <c r="BV133" s="6">
        <f t="shared" ca="1" si="68"/>
        <v>-2.1899999999999999E-2</v>
      </c>
      <c r="BW133" s="6">
        <f t="shared" ca="1" si="68"/>
        <v>-2.1899999999999999E-2</v>
      </c>
      <c r="BX133" s="6">
        <f t="shared" ca="1" si="68"/>
        <v>-2.1899999999999999E-2</v>
      </c>
      <c r="BY133" s="31">
        <f t="shared" ca="1" si="61"/>
        <v>0</v>
      </c>
      <c r="BZ133" s="31">
        <f t="shared" ca="1" si="61"/>
        <v>0</v>
      </c>
      <c r="CA133" s="31">
        <f t="shared" ca="1" si="61"/>
        <v>0</v>
      </c>
      <c r="CB133" s="31">
        <f t="shared" ca="1" si="58"/>
        <v>0</v>
      </c>
      <c r="CC133" s="31">
        <f t="shared" ca="1" si="58"/>
        <v>-3981.22</v>
      </c>
      <c r="CD133" s="31">
        <f t="shared" ca="1" si="58"/>
        <v>-7036.16</v>
      </c>
      <c r="CE133" s="31">
        <f t="shared" ca="1" si="58"/>
        <v>-8902.94</v>
      </c>
      <c r="CF133" s="31">
        <f t="shared" ca="1" si="58"/>
        <v>-5064.33</v>
      </c>
      <c r="CG133" s="31">
        <f t="shared" ca="1" si="58"/>
        <v>-12862.51</v>
      </c>
      <c r="CH133" s="31">
        <f t="shared" ca="1" si="58"/>
        <v>-1759.4</v>
      </c>
      <c r="CI133" s="31">
        <f t="shared" ca="1" si="58"/>
        <v>0</v>
      </c>
      <c r="CJ133" s="31">
        <f t="shared" ca="1" si="58"/>
        <v>0</v>
      </c>
      <c r="CK133" s="32">
        <f t="shared" ca="1" si="71"/>
        <v>0</v>
      </c>
      <c r="CL133" s="32">
        <f t="shared" ca="1" si="71"/>
        <v>0</v>
      </c>
      <c r="CM133" s="32">
        <f t="shared" ca="1" si="71"/>
        <v>0</v>
      </c>
      <c r="CN133" s="32">
        <f t="shared" ca="1" si="71"/>
        <v>0</v>
      </c>
      <c r="CO133" s="32">
        <f t="shared" ca="1" si="71"/>
        <v>454.48</v>
      </c>
      <c r="CP133" s="32">
        <f t="shared" ca="1" si="71"/>
        <v>803.21</v>
      </c>
      <c r="CQ133" s="32">
        <f t="shared" ca="1" si="71"/>
        <v>1016.32</v>
      </c>
      <c r="CR133" s="32">
        <f t="shared" ca="1" si="71"/>
        <v>578.12</v>
      </c>
      <c r="CS133" s="32">
        <f t="shared" ca="1" si="71"/>
        <v>1468.32</v>
      </c>
      <c r="CT133" s="32">
        <f t="shared" ca="1" si="59"/>
        <v>200.84</v>
      </c>
      <c r="CU133" s="32">
        <f t="shared" ca="1" si="59"/>
        <v>0</v>
      </c>
      <c r="CV133" s="32">
        <f t="shared" ca="1" si="59"/>
        <v>0</v>
      </c>
      <c r="CW133" s="31">
        <f t="shared" ca="1" si="70"/>
        <v>0</v>
      </c>
      <c r="CX133" s="31">
        <f t="shared" ca="1" si="70"/>
        <v>0</v>
      </c>
      <c r="CY133" s="31">
        <f t="shared" ca="1" si="70"/>
        <v>0</v>
      </c>
      <c r="CZ133" s="31">
        <f t="shared" ca="1" si="70"/>
        <v>0</v>
      </c>
      <c r="DA133" s="31">
        <f t="shared" ca="1" si="70"/>
        <v>-6508.0999999999995</v>
      </c>
      <c r="DB133" s="31">
        <f t="shared" ca="1" si="70"/>
        <v>-11502.039999999999</v>
      </c>
      <c r="DC133" s="31">
        <f t="shared" ca="1" si="69"/>
        <v>-14716.28</v>
      </c>
      <c r="DD133" s="31">
        <f t="shared" ca="1" si="69"/>
        <v>-8371.18</v>
      </c>
      <c r="DE133" s="31">
        <f t="shared" ca="1" si="69"/>
        <v>-21261.32</v>
      </c>
      <c r="DF133" s="31">
        <f t="shared" ca="1" si="60"/>
        <v>-2811.8300000000004</v>
      </c>
      <c r="DG133" s="31">
        <f t="shared" ca="1" si="60"/>
        <v>0</v>
      </c>
      <c r="DH133" s="31">
        <f t="shared" ca="1" si="60"/>
        <v>0</v>
      </c>
      <c r="DI133" s="32">
        <f t="shared" ca="1" si="65"/>
        <v>0</v>
      </c>
      <c r="DJ133" s="32">
        <f t="shared" ca="1" si="65"/>
        <v>0</v>
      </c>
      <c r="DK133" s="32">
        <f t="shared" ca="1" si="65"/>
        <v>0</v>
      </c>
      <c r="DL133" s="32">
        <f t="shared" ca="1" si="62"/>
        <v>0</v>
      </c>
      <c r="DM133" s="32">
        <f t="shared" ca="1" si="62"/>
        <v>-325.41000000000003</v>
      </c>
      <c r="DN133" s="32">
        <f t="shared" ca="1" si="62"/>
        <v>-575.1</v>
      </c>
      <c r="DO133" s="32">
        <f t="shared" ca="1" si="62"/>
        <v>-735.81</v>
      </c>
      <c r="DP133" s="32">
        <f t="shared" ca="1" si="62"/>
        <v>-418.56</v>
      </c>
      <c r="DQ133" s="32">
        <f t="shared" ca="1" si="62"/>
        <v>-1063.07</v>
      </c>
      <c r="DR133" s="32">
        <f t="shared" ca="1" si="72"/>
        <v>-140.59</v>
      </c>
      <c r="DS133" s="32">
        <f t="shared" ca="1" si="72"/>
        <v>0</v>
      </c>
      <c r="DT133" s="32">
        <f t="shared" ca="1" si="72"/>
        <v>0</v>
      </c>
      <c r="DU133" s="31">
        <f t="shared" ca="1" si="66"/>
        <v>0</v>
      </c>
      <c r="DV133" s="31">
        <f t="shared" ca="1" si="66"/>
        <v>0</v>
      </c>
      <c r="DW133" s="31">
        <f t="shared" ca="1" si="66"/>
        <v>0</v>
      </c>
      <c r="DX133" s="31">
        <f t="shared" ca="1" si="63"/>
        <v>0</v>
      </c>
      <c r="DY133" s="31">
        <f t="shared" ca="1" si="63"/>
        <v>-2044.65</v>
      </c>
      <c r="DZ133" s="31">
        <f t="shared" ca="1" si="63"/>
        <v>-3594.06</v>
      </c>
      <c r="EA133" s="31">
        <f t="shared" ca="1" si="63"/>
        <v>-4574.2299999999996</v>
      </c>
      <c r="EB133" s="31">
        <f t="shared" ca="1" si="63"/>
        <v>-2587.7800000000002</v>
      </c>
      <c r="EC133" s="31">
        <f t="shared" ca="1" si="63"/>
        <v>-6536.38</v>
      </c>
      <c r="ED133" s="31">
        <f t="shared" ca="1" si="73"/>
        <v>-859.82</v>
      </c>
      <c r="EE133" s="31">
        <f t="shared" ca="1" si="73"/>
        <v>0</v>
      </c>
      <c r="EF133" s="31">
        <f t="shared" ca="1" si="73"/>
        <v>0</v>
      </c>
      <c r="EG133" s="32">
        <f t="shared" ca="1" si="67"/>
        <v>0</v>
      </c>
      <c r="EH133" s="32">
        <f t="shared" ca="1" si="67"/>
        <v>0</v>
      </c>
      <c r="EI133" s="32">
        <f t="shared" ca="1" si="67"/>
        <v>0</v>
      </c>
      <c r="EJ133" s="32">
        <f t="shared" ca="1" si="64"/>
        <v>0</v>
      </c>
      <c r="EK133" s="32">
        <f t="shared" ca="1" si="64"/>
        <v>-8878.16</v>
      </c>
      <c r="EL133" s="32">
        <f t="shared" ca="1" si="64"/>
        <v>-15671.199999999999</v>
      </c>
      <c r="EM133" s="32">
        <f t="shared" ca="1" si="64"/>
        <v>-20026.32</v>
      </c>
      <c r="EN133" s="32">
        <f t="shared" ca="1" si="64"/>
        <v>-11377.52</v>
      </c>
      <c r="EO133" s="32">
        <f t="shared" ca="1" si="64"/>
        <v>-28860.77</v>
      </c>
      <c r="EP133" s="32">
        <f t="shared" ca="1" si="74"/>
        <v>-3812.2400000000007</v>
      </c>
      <c r="EQ133" s="32">
        <f t="shared" ca="1" si="74"/>
        <v>0</v>
      </c>
      <c r="ER133" s="32">
        <f t="shared" ca="1" si="74"/>
        <v>0</v>
      </c>
    </row>
    <row r="134" spans="1:148">
      <c r="A134" t="s">
        <v>509</v>
      </c>
      <c r="B134" s="1" t="s">
        <v>299</v>
      </c>
      <c r="C134" t="str">
        <f t="shared" ca="1" si="75"/>
        <v>TAY2</v>
      </c>
      <c r="D134" t="str">
        <f t="shared" ca="1" si="76"/>
        <v>Taylor Wind Facility</v>
      </c>
      <c r="E134" s="51">
        <f ca="1">IFERROR(IF(AND($A134=VLOOKUP($A134&amp;"."&amp;$C134,UncollectibleLookup,2,FALSE),$C134=VLOOKUP($A134&amp;"."&amp;$C134,UncollectibleLookup,4,FALSE)),0,'Module C Corrected'!E134),'Module C Corrected'!E134)</f>
        <v>956.08550000000002</v>
      </c>
      <c r="F134" s="51">
        <f ca="1">IFERROR(IF(AND($A134=VLOOKUP($A134&amp;"."&amp;$C134,UncollectibleLookup,2,FALSE),$C134=VLOOKUP($A134&amp;"."&amp;$C134,UncollectibleLookup,4,FALSE)),0,'Module C Corrected'!F134),'Module C Corrected'!F134)</f>
        <v>386.267</v>
      </c>
      <c r="G134" s="51">
        <f ca="1">IFERROR(IF(AND($A134=VLOOKUP($A134&amp;"."&amp;$C134,UncollectibleLookup,2,FALSE),$C134=VLOOKUP($A134&amp;"."&amp;$C134,UncollectibleLookup,4,FALSE)),0,'Module C Corrected'!G134),'Module C Corrected'!G134)</f>
        <v>650.28989999999999</v>
      </c>
      <c r="H134" s="51">
        <f ca="1">IFERROR(IF(AND($A134=VLOOKUP($A134&amp;"."&amp;$C134,UncollectibleLookup,2,FALSE),$C134=VLOOKUP($A134&amp;"."&amp;$C134,UncollectibleLookup,4,FALSE)),0,'Module C Corrected'!H134),'Module C Corrected'!H134)</f>
        <v>490.83949999999999</v>
      </c>
      <c r="I134" s="51">
        <f ca="1">IFERROR(IF(AND($A134=VLOOKUP($A134&amp;"."&amp;$C134,UncollectibleLookup,2,FALSE),$C134=VLOOKUP($A134&amp;"."&amp;$C134,UncollectibleLookup,4,FALSE)),0,'Module C Corrected'!I134),'Module C Corrected'!I134)</f>
        <v>526.28399999999999</v>
      </c>
      <c r="J134" s="51">
        <f ca="1">IFERROR(IF(AND($A134=VLOOKUP($A134&amp;"."&amp;$C134,UncollectibleLookup,2,FALSE),$C134=VLOOKUP($A134&amp;"."&amp;$C134,UncollectibleLookup,4,FALSE)),0,'Module C Corrected'!J134),'Module C Corrected'!J134)</f>
        <v>299.18349999999998</v>
      </c>
      <c r="K134" s="51">
        <f ca="1">IFERROR(IF(AND($A134=VLOOKUP($A134&amp;"."&amp;$C134,UncollectibleLookup,2,FALSE),$C134=VLOOKUP($A134&amp;"."&amp;$C134,UncollectibleLookup,4,FALSE)),0,'Module C Corrected'!K134),'Module C Corrected'!K134)</f>
        <v>141.7388</v>
      </c>
      <c r="L134" s="51">
        <f ca="1">IFERROR(IF(AND($A134=VLOOKUP($A134&amp;"."&amp;$C134,UncollectibleLookup,2,FALSE),$C134=VLOOKUP($A134&amp;"."&amp;$C134,UncollectibleLookup,4,FALSE)),0,'Module C Corrected'!L134),'Module C Corrected'!L134)</f>
        <v>211.905</v>
      </c>
      <c r="M134" s="51">
        <f ca="1">IFERROR(IF(AND($A134=VLOOKUP($A134&amp;"."&amp;$C134,UncollectibleLookup,2,FALSE),$C134=VLOOKUP($A134&amp;"."&amp;$C134,UncollectibleLookup,4,FALSE)),0,'Module C Corrected'!M134),'Module C Corrected'!M134)</f>
        <v>466.79360000000003</v>
      </c>
      <c r="N134" s="51">
        <f ca="1">IFERROR(IF(AND($A134=VLOOKUP($A134&amp;"."&amp;$C134,UncollectibleLookup,2,FALSE),$C134=VLOOKUP($A134&amp;"."&amp;$C134,UncollectibleLookup,4,FALSE)),0,'Module C Corrected'!N134),'Module C Corrected'!N134)</f>
        <v>440.05669999999998</v>
      </c>
      <c r="O134" s="51">
        <f ca="1">IFERROR(IF(AND($A134=VLOOKUP($A134&amp;"."&amp;$C134,UncollectibleLookup,2,FALSE),$C134=VLOOKUP($A134&amp;"."&amp;$C134,UncollectibleLookup,4,FALSE)),0,'Module C Corrected'!O134),'Module C Corrected'!O134)</f>
        <v>923.8356</v>
      </c>
      <c r="P134" s="51">
        <f ca="1">IFERROR(IF(AND($A134=VLOOKUP($A134&amp;"."&amp;$C134,UncollectibleLookup,2,FALSE),$C134=VLOOKUP($A134&amp;"."&amp;$C134,UncollectibleLookup,4,FALSE)),0,'Module C Corrected'!P134),'Module C Corrected'!P134)</f>
        <v>485.40390000000002</v>
      </c>
      <c r="Q134" s="32">
        <f ca="1">IFERROR(IF(AND($A134=VLOOKUP($A134&amp;"."&amp;$C134,UncollectibleLookup,2,FALSE),$C134=VLOOKUP($A134&amp;"."&amp;$C134,UncollectibleLookup,4,FALSE)),0,'Module C Corrected'!Q134),'Module C Corrected'!Q134)</f>
        <v>46642.85</v>
      </c>
      <c r="R134" s="32">
        <f ca="1">IFERROR(IF(AND($A134=VLOOKUP($A134&amp;"."&amp;$C134,UncollectibleLookup,2,FALSE),$C134=VLOOKUP($A134&amp;"."&amp;$C134,UncollectibleLookup,4,FALSE)),0,'Module C Corrected'!R134),'Module C Corrected'!R134)</f>
        <v>16801.2</v>
      </c>
      <c r="S134" s="32">
        <f ca="1">IFERROR(IF(AND($A134=VLOOKUP($A134&amp;"."&amp;$C134,UncollectibleLookup,2,FALSE),$C134=VLOOKUP($A134&amp;"."&amp;$C134,UncollectibleLookup,4,FALSE)),0,'Module C Corrected'!S134),'Module C Corrected'!S134)</f>
        <v>22407.54</v>
      </c>
      <c r="T134" s="32">
        <f ca="1">IFERROR(IF(AND($A134=VLOOKUP($A134&amp;"."&amp;$C134,UncollectibleLookup,2,FALSE),$C134=VLOOKUP($A134&amp;"."&amp;$C134,UncollectibleLookup,4,FALSE)),0,'Module C Corrected'!T134),'Module C Corrected'!T134)</f>
        <v>13014.52</v>
      </c>
      <c r="U134" s="32">
        <f ca="1">IFERROR(IF(AND($A134=VLOOKUP($A134&amp;"."&amp;$C134,UncollectibleLookup,2,FALSE),$C134=VLOOKUP($A134&amp;"."&amp;$C134,UncollectibleLookup,4,FALSE)),0,'Module C Corrected'!U134),'Module C Corrected'!U134)</f>
        <v>18116.669999999998</v>
      </c>
      <c r="V134" s="32">
        <f ca="1">IFERROR(IF(AND($A134=VLOOKUP($A134&amp;"."&amp;$C134,UncollectibleLookup,2,FALSE),$C134=VLOOKUP($A134&amp;"."&amp;$C134,UncollectibleLookup,4,FALSE)),0,'Module C Corrected'!V134),'Module C Corrected'!V134)</f>
        <v>8444.19</v>
      </c>
      <c r="W134" s="32">
        <f ca="1">IFERROR(IF(AND($A134=VLOOKUP($A134&amp;"."&amp;$C134,UncollectibleLookup,2,FALSE),$C134=VLOOKUP($A134&amp;"."&amp;$C134,UncollectibleLookup,4,FALSE)),0,'Module C Corrected'!W134),'Module C Corrected'!W134)</f>
        <v>5294.29</v>
      </c>
      <c r="X134" s="32">
        <f ca="1">IFERROR(IF(AND($A134=VLOOKUP($A134&amp;"."&amp;$C134,UncollectibleLookup,2,FALSE),$C134=VLOOKUP($A134&amp;"."&amp;$C134,UncollectibleLookup,4,FALSE)),0,'Module C Corrected'!X134),'Module C Corrected'!X134)</f>
        <v>6946.18</v>
      </c>
      <c r="Y134" s="32">
        <f ca="1">IFERROR(IF(AND($A134=VLOOKUP($A134&amp;"."&amp;$C134,UncollectibleLookup,2,FALSE),$C134=VLOOKUP($A134&amp;"."&amp;$C134,UncollectibleLookup,4,FALSE)),0,'Module C Corrected'!Y134),'Module C Corrected'!Y134)</f>
        <v>30707.4</v>
      </c>
      <c r="Z134" s="32">
        <f ca="1">IFERROR(IF(AND($A134=VLOOKUP($A134&amp;"."&amp;$C134,UncollectibleLookup,2,FALSE),$C134=VLOOKUP($A134&amp;"."&amp;$C134,UncollectibleLookup,4,FALSE)),0,'Module C Corrected'!Z134),'Module C Corrected'!Z134)</f>
        <v>12871.56</v>
      </c>
      <c r="AA134" s="32">
        <f ca="1">IFERROR(IF(AND($A134=VLOOKUP($A134&amp;"."&amp;$C134,UncollectibleLookup,2,FALSE),$C134=VLOOKUP($A134&amp;"."&amp;$C134,UncollectibleLookup,4,FALSE)),0,'Module C Corrected'!AA134),'Module C Corrected'!AA134)</f>
        <v>47230.400000000001</v>
      </c>
      <c r="AB134" s="32">
        <f ca="1">IFERROR(IF(AND($A134=VLOOKUP($A134&amp;"."&amp;$C134,UncollectibleLookup,2,FALSE),$C134=VLOOKUP($A134&amp;"."&amp;$C134,UncollectibleLookup,4,FALSE)),0,'Module C Corrected'!AB134),'Module C Corrected'!AB134)</f>
        <v>18868.52</v>
      </c>
      <c r="AC134" s="2">
        <f>IF(ISBLANK('Module C Corrected'!AC134),"",'Module C Corrected'!AC134)</f>
        <v>1.68</v>
      </c>
      <c r="AD134" s="2">
        <f>IF(ISBLANK('Module C Corrected'!AD134),"",'Module C Corrected'!AD134)</f>
        <v>1.68</v>
      </c>
      <c r="AE134" s="2">
        <f>IF(ISBLANK('Module C Corrected'!AE134),"",'Module C Corrected'!AE134)</f>
        <v>1.68</v>
      </c>
      <c r="AF134" s="2">
        <f>IF(ISBLANK('Module C Corrected'!AF134),"",'Module C Corrected'!AF134)</f>
        <v>1.68</v>
      </c>
      <c r="AG134" s="2">
        <f>IF(ISBLANK('Module C Corrected'!AG134),"",'Module C Corrected'!AG134)</f>
        <v>1.68</v>
      </c>
      <c r="AH134" s="2">
        <f>IF(ISBLANK('Module C Corrected'!AH134),"",'Module C Corrected'!AH134)</f>
        <v>1.68</v>
      </c>
      <c r="AI134" s="2">
        <f>IF(ISBLANK('Module C Corrected'!AI134),"",'Module C Corrected'!AI134)</f>
        <v>1.68</v>
      </c>
      <c r="AJ134" s="2">
        <f>IF(ISBLANK('Module C Corrected'!AJ134),"",'Module C Corrected'!AJ134)</f>
        <v>1.68</v>
      </c>
      <c r="AK134" s="2">
        <f>IF(ISBLANK('Module C Corrected'!AK134),"",'Module C Corrected'!AK134)</f>
        <v>1.68</v>
      </c>
      <c r="AL134" s="2">
        <f>IF(ISBLANK('Module C Corrected'!AL134),"",'Module C Corrected'!AL134)</f>
        <v>1.68</v>
      </c>
      <c r="AM134" s="2">
        <f>IF(ISBLANK('Module C Corrected'!AM134),"",'Module C Corrected'!AM134)</f>
        <v>1.68</v>
      </c>
      <c r="AN134" s="2">
        <f>IF(ISBLANK('Module C Corrected'!AN134),"",'Module C Corrected'!AN134)</f>
        <v>1.68</v>
      </c>
      <c r="AO134" s="33">
        <f ca="1">IFERROR(IF(AND($A134=VLOOKUP($A134&amp;"."&amp;$C134,UncollectibleLookup,2,FALSE),$C134=VLOOKUP($A134&amp;"."&amp;$C134,UncollectibleLookup,4,FALSE)),0,'Module C Corrected'!AO134),'Module C Corrected'!AO134)</f>
        <v>783.6</v>
      </c>
      <c r="AP134" s="33">
        <f ca="1">IFERROR(IF(AND($A134=VLOOKUP($A134&amp;"."&amp;$C134,UncollectibleLookup,2,FALSE),$C134=VLOOKUP($A134&amp;"."&amp;$C134,UncollectibleLookup,4,FALSE)),0,'Module C Corrected'!AP134),'Module C Corrected'!AP134)</f>
        <v>282.26</v>
      </c>
      <c r="AQ134" s="33">
        <f ca="1">IFERROR(IF(AND($A134=VLOOKUP($A134&amp;"."&amp;$C134,UncollectibleLookup,2,FALSE),$C134=VLOOKUP($A134&amp;"."&amp;$C134,UncollectibleLookup,4,FALSE)),0,'Module C Corrected'!AQ134),'Module C Corrected'!AQ134)</f>
        <v>376.45</v>
      </c>
      <c r="AR134" s="33">
        <f ca="1">IFERROR(IF(AND($A134=VLOOKUP($A134&amp;"."&amp;$C134,UncollectibleLookup,2,FALSE),$C134=VLOOKUP($A134&amp;"."&amp;$C134,UncollectibleLookup,4,FALSE)),0,'Module C Corrected'!AR134),'Module C Corrected'!AR134)</f>
        <v>218.64</v>
      </c>
      <c r="AS134" s="33">
        <f ca="1">IFERROR(IF(AND($A134=VLOOKUP($A134&amp;"."&amp;$C134,UncollectibleLookup,2,FALSE),$C134=VLOOKUP($A134&amp;"."&amp;$C134,UncollectibleLookup,4,FALSE)),0,'Module C Corrected'!AS134),'Module C Corrected'!AS134)</f>
        <v>304.36</v>
      </c>
      <c r="AT134" s="33">
        <f ca="1">IFERROR(IF(AND($A134=VLOOKUP($A134&amp;"."&amp;$C134,UncollectibleLookup,2,FALSE),$C134=VLOOKUP($A134&amp;"."&amp;$C134,UncollectibleLookup,4,FALSE)),0,'Module C Corrected'!AT134),'Module C Corrected'!AT134)</f>
        <v>141.86000000000001</v>
      </c>
      <c r="AU134" s="33">
        <f ca="1">IFERROR(IF(AND($A134=VLOOKUP($A134&amp;"."&amp;$C134,UncollectibleLookup,2,FALSE),$C134=VLOOKUP($A134&amp;"."&amp;$C134,UncollectibleLookup,4,FALSE)),0,'Module C Corrected'!AU134),'Module C Corrected'!AU134)</f>
        <v>88.94</v>
      </c>
      <c r="AV134" s="33">
        <f ca="1">IFERROR(IF(AND($A134=VLOOKUP($A134&amp;"."&amp;$C134,UncollectibleLookup,2,FALSE),$C134=VLOOKUP($A134&amp;"."&amp;$C134,UncollectibleLookup,4,FALSE)),0,'Module C Corrected'!AV134),'Module C Corrected'!AV134)</f>
        <v>116.7</v>
      </c>
      <c r="AW134" s="33">
        <f ca="1">IFERROR(IF(AND($A134=VLOOKUP($A134&amp;"."&amp;$C134,UncollectibleLookup,2,FALSE),$C134=VLOOKUP($A134&amp;"."&amp;$C134,UncollectibleLookup,4,FALSE)),0,'Module C Corrected'!AW134),'Module C Corrected'!AW134)</f>
        <v>515.88</v>
      </c>
      <c r="AX134" s="33">
        <f ca="1">IFERROR(IF(AND($A134=VLOOKUP($A134&amp;"."&amp;$C134,UncollectibleLookup,2,FALSE),$C134=VLOOKUP($A134&amp;"."&amp;$C134,UncollectibleLookup,4,FALSE)),0,'Module C Corrected'!AX134),'Module C Corrected'!AX134)</f>
        <v>216.24</v>
      </c>
      <c r="AY134" s="33">
        <f ca="1">IFERROR(IF(AND($A134=VLOOKUP($A134&amp;"."&amp;$C134,UncollectibleLookup,2,FALSE),$C134=VLOOKUP($A134&amp;"."&amp;$C134,UncollectibleLookup,4,FALSE)),0,'Module C Corrected'!AY134),'Module C Corrected'!AY134)</f>
        <v>793.47</v>
      </c>
      <c r="AZ134" s="33">
        <f ca="1">IFERROR(IF(AND($A134=VLOOKUP($A134&amp;"."&amp;$C134,UncollectibleLookup,2,FALSE),$C134=VLOOKUP($A134&amp;"."&amp;$C134,UncollectibleLookup,4,FALSE)),0,'Module C Corrected'!AZ134),'Module C Corrected'!AZ134)</f>
        <v>316.99</v>
      </c>
      <c r="BA134" s="31">
        <f t="shared" ca="1" si="53"/>
        <v>-13.99</v>
      </c>
      <c r="BB134" s="31">
        <f t="shared" ca="1" si="53"/>
        <v>-5.04</v>
      </c>
      <c r="BC134" s="31">
        <f t="shared" ca="1" si="53"/>
        <v>-6.72</v>
      </c>
      <c r="BD134" s="31">
        <f t="shared" ca="1" si="51"/>
        <v>-5.21</v>
      </c>
      <c r="BE134" s="31">
        <f t="shared" ca="1" si="51"/>
        <v>-7.25</v>
      </c>
      <c r="BF134" s="31">
        <f t="shared" ca="1" si="51"/>
        <v>-3.38</v>
      </c>
      <c r="BG134" s="31">
        <f t="shared" ca="1" si="51"/>
        <v>0</v>
      </c>
      <c r="BH134" s="31">
        <f t="shared" ca="1" si="51"/>
        <v>0</v>
      </c>
      <c r="BI134" s="31">
        <f t="shared" ca="1" si="51"/>
        <v>0</v>
      </c>
      <c r="BJ134" s="31">
        <f t="shared" ca="1" si="57"/>
        <v>-15.45</v>
      </c>
      <c r="BK134" s="31">
        <f t="shared" ca="1" si="57"/>
        <v>-56.68</v>
      </c>
      <c r="BL134" s="31">
        <f t="shared" ca="1" si="57"/>
        <v>-22.64</v>
      </c>
      <c r="BM134" s="6">
        <f t="shared" ca="1" si="68"/>
        <v>1.1299999999999999E-2</v>
      </c>
      <c r="BN134" s="6">
        <f t="shared" ca="1" si="68"/>
        <v>1.1299999999999999E-2</v>
      </c>
      <c r="BO134" s="6">
        <f t="shared" ca="1" si="68"/>
        <v>1.1299999999999999E-2</v>
      </c>
      <c r="BP134" s="6">
        <f t="shared" ca="1" si="68"/>
        <v>1.1299999999999999E-2</v>
      </c>
      <c r="BQ134" s="6">
        <f t="shared" ca="1" si="68"/>
        <v>1.1299999999999999E-2</v>
      </c>
      <c r="BR134" s="6">
        <f t="shared" ca="1" si="68"/>
        <v>1.1299999999999999E-2</v>
      </c>
      <c r="BS134" s="6">
        <f t="shared" ca="1" si="68"/>
        <v>1.1299999999999999E-2</v>
      </c>
      <c r="BT134" s="6">
        <f t="shared" ca="1" si="68"/>
        <v>1.1299999999999999E-2</v>
      </c>
      <c r="BU134" s="6">
        <f t="shared" ca="1" si="68"/>
        <v>1.1299999999999999E-2</v>
      </c>
      <c r="BV134" s="6">
        <f t="shared" ca="1" si="68"/>
        <v>1.1299999999999999E-2</v>
      </c>
      <c r="BW134" s="6">
        <f t="shared" ca="1" si="68"/>
        <v>1.1299999999999999E-2</v>
      </c>
      <c r="BX134" s="6">
        <f t="shared" ca="1" si="68"/>
        <v>1.1299999999999999E-2</v>
      </c>
      <c r="BY134" s="31">
        <f t="shared" ca="1" si="61"/>
        <v>527.05999999999995</v>
      </c>
      <c r="BZ134" s="31">
        <f t="shared" ca="1" si="61"/>
        <v>189.85</v>
      </c>
      <c r="CA134" s="31">
        <f t="shared" ca="1" si="61"/>
        <v>253.21</v>
      </c>
      <c r="CB134" s="31">
        <f t="shared" ca="1" si="58"/>
        <v>147.06</v>
      </c>
      <c r="CC134" s="31">
        <f t="shared" ca="1" si="58"/>
        <v>204.72</v>
      </c>
      <c r="CD134" s="31">
        <f t="shared" ca="1" si="58"/>
        <v>95.42</v>
      </c>
      <c r="CE134" s="31">
        <f t="shared" ca="1" si="58"/>
        <v>59.83</v>
      </c>
      <c r="CF134" s="31">
        <f t="shared" ca="1" si="58"/>
        <v>78.489999999999995</v>
      </c>
      <c r="CG134" s="31">
        <f t="shared" ca="1" si="58"/>
        <v>346.99</v>
      </c>
      <c r="CH134" s="31">
        <f t="shared" ca="1" si="58"/>
        <v>145.44999999999999</v>
      </c>
      <c r="CI134" s="31">
        <f t="shared" ca="1" si="58"/>
        <v>533.70000000000005</v>
      </c>
      <c r="CJ134" s="31">
        <f t="shared" ca="1" si="58"/>
        <v>213.21</v>
      </c>
      <c r="CK134" s="32">
        <f t="shared" ca="1" si="71"/>
        <v>116.61</v>
      </c>
      <c r="CL134" s="32">
        <f t="shared" ca="1" si="71"/>
        <v>42</v>
      </c>
      <c r="CM134" s="32">
        <f t="shared" ca="1" si="71"/>
        <v>56.02</v>
      </c>
      <c r="CN134" s="32">
        <f t="shared" ca="1" si="71"/>
        <v>32.54</v>
      </c>
      <c r="CO134" s="32">
        <f t="shared" ca="1" si="71"/>
        <v>45.29</v>
      </c>
      <c r="CP134" s="32">
        <f t="shared" ca="1" si="71"/>
        <v>21.11</v>
      </c>
      <c r="CQ134" s="32">
        <f t="shared" ca="1" si="71"/>
        <v>13.24</v>
      </c>
      <c r="CR134" s="32">
        <f t="shared" ca="1" si="71"/>
        <v>17.37</v>
      </c>
      <c r="CS134" s="32">
        <f t="shared" ca="1" si="71"/>
        <v>76.77</v>
      </c>
      <c r="CT134" s="32">
        <f t="shared" ca="1" si="59"/>
        <v>32.18</v>
      </c>
      <c r="CU134" s="32">
        <f t="shared" ca="1" si="59"/>
        <v>118.08</v>
      </c>
      <c r="CV134" s="32">
        <f t="shared" ca="1" si="59"/>
        <v>47.17</v>
      </c>
      <c r="CW134" s="31">
        <f t="shared" ca="1" si="70"/>
        <v>-125.94000000000007</v>
      </c>
      <c r="CX134" s="31">
        <f t="shared" ca="1" si="70"/>
        <v>-45.37</v>
      </c>
      <c r="CY134" s="31">
        <f t="shared" ca="1" si="70"/>
        <v>-60.499999999999972</v>
      </c>
      <c r="CZ134" s="31">
        <f t="shared" ca="1" si="70"/>
        <v>-33.829999999999991</v>
      </c>
      <c r="DA134" s="31">
        <f t="shared" ca="1" si="70"/>
        <v>-47.100000000000023</v>
      </c>
      <c r="DB134" s="31">
        <f t="shared" ca="1" si="70"/>
        <v>-21.950000000000014</v>
      </c>
      <c r="DC134" s="31">
        <f t="shared" ca="1" si="69"/>
        <v>-15.870000000000005</v>
      </c>
      <c r="DD134" s="31">
        <f t="shared" ca="1" si="69"/>
        <v>-20.840000000000003</v>
      </c>
      <c r="DE134" s="31">
        <f t="shared" ca="1" si="69"/>
        <v>-92.12</v>
      </c>
      <c r="DF134" s="31">
        <f t="shared" ca="1" si="60"/>
        <v>-23.160000000000014</v>
      </c>
      <c r="DG134" s="31">
        <f t="shared" ca="1" si="60"/>
        <v>-85.009999999999934</v>
      </c>
      <c r="DH134" s="31">
        <f t="shared" ca="1" si="60"/>
        <v>-33.970000000000013</v>
      </c>
      <c r="DI134" s="32">
        <f t="shared" ca="1" si="65"/>
        <v>-6.3</v>
      </c>
      <c r="DJ134" s="32">
        <f t="shared" ca="1" si="65"/>
        <v>-2.27</v>
      </c>
      <c r="DK134" s="32">
        <f t="shared" ca="1" si="65"/>
        <v>-3.03</v>
      </c>
      <c r="DL134" s="32">
        <f t="shared" ca="1" si="62"/>
        <v>-1.69</v>
      </c>
      <c r="DM134" s="32">
        <f t="shared" ca="1" si="62"/>
        <v>-2.36</v>
      </c>
      <c r="DN134" s="32">
        <f t="shared" ca="1" si="62"/>
        <v>-1.1000000000000001</v>
      </c>
      <c r="DO134" s="32">
        <f t="shared" ca="1" si="62"/>
        <v>-0.79</v>
      </c>
      <c r="DP134" s="32">
        <f t="shared" ca="1" si="62"/>
        <v>-1.04</v>
      </c>
      <c r="DQ134" s="32">
        <f t="shared" ca="1" si="62"/>
        <v>-4.6100000000000003</v>
      </c>
      <c r="DR134" s="32">
        <f t="shared" ca="1" si="72"/>
        <v>-1.1599999999999999</v>
      </c>
      <c r="DS134" s="32">
        <f t="shared" ca="1" si="72"/>
        <v>-4.25</v>
      </c>
      <c r="DT134" s="32">
        <f t="shared" ca="1" si="72"/>
        <v>-1.7</v>
      </c>
      <c r="DU134" s="31">
        <f t="shared" ca="1" si="66"/>
        <v>-40.57</v>
      </c>
      <c r="DV134" s="31">
        <f t="shared" ca="1" si="66"/>
        <v>-14.51</v>
      </c>
      <c r="DW134" s="31">
        <f t="shared" ca="1" si="66"/>
        <v>-19.22</v>
      </c>
      <c r="DX134" s="31">
        <f t="shared" ca="1" si="63"/>
        <v>-10.68</v>
      </c>
      <c r="DY134" s="31">
        <f t="shared" ca="1" si="63"/>
        <v>-14.8</v>
      </c>
      <c r="DZ134" s="31">
        <f t="shared" ca="1" si="63"/>
        <v>-6.86</v>
      </c>
      <c r="EA134" s="31">
        <f t="shared" ca="1" si="63"/>
        <v>-4.93</v>
      </c>
      <c r="EB134" s="31">
        <f t="shared" ca="1" si="63"/>
        <v>-6.44</v>
      </c>
      <c r="EC134" s="31">
        <f t="shared" ca="1" si="63"/>
        <v>-28.32</v>
      </c>
      <c r="ED134" s="31">
        <f t="shared" ca="1" si="73"/>
        <v>-7.08</v>
      </c>
      <c r="EE134" s="31">
        <f t="shared" ca="1" si="73"/>
        <v>-25.85</v>
      </c>
      <c r="EF134" s="31">
        <f t="shared" ca="1" si="73"/>
        <v>-10.27</v>
      </c>
      <c r="EG134" s="32">
        <f t="shared" ca="1" si="67"/>
        <v>-172.81000000000006</v>
      </c>
      <c r="EH134" s="32">
        <f t="shared" ca="1" si="67"/>
        <v>-62.15</v>
      </c>
      <c r="EI134" s="32">
        <f t="shared" ca="1" si="67"/>
        <v>-82.749999999999972</v>
      </c>
      <c r="EJ134" s="32">
        <f t="shared" ca="1" si="64"/>
        <v>-46.199999999999989</v>
      </c>
      <c r="EK134" s="32">
        <f t="shared" ca="1" si="64"/>
        <v>-64.260000000000019</v>
      </c>
      <c r="EL134" s="32">
        <f t="shared" ca="1" si="64"/>
        <v>-29.910000000000014</v>
      </c>
      <c r="EM134" s="32">
        <f t="shared" ca="1" si="64"/>
        <v>-21.590000000000003</v>
      </c>
      <c r="EN134" s="32">
        <f t="shared" ca="1" si="64"/>
        <v>-28.320000000000004</v>
      </c>
      <c r="EO134" s="32">
        <f t="shared" ca="1" si="64"/>
        <v>-125.05000000000001</v>
      </c>
      <c r="EP134" s="32">
        <f t="shared" ca="1" si="74"/>
        <v>-31.400000000000013</v>
      </c>
      <c r="EQ134" s="32">
        <f t="shared" ca="1" si="74"/>
        <v>-115.10999999999993</v>
      </c>
      <c r="ER134" s="32">
        <f t="shared" ca="1" si="74"/>
        <v>-45.940000000000012</v>
      </c>
    </row>
    <row r="135" spans="1:148">
      <c r="A135" t="s">
        <v>437</v>
      </c>
      <c r="B135" s="1" t="s">
        <v>141</v>
      </c>
      <c r="C135" t="str">
        <f t="shared" ca="1" si="75"/>
        <v>TC01</v>
      </c>
      <c r="D135" t="str">
        <f t="shared" ca="1" si="76"/>
        <v>Carseland Industrial System</v>
      </c>
      <c r="E135" s="51">
        <f ca="1">IFERROR(IF(AND($A135=VLOOKUP($A135&amp;"."&amp;$C135,UncollectibleLookup,2,FALSE),$C135=VLOOKUP($A135&amp;"."&amp;$C135,UncollectibleLookup,4,FALSE)),0,'Module C Corrected'!E135),'Module C Corrected'!E135)</f>
        <v>46031.123699999996</v>
      </c>
      <c r="F135" s="51">
        <f ca="1">IFERROR(IF(AND($A135=VLOOKUP($A135&amp;"."&amp;$C135,UncollectibleLookup,2,FALSE),$C135=VLOOKUP($A135&amp;"."&amp;$C135,UncollectibleLookup,4,FALSE)),0,'Module C Corrected'!F135),'Module C Corrected'!F135)</f>
        <v>40881.559099999999</v>
      </c>
      <c r="G135" s="51">
        <f ca="1">IFERROR(IF(AND($A135=VLOOKUP($A135&amp;"."&amp;$C135,UncollectibleLookup,2,FALSE),$C135=VLOOKUP($A135&amp;"."&amp;$C135,UncollectibleLookup,4,FALSE)),0,'Module C Corrected'!G135),'Module C Corrected'!G135)</f>
        <v>43363.352500000001</v>
      </c>
      <c r="H135" s="51">
        <f ca="1">IFERROR(IF(AND($A135=VLOOKUP($A135&amp;"."&amp;$C135,UncollectibleLookup,2,FALSE),$C135=VLOOKUP($A135&amp;"."&amp;$C135,UncollectibleLookup,4,FALSE)),0,'Module C Corrected'!H135),'Module C Corrected'!H135)</f>
        <v>44121.997199999998</v>
      </c>
      <c r="I135" s="51">
        <f ca="1">IFERROR(IF(AND($A135=VLOOKUP($A135&amp;"."&amp;$C135,UncollectibleLookup,2,FALSE),$C135=VLOOKUP($A135&amp;"."&amp;$C135,UncollectibleLookup,4,FALSE)),0,'Module C Corrected'!I135),'Module C Corrected'!I135)</f>
        <v>45593.22</v>
      </c>
      <c r="J135" s="51">
        <f ca="1">IFERROR(IF(AND($A135=VLOOKUP($A135&amp;"."&amp;$C135,UncollectibleLookup,2,FALSE),$C135=VLOOKUP($A135&amp;"."&amp;$C135,UncollectibleLookup,4,FALSE)),0,'Module C Corrected'!J135),'Module C Corrected'!J135)</f>
        <v>43707.8626</v>
      </c>
      <c r="K135" s="51">
        <f ca="1">IFERROR(IF(AND($A135=VLOOKUP($A135&amp;"."&amp;$C135,UncollectibleLookup,2,FALSE),$C135=VLOOKUP($A135&amp;"."&amp;$C135,UncollectibleLookup,4,FALSE)),0,'Module C Corrected'!K135),'Module C Corrected'!K135)</f>
        <v>47081.081100000003</v>
      </c>
      <c r="L135" s="51">
        <f ca="1">IFERROR(IF(AND($A135=VLOOKUP($A135&amp;"."&amp;$C135,UncollectibleLookup,2,FALSE),$C135=VLOOKUP($A135&amp;"."&amp;$C135,UncollectibleLookup,4,FALSE)),0,'Module C Corrected'!L135),'Module C Corrected'!L135)</f>
        <v>46761.196499999998</v>
      </c>
      <c r="M135" s="51">
        <f ca="1">IFERROR(IF(AND($A135=VLOOKUP($A135&amp;"."&amp;$C135,UncollectibleLookup,2,FALSE),$C135=VLOOKUP($A135&amp;"."&amp;$C135,UncollectibleLookup,4,FALSE)),0,'Module C Corrected'!M135),'Module C Corrected'!M135)</f>
        <v>42184.726999999999</v>
      </c>
      <c r="N135" s="51">
        <f ca="1">IFERROR(IF(AND($A135=VLOOKUP($A135&amp;"."&amp;$C135,UncollectibleLookup,2,FALSE),$C135=VLOOKUP($A135&amp;"."&amp;$C135,UncollectibleLookup,4,FALSE)),0,'Module C Corrected'!N135),'Module C Corrected'!N135)</f>
        <v>47368.159500000002</v>
      </c>
      <c r="O135" s="51">
        <f ca="1">IFERROR(IF(AND($A135=VLOOKUP($A135&amp;"."&amp;$C135,UncollectibleLookup,2,FALSE),$C135=VLOOKUP($A135&amp;"."&amp;$C135,UncollectibleLookup,4,FALSE)),0,'Module C Corrected'!O135),'Module C Corrected'!O135)</f>
        <v>40612.0844</v>
      </c>
      <c r="P135" s="51">
        <f ca="1">IFERROR(IF(AND($A135=VLOOKUP($A135&amp;"."&amp;$C135,UncollectibleLookup,2,FALSE),$C135=VLOOKUP($A135&amp;"."&amp;$C135,UncollectibleLookup,4,FALSE)),0,'Module C Corrected'!P135),'Module C Corrected'!P135)</f>
        <v>46878.0236</v>
      </c>
      <c r="Q135" s="32">
        <f ca="1">IFERROR(IF(AND($A135=VLOOKUP($A135&amp;"."&amp;$C135,UncollectibleLookup,2,FALSE),$C135=VLOOKUP($A135&amp;"."&amp;$C135,UncollectibleLookup,4,FALSE)),0,'Module C Corrected'!Q135),'Module C Corrected'!Q135)</f>
        <v>4780912.2300000004</v>
      </c>
      <c r="R135" s="32">
        <f ca="1">IFERROR(IF(AND($A135=VLOOKUP($A135&amp;"."&amp;$C135,UncollectibleLookup,2,FALSE),$C135=VLOOKUP($A135&amp;"."&amp;$C135,UncollectibleLookup,4,FALSE)),0,'Module C Corrected'!R135),'Module C Corrected'!R135)</f>
        <v>2182777.7400000002</v>
      </c>
      <c r="S135" s="32">
        <f ca="1">IFERROR(IF(AND($A135=VLOOKUP($A135&amp;"."&amp;$C135,UncollectibleLookup,2,FALSE),$C135=VLOOKUP($A135&amp;"."&amp;$C135,UncollectibleLookup,4,FALSE)),0,'Module C Corrected'!S135),'Module C Corrected'!S135)</f>
        <v>1894422.15</v>
      </c>
      <c r="T135" s="32">
        <f ca="1">IFERROR(IF(AND($A135=VLOOKUP($A135&amp;"."&amp;$C135,UncollectibleLookup,2,FALSE),$C135=VLOOKUP($A135&amp;"."&amp;$C135,UncollectibleLookup,4,FALSE)),0,'Module C Corrected'!T135),'Module C Corrected'!T135)</f>
        <v>1405359.51</v>
      </c>
      <c r="U135" s="32">
        <f ca="1">IFERROR(IF(AND($A135=VLOOKUP($A135&amp;"."&amp;$C135,UncollectibleLookup,2,FALSE),$C135=VLOOKUP($A135&amp;"."&amp;$C135,UncollectibleLookup,4,FALSE)),0,'Module C Corrected'!U135),'Module C Corrected'!U135)</f>
        <v>1459531.98</v>
      </c>
      <c r="V135" s="32">
        <f ca="1">IFERROR(IF(AND($A135=VLOOKUP($A135&amp;"."&amp;$C135,UncollectibleLookup,2,FALSE),$C135=VLOOKUP($A135&amp;"."&amp;$C135,UncollectibleLookup,4,FALSE)),0,'Module C Corrected'!V135),'Module C Corrected'!V135)</f>
        <v>1405064.47</v>
      </c>
      <c r="W135" s="32">
        <f ca="1">IFERROR(IF(AND($A135=VLOOKUP($A135&amp;"."&amp;$C135,UncollectibleLookup,2,FALSE),$C135=VLOOKUP($A135&amp;"."&amp;$C135,UncollectibleLookup,4,FALSE)),0,'Module C Corrected'!W135),'Module C Corrected'!W135)</f>
        <v>1961277.17</v>
      </c>
      <c r="X135" s="32">
        <f ca="1">IFERROR(IF(AND($A135=VLOOKUP($A135&amp;"."&amp;$C135,UncollectibleLookup,2,FALSE),$C135=VLOOKUP($A135&amp;"."&amp;$C135,UncollectibleLookup,4,FALSE)),0,'Module C Corrected'!X135),'Module C Corrected'!X135)</f>
        <v>1632598.97</v>
      </c>
      <c r="Y135" s="32">
        <f ca="1">IFERROR(IF(AND($A135=VLOOKUP($A135&amp;"."&amp;$C135,UncollectibleLookup,2,FALSE),$C135=VLOOKUP($A135&amp;"."&amp;$C135,UncollectibleLookup,4,FALSE)),0,'Module C Corrected'!Y135),'Module C Corrected'!Y135)</f>
        <v>3312515.59</v>
      </c>
      <c r="Z135" s="32">
        <f ca="1">IFERROR(IF(AND($A135=VLOOKUP($A135&amp;"."&amp;$C135,UncollectibleLookup,2,FALSE),$C135=VLOOKUP($A135&amp;"."&amp;$C135,UncollectibleLookup,4,FALSE)),0,'Module C Corrected'!Z135),'Module C Corrected'!Z135)</f>
        <v>1657566.2</v>
      </c>
      <c r="AA135" s="32">
        <f ca="1">IFERROR(IF(AND($A135=VLOOKUP($A135&amp;"."&amp;$C135,UncollectibleLookup,2,FALSE),$C135=VLOOKUP($A135&amp;"."&amp;$C135,UncollectibleLookup,4,FALSE)),0,'Module C Corrected'!AA135),'Module C Corrected'!AA135)</f>
        <v>2124532.19</v>
      </c>
      <c r="AB135" s="32">
        <f ca="1">IFERROR(IF(AND($A135=VLOOKUP($A135&amp;"."&amp;$C135,UncollectibleLookup,2,FALSE),$C135=VLOOKUP($A135&amp;"."&amp;$C135,UncollectibleLookup,4,FALSE)),0,'Module C Corrected'!AB135),'Module C Corrected'!AB135)</f>
        <v>2625774.02</v>
      </c>
      <c r="AC135" s="2">
        <f>IF(ISBLANK('Module C Corrected'!AC135),"",'Module C Corrected'!AC135)</f>
        <v>-0.54</v>
      </c>
      <c r="AD135" s="2">
        <f>IF(ISBLANK('Module C Corrected'!AD135),"",'Module C Corrected'!AD135)</f>
        <v>-0.54</v>
      </c>
      <c r="AE135" s="2">
        <f>IF(ISBLANK('Module C Corrected'!AE135),"",'Module C Corrected'!AE135)</f>
        <v>-0.54</v>
      </c>
      <c r="AF135" s="2">
        <f>IF(ISBLANK('Module C Corrected'!AF135),"",'Module C Corrected'!AF135)</f>
        <v>-0.54</v>
      </c>
      <c r="AG135" s="2">
        <f>IF(ISBLANK('Module C Corrected'!AG135),"",'Module C Corrected'!AG135)</f>
        <v>-0.54</v>
      </c>
      <c r="AH135" s="2">
        <f>IF(ISBLANK('Module C Corrected'!AH135),"",'Module C Corrected'!AH135)</f>
        <v>-0.54</v>
      </c>
      <c r="AI135" s="2">
        <f>IF(ISBLANK('Module C Corrected'!AI135),"",'Module C Corrected'!AI135)</f>
        <v>-0.54</v>
      </c>
      <c r="AJ135" s="2">
        <f>IF(ISBLANK('Module C Corrected'!AJ135),"",'Module C Corrected'!AJ135)</f>
        <v>-0.54</v>
      </c>
      <c r="AK135" s="2">
        <f>IF(ISBLANK('Module C Corrected'!AK135),"",'Module C Corrected'!AK135)</f>
        <v>-0.54</v>
      </c>
      <c r="AL135" s="2">
        <f>IF(ISBLANK('Module C Corrected'!AL135),"",'Module C Corrected'!AL135)</f>
        <v>-0.54</v>
      </c>
      <c r="AM135" s="2">
        <f>IF(ISBLANK('Module C Corrected'!AM135),"",'Module C Corrected'!AM135)</f>
        <v>-0.54</v>
      </c>
      <c r="AN135" s="2">
        <f>IF(ISBLANK('Module C Corrected'!AN135),"",'Module C Corrected'!AN135)</f>
        <v>-0.54</v>
      </c>
      <c r="AO135" s="33">
        <f ca="1">IFERROR(IF(AND($A135=VLOOKUP($A135&amp;"."&amp;$C135,UncollectibleLookup,2,FALSE),$C135=VLOOKUP($A135&amp;"."&amp;$C135,UncollectibleLookup,4,FALSE)),0,'Module C Corrected'!AO135),'Module C Corrected'!AO135)</f>
        <v>-25816.93</v>
      </c>
      <c r="AP135" s="33">
        <f ca="1">IFERROR(IF(AND($A135=VLOOKUP($A135&amp;"."&amp;$C135,UncollectibleLookup,2,FALSE),$C135=VLOOKUP($A135&amp;"."&amp;$C135,UncollectibleLookup,4,FALSE)),0,'Module C Corrected'!AP135),'Module C Corrected'!AP135)</f>
        <v>-11787</v>
      </c>
      <c r="AQ135" s="33">
        <f ca="1">IFERROR(IF(AND($A135=VLOOKUP($A135&amp;"."&amp;$C135,UncollectibleLookup,2,FALSE),$C135=VLOOKUP($A135&amp;"."&amp;$C135,UncollectibleLookup,4,FALSE)),0,'Module C Corrected'!AQ135),'Module C Corrected'!AQ135)</f>
        <v>-10229.879999999999</v>
      </c>
      <c r="AR135" s="33">
        <f ca="1">IFERROR(IF(AND($A135=VLOOKUP($A135&amp;"."&amp;$C135,UncollectibleLookup,2,FALSE),$C135=VLOOKUP($A135&amp;"."&amp;$C135,UncollectibleLookup,4,FALSE)),0,'Module C Corrected'!AR135),'Module C Corrected'!AR135)</f>
        <v>-7588.94</v>
      </c>
      <c r="AS135" s="33">
        <f ca="1">IFERROR(IF(AND($A135=VLOOKUP($A135&amp;"."&amp;$C135,UncollectibleLookup,2,FALSE),$C135=VLOOKUP($A135&amp;"."&amp;$C135,UncollectibleLookup,4,FALSE)),0,'Module C Corrected'!AS135),'Module C Corrected'!AS135)</f>
        <v>-7881.47</v>
      </c>
      <c r="AT135" s="33">
        <f ca="1">IFERROR(IF(AND($A135=VLOOKUP($A135&amp;"."&amp;$C135,UncollectibleLookup,2,FALSE),$C135=VLOOKUP($A135&amp;"."&amp;$C135,UncollectibleLookup,4,FALSE)),0,'Module C Corrected'!AT135),'Module C Corrected'!AT135)</f>
        <v>-7587.35</v>
      </c>
      <c r="AU135" s="33">
        <f ca="1">IFERROR(IF(AND($A135=VLOOKUP($A135&amp;"."&amp;$C135,UncollectibleLookup,2,FALSE),$C135=VLOOKUP($A135&amp;"."&amp;$C135,UncollectibleLookup,4,FALSE)),0,'Module C Corrected'!AU135),'Module C Corrected'!AU135)</f>
        <v>-10590.9</v>
      </c>
      <c r="AV135" s="33">
        <f ca="1">IFERROR(IF(AND($A135=VLOOKUP($A135&amp;"."&amp;$C135,UncollectibleLookup,2,FALSE),$C135=VLOOKUP($A135&amp;"."&amp;$C135,UncollectibleLookup,4,FALSE)),0,'Module C Corrected'!AV135),'Module C Corrected'!AV135)</f>
        <v>-8816.0300000000007</v>
      </c>
      <c r="AW135" s="33">
        <f ca="1">IFERROR(IF(AND($A135=VLOOKUP($A135&amp;"."&amp;$C135,UncollectibleLookup,2,FALSE),$C135=VLOOKUP($A135&amp;"."&amp;$C135,UncollectibleLookup,4,FALSE)),0,'Module C Corrected'!AW135),'Module C Corrected'!AW135)</f>
        <v>-17887.580000000002</v>
      </c>
      <c r="AX135" s="33">
        <f ca="1">IFERROR(IF(AND($A135=VLOOKUP($A135&amp;"."&amp;$C135,UncollectibleLookup,2,FALSE),$C135=VLOOKUP($A135&amp;"."&amp;$C135,UncollectibleLookup,4,FALSE)),0,'Module C Corrected'!AX135),'Module C Corrected'!AX135)</f>
        <v>-8950.86</v>
      </c>
      <c r="AY135" s="33">
        <f ca="1">IFERROR(IF(AND($A135=VLOOKUP($A135&amp;"."&amp;$C135,UncollectibleLookup,2,FALSE),$C135=VLOOKUP($A135&amp;"."&amp;$C135,UncollectibleLookup,4,FALSE)),0,'Module C Corrected'!AY135),'Module C Corrected'!AY135)</f>
        <v>-11472.47</v>
      </c>
      <c r="AZ135" s="33">
        <f ca="1">IFERROR(IF(AND($A135=VLOOKUP($A135&amp;"."&amp;$C135,UncollectibleLookup,2,FALSE),$C135=VLOOKUP($A135&amp;"."&amp;$C135,UncollectibleLookup,4,FALSE)),0,'Module C Corrected'!AZ135),'Module C Corrected'!AZ135)</f>
        <v>-14179.18</v>
      </c>
      <c r="BA135" s="31">
        <f t="shared" ca="1" si="53"/>
        <v>-1434.27</v>
      </c>
      <c r="BB135" s="31">
        <f t="shared" ca="1" si="53"/>
        <v>-654.83000000000004</v>
      </c>
      <c r="BC135" s="31">
        <f t="shared" ca="1" si="53"/>
        <v>-568.33000000000004</v>
      </c>
      <c r="BD135" s="31">
        <f t="shared" ca="1" si="51"/>
        <v>-562.14</v>
      </c>
      <c r="BE135" s="31">
        <f t="shared" ca="1" si="51"/>
        <v>-583.80999999999995</v>
      </c>
      <c r="BF135" s="31">
        <f t="shared" ca="1" si="51"/>
        <v>-562.03</v>
      </c>
      <c r="BG135" s="31">
        <f t="shared" ca="1" si="51"/>
        <v>0</v>
      </c>
      <c r="BH135" s="31">
        <f t="shared" ca="1" si="51"/>
        <v>0</v>
      </c>
      <c r="BI135" s="31">
        <f t="shared" ca="1" si="51"/>
        <v>0</v>
      </c>
      <c r="BJ135" s="31">
        <f t="shared" ca="1" si="57"/>
        <v>-1989.08</v>
      </c>
      <c r="BK135" s="31">
        <f t="shared" ca="1" si="57"/>
        <v>-2549.44</v>
      </c>
      <c r="BL135" s="31">
        <f t="shared" ca="1" si="57"/>
        <v>-3150.93</v>
      </c>
      <c r="BM135" s="6">
        <f t="shared" ca="1" si="68"/>
        <v>-5.21E-2</v>
      </c>
      <c r="BN135" s="6">
        <f t="shared" ca="1" si="68"/>
        <v>-5.21E-2</v>
      </c>
      <c r="BO135" s="6">
        <f t="shared" ca="1" si="68"/>
        <v>-5.21E-2</v>
      </c>
      <c r="BP135" s="6">
        <f t="shared" ca="1" si="68"/>
        <v>-5.21E-2</v>
      </c>
      <c r="BQ135" s="6">
        <f t="shared" ca="1" si="68"/>
        <v>-5.21E-2</v>
      </c>
      <c r="BR135" s="6">
        <f t="shared" ca="1" si="68"/>
        <v>-5.21E-2</v>
      </c>
      <c r="BS135" s="6">
        <f t="shared" ca="1" si="68"/>
        <v>-5.21E-2</v>
      </c>
      <c r="BT135" s="6">
        <f t="shared" ca="1" si="68"/>
        <v>-5.21E-2</v>
      </c>
      <c r="BU135" s="6">
        <f t="shared" ca="1" si="68"/>
        <v>-5.21E-2</v>
      </c>
      <c r="BV135" s="6">
        <f t="shared" ca="1" si="68"/>
        <v>-5.21E-2</v>
      </c>
      <c r="BW135" s="6">
        <f t="shared" ca="1" si="68"/>
        <v>-5.21E-2</v>
      </c>
      <c r="BX135" s="6">
        <f t="shared" ca="1" si="68"/>
        <v>-5.21E-2</v>
      </c>
      <c r="BY135" s="31">
        <f t="shared" ca="1" si="61"/>
        <v>-249085.53</v>
      </c>
      <c r="BZ135" s="31">
        <f t="shared" ca="1" si="61"/>
        <v>-113722.72</v>
      </c>
      <c r="CA135" s="31">
        <f t="shared" ca="1" si="61"/>
        <v>-98699.39</v>
      </c>
      <c r="CB135" s="31">
        <f t="shared" ca="1" si="58"/>
        <v>-73219.23</v>
      </c>
      <c r="CC135" s="31">
        <f t="shared" ca="1" si="58"/>
        <v>-76041.62</v>
      </c>
      <c r="CD135" s="31">
        <f t="shared" ca="1" si="58"/>
        <v>-73203.86</v>
      </c>
      <c r="CE135" s="31">
        <f t="shared" ca="1" si="58"/>
        <v>-102182.54</v>
      </c>
      <c r="CF135" s="31">
        <f t="shared" ca="1" si="58"/>
        <v>-85058.41</v>
      </c>
      <c r="CG135" s="31">
        <f t="shared" ca="1" si="58"/>
        <v>-172582.06</v>
      </c>
      <c r="CH135" s="31">
        <f t="shared" ca="1" si="58"/>
        <v>-86359.2</v>
      </c>
      <c r="CI135" s="31">
        <f t="shared" ca="1" si="58"/>
        <v>-110688.13</v>
      </c>
      <c r="CJ135" s="31">
        <f t="shared" ca="1" si="58"/>
        <v>-136802.82999999999</v>
      </c>
      <c r="CK135" s="32">
        <f t="shared" ca="1" si="71"/>
        <v>11952.28</v>
      </c>
      <c r="CL135" s="32">
        <f t="shared" ca="1" si="71"/>
        <v>5456.94</v>
      </c>
      <c r="CM135" s="32">
        <f t="shared" ca="1" si="71"/>
        <v>4736.0600000000004</v>
      </c>
      <c r="CN135" s="32">
        <f t="shared" ca="1" si="71"/>
        <v>3513.4</v>
      </c>
      <c r="CO135" s="32">
        <f t="shared" ca="1" si="71"/>
        <v>3648.83</v>
      </c>
      <c r="CP135" s="32">
        <f t="shared" ca="1" si="71"/>
        <v>3512.66</v>
      </c>
      <c r="CQ135" s="32">
        <f t="shared" ca="1" si="71"/>
        <v>4903.1899999999996</v>
      </c>
      <c r="CR135" s="32">
        <f t="shared" ca="1" si="71"/>
        <v>4081.5</v>
      </c>
      <c r="CS135" s="32">
        <f t="shared" ca="1" si="71"/>
        <v>8281.2900000000009</v>
      </c>
      <c r="CT135" s="32">
        <f t="shared" ca="1" si="59"/>
        <v>4143.92</v>
      </c>
      <c r="CU135" s="32">
        <f t="shared" ca="1" si="59"/>
        <v>5311.33</v>
      </c>
      <c r="CV135" s="32">
        <f t="shared" ca="1" si="59"/>
        <v>6564.44</v>
      </c>
      <c r="CW135" s="31">
        <f t="shared" ca="1" si="70"/>
        <v>-209882.05000000002</v>
      </c>
      <c r="CX135" s="31">
        <f t="shared" ca="1" si="70"/>
        <v>-95823.95</v>
      </c>
      <c r="CY135" s="31">
        <f t="shared" ca="1" si="70"/>
        <v>-83165.119999999995</v>
      </c>
      <c r="CZ135" s="31">
        <f t="shared" ca="1" si="70"/>
        <v>-61554.75</v>
      </c>
      <c r="DA135" s="31">
        <f t="shared" ca="1" si="70"/>
        <v>-63927.509999999995</v>
      </c>
      <c r="DB135" s="31">
        <f t="shared" ca="1" si="70"/>
        <v>-61541.82</v>
      </c>
      <c r="DC135" s="31">
        <f t="shared" ca="1" si="69"/>
        <v>-86688.45</v>
      </c>
      <c r="DD135" s="31">
        <f t="shared" ca="1" si="69"/>
        <v>-72160.88</v>
      </c>
      <c r="DE135" s="31">
        <f t="shared" ca="1" si="69"/>
        <v>-146413.19</v>
      </c>
      <c r="DF135" s="31">
        <f t="shared" ca="1" si="60"/>
        <v>-71275.34</v>
      </c>
      <c r="DG135" s="31">
        <f t="shared" ca="1" si="60"/>
        <v>-91354.89</v>
      </c>
      <c r="DH135" s="31">
        <f t="shared" ca="1" si="60"/>
        <v>-112908.28</v>
      </c>
      <c r="DI135" s="32">
        <f t="shared" ca="1" si="65"/>
        <v>-10494.1</v>
      </c>
      <c r="DJ135" s="32">
        <f t="shared" ca="1" si="65"/>
        <v>-4791.2</v>
      </c>
      <c r="DK135" s="32">
        <f t="shared" ca="1" si="65"/>
        <v>-4158.26</v>
      </c>
      <c r="DL135" s="32">
        <f t="shared" ca="1" si="62"/>
        <v>-3077.74</v>
      </c>
      <c r="DM135" s="32">
        <f t="shared" ca="1" si="62"/>
        <v>-3196.38</v>
      </c>
      <c r="DN135" s="32">
        <f t="shared" ca="1" si="62"/>
        <v>-3077.09</v>
      </c>
      <c r="DO135" s="32">
        <f t="shared" ca="1" si="62"/>
        <v>-4334.42</v>
      </c>
      <c r="DP135" s="32">
        <f t="shared" ca="1" si="62"/>
        <v>-3608.04</v>
      </c>
      <c r="DQ135" s="32">
        <f t="shared" ca="1" si="62"/>
        <v>-7320.66</v>
      </c>
      <c r="DR135" s="32">
        <f t="shared" ca="1" si="72"/>
        <v>-3563.77</v>
      </c>
      <c r="DS135" s="32">
        <f t="shared" ca="1" si="72"/>
        <v>-4567.74</v>
      </c>
      <c r="DT135" s="32">
        <f t="shared" ca="1" si="72"/>
        <v>-5645.41</v>
      </c>
      <c r="DU135" s="31">
        <f t="shared" ca="1" si="66"/>
        <v>-67617.740000000005</v>
      </c>
      <c r="DV135" s="31">
        <f t="shared" ca="1" si="66"/>
        <v>-30647.81</v>
      </c>
      <c r="DW135" s="31">
        <f t="shared" ca="1" si="66"/>
        <v>-26423.64</v>
      </c>
      <c r="DX135" s="31">
        <f t="shared" ca="1" si="63"/>
        <v>-19439.849999999999</v>
      </c>
      <c r="DY135" s="31">
        <f t="shared" ca="1" si="63"/>
        <v>-20084.12</v>
      </c>
      <c r="DZ135" s="31">
        <f t="shared" ca="1" si="63"/>
        <v>-19230.07</v>
      </c>
      <c r="EA135" s="31">
        <f t="shared" ca="1" si="63"/>
        <v>-26945.17</v>
      </c>
      <c r="EB135" s="31">
        <f t="shared" ca="1" si="63"/>
        <v>-22307.03</v>
      </c>
      <c r="EC135" s="31">
        <f t="shared" ca="1" si="63"/>
        <v>-45011.87</v>
      </c>
      <c r="ED135" s="31">
        <f t="shared" ca="1" si="73"/>
        <v>-21795.05</v>
      </c>
      <c r="EE135" s="31">
        <f t="shared" ca="1" si="73"/>
        <v>-27779.93</v>
      </c>
      <c r="EF135" s="31">
        <f t="shared" ca="1" si="73"/>
        <v>-34148.449999999997</v>
      </c>
      <c r="EG135" s="32">
        <f t="shared" ca="1" si="67"/>
        <v>-287993.89</v>
      </c>
      <c r="EH135" s="32">
        <f t="shared" ca="1" si="67"/>
        <v>-131262.96</v>
      </c>
      <c r="EI135" s="32">
        <f t="shared" ca="1" si="67"/>
        <v>-113747.01999999999</v>
      </c>
      <c r="EJ135" s="32">
        <f t="shared" ca="1" si="64"/>
        <v>-84072.34</v>
      </c>
      <c r="EK135" s="32">
        <f t="shared" ca="1" si="64"/>
        <v>-87208.01</v>
      </c>
      <c r="EL135" s="32">
        <f t="shared" ca="1" si="64"/>
        <v>-83848.98000000001</v>
      </c>
      <c r="EM135" s="32">
        <f t="shared" ca="1" si="64"/>
        <v>-117968.04</v>
      </c>
      <c r="EN135" s="32">
        <f t="shared" ca="1" si="64"/>
        <v>-98075.95</v>
      </c>
      <c r="EO135" s="32">
        <f t="shared" ca="1" si="64"/>
        <v>-198745.72</v>
      </c>
      <c r="EP135" s="32">
        <f t="shared" ca="1" si="74"/>
        <v>-96634.16</v>
      </c>
      <c r="EQ135" s="32">
        <f t="shared" ca="1" si="74"/>
        <v>-123702.56</v>
      </c>
      <c r="ER135" s="32">
        <f t="shared" ca="1" si="74"/>
        <v>-152702.14000000001</v>
      </c>
    </row>
    <row r="136" spans="1:148">
      <c r="A136" t="s">
        <v>437</v>
      </c>
      <c r="B136" s="1" t="s">
        <v>142</v>
      </c>
      <c r="C136" t="str">
        <f t="shared" ca="1" si="75"/>
        <v>TC02</v>
      </c>
      <c r="D136" t="str">
        <f t="shared" ca="1" si="76"/>
        <v>Redwater Industrial System</v>
      </c>
      <c r="E136" s="51">
        <f ca="1">IFERROR(IF(AND($A136=VLOOKUP($A136&amp;"."&amp;$C136,UncollectibleLookup,2,FALSE),$C136=VLOOKUP($A136&amp;"."&amp;$C136,UncollectibleLookup,4,FALSE)),0,'Module C Corrected'!E136),'Module C Corrected'!E136)</f>
        <v>13479.197099999999</v>
      </c>
      <c r="F136" s="51">
        <f ca="1">IFERROR(IF(AND($A136=VLOOKUP($A136&amp;"."&amp;$C136,UncollectibleLookup,2,FALSE),$C136=VLOOKUP($A136&amp;"."&amp;$C136,UncollectibleLookup,4,FALSE)),0,'Module C Corrected'!F136),'Module C Corrected'!F136)</f>
        <v>10556.963599999999</v>
      </c>
      <c r="G136" s="51">
        <f ca="1">IFERROR(IF(AND($A136=VLOOKUP($A136&amp;"."&amp;$C136,UncollectibleLookup,2,FALSE),$C136=VLOOKUP($A136&amp;"."&amp;$C136,UncollectibleLookup,4,FALSE)),0,'Module C Corrected'!G136),'Module C Corrected'!G136)</f>
        <v>12215.579</v>
      </c>
      <c r="H136" s="51">
        <f ca="1">IFERROR(IF(AND($A136=VLOOKUP($A136&amp;"."&amp;$C136,UncollectibleLookup,2,FALSE),$C136=VLOOKUP($A136&amp;"."&amp;$C136,UncollectibleLookup,4,FALSE)),0,'Module C Corrected'!H136),'Module C Corrected'!H136)</f>
        <v>10523.259899999999</v>
      </c>
      <c r="I136" s="51">
        <f ca="1">IFERROR(IF(AND($A136=VLOOKUP($A136&amp;"."&amp;$C136,UncollectibleLookup,2,FALSE),$C136=VLOOKUP($A136&amp;"."&amp;$C136,UncollectibleLookup,4,FALSE)),0,'Module C Corrected'!I136),'Module C Corrected'!I136)</f>
        <v>9902.9734000000008</v>
      </c>
      <c r="J136" s="51">
        <f ca="1">IFERROR(IF(AND($A136=VLOOKUP($A136&amp;"."&amp;$C136,UncollectibleLookup,2,FALSE),$C136=VLOOKUP($A136&amp;"."&amp;$C136,UncollectibleLookup,4,FALSE)),0,'Module C Corrected'!J136),'Module C Corrected'!J136)</f>
        <v>11274.4241</v>
      </c>
      <c r="K136" s="51">
        <f ca="1">IFERROR(IF(AND($A136=VLOOKUP($A136&amp;"."&amp;$C136,UncollectibleLookup,2,FALSE),$C136=VLOOKUP($A136&amp;"."&amp;$C136,UncollectibleLookup,4,FALSE)),0,'Module C Corrected'!K136),'Module C Corrected'!K136)</f>
        <v>11470.812099999999</v>
      </c>
      <c r="L136" s="51">
        <f ca="1">IFERROR(IF(AND($A136=VLOOKUP($A136&amp;"."&amp;$C136,UncollectibleLookup,2,FALSE),$C136=VLOOKUP($A136&amp;"."&amp;$C136,UncollectibleLookup,4,FALSE)),0,'Module C Corrected'!L136),'Module C Corrected'!L136)</f>
        <v>11992.808300000001</v>
      </c>
      <c r="M136" s="51">
        <f ca="1">IFERROR(IF(AND($A136=VLOOKUP($A136&amp;"."&amp;$C136,UncollectibleLookup,2,FALSE),$C136=VLOOKUP($A136&amp;"."&amp;$C136,UncollectibleLookup,4,FALSE)),0,'Module C Corrected'!M136),'Module C Corrected'!M136)</f>
        <v>11723.818300000001</v>
      </c>
      <c r="N136" s="51">
        <f ca="1">IFERROR(IF(AND($A136=VLOOKUP($A136&amp;"."&amp;$C136,UncollectibleLookup,2,FALSE),$C136=VLOOKUP($A136&amp;"."&amp;$C136,UncollectibleLookup,4,FALSE)),0,'Module C Corrected'!N136),'Module C Corrected'!N136)</f>
        <v>11776.143700000001</v>
      </c>
      <c r="O136" s="51">
        <f ca="1">IFERROR(IF(AND($A136=VLOOKUP($A136&amp;"."&amp;$C136,UncollectibleLookup,2,FALSE),$C136=VLOOKUP($A136&amp;"."&amp;$C136,UncollectibleLookup,4,FALSE)),0,'Module C Corrected'!O136),'Module C Corrected'!O136)</f>
        <v>12961.264499999999</v>
      </c>
      <c r="P136" s="51">
        <f ca="1">IFERROR(IF(AND($A136=VLOOKUP($A136&amp;"."&amp;$C136,UncollectibleLookup,2,FALSE),$C136=VLOOKUP($A136&amp;"."&amp;$C136,UncollectibleLookup,4,FALSE)),0,'Module C Corrected'!P136),'Module C Corrected'!P136)</f>
        <v>12942.0607</v>
      </c>
      <c r="Q136" s="32">
        <f ca="1">IFERROR(IF(AND($A136=VLOOKUP($A136&amp;"."&amp;$C136,UncollectibleLookup,2,FALSE),$C136=VLOOKUP($A136&amp;"."&amp;$C136,UncollectibleLookup,4,FALSE)),0,'Module C Corrected'!Q136),'Module C Corrected'!Q136)</f>
        <v>1480793.59</v>
      </c>
      <c r="R136" s="32">
        <f ca="1">IFERROR(IF(AND($A136=VLOOKUP($A136&amp;"."&amp;$C136,UncollectibleLookup,2,FALSE),$C136=VLOOKUP($A136&amp;"."&amp;$C136,UncollectibleLookup,4,FALSE)),0,'Module C Corrected'!R136),'Module C Corrected'!R136)</f>
        <v>567374.22</v>
      </c>
      <c r="S136" s="32">
        <f ca="1">IFERROR(IF(AND($A136=VLOOKUP($A136&amp;"."&amp;$C136,UncollectibleLookup,2,FALSE),$C136=VLOOKUP($A136&amp;"."&amp;$C136,UncollectibleLookup,4,FALSE)),0,'Module C Corrected'!S136),'Module C Corrected'!S136)</f>
        <v>545781.18000000005</v>
      </c>
      <c r="T136" s="32">
        <f ca="1">IFERROR(IF(AND($A136=VLOOKUP($A136&amp;"."&amp;$C136,UncollectibleLookup,2,FALSE),$C136=VLOOKUP($A136&amp;"."&amp;$C136,UncollectibleLookup,4,FALSE)),0,'Module C Corrected'!T136),'Module C Corrected'!T136)</f>
        <v>343150.25</v>
      </c>
      <c r="U136" s="32">
        <f ca="1">IFERROR(IF(AND($A136=VLOOKUP($A136&amp;"."&amp;$C136,UncollectibleLookup,2,FALSE),$C136=VLOOKUP($A136&amp;"."&amp;$C136,UncollectibleLookup,4,FALSE)),0,'Module C Corrected'!U136),'Module C Corrected'!U136)</f>
        <v>313977.77</v>
      </c>
      <c r="V136" s="32">
        <f ca="1">IFERROR(IF(AND($A136=VLOOKUP($A136&amp;"."&amp;$C136,UncollectibleLookup,2,FALSE),$C136=VLOOKUP($A136&amp;"."&amp;$C136,UncollectibleLookup,4,FALSE)),0,'Module C Corrected'!V136),'Module C Corrected'!V136)</f>
        <v>373183.52</v>
      </c>
      <c r="W136" s="32">
        <f ca="1">IFERROR(IF(AND($A136=VLOOKUP($A136&amp;"."&amp;$C136,UncollectibleLookup,2,FALSE),$C136=VLOOKUP($A136&amp;"."&amp;$C136,UncollectibleLookup,4,FALSE)),0,'Module C Corrected'!W136),'Module C Corrected'!W136)</f>
        <v>478406.35</v>
      </c>
      <c r="X136" s="32">
        <f ca="1">IFERROR(IF(AND($A136=VLOOKUP($A136&amp;"."&amp;$C136,UncollectibleLookup,2,FALSE),$C136=VLOOKUP($A136&amp;"."&amp;$C136,UncollectibleLookup,4,FALSE)),0,'Module C Corrected'!X136),'Module C Corrected'!X136)</f>
        <v>410773.05</v>
      </c>
      <c r="Y136" s="32">
        <f ca="1">IFERROR(IF(AND($A136=VLOOKUP($A136&amp;"."&amp;$C136,UncollectibleLookup,2,FALSE),$C136=VLOOKUP($A136&amp;"."&amp;$C136,UncollectibleLookup,4,FALSE)),0,'Module C Corrected'!Y136),'Module C Corrected'!Y136)</f>
        <v>819923.69</v>
      </c>
      <c r="Z136" s="32">
        <f ca="1">IFERROR(IF(AND($A136=VLOOKUP($A136&amp;"."&amp;$C136,UncollectibleLookup,2,FALSE),$C136=VLOOKUP($A136&amp;"."&amp;$C136,UncollectibleLookup,4,FALSE)),0,'Module C Corrected'!Z136),'Module C Corrected'!Z136)</f>
        <v>410891.11</v>
      </c>
      <c r="AA136" s="32">
        <f ca="1">IFERROR(IF(AND($A136=VLOOKUP($A136&amp;"."&amp;$C136,UncollectibleLookup,2,FALSE),$C136=VLOOKUP($A136&amp;"."&amp;$C136,UncollectibleLookup,4,FALSE)),0,'Module C Corrected'!AA136),'Module C Corrected'!AA136)</f>
        <v>678542.13</v>
      </c>
      <c r="AB136" s="32">
        <f ca="1">IFERROR(IF(AND($A136=VLOOKUP($A136&amp;"."&amp;$C136,UncollectibleLookup,2,FALSE),$C136=VLOOKUP($A136&amp;"."&amp;$C136,UncollectibleLookup,4,FALSE)),0,'Module C Corrected'!AB136),'Module C Corrected'!AB136)</f>
        <v>742536.71</v>
      </c>
      <c r="AC136" s="2">
        <f>IF(ISBLANK('Module C Corrected'!AC136),"",'Module C Corrected'!AC136)</f>
        <v>4.1500000000000004</v>
      </c>
      <c r="AD136" s="2">
        <f>IF(ISBLANK('Module C Corrected'!AD136),"",'Module C Corrected'!AD136)</f>
        <v>4.1500000000000004</v>
      </c>
      <c r="AE136" s="2">
        <f>IF(ISBLANK('Module C Corrected'!AE136),"",'Module C Corrected'!AE136)</f>
        <v>4.1500000000000004</v>
      </c>
      <c r="AF136" s="2">
        <f>IF(ISBLANK('Module C Corrected'!AF136),"",'Module C Corrected'!AF136)</f>
        <v>4.1500000000000004</v>
      </c>
      <c r="AG136" s="2">
        <f>IF(ISBLANK('Module C Corrected'!AG136),"",'Module C Corrected'!AG136)</f>
        <v>4.1500000000000004</v>
      </c>
      <c r="AH136" s="2">
        <f>IF(ISBLANK('Module C Corrected'!AH136),"",'Module C Corrected'!AH136)</f>
        <v>4.1500000000000004</v>
      </c>
      <c r="AI136" s="2">
        <f>IF(ISBLANK('Module C Corrected'!AI136),"",'Module C Corrected'!AI136)</f>
        <v>4.1500000000000004</v>
      </c>
      <c r="AJ136" s="2">
        <f>IF(ISBLANK('Module C Corrected'!AJ136),"",'Module C Corrected'!AJ136)</f>
        <v>4.1500000000000004</v>
      </c>
      <c r="AK136" s="2">
        <f>IF(ISBLANK('Module C Corrected'!AK136),"",'Module C Corrected'!AK136)</f>
        <v>4.1500000000000004</v>
      </c>
      <c r="AL136" s="2">
        <f>IF(ISBLANK('Module C Corrected'!AL136),"",'Module C Corrected'!AL136)</f>
        <v>4.1500000000000004</v>
      </c>
      <c r="AM136" s="2">
        <f>IF(ISBLANK('Module C Corrected'!AM136),"",'Module C Corrected'!AM136)</f>
        <v>4.1500000000000004</v>
      </c>
      <c r="AN136" s="2">
        <f>IF(ISBLANK('Module C Corrected'!AN136),"",'Module C Corrected'!AN136)</f>
        <v>4.1500000000000004</v>
      </c>
      <c r="AO136" s="33">
        <f ca="1">IFERROR(IF(AND($A136=VLOOKUP($A136&amp;"."&amp;$C136,UncollectibleLookup,2,FALSE),$C136=VLOOKUP($A136&amp;"."&amp;$C136,UncollectibleLookup,4,FALSE)),0,'Module C Corrected'!AO136),'Module C Corrected'!AO136)</f>
        <v>61452.93</v>
      </c>
      <c r="AP136" s="33">
        <f ca="1">IFERROR(IF(AND($A136=VLOOKUP($A136&amp;"."&amp;$C136,UncollectibleLookup,2,FALSE),$C136=VLOOKUP($A136&amp;"."&amp;$C136,UncollectibleLookup,4,FALSE)),0,'Module C Corrected'!AP136),'Module C Corrected'!AP136)</f>
        <v>23546.03</v>
      </c>
      <c r="AQ136" s="33">
        <f ca="1">IFERROR(IF(AND($A136=VLOOKUP($A136&amp;"."&amp;$C136,UncollectibleLookup,2,FALSE),$C136=VLOOKUP($A136&amp;"."&amp;$C136,UncollectibleLookup,4,FALSE)),0,'Module C Corrected'!AQ136),'Module C Corrected'!AQ136)</f>
        <v>22649.919999999998</v>
      </c>
      <c r="AR136" s="33">
        <f ca="1">IFERROR(IF(AND($A136=VLOOKUP($A136&amp;"."&amp;$C136,UncollectibleLookup,2,FALSE),$C136=VLOOKUP($A136&amp;"."&amp;$C136,UncollectibleLookup,4,FALSE)),0,'Module C Corrected'!AR136),'Module C Corrected'!AR136)</f>
        <v>14240.74</v>
      </c>
      <c r="AS136" s="33">
        <f ca="1">IFERROR(IF(AND($A136=VLOOKUP($A136&amp;"."&amp;$C136,UncollectibleLookup,2,FALSE),$C136=VLOOKUP($A136&amp;"."&amp;$C136,UncollectibleLookup,4,FALSE)),0,'Module C Corrected'!AS136),'Module C Corrected'!AS136)</f>
        <v>13030.08</v>
      </c>
      <c r="AT136" s="33">
        <f ca="1">IFERROR(IF(AND($A136=VLOOKUP($A136&amp;"."&amp;$C136,UncollectibleLookup,2,FALSE),$C136=VLOOKUP($A136&amp;"."&amp;$C136,UncollectibleLookup,4,FALSE)),0,'Module C Corrected'!AT136),'Module C Corrected'!AT136)</f>
        <v>15487.12</v>
      </c>
      <c r="AU136" s="33">
        <f ca="1">IFERROR(IF(AND($A136=VLOOKUP($A136&amp;"."&amp;$C136,UncollectibleLookup,2,FALSE),$C136=VLOOKUP($A136&amp;"."&amp;$C136,UncollectibleLookup,4,FALSE)),0,'Module C Corrected'!AU136),'Module C Corrected'!AU136)</f>
        <v>19853.86</v>
      </c>
      <c r="AV136" s="33">
        <f ca="1">IFERROR(IF(AND($A136=VLOOKUP($A136&amp;"."&amp;$C136,UncollectibleLookup,2,FALSE),$C136=VLOOKUP($A136&amp;"."&amp;$C136,UncollectibleLookup,4,FALSE)),0,'Module C Corrected'!AV136),'Module C Corrected'!AV136)</f>
        <v>17047.080000000002</v>
      </c>
      <c r="AW136" s="33">
        <f ca="1">IFERROR(IF(AND($A136=VLOOKUP($A136&amp;"."&amp;$C136,UncollectibleLookup,2,FALSE),$C136=VLOOKUP($A136&amp;"."&amp;$C136,UncollectibleLookup,4,FALSE)),0,'Module C Corrected'!AW136),'Module C Corrected'!AW136)</f>
        <v>34026.83</v>
      </c>
      <c r="AX136" s="33">
        <f ca="1">IFERROR(IF(AND($A136=VLOOKUP($A136&amp;"."&amp;$C136,UncollectibleLookup,2,FALSE),$C136=VLOOKUP($A136&amp;"."&amp;$C136,UncollectibleLookup,4,FALSE)),0,'Module C Corrected'!AX136),'Module C Corrected'!AX136)</f>
        <v>17051.98</v>
      </c>
      <c r="AY136" s="33">
        <f ca="1">IFERROR(IF(AND($A136=VLOOKUP($A136&amp;"."&amp;$C136,UncollectibleLookup,2,FALSE),$C136=VLOOKUP($A136&amp;"."&amp;$C136,UncollectibleLookup,4,FALSE)),0,'Module C Corrected'!AY136),'Module C Corrected'!AY136)</f>
        <v>28159.5</v>
      </c>
      <c r="AZ136" s="33">
        <f ca="1">IFERROR(IF(AND($A136=VLOOKUP($A136&amp;"."&amp;$C136,UncollectibleLookup,2,FALSE),$C136=VLOOKUP($A136&amp;"."&amp;$C136,UncollectibleLookup,4,FALSE)),0,'Module C Corrected'!AZ136),'Module C Corrected'!AZ136)</f>
        <v>30815.27</v>
      </c>
      <c r="BA136" s="31">
        <f t="shared" ca="1" si="53"/>
        <v>-444.24</v>
      </c>
      <c r="BB136" s="31">
        <f t="shared" ca="1" si="53"/>
        <v>-170.21</v>
      </c>
      <c r="BC136" s="31">
        <f t="shared" ca="1" si="53"/>
        <v>-163.72999999999999</v>
      </c>
      <c r="BD136" s="31">
        <f t="shared" ca="1" si="51"/>
        <v>-137.26</v>
      </c>
      <c r="BE136" s="31">
        <f t="shared" ca="1" si="51"/>
        <v>-125.59</v>
      </c>
      <c r="BF136" s="31">
        <f t="shared" ca="1" si="51"/>
        <v>-149.27000000000001</v>
      </c>
      <c r="BG136" s="31">
        <f t="shared" ca="1" si="51"/>
        <v>0</v>
      </c>
      <c r="BH136" s="31">
        <f t="shared" ca="1" si="51"/>
        <v>0</v>
      </c>
      <c r="BI136" s="31">
        <f t="shared" ca="1" si="51"/>
        <v>0</v>
      </c>
      <c r="BJ136" s="31">
        <f t="shared" ca="1" si="57"/>
        <v>-493.07</v>
      </c>
      <c r="BK136" s="31">
        <f t="shared" ca="1" si="57"/>
        <v>-814.25</v>
      </c>
      <c r="BL136" s="31">
        <f t="shared" ca="1" si="57"/>
        <v>-891.04</v>
      </c>
      <c r="BM136" s="6">
        <f t="shared" ca="1" si="68"/>
        <v>5.4699999999999999E-2</v>
      </c>
      <c r="BN136" s="6">
        <f t="shared" ca="1" si="68"/>
        <v>5.4699999999999999E-2</v>
      </c>
      <c r="BO136" s="6">
        <f t="shared" ca="1" si="68"/>
        <v>5.4699999999999999E-2</v>
      </c>
      <c r="BP136" s="6">
        <f t="shared" ca="1" si="68"/>
        <v>5.4699999999999999E-2</v>
      </c>
      <c r="BQ136" s="6">
        <f t="shared" ca="1" si="68"/>
        <v>5.4699999999999999E-2</v>
      </c>
      <c r="BR136" s="6">
        <f t="shared" ca="1" si="68"/>
        <v>5.4699999999999999E-2</v>
      </c>
      <c r="BS136" s="6">
        <f t="shared" ca="1" si="68"/>
        <v>5.4699999999999999E-2</v>
      </c>
      <c r="BT136" s="6">
        <f t="shared" ca="1" si="68"/>
        <v>5.4699999999999999E-2</v>
      </c>
      <c r="BU136" s="6">
        <f t="shared" ca="1" si="68"/>
        <v>5.4699999999999999E-2</v>
      </c>
      <c r="BV136" s="6">
        <f t="shared" ca="1" si="68"/>
        <v>5.4699999999999999E-2</v>
      </c>
      <c r="BW136" s="6">
        <f t="shared" ca="1" si="68"/>
        <v>5.4699999999999999E-2</v>
      </c>
      <c r="BX136" s="6">
        <f t="shared" ca="1" si="68"/>
        <v>5.4699999999999999E-2</v>
      </c>
      <c r="BY136" s="31">
        <f t="shared" ca="1" si="61"/>
        <v>80999.41</v>
      </c>
      <c r="BZ136" s="31">
        <f t="shared" ca="1" si="61"/>
        <v>31035.37</v>
      </c>
      <c r="CA136" s="31">
        <f t="shared" ca="1" si="61"/>
        <v>29854.23</v>
      </c>
      <c r="CB136" s="31">
        <f t="shared" ca="1" si="58"/>
        <v>18770.32</v>
      </c>
      <c r="CC136" s="31">
        <f t="shared" ca="1" si="58"/>
        <v>17174.580000000002</v>
      </c>
      <c r="CD136" s="31">
        <f t="shared" ca="1" si="58"/>
        <v>20413.14</v>
      </c>
      <c r="CE136" s="31">
        <f t="shared" ca="1" si="58"/>
        <v>26168.83</v>
      </c>
      <c r="CF136" s="31">
        <f t="shared" ca="1" si="58"/>
        <v>22469.29</v>
      </c>
      <c r="CG136" s="31">
        <f t="shared" ca="1" si="58"/>
        <v>44849.83</v>
      </c>
      <c r="CH136" s="31">
        <f t="shared" ca="1" si="58"/>
        <v>22475.74</v>
      </c>
      <c r="CI136" s="31">
        <f t="shared" ca="1" si="58"/>
        <v>37116.25</v>
      </c>
      <c r="CJ136" s="31">
        <f t="shared" ca="1" si="58"/>
        <v>40616.76</v>
      </c>
      <c r="CK136" s="32">
        <f t="shared" ca="1" si="71"/>
        <v>3701.98</v>
      </c>
      <c r="CL136" s="32">
        <f t="shared" ca="1" si="71"/>
        <v>1418.44</v>
      </c>
      <c r="CM136" s="32">
        <f t="shared" ca="1" si="71"/>
        <v>1364.45</v>
      </c>
      <c r="CN136" s="32">
        <f t="shared" ca="1" si="71"/>
        <v>857.88</v>
      </c>
      <c r="CO136" s="32">
        <f t="shared" ca="1" si="71"/>
        <v>784.94</v>
      </c>
      <c r="CP136" s="32">
        <f t="shared" ca="1" si="71"/>
        <v>932.96</v>
      </c>
      <c r="CQ136" s="32">
        <f t="shared" ca="1" si="71"/>
        <v>1196.02</v>
      </c>
      <c r="CR136" s="32">
        <f t="shared" ca="1" si="71"/>
        <v>1026.93</v>
      </c>
      <c r="CS136" s="32">
        <f t="shared" ca="1" si="71"/>
        <v>2049.81</v>
      </c>
      <c r="CT136" s="32">
        <f t="shared" ca="1" si="59"/>
        <v>1027.23</v>
      </c>
      <c r="CU136" s="32">
        <f t="shared" ca="1" si="59"/>
        <v>1696.36</v>
      </c>
      <c r="CV136" s="32">
        <f t="shared" ca="1" si="59"/>
        <v>1856.34</v>
      </c>
      <c r="CW136" s="31">
        <f t="shared" ca="1" si="70"/>
        <v>23692.7</v>
      </c>
      <c r="CX136" s="31">
        <f t="shared" ca="1" si="70"/>
        <v>9077.989999999998</v>
      </c>
      <c r="CY136" s="31">
        <f t="shared" ca="1" si="70"/>
        <v>8732.4900000000016</v>
      </c>
      <c r="CZ136" s="31">
        <f t="shared" ca="1" si="70"/>
        <v>5524.7200000000012</v>
      </c>
      <c r="DA136" s="31">
        <f t="shared" ca="1" si="70"/>
        <v>5055.0300000000007</v>
      </c>
      <c r="DB136" s="31">
        <f t="shared" ca="1" si="70"/>
        <v>6008.2499999999982</v>
      </c>
      <c r="DC136" s="31">
        <f t="shared" ca="1" si="69"/>
        <v>7510.9900000000016</v>
      </c>
      <c r="DD136" s="31">
        <f t="shared" ca="1" si="69"/>
        <v>6449.1399999999994</v>
      </c>
      <c r="DE136" s="31">
        <f t="shared" ca="1" si="69"/>
        <v>12872.809999999998</v>
      </c>
      <c r="DF136" s="31">
        <f t="shared" ca="1" si="60"/>
        <v>6944.0600000000013</v>
      </c>
      <c r="DG136" s="31">
        <f t="shared" ca="1" si="60"/>
        <v>11467.36</v>
      </c>
      <c r="DH136" s="31">
        <f t="shared" ca="1" si="60"/>
        <v>12548.869999999999</v>
      </c>
      <c r="DI136" s="32">
        <f t="shared" ca="1" si="65"/>
        <v>1184.6400000000001</v>
      </c>
      <c r="DJ136" s="32">
        <f t="shared" ca="1" si="65"/>
        <v>453.9</v>
      </c>
      <c r="DK136" s="32">
        <f t="shared" ca="1" si="65"/>
        <v>436.62</v>
      </c>
      <c r="DL136" s="32">
        <f t="shared" ca="1" si="62"/>
        <v>276.24</v>
      </c>
      <c r="DM136" s="32">
        <f t="shared" ca="1" si="62"/>
        <v>252.75</v>
      </c>
      <c r="DN136" s="32">
        <f t="shared" ca="1" si="62"/>
        <v>300.41000000000003</v>
      </c>
      <c r="DO136" s="32">
        <f t="shared" ca="1" si="62"/>
        <v>375.55</v>
      </c>
      <c r="DP136" s="32">
        <f t="shared" ca="1" si="62"/>
        <v>322.45999999999998</v>
      </c>
      <c r="DQ136" s="32">
        <f t="shared" ca="1" si="62"/>
        <v>643.64</v>
      </c>
      <c r="DR136" s="32">
        <f t="shared" ca="1" si="72"/>
        <v>347.2</v>
      </c>
      <c r="DS136" s="32">
        <f t="shared" ca="1" si="72"/>
        <v>573.37</v>
      </c>
      <c r="DT136" s="32">
        <f t="shared" ca="1" si="72"/>
        <v>627.44000000000005</v>
      </c>
      <c r="DU136" s="31">
        <f t="shared" ca="1" si="66"/>
        <v>7633.08</v>
      </c>
      <c r="DV136" s="31">
        <f t="shared" ca="1" si="66"/>
        <v>2903.46</v>
      </c>
      <c r="DW136" s="31">
        <f t="shared" ca="1" si="66"/>
        <v>2774.53</v>
      </c>
      <c r="DX136" s="31">
        <f t="shared" ca="1" si="63"/>
        <v>1744.78</v>
      </c>
      <c r="DY136" s="31">
        <f t="shared" ca="1" si="63"/>
        <v>1588.14</v>
      </c>
      <c r="DZ136" s="31">
        <f t="shared" ca="1" si="63"/>
        <v>1877.41</v>
      </c>
      <c r="EA136" s="31">
        <f t="shared" ca="1" si="63"/>
        <v>2334.62</v>
      </c>
      <c r="EB136" s="31">
        <f t="shared" ca="1" si="63"/>
        <v>1993.62</v>
      </c>
      <c r="EC136" s="31">
        <f t="shared" ca="1" si="63"/>
        <v>3957.49</v>
      </c>
      <c r="ED136" s="31">
        <f t="shared" ca="1" si="73"/>
        <v>2123.4</v>
      </c>
      <c r="EE136" s="31">
        <f t="shared" ca="1" si="73"/>
        <v>3487.09</v>
      </c>
      <c r="EF136" s="31">
        <f t="shared" ca="1" si="73"/>
        <v>3795.33</v>
      </c>
      <c r="EG136" s="32">
        <f t="shared" ca="1" si="67"/>
        <v>32510.42</v>
      </c>
      <c r="EH136" s="32">
        <f t="shared" ca="1" si="67"/>
        <v>12435.349999999999</v>
      </c>
      <c r="EI136" s="32">
        <f t="shared" ca="1" si="67"/>
        <v>11943.640000000003</v>
      </c>
      <c r="EJ136" s="32">
        <f t="shared" ca="1" si="64"/>
        <v>7545.7400000000007</v>
      </c>
      <c r="EK136" s="32">
        <f t="shared" ca="1" si="64"/>
        <v>6895.920000000001</v>
      </c>
      <c r="EL136" s="32">
        <f t="shared" ca="1" si="64"/>
        <v>8186.0699999999979</v>
      </c>
      <c r="EM136" s="32">
        <f t="shared" ca="1" si="64"/>
        <v>10221.160000000002</v>
      </c>
      <c r="EN136" s="32">
        <f t="shared" ca="1" si="64"/>
        <v>8765.2199999999993</v>
      </c>
      <c r="EO136" s="32">
        <f t="shared" ca="1" si="64"/>
        <v>17473.939999999995</v>
      </c>
      <c r="EP136" s="32">
        <f t="shared" ca="1" si="74"/>
        <v>9414.6600000000017</v>
      </c>
      <c r="EQ136" s="32">
        <f t="shared" ca="1" si="74"/>
        <v>15527.820000000002</v>
      </c>
      <c r="ER136" s="32">
        <f t="shared" ca="1" si="74"/>
        <v>16971.64</v>
      </c>
    </row>
    <row r="137" spans="1:148">
      <c r="A137" t="s">
        <v>472</v>
      </c>
      <c r="B137" s="1" t="s">
        <v>144</v>
      </c>
      <c r="C137" t="str">
        <f t="shared" ca="1" si="75"/>
        <v>BCHIMP</v>
      </c>
      <c r="D137" t="str">
        <f t="shared" ca="1" si="76"/>
        <v>Alberta-BC Intertie - Import</v>
      </c>
      <c r="E137" s="51">
        <f ca="1">IFERROR(IF(AND($A137=VLOOKUP($A137&amp;"."&amp;$C137,UncollectibleLookup,2,FALSE),$C137=VLOOKUP($A137&amp;"."&amp;$C137,UncollectibleLookup,4,FALSE)),0,'Module C Corrected'!E137),'Module C Corrected'!E137)</f>
        <v>2496</v>
      </c>
      <c r="F137" s="51">
        <f ca="1">IFERROR(IF(AND($A137=VLOOKUP($A137&amp;"."&amp;$C137,UncollectibleLookup,2,FALSE),$C137=VLOOKUP($A137&amp;"."&amp;$C137,UncollectibleLookup,4,FALSE)),0,'Module C Corrected'!F137),'Module C Corrected'!F137)</f>
        <v>4389</v>
      </c>
      <c r="G137" s="51">
        <f ca="1">IFERROR(IF(AND($A137=VLOOKUP($A137&amp;"."&amp;$C137,UncollectibleLookup,2,FALSE),$C137=VLOOKUP($A137&amp;"."&amp;$C137,UncollectibleLookup,4,FALSE)),0,'Module C Corrected'!G137),'Module C Corrected'!G137)</f>
        <v>3615</v>
      </c>
      <c r="H137" s="51">
        <f ca="1">IFERROR(IF(AND($A137=VLOOKUP($A137&amp;"."&amp;$C137,UncollectibleLookup,2,FALSE),$C137=VLOOKUP($A137&amp;"."&amp;$C137,UncollectibleLookup,4,FALSE)),0,'Module C Corrected'!H137),'Module C Corrected'!H137)</f>
        <v>4273</v>
      </c>
      <c r="I137" s="51">
        <f ca="1">IFERROR(IF(AND($A137=VLOOKUP($A137&amp;"."&amp;$C137,UncollectibleLookup,2,FALSE),$C137=VLOOKUP($A137&amp;"."&amp;$C137,UncollectibleLookup,4,FALSE)),0,'Module C Corrected'!I137),'Module C Corrected'!I137)</f>
        <v>7647</v>
      </c>
      <c r="J137" s="51">
        <f ca="1">IFERROR(IF(AND($A137=VLOOKUP($A137&amp;"."&amp;$C137,UncollectibleLookup,2,FALSE),$C137=VLOOKUP($A137&amp;"."&amp;$C137,UncollectibleLookup,4,FALSE)),0,'Module C Corrected'!J137),'Module C Corrected'!J137)</f>
        <v>7416</v>
      </c>
      <c r="K137" s="51">
        <f ca="1">IFERROR(IF(AND($A137=VLOOKUP($A137&amp;"."&amp;$C137,UncollectibleLookup,2,FALSE),$C137=VLOOKUP($A137&amp;"."&amp;$C137,UncollectibleLookup,4,FALSE)),0,'Module C Corrected'!K137),'Module C Corrected'!K137)</f>
        <v>17323</v>
      </c>
      <c r="L137" s="51">
        <f ca="1">IFERROR(IF(AND($A137=VLOOKUP($A137&amp;"."&amp;$C137,UncollectibleLookup,2,FALSE),$C137=VLOOKUP($A137&amp;"."&amp;$C137,UncollectibleLookup,4,FALSE)),0,'Module C Corrected'!L137),'Module C Corrected'!L137)</f>
        <v>3161</v>
      </c>
      <c r="M137" s="51">
        <f ca="1">IFERROR(IF(AND($A137=VLOOKUP($A137&amp;"."&amp;$C137,UncollectibleLookup,2,FALSE),$C137=VLOOKUP($A137&amp;"."&amp;$C137,UncollectibleLookup,4,FALSE)),0,'Module C Corrected'!M137),'Module C Corrected'!M137)</f>
        <v>120</v>
      </c>
      <c r="N137" s="51">
        <f ca="1">IFERROR(IF(AND($A137=VLOOKUP($A137&amp;"."&amp;$C137,UncollectibleLookup,2,FALSE),$C137=VLOOKUP($A137&amp;"."&amp;$C137,UncollectibleLookup,4,FALSE)),0,'Module C Corrected'!N137),'Module C Corrected'!N137)</f>
        <v>10239</v>
      </c>
      <c r="O137" s="51">
        <f ca="1">IFERROR(IF(AND($A137=VLOOKUP($A137&amp;"."&amp;$C137,UncollectibleLookup,2,FALSE),$C137=VLOOKUP($A137&amp;"."&amp;$C137,UncollectibleLookup,4,FALSE)),0,'Module C Corrected'!O137),'Module C Corrected'!O137)</f>
        <v>13096</v>
      </c>
      <c r="P137" s="51">
        <f ca="1">IFERROR(IF(AND($A137=VLOOKUP($A137&amp;"."&amp;$C137,UncollectibleLookup,2,FALSE),$C137=VLOOKUP($A137&amp;"."&amp;$C137,UncollectibleLookup,4,FALSE)),0,'Module C Corrected'!P137),'Module C Corrected'!P137)</f>
        <v>7689</v>
      </c>
      <c r="Q137" s="32">
        <f ca="1">IFERROR(IF(AND($A137=VLOOKUP($A137&amp;"."&amp;$C137,UncollectibleLookup,2,FALSE),$C137=VLOOKUP($A137&amp;"."&amp;$C137,UncollectibleLookup,4,FALSE)),0,'Module C Corrected'!Q137),'Module C Corrected'!Q137)</f>
        <v>131312.94</v>
      </c>
      <c r="R137" s="32">
        <f ca="1">IFERROR(IF(AND($A137=VLOOKUP($A137&amp;"."&amp;$C137,UncollectibleLookup,2,FALSE),$C137=VLOOKUP($A137&amp;"."&amp;$C137,UncollectibleLookup,4,FALSE)),0,'Module C Corrected'!R137),'Module C Corrected'!R137)</f>
        <v>246475.66</v>
      </c>
      <c r="S137" s="32">
        <f ca="1">IFERROR(IF(AND($A137=VLOOKUP($A137&amp;"."&amp;$C137,UncollectibleLookup,2,FALSE),$C137=VLOOKUP($A137&amp;"."&amp;$C137,UncollectibleLookup,4,FALSE)),0,'Module C Corrected'!S137),'Module C Corrected'!S137)</f>
        <v>165185.60000000001</v>
      </c>
      <c r="T137" s="32">
        <f ca="1">IFERROR(IF(AND($A137=VLOOKUP($A137&amp;"."&amp;$C137,UncollectibleLookup,2,FALSE),$C137=VLOOKUP($A137&amp;"."&amp;$C137,UncollectibleLookup,4,FALSE)),0,'Module C Corrected'!T137),'Module C Corrected'!T137)</f>
        <v>169399.14</v>
      </c>
      <c r="U137" s="32">
        <f ca="1">IFERROR(IF(AND($A137=VLOOKUP($A137&amp;"."&amp;$C137,UncollectibleLookup,2,FALSE),$C137=VLOOKUP($A137&amp;"."&amp;$C137,UncollectibleLookup,4,FALSE)),0,'Module C Corrected'!U137),'Module C Corrected'!U137)</f>
        <v>318563.52</v>
      </c>
      <c r="V137" s="32">
        <f ca="1">IFERROR(IF(AND($A137=VLOOKUP($A137&amp;"."&amp;$C137,UncollectibleLookup,2,FALSE),$C137=VLOOKUP($A137&amp;"."&amp;$C137,UncollectibleLookup,4,FALSE)),0,'Module C Corrected'!V137),'Module C Corrected'!V137)</f>
        <v>226620.13</v>
      </c>
      <c r="W137" s="32">
        <f ca="1">IFERROR(IF(AND($A137=VLOOKUP($A137&amp;"."&amp;$C137,UncollectibleLookup,2,FALSE),$C137=VLOOKUP($A137&amp;"."&amp;$C137,UncollectibleLookup,4,FALSE)),0,'Module C Corrected'!W137),'Module C Corrected'!W137)</f>
        <v>891899.22</v>
      </c>
      <c r="X137" s="32">
        <f ca="1">IFERROR(IF(AND($A137=VLOOKUP($A137&amp;"."&amp;$C137,UncollectibleLookup,2,FALSE),$C137=VLOOKUP($A137&amp;"."&amp;$C137,UncollectibleLookup,4,FALSE)),0,'Module C Corrected'!X137),'Module C Corrected'!X137)</f>
        <v>197067.25</v>
      </c>
      <c r="Y137" s="32">
        <f ca="1">IFERROR(IF(AND($A137=VLOOKUP($A137&amp;"."&amp;$C137,UncollectibleLookup,2,FALSE),$C137=VLOOKUP($A137&amp;"."&amp;$C137,UncollectibleLookup,4,FALSE)),0,'Module C Corrected'!Y137),'Module C Corrected'!Y137)</f>
        <v>8311.85</v>
      </c>
      <c r="Z137" s="32">
        <f ca="1">IFERROR(IF(AND($A137=VLOOKUP($A137&amp;"."&amp;$C137,UncollectibleLookup,2,FALSE),$C137=VLOOKUP($A137&amp;"."&amp;$C137,UncollectibleLookup,4,FALSE)),0,'Module C Corrected'!Z137),'Module C Corrected'!Z137)</f>
        <v>488218.28</v>
      </c>
      <c r="AA137" s="32">
        <f ca="1">IFERROR(IF(AND($A137=VLOOKUP($A137&amp;"."&amp;$C137,UncollectibleLookup,2,FALSE),$C137=VLOOKUP($A137&amp;"."&amp;$C137,UncollectibleLookup,4,FALSE)),0,'Module C Corrected'!AA137),'Module C Corrected'!AA137)</f>
        <v>675045.61</v>
      </c>
      <c r="AB137" s="32">
        <f ca="1">IFERROR(IF(AND($A137=VLOOKUP($A137&amp;"."&amp;$C137,UncollectibleLookup,2,FALSE),$C137=VLOOKUP($A137&amp;"."&amp;$C137,UncollectibleLookup,4,FALSE)),0,'Module C Corrected'!AB137),'Module C Corrected'!AB137)</f>
        <v>501527.08</v>
      </c>
      <c r="AC137" s="2">
        <f>IF(ISBLANK('Module C Corrected'!AC137),"",'Module C Corrected'!AC137)</f>
        <v>0.16</v>
      </c>
      <c r="AD137" s="2">
        <f>IF(ISBLANK('Module C Corrected'!AD137),"",'Module C Corrected'!AD137)</f>
        <v>0.16</v>
      </c>
      <c r="AE137" s="2">
        <f>IF(ISBLANK('Module C Corrected'!AE137),"",'Module C Corrected'!AE137)</f>
        <v>0.16</v>
      </c>
      <c r="AF137" s="2">
        <f>IF(ISBLANK('Module C Corrected'!AF137),"",'Module C Corrected'!AF137)</f>
        <v>0.16</v>
      </c>
      <c r="AG137" s="2">
        <f>IF(ISBLANK('Module C Corrected'!AG137),"",'Module C Corrected'!AG137)</f>
        <v>0.16</v>
      </c>
      <c r="AH137" s="2">
        <f>IF(ISBLANK('Module C Corrected'!AH137),"",'Module C Corrected'!AH137)</f>
        <v>0.16</v>
      </c>
      <c r="AI137" s="2">
        <f>IF(ISBLANK('Module C Corrected'!AI137),"",'Module C Corrected'!AI137)</f>
        <v>0.16</v>
      </c>
      <c r="AJ137" s="2">
        <f>IF(ISBLANK('Module C Corrected'!AJ137),"",'Module C Corrected'!AJ137)</f>
        <v>0.16</v>
      </c>
      <c r="AK137" s="2">
        <f>IF(ISBLANK('Module C Corrected'!AK137),"",'Module C Corrected'!AK137)</f>
        <v>0.16</v>
      </c>
      <c r="AL137" s="2">
        <f>IF(ISBLANK('Module C Corrected'!AL137),"",'Module C Corrected'!AL137)</f>
        <v>0.16</v>
      </c>
      <c r="AM137" s="2">
        <f>IF(ISBLANK('Module C Corrected'!AM137),"",'Module C Corrected'!AM137)</f>
        <v>0.16</v>
      </c>
      <c r="AN137" s="2">
        <f>IF(ISBLANK('Module C Corrected'!AN137),"",'Module C Corrected'!AN137)</f>
        <v>0.16</v>
      </c>
      <c r="AO137" s="33">
        <f ca="1">IFERROR(IF(AND($A137=VLOOKUP($A137&amp;"."&amp;$C137,UncollectibleLookup,2,FALSE),$C137=VLOOKUP($A137&amp;"."&amp;$C137,UncollectibleLookup,4,FALSE)),0,'Module C Corrected'!AO137),'Module C Corrected'!AO137)</f>
        <v>210.1</v>
      </c>
      <c r="AP137" s="33">
        <f ca="1">IFERROR(IF(AND($A137=VLOOKUP($A137&amp;"."&amp;$C137,UncollectibleLookup,2,FALSE),$C137=VLOOKUP($A137&amp;"."&amp;$C137,UncollectibleLookup,4,FALSE)),0,'Module C Corrected'!AP137),'Module C Corrected'!AP137)</f>
        <v>394.36</v>
      </c>
      <c r="AQ137" s="33">
        <f ca="1">IFERROR(IF(AND($A137=VLOOKUP($A137&amp;"."&amp;$C137,UncollectibleLookup,2,FALSE),$C137=VLOOKUP($A137&amp;"."&amp;$C137,UncollectibleLookup,4,FALSE)),0,'Module C Corrected'!AQ137),'Module C Corrected'!AQ137)</f>
        <v>264.3</v>
      </c>
      <c r="AR137" s="33">
        <f ca="1">IFERROR(IF(AND($A137=VLOOKUP($A137&amp;"."&amp;$C137,UncollectibleLookup,2,FALSE),$C137=VLOOKUP($A137&amp;"."&amp;$C137,UncollectibleLookup,4,FALSE)),0,'Module C Corrected'!AR137),'Module C Corrected'!AR137)</f>
        <v>271.04000000000002</v>
      </c>
      <c r="AS137" s="33">
        <f ca="1">IFERROR(IF(AND($A137=VLOOKUP($A137&amp;"."&amp;$C137,UncollectibleLookup,2,FALSE),$C137=VLOOKUP($A137&amp;"."&amp;$C137,UncollectibleLookup,4,FALSE)),0,'Module C Corrected'!AS137),'Module C Corrected'!AS137)</f>
        <v>509.7</v>
      </c>
      <c r="AT137" s="33">
        <f ca="1">IFERROR(IF(AND($A137=VLOOKUP($A137&amp;"."&amp;$C137,UncollectibleLookup,2,FALSE),$C137=VLOOKUP($A137&amp;"."&amp;$C137,UncollectibleLookup,4,FALSE)),0,'Module C Corrected'!AT137),'Module C Corrected'!AT137)</f>
        <v>362.59</v>
      </c>
      <c r="AU137" s="33">
        <f ca="1">IFERROR(IF(AND($A137=VLOOKUP($A137&amp;"."&amp;$C137,UncollectibleLookup,2,FALSE),$C137=VLOOKUP($A137&amp;"."&amp;$C137,UncollectibleLookup,4,FALSE)),0,'Module C Corrected'!AU137),'Module C Corrected'!AU137)</f>
        <v>1427.04</v>
      </c>
      <c r="AV137" s="33">
        <f ca="1">IFERROR(IF(AND($A137=VLOOKUP($A137&amp;"."&amp;$C137,UncollectibleLookup,2,FALSE),$C137=VLOOKUP($A137&amp;"."&amp;$C137,UncollectibleLookup,4,FALSE)),0,'Module C Corrected'!AV137),'Module C Corrected'!AV137)</f>
        <v>315.31</v>
      </c>
      <c r="AW137" s="33">
        <f ca="1">IFERROR(IF(AND($A137=VLOOKUP($A137&amp;"."&amp;$C137,UncollectibleLookup,2,FALSE),$C137=VLOOKUP($A137&amp;"."&amp;$C137,UncollectibleLookup,4,FALSE)),0,'Module C Corrected'!AW137),'Module C Corrected'!AW137)</f>
        <v>13.3</v>
      </c>
      <c r="AX137" s="33">
        <f ca="1">IFERROR(IF(AND($A137=VLOOKUP($A137&amp;"."&amp;$C137,UncollectibleLookup,2,FALSE),$C137=VLOOKUP($A137&amp;"."&amp;$C137,UncollectibleLookup,4,FALSE)),0,'Module C Corrected'!AX137),'Module C Corrected'!AX137)</f>
        <v>781.15</v>
      </c>
      <c r="AY137" s="33">
        <f ca="1">IFERROR(IF(AND($A137=VLOOKUP($A137&amp;"."&amp;$C137,UncollectibleLookup,2,FALSE),$C137=VLOOKUP($A137&amp;"."&amp;$C137,UncollectibleLookup,4,FALSE)),0,'Module C Corrected'!AY137),'Module C Corrected'!AY137)</f>
        <v>1080.07</v>
      </c>
      <c r="AZ137" s="33">
        <f ca="1">IFERROR(IF(AND($A137=VLOOKUP($A137&amp;"."&amp;$C137,UncollectibleLookup,2,FALSE),$C137=VLOOKUP($A137&amp;"."&amp;$C137,UncollectibleLookup,4,FALSE)),0,'Module C Corrected'!AZ137),'Module C Corrected'!AZ137)</f>
        <v>802.44</v>
      </c>
      <c r="BA137" s="31">
        <f t="shared" ca="1" si="53"/>
        <v>-39.39</v>
      </c>
      <c r="BB137" s="31">
        <f t="shared" ca="1" si="53"/>
        <v>-73.94</v>
      </c>
      <c r="BC137" s="31">
        <f t="shared" ca="1" si="53"/>
        <v>-49.56</v>
      </c>
      <c r="BD137" s="31">
        <f t="shared" ca="1" si="51"/>
        <v>-67.760000000000005</v>
      </c>
      <c r="BE137" s="31">
        <f t="shared" ca="1" si="51"/>
        <v>-127.43</v>
      </c>
      <c r="BF137" s="31">
        <f t="shared" ca="1" si="51"/>
        <v>-90.65</v>
      </c>
      <c r="BG137" s="31">
        <f t="shared" ca="1" si="51"/>
        <v>0</v>
      </c>
      <c r="BH137" s="31">
        <f t="shared" ca="1" si="51"/>
        <v>0</v>
      </c>
      <c r="BI137" s="31">
        <f t="shared" ca="1" si="51"/>
        <v>0</v>
      </c>
      <c r="BJ137" s="31">
        <f t="shared" ca="1" si="57"/>
        <v>-585.86</v>
      </c>
      <c r="BK137" s="31">
        <f t="shared" ca="1" si="57"/>
        <v>-810.05</v>
      </c>
      <c r="BL137" s="31">
        <f t="shared" ca="1" si="57"/>
        <v>-601.83000000000004</v>
      </c>
      <c r="BM137" s="6">
        <f t="shared" ca="1" si="68"/>
        <v>-1.5900000000000001E-2</v>
      </c>
      <c r="BN137" s="6">
        <f t="shared" ca="1" si="68"/>
        <v>-1.5900000000000001E-2</v>
      </c>
      <c r="BO137" s="6">
        <f t="shared" ca="1" si="68"/>
        <v>-1.5900000000000001E-2</v>
      </c>
      <c r="BP137" s="6">
        <f t="shared" ca="1" si="68"/>
        <v>-1.5900000000000001E-2</v>
      </c>
      <c r="BQ137" s="6">
        <f t="shared" ca="1" si="68"/>
        <v>-1.5900000000000001E-2</v>
      </c>
      <c r="BR137" s="6">
        <f t="shared" ca="1" si="68"/>
        <v>-1.5900000000000001E-2</v>
      </c>
      <c r="BS137" s="6">
        <f t="shared" ca="1" si="68"/>
        <v>-1.5900000000000001E-2</v>
      </c>
      <c r="BT137" s="6">
        <f t="shared" ca="1" si="68"/>
        <v>-1.5900000000000001E-2</v>
      </c>
      <c r="BU137" s="6">
        <f t="shared" ca="1" si="68"/>
        <v>-1.5900000000000001E-2</v>
      </c>
      <c r="BV137" s="6">
        <f t="shared" ca="1" si="68"/>
        <v>-1.5900000000000001E-2</v>
      </c>
      <c r="BW137" s="6">
        <f t="shared" ca="1" si="68"/>
        <v>-1.5900000000000001E-2</v>
      </c>
      <c r="BX137" s="6">
        <f t="shared" ca="1" si="68"/>
        <v>-1.5900000000000001E-2</v>
      </c>
      <c r="BY137" s="31">
        <f t="shared" ca="1" si="61"/>
        <v>-2087.88</v>
      </c>
      <c r="BZ137" s="31">
        <f t="shared" ca="1" si="61"/>
        <v>-3918.96</v>
      </c>
      <c r="CA137" s="31">
        <f t="shared" ca="1" si="61"/>
        <v>-2626.45</v>
      </c>
      <c r="CB137" s="31">
        <f t="shared" ca="1" si="58"/>
        <v>-2693.45</v>
      </c>
      <c r="CC137" s="31">
        <f t="shared" ca="1" si="58"/>
        <v>-5065.16</v>
      </c>
      <c r="CD137" s="31">
        <f t="shared" ca="1" si="58"/>
        <v>-3603.26</v>
      </c>
      <c r="CE137" s="31">
        <f t="shared" ca="1" si="58"/>
        <v>-14181.2</v>
      </c>
      <c r="CF137" s="31">
        <f t="shared" ca="1" si="58"/>
        <v>-3133.37</v>
      </c>
      <c r="CG137" s="31">
        <f t="shared" ca="1" si="58"/>
        <v>-132.16</v>
      </c>
      <c r="CH137" s="31">
        <f t="shared" ca="1" si="58"/>
        <v>-7762.67</v>
      </c>
      <c r="CI137" s="31">
        <f t="shared" ca="1" si="58"/>
        <v>-10733.23</v>
      </c>
      <c r="CJ137" s="31">
        <f t="shared" ca="1" si="58"/>
        <v>-7974.28</v>
      </c>
      <c r="CK137" s="32">
        <f t="shared" ca="1" si="71"/>
        <v>328.28</v>
      </c>
      <c r="CL137" s="32">
        <f t="shared" ca="1" si="71"/>
        <v>616.19000000000005</v>
      </c>
      <c r="CM137" s="32">
        <f t="shared" ca="1" si="71"/>
        <v>412.96</v>
      </c>
      <c r="CN137" s="32">
        <f t="shared" ca="1" si="71"/>
        <v>423.5</v>
      </c>
      <c r="CO137" s="32">
        <f t="shared" ca="1" si="71"/>
        <v>796.41</v>
      </c>
      <c r="CP137" s="32">
        <f t="shared" ca="1" si="71"/>
        <v>566.54999999999995</v>
      </c>
      <c r="CQ137" s="32">
        <f t="shared" ca="1" si="71"/>
        <v>2229.75</v>
      </c>
      <c r="CR137" s="32">
        <f t="shared" ca="1" si="71"/>
        <v>492.67</v>
      </c>
      <c r="CS137" s="32">
        <f t="shared" ca="1" si="71"/>
        <v>20.78</v>
      </c>
      <c r="CT137" s="32">
        <f t="shared" ca="1" si="59"/>
        <v>1220.55</v>
      </c>
      <c r="CU137" s="32">
        <f t="shared" ca="1" si="59"/>
        <v>1687.61</v>
      </c>
      <c r="CV137" s="32">
        <f t="shared" ca="1" si="59"/>
        <v>1253.82</v>
      </c>
      <c r="CW137" s="31">
        <f t="shared" ca="1" si="70"/>
        <v>-1930.31</v>
      </c>
      <c r="CX137" s="31">
        <f t="shared" ca="1" si="70"/>
        <v>-3623.19</v>
      </c>
      <c r="CY137" s="31">
        <f t="shared" ca="1" si="70"/>
        <v>-2428.23</v>
      </c>
      <c r="CZ137" s="31">
        <f t="shared" ca="1" si="70"/>
        <v>-2473.2299999999996</v>
      </c>
      <c r="DA137" s="31">
        <f t="shared" ca="1" si="70"/>
        <v>-4651.0199999999995</v>
      </c>
      <c r="DB137" s="31">
        <f t="shared" ca="1" si="70"/>
        <v>-3308.65</v>
      </c>
      <c r="DC137" s="31">
        <f t="shared" ca="1" si="69"/>
        <v>-13378.490000000002</v>
      </c>
      <c r="DD137" s="31">
        <f t="shared" ca="1" si="69"/>
        <v>-2956.0099999999998</v>
      </c>
      <c r="DE137" s="31">
        <f t="shared" ca="1" si="69"/>
        <v>-124.67999999999999</v>
      </c>
      <c r="DF137" s="31">
        <f t="shared" ca="1" si="60"/>
        <v>-6737.41</v>
      </c>
      <c r="DG137" s="31">
        <f t="shared" ca="1" si="60"/>
        <v>-9315.64</v>
      </c>
      <c r="DH137" s="31">
        <f t="shared" ca="1" si="60"/>
        <v>-6921.07</v>
      </c>
      <c r="DI137" s="32">
        <f t="shared" ca="1" si="65"/>
        <v>-96.52</v>
      </c>
      <c r="DJ137" s="32">
        <f t="shared" ca="1" si="65"/>
        <v>-181.16</v>
      </c>
      <c r="DK137" s="32">
        <f t="shared" ca="1" si="65"/>
        <v>-121.41</v>
      </c>
      <c r="DL137" s="32">
        <f t="shared" ca="1" si="62"/>
        <v>-123.66</v>
      </c>
      <c r="DM137" s="32">
        <f t="shared" ca="1" si="62"/>
        <v>-232.55</v>
      </c>
      <c r="DN137" s="32">
        <f t="shared" ca="1" si="62"/>
        <v>-165.43</v>
      </c>
      <c r="DO137" s="32">
        <f t="shared" ca="1" si="62"/>
        <v>-668.92</v>
      </c>
      <c r="DP137" s="32">
        <f t="shared" ca="1" si="62"/>
        <v>-147.80000000000001</v>
      </c>
      <c r="DQ137" s="32">
        <f t="shared" ca="1" si="62"/>
        <v>-6.23</v>
      </c>
      <c r="DR137" s="32">
        <f t="shared" ca="1" si="72"/>
        <v>-336.87</v>
      </c>
      <c r="DS137" s="32">
        <f t="shared" ca="1" si="72"/>
        <v>-465.78</v>
      </c>
      <c r="DT137" s="32">
        <f t="shared" ca="1" si="72"/>
        <v>-346.05</v>
      </c>
      <c r="DU137" s="31">
        <f t="shared" ca="1" si="66"/>
        <v>-621.89</v>
      </c>
      <c r="DV137" s="31">
        <f t="shared" ca="1" si="66"/>
        <v>-1158.82</v>
      </c>
      <c r="DW137" s="31">
        <f t="shared" ca="1" si="66"/>
        <v>-771.51</v>
      </c>
      <c r="DX137" s="31">
        <f t="shared" ca="1" si="63"/>
        <v>-781.08</v>
      </c>
      <c r="DY137" s="31">
        <f t="shared" ca="1" si="63"/>
        <v>-1461.21</v>
      </c>
      <c r="DZ137" s="31">
        <f t="shared" ca="1" si="63"/>
        <v>-1033.8599999999999</v>
      </c>
      <c r="EA137" s="31">
        <f t="shared" ca="1" si="63"/>
        <v>-4158.41</v>
      </c>
      <c r="EB137" s="31">
        <f t="shared" ca="1" si="63"/>
        <v>-913.79</v>
      </c>
      <c r="EC137" s="31">
        <f t="shared" ca="1" si="63"/>
        <v>-38.33</v>
      </c>
      <c r="ED137" s="31">
        <f t="shared" ca="1" si="73"/>
        <v>-2060.21</v>
      </c>
      <c r="EE137" s="31">
        <f t="shared" ca="1" si="73"/>
        <v>-2832.77</v>
      </c>
      <c r="EF137" s="31">
        <f t="shared" ca="1" si="73"/>
        <v>-2093.2399999999998</v>
      </c>
      <c r="EG137" s="32">
        <f t="shared" ca="1" si="67"/>
        <v>-2648.72</v>
      </c>
      <c r="EH137" s="32">
        <f t="shared" ca="1" si="67"/>
        <v>-4963.17</v>
      </c>
      <c r="EI137" s="32">
        <f t="shared" ca="1" si="67"/>
        <v>-3321.1499999999996</v>
      </c>
      <c r="EJ137" s="32">
        <f t="shared" ca="1" si="64"/>
        <v>-3377.9699999999993</v>
      </c>
      <c r="EK137" s="32">
        <f t="shared" ca="1" si="64"/>
        <v>-6344.78</v>
      </c>
      <c r="EL137" s="32">
        <f t="shared" ca="1" si="64"/>
        <v>-4507.9399999999996</v>
      </c>
      <c r="EM137" s="32">
        <f t="shared" ca="1" si="64"/>
        <v>-18205.82</v>
      </c>
      <c r="EN137" s="32">
        <f t="shared" ca="1" si="64"/>
        <v>-4017.6</v>
      </c>
      <c r="EO137" s="32">
        <f t="shared" ca="1" si="64"/>
        <v>-169.24</v>
      </c>
      <c r="EP137" s="32">
        <f t="shared" ca="1" si="74"/>
        <v>-9134.49</v>
      </c>
      <c r="EQ137" s="32">
        <f t="shared" ca="1" si="74"/>
        <v>-12614.19</v>
      </c>
      <c r="ER137" s="32">
        <f t="shared" ca="1" si="74"/>
        <v>-9360.36</v>
      </c>
    </row>
    <row r="138" spans="1:148">
      <c r="A138" t="s">
        <v>472</v>
      </c>
      <c r="B138" s="1" t="s">
        <v>145</v>
      </c>
      <c r="C138" t="str">
        <f t="shared" ca="1" si="75"/>
        <v>BCHEXP</v>
      </c>
      <c r="D138" t="str">
        <f t="shared" ca="1" si="76"/>
        <v>Alberta-BC Intertie - Export</v>
      </c>
      <c r="E138" s="51">
        <f ca="1">IFERROR(IF(AND($A138=VLOOKUP($A138&amp;"."&amp;$C138,UncollectibleLookup,2,FALSE),$C138=VLOOKUP($A138&amp;"."&amp;$C138,UncollectibleLookup,4,FALSE)),0,'Module C Corrected'!E138),'Module C Corrected'!E138)</f>
        <v>9526.75</v>
      </c>
      <c r="F138" s="51">
        <f ca="1">IFERROR(IF(AND($A138=VLOOKUP($A138&amp;"."&amp;$C138,UncollectibleLookup,2,FALSE),$C138=VLOOKUP($A138&amp;"."&amp;$C138,UncollectibleLookup,4,FALSE)),0,'Module C Corrected'!F138),'Module C Corrected'!F138)</f>
        <v>11683.5</v>
      </c>
      <c r="G138" s="51">
        <f ca="1">IFERROR(IF(AND($A138=VLOOKUP($A138&amp;"."&amp;$C138,UncollectibleLookup,2,FALSE),$C138=VLOOKUP($A138&amp;"."&amp;$C138,UncollectibleLookup,4,FALSE)),0,'Module C Corrected'!G138),'Module C Corrected'!G138)</f>
        <v>6216.25</v>
      </c>
      <c r="H138" s="51">
        <f ca="1">IFERROR(IF(AND($A138=VLOOKUP($A138&amp;"."&amp;$C138,UncollectibleLookup,2,FALSE),$C138=VLOOKUP($A138&amp;"."&amp;$C138,UncollectibleLookup,4,FALSE)),0,'Module C Corrected'!H138),'Module C Corrected'!H138)</f>
        <v>2985.5</v>
      </c>
      <c r="I138" s="51">
        <f ca="1">IFERROR(IF(AND($A138=VLOOKUP($A138&amp;"."&amp;$C138,UncollectibleLookup,2,FALSE),$C138=VLOOKUP($A138&amp;"."&amp;$C138,UncollectibleLookup,4,FALSE)),0,'Module C Corrected'!I138),'Module C Corrected'!I138)</f>
        <v>478.5</v>
      </c>
      <c r="J138" s="51">
        <f ca="1">IFERROR(IF(AND($A138=VLOOKUP($A138&amp;"."&amp;$C138,UncollectibleLookup,2,FALSE),$C138=VLOOKUP($A138&amp;"."&amp;$C138,UncollectibleLookup,4,FALSE)),0,'Module C Corrected'!J138),'Module C Corrected'!J138)</f>
        <v>227</v>
      </c>
      <c r="K138" s="51">
        <f ca="1">IFERROR(IF(AND($A138=VLOOKUP($A138&amp;"."&amp;$C138,UncollectibleLookup,2,FALSE),$C138=VLOOKUP($A138&amp;"."&amp;$C138,UncollectibleLookup,4,FALSE)),0,'Module C Corrected'!K138),'Module C Corrected'!K138)</f>
        <v>1369</v>
      </c>
      <c r="L138" s="51">
        <f ca="1">IFERROR(IF(AND($A138=VLOOKUP($A138&amp;"."&amp;$C138,UncollectibleLookup,2,FALSE),$C138=VLOOKUP($A138&amp;"."&amp;$C138,UncollectibleLookup,4,FALSE)),0,'Module C Corrected'!L138),'Module C Corrected'!L138)</f>
        <v>6638.5</v>
      </c>
      <c r="M138" s="51">
        <f ca="1">IFERROR(IF(AND($A138=VLOOKUP($A138&amp;"."&amp;$C138,UncollectibleLookup,2,FALSE),$C138=VLOOKUP($A138&amp;"."&amp;$C138,UncollectibleLookup,4,FALSE)),0,'Module C Corrected'!M138),'Module C Corrected'!M138)</f>
        <v>1147.75</v>
      </c>
      <c r="N138" s="51">
        <f ca="1">IFERROR(IF(AND($A138=VLOOKUP($A138&amp;"."&amp;$C138,UncollectibleLookup,2,FALSE),$C138=VLOOKUP($A138&amp;"."&amp;$C138,UncollectibleLookup,4,FALSE)),0,'Module C Corrected'!N138),'Module C Corrected'!N138)</f>
        <v>390</v>
      </c>
      <c r="O138" s="51">
        <f ca="1">IFERROR(IF(AND($A138=VLOOKUP($A138&amp;"."&amp;$C138,UncollectibleLookup,2,FALSE),$C138=VLOOKUP($A138&amp;"."&amp;$C138,UncollectibleLookup,4,FALSE)),0,'Module C Corrected'!O138),'Module C Corrected'!O138)</f>
        <v>467.5</v>
      </c>
      <c r="P138" s="51">
        <f ca="1">IFERROR(IF(AND($A138=VLOOKUP($A138&amp;"."&amp;$C138,UncollectibleLookup,2,FALSE),$C138=VLOOKUP($A138&amp;"."&amp;$C138,UncollectibleLookup,4,FALSE)),0,'Module C Corrected'!P138),'Module C Corrected'!P138)</f>
        <v>2961.75</v>
      </c>
      <c r="Q138" s="32">
        <f ca="1">IFERROR(IF(AND($A138=VLOOKUP($A138&amp;"."&amp;$C138,UncollectibleLookup,2,FALSE),$C138=VLOOKUP($A138&amp;"."&amp;$C138,UncollectibleLookup,4,FALSE)),0,'Module C Corrected'!Q138),'Module C Corrected'!Q138)</f>
        <v>355526.04</v>
      </c>
      <c r="R138" s="32">
        <f ca="1">IFERROR(IF(AND($A138=VLOOKUP($A138&amp;"."&amp;$C138,UncollectibleLookup,2,FALSE),$C138=VLOOKUP($A138&amp;"."&amp;$C138,UncollectibleLookup,4,FALSE)),0,'Module C Corrected'!R138),'Module C Corrected'!R138)</f>
        <v>503761.76</v>
      </c>
      <c r="S138" s="32">
        <f ca="1">IFERROR(IF(AND($A138=VLOOKUP($A138&amp;"."&amp;$C138,UncollectibleLookup,2,FALSE),$C138=VLOOKUP($A138&amp;"."&amp;$C138,UncollectibleLookup,4,FALSE)),0,'Module C Corrected'!S138),'Module C Corrected'!S138)</f>
        <v>189858.15</v>
      </c>
      <c r="T138" s="32">
        <f ca="1">IFERROR(IF(AND($A138=VLOOKUP($A138&amp;"."&amp;$C138,UncollectibleLookup,2,FALSE),$C138=VLOOKUP($A138&amp;"."&amp;$C138,UncollectibleLookup,4,FALSE)),0,'Module C Corrected'!T138),'Module C Corrected'!T138)</f>
        <v>64214.83</v>
      </c>
      <c r="U138" s="32">
        <f ca="1">IFERROR(IF(AND($A138=VLOOKUP($A138&amp;"."&amp;$C138,UncollectibleLookup,2,FALSE),$C138=VLOOKUP($A138&amp;"."&amp;$C138,UncollectibleLookup,4,FALSE)),0,'Module C Corrected'!U138),'Module C Corrected'!U138)</f>
        <v>9927.1200000000008</v>
      </c>
      <c r="V138" s="32">
        <f ca="1">IFERROR(IF(AND($A138=VLOOKUP($A138&amp;"."&amp;$C138,UncollectibleLookup,2,FALSE),$C138=VLOOKUP($A138&amp;"."&amp;$C138,UncollectibleLookup,4,FALSE)),0,'Module C Corrected'!V138),'Module C Corrected'!V138)</f>
        <v>3189.16</v>
      </c>
      <c r="W138" s="32">
        <f ca="1">IFERROR(IF(AND($A138=VLOOKUP($A138&amp;"."&amp;$C138,UncollectibleLookup,2,FALSE),$C138=VLOOKUP($A138&amp;"."&amp;$C138,UncollectibleLookup,4,FALSE)),0,'Module C Corrected'!W138),'Module C Corrected'!W138)</f>
        <v>22789.46</v>
      </c>
      <c r="X138" s="32">
        <f ca="1">IFERROR(IF(AND($A138=VLOOKUP($A138&amp;"."&amp;$C138,UncollectibleLookup,2,FALSE),$C138=VLOOKUP($A138&amp;"."&amp;$C138,UncollectibleLookup,4,FALSE)),0,'Module C Corrected'!X138),'Module C Corrected'!X138)</f>
        <v>128564.18</v>
      </c>
      <c r="Y138" s="32">
        <f ca="1">IFERROR(IF(AND($A138=VLOOKUP($A138&amp;"."&amp;$C138,UncollectibleLookup,2,FALSE),$C138=VLOOKUP($A138&amp;"."&amp;$C138,UncollectibleLookup,4,FALSE)),0,'Module C Corrected'!Y138),'Module C Corrected'!Y138)</f>
        <v>27536.87</v>
      </c>
      <c r="Z138" s="32">
        <f ca="1">IFERROR(IF(AND($A138=VLOOKUP($A138&amp;"."&amp;$C138,UncollectibleLookup,2,FALSE),$C138=VLOOKUP($A138&amp;"."&amp;$C138,UncollectibleLookup,4,FALSE)),0,'Module C Corrected'!Z138),'Module C Corrected'!Z138)</f>
        <v>6545.45</v>
      </c>
      <c r="AA138" s="32">
        <f ca="1">IFERROR(IF(AND($A138=VLOOKUP($A138&amp;"."&amp;$C138,UncollectibleLookup,2,FALSE),$C138=VLOOKUP($A138&amp;"."&amp;$C138,UncollectibleLookup,4,FALSE)),0,'Module C Corrected'!AA138),'Module C Corrected'!AA138)</f>
        <v>10138.58</v>
      </c>
      <c r="AB138" s="32">
        <f ca="1">IFERROR(IF(AND($A138=VLOOKUP($A138&amp;"."&amp;$C138,UncollectibleLookup,2,FALSE),$C138=VLOOKUP($A138&amp;"."&amp;$C138,UncollectibleLookup,4,FALSE)),0,'Module C Corrected'!AB138),'Module C Corrected'!AB138)</f>
        <v>82585.279999999999</v>
      </c>
      <c r="AC138" s="2">
        <f>IF(ISBLANK('Module C Corrected'!AC138),"",'Module C Corrected'!AC138)</f>
        <v>1.05</v>
      </c>
      <c r="AD138" s="2">
        <f>IF(ISBLANK('Module C Corrected'!AD138),"",'Module C Corrected'!AD138)</f>
        <v>1.05</v>
      </c>
      <c r="AE138" s="2">
        <f>IF(ISBLANK('Module C Corrected'!AE138),"",'Module C Corrected'!AE138)</f>
        <v>1.05</v>
      </c>
      <c r="AF138" s="2">
        <f>IF(ISBLANK('Module C Corrected'!AF138),"",'Module C Corrected'!AF138)</f>
        <v>1.05</v>
      </c>
      <c r="AG138" s="2">
        <f>IF(ISBLANK('Module C Corrected'!AG138),"",'Module C Corrected'!AG138)</f>
        <v>1.05</v>
      </c>
      <c r="AH138" s="2">
        <f>IF(ISBLANK('Module C Corrected'!AH138),"",'Module C Corrected'!AH138)</f>
        <v>1.05</v>
      </c>
      <c r="AI138" s="2">
        <f>IF(ISBLANK('Module C Corrected'!AI138),"",'Module C Corrected'!AI138)</f>
        <v>1.05</v>
      </c>
      <c r="AJ138" s="2">
        <f>IF(ISBLANK('Module C Corrected'!AJ138),"",'Module C Corrected'!AJ138)</f>
        <v>1.05</v>
      </c>
      <c r="AK138" s="2">
        <f>IF(ISBLANK('Module C Corrected'!AK138),"",'Module C Corrected'!AK138)</f>
        <v>1.05</v>
      </c>
      <c r="AL138" s="2">
        <f>IF(ISBLANK('Module C Corrected'!AL138),"",'Module C Corrected'!AL138)</f>
        <v>1.05</v>
      </c>
      <c r="AM138" s="2">
        <f>IF(ISBLANK('Module C Corrected'!AM138),"",'Module C Corrected'!AM138)</f>
        <v>1.05</v>
      </c>
      <c r="AN138" s="2">
        <f>IF(ISBLANK('Module C Corrected'!AN138),"",'Module C Corrected'!AN138)</f>
        <v>1.05</v>
      </c>
      <c r="AO138" s="33">
        <f ca="1">IFERROR(IF(AND($A138=VLOOKUP($A138&amp;"."&amp;$C138,UncollectibleLookup,2,FALSE),$C138=VLOOKUP($A138&amp;"."&amp;$C138,UncollectibleLookup,4,FALSE)),0,'Module C Corrected'!AO138),'Module C Corrected'!AO138)</f>
        <v>3733.02</v>
      </c>
      <c r="AP138" s="33">
        <f ca="1">IFERROR(IF(AND($A138=VLOOKUP($A138&amp;"."&amp;$C138,UncollectibleLookup,2,FALSE),$C138=VLOOKUP($A138&amp;"."&amp;$C138,UncollectibleLookup,4,FALSE)),0,'Module C Corrected'!AP138),'Module C Corrected'!AP138)</f>
        <v>5289.5</v>
      </c>
      <c r="AQ138" s="33">
        <f ca="1">IFERROR(IF(AND($A138=VLOOKUP($A138&amp;"."&amp;$C138,UncollectibleLookup,2,FALSE),$C138=VLOOKUP($A138&amp;"."&amp;$C138,UncollectibleLookup,4,FALSE)),0,'Module C Corrected'!AQ138),'Module C Corrected'!AQ138)</f>
        <v>1993.51</v>
      </c>
      <c r="AR138" s="33">
        <f ca="1">IFERROR(IF(AND($A138=VLOOKUP($A138&amp;"."&amp;$C138,UncollectibleLookup,2,FALSE),$C138=VLOOKUP($A138&amp;"."&amp;$C138,UncollectibleLookup,4,FALSE)),0,'Module C Corrected'!AR138),'Module C Corrected'!AR138)</f>
        <v>674.26</v>
      </c>
      <c r="AS138" s="33">
        <f ca="1">IFERROR(IF(AND($A138=VLOOKUP($A138&amp;"."&amp;$C138,UncollectibleLookup,2,FALSE),$C138=VLOOKUP($A138&amp;"."&amp;$C138,UncollectibleLookup,4,FALSE)),0,'Module C Corrected'!AS138),'Module C Corrected'!AS138)</f>
        <v>104.23</v>
      </c>
      <c r="AT138" s="33">
        <f ca="1">IFERROR(IF(AND($A138=VLOOKUP($A138&amp;"."&amp;$C138,UncollectibleLookup,2,FALSE),$C138=VLOOKUP($A138&amp;"."&amp;$C138,UncollectibleLookup,4,FALSE)),0,'Module C Corrected'!AT138),'Module C Corrected'!AT138)</f>
        <v>33.49</v>
      </c>
      <c r="AU138" s="33">
        <f ca="1">IFERROR(IF(AND($A138=VLOOKUP($A138&amp;"."&amp;$C138,UncollectibleLookup,2,FALSE),$C138=VLOOKUP($A138&amp;"."&amp;$C138,UncollectibleLookup,4,FALSE)),0,'Module C Corrected'!AU138),'Module C Corrected'!AU138)</f>
        <v>239.29</v>
      </c>
      <c r="AV138" s="33">
        <f ca="1">IFERROR(IF(AND($A138=VLOOKUP($A138&amp;"."&amp;$C138,UncollectibleLookup,2,FALSE),$C138=VLOOKUP($A138&amp;"."&amp;$C138,UncollectibleLookup,4,FALSE)),0,'Module C Corrected'!AV138),'Module C Corrected'!AV138)</f>
        <v>1349.92</v>
      </c>
      <c r="AW138" s="33">
        <f ca="1">IFERROR(IF(AND($A138=VLOOKUP($A138&amp;"."&amp;$C138,UncollectibleLookup,2,FALSE),$C138=VLOOKUP($A138&amp;"."&amp;$C138,UncollectibleLookup,4,FALSE)),0,'Module C Corrected'!AW138),'Module C Corrected'!AW138)</f>
        <v>289.14</v>
      </c>
      <c r="AX138" s="33">
        <f ca="1">IFERROR(IF(AND($A138=VLOOKUP($A138&amp;"."&amp;$C138,UncollectibleLookup,2,FALSE),$C138=VLOOKUP($A138&amp;"."&amp;$C138,UncollectibleLookup,4,FALSE)),0,'Module C Corrected'!AX138),'Module C Corrected'!AX138)</f>
        <v>68.73</v>
      </c>
      <c r="AY138" s="33">
        <f ca="1">IFERROR(IF(AND($A138=VLOOKUP($A138&amp;"."&amp;$C138,UncollectibleLookup,2,FALSE),$C138=VLOOKUP($A138&amp;"."&amp;$C138,UncollectibleLookup,4,FALSE)),0,'Module C Corrected'!AY138),'Module C Corrected'!AY138)</f>
        <v>106.46</v>
      </c>
      <c r="AZ138" s="33">
        <f ca="1">IFERROR(IF(AND($A138=VLOOKUP($A138&amp;"."&amp;$C138,UncollectibleLookup,2,FALSE),$C138=VLOOKUP($A138&amp;"."&amp;$C138,UncollectibleLookup,4,FALSE)),0,'Module C Corrected'!AZ138),'Module C Corrected'!AZ138)</f>
        <v>867.15</v>
      </c>
      <c r="BA138" s="31">
        <f t="shared" ca="1" si="53"/>
        <v>-106.66</v>
      </c>
      <c r="BB138" s="31">
        <f t="shared" ca="1" si="53"/>
        <v>-151.13</v>
      </c>
      <c r="BC138" s="31">
        <f t="shared" ca="1" si="53"/>
        <v>-56.96</v>
      </c>
      <c r="BD138" s="31">
        <f t="shared" ca="1" si="51"/>
        <v>-25.69</v>
      </c>
      <c r="BE138" s="31">
        <f t="shared" ca="1" si="51"/>
        <v>-3.97</v>
      </c>
      <c r="BF138" s="31">
        <f t="shared" ca="1" si="51"/>
        <v>-1.28</v>
      </c>
      <c r="BG138" s="31">
        <f t="shared" ca="1" si="51"/>
        <v>0</v>
      </c>
      <c r="BH138" s="31">
        <f t="shared" ca="1" si="51"/>
        <v>0</v>
      </c>
      <c r="BI138" s="31">
        <f t="shared" ca="1" si="51"/>
        <v>0</v>
      </c>
      <c r="BJ138" s="31">
        <f t="shared" ca="1" si="57"/>
        <v>-7.85</v>
      </c>
      <c r="BK138" s="31">
        <f t="shared" ca="1" si="57"/>
        <v>-12.17</v>
      </c>
      <c r="BL138" s="31">
        <f t="shared" ca="1" si="57"/>
        <v>-99.1</v>
      </c>
      <c r="BM138" s="6">
        <f t="shared" ca="1" si="68"/>
        <v>8.3000000000000001E-3</v>
      </c>
      <c r="BN138" s="6">
        <f t="shared" ca="1" si="68"/>
        <v>8.3000000000000001E-3</v>
      </c>
      <c r="BO138" s="6">
        <f t="shared" ca="1" si="68"/>
        <v>8.3000000000000001E-3</v>
      </c>
      <c r="BP138" s="6">
        <f t="shared" ca="1" si="68"/>
        <v>8.3000000000000001E-3</v>
      </c>
      <c r="BQ138" s="6">
        <f t="shared" ca="1" si="68"/>
        <v>8.3000000000000001E-3</v>
      </c>
      <c r="BR138" s="6">
        <f t="shared" ca="1" si="68"/>
        <v>8.3000000000000001E-3</v>
      </c>
      <c r="BS138" s="6">
        <f t="shared" ca="1" si="68"/>
        <v>8.3000000000000001E-3</v>
      </c>
      <c r="BT138" s="6">
        <f t="shared" ca="1" si="68"/>
        <v>8.3000000000000001E-3</v>
      </c>
      <c r="BU138" s="6">
        <f t="shared" ca="1" si="68"/>
        <v>8.3000000000000001E-3</v>
      </c>
      <c r="BV138" s="6">
        <f t="shared" ca="1" si="68"/>
        <v>8.3000000000000001E-3</v>
      </c>
      <c r="BW138" s="6">
        <f t="shared" ca="1" si="68"/>
        <v>8.3000000000000001E-3</v>
      </c>
      <c r="BX138" s="6">
        <f t="shared" ca="1" si="68"/>
        <v>8.3000000000000001E-3</v>
      </c>
      <c r="BY138" s="31">
        <f t="shared" ca="1" si="61"/>
        <v>2950.87</v>
      </c>
      <c r="BZ138" s="31">
        <f t="shared" ca="1" si="61"/>
        <v>4181.22</v>
      </c>
      <c r="CA138" s="31">
        <f t="shared" ca="1" si="61"/>
        <v>1575.82</v>
      </c>
      <c r="CB138" s="31">
        <f t="shared" ca="1" si="58"/>
        <v>532.98</v>
      </c>
      <c r="CC138" s="31">
        <f t="shared" ca="1" si="58"/>
        <v>82.4</v>
      </c>
      <c r="CD138" s="31">
        <f t="shared" ca="1" si="58"/>
        <v>26.47</v>
      </c>
      <c r="CE138" s="31">
        <f t="shared" ca="1" si="58"/>
        <v>189.15</v>
      </c>
      <c r="CF138" s="31">
        <f t="shared" ca="1" si="58"/>
        <v>1067.08</v>
      </c>
      <c r="CG138" s="31">
        <f t="shared" ca="1" si="58"/>
        <v>228.56</v>
      </c>
      <c r="CH138" s="31">
        <f t="shared" ca="1" si="58"/>
        <v>54.33</v>
      </c>
      <c r="CI138" s="31">
        <f t="shared" ca="1" si="58"/>
        <v>84.15</v>
      </c>
      <c r="CJ138" s="31">
        <f t="shared" ca="1" si="58"/>
        <v>685.46</v>
      </c>
      <c r="CK138" s="32">
        <f t="shared" ca="1" si="71"/>
        <v>888.82</v>
      </c>
      <c r="CL138" s="32">
        <f t="shared" ca="1" si="71"/>
        <v>1259.4000000000001</v>
      </c>
      <c r="CM138" s="32">
        <f t="shared" ca="1" si="71"/>
        <v>474.65</v>
      </c>
      <c r="CN138" s="32">
        <f t="shared" ca="1" si="71"/>
        <v>160.54</v>
      </c>
      <c r="CO138" s="32">
        <f t="shared" ca="1" si="71"/>
        <v>24.82</v>
      </c>
      <c r="CP138" s="32">
        <f t="shared" ca="1" si="71"/>
        <v>7.97</v>
      </c>
      <c r="CQ138" s="32">
        <f t="shared" ca="1" si="71"/>
        <v>56.97</v>
      </c>
      <c r="CR138" s="32">
        <f t="shared" ca="1" si="71"/>
        <v>321.41000000000003</v>
      </c>
      <c r="CS138" s="32">
        <f t="shared" ca="1" si="71"/>
        <v>68.84</v>
      </c>
      <c r="CT138" s="32">
        <f t="shared" ca="1" si="59"/>
        <v>16.36</v>
      </c>
      <c r="CU138" s="32">
        <f t="shared" ca="1" si="59"/>
        <v>25.35</v>
      </c>
      <c r="CV138" s="32">
        <f t="shared" ca="1" si="59"/>
        <v>206.46</v>
      </c>
      <c r="CW138" s="31">
        <f t="shared" ca="1" si="70"/>
        <v>213.33000000000007</v>
      </c>
      <c r="CX138" s="31">
        <f t="shared" ca="1" si="70"/>
        <v>302.2500000000008</v>
      </c>
      <c r="CY138" s="31">
        <f t="shared" ca="1" si="70"/>
        <v>113.91999999999982</v>
      </c>
      <c r="CZ138" s="31">
        <f t="shared" ca="1" si="70"/>
        <v>44.949999999999989</v>
      </c>
      <c r="DA138" s="31">
        <f t="shared" ca="1" si="70"/>
        <v>6.9599999999999955</v>
      </c>
      <c r="DB138" s="31">
        <f t="shared" ca="1" si="70"/>
        <v>2.229999999999996</v>
      </c>
      <c r="DC138" s="31">
        <f t="shared" ca="1" si="69"/>
        <v>6.8300000000000125</v>
      </c>
      <c r="DD138" s="31">
        <f t="shared" ca="1" si="69"/>
        <v>38.569999999999936</v>
      </c>
      <c r="DE138" s="31">
        <f t="shared" ca="1" si="69"/>
        <v>8.2599999999999909</v>
      </c>
      <c r="DF138" s="31">
        <f t="shared" ca="1" si="60"/>
        <v>9.8099999999999934</v>
      </c>
      <c r="DG138" s="31">
        <f t="shared" ca="1" si="60"/>
        <v>15.210000000000006</v>
      </c>
      <c r="DH138" s="31">
        <f t="shared" ca="1" si="60"/>
        <v>123.87000000000009</v>
      </c>
      <c r="DI138" s="32">
        <f t="shared" ca="1" si="65"/>
        <v>10.67</v>
      </c>
      <c r="DJ138" s="32">
        <f t="shared" ca="1" si="65"/>
        <v>15.11</v>
      </c>
      <c r="DK138" s="32">
        <f t="shared" ca="1" si="65"/>
        <v>5.7</v>
      </c>
      <c r="DL138" s="32">
        <f t="shared" ca="1" si="62"/>
        <v>2.25</v>
      </c>
      <c r="DM138" s="32">
        <f t="shared" ca="1" si="62"/>
        <v>0.35</v>
      </c>
      <c r="DN138" s="32">
        <f t="shared" ca="1" si="62"/>
        <v>0.11</v>
      </c>
      <c r="DO138" s="32">
        <f t="shared" ca="1" si="62"/>
        <v>0.34</v>
      </c>
      <c r="DP138" s="32">
        <f t="shared" ca="1" si="62"/>
        <v>1.93</v>
      </c>
      <c r="DQ138" s="32">
        <f t="shared" ca="1" si="62"/>
        <v>0.41</v>
      </c>
      <c r="DR138" s="32">
        <f t="shared" ca="1" si="72"/>
        <v>0.49</v>
      </c>
      <c r="DS138" s="32">
        <f t="shared" ca="1" si="72"/>
        <v>0.76</v>
      </c>
      <c r="DT138" s="32">
        <f t="shared" ca="1" si="72"/>
        <v>6.19</v>
      </c>
      <c r="DU138" s="31">
        <f t="shared" ca="1" si="66"/>
        <v>68.73</v>
      </c>
      <c r="DV138" s="31">
        <f t="shared" ca="1" si="66"/>
        <v>96.67</v>
      </c>
      <c r="DW138" s="31">
        <f t="shared" ca="1" si="66"/>
        <v>36.200000000000003</v>
      </c>
      <c r="DX138" s="31">
        <f t="shared" ca="1" si="63"/>
        <v>14.2</v>
      </c>
      <c r="DY138" s="31">
        <f t="shared" ca="1" si="63"/>
        <v>2.19</v>
      </c>
      <c r="DZ138" s="31">
        <f t="shared" ca="1" si="63"/>
        <v>0.7</v>
      </c>
      <c r="EA138" s="31">
        <f t="shared" ca="1" si="63"/>
        <v>2.12</v>
      </c>
      <c r="EB138" s="31">
        <f t="shared" ca="1" si="63"/>
        <v>11.92</v>
      </c>
      <c r="EC138" s="31">
        <f t="shared" ca="1" si="63"/>
        <v>2.54</v>
      </c>
      <c r="ED138" s="31">
        <f t="shared" ca="1" si="73"/>
        <v>3</v>
      </c>
      <c r="EE138" s="31">
        <f t="shared" ca="1" si="73"/>
        <v>4.63</v>
      </c>
      <c r="EF138" s="31">
        <f t="shared" ca="1" si="73"/>
        <v>37.46</v>
      </c>
      <c r="EG138" s="32">
        <f t="shared" ca="1" si="67"/>
        <v>292.73000000000008</v>
      </c>
      <c r="EH138" s="32">
        <f t="shared" ca="1" si="67"/>
        <v>414.03000000000083</v>
      </c>
      <c r="EI138" s="32">
        <f t="shared" ca="1" si="67"/>
        <v>155.81999999999982</v>
      </c>
      <c r="EJ138" s="32">
        <f t="shared" ca="1" si="64"/>
        <v>61.399999999999991</v>
      </c>
      <c r="EK138" s="32">
        <f t="shared" ca="1" si="64"/>
        <v>9.4999999999999947</v>
      </c>
      <c r="EL138" s="32">
        <f t="shared" ca="1" si="64"/>
        <v>3.0399999999999956</v>
      </c>
      <c r="EM138" s="32">
        <f t="shared" ca="1" si="64"/>
        <v>9.2900000000000134</v>
      </c>
      <c r="EN138" s="32">
        <f t="shared" ca="1" si="64"/>
        <v>52.419999999999938</v>
      </c>
      <c r="EO138" s="32">
        <f t="shared" ca="1" si="64"/>
        <v>11.20999999999999</v>
      </c>
      <c r="EP138" s="32">
        <f t="shared" ca="1" si="74"/>
        <v>13.299999999999994</v>
      </c>
      <c r="EQ138" s="32">
        <f t="shared" ca="1" si="74"/>
        <v>20.600000000000005</v>
      </c>
      <c r="ER138" s="32">
        <f t="shared" ca="1" si="74"/>
        <v>167.5200000000001</v>
      </c>
    </row>
    <row r="139" spans="1:148">
      <c r="A139" t="s">
        <v>472</v>
      </c>
      <c r="B139" s="1" t="s">
        <v>406</v>
      </c>
      <c r="C139" t="str">
        <f t="shared" ca="1" si="75"/>
        <v>SPCIMP</v>
      </c>
      <c r="D139" t="str">
        <f t="shared" ca="1" si="76"/>
        <v>Alberta-Saskatchewan Intertie - Import</v>
      </c>
      <c r="E139" s="51">
        <f ca="1">IFERROR(IF(AND($A139=VLOOKUP($A139&amp;"."&amp;$C139,UncollectibleLookup,2,FALSE),$C139=VLOOKUP($A139&amp;"."&amp;$C139,UncollectibleLookup,4,FALSE)),0,'Module C Corrected'!E139),'Module C Corrected'!E139)</f>
        <v>50</v>
      </c>
      <c r="F139" s="51">
        <f ca="1">IFERROR(IF(AND($A139=VLOOKUP($A139&amp;"."&amp;$C139,UncollectibleLookup,2,FALSE),$C139=VLOOKUP($A139&amp;"."&amp;$C139,UncollectibleLookup,4,FALSE)),0,'Module C Corrected'!F139),'Module C Corrected'!F139)</f>
        <v>0</v>
      </c>
      <c r="G139" s="51">
        <f ca="1">IFERROR(IF(AND($A139=VLOOKUP($A139&amp;"."&amp;$C139,UncollectibleLookup,2,FALSE),$C139=VLOOKUP($A139&amp;"."&amp;$C139,UncollectibleLookup,4,FALSE)),0,'Module C Corrected'!G139),'Module C Corrected'!G139)</f>
        <v>0</v>
      </c>
      <c r="H139" s="51">
        <f ca="1">IFERROR(IF(AND($A139=VLOOKUP($A139&amp;"."&amp;$C139,UncollectibleLookup,2,FALSE),$C139=VLOOKUP($A139&amp;"."&amp;$C139,UncollectibleLookup,4,FALSE)),0,'Module C Corrected'!H139),'Module C Corrected'!H139)</f>
        <v>0</v>
      </c>
      <c r="I139" s="51">
        <f ca="1">IFERROR(IF(AND($A139=VLOOKUP($A139&amp;"."&amp;$C139,UncollectibleLookup,2,FALSE),$C139=VLOOKUP($A139&amp;"."&amp;$C139,UncollectibleLookup,4,FALSE)),0,'Module C Corrected'!I139),'Module C Corrected'!I139)</f>
        <v>24</v>
      </c>
      <c r="J139" s="51">
        <f ca="1">IFERROR(IF(AND($A139=VLOOKUP($A139&amp;"."&amp;$C139,UncollectibleLookup,2,FALSE),$C139=VLOOKUP($A139&amp;"."&amp;$C139,UncollectibleLookup,4,FALSE)),0,'Module C Corrected'!J139),'Module C Corrected'!J139)</f>
        <v>0</v>
      </c>
      <c r="K139" s="51">
        <f ca="1">IFERROR(IF(AND($A139=VLOOKUP($A139&amp;"."&amp;$C139,UncollectibleLookup,2,FALSE),$C139=VLOOKUP($A139&amp;"."&amp;$C139,UncollectibleLookup,4,FALSE)),0,'Module C Corrected'!K139),'Module C Corrected'!K139)</f>
        <v>0</v>
      </c>
      <c r="L139" s="51">
        <f ca="1">IFERROR(IF(AND($A139=VLOOKUP($A139&amp;"."&amp;$C139,UncollectibleLookup,2,FALSE),$C139=VLOOKUP($A139&amp;"."&amp;$C139,UncollectibleLookup,4,FALSE)),0,'Module C Corrected'!L139),'Module C Corrected'!L139)</f>
        <v>0</v>
      </c>
      <c r="M139" s="51">
        <f ca="1">IFERROR(IF(AND($A139=VLOOKUP($A139&amp;"."&amp;$C139,UncollectibleLookup,2,FALSE),$C139=VLOOKUP($A139&amp;"."&amp;$C139,UncollectibleLookup,4,FALSE)),0,'Module C Corrected'!M139),'Module C Corrected'!M139)</f>
        <v>0</v>
      </c>
      <c r="N139" s="51">
        <f ca="1">IFERROR(IF(AND($A139=VLOOKUP($A139&amp;"."&amp;$C139,UncollectibleLookup,2,FALSE),$C139=VLOOKUP($A139&amp;"."&amp;$C139,UncollectibleLookup,4,FALSE)),0,'Module C Corrected'!N139),'Module C Corrected'!N139)</f>
        <v>0</v>
      </c>
      <c r="O139" s="51">
        <f ca="1">IFERROR(IF(AND($A139=VLOOKUP($A139&amp;"."&amp;$C139,UncollectibleLookup,2,FALSE),$C139=VLOOKUP($A139&amp;"."&amp;$C139,UncollectibleLookup,4,FALSE)),0,'Module C Corrected'!O139),'Module C Corrected'!O139)</f>
        <v>0</v>
      </c>
      <c r="P139" s="51">
        <f ca="1">IFERROR(IF(AND($A139=VLOOKUP($A139&amp;"."&amp;$C139,UncollectibleLookup,2,FALSE),$C139=VLOOKUP($A139&amp;"."&amp;$C139,UncollectibleLookup,4,FALSE)),0,'Module C Corrected'!P139),'Module C Corrected'!P139)</f>
        <v>0</v>
      </c>
      <c r="Q139" s="32">
        <f ca="1">IFERROR(IF(AND($A139=VLOOKUP($A139&amp;"."&amp;$C139,UncollectibleLookup,2,FALSE),$C139=VLOOKUP($A139&amp;"."&amp;$C139,UncollectibleLookup,4,FALSE)),0,'Module C Corrected'!Q139),'Module C Corrected'!Q139)</f>
        <v>3209.28</v>
      </c>
      <c r="R139" s="32">
        <f ca="1">IFERROR(IF(AND($A139=VLOOKUP($A139&amp;"."&amp;$C139,UncollectibleLookup,2,FALSE),$C139=VLOOKUP($A139&amp;"."&amp;$C139,UncollectibleLookup,4,FALSE)),0,'Module C Corrected'!R139),'Module C Corrected'!R139)</f>
        <v>0</v>
      </c>
      <c r="S139" s="32">
        <f ca="1">IFERROR(IF(AND($A139=VLOOKUP($A139&amp;"."&amp;$C139,UncollectibleLookup,2,FALSE),$C139=VLOOKUP($A139&amp;"."&amp;$C139,UncollectibleLookup,4,FALSE)),0,'Module C Corrected'!S139),'Module C Corrected'!S139)</f>
        <v>0</v>
      </c>
      <c r="T139" s="32">
        <f ca="1">IFERROR(IF(AND($A139=VLOOKUP($A139&amp;"."&amp;$C139,UncollectibleLookup,2,FALSE),$C139=VLOOKUP($A139&amp;"."&amp;$C139,UncollectibleLookup,4,FALSE)),0,'Module C Corrected'!T139),'Module C Corrected'!T139)</f>
        <v>0</v>
      </c>
      <c r="U139" s="32">
        <f ca="1">IFERROR(IF(AND($A139=VLOOKUP($A139&amp;"."&amp;$C139,UncollectibleLookup,2,FALSE),$C139=VLOOKUP($A139&amp;"."&amp;$C139,UncollectibleLookup,4,FALSE)),0,'Module C Corrected'!U139),'Module C Corrected'!U139)</f>
        <v>981.52</v>
      </c>
      <c r="V139" s="32">
        <f ca="1">IFERROR(IF(AND($A139=VLOOKUP($A139&amp;"."&amp;$C139,UncollectibleLookup,2,FALSE),$C139=VLOOKUP($A139&amp;"."&amp;$C139,UncollectibleLookup,4,FALSE)),0,'Module C Corrected'!V139),'Module C Corrected'!V139)</f>
        <v>0</v>
      </c>
      <c r="W139" s="32">
        <f ca="1">IFERROR(IF(AND($A139=VLOOKUP($A139&amp;"."&amp;$C139,UncollectibleLookup,2,FALSE),$C139=VLOOKUP($A139&amp;"."&amp;$C139,UncollectibleLookup,4,FALSE)),0,'Module C Corrected'!W139),'Module C Corrected'!W139)</f>
        <v>0</v>
      </c>
      <c r="X139" s="32">
        <f ca="1">IFERROR(IF(AND($A139=VLOOKUP($A139&amp;"."&amp;$C139,UncollectibleLookup,2,FALSE),$C139=VLOOKUP($A139&amp;"."&amp;$C139,UncollectibleLookup,4,FALSE)),0,'Module C Corrected'!X139),'Module C Corrected'!X139)</f>
        <v>0</v>
      </c>
      <c r="Y139" s="32">
        <f ca="1">IFERROR(IF(AND($A139=VLOOKUP($A139&amp;"."&amp;$C139,UncollectibleLookup,2,FALSE),$C139=VLOOKUP($A139&amp;"."&amp;$C139,UncollectibleLookup,4,FALSE)),0,'Module C Corrected'!Y139),'Module C Corrected'!Y139)</f>
        <v>0</v>
      </c>
      <c r="Z139" s="32">
        <f ca="1">IFERROR(IF(AND($A139=VLOOKUP($A139&amp;"."&amp;$C139,UncollectibleLookup,2,FALSE),$C139=VLOOKUP($A139&amp;"."&amp;$C139,UncollectibleLookup,4,FALSE)),0,'Module C Corrected'!Z139),'Module C Corrected'!Z139)</f>
        <v>0</v>
      </c>
      <c r="AA139" s="32">
        <f ca="1">IFERROR(IF(AND($A139=VLOOKUP($A139&amp;"."&amp;$C139,UncollectibleLookup,2,FALSE),$C139=VLOOKUP($A139&amp;"."&amp;$C139,UncollectibleLookup,4,FALSE)),0,'Module C Corrected'!AA139),'Module C Corrected'!AA139)</f>
        <v>0</v>
      </c>
      <c r="AB139" s="32">
        <f ca="1">IFERROR(IF(AND($A139=VLOOKUP($A139&amp;"."&amp;$C139,UncollectibleLookup,2,FALSE),$C139=VLOOKUP($A139&amp;"."&amp;$C139,UncollectibleLookup,4,FALSE)),0,'Module C Corrected'!AB139),'Module C Corrected'!AB139)</f>
        <v>0</v>
      </c>
      <c r="AC139" s="2">
        <f>IF(ISBLANK('Module C Corrected'!AC139),"",'Module C Corrected'!AC139)</f>
        <v>3.85</v>
      </c>
      <c r="AD139" s="2" t="str">
        <f>IF(ISBLANK('Module C Corrected'!AD139),"",'Module C Corrected'!AD139)</f>
        <v/>
      </c>
      <c r="AE139" s="2" t="str">
        <f>IF(ISBLANK('Module C Corrected'!AE139),"",'Module C Corrected'!AE139)</f>
        <v/>
      </c>
      <c r="AF139" s="2" t="str">
        <f>IF(ISBLANK('Module C Corrected'!AF139),"",'Module C Corrected'!AF139)</f>
        <v/>
      </c>
      <c r="AG139" s="2">
        <f>IF(ISBLANK('Module C Corrected'!AG139),"",'Module C Corrected'!AG139)</f>
        <v>3.85</v>
      </c>
      <c r="AH139" s="2" t="str">
        <f>IF(ISBLANK('Module C Corrected'!AH139),"",'Module C Corrected'!AH139)</f>
        <v/>
      </c>
      <c r="AI139" s="2" t="str">
        <f>IF(ISBLANK('Module C Corrected'!AI139),"",'Module C Corrected'!AI139)</f>
        <v/>
      </c>
      <c r="AJ139" s="2" t="str">
        <f>IF(ISBLANK('Module C Corrected'!AJ139),"",'Module C Corrected'!AJ139)</f>
        <v/>
      </c>
      <c r="AK139" s="2" t="str">
        <f>IF(ISBLANK('Module C Corrected'!AK139),"",'Module C Corrected'!AK139)</f>
        <v/>
      </c>
      <c r="AL139" s="2" t="str">
        <f>IF(ISBLANK('Module C Corrected'!AL139),"",'Module C Corrected'!AL139)</f>
        <v/>
      </c>
      <c r="AM139" s="2" t="str">
        <f>IF(ISBLANK('Module C Corrected'!AM139),"",'Module C Corrected'!AM139)</f>
        <v/>
      </c>
      <c r="AN139" s="2" t="str">
        <f>IF(ISBLANK('Module C Corrected'!AN139),"",'Module C Corrected'!AN139)</f>
        <v/>
      </c>
      <c r="AO139" s="33">
        <f ca="1">IFERROR(IF(AND($A139=VLOOKUP($A139&amp;"."&amp;$C139,UncollectibleLookup,2,FALSE),$C139=VLOOKUP($A139&amp;"."&amp;$C139,UncollectibleLookup,4,FALSE)),0,'Module C Corrected'!AO139),'Module C Corrected'!AO139)</f>
        <v>123.56</v>
      </c>
      <c r="AP139" s="33">
        <f ca="1">IFERROR(IF(AND($A139=VLOOKUP($A139&amp;"."&amp;$C139,UncollectibleLookup,2,FALSE),$C139=VLOOKUP($A139&amp;"."&amp;$C139,UncollectibleLookup,4,FALSE)),0,'Module C Corrected'!AP139),'Module C Corrected'!AP139)</f>
        <v>0</v>
      </c>
      <c r="AQ139" s="33">
        <f ca="1">IFERROR(IF(AND($A139=VLOOKUP($A139&amp;"."&amp;$C139,UncollectibleLookup,2,FALSE),$C139=VLOOKUP($A139&amp;"."&amp;$C139,UncollectibleLookup,4,FALSE)),0,'Module C Corrected'!AQ139),'Module C Corrected'!AQ139)</f>
        <v>0</v>
      </c>
      <c r="AR139" s="33">
        <f ca="1">IFERROR(IF(AND($A139=VLOOKUP($A139&amp;"."&amp;$C139,UncollectibleLookup,2,FALSE),$C139=VLOOKUP($A139&amp;"."&amp;$C139,UncollectibleLookup,4,FALSE)),0,'Module C Corrected'!AR139),'Module C Corrected'!AR139)</f>
        <v>0</v>
      </c>
      <c r="AS139" s="33">
        <f ca="1">IFERROR(IF(AND($A139=VLOOKUP($A139&amp;"."&amp;$C139,UncollectibleLookup,2,FALSE),$C139=VLOOKUP($A139&amp;"."&amp;$C139,UncollectibleLookup,4,FALSE)),0,'Module C Corrected'!AS139),'Module C Corrected'!AS139)</f>
        <v>37.79</v>
      </c>
      <c r="AT139" s="33">
        <f ca="1">IFERROR(IF(AND($A139=VLOOKUP($A139&amp;"."&amp;$C139,UncollectibleLookup,2,FALSE),$C139=VLOOKUP($A139&amp;"."&amp;$C139,UncollectibleLookup,4,FALSE)),0,'Module C Corrected'!AT139),'Module C Corrected'!AT139)</f>
        <v>0</v>
      </c>
      <c r="AU139" s="33">
        <f ca="1">IFERROR(IF(AND($A139=VLOOKUP($A139&amp;"."&amp;$C139,UncollectibleLookup,2,FALSE),$C139=VLOOKUP($A139&amp;"."&amp;$C139,UncollectibleLookup,4,FALSE)),0,'Module C Corrected'!AU139),'Module C Corrected'!AU139)</f>
        <v>0</v>
      </c>
      <c r="AV139" s="33">
        <f ca="1">IFERROR(IF(AND($A139=VLOOKUP($A139&amp;"."&amp;$C139,UncollectibleLookup,2,FALSE),$C139=VLOOKUP($A139&amp;"."&amp;$C139,UncollectibleLookup,4,FALSE)),0,'Module C Corrected'!AV139),'Module C Corrected'!AV139)</f>
        <v>0</v>
      </c>
      <c r="AW139" s="33">
        <f ca="1">IFERROR(IF(AND($A139=VLOOKUP($A139&amp;"."&amp;$C139,UncollectibleLookup,2,FALSE),$C139=VLOOKUP($A139&amp;"."&amp;$C139,UncollectibleLookup,4,FALSE)),0,'Module C Corrected'!AW139),'Module C Corrected'!AW139)</f>
        <v>0</v>
      </c>
      <c r="AX139" s="33">
        <f ca="1">IFERROR(IF(AND($A139=VLOOKUP($A139&amp;"."&amp;$C139,UncollectibleLookup,2,FALSE),$C139=VLOOKUP($A139&amp;"."&amp;$C139,UncollectibleLookup,4,FALSE)),0,'Module C Corrected'!AX139),'Module C Corrected'!AX139)</f>
        <v>0</v>
      </c>
      <c r="AY139" s="33">
        <f ca="1">IFERROR(IF(AND($A139=VLOOKUP($A139&amp;"."&amp;$C139,UncollectibleLookup,2,FALSE),$C139=VLOOKUP($A139&amp;"."&amp;$C139,UncollectibleLookup,4,FALSE)),0,'Module C Corrected'!AY139),'Module C Corrected'!AY139)</f>
        <v>0</v>
      </c>
      <c r="AZ139" s="33">
        <f ca="1">IFERROR(IF(AND($A139=VLOOKUP($A139&amp;"."&amp;$C139,UncollectibleLookup,2,FALSE),$C139=VLOOKUP($A139&amp;"."&amp;$C139,UncollectibleLookup,4,FALSE)),0,'Module C Corrected'!AZ139),'Module C Corrected'!AZ139)</f>
        <v>0</v>
      </c>
      <c r="BA139" s="31">
        <f t="shared" ca="1" si="53"/>
        <v>-0.96</v>
      </c>
      <c r="BB139" s="31">
        <f t="shared" ca="1" si="53"/>
        <v>0</v>
      </c>
      <c r="BC139" s="31">
        <f t="shared" ca="1" si="53"/>
        <v>0</v>
      </c>
      <c r="BD139" s="31">
        <f t="shared" ca="1" si="51"/>
        <v>0</v>
      </c>
      <c r="BE139" s="31">
        <f t="shared" ca="1" si="51"/>
        <v>-0.39</v>
      </c>
      <c r="BF139" s="31">
        <f t="shared" ca="1" si="51"/>
        <v>0</v>
      </c>
      <c r="BG139" s="31">
        <f t="shared" ca="1" si="51"/>
        <v>0</v>
      </c>
      <c r="BH139" s="31">
        <f t="shared" ca="1" si="51"/>
        <v>0</v>
      </c>
      <c r="BI139" s="31">
        <f t="shared" ca="1" si="51"/>
        <v>0</v>
      </c>
      <c r="BJ139" s="31">
        <f t="shared" ca="1" si="57"/>
        <v>0</v>
      </c>
      <c r="BK139" s="31">
        <f t="shared" ca="1" si="57"/>
        <v>0</v>
      </c>
      <c r="BL139" s="31">
        <f t="shared" ca="1" si="57"/>
        <v>0</v>
      </c>
      <c r="BM139" s="6">
        <f t="shared" ca="1" si="68"/>
        <v>1.54E-2</v>
      </c>
      <c r="BN139" s="6">
        <f t="shared" ca="1" si="68"/>
        <v>1.54E-2</v>
      </c>
      <c r="BO139" s="6">
        <f t="shared" ca="1" si="68"/>
        <v>1.54E-2</v>
      </c>
      <c r="BP139" s="6">
        <f t="shared" ca="1" si="68"/>
        <v>1.54E-2</v>
      </c>
      <c r="BQ139" s="6">
        <f t="shared" ca="1" si="68"/>
        <v>1.54E-2</v>
      </c>
      <c r="BR139" s="6">
        <f t="shared" ca="1" si="68"/>
        <v>1.54E-2</v>
      </c>
      <c r="BS139" s="6">
        <f t="shared" ca="1" si="68"/>
        <v>1.54E-2</v>
      </c>
      <c r="BT139" s="6">
        <f t="shared" ca="1" si="68"/>
        <v>1.54E-2</v>
      </c>
      <c r="BU139" s="6">
        <f t="shared" ca="1" si="68"/>
        <v>1.54E-2</v>
      </c>
      <c r="BV139" s="6">
        <f t="shared" ca="1" si="68"/>
        <v>1.54E-2</v>
      </c>
      <c r="BW139" s="6">
        <f t="shared" ca="1" si="68"/>
        <v>1.54E-2</v>
      </c>
      <c r="BX139" s="6">
        <f t="shared" ca="1" si="68"/>
        <v>1.54E-2</v>
      </c>
      <c r="BY139" s="31">
        <f t="shared" ca="1" si="61"/>
        <v>49.42</v>
      </c>
      <c r="BZ139" s="31">
        <f t="shared" ca="1" si="61"/>
        <v>0</v>
      </c>
      <c r="CA139" s="31">
        <f t="shared" ca="1" si="61"/>
        <v>0</v>
      </c>
      <c r="CB139" s="31">
        <f t="shared" ca="1" si="58"/>
        <v>0</v>
      </c>
      <c r="CC139" s="31">
        <f t="shared" ca="1" si="58"/>
        <v>15.12</v>
      </c>
      <c r="CD139" s="31">
        <f t="shared" ca="1" si="58"/>
        <v>0</v>
      </c>
      <c r="CE139" s="31">
        <f t="shared" ca="1" si="58"/>
        <v>0</v>
      </c>
      <c r="CF139" s="31">
        <f t="shared" ca="1" si="58"/>
        <v>0</v>
      </c>
      <c r="CG139" s="31">
        <f t="shared" ca="1" si="58"/>
        <v>0</v>
      </c>
      <c r="CH139" s="31">
        <f t="shared" ca="1" si="58"/>
        <v>0</v>
      </c>
      <c r="CI139" s="31">
        <f t="shared" ca="1" si="58"/>
        <v>0</v>
      </c>
      <c r="CJ139" s="31">
        <f t="shared" ca="1" si="58"/>
        <v>0</v>
      </c>
      <c r="CK139" s="32">
        <f t="shared" ca="1" si="71"/>
        <v>8.02</v>
      </c>
      <c r="CL139" s="32">
        <f t="shared" ca="1" si="71"/>
        <v>0</v>
      </c>
      <c r="CM139" s="32">
        <f t="shared" ca="1" si="71"/>
        <v>0</v>
      </c>
      <c r="CN139" s="32">
        <f t="shared" ca="1" si="71"/>
        <v>0</v>
      </c>
      <c r="CO139" s="32">
        <f t="shared" ca="1" si="71"/>
        <v>2.4500000000000002</v>
      </c>
      <c r="CP139" s="32">
        <f t="shared" ca="1" si="71"/>
        <v>0</v>
      </c>
      <c r="CQ139" s="32">
        <f t="shared" ca="1" si="71"/>
        <v>0</v>
      </c>
      <c r="CR139" s="32">
        <f t="shared" ca="1" si="71"/>
        <v>0</v>
      </c>
      <c r="CS139" s="32">
        <f t="shared" ca="1" si="71"/>
        <v>0</v>
      </c>
      <c r="CT139" s="32">
        <f t="shared" ca="1" si="59"/>
        <v>0</v>
      </c>
      <c r="CU139" s="32">
        <f t="shared" ca="1" si="59"/>
        <v>0</v>
      </c>
      <c r="CV139" s="32">
        <f t="shared" ca="1" si="59"/>
        <v>0</v>
      </c>
      <c r="CW139" s="31">
        <f t="shared" ca="1" si="70"/>
        <v>-65.160000000000011</v>
      </c>
      <c r="CX139" s="31">
        <f t="shared" ca="1" si="70"/>
        <v>0</v>
      </c>
      <c r="CY139" s="31">
        <f t="shared" ca="1" si="70"/>
        <v>0</v>
      </c>
      <c r="CZ139" s="31">
        <f t="shared" ca="1" si="70"/>
        <v>0</v>
      </c>
      <c r="DA139" s="31">
        <f t="shared" ca="1" si="70"/>
        <v>-19.829999999999998</v>
      </c>
      <c r="DB139" s="31">
        <f t="shared" ca="1" si="70"/>
        <v>0</v>
      </c>
      <c r="DC139" s="31">
        <f t="shared" ca="1" si="69"/>
        <v>0</v>
      </c>
      <c r="DD139" s="31">
        <f t="shared" ca="1" si="69"/>
        <v>0</v>
      </c>
      <c r="DE139" s="31">
        <f t="shared" ca="1" si="69"/>
        <v>0</v>
      </c>
      <c r="DF139" s="31">
        <f t="shared" ca="1" si="60"/>
        <v>0</v>
      </c>
      <c r="DG139" s="31">
        <f t="shared" ca="1" si="60"/>
        <v>0</v>
      </c>
      <c r="DH139" s="31">
        <f t="shared" ca="1" si="60"/>
        <v>0</v>
      </c>
      <c r="DI139" s="32">
        <f t="shared" ca="1" si="65"/>
        <v>-3.26</v>
      </c>
      <c r="DJ139" s="32">
        <f t="shared" ca="1" si="65"/>
        <v>0</v>
      </c>
      <c r="DK139" s="32">
        <f t="shared" ca="1" si="65"/>
        <v>0</v>
      </c>
      <c r="DL139" s="32">
        <f t="shared" ca="1" si="62"/>
        <v>0</v>
      </c>
      <c r="DM139" s="32">
        <f t="shared" ca="1" si="62"/>
        <v>-0.99</v>
      </c>
      <c r="DN139" s="32">
        <f t="shared" ca="1" si="62"/>
        <v>0</v>
      </c>
      <c r="DO139" s="32">
        <f t="shared" ca="1" si="62"/>
        <v>0</v>
      </c>
      <c r="DP139" s="32">
        <f t="shared" ca="1" si="62"/>
        <v>0</v>
      </c>
      <c r="DQ139" s="32">
        <f t="shared" ca="1" si="62"/>
        <v>0</v>
      </c>
      <c r="DR139" s="32">
        <f t="shared" ca="1" si="72"/>
        <v>0</v>
      </c>
      <c r="DS139" s="32">
        <f t="shared" ca="1" si="72"/>
        <v>0</v>
      </c>
      <c r="DT139" s="32">
        <f t="shared" ca="1" si="72"/>
        <v>0</v>
      </c>
      <c r="DU139" s="31">
        <f t="shared" ca="1" si="66"/>
        <v>-20.99</v>
      </c>
      <c r="DV139" s="31">
        <f t="shared" ca="1" si="66"/>
        <v>0</v>
      </c>
      <c r="DW139" s="31">
        <f t="shared" ca="1" si="66"/>
        <v>0</v>
      </c>
      <c r="DX139" s="31">
        <f t="shared" ca="1" si="63"/>
        <v>0</v>
      </c>
      <c r="DY139" s="31">
        <f t="shared" ca="1" si="63"/>
        <v>-6.23</v>
      </c>
      <c r="DZ139" s="31">
        <f t="shared" ca="1" si="63"/>
        <v>0</v>
      </c>
      <c r="EA139" s="31">
        <f t="shared" ca="1" si="63"/>
        <v>0</v>
      </c>
      <c r="EB139" s="31">
        <f t="shared" ca="1" si="63"/>
        <v>0</v>
      </c>
      <c r="EC139" s="31">
        <f t="shared" ca="1" si="63"/>
        <v>0</v>
      </c>
      <c r="ED139" s="31">
        <f t="shared" ca="1" si="73"/>
        <v>0</v>
      </c>
      <c r="EE139" s="31">
        <f t="shared" ca="1" si="73"/>
        <v>0</v>
      </c>
      <c r="EF139" s="31">
        <f t="shared" ca="1" si="73"/>
        <v>0</v>
      </c>
      <c r="EG139" s="32">
        <f t="shared" ca="1" si="67"/>
        <v>-89.410000000000011</v>
      </c>
      <c r="EH139" s="32">
        <f t="shared" ca="1" si="67"/>
        <v>0</v>
      </c>
      <c r="EI139" s="32">
        <f t="shared" ca="1" si="67"/>
        <v>0</v>
      </c>
      <c r="EJ139" s="32">
        <f t="shared" ca="1" si="64"/>
        <v>0</v>
      </c>
      <c r="EK139" s="32">
        <f t="shared" ca="1" si="64"/>
        <v>-27.049999999999997</v>
      </c>
      <c r="EL139" s="32">
        <f t="shared" ca="1" si="64"/>
        <v>0</v>
      </c>
      <c r="EM139" s="32">
        <f t="shared" ca="1" si="64"/>
        <v>0</v>
      </c>
      <c r="EN139" s="32">
        <f t="shared" ca="1" si="64"/>
        <v>0</v>
      </c>
      <c r="EO139" s="32">
        <f t="shared" ca="1" si="64"/>
        <v>0</v>
      </c>
      <c r="EP139" s="32">
        <f t="shared" ca="1" si="74"/>
        <v>0</v>
      </c>
      <c r="EQ139" s="32">
        <f t="shared" ca="1" si="74"/>
        <v>0</v>
      </c>
      <c r="ER139" s="32">
        <f t="shared" ca="1" si="74"/>
        <v>0</v>
      </c>
    </row>
    <row r="140" spans="1:148">
      <c r="A140" t="s">
        <v>436</v>
      </c>
      <c r="B140" s="1" t="s">
        <v>134</v>
      </c>
      <c r="C140" t="str">
        <f t="shared" ca="1" si="75"/>
        <v>THS</v>
      </c>
      <c r="D140" t="str">
        <f t="shared" ca="1" si="76"/>
        <v>Three Sisters Hydro Plant</v>
      </c>
      <c r="E140" s="51">
        <f ca="1">IFERROR(IF(AND($A140=VLOOKUP($A140&amp;"."&amp;$C140,UncollectibleLookup,2,FALSE),$C140=VLOOKUP($A140&amp;"."&amp;$C140,UncollectibleLookup,4,FALSE)),0,'Module C Corrected'!E140),'Module C Corrected'!E140)</f>
        <v>564.95780000000002</v>
      </c>
      <c r="F140" s="51">
        <f ca="1">IFERROR(IF(AND($A140=VLOOKUP($A140&amp;"."&amp;$C140,UncollectibleLookup,2,FALSE),$C140=VLOOKUP($A140&amp;"."&amp;$C140,UncollectibleLookup,4,FALSE)),0,'Module C Corrected'!F140),'Module C Corrected'!F140)</f>
        <v>191.8913</v>
      </c>
      <c r="G140" s="51">
        <f ca="1">IFERROR(IF(AND($A140=VLOOKUP($A140&amp;"."&amp;$C140,UncollectibleLookup,2,FALSE),$C140=VLOOKUP($A140&amp;"."&amp;$C140,UncollectibleLookup,4,FALSE)),0,'Module C Corrected'!G140),'Module C Corrected'!G140)</f>
        <v>88.576400000000007</v>
      </c>
      <c r="H140" s="51">
        <f ca="1">IFERROR(IF(AND($A140=VLOOKUP($A140&amp;"."&amp;$C140,UncollectibleLookup,2,FALSE),$C140=VLOOKUP($A140&amp;"."&amp;$C140,UncollectibleLookup,4,FALSE)),0,'Module C Corrected'!H140),'Module C Corrected'!H140)</f>
        <v>0</v>
      </c>
      <c r="I140" s="51">
        <f ca="1">IFERROR(IF(AND($A140=VLOOKUP($A140&amp;"."&amp;$C140,UncollectibleLookup,2,FALSE),$C140=VLOOKUP($A140&amp;"."&amp;$C140,UncollectibleLookup,4,FALSE)),0,'Module C Corrected'!I140),'Module C Corrected'!I140)</f>
        <v>0</v>
      </c>
      <c r="J140" s="51">
        <f ca="1">IFERROR(IF(AND($A140=VLOOKUP($A140&amp;"."&amp;$C140,UncollectibleLookup,2,FALSE),$C140=VLOOKUP($A140&amp;"."&amp;$C140,UncollectibleLookup,4,FALSE)),0,'Module C Corrected'!J140),'Module C Corrected'!J140)</f>
        <v>112.1442</v>
      </c>
      <c r="K140" s="51">
        <f ca="1">IFERROR(IF(AND($A140=VLOOKUP($A140&amp;"."&amp;$C140,UncollectibleLookup,2,FALSE),$C140=VLOOKUP($A140&amp;"."&amp;$C140,UncollectibleLookup,4,FALSE)),0,'Module C Corrected'!K140),'Module C Corrected'!K140)</f>
        <v>216.62</v>
      </c>
      <c r="L140" s="51">
        <f ca="1">IFERROR(IF(AND($A140=VLOOKUP($A140&amp;"."&amp;$C140,UncollectibleLookup,2,FALSE),$C140=VLOOKUP($A140&amp;"."&amp;$C140,UncollectibleLookup,4,FALSE)),0,'Module C Corrected'!L140),'Module C Corrected'!L140)</f>
        <v>210.90463750000001</v>
      </c>
      <c r="M140" s="51">
        <f ca="1">IFERROR(IF(AND($A140=VLOOKUP($A140&amp;"."&amp;$C140,UncollectibleLookup,2,FALSE),$C140=VLOOKUP($A140&amp;"."&amp;$C140,UncollectibleLookup,4,FALSE)),0,'Module C Corrected'!M140),'Module C Corrected'!M140)</f>
        <v>489.84701200000001</v>
      </c>
      <c r="N140" s="51">
        <f ca="1">IFERROR(IF(AND($A140=VLOOKUP($A140&amp;"."&amp;$C140,UncollectibleLookup,2,FALSE),$C140=VLOOKUP($A140&amp;"."&amp;$C140,UncollectibleLookup,4,FALSE)),0,'Module C Corrected'!N140),'Module C Corrected'!N140)</f>
        <v>431.6523674</v>
      </c>
      <c r="O140" s="51">
        <f ca="1">IFERROR(IF(AND($A140=VLOOKUP($A140&amp;"."&amp;$C140,UncollectibleLookup,2,FALSE),$C140=VLOOKUP($A140&amp;"."&amp;$C140,UncollectibleLookup,4,FALSE)),0,'Module C Corrected'!O140),'Module C Corrected'!O140)</f>
        <v>452.6724261</v>
      </c>
      <c r="P140" s="51">
        <f ca="1">IFERROR(IF(AND($A140=VLOOKUP($A140&amp;"."&amp;$C140,UncollectibleLookup,2,FALSE),$C140=VLOOKUP($A140&amp;"."&amp;$C140,UncollectibleLookup,4,FALSE)),0,'Module C Corrected'!P140),'Module C Corrected'!P140)</f>
        <v>512.05888149999998</v>
      </c>
      <c r="Q140" s="32">
        <f ca="1">IFERROR(IF(AND($A140=VLOOKUP($A140&amp;"."&amp;$C140,UncollectibleLookup,2,FALSE),$C140=VLOOKUP($A140&amp;"."&amp;$C140,UncollectibleLookup,4,FALSE)),0,'Module C Corrected'!Q140),'Module C Corrected'!Q140)</f>
        <v>55226.62</v>
      </c>
      <c r="R140" s="32">
        <f ca="1">IFERROR(IF(AND($A140=VLOOKUP($A140&amp;"."&amp;$C140,UncollectibleLookup,2,FALSE),$C140=VLOOKUP($A140&amp;"."&amp;$C140,UncollectibleLookup,4,FALSE)),0,'Module C Corrected'!R140),'Module C Corrected'!R140)</f>
        <v>11262.42</v>
      </c>
      <c r="S140" s="32">
        <f ca="1">IFERROR(IF(AND($A140=VLOOKUP($A140&amp;"."&amp;$C140,UncollectibleLookup,2,FALSE),$C140=VLOOKUP($A140&amp;"."&amp;$C140,UncollectibleLookup,4,FALSE)),0,'Module C Corrected'!S140),'Module C Corrected'!S140)</f>
        <v>3978.68</v>
      </c>
      <c r="T140" s="32">
        <f ca="1">IFERROR(IF(AND($A140=VLOOKUP($A140&amp;"."&amp;$C140,UncollectibleLookup,2,FALSE),$C140=VLOOKUP($A140&amp;"."&amp;$C140,UncollectibleLookup,4,FALSE)),0,'Module C Corrected'!T140),'Module C Corrected'!T140)</f>
        <v>0</v>
      </c>
      <c r="U140" s="32">
        <f ca="1">IFERROR(IF(AND($A140=VLOOKUP($A140&amp;"."&amp;$C140,UncollectibleLookup,2,FALSE),$C140=VLOOKUP($A140&amp;"."&amp;$C140,UncollectibleLookup,4,FALSE)),0,'Module C Corrected'!U140),'Module C Corrected'!U140)</f>
        <v>0</v>
      </c>
      <c r="V140" s="32">
        <f ca="1">IFERROR(IF(AND($A140=VLOOKUP($A140&amp;"."&amp;$C140,UncollectibleLookup,2,FALSE),$C140=VLOOKUP($A140&amp;"."&amp;$C140,UncollectibleLookup,4,FALSE)),0,'Module C Corrected'!V140),'Module C Corrected'!V140)</f>
        <v>3509.94</v>
      </c>
      <c r="W140" s="32">
        <f ca="1">IFERROR(IF(AND($A140=VLOOKUP($A140&amp;"."&amp;$C140,UncollectibleLookup,2,FALSE),$C140=VLOOKUP($A140&amp;"."&amp;$C140,UncollectibleLookup,4,FALSE)),0,'Module C Corrected'!W140),'Module C Corrected'!W140)</f>
        <v>10949.95</v>
      </c>
      <c r="X140" s="32">
        <f ca="1">IFERROR(IF(AND($A140=VLOOKUP($A140&amp;"."&amp;$C140,UncollectibleLookup,2,FALSE),$C140=VLOOKUP($A140&amp;"."&amp;$C140,UncollectibleLookup,4,FALSE)),0,'Module C Corrected'!X140),'Module C Corrected'!X140)</f>
        <v>8981.48</v>
      </c>
      <c r="Y140" s="32">
        <f ca="1">IFERROR(IF(AND($A140=VLOOKUP($A140&amp;"."&amp;$C140,UncollectibleLookup,2,FALSE),$C140=VLOOKUP($A140&amp;"."&amp;$C140,UncollectibleLookup,4,FALSE)),0,'Module C Corrected'!Y140),'Module C Corrected'!Y140)</f>
        <v>59874.34</v>
      </c>
      <c r="Z140" s="32">
        <f ca="1">IFERROR(IF(AND($A140=VLOOKUP($A140&amp;"."&amp;$C140,UncollectibleLookup,2,FALSE),$C140=VLOOKUP($A140&amp;"."&amp;$C140,UncollectibleLookup,4,FALSE)),0,'Module C Corrected'!Z140),'Module C Corrected'!Z140)</f>
        <v>17550.060000000001</v>
      </c>
      <c r="AA140" s="32">
        <f ca="1">IFERROR(IF(AND($A140=VLOOKUP($A140&amp;"."&amp;$C140,UncollectibleLookup,2,FALSE),$C140=VLOOKUP($A140&amp;"."&amp;$C140,UncollectibleLookup,4,FALSE)),0,'Module C Corrected'!AA140),'Module C Corrected'!AA140)</f>
        <v>22595.03</v>
      </c>
      <c r="AB140" s="32">
        <f ca="1">IFERROR(IF(AND($A140=VLOOKUP($A140&amp;"."&amp;$C140,UncollectibleLookup,2,FALSE),$C140=VLOOKUP($A140&amp;"."&amp;$C140,UncollectibleLookup,4,FALSE)),0,'Module C Corrected'!AB140),'Module C Corrected'!AB140)</f>
        <v>32200.44</v>
      </c>
      <c r="AC140" s="2">
        <f>IF(ISBLANK('Module C Corrected'!AC140),"",'Module C Corrected'!AC140)</f>
        <v>-1.43</v>
      </c>
      <c r="AD140" s="2">
        <f>IF(ISBLANK('Module C Corrected'!AD140),"",'Module C Corrected'!AD140)</f>
        <v>-1.43</v>
      </c>
      <c r="AE140" s="2">
        <f>IF(ISBLANK('Module C Corrected'!AE140),"",'Module C Corrected'!AE140)</f>
        <v>-1.43</v>
      </c>
      <c r="AF140" s="2">
        <f>IF(ISBLANK('Module C Corrected'!AF140),"",'Module C Corrected'!AF140)</f>
        <v>-1.43</v>
      </c>
      <c r="AG140" s="2">
        <f>IF(ISBLANK('Module C Corrected'!AG140),"",'Module C Corrected'!AG140)</f>
        <v>-1.43</v>
      </c>
      <c r="AH140" s="2">
        <f>IF(ISBLANK('Module C Corrected'!AH140),"",'Module C Corrected'!AH140)</f>
        <v>-1.43</v>
      </c>
      <c r="AI140" s="2">
        <f>IF(ISBLANK('Module C Corrected'!AI140),"",'Module C Corrected'!AI140)</f>
        <v>-1.43</v>
      </c>
      <c r="AJ140" s="2">
        <f>IF(ISBLANK('Module C Corrected'!AJ140),"",'Module C Corrected'!AJ140)</f>
        <v>-1.43</v>
      </c>
      <c r="AK140" s="2">
        <f>IF(ISBLANK('Module C Corrected'!AK140),"",'Module C Corrected'!AK140)</f>
        <v>-1.43</v>
      </c>
      <c r="AL140" s="2">
        <f>IF(ISBLANK('Module C Corrected'!AL140),"",'Module C Corrected'!AL140)</f>
        <v>-1.43</v>
      </c>
      <c r="AM140" s="2">
        <f>IF(ISBLANK('Module C Corrected'!AM140),"",'Module C Corrected'!AM140)</f>
        <v>-1.43</v>
      </c>
      <c r="AN140" s="2">
        <f>IF(ISBLANK('Module C Corrected'!AN140),"",'Module C Corrected'!AN140)</f>
        <v>-1.43</v>
      </c>
      <c r="AO140" s="33">
        <f ca="1">IFERROR(IF(AND($A140=VLOOKUP($A140&amp;"."&amp;$C140,UncollectibleLookup,2,FALSE),$C140=VLOOKUP($A140&amp;"."&amp;$C140,UncollectibleLookup,4,FALSE)),0,'Module C Corrected'!AO140),'Module C Corrected'!AO140)</f>
        <v>-789.74</v>
      </c>
      <c r="AP140" s="33">
        <f ca="1">IFERROR(IF(AND($A140=VLOOKUP($A140&amp;"."&amp;$C140,UncollectibleLookup,2,FALSE),$C140=VLOOKUP($A140&amp;"."&amp;$C140,UncollectibleLookup,4,FALSE)),0,'Module C Corrected'!AP140),'Module C Corrected'!AP140)</f>
        <v>-161.05000000000001</v>
      </c>
      <c r="AQ140" s="33">
        <f ca="1">IFERROR(IF(AND($A140=VLOOKUP($A140&amp;"."&amp;$C140,UncollectibleLookup,2,FALSE),$C140=VLOOKUP($A140&amp;"."&amp;$C140,UncollectibleLookup,4,FALSE)),0,'Module C Corrected'!AQ140),'Module C Corrected'!AQ140)</f>
        <v>-56.9</v>
      </c>
      <c r="AR140" s="33">
        <f ca="1">IFERROR(IF(AND($A140=VLOOKUP($A140&amp;"."&amp;$C140,UncollectibleLookup,2,FALSE),$C140=VLOOKUP($A140&amp;"."&amp;$C140,UncollectibleLookup,4,FALSE)),0,'Module C Corrected'!AR140),'Module C Corrected'!AR140)</f>
        <v>0</v>
      </c>
      <c r="AS140" s="33">
        <f ca="1">IFERROR(IF(AND($A140=VLOOKUP($A140&amp;"."&amp;$C140,UncollectibleLookup,2,FALSE),$C140=VLOOKUP($A140&amp;"."&amp;$C140,UncollectibleLookup,4,FALSE)),0,'Module C Corrected'!AS140),'Module C Corrected'!AS140)</f>
        <v>0</v>
      </c>
      <c r="AT140" s="33">
        <f ca="1">IFERROR(IF(AND($A140=VLOOKUP($A140&amp;"."&amp;$C140,UncollectibleLookup,2,FALSE),$C140=VLOOKUP($A140&amp;"."&amp;$C140,UncollectibleLookup,4,FALSE)),0,'Module C Corrected'!AT140),'Module C Corrected'!AT140)</f>
        <v>-50.19</v>
      </c>
      <c r="AU140" s="33">
        <f ca="1">IFERROR(IF(AND($A140=VLOOKUP($A140&amp;"."&amp;$C140,UncollectibleLookup,2,FALSE),$C140=VLOOKUP($A140&amp;"."&amp;$C140,UncollectibleLookup,4,FALSE)),0,'Module C Corrected'!AU140),'Module C Corrected'!AU140)</f>
        <v>-156.58000000000001</v>
      </c>
      <c r="AV140" s="33">
        <f ca="1">IFERROR(IF(AND($A140=VLOOKUP($A140&amp;"."&amp;$C140,UncollectibleLookup,2,FALSE),$C140=VLOOKUP($A140&amp;"."&amp;$C140,UncollectibleLookup,4,FALSE)),0,'Module C Corrected'!AV140),'Module C Corrected'!AV140)</f>
        <v>-128.44</v>
      </c>
      <c r="AW140" s="33">
        <f ca="1">IFERROR(IF(AND($A140=VLOOKUP($A140&amp;"."&amp;$C140,UncollectibleLookup,2,FALSE),$C140=VLOOKUP($A140&amp;"."&amp;$C140,UncollectibleLookup,4,FALSE)),0,'Module C Corrected'!AW140),'Module C Corrected'!AW140)</f>
        <v>-856.2</v>
      </c>
      <c r="AX140" s="33">
        <f ca="1">IFERROR(IF(AND($A140=VLOOKUP($A140&amp;"."&amp;$C140,UncollectibleLookup,2,FALSE),$C140=VLOOKUP($A140&amp;"."&amp;$C140,UncollectibleLookup,4,FALSE)),0,'Module C Corrected'!AX140),'Module C Corrected'!AX140)</f>
        <v>-250.97</v>
      </c>
      <c r="AY140" s="33">
        <f ca="1">IFERROR(IF(AND($A140=VLOOKUP($A140&amp;"."&amp;$C140,UncollectibleLookup,2,FALSE),$C140=VLOOKUP($A140&amp;"."&amp;$C140,UncollectibleLookup,4,FALSE)),0,'Module C Corrected'!AY140),'Module C Corrected'!AY140)</f>
        <v>-323.11</v>
      </c>
      <c r="AZ140" s="33">
        <f ca="1">IFERROR(IF(AND($A140=VLOOKUP($A140&amp;"."&amp;$C140,UncollectibleLookup,2,FALSE),$C140=VLOOKUP($A140&amp;"."&amp;$C140,UncollectibleLookup,4,FALSE)),0,'Module C Corrected'!AZ140),'Module C Corrected'!AZ140)</f>
        <v>-460.47</v>
      </c>
      <c r="BA140" s="31">
        <f t="shared" ca="1" si="53"/>
        <v>-16.57</v>
      </c>
      <c r="BB140" s="31">
        <f t="shared" ca="1" si="53"/>
        <v>-3.38</v>
      </c>
      <c r="BC140" s="31">
        <f t="shared" ca="1" si="53"/>
        <v>-1.19</v>
      </c>
      <c r="BD140" s="31">
        <f t="shared" ca="1" si="51"/>
        <v>0</v>
      </c>
      <c r="BE140" s="31">
        <f t="shared" ca="1" si="51"/>
        <v>0</v>
      </c>
      <c r="BF140" s="31">
        <f t="shared" ca="1" si="51"/>
        <v>-1.4</v>
      </c>
      <c r="BG140" s="31">
        <f t="shared" ca="1" si="51"/>
        <v>0</v>
      </c>
      <c r="BH140" s="31">
        <f t="shared" ca="1" si="51"/>
        <v>0</v>
      </c>
      <c r="BI140" s="31">
        <f t="shared" ca="1" si="51"/>
        <v>0</v>
      </c>
      <c r="BJ140" s="31">
        <f t="shared" ca="1" si="57"/>
        <v>-21.06</v>
      </c>
      <c r="BK140" s="31">
        <f t="shared" ca="1" si="57"/>
        <v>-27.11</v>
      </c>
      <c r="BL140" s="31">
        <f t="shared" ca="1" si="57"/>
        <v>-38.64</v>
      </c>
      <c r="BM140" s="6">
        <f t="shared" ca="1" si="68"/>
        <v>-2.53E-2</v>
      </c>
      <c r="BN140" s="6">
        <f t="shared" ca="1" si="68"/>
        <v>-2.53E-2</v>
      </c>
      <c r="BO140" s="6">
        <f t="shared" ca="1" si="68"/>
        <v>-2.53E-2</v>
      </c>
      <c r="BP140" s="6">
        <f t="shared" ca="1" si="68"/>
        <v>-2.53E-2</v>
      </c>
      <c r="BQ140" s="6">
        <f t="shared" ca="1" si="68"/>
        <v>-2.53E-2</v>
      </c>
      <c r="BR140" s="6">
        <f t="shared" ca="1" si="68"/>
        <v>-2.53E-2</v>
      </c>
      <c r="BS140" s="6">
        <f t="shared" ca="1" si="68"/>
        <v>-2.53E-2</v>
      </c>
      <c r="BT140" s="6">
        <f t="shared" ca="1" si="68"/>
        <v>-2.53E-2</v>
      </c>
      <c r="BU140" s="6">
        <f t="shared" ca="1" si="68"/>
        <v>-2.53E-2</v>
      </c>
      <c r="BV140" s="6">
        <f t="shared" ca="1" si="68"/>
        <v>-2.53E-2</v>
      </c>
      <c r="BW140" s="6">
        <f t="shared" ca="1" si="68"/>
        <v>-2.53E-2</v>
      </c>
      <c r="BX140" s="6">
        <f t="shared" ca="1" si="68"/>
        <v>-2.53E-2</v>
      </c>
      <c r="BY140" s="31">
        <f t="shared" ca="1" si="61"/>
        <v>-1397.23</v>
      </c>
      <c r="BZ140" s="31">
        <f t="shared" ca="1" si="61"/>
        <v>-284.94</v>
      </c>
      <c r="CA140" s="31">
        <f t="shared" ca="1" si="61"/>
        <v>-100.66</v>
      </c>
      <c r="CB140" s="31">
        <f t="shared" ca="1" si="58"/>
        <v>0</v>
      </c>
      <c r="CC140" s="31">
        <f t="shared" ca="1" si="58"/>
        <v>0</v>
      </c>
      <c r="CD140" s="31">
        <f t="shared" ca="1" si="58"/>
        <v>-88.8</v>
      </c>
      <c r="CE140" s="31">
        <f t="shared" ref="CE140:CJ146" ca="1" si="77">IFERROR(VLOOKUP($C140,DOSDetail,CELL("col",CE$4)+58,FALSE),ROUND(W140*BS140,2))</f>
        <v>-277.02999999999997</v>
      </c>
      <c r="CF140" s="31">
        <f t="shared" ca="1" si="77"/>
        <v>-227.23</v>
      </c>
      <c r="CG140" s="31">
        <f t="shared" ca="1" si="77"/>
        <v>-1514.82</v>
      </c>
      <c r="CH140" s="31">
        <f t="shared" ca="1" si="77"/>
        <v>-444.02</v>
      </c>
      <c r="CI140" s="31">
        <f t="shared" ca="1" si="77"/>
        <v>-571.65</v>
      </c>
      <c r="CJ140" s="31">
        <f t="shared" ca="1" si="77"/>
        <v>-814.67</v>
      </c>
      <c r="CK140" s="32">
        <f t="shared" ca="1" si="71"/>
        <v>138.07</v>
      </c>
      <c r="CL140" s="32">
        <f t="shared" ca="1" si="71"/>
        <v>28.16</v>
      </c>
      <c r="CM140" s="32">
        <f t="shared" ca="1" si="71"/>
        <v>9.9499999999999993</v>
      </c>
      <c r="CN140" s="32">
        <f t="shared" ca="1" si="71"/>
        <v>0</v>
      </c>
      <c r="CO140" s="32">
        <f t="shared" ca="1" si="71"/>
        <v>0</v>
      </c>
      <c r="CP140" s="32">
        <f t="shared" ca="1" si="71"/>
        <v>8.77</v>
      </c>
      <c r="CQ140" s="32">
        <f t="shared" ca="1" si="71"/>
        <v>27.37</v>
      </c>
      <c r="CR140" s="32">
        <f t="shared" ca="1" si="71"/>
        <v>22.45</v>
      </c>
      <c r="CS140" s="32">
        <f t="shared" ca="1" si="71"/>
        <v>149.69</v>
      </c>
      <c r="CT140" s="32">
        <f t="shared" ca="1" si="59"/>
        <v>43.88</v>
      </c>
      <c r="CU140" s="32">
        <f t="shared" ca="1" si="59"/>
        <v>56.49</v>
      </c>
      <c r="CV140" s="32">
        <f t="shared" ca="1" si="59"/>
        <v>80.5</v>
      </c>
      <c r="CW140" s="31">
        <f t="shared" ca="1" si="70"/>
        <v>-452.85000000000008</v>
      </c>
      <c r="CX140" s="31">
        <f t="shared" ca="1" si="70"/>
        <v>-92.349999999999966</v>
      </c>
      <c r="CY140" s="31">
        <f t="shared" ca="1" si="70"/>
        <v>-32.619999999999997</v>
      </c>
      <c r="CZ140" s="31">
        <f t="shared" ca="1" si="70"/>
        <v>0</v>
      </c>
      <c r="DA140" s="31">
        <f t="shared" ca="1" si="70"/>
        <v>0</v>
      </c>
      <c r="DB140" s="31">
        <f t="shared" ca="1" si="70"/>
        <v>-28.440000000000005</v>
      </c>
      <c r="DC140" s="31">
        <f t="shared" ca="1" si="69"/>
        <v>-93.079999999999956</v>
      </c>
      <c r="DD140" s="31">
        <f t="shared" ca="1" si="69"/>
        <v>-76.34</v>
      </c>
      <c r="DE140" s="31">
        <f t="shared" ca="1" si="69"/>
        <v>-508.92999999999984</v>
      </c>
      <c r="DF140" s="31">
        <f t="shared" ca="1" si="60"/>
        <v>-128.10999999999999</v>
      </c>
      <c r="DG140" s="31">
        <f t="shared" ca="1" si="60"/>
        <v>-164.93999999999994</v>
      </c>
      <c r="DH140" s="31">
        <f t="shared" ca="1" si="60"/>
        <v>-235.05999999999995</v>
      </c>
      <c r="DI140" s="32">
        <f t="shared" ca="1" si="65"/>
        <v>-22.64</v>
      </c>
      <c r="DJ140" s="32">
        <f t="shared" ca="1" si="65"/>
        <v>-4.62</v>
      </c>
      <c r="DK140" s="32">
        <f t="shared" ca="1" si="65"/>
        <v>-1.63</v>
      </c>
      <c r="DL140" s="32">
        <f t="shared" ca="1" si="62"/>
        <v>0</v>
      </c>
      <c r="DM140" s="32">
        <f t="shared" ca="1" si="62"/>
        <v>0</v>
      </c>
      <c r="DN140" s="32">
        <f t="shared" ca="1" si="62"/>
        <v>-1.42</v>
      </c>
      <c r="DO140" s="32">
        <f t="shared" ca="1" si="62"/>
        <v>-4.6500000000000004</v>
      </c>
      <c r="DP140" s="32">
        <f t="shared" ca="1" si="62"/>
        <v>-3.82</v>
      </c>
      <c r="DQ140" s="32">
        <f t="shared" ca="1" si="62"/>
        <v>-25.45</v>
      </c>
      <c r="DR140" s="32">
        <f t="shared" ca="1" si="72"/>
        <v>-6.41</v>
      </c>
      <c r="DS140" s="32">
        <f t="shared" ca="1" si="72"/>
        <v>-8.25</v>
      </c>
      <c r="DT140" s="32">
        <f t="shared" ca="1" si="72"/>
        <v>-11.75</v>
      </c>
      <c r="DU140" s="31">
        <f t="shared" ca="1" si="66"/>
        <v>-145.88999999999999</v>
      </c>
      <c r="DV140" s="31">
        <f t="shared" ca="1" si="66"/>
        <v>-29.54</v>
      </c>
      <c r="DW140" s="31">
        <f t="shared" ca="1" si="66"/>
        <v>-10.36</v>
      </c>
      <c r="DX140" s="31">
        <f t="shared" ca="1" si="63"/>
        <v>0</v>
      </c>
      <c r="DY140" s="31">
        <f t="shared" ca="1" si="63"/>
        <v>0</v>
      </c>
      <c r="DZ140" s="31">
        <f t="shared" ca="1" si="63"/>
        <v>-8.89</v>
      </c>
      <c r="EA140" s="31">
        <f t="shared" ca="1" si="63"/>
        <v>-28.93</v>
      </c>
      <c r="EB140" s="31">
        <f t="shared" ca="1" si="63"/>
        <v>-23.6</v>
      </c>
      <c r="EC140" s="31">
        <f t="shared" ca="1" si="63"/>
        <v>-156.46</v>
      </c>
      <c r="ED140" s="31">
        <f t="shared" ca="1" si="73"/>
        <v>-39.17</v>
      </c>
      <c r="EE140" s="31">
        <f t="shared" ca="1" si="73"/>
        <v>-50.16</v>
      </c>
      <c r="EF140" s="31">
        <f t="shared" ca="1" si="73"/>
        <v>-71.09</v>
      </c>
      <c r="EG140" s="32">
        <f t="shared" ca="1" si="67"/>
        <v>-621.38000000000011</v>
      </c>
      <c r="EH140" s="32">
        <f t="shared" ca="1" si="67"/>
        <v>-126.50999999999996</v>
      </c>
      <c r="EI140" s="32">
        <f t="shared" ca="1" si="67"/>
        <v>-44.61</v>
      </c>
      <c r="EJ140" s="32">
        <f t="shared" ca="1" si="64"/>
        <v>0</v>
      </c>
      <c r="EK140" s="32">
        <f t="shared" ca="1" si="64"/>
        <v>0</v>
      </c>
      <c r="EL140" s="32">
        <f t="shared" ca="1" si="64"/>
        <v>-38.750000000000007</v>
      </c>
      <c r="EM140" s="32">
        <f t="shared" ca="1" si="64"/>
        <v>-126.65999999999997</v>
      </c>
      <c r="EN140" s="32">
        <f t="shared" ca="1" si="64"/>
        <v>-103.75999999999999</v>
      </c>
      <c r="EO140" s="32">
        <f t="shared" ca="1" si="64"/>
        <v>-690.83999999999992</v>
      </c>
      <c r="EP140" s="32">
        <f t="shared" ca="1" si="74"/>
        <v>-173.69</v>
      </c>
      <c r="EQ140" s="32">
        <f t="shared" ca="1" si="74"/>
        <v>-223.34999999999994</v>
      </c>
      <c r="ER140" s="32">
        <f t="shared" ca="1" si="74"/>
        <v>-317.89999999999998</v>
      </c>
    </row>
    <row r="141" spans="1:148">
      <c r="A141" t="s">
        <v>549</v>
      </c>
      <c r="B141" s="1" t="s">
        <v>413</v>
      </c>
      <c r="C141" t="str">
        <f t="shared" ca="1" si="75"/>
        <v>BCHIMP</v>
      </c>
      <c r="D141" t="str">
        <f t="shared" ca="1" si="76"/>
        <v>Alberta-BC Intertie - Import</v>
      </c>
      <c r="E141" s="51">
        <f ca="1">IFERROR(IF(AND($A141=VLOOKUP($A141&amp;"."&amp;$C141,UncollectibleLookup,2,FALSE),$C141=VLOOKUP($A141&amp;"."&amp;$C141,UncollectibleLookup,4,FALSE)),0,'Module C Corrected'!E141),'Module C Corrected'!E141)</f>
        <v>5155</v>
      </c>
      <c r="F141" s="51">
        <f ca="1">IFERROR(IF(AND($A141=VLOOKUP($A141&amp;"."&amp;$C141,UncollectibleLookup,2,FALSE),$C141=VLOOKUP($A141&amp;"."&amp;$C141,UncollectibleLookup,4,FALSE)),0,'Module C Corrected'!F141),'Module C Corrected'!F141)</f>
        <v>5914</v>
      </c>
      <c r="G141" s="51">
        <f ca="1">IFERROR(IF(AND($A141=VLOOKUP($A141&amp;"."&amp;$C141,UncollectibleLookup,2,FALSE),$C141=VLOOKUP($A141&amp;"."&amp;$C141,UncollectibleLookup,4,FALSE)),0,'Module C Corrected'!G141),'Module C Corrected'!G141)</f>
        <v>0</v>
      </c>
      <c r="H141" s="51">
        <f ca="1">IFERROR(IF(AND($A141=VLOOKUP($A141&amp;"."&amp;$C141,UncollectibleLookup,2,FALSE),$C141=VLOOKUP($A141&amp;"."&amp;$C141,UncollectibleLookup,4,FALSE)),0,'Module C Corrected'!H141),'Module C Corrected'!H141)</f>
        <v>0</v>
      </c>
      <c r="I141" s="51">
        <f ca="1">IFERROR(IF(AND($A141=VLOOKUP($A141&amp;"."&amp;$C141,UncollectibleLookup,2,FALSE),$C141=VLOOKUP($A141&amp;"."&amp;$C141,UncollectibleLookup,4,FALSE)),0,'Module C Corrected'!I141),'Module C Corrected'!I141)</f>
        <v>0</v>
      </c>
      <c r="J141" s="51">
        <f ca="1">IFERROR(IF(AND($A141=VLOOKUP($A141&amp;"."&amp;$C141,UncollectibleLookup,2,FALSE),$C141=VLOOKUP($A141&amp;"."&amp;$C141,UncollectibleLookup,4,FALSE)),0,'Module C Corrected'!J141),'Module C Corrected'!J141)</f>
        <v>0</v>
      </c>
      <c r="K141" s="51">
        <f ca="1">IFERROR(IF(AND($A141=VLOOKUP($A141&amp;"."&amp;$C141,UncollectibleLookup,2,FALSE),$C141=VLOOKUP($A141&amp;"."&amp;$C141,UncollectibleLookup,4,FALSE)),0,'Module C Corrected'!K141),'Module C Corrected'!K141)</f>
        <v>0</v>
      </c>
      <c r="L141" s="51">
        <f ca="1">IFERROR(IF(AND($A141=VLOOKUP($A141&amp;"."&amp;$C141,UncollectibleLookup,2,FALSE),$C141=VLOOKUP($A141&amp;"."&amp;$C141,UncollectibleLookup,4,FALSE)),0,'Module C Corrected'!L141),'Module C Corrected'!L141)</f>
        <v>0</v>
      </c>
      <c r="M141" s="51">
        <f ca="1">IFERROR(IF(AND($A141=VLOOKUP($A141&amp;"."&amp;$C141,UncollectibleLookup,2,FALSE),$C141=VLOOKUP($A141&amp;"."&amp;$C141,UncollectibleLookup,4,FALSE)),0,'Module C Corrected'!M141),'Module C Corrected'!M141)</f>
        <v>0</v>
      </c>
      <c r="N141" s="51">
        <f ca="1">IFERROR(IF(AND($A141=VLOOKUP($A141&amp;"."&amp;$C141,UncollectibleLookup,2,FALSE),$C141=VLOOKUP($A141&amp;"."&amp;$C141,UncollectibleLookup,4,FALSE)),0,'Module C Corrected'!N141),'Module C Corrected'!N141)</f>
        <v>0</v>
      </c>
      <c r="O141" s="51">
        <f ca="1">IFERROR(IF(AND($A141=VLOOKUP($A141&amp;"."&amp;$C141,UncollectibleLookup,2,FALSE),$C141=VLOOKUP($A141&amp;"."&amp;$C141,UncollectibleLookup,4,FALSE)),0,'Module C Corrected'!O141),'Module C Corrected'!O141)</f>
        <v>0</v>
      </c>
      <c r="P141" s="51">
        <f ca="1">IFERROR(IF(AND($A141=VLOOKUP($A141&amp;"."&amp;$C141,UncollectibleLookup,2,FALSE),$C141=VLOOKUP($A141&amp;"."&amp;$C141,UncollectibleLookup,4,FALSE)),0,'Module C Corrected'!P141),'Module C Corrected'!P141)</f>
        <v>0</v>
      </c>
      <c r="Q141" s="32">
        <f ca="1">IFERROR(IF(AND($A141=VLOOKUP($A141&amp;"."&amp;$C141,UncollectibleLookup,2,FALSE),$C141=VLOOKUP($A141&amp;"."&amp;$C141,UncollectibleLookup,4,FALSE)),0,'Module C Corrected'!Q141),'Module C Corrected'!Q141)</f>
        <v>1036789.93</v>
      </c>
      <c r="R141" s="32">
        <f ca="1">IFERROR(IF(AND($A141=VLOOKUP($A141&amp;"."&amp;$C141,UncollectibleLookup,2,FALSE),$C141=VLOOKUP($A141&amp;"."&amp;$C141,UncollectibleLookup,4,FALSE)),0,'Module C Corrected'!R141),'Module C Corrected'!R141)</f>
        <v>436687.25</v>
      </c>
      <c r="S141" s="32">
        <f ca="1">IFERROR(IF(AND($A141=VLOOKUP($A141&amp;"."&amp;$C141,UncollectibleLookup,2,FALSE),$C141=VLOOKUP($A141&amp;"."&amp;$C141,UncollectibleLookup,4,FALSE)),0,'Module C Corrected'!S141),'Module C Corrected'!S141)</f>
        <v>0</v>
      </c>
      <c r="T141" s="32">
        <f ca="1">IFERROR(IF(AND($A141=VLOOKUP($A141&amp;"."&amp;$C141,UncollectibleLookup,2,FALSE),$C141=VLOOKUP($A141&amp;"."&amp;$C141,UncollectibleLookup,4,FALSE)),0,'Module C Corrected'!T141),'Module C Corrected'!T141)</f>
        <v>0</v>
      </c>
      <c r="U141" s="32">
        <f ca="1">IFERROR(IF(AND($A141=VLOOKUP($A141&amp;"."&amp;$C141,UncollectibleLookup,2,FALSE),$C141=VLOOKUP($A141&amp;"."&amp;$C141,UncollectibleLookup,4,FALSE)),0,'Module C Corrected'!U141),'Module C Corrected'!U141)</f>
        <v>0</v>
      </c>
      <c r="V141" s="32">
        <f ca="1">IFERROR(IF(AND($A141=VLOOKUP($A141&amp;"."&amp;$C141,UncollectibleLookup,2,FALSE),$C141=VLOOKUP($A141&amp;"."&amp;$C141,UncollectibleLookup,4,FALSE)),0,'Module C Corrected'!V141),'Module C Corrected'!V141)</f>
        <v>0</v>
      </c>
      <c r="W141" s="32">
        <f ca="1">IFERROR(IF(AND($A141=VLOOKUP($A141&amp;"."&amp;$C141,UncollectibleLookup,2,FALSE),$C141=VLOOKUP($A141&amp;"."&amp;$C141,UncollectibleLookup,4,FALSE)),0,'Module C Corrected'!W141),'Module C Corrected'!W141)</f>
        <v>0</v>
      </c>
      <c r="X141" s="32">
        <f ca="1">IFERROR(IF(AND($A141=VLOOKUP($A141&amp;"."&amp;$C141,UncollectibleLookup,2,FALSE),$C141=VLOOKUP($A141&amp;"."&amp;$C141,UncollectibleLookup,4,FALSE)),0,'Module C Corrected'!X141),'Module C Corrected'!X141)</f>
        <v>0</v>
      </c>
      <c r="Y141" s="32">
        <f ca="1">IFERROR(IF(AND($A141=VLOOKUP($A141&amp;"."&amp;$C141,UncollectibleLookup,2,FALSE),$C141=VLOOKUP($A141&amp;"."&amp;$C141,UncollectibleLookup,4,FALSE)),0,'Module C Corrected'!Y141),'Module C Corrected'!Y141)</f>
        <v>0</v>
      </c>
      <c r="Z141" s="32">
        <f ca="1">IFERROR(IF(AND($A141=VLOOKUP($A141&amp;"."&amp;$C141,UncollectibleLookup,2,FALSE),$C141=VLOOKUP($A141&amp;"."&amp;$C141,UncollectibleLookup,4,FALSE)),0,'Module C Corrected'!Z141),'Module C Corrected'!Z141)</f>
        <v>0</v>
      </c>
      <c r="AA141" s="32">
        <f ca="1">IFERROR(IF(AND($A141=VLOOKUP($A141&amp;"."&amp;$C141,UncollectibleLookup,2,FALSE),$C141=VLOOKUP($A141&amp;"."&amp;$C141,UncollectibleLookup,4,FALSE)),0,'Module C Corrected'!AA141),'Module C Corrected'!AA141)</f>
        <v>0</v>
      </c>
      <c r="AB141" s="32">
        <f ca="1">IFERROR(IF(AND($A141=VLOOKUP($A141&amp;"."&amp;$C141,UncollectibleLookup,2,FALSE),$C141=VLOOKUP($A141&amp;"."&amp;$C141,UncollectibleLookup,4,FALSE)),0,'Module C Corrected'!AB141),'Module C Corrected'!AB141)</f>
        <v>0</v>
      </c>
      <c r="AC141" s="2">
        <f>IF(ISBLANK('Module C Corrected'!AC141),"",'Module C Corrected'!AC141)</f>
        <v>0.16</v>
      </c>
      <c r="AD141" s="2">
        <f>IF(ISBLANK('Module C Corrected'!AD141),"",'Module C Corrected'!AD141)</f>
        <v>0.16</v>
      </c>
      <c r="AE141" s="2" t="str">
        <f>IF(ISBLANK('Module C Corrected'!AE141),"",'Module C Corrected'!AE141)</f>
        <v/>
      </c>
      <c r="AF141" s="2" t="str">
        <f>IF(ISBLANK('Module C Corrected'!AF141),"",'Module C Corrected'!AF141)</f>
        <v/>
      </c>
      <c r="AG141" s="2" t="str">
        <f>IF(ISBLANK('Module C Corrected'!AG141),"",'Module C Corrected'!AG141)</f>
        <v/>
      </c>
      <c r="AH141" s="2" t="str">
        <f>IF(ISBLANK('Module C Corrected'!AH141),"",'Module C Corrected'!AH141)</f>
        <v/>
      </c>
      <c r="AI141" s="2" t="str">
        <f>IF(ISBLANK('Module C Corrected'!AI141),"",'Module C Corrected'!AI141)</f>
        <v/>
      </c>
      <c r="AJ141" s="2" t="str">
        <f>IF(ISBLANK('Module C Corrected'!AJ141),"",'Module C Corrected'!AJ141)</f>
        <v/>
      </c>
      <c r="AK141" s="2" t="str">
        <f>IF(ISBLANK('Module C Corrected'!AK141),"",'Module C Corrected'!AK141)</f>
        <v/>
      </c>
      <c r="AL141" s="2" t="str">
        <f>IF(ISBLANK('Module C Corrected'!AL141),"",'Module C Corrected'!AL141)</f>
        <v/>
      </c>
      <c r="AM141" s="2" t="str">
        <f>IF(ISBLANK('Module C Corrected'!AM141),"",'Module C Corrected'!AM141)</f>
        <v/>
      </c>
      <c r="AN141" s="2" t="str">
        <f>IF(ISBLANK('Module C Corrected'!AN141),"",'Module C Corrected'!AN141)</f>
        <v/>
      </c>
      <c r="AO141" s="33">
        <f ca="1">IFERROR(IF(AND($A141=VLOOKUP($A141&amp;"."&amp;$C141,UncollectibleLookup,2,FALSE),$C141=VLOOKUP($A141&amp;"."&amp;$C141,UncollectibleLookup,4,FALSE)),0,'Module C Corrected'!AO141),'Module C Corrected'!AO141)</f>
        <v>1658.86</v>
      </c>
      <c r="AP141" s="33">
        <f ca="1">IFERROR(IF(AND($A141=VLOOKUP($A141&amp;"."&amp;$C141,UncollectibleLookup,2,FALSE),$C141=VLOOKUP($A141&amp;"."&amp;$C141,UncollectibleLookup,4,FALSE)),0,'Module C Corrected'!AP141),'Module C Corrected'!AP141)</f>
        <v>698.7</v>
      </c>
      <c r="AQ141" s="33">
        <f ca="1">IFERROR(IF(AND($A141=VLOOKUP($A141&amp;"."&amp;$C141,UncollectibleLookup,2,FALSE),$C141=VLOOKUP($A141&amp;"."&amp;$C141,UncollectibleLookup,4,FALSE)),0,'Module C Corrected'!AQ141),'Module C Corrected'!AQ141)</f>
        <v>0</v>
      </c>
      <c r="AR141" s="33">
        <f ca="1">IFERROR(IF(AND($A141=VLOOKUP($A141&amp;"."&amp;$C141,UncollectibleLookup,2,FALSE),$C141=VLOOKUP($A141&amp;"."&amp;$C141,UncollectibleLookup,4,FALSE)),0,'Module C Corrected'!AR141),'Module C Corrected'!AR141)</f>
        <v>0</v>
      </c>
      <c r="AS141" s="33">
        <f ca="1">IFERROR(IF(AND($A141=VLOOKUP($A141&amp;"."&amp;$C141,UncollectibleLookup,2,FALSE),$C141=VLOOKUP($A141&amp;"."&amp;$C141,UncollectibleLookup,4,FALSE)),0,'Module C Corrected'!AS141),'Module C Corrected'!AS141)</f>
        <v>0</v>
      </c>
      <c r="AT141" s="33">
        <f ca="1">IFERROR(IF(AND($A141=VLOOKUP($A141&amp;"."&amp;$C141,UncollectibleLookup,2,FALSE),$C141=VLOOKUP($A141&amp;"."&amp;$C141,UncollectibleLookup,4,FALSE)),0,'Module C Corrected'!AT141),'Module C Corrected'!AT141)</f>
        <v>0</v>
      </c>
      <c r="AU141" s="33">
        <f ca="1">IFERROR(IF(AND($A141=VLOOKUP($A141&amp;"."&amp;$C141,UncollectibleLookup,2,FALSE),$C141=VLOOKUP($A141&amp;"."&amp;$C141,UncollectibleLookup,4,FALSE)),0,'Module C Corrected'!AU141),'Module C Corrected'!AU141)</f>
        <v>0</v>
      </c>
      <c r="AV141" s="33">
        <f ca="1">IFERROR(IF(AND($A141=VLOOKUP($A141&amp;"."&amp;$C141,UncollectibleLookup,2,FALSE),$C141=VLOOKUP($A141&amp;"."&amp;$C141,UncollectibleLookup,4,FALSE)),0,'Module C Corrected'!AV141),'Module C Corrected'!AV141)</f>
        <v>0</v>
      </c>
      <c r="AW141" s="33">
        <f ca="1">IFERROR(IF(AND($A141=VLOOKUP($A141&amp;"."&amp;$C141,UncollectibleLookup,2,FALSE),$C141=VLOOKUP($A141&amp;"."&amp;$C141,UncollectibleLookup,4,FALSE)),0,'Module C Corrected'!AW141),'Module C Corrected'!AW141)</f>
        <v>0</v>
      </c>
      <c r="AX141" s="33">
        <f ca="1">IFERROR(IF(AND($A141=VLOOKUP($A141&amp;"."&amp;$C141,UncollectibleLookup,2,FALSE),$C141=VLOOKUP($A141&amp;"."&amp;$C141,UncollectibleLookup,4,FALSE)),0,'Module C Corrected'!AX141),'Module C Corrected'!AX141)</f>
        <v>0</v>
      </c>
      <c r="AY141" s="33">
        <f ca="1">IFERROR(IF(AND($A141=VLOOKUP($A141&amp;"."&amp;$C141,UncollectibleLookup,2,FALSE),$C141=VLOOKUP($A141&amp;"."&amp;$C141,UncollectibleLookup,4,FALSE)),0,'Module C Corrected'!AY141),'Module C Corrected'!AY141)</f>
        <v>0</v>
      </c>
      <c r="AZ141" s="33">
        <f ca="1">IFERROR(IF(AND($A141=VLOOKUP($A141&amp;"."&amp;$C141,UncollectibleLookup,2,FALSE),$C141=VLOOKUP($A141&amp;"."&amp;$C141,UncollectibleLookup,4,FALSE)),0,'Module C Corrected'!AZ141),'Module C Corrected'!AZ141)</f>
        <v>0</v>
      </c>
      <c r="BA141" s="31">
        <f t="shared" ca="1" si="53"/>
        <v>-311.04000000000002</v>
      </c>
      <c r="BB141" s="31">
        <f t="shared" ca="1" si="53"/>
        <v>-131.01</v>
      </c>
      <c r="BC141" s="31">
        <f t="shared" ca="1" si="53"/>
        <v>0</v>
      </c>
      <c r="BD141" s="31">
        <f t="shared" ca="1" si="51"/>
        <v>0</v>
      </c>
      <c r="BE141" s="31">
        <f t="shared" ca="1" si="51"/>
        <v>0</v>
      </c>
      <c r="BF141" s="31">
        <f t="shared" ca="1" si="51"/>
        <v>0</v>
      </c>
      <c r="BG141" s="31">
        <f t="shared" ca="1" si="51"/>
        <v>0</v>
      </c>
      <c r="BH141" s="31">
        <f t="shared" ca="1" si="51"/>
        <v>0</v>
      </c>
      <c r="BI141" s="31">
        <f t="shared" ca="1" si="51"/>
        <v>0</v>
      </c>
      <c r="BJ141" s="31">
        <f t="shared" ca="1" si="57"/>
        <v>0</v>
      </c>
      <c r="BK141" s="31">
        <f t="shared" ca="1" si="57"/>
        <v>0</v>
      </c>
      <c r="BL141" s="31">
        <f t="shared" ca="1" si="57"/>
        <v>0</v>
      </c>
      <c r="BM141" s="6">
        <f t="shared" ca="1" si="68"/>
        <v>-1.5900000000000001E-2</v>
      </c>
      <c r="BN141" s="6">
        <f t="shared" ca="1" si="68"/>
        <v>-1.5900000000000001E-2</v>
      </c>
      <c r="BO141" s="6">
        <f t="shared" ca="1" si="68"/>
        <v>-1.5900000000000001E-2</v>
      </c>
      <c r="BP141" s="6">
        <f t="shared" ca="1" si="68"/>
        <v>-1.5900000000000001E-2</v>
      </c>
      <c r="BQ141" s="6">
        <f t="shared" ca="1" si="68"/>
        <v>-1.5900000000000001E-2</v>
      </c>
      <c r="BR141" s="6">
        <f t="shared" ca="1" si="68"/>
        <v>-1.5900000000000001E-2</v>
      </c>
      <c r="BS141" s="6">
        <f t="shared" ca="1" si="68"/>
        <v>-1.5900000000000001E-2</v>
      </c>
      <c r="BT141" s="6">
        <f t="shared" ca="1" si="68"/>
        <v>-1.5900000000000001E-2</v>
      </c>
      <c r="BU141" s="6">
        <f t="shared" ca="1" si="68"/>
        <v>-1.5900000000000001E-2</v>
      </c>
      <c r="BV141" s="6">
        <f t="shared" ca="1" si="68"/>
        <v>-1.5900000000000001E-2</v>
      </c>
      <c r="BW141" s="6">
        <f t="shared" ca="1" si="68"/>
        <v>-1.5900000000000001E-2</v>
      </c>
      <c r="BX141" s="6">
        <f t="shared" ca="1" si="68"/>
        <v>-1.5900000000000001E-2</v>
      </c>
      <c r="BY141" s="31">
        <f t="shared" ca="1" si="61"/>
        <v>-16484.96</v>
      </c>
      <c r="BZ141" s="31">
        <f t="shared" ca="1" si="61"/>
        <v>-6943.33</v>
      </c>
      <c r="CA141" s="31">
        <f t="shared" ca="1" si="61"/>
        <v>0</v>
      </c>
      <c r="CB141" s="31">
        <f t="shared" ca="1" si="61"/>
        <v>0</v>
      </c>
      <c r="CC141" s="31">
        <f t="shared" ca="1" si="61"/>
        <v>0</v>
      </c>
      <c r="CD141" s="31">
        <f t="shared" ca="1" si="61"/>
        <v>0</v>
      </c>
      <c r="CE141" s="31">
        <f t="shared" ca="1" si="77"/>
        <v>0</v>
      </c>
      <c r="CF141" s="31">
        <f t="shared" ca="1" si="77"/>
        <v>0</v>
      </c>
      <c r="CG141" s="31">
        <f t="shared" ca="1" si="77"/>
        <v>0</v>
      </c>
      <c r="CH141" s="31">
        <f t="shared" ca="1" si="77"/>
        <v>0</v>
      </c>
      <c r="CI141" s="31">
        <f t="shared" ca="1" si="77"/>
        <v>0</v>
      </c>
      <c r="CJ141" s="31">
        <f t="shared" ca="1" si="77"/>
        <v>0</v>
      </c>
      <c r="CK141" s="32">
        <f t="shared" ca="1" si="71"/>
        <v>2591.9699999999998</v>
      </c>
      <c r="CL141" s="32">
        <f t="shared" ca="1" si="71"/>
        <v>1091.72</v>
      </c>
      <c r="CM141" s="32">
        <f t="shared" ca="1" si="71"/>
        <v>0</v>
      </c>
      <c r="CN141" s="32">
        <f t="shared" ca="1" si="71"/>
        <v>0</v>
      </c>
      <c r="CO141" s="32">
        <f t="shared" ca="1" si="71"/>
        <v>0</v>
      </c>
      <c r="CP141" s="32">
        <f t="shared" ca="1" si="71"/>
        <v>0</v>
      </c>
      <c r="CQ141" s="32">
        <f t="shared" ca="1" si="71"/>
        <v>0</v>
      </c>
      <c r="CR141" s="32">
        <f t="shared" ca="1" si="71"/>
        <v>0</v>
      </c>
      <c r="CS141" s="32">
        <f t="shared" ca="1" si="71"/>
        <v>0</v>
      </c>
      <c r="CT141" s="32">
        <f t="shared" ca="1" si="59"/>
        <v>0</v>
      </c>
      <c r="CU141" s="32">
        <f t="shared" ca="1" si="59"/>
        <v>0</v>
      </c>
      <c r="CV141" s="32">
        <f t="shared" ca="1" si="59"/>
        <v>0</v>
      </c>
      <c r="CW141" s="31">
        <f t="shared" ca="1" si="70"/>
        <v>-15240.81</v>
      </c>
      <c r="CX141" s="31">
        <f t="shared" ca="1" si="70"/>
        <v>-6419.2999999999993</v>
      </c>
      <c r="CY141" s="31">
        <f t="shared" ca="1" si="70"/>
        <v>0</v>
      </c>
      <c r="CZ141" s="31">
        <f t="shared" ca="1" si="70"/>
        <v>0</v>
      </c>
      <c r="DA141" s="31">
        <f t="shared" ca="1" si="70"/>
        <v>0</v>
      </c>
      <c r="DB141" s="31">
        <f t="shared" ca="1" si="70"/>
        <v>0</v>
      </c>
      <c r="DC141" s="31">
        <f t="shared" ca="1" si="69"/>
        <v>0</v>
      </c>
      <c r="DD141" s="31">
        <f t="shared" ca="1" si="69"/>
        <v>0</v>
      </c>
      <c r="DE141" s="31">
        <f t="shared" ca="1" si="69"/>
        <v>0</v>
      </c>
      <c r="DF141" s="31">
        <f t="shared" ca="1" si="60"/>
        <v>0</v>
      </c>
      <c r="DG141" s="31">
        <f t="shared" ca="1" si="60"/>
        <v>0</v>
      </c>
      <c r="DH141" s="31">
        <f t="shared" ca="1" si="60"/>
        <v>0</v>
      </c>
      <c r="DI141" s="32">
        <f t="shared" ca="1" si="65"/>
        <v>-762.04</v>
      </c>
      <c r="DJ141" s="32">
        <f t="shared" ca="1" si="65"/>
        <v>-320.97000000000003</v>
      </c>
      <c r="DK141" s="32">
        <f t="shared" ca="1" si="65"/>
        <v>0</v>
      </c>
      <c r="DL141" s="32">
        <f t="shared" ca="1" si="62"/>
        <v>0</v>
      </c>
      <c r="DM141" s="32">
        <f t="shared" ca="1" si="62"/>
        <v>0</v>
      </c>
      <c r="DN141" s="32">
        <f t="shared" ca="1" si="62"/>
        <v>0</v>
      </c>
      <c r="DO141" s="32">
        <f t="shared" ca="1" si="62"/>
        <v>0</v>
      </c>
      <c r="DP141" s="32">
        <f t="shared" ca="1" si="62"/>
        <v>0</v>
      </c>
      <c r="DQ141" s="32">
        <f t="shared" ca="1" si="62"/>
        <v>0</v>
      </c>
      <c r="DR141" s="32">
        <f t="shared" ca="1" si="72"/>
        <v>0</v>
      </c>
      <c r="DS141" s="32">
        <f t="shared" ca="1" si="72"/>
        <v>0</v>
      </c>
      <c r="DT141" s="32">
        <f t="shared" ca="1" si="72"/>
        <v>0</v>
      </c>
      <c r="DU141" s="31">
        <f t="shared" ca="1" si="66"/>
        <v>-4910.13</v>
      </c>
      <c r="DV141" s="31">
        <f t="shared" ca="1" si="66"/>
        <v>-2053.11</v>
      </c>
      <c r="DW141" s="31">
        <f t="shared" ca="1" si="66"/>
        <v>0</v>
      </c>
      <c r="DX141" s="31">
        <f t="shared" ca="1" si="63"/>
        <v>0</v>
      </c>
      <c r="DY141" s="31">
        <f t="shared" ca="1" si="63"/>
        <v>0</v>
      </c>
      <c r="DZ141" s="31">
        <f t="shared" ca="1" si="63"/>
        <v>0</v>
      </c>
      <c r="EA141" s="31">
        <f t="shared" ca="1" si="63"/>
        <v>0</v>
      </c>
      <c r="EB141" s="31">
        <f t="shared" ca="1" si="63"/>
        <v>0</v>
      </c>
      <c r="EC141" s="31">
        <f t="shared" ca="1" si="63"/>
        <v>0</v>
      </c>
      <c r="ED141" s="31">
        <f t="shared" ca="1" si="73"/>
        <v>0</v>
      </c>
      <c r="EE141" s="31">
        <f t="shared" ca="1" si="73"/>
        <v>0</v>
      </c>
      <c r="EF141" s="31">
        <f t="shared" ca="1" si="73"/>
        <v>0</v>
      </c>
      <c r="EG141" s="32">
        <f t="shared" ca="1" si="67"/>
        <v>-20912.98</v>
      </c>
      <c r="EH141" s="32">
        <f t="shared" ca="1" si="67"/>
        <v>-8793.3799999999992</v>
      </c>
      <c r="EI141" s="32">
        <f t="shared" ca="1" si="67"/>
        <v>0</v>
      </c>
      <c r="EJ141" s="32">
        <f t="shared" ca="1" si="64"/>
        <v>0</v>
      </c>
      <c r="EK141" s="32">
        <f t="shared" ca="1" si="64"/>
        <v>0</v>
      </c>
      <c r="EL141" s="32">
        <f t="shared" ca="1" si="64"/>
        <v>0</v>
      </c>
      <c r="EM141" s="32">
        <f t="shared" ca="1" si="64"/>
        <v>0</v>
      </c>
      <c r="EN141" s="32">
        <f t="shared" ca="1" si="64"/>
        <v>0</v>
      </c>
      <c r="EO141" s="32">
        <f t="shared" ca="1" si="64"/>
        <v>0</v>
      </c>
      <c r="EP141" s="32">
        <f t="shared" ca="1" si="74"/>
        <v>0</v>
      </c>
      <c r="EQ141" s="32">
        <f t="shared" ca="1" si="74"/>
        <v>0</v>
      </c>
      <c r="ER141" s="32">
        <f t="shared" ca="1" si="74"/>
        <v>0</v>
      </c>
    </row>
    <row r="142" spans="1:148">
      <c r="A142" t="s">
        <v>549</v>
      </c>
      <c r="B142" s="1" t="s">
        <v>355</v>
      </c>
      <c r="C142" t="str">
        <f t="shared" ca="1" si="75"/>
        <v>BCHEXP</v>
      </c>
      <c r="D142" t="str">
        <f t="shared" ca="1" si="76"/>
        <v>Alberta-BC Intertie - Export</v>
      </c>
      <c r="E142" s="51">
        <f ca="1">IFERROR(IF(AND($A142=VLOOKUP($A142&amp;"."&amp;$C142,UncollectibleLookup,2,FALSE),$C142=VLOOKUP($A142&amp;"."&amp;$C142,UncollectibleLookup,4,FALSE)),0,'Module C Corrected'!E142),'Module C Corrected'!E142)</f>
        <v>7426</v>
      </c>
      <c r="F142" s="51">
        <f ca="1">IFERROR(IF(AND($A142=VLOOKUP($A142&amp;"."&amp;$C142,UncollectibleLookup,2,FALSE),$C142=VLOOKUP($A142&amp;"."&amp;$C142,UncollectibleLookup,4,FALSE)),0,'Module C Corrected'!F142),'Module C Corrected'!F142)</f>
        <v>1982.5</v>
      </c>
      <c r="G142" s="51">
        <f ca="1">IFERROR(IF(AND($A142=VLOOKUP($A142&amp;"."&amp;$C142,UncollectibleLookup,2,FALSE),$C142=VLOOKUP($A142&amp;"."&amp;$C142,UncollectibleLookup,4,FALSE)),0,'Module C Corrected'!G142),'Module C Corrected'!G142)</f>
        <v>0</v>
      </c>
      <c r="H142" s="51">
        <f ca="1">IFERROR(IF(AND($A142=VLOOKUP($A142&amp;"."&amp;$C142,UncollectibleLookup,2,FALSE),$C142=VLOOKUP($A142&amp;"."&amp;$C142,UncollectibleLookup,4,FALSE)),0,'Module C Corrected'!H142),'Module C Corrected'!H142)</f>
        <v>0</v>
      </c>
      <c r="I142" s="51">
        <f ca="1">IFERROR(IF(AND($A142=VLOOKUP($A142&amp;"."&amp;$C142,UncollectibleLookup,2,FALSE),$C142=VLOOKUP($A142&amp;"."&amp;$C142,UncollectibleLookup,4,FALSE)),0,'Module C Corrected'!I142),'Module C Corrected'!I142)</f>
        <v>0</v>
      </c>
      <c r="J142" s="51">
        <f ca="1">IFERROR(IF(AND($A142=VLOOKUP($A142&amp;"."&amp;$C142,UncollectibleLookup,2,FALSE),$C142=VLOOKUP($A142&amp;"."&amp;$C142,UncollectibleLookup,4,FALSE)),0,'Module C Corrected'!J142),'Module C Corrected'!J142)</f>
        <v>0</v>
      </c>
      <c r="K142" s="51">
        <f ca="1">IFERROR(IF(AND($A142=VLOOKUP($A142&amp;"."&amp;$C142,UncollectibleLookup,2,FALSE),$C142=VLOOKUP($A142&amp;"."&amp;$C142,UncollectibleLookup,4,FALSE)),0,'Module C Corrected'!K142),'Module C Corrected'!K142)</f>
        <v>0</v>
      </c>
      <c r="L142" s="51">
        <f ca="1">IFERROR(IF(AND($A142=VLOOKUP($A142&amp;"."&amp;$C142,UncollectibleLookup,2,FALSE),$C142=VLOOKUP($A142&amp;"."&amp;$C142,UncollectibleLookup,4,FALSE)),0,'Module C Corrected'!L142),'Module C Corrected'!L142)</f>
        <v>0</v>
      </c>
      <c r="M142" s="51">
        <f ca="1">IFERROR(IF(AND($A142=VLOOKUP($A142&amp;"."&amp;$C142,UncollectibleLookup,2,FALSE),$C142=VLOOKUP($A142&amp;"."&amp;$C142,UncollectibleLookup,4,FALSE)),0,'Module C Corrected'!M142),'Module C Corrected'!M142)</f>
        <v>0</v>
      </c>
      <c r="N142" s="51">
        <f ca="1">IFERROR(IF(AND($A142=VLOOKUP($A142&amp;"."&amp;$C142,UncollectibleLookup,2,FALSE),$C142=VLOOKUP($A142&amp;"."&amp;$C142,UncollectibleLookup,4,FALSE)),0,'Module C Corrected'!N142),'Module C Corrected'!N142)</f>
        <v>0</v>
      </c>
      <c r="O142" s="51">
        <f ca="1">IFERROR(IF(AND($A142=VLOOKUP($A142&amp;"."&amp;$C142,UncollectibleLookup,2,FALSE),$C142=VLOOKUP($A142&amp;"."&amp;$C142,UncollectibleLookup,4,FALSE)),0,'Module C Corrected'!O142),'Module C Corrected'!O142)</f>
        <v>0</v>
      </c>
      <c r="P142" s="51">
        <f ca="1">IFERROR(IF(AND($A142=VLOOKUP($A142&amp;"."&amp;$C142,UncollectibleLookup,2,FALSE),$C142=VLOOKUP($A142&amp;"."&amp;$C142,UncollectibleLookup,4,FALSE)),0,'Module C Corrected'!P142),'Module C Corrected'!P142)</f>
        <v>0</v>
      </c>
      <c r="Q142" s="32">
        <f ca="1">IFERROR(IF(AND($A142=VLOOKUP($A142&amp;"."&amp;$C142,UncollectibleLookup,2,FALSE),$C142=VLOOKUP($A142&amp;"."&amp;$C142,UncollectibleLookup,4,FALSE)),0,'Module C Corrected'!Q142),'Module C Corrected'!Q142)</f>
        <v>324935.62</v>
      </c>
      <c r="R142" s="32">
        <f ca="1">IFERROR(IF(AND($A142=VLOOKUP($A142&amp;"."&amp;$C142,UncollectibleLookup,2,FALSE),$C142=VLOOKUP($A142&amp;"."&amp;$C142,UncollectibleLookup,4,FALSE)),0,'Module C Corrected'!R142),'Module C Corrected'!R142)</f>
        <v>82559.55</v>
      </c>
      <c r="S142" s="32">
        <f ca="1">IFERROR(IF(AND($A142=VLOOKUP($A142&amp;"."&amp;$C142,UncollectibleLookup,2,FALSE),$C142=VLOOKUP($A142&amp;"."&amp;$C142,UncollectibleLookup,4,FALSE)),0,'Module C Corrected'!S142),'Module C Corrected'!S142)</f>
        <v>0</v>
      </c>
      <c r="T142" s="32">
        <f ca="1">IFERROR(IF(AND($A142=VLOOKUP($A142&amp;"."&amp;$C142,UncollectibleLookup,2,FALSE),$C142=VLOOKUP($A142&amp;"."&amp;$C142,UncollectibleLookup,4,FALSE)),0,'Module C Corrected'!T142),'Module C Corrected'!T142)</f>
        <v>0</v>
      </c>
      <c r="U142" s="32">
        <f ca="1">IFERROR(IF(AND($A142=VLOOKUP($A142&amp;"."&amp;$C142,UncollectibleLookup,2,FALSE),$C142=VLOOKUP($A142&amp;"."&amp;$C142,UncollectibleLookup,4,FALSE)),0,'Module C Corrected'!U142),'Module C Corrected'!U142)</f>
        <v>0</v>
      </c>
      <c r="V142" s="32">
        <f ca="1">IFERROR(IF(AND($A142=VLOOKUP($A142&amp;"."&amp;$C142,UncollectibleLookup,2,FALSE),$C142=VLOOKUP($A142&amp;"."&amp;$C142,UncollectibleLookup,4,FALSE)),0,'Module C Corrected'!V142),'Module C Corrected'!V142)</f>
        <v>0</v>
      </c>
      <c r="W142" s="32">
        <f ca="1">IFERROR(IF(AND($A142=VLOOKUP($A142&amp;"."&amp;$C142,UncollectibleLookup,2,FALSE),$C142=VLOOKUP($A142&amp;"."&amp;$C142,UncollectibleLookup,4,FALSE)),0,'Module C Corrected'!W142),'Module C Corrected'!W142)</f>
        <v>0</v>
      </c>
      <c r="X142" s="32">
        <f ca="1">IFERROR(IF(AND($A142=VLOOKUP($A142&amp;"."&amp;$C142,UncollectibleLookup,2,FALSE),$C142=VLOOKUP($A142&amp;"."&amp;$C142,UncollectibleLookup,4,FALSE)),0,'Module C Corrected'!X142),'Module C Corrected'!X142)</f>
        <v>0</v>
      </c>
      <c r="Y142" s="32">
        <f ca="1">IFERROR(IF(AND($A142=VLOOKUP($A142&amp;"."&amp;$C142,UncollectibleLookup,2,FALSE),$C142=VLOOKUP($A142&amp;"."&amp;$C142,UncollectibleLookup,4,FALSE)),0,'Module C Corrected'!Y142),'Module C Corrected'!Y142)</f>
        <v>0</v>
      </c>
      <c r="Z142" s="32">
        <f ca="1">IFERROR(IF(AND($A142=VLOOKUP($A142&amp;"."&amp;$C142,UncollectibleLookup,2,FALSE),$C142=VLOOKUP($A142&amp;"."&amp;$C142,UncollectibleLookup,4,FALSE)),0,'Module C Corrected'!Z142),'Module C Corrected'!Z142)</f>
        <v>0</v>
      </c>
      <c r="AA142" s="32">
        <f ca="1">IFERROR(IF(AND($A142=VLOOKUP($A142&amp;"."&amp;$C142,UncollectibleLookup,2,FALSE),$C142=VLOOKUP($A142&amp;"."&amp;$C142,UncollectibleLookup,4,FALSE)),0,'Module C Corrected'!AA142),'Module C Corrected'!AA142)</f>
        <v>0</v>
      </c>
      <c r="AB142" s="32">
        <f ca="1">IFERROR(IF(AND($A142=VLOOKUP($A142&amp;"."&amp;$C142,UncollectibleLookup,2,FALSE),$C142=VLOOKUP($A142&amp;"."&amp;$C142,UncollectibleLookup,4,FALSE)),0,'Module C Corrected'!AB142),'Module C Corrected'!AB142)</f>
        <v>0</v>
      </c>
      <c r="AC142" s="2">
        <f>IF(ISBLANK('Module C Corrected'!AC142),"",'Module C Corrected'!AC142)</f>
        <v>1.05</v>
      </c>
      <c r="AD142" s="2">
        <f>IF(ISBLANK('Module C Corrected'!AD142),"",'Module C Corrected'!AD142)</f>
        <v>1.05</v>
      </c>
      <c r="AE142" s="2" t="str">
        <f>IF(ISBLANK('Module C Corrected'!AE142),"",'Module C Corrected'!AE142)</f>
        <v/>
      </c>
      <c r="AF142" s="2" t="str">
        <f>IF(ISBLANK('Module C Corrected'!AF142),"",'Module C Corrected'!AF142)</f>
        <v/>
      </c>
      <c r="AG142" s="2" t="str">
        <f>IF(ISBLANK('Module C Corrected'!AG142),"",'Module C Corrected'!AG142)</f>
        <v/>
      </c>
      <c r="AH142" s="2" t="str">
        <f>IF(ISBLANK('Module C Corrected'!AH142),"",'Module C Corrected'!AH142)</f>
        <v/>
      </c>
      <c r="AI142" s="2" t="str">
        <f>IF(ISBLANK('Module C Corrected'!AI142),"",'Module C Corrected'!AI142)</f>
        <v/>
      </c>
      <c r="AJ142" s="2" t="str">
        <f>IF(ISBLANK('Module C Corrected'!AJ142),"",'Module C Corrected'!AJ142)</f>
        <v/>
      </c>
      <c r="AK142" s="2" t="str">
        <f>IF(ISBLANK('Module C Corrected'!AK142),"",'Module C Corrected'!AK142)</f>
        <v/>
      </c>
      <c r="AL142" s="2" t="str">
        <f>IF(ISBLANK('Module C Corrected'!AL142),"",'Module C Corrected'!AL142)</f>
        <v/>
      </c>
      <c r="AM142" s="2" t="str">
        <f>IF(ISBLANK('Module C Corrected'!AM142),"",'Module C Corrected'!AM142)</f>
        <v/>
      </c>
      <c r="AN142" s="2" t="str">
        <f>IF(ISBLANK('Module C Corrected'!AN142),"",'Module C Corrected'!AN142)</f>
        <v/>
      </c>
      <c r="AO142" s="33">
        <f ca="1">IFERROR(IF(AND($A142=VLOOKUP($A142&amp;"."&amp;$C142,UncollectibleLookup,2,FALSE),$C142=VLOOKUP($A142&amp;"."&amp;$C142,UncollectibleLookup,4,FALSE)),0,'Module C Corrected'!AO142),'Module C Corrected'!AO142)</f>
        <v>3411.82</v>
      </c>
      <c r="AP142" s="33">
        <f ca="1">IFERROR(IF(AND($A142=VLOOKUP($A142&amp;"."&amp;$C142,UncollectibleLookup,2,FALSE),$C142=VLOOKUP($A142&amp;"."&amp;$C142,UncollectibleLookup,4,FALSE)),0,'Module C Corrected'!AP142),'Module C Corrected'!AP142)</f>
        <v>866.88</v>
      </c>
      <c r="AQ142" s="33">
        <f ca="1">IFERROR(IF(AND($A142=VLOOKUP($A142&amp;"."&amp;$C142,UncollectibleLookup,2,FALSE),$C142=VLOOKUP($A142&amp;"."&amp;$C142,UncollectibleLookup,4,FALSE)),0,'Module C Corrected'!AQ142),'Module C Corrected'!AQ142)</f>
        <v>0</v>
      </c>
      <c r="AR142" s="33">
        <f ca="1">IFERROR(IF(AND($A142=VLOOKUP($A142&amp;"."&amp;$C142,UncollectibleLookup,2,FALSE),$C142=VLOOKUP($A142&amp;"."&amp;$C142,UncollectibleLookup,4,FALSE)),0,'Module C Corrected'!AR142),'Module C Corrected'!AR142)</f>
        <v>0</v>
      </c>
      <c r="AS142" s="33">
        <f ca="1">IFERROR(IF(AND($A142=VLOOKUP($A142&amp;"."&amp;$C142,UncollectibleLookup,2,FALSE),$C142=VLOOKUP($A142&amp;"."&amp;$C142,UncollectibleLookup,4,FALSE)),0,'Module C Corrected'!AS142),'Module C Corrected'!AS142)</f>
        <v>0</v>
      </c>
      <c r="AT142" s="33">
        <f ca="1">IFERROR(IF(AND($A142=VLOOKUP($A142&amp;"."&amp;$C142,UncollectibleLookup,2,FALSE),$C142=VLOOKUP($A142&amp;"."&amp;$C142,UncollectibleLookup,4,FALSE)),0,'Module C Corrected'!AT142),'Module C Corrected'!AT142)</f>
        <v>0</v>
      </c>
      <c r="AU142" s="33">
        <f ca="1">IFERROR(IF(AND($A142=VLOOKUP($A142&amp;"."&amp;$C142,UncollectibleLookup,2,FALSE),$C142=VLOOKUP($A142&amp;"."&amp;$C142,UncollectibleLookup,4,FALSE)),0,'Module C Corrected'!AU142),'Module C Corrected'!AU142)</f>
        <v>0</v>
      </c>
      <c r="AV142" s="33">
        <f ca="1">IFERROR(IF(AND($A142=VLOOKUP($A142&amp;"."&amp;$C142,UncollectibleLookup,2,FALSE),$C142=VLOOKUP($A142&amp;"."&amp;$C142,UncollectibleLookup,4,FALSE)),0,'Module C Corrected'!AV142),'Module C Corrected'!AV142)</f>
        <v>0</v>
      </c>
      <c r="AW142" s="33">
        <f ca="1">IFERROR(IF(AND($A142=VLOOKUP($A142&amp;"."&amp;$C142,UncollectibleLookup,2,FALSE),$C142=VLOOKUP($A142&amp;"."&amp;$C142,UncollectibleLookup,4,FALSE)),0,'Module C Corrected'!AW142),'Module C Corrected'!AW142)</f>
        <v>0</v>
      </c>
      <c r="AX142" s="33">
        <f ca="1">IFERROR(IF(AND($A142=VLOOKUP($A142&amp;"."&amp;$C142,UncollectibleLookup,2,FALSE),$C142=VLOOKUP($A142&amp;"."&amp;$C142,UncollectibleLookup,4,FALSE)),0,'Module C Corrected'!AX142),'Module C Corrected'!AX142)</f>
        <v>0</v>
      </c>
      <c r="AY142" s="33">
        <f ca="1">IFERROR(IF(AND($A142=VLOOKUP($A142&amp;"."&amp;$C142,UncollectibleLookup,2,FALSE),$C142=VLOOKUP($A142&amp;"."&amp;$C142,UncollectibleLookup,4,FALSE)),0,'Module C Corrected'!AY142),'Module C Corrected'!AY142)</f>
        <v>0</v>
      </c>
      <c r="AZ142" s="33">
        <f ca="1">IFERROR(IF(AND($A142=VLOOKUP($A142&amp;"."&amp;$C142,UncollectibleLookup,2,FALSE),$C142=VLOOKUP($A142&amp;"."&amp;$C142,UncollectibleLookup,4,FALSE)),0,'Module C Corrected'!AZ142),'Module C Corrected'!AZ142)</f>
        <v>0</v>
      </c>
      <c r="BA142" s="31">
        <f t="shared" ca="1" si="53"/>
        <v>-97.48</v>
      </c>
      <c r="BB142" s="31">
        <f t="shared" ca="1" si="53"/>
        <v>-24.77</v>
      </c>
      <c r="BC142" s="31">
        <f t="shared" ca="1" si="53"/>
        <v>0</v>
      </c>
      <c r="BD142" s="31">
        <f t="shared" ca="1" si="51"/>
        <v>0</v>
      </c>
      <c r="BE142" s="31">
        <f t="shared" ca="1" si="51"/>
        <v>0</v>
      </c>
      <c r="BF142" s="31">
        <f t="shared" ca="1" si="51"/>
        <v>0</v>
      </c>
      <c r="BG142" s="31">
        <f t="shared" ca="1" si="51"/>
        <v>0</v>
      </c>
      <c r="BH142" s="31">
        <f t="shared" ca="1" si="51"/>
        <v>0</v>
      </c>
      <c r="BI142" s="31">
        <f t="shared" ca="1" si="51"/>
        <v>0</v>
      </c>
      <c r="BJ142" s="31">
        <f t="shared" ca="1" si="57"/>
        <v>0</v>
      </c>
      <c r="BK142" s="31">
        <f t="shared" ca="1" si="57"/>
        <v>0</v>
      </c>
      <c r="BL142" s="31">
        <f t="shared" ca="1" si="57"/>
        <v>0</v>
      </c>
      <c r="BM142" s="6">
        <f t="shared" ca="1" si="68"/>
        <v>8.3000000000000001E-3</v>
      </c>
      <c r="BN142" s="6">
        <f t="shared" ca="1" si="68"/>
        <v>8.3000000000000001E-3</v>
      </c>
      <c r="BO142" s="6">
        <f t="shared" ca="1" si="68"/>
        <v>8.3000000000000001E-3</v>
      </c>
      <c r="BP142" s="6">
        <f t="shared" ca="1" si="68"/>
        <v>8.3000000000000001E-3</v>
      </c>
      <c r="BQ142" s="6">
        <f t="shared" ca="1" si="68"/>
        <v>8.3000000000000001E-3</v>
      </c>
      <c r="BR142" s="6">
        <f t="shared" ca="1" si="68"/>
        <v>8.3000000000000001E-3</v>
      </c>
      <c r="BS142" s="6">
        <f t="shared" ca="1" si="68"/>
        <v>8.3000000000000001E-3</v>
      </c>
      <c r="BT142" s="6">
        <f t="shared" ca="1" si="68"/>
        <v>8.3000000000000001E-3</v>
      </c>
      <c r="BU142" s="6">
        <f t="shared" ca="1" si="68"/>
        <v>8.3000000000000001E-3</v>
      </c>
      <c r="BV142" s="6">
        <f t="shared" ca="1" si="68"/>
        <v>8.3000000000000001E-3</v>
      </c>
      <c r="BW142" s="6">
        <f t="shared" ca="1" si="68"/>
        <v>8.3000000000000001E-3</v>
      </c>
      <c r="BX142" s="6">
        <f t="shared" ca="1" si="68"/>
        <v>8.3000000000000001E-3</v>
      </c>
      <c r="BY142" s="31">
        <f t="shared" ca="1" si="61"/>
        <v>2696.97</v>
      </c>
      <c r="BZ142" s="31">
        <f t="shared" ca="1" si="61"/>
        <v>685.24</v>
      </c>
      <c r="CA142" s="31">
        <f t="shared" ca="1" si="61"/>
        <v>0</v>
      </c>
      <c r="CB142" s="31">
        <f t="shared" ca="1" si="61"/>
        <v>0</v>
      </c>
      <c r="CC142" s="31">
        <f t="shared" ca="1" si="61"/>
        <v>0</v>
      </c>
      <c r="CD142" s="31">
        <f t="shared" ca="1" si="61"/>
        <v>0</v>
      </c>
      <c r="CE142" s="31">
        <f t="shared" ca="1" si="77"/>
        <v>0</v>
      </c>
      <c r="CF142" s="31">
        <f t="shared" ca="1" si="77"/>
        <v>0</v>
      </c>
      <c r="CG142" s="31">
        <f t="shared" ca="1" si="77"/>
        <v>0</v>
      </c>
      <c r="CH142" s="31">
        <f t="shared" ca="1" si="77"/>
        <v>0</v>
      </c>
      <c r="CI142" s="31">
        <f t="shared" ca="1" si="77"/>
        <v>0</v>
      </c>
      <c r="CJ142" s="31">
        <f t="shared" ca="1" si="77"/>
        <v>0</v>
      </c>
      <c r="CK142" s="32">
        <f t="shared" ca="1" si="71"/>
        <v>812.34</v>
      </c>
      <c r="CL142" s="32">
        <f t="shared" ca="1" si="71"/>
        <v>206.4</v>
      </c>
      <c r="CM142" s="32">
        <f t="shared" ca="1" si="71"/>
        <v>0</v>
      </c>
      <c r="CN142" s="32">
        <f t="shared" ca="1" si="71"/>
        <v>0</v>
      </c>
      <c r="CO142" s="32">
        <f t="shared" ca="1" si="71"/>
        <v>0</v>
      </c>
      <c r="CP142" s="32">
        <f t="shared" ca="1" si="71"/>
        <v>0</v>
      </c>
      <c r="CQ142" s="32">
        <f t="shared" ca="1" si="71"/>
        <v>0</v>
      </c>
      <c r="CR142" s="32">
        <f t="shared" ca="1" si="71"/>
        <v>0</v>
      </c>
      <c r="CS142" s="32">
        <f t="shared" ca="1" si="71"/>
        <v>0</v>
      </c>
      <c r="CT142" s="32">
        <f t="shared" ca="1" si="59"/>
        <v>0</v>
      </c>
      <c r="CU142" s="32">
        <f t="shared" ca="1" si="59"/>
        <v>0</v>
      </c>
      <c r="CV142" s="32">
        <f t="shared" ca="1" si="59"/>
        <v>0</v>
      </c>
      <c r="CW142" s="31">
        <f t="shared" ca="1" si="70"/>
        <v>194.9699999999998</v>
      </c>
      <c r="CX142" s="31">
        <f t="shared" ca="1" si="70"/>
        <v>49.529999999999987</v>
      </c>
      <c r="CY142" s="31">
        <f t="shared" ca="1" si="70"/>
        <v>0</v>
      </c>
      <c r="CZ142" s="31">
        <f t="shared" ca="1" si="70"/>
        <v>0</v>
      </c>
      <c r="DA142" s="31">
        <f t="shared" ca="1" si="70"/>
        <v>0</v>
      </c>
      <c r="DB142" s="31">
        <f t="shared" ca="1" si="70"/>
        <v>0</v>
      </c>
      <c r="DC142" s="31">
        <f t="shared" ca="1" si="69"/>
        <v>0</v>
      </c>
      <c r="DD142" s="31">
        <f t="shared" ca="1" si="69"/>
        <v>0</v>
      </c>
      <c r="DE142" s="31">
        <f t="shared" ca="1" si="69"/>
        <v>0</v>
      </c>
      <c r="DF142" s="31">
        <f t="shared" ca="1" si="60"/>
        <v>0</v>
      </c>
      <c r="DG142" s="31">
        <f t="shared" ca="1" si="60"/>
        <v>0</v>
      </c>
      <c r="DH142" s="31">
        <f t="shared" ca="1" si="60"/>
        <v>0</v>
      </c>
      <c r="DI142" s="32">
        <f t="shared" ca="1" si="65"/>
        <v>9.75</v>
      </c>
      <c r="DJ142" s="32">
        <f t="shared" ca="1" si="65"/>
        <v>2.48</v>
      </c>
      <c r="DK142" s="32">
        <f t="shared" ca="1" si="65"/>
        <v>0</v>
      </c>
      <c r="DL142" s="32">
        <f t="shared" ca="1" si="62"/>
        <v>0</v>
      </c>
      <c r="DM142" s="32">
        <f t="shared" ca="1" si="62"/>
        <v>0</v>
      </c>
      <c r="DN142" s="32">
        <f t="shared" ca="1" si="62"/>
        <v>0</v>
      </c>
      <c r="DO142" s="32">
        <f t="shared" ca="1" si="62"/>
        <v>0</v>
      </c>
      <c r="DP142" s="32">
        <f t="shared" ca="1" si="62"/>
        <v>0</v>
      </c>
      <c r="DQ142" s="32">
        <f t="shared" ca="1" si="62"/>
        <v>0</v>
      </c>
      <c r="DR142" s="32">
        <f t="shared" ca="1" si="72"/>
        <v>0</v>
      </c>
      <c r="DS142" s="32">
        <f t="shared" ca="1" si="72"/>
        <v>0</v>
      </c>
      <c r="DT142" s="32">
        <f t="shared" ca="1" si="72"/>
        <v>0</v>
      </c>
      <c r="DU142" s="31">
        <f t="shared" ca="1" si="66"/>
        <v>62.81</v>
      </c>
      <c r="DV142" s="31">
        <f t="shared" ca="1" si="66"/>
        <v>15.84</v>
      </c>
      <c r="DW142" s="31">
        <f t="shared" ca="1" si="66"/>
        <v>0</v>
      </c>
      <c r="DX142" s="31">
        <f t="shared" ca="1" si="63"/>
        <v>0</v>
      </c>
      <c r="DY142" s="31">
        <f t="shared" ca="1" si="63"/>
        <v>0</v>
      </c>
      <c r="DZ142" s="31">
        <f t="shared" ca="1" si="63"/>
        <v>0</v>
      </c>
      <c r="EA142" s="31">
        <f t="shared" ca="1" si="63"/>
        <v>0</v>
      </c>
      <c r="EB142" s="31">
        <f t="shared" ca="1" si="63"/>
        <v>0</v>
      </c>
      <c r="EC142" s="31">
        <f t="shared" ca="1" si="63"/>
        <v>0</v>
      </c>
      <c r="ED142" s="31">
        <f t="shared" ca="1" si="73"/>
        <v>0</v>
      </c>
      <c r="EE142" s="31">
        <f t="shared" ca="1" si="73"/>
        <v>0</v>
      </c>
      <c r="EF142" s="31">
        <f t="shared" ca="1" si="73"/>
        <v>0</v>
      </c>
      <c r="EG142" s="32">
        <f t="shared" ca="1" si="67"/>
        <v>267.5299999999998</v>
      </c>
      <c r="EH142" s="32">
        <f t="shared" ca="1" si="67"/>
        <v>67.84999999999998</v>
      </c>
      <c r="EI142" s="32">
        <f t="shared" ca="1" si="67"/>
        <v>0</v>
      </c>
      <c r="EJ142" s="32">
        <f t="shared" ca="1" si="64"/>
        <v>0</v>
      </c>
      <c r="EK142" s="32">
        <f t="shared" ca="1" si="64"/>
        <v>0</v>
      </c>
      <c r="EL142" s="32">
        <f t="shared" ca="1" si="64"/>
        <v>0</v>
      </c>
      <c r="EM142" s="32">
        <f t="shared" ca="1" si="64"/>
        <v>0</v>
      </c>
      <c r="EN142" s="32">
        <f t="shared" ca="1" si="64"/>
        <v>0</v>
      </c>
      <c r="EO142" s="32">
        <f t="shared" ca="1" si="64"/>
        <v>0</v>
      </c>
      <c r="EP142" s="32">
        <f t="shared" ca="1" si="74"/>
        <v>0</v>
      </c>
      <c r="EQ142" s="32">
        <f t="shared" ca="1" si="74"/>
        <v>0</v>
      </c>
      <c r="ER142" s="32">
        <f t="shared" ca="1" si="74"/>
        <v>0</v>
      </c>
    </row>
    <row r="143" spans="1:148">
      <c r="A143" t="s">
        <v>463</v>
      </c>
      <c r="B143" s="1" t="s">
        <v>53</v>
      </c>
      <c r="C143" t="str">
        <f t="shared" ca="1" si="75"/>
        <v>VVW1</v>
      </c>
      <c r="D143" t="str">
        <f t="shared" ca="1" si="76"/>
        <v>Valleyview #1</v>
      </c>
      <c r="E143" s="51">
        <f ca="1">IFERROR(IF(AND($A143=VLOOKUP($A143&amp;"."&amp;$C143,UncollectibleLookup,2,FALSE),$C143=VLOOKUP($A143&amp;"."&amp;$C143,UncollectibleLookup,4,FALSE)),0,'Module C Corrected'!E143),'Module C Corrected'!E143)</f>
        <v>500.94799999999998</v>
      </c>
      <c r="F143" s="51">
        <f ca="1">IFERROR(IF(AND($A143=VLOOKUP($A143&amp;"."&amp;$C143,UncollectibleLookup,2,FALSE),$C143=VLOOKUP($A143&amp;"."&amp;$C143,UncollectibleLookup,4,FALSE)),0,'Module C Corrected'!F143),'Module C Corrected'!F143)</f>
        <v>109.70399999999999</v>
      </c>
      <c r="G143" s="51">
        <f ca="1">IFERROR(IF(AND($A143=VLOOKUP($A143&amp;"."&amp;$C143,UncollectibleLookup,2,FALSE),$C143=VLOOKUP($A143&amp;"."&amp;$C143,UncollectibleLookup,4,FALSE)),0,'Module C Corrected'!G143),'Module C Corrected'!G143)</f>
        <v>141.34399999999999</v>
      </c>
      <c r="H143" s="51">
        <f ca="1">IFERROR(IF(AND($A143=VLOOKUP($A143&amp;"."&amp;$C143,UncollectibleLookup,2,FALSE),$C143=VLOOKUP($A143&amp;"."&amp;$C143,UncollectibleLookup,4,FALSE)),0,'Module C Corrected'!H143),'Module C Corrected'!H143)</f>
        <v>127.316</v>
      </c>
      <c r="I143" s="51">
        <f ca="1">IFERROR(IF(AND($A143=VLOOKUP($A143&amp;"."&amp;$C143,UncollectibleLookup,2,FALSE),$C143=VLOOKUP($A143&amp;"."&amp;$C143,UncollectibleLookup,4,FALSE)),0,'Module C Corrected'!I143),'Module C Corrected'!I143)</f>
        <v>238.084</v>
      </c>
      <c r="J143" s="51">
        <f ca="1">IFERROR(IF(AND($A143=VLOOKUP($A143&amp;"."&amp;$C143,UncollectibleLookup,2,FALSE),$C143=VLOOKUP($A143&amp;"."&amp;$C143,UncollectibleLookup,4,FALSE)),0,'Module C Corrected'!J143),'Module C Corrected'!J143)</f>
        <v>20.664000000000001</v>
      </c>
      <c r="K143" s="51">
        <f ca="1">IFERROR(IF(AND($A143=VLOOKUP($A143&amp;"."&amp;$C143,UncollectibleLookup,2,FALSE),$C143=VLOOKUP($A143&amp;"."&amp;$C143,UncollectibleLookup,4,FALSE)),0,'Module C Corrected'!K143),'Module C Corrected'!K143)</f>
        <v>31.808</v>
      </c>
      <c r="L143" s="51">
        <f ca="1">IFERROR(IF(AND($A143=VLOOKUP($A143&amp;"."&amp;$C143,UncollectibleLookup,2,FALSE),$C143=VLOOKUP($A143&amp;"."&amp;$C143,UncollectibleLookup,4,FALSE)),0,'Module C Corrected'!L143),'Module C Corrected'!L143)</f>
        <v>0.42</v>
      </c>
      <c r="M143" s="51">
        <f ca="1">IFERROR(IF(AND($A143=VLOOKUP($A143&amp;"."&amp;$C143,UncollectibleLookup,2,FALSE),$C143=VLOOKUP($A143&amp;"."&amp;$C143,UncollectibleLookup,4,FALSE)),0,'Module C Corrected'!M143),'Module C Corrected'!M143)</f>
        <v>984.70399999999995</v>
      </c>
      <c r="N143" s="51">
        <f ca="1">IFERROR(IF(AND($A143=VLOOKUP($A143&amp;"."&amp;$C143,UncollectibleLookup,2,FALSE),$C143=VLOOKUP($A143&amp;"."&amp;$C143,UncollectibleLookup,4,FALSE)),0,'Module C Corrected'!N143),'Module C Corrected'!N143)</f>
        <v>236.488</v>
      </c>
      <c r="O143" s="51">
        <f ca="1">IFERROR(IF(AND($A143=VLOOKUP($A143&amp;"."&amp;$C143,UncollectibleLookup,2,FALSE),$C143=VLOOKUP($A143&amp;"."&amp;$C143,UncollectibleLookup,4,FALSE)),0,'Module C Corrected'!O143),'Module C Corrected'!O143)</f>
        <v>21.335999999999999</v>
      </c>
      <c r="P143" s="51">
        <f ca="1">IFERROR(IF(AND($A143=VLOOKUP($A143&amp;"."&amp;$C143,UncollectibleLookup,2,FALSE),$C143=VLOOKUP($A143&amp;"."&amp;$C143,UncollectibleLookup,4,FALSE)),0,'Module C Corrected'!P143),'Module C Corrected'!P143)</f>
        <v>966.22400000000005</v>
      </c>
      <c r="Q143" s="32">
        <f ca="1">IFERROR(IF(AND($A143=VLOOKUP($A143&amp;"."&amp;$C143,UncollectibleLookup,2,FALSE),$C143=VLOOKUP($A143&amp;"."&amp;$C143,UncollectibleLookup,4,FALSE)),0,'Module C Corrected'!Q143),'Module C Corrected'!Q143)</f>
        <v>187459.24</v>
      </c>
      <c r="R143" s="32">
        <f ca="1">IFERROR(IF(AND($A143=VLOOKUP($A143&amp;"."&amp;$C143,UncollectibleLookup,2,FALSE),$C143=VLOOKUP($A143&amp;"."&amp;$C143,UncollectibleLookup,4,FALSE)),0,'Module C Corrected'!R143),'Module C Corrected'!R143)</f>
        <v>5297.35</v>
      </c>
      <c r="S143" s="32">
        <f ca="1">IFERROR(IF(AND($A143=VLOOKUP($A143&amp;"."&amp;$C143,UncollectibleLookup,2,FALSE),$C143=VLOOKUP($A143&amp;"."&amp;$C143,UncollectibleLookup,4,FALSE)),0,'Module C Corrected'!S143),'Module C Corrected'!S143)</f>
        <v>27311.96</v>
      </c>
      <c r="T143" s="32">
        <f ca="1">IFERROR(IF(AND($A143=VLOOKUP($A143&amp;"."&amp;$C143,UncollectibleLookup,2,FALSE),$C143=VLOOKUP($A143&amp;"."&amp;$C143,UncollectibleLookup,4,FALSE)),0,'Module C Corrected'!T143),'Module C Corrected'!T143)</f>
        <v>14231.64</v>
      </c>
      <c r="U143" s="32">
        <f ca="1">IFERROR(IF(AND($A143=VLOOKUP($A143&amp;"."&amp;$C143,UncollectibleLookup,2,FALSE),$C143=VLOOKUP($A143&amp;"."&amp;$C143,UncollectibleLookup,4,FALSE)),0,'Module C Corrected'!U143),'Module C Corrected'!U143)</f>
        <v>14740.76</v>
      </c>
      <c r="V143" s="32">
        <f ca="1">IFERROR(IF(AND($A143=VLOOKUP($A143&amp;"."&amp;$C143,UncollectibleLookup,2,FALSE),$C143=VLOOKUP($A143&amp;"."&amp;$C143,UncollectibleLookup,4,FALSE)),0,'Module C Corrected'!V143),'Module C Corrected'!V143)</f>
        <v>654.84</v>
      </c>
      <c r="W143" s="32">
        <f ca="1">IFERROR(IF(AND($A143=VLOOKUP($A143&amp;"."&amp;$C143,UncollectibleLookup,2,FALSE),$C143=VLOOKUP($A143&amp;"."&amp;$C143,UncollectibleLookup,4,FALSE)),0,'Module C Corrected'!W143),'Module C Corrected'!W143)</f>
        <v>6108.87</v>
      </c>
      <c r="X143" s="32">
        <f ca="1">IFERROR(IF(AND($A143=VLOOKUP($A143&amp;"."&amp;$C143,UncollectibleLookup,2,FALSE),$C143=VLOOKUP($A143&amp;"."&amp;$C143,UncollectibleLookup,4,FALSE)),0,'Module C Corrected'!X143),'Module C Corrected'!X143)</f>
        <v>14.39</v>
      </c>
      <c r="Y143" s="32">
        <f ca="1">IFERROR(IF(AND($A143=VLOOKUP($A143&amp;"."&amp;$C143,UncollectibleLookup,2,FALSE),$C143=VLOOKUP($A143&amp;"."&amp;$C143,UncollectibleLookup,4,FALSE)),0,'Module C Corrected'!Y143),'Module C Corrected'!Y143)</f>
        <v>282153.46000000002</v>
      </c>
      <c r="Z143" s="32">
        <f ca="1">IFERROR(IF(AND($A143=VLOOKUP($A143&amp;"."&amp;$C143,UncollectibleLookup,2,FALSE),$C143=VLOOKUP($A143&amp;"."&amp;$C143,UncollectibleLookup,4,FALSE)),0,'Module C Corrected'!Z143),'Module C Corrected'!Z143)</f>
        <v>10571.65</v>
      </c>
      <c r="AA143" s="32">
        <f ca="1">IFERROR(IF(AND($A143=VLOOKUP($A143&amp;"."&amp;$C143,UncollectibleLookup,2,FALSE),$C143=VLOOKUP($A143&amp;"."&amp;$C143,UncollectibleLookup,4,FALSE)),0,'Module C Corrected'!AA143),'Module C Corrected'!AA143)</f>
        <v>666.08</v>
      </c>
      <c r="AB143" s="32">
        <f ca="1">IFERROR(IF(AND($A143=VLOOKUP($A143&amp;"."&amp;$C143,UncollectibleLookup,2,FALSE),$C143=VLOOKUP($A143&amp;"."&amp;$C143,UncollectibleLookup,4,FALSE)),0,'Module C Corrected'!AB143),'Module C Corrected'!AB143)</f>
        <v>53090.84</v>
      </c>
      <c r="AC143" s="2">
        <f>IF(ISBLANK('Module C Corrected'!AC143),"",'Module C Corrected'!AC143)</f>
        <v>0.8</v>
      </c>
      <c r="AD143" s="2">
        <f>IF(ISBLANK('Module C Corrected'!AD143),"",'Module C Corrected'!AD143)</f>
        <v>0.8</v>
      </c>
      <c r="AE143" s="2">
        <f>IF(ISBLANK('Module C Corrected'!AE143),"",'Module C Corrected'!AE143)</f>
        <v>0.8</v>
      </c>
      <c r="AF143" s="2">
        <f>IF(ISBLANK('Module C Corrected'!AF143),"",'Module C Corrected'!AF143)</f>
        <v>0.8</v>
      </c>
      <c r="AG143" s="2">
        <f>IF(ISBLANK('Module C Corrected'!AG143),"",'Module C Corrected'!AG143)</f>
        <v>0.8</v>
      </c>
      <c r="AH143" s="2">
        <f>IF(ISBLANK('Module C Corrected'!AH143),"",'Module C Corrected'!AH143)</f>
        <v>0.8</v>
      </c>
      <c r="AI143" s="2">
        <f>IF(ISBLANK('Module C Corrected'!AI143),"",'Module C Corrected'!AI143)</f>
        <v>0.8</v>
      </c>
      <c r="AJ143" s="2">
        <f>IF(ISBLANK('Module C Corrected'!AJ143),"",'Module C Corrected'!AJ143)</f>
        <v>0.8</v>
      </c>
      <c r="AK143" s="2">
        <f>IF(ISBLANK('Module C Corrected'!AK143),"",'Module C Corrected'!AK143)</f>
        <v>0.8</v>
      </c>
      <c r="AL143" s="2">
        <f>IF(ISBLANK('Module C Corrected'!AL143),"",'Module C Corrected'!AL143)</f>
        <v>0.8</v>
      </c>
      <c r="AM143" s="2">
        <f>IF(ISBLANK('Module C Corrected'!AM143),"",'Module C Corrected'!AM143)</f>
        <v>0.8</v>
      </c>
      <c r="AN143" s="2">
        <f>IF(ISBLANK('Module C Corrected'!AN143),"",'Module C Corrected'!AN143)</f>
        <v>0.8</v>
      </c>
      <c r="AO143" s="33">
        <f ca="1">IFERROR(IF(AND($A143=VLOOKUP($A143&amp;"."&amp;$C143,UncollectibleLookup,2,FALSE),$C143=VLOOKUP($A143&amp;"."&amp;$C143,UncollectibleLookup,4,FALSE)),0,'Module C Corrected'!AO143),'Module C Corrected'!AO143)</f>
        <v>1499.67</v>
      </c>
      <c r="AP143" s="33">
        <f ca="1">IFERROR(IF(AND($A143=VLOOKUP($A143&amp;"."&amp;$C143,UncollectibleLookup,2,FALSE),$C143=VLOOKUP($A143&amp;"."&amp;$C143,UncollectibleLookup,4,FALSE)),0,'Module C Corrected'!AP143),'Module C Corrected'!AP143)</f>
        <v>42.38</v>
      </c>
      <c r="AQ143" s="33">
        <f ca="1">IFERROR(IF(AND($A143=VLOOKUP($A143&amp;"."&amp;$C143,UncollectibleLookup,2,FALSE),$C143=VLOOKUP($A143&amp;"."&amp;$C143,UncollectibleLookup,4,FALSE)),0,'Module C Corrected'!AQ143),'Module C Corrected'!AQ143)</f>
        <v>218.5</v>
      </c>
      <c r="AR143" s="33">
        <f ca="1">IFERROR(IF(AND($A143=VLOOKUP($A143&amp;"."&amp;$C143,UncollectibleLookup,2,FALSE),$C143=VLOOKUP($A143&amp;"."&amp;$C143,UncollectibleLookup,4,FALSE)),0,'Module C Corrected'!AR143),'Module C Corrected'!AR143)</f>
        <v>113.85</v>
      </c>
      <c r="AS143" s="33">
        <f ca="1">IFERROR(IF(AND($A143=VLOOKUP($A143&amp;"."&amp;$C143,UncollectibleLookup,2,FALSE),$C143=VLOOKUP($A143&amp;"."&amp;$C143,UncollectibleLookup,4,FALSE)),0,'Module C Corrected'!AS143),'Module C Corrected'!AS143)</f>
        <v>117.93</v>
      </c>
      <c r="AT143" s="33">
        <f ca="1">IFERROR(IF(AND($A143=VLOOKUP($A143&amp;"."&amp;$C143,UncollectibleLookup,2,FALSE),$C143=VLOOKUP($A143&amp;"."&amp;$C143,UncollectibleLookup,4,FALSE)),0,'Module C Corrected'!AT143),'Module C Corrected'!AT143)</f>
        <v>5.24</v>
      </c>
      <c r="AU143" s="33">
        <f ca="1">IFERROR(IF(AND($A143=VLOOKUP($A143&amp;"."&amp;$C143,UncollectibleLookup,2,FALSE),$C143=VLOOKUP($A143&amp;"."&amp;$C143,UncollectibleLookup,4,FALSE)),0,'Module C Corrected'!AU143),'Module C Corrected'!AU143)</f>
        <v>48.87</v>
      </c>
      <c r="AV143" s="33">
        <f ca="1">IFERROR(IF(AND($A143=VLOOKUP($A143&amp;"."&amp;$C143,UncollectibleLookup,2,FALSE),$C143=VLOOKUP($A143&amp;"."&amp;$C143,UncollectibleLookup,4,FALSE)),0,'Module C Corrected'!AV143),'Module C Corrected'!AV143)</f>
        <v>0.12</v>
      </c>
      <c r="AW143" s="33">
        <f ca="1">IFERROR(IF(AND($A143=VLOOKUP($A143&amp;"."&amp;$C143,UncollectibleLookup,2,FALSE),$C143=VLOOKUP($A143&amp;"."&amp;$C143,UncollectibleLookup,4,FALSE)),0,'Module C Corrected'!AW143),'Module C Corrected'!AW143)</f>
        <v>2257.23</v>
      </c>
      <c r="AX143" s="33">
        <f ca="1">IFERROR(IF(AND($A143=VLOOKUP($A143&amp;"."&amp;$C143,UncollectibleLookup,2,FALSE),$C143=VLOOKUP($A143&amp;"."&amp;$C143,UncollectibleLookup,4,FALSE)),0,'Module C Corrected'!AX143),'Module C Corrected'!AX143)</f>
        <v>84.57</v>
      </c>
      <c r="AY143" s="33">
        <f ca="1">IFERROR(IF(AND($A143=VLOOKUP($A143&amp;"."&amp;$C143,UncollectibleLookup,2,FALSE),$C143=VLOOKUP($A143&amp;"."&amp;$C143,UncollectibleLookup,4,FALSE)),0,'Module C Corrected'!AY143),'Module C Corrected'!AY143)</f>
        <v>5.33</v>
      </c>
      <c r="AZ143" s="33">
        <f ca="1">IFERROR(IF(AND($A143=VLOOKUP($A143&amp;"."&amp;$C143,UncollectibleLookup,2,FALSE),$C143=VLOOKUP($A143&amp;"."&amp;$C143,UncollectibleLookup,4,FALSE)),0,'Module C Corrected'!AZ143),'Module C Corrected'!AZ143)</f>
        <v>424.73</v>
      </c>
      <c r="BA143" s="31">
        <f t="shared" ca="1" si="53"/>
        <v>-56.24</v>
      </c>
      <c r="BB143" s="31">
        <f t="shared" ca="1" si="53"/>
        <v>-1.59</v>
      </c>
      <c r="BC143" s="31">
        <f t="shared" ca="1" si="53"/>
        <v>-8.19</v>
      </c>
      <c r="BD143" s="31">
        <f t="shared" ca="1" si="53"/>
        <v>-5.69</v>
      </c>
      <c r="BE143" s="31">
        <f t="shared" ca="1" si="53"/>
        <v>-5.9</v>
      </c>
      <c r="BF143" s="31">
        <f t="shared" ca="1" si="53"/>
        <v>-0.26</v>
      </c>
      <c r="BG143" s="31">
        <f t="shared" ca="1" si="53"/>
        <v>0</v>
      </c>
      <c r="BH143" s="31">
        <f t="shared" ca="1" si="53"/>
        <v>0</v>
      </c>
      <c r="BI143" s="31">
        <f t="shared" ca="1" si="53"/>
        <v>0</v>
      </c>
      <c r="BJ143" s="31">
        <f t="shared" ca="1" si="57"/>
        <v>-12.69</v>
      </c>
      <c r="BK143" s="31">
        <f t="shared" ca="1" si="57"/>
        <v>-0.8</v>
      </c>
      <c r="BL143" s="31">
        <f t="shared" ca="1" si="57"/>
        <v>-63.71</v>
      </c>
      <c r="BM143" s="6">
        <f t="shared" ca="1" si="68"/>
        <v>-2.5100000000000001E-2</v>
      </c>
      <c r="BN143" s="6">
        <f t="shared" ca="1" si="68"/>
        <v>-2.5100000000000001E-2</v>
      </c>
      <c r="BO143" s="6">
        <f t="shared" ca="1" si="68"/>
        <v>-2.5100000000000001E-2</v>
      </c>
      <c r="BP143" s="6">
        <f t="shared" ca="1" si="68"/>
        <v>-2.5100000000000001E-2</v>
      </c>
      <c r="BQ143" s="6">
        <f t="shared" ca="1" si="68"/>
        <v>-2.5100000000000001E-2</v>
      </c>
      <c r="BR143" s="6">
        <f t="shared" ca="1" si="68"/>
        <v>-2.5100000000000001E-2</v>
      </c>
      <c r="BS143" s="6">
        <f t="shared" ca="1" si="68"/>
        <v>-2.5100000000000001E-2</v>
      </c>
      <c r="BT143" s="6">
        <f t="shared" ca="1" si="68"/>
        <v>-2.5100000000000001E-2</v>
      </c>
      <c r="BU143" s="6">
        <f t="shared" ca="1" si="68"/>
        <v>-2.5100000000000001E-2</v>
      </c>
      <c r="BV143" s="6">
        <f t="shared" ca="1" si="68"/>
        <v>-2.5100000000000001E-2</v>
      </c>
      <c r="BW143" s="6">
        <f t="shared" ca="1" si="68"/>
        <v>-2.5100000000000001E-2</v>
      </c>
      <c r="BX143" s="6">
        <f t="shared" ca="1" si="68"/>
        <v>-2.5100000000000001E-2</v>
      </c>
      <c r="BY143" s="31">
        <f t="shared" ca="1" si="61"/>
        <v>-4705.2299999999996</v>
      </c>
      <c r="BZ143" s="31">
        <f t="shared" ca="1" si="61"/>
        <v>-132.96</v>
      </c>
      <c r="CA143" s="31">
        <f t="shared" ca="1" si="61"/>
        <v>-685.53</v>
      </c>
      <c r="CB143" s="31">
        <f t="shared" ca="1" si="61"/>
        <v>-357.21</v>
      </c>
      <c r="CC143" s="31">
        <f t="shared" ca="1" si="61"/>
        <v>-369.99</v>
      </c>
      <c r="CD143" s="31">
        <f t="shared" ca="1" si="61"/>
        <v>-16.440000000000001</v>
      </c>
      <c r="CE143" s="31">
        <f t="shared" ca="1" si="77"/>
        <v>-153.33000000000001</v>
      </c>
      <c r="CF143" s="31">
        <f t="shared" ca="1" si="77"/>
        <v>-0.36</v>
      </c>
      <c r="CG143" s="31">
        <f t="shared" ca="1" si="77"/>
        <v>-7082.05</v>
      </c>
      <c r="CH143" s="31">
        <f t="shared" ca="1" si="77"/>
        <v>-265.35000000000002</v>
      </c>
      <c r="CI143" s="31">
        <f t="shared" ca="1" si="77"/>
        <v>-16.72</v>
      </c>
      <c r="CJ143" s="31">
        <f t="shared" ca="1" si="77"/>
        <v>-1332.58</v>
      </c>
      <c r="CK143" s="32">
        <f t="shared" ca="1" si="71"/>
        <v>468.65</v>
      </c>
      <c r="CL143" s="32">
        <f t="shared" ca="1" si="71"/>
        <v>13.24</v>
      </c>
      <c r="CM143" s="32">
        <f t="shared" ca="1" si="71"/>
        <v>68.28</v>
      </c>
      <c r="CN143" s="32">
        <f t="shared" ca="1" si="71"/>
        <v>35.58</v>
      </c>
      <c r="CO143" s="32">
        <f t="shared" ca="1" si="71"/>
        <v>36.85</v>
      </c>
      <c r="CP143" s="32">
        <f t="shared" ca="1" si="71"/>
        <v>1.64</v>
      </c>
      <c r="CQ143" s="32">
        <f t="shared" ca="1" si="71"/>
        <v>15.27</v>
      </c>
      <c r="CR143" s="32">
        <f t="shared" ca="1" si="71"/>
        <v>0.04</v>
      </c>
      <c r="CS143" s="32">
        <f t="shared" ca="1" si="71"/>
        <v>705.38</v>
      </c>
      <c r="CT143" s="32">
        <f t="shared" ca="1" si="59"/>
        <v>26.43</v>
      </c>
      <c r="CU143" s="32">
        <f t="shared" ca="1" si="59"/>
        <v>1.67</v>
      </c>
      <c r="CV143" s="32">
        <f t="shared" ca="1" si="59"/>
        <v>132.72999999999999</v>
      </c>
      <c r="CW143" s="31">
        <f t="shared" ca="1" si="70"/>
        <v>-5680.01</v>
      </c>
      <c r="CX143" s="31">
        <f t="shared" ca="1" si="70"/>
        <v>-160.51000000000002</v>
      </c>
      <c r="CY143" s="31">
        <f t="shared" ca="1" si="70"/>
        <v>-827.56</v>
      </c>
      <c r="CZ143" s="31">
        <f t="shared" ca="1" si="70"/>
        <v>-429.79</v>
      </c>
      <c r="DA143" s="31">
        <f t="shared" ca="1" si="70"/>
        <v>-445.17</v>
      </c>
      <c r="DB143" s="31">
        <f t="shared" ca="1" si="70"/>
        <v>-19.779999999999998</v>
      </c>
      <c r="DC143" s="31">
        <f t="shared" ca="1" si="69"/>
        <v>-186.93</v>
      </c>
      <c r="DD143" s="31">
        <f t="shared" ca="1" si="69"/>
        <v>-0.44</v>
      </c>
      <c r="DE143" s="31">
        <f t="shared" ca="1" si="69"/>
        <v>-8633.9</v>
      </c>
      <c r="DF143" s="31">
        <f t="shared" ca="1" si="60"/>
        <v>-310.8</v>
      </c>
      <c r="DG143" s="31">
        <f t="shared" ca="1" si="60"/>
        <v>-19.579999999999998</v>
      </c>
      <c r="DH143" s="31">
        <f t="shared" ca="1" si="60"/>
        <v>-1560.87</v>
      </c>
      <c r="DI143" s="32">
        <f t="shared" ca="1" si="65"/>
        <v>-284</v>
      </c>
      <c r="DJ143" s="32">
        <f t="shared" ca="1" si="65"/>
        <v>-8.0299999999999994</v>
      </c>
      <c r="DK143" s="32">
        <f t="shared" ca="1" si="65"/>
        <v>-41.38</v>
      </c>
      <c r="DL143" s="32">
        <f t="shared" ca="1" si="62"/>
        <v>-21.49</v>
      </c>
      <c r="DM143" s="32">
        <f t="shared" ca="1" si="62"/>
        <v>-22.26</v>
      </c>
      <c r="DN143" s="32">
        <f t="shared" ca="1" si="62"/>
        <v>-0.99</v>
      </c>
      <c r="DO143" s="32">
        <f t="shared" ca="1" si="62"/>
        <v>-9.35</v>
      </c>
      <c r="DP143" s="32">
        <f t="shared" ca="1" si="62"/>
        <v>-0.02</v>
      </c>
      <c r="DQ143" s="32">
        <f t="shared" ca="1" si="62"/>
        <v>-431.7</v>
      </c>
      <c r="DR143" s="32">
        <f t="shared" ca="1" si="72"/>
        <v>-15.54</v>
      </c>
      <c r="DS143" s="32">
        <f t="shared" ca="1" si="72"/>
        <v>-0.98</v>
      </c>
      <c r="DT143" s="32">
        <f t="shared" ca="1" si="72"/>
        <v>-78.040000000000006</v>
      </c>
      <c r="DU143" s="31">
        <f t="shared" ca="1" si="66"/>
        <v>-1829.93</v>
      </c>
      <c r="DV143" s="31">
        <f t="shared" ca="1" si="66"/>
        <v>-51.34</v>
      </c>
      <c r="DW143" s="31">
        <f t="shared" ca="1" si="66"/>
        <v>-262.94</v>
      </c>
      <c r="DX143" s="31">
        <f t="shared" ca="1" si="63"/>
        <v>-135.72999999999999</v>
      </c>
      <c r="DY143" s="31">
        <f t="shared" ca="1" si="63"/>
        <v>-139.86000000000001</v>
      </c>
      <c r="DZ143" s="31">
        <f t="shared" ca="1" si="63"/>
        <v>-6.18</v>
      </c>
      <c r="EA143" s="31">
        <f t="shared" ca="1" si="63"/>
        <v>-58.1</v>
      </c>
      <c r="EB143" s="31">
        <f t="shared" ca="1" si="63"/>
        <v>-0.14000000000000001</v>
      </c>
      <c r="EC143" s="31">
        <f t="shared" ca="1" si="63"/>
        <v>-2654.32</v>
      </c>
      <c r="ED143" s="31">
        <f t="shared" ca="1" si="73"/>
        <v>-95.04</v>
      </c>
      <c r="EE143" s="31">
        <f t="shared" ca="1" si="73"/>
        <v>-5.95</v>
      </c>
      <c r="EF143" s="31">
        <f t="shared" ca="1" si="73"/>
        <v>-472.08</v>
      </c>
      <c r="EG143" s="32">
        <f t="shared" ca="1" si="67"/>
        <v>-7793.9400000000005</v>
      </c>
      <c r="EH143" s="32">
        <f t="shared" ca="1" si="67"/>
        <v>-219.88000000000002</v>
      </c>
      <c r="EI143" s="32">
        <f t="shared" ca="1" si="67"/>
        <v>-1131.8799999999999</v>
      </c>
      <c r="EJ143" s="32">
        <f t="shared" ca="1" si="64"/>
        <v>-587.01</v>
      </c>
      <c r="EK143" s="32">
        <f t="shared" ca="1" si="64"/>
        <v>-607.29</v>
      </c>
      <c r="EL143" s="32">
        <f t="shared" ca="1" si="64"/>
        <v>-26.949999999999996</v>
      </c>
      <c r="EM143" s="32">
        <f t="shared" ca="1" si="64"/>
        <v>-254.38</v>
      </c>
      <c r="EN143" s="32">
        <f t="shared" ca="1" si="64"/>
        <v>-0.60000000000000009</v>
      </c>
      <c r="EO143" s="32">
        <f t="shared" ca="1" si="64"/>
        <v>-11719.92</v>
      </c>
      <c r="EP143" s="32">
        <f t="shared" ca="1" si="74"/>
        <v>-421.38000000000005</v>
      </c>
      <c r="EQ143" s="32">
        <f t="shared" ca="1" si="74"/>
        <v>-26.509999999999998</v>
      </c>
      <c r="ER143" s="32">
        <f t="shared" ca="1" si="74"/>
        <v>-2110.9899999999998</v>
      </c>
    </row>
    <row r="144" spans="1:148">
      <c r="A144" t="s">
        <v>463</v>
      </c>
      <c r="B144" s="1" t="s">
        <v>54</v>
      </c>
      <c r="C144" t="str">
        <f t="shared" ca="1" si="75"/>
        <v>VVW2</v>
      </c>
      <c r="D144" t="str">
        <f t="shared" ca="1" si="76"/>
        <v>Valleyview #2</v>
      </c>
      <c r="E144" s="51">
        <f ca="1">IFERROR(IF(AND($A144=VLOOKUP($A144&amp;"."&amp;$C144,UncollectibleLookup,2,FALSE),$C144=VLOOKUP($A144&amp;"."&amp;$C144,UncollectibleLookup,4,FALSE)),0,'Module C Corrected'!E144),'Module C Corrected'!E144)</f>
        <v>267.00799999999998</v>
      </c>
      <c r="F144" s="51">
        <f ca="1">IFERROR(IF(AND($A144=VLOOKUP($A144&amp;"."&amp;$C144,UncollectibleLookup,2,FALSE),$C144=VLOOKUP($A144&amp;"."&amp;$C144,UncollectibleLookup,4,FALSE)),0,'Module C Corrected'!F144),'Module C Corrected'!F144)</f>
        <v>80.528000000000006</v>
      </c>
      <c r="G144" s="51">
        <f ca="1">IFERROR(IF(AND($A144=VLOOKUP($A144&amp;"."&amp;$C144,UncollectibleLookup,2,FALSE),$C144=VLOOKUP($A144&amp;"."&amp;$C144,UncollectibleLookup,4,FALSE)),0,'Module C Corrected'!G144),'Module C Corrected'!G144)</f>
        <v>125.384</v>
      </c>
      <c r="H144" s="51">
        <f ca="1">IFERROR(IF(AND($A144=VLOOKUP($A144&amp;"."&amp;$C144,UncollectibleLookup,2,FALSE),$C144=VLOOKUP($A144&amp;"."&amp;$C144,UncollectibleLookup,4,FALSE)),0,'Module C Corrected'!H144),'Module C Corrected'!H144)</f>
        <v>114.464</v>
      </c>
      <c r="I144" s="51">
        <f ca="1">IFERROR(IF(AND($A144=VLOOKUP($A144&amp;"."&amp;$C144,UncollectibleLookup,2,FALSE),$C144=VLOOKUP($A144&amp;"."&amp;$C144,UncollectibleLookup,4,FALSE)),0,'Module C Corrected'!I144),'Module C Corrected'!I144)</f>
        <v>613.76</v>
      </c>
      <c r="J144" s="51">
        <f ca="1">IFERROR(IF(AND($A144=VLOOKUP($A144&amp;"."&amp;$C144,UncollectibleLookup,2,FALSE),$C144=VLOOKUP($A144&amp;"."&amp;$C144,UncollectibleLookup,4,FALSE)),0,'Module C Corrected'!J144),'Module C Corrected'!J144)</f>
        <v>38.667999999999999</v>
      </c>
      <c r="K144" s="51">
        <f ca="1">IFERROR(IF(AND($A144=VLOOKUP($A144&amp;"."&amp;$C144,UncollectibleLookup,2,FALSE),$C144=VLOOKUP($A144&amp;"."&amp;$C144,UncollectibleLookup,4,FALSE)),0,'Module C Corrected'!K144),'Module C Corrected'!K144)</f>
        <v>56.027999999999999</v>
      </c>
      <c r="L144" s="51">
        <f ca="1">IFERROR(IF(AND($A144=VLOOKUP($A144&amp;"."&amp;$C144,UncollectibleLookup,2,FALSE),$C144=VLOOKUP($A144&amp;"."&amp;$C144,UncollectibleLookup,4,FALSE)),0,'Module C Corrected'!L144),'Module C Corrected'!L144)</f>
        <v>5.6840000000000002</v>
      </c>
      <c r="M144" s="51">
        <f ca="1">IFERROR(IF(AND($A144=VLOOKUP($A144&amp;"."&amp;$C144,UncollectibleLookup,2,FALSE),$C144=VLOOKUP($A144&amp;"."&amp;$C144,UncollectibleLookup,4,FALSE)),0,'Module C Corrected'!M144),'Module C Corrected'!M144)</f>
        <v>703.55600000000004</v>
      </c>
      <c r="N144" s="51">
        <f ca="1">IFERROR(IF(AND($A144=VLOOKUP($A144&amp;"."&amp;$C144,UncollectibleLookup,2,FALSE),$C144=VLOOKUP($A144&amp;"."&amp;$C144,UncollectibleLookup,4,FALSE)),0,'Module C Corrected'!N144),'Module C Corrected'!N144)</f>
        <v>266.44799999999998</v>
      </c>
      <c r="O144" s="51">
        <f ca="1">IFERROR(IF(AND($A144=VLOOKUP($A144&amp;"."&amp;$C144,UncollectibleLookup,2,FALSE),$C144=VLOOKUP($A144&amp;"."&amp;$C144,UncollectibleLookup,4,FALSE)),0,'Module C Corrected'!O144),'Module C Corrected'!O144)</f>
        <v>16.995999999999999</v>
      </c>
      <c r="P144" s="51">
        <f ca="1">IFERROR(IF(AND($A144=VLOOKUP($A144&amp;"."&amp;$C144,UncollectibleLookup,2,FALSE),$C144=VLOOKUP($A144&amp;"."&amp;$C144,UncollectibleLookup,4,FALSE)),0,'Module C Corrected'!P144),'Module C Corrected'!P144)</f>
        <v>208.93600000000001</v>
      </c>
      <c r="Q144" s="32">
        <f ca="1">IFERROR(IF(AND($A144=VLOOKUP($A144&amp;"."&amp;$C144,UncollectibleLookup,2,FALSE),$C144=VLOOKUP($A144&amp;"."&amp;$C144,UncollectibleLookup,4,FALSE)),0,'Module C Corrected'!Q144),'Module C Corrected'!Q144)</f>
        <v>175719.36</v>
      </c>
      <c r="R144" s="32">
        <f ca="1">IFERROR(IF(AND($A144=VLOOKUP($A144&amp;"."&amp;$C144,UncollectibleLookup,2,FALSE),$C144=VLOOKUP($A144&amp;"."&amp;$C144,UncollectibleLookup,4,FALSE)),0,'Module C Corrected'!R144),'Module C Corrected'!R144)</f>
        <v>4617.26</v>
      </c>
      <c r="S144" s="32">
        <f ca="1">IFERROR(IF(AND($A144=VLOOKUP($A144&amp;"."&amp;$C144,UncollectibleLookup,2,FALSE),$C144=VLOOKUP($A144&amp;"."&amp;$C144,UncollectibleLookup,4,FALSE)),0,'Module C Corrected'!S144),'Module C Corrected'!S144)</f>
        <v>12697.06</v>
      </c>
      <c r="T144" s="32">
        <f ca="1">IFERROR(IF(AND($A144=VLOOKUP($A144&amp;"."&amp;$C144,UncollectibleLookup,2,FALSE),$C144=VLOOKUP($A144&amp;"."&amp;$C144,UncollectibleLookup,4,FALSE)),0,'Module C Corrected'!T144),'Module C Corrected'!T144)</f>
        <v>13235.79</v>
      </c>
      <c r="U144" s="32">
        <f ca="1">IFERROR(IF(AND($A144=VLOOKUP($A144&amp;"."&amp;$C144,UncollectibleLookup,2,FALSE),$C144=VLOOKUP($A144&amp;"."&amp;$C144,UncollectibleLookup,4,FALSE)),0,'Module C Corrected'!U144),'Module C Corrected'!U144)</f>
        <v>20939.009999999998</v>
      </c>
      <c r="V144" s="32">
        <f ca="1">IFERROR(IF(AND($A144=VLOOKUP($A144&amp;"."&amp;$C144,UncollectibleLookup,2,FALSE),$C144=VLOOKUP($A144&amp;"."&amp;$C144,UncollectibleLookup,4,FALSE)),0,'Module C Corrected'!V144),'Module C Corrected'!V144)</f>
        <v>992.84</v>
      </c>
      <c r="W144" s="32">
        <f ca="1">IFERROR(IF(AND($A144=VLOOKUP($A144&amp;"."&amp;$C144,UncollectibleLookup,2,FALSE),$C144=VLOOKUP($A144&amp;"."&amp;$C144,UncollectibleLookup,4,FALSE)),0,'Module C Corrected'!W144),'Module C Corrected'!W144)</f>
        <v>12484.93</v>
      </c>
      <c r="X144" s="32">
        <f ca="1">IFERROR(IF(AND($A144=VLOOKUP($A144&amp;"."&amp;$C144,UncollectibleLookup,2,FALSE),$C144=VLOOKUP($A144&amp;"."&amp;$C144,UncollectibleLookup,4,FALSE)),0,'Module C Corrected'!X144),'Module C Corrected'!X144)</f>
        <v>181.4</v>
      </c>
      <c r="Y144" s="32">
        <f ca="1">IFERROR(IF(AND($A144=VLOOKUP($A144&amp;"."&amp;$C144,UncollectibleLookup,2,FALSE),$C144=VLOOKUP($A144&amp;"."&amp;$C144,UncollectibleLookup,4,FALSE)),0,'Module C Corrected'!Y144),'Module C Corrected'!Y144)</f>
        <v>342714.84</v>
      </c>
      <c r="Z144" s="32">
        <f ca="1">IFERROR(IF(AND($A144=VLOOKUP($A144&amp;"."&amp;$C144,UncollectibleLookup,2,FALSE),$C144=VLOOKUP($A144&amp;"."&amp;$C144,UncollectibleLookup,4,FALSE)),0,'Module C Corrected'!Z144),'Module C Corrected'!Z144)</f>
        <v>11965.52</v>
      </c>
      <c r="AA144" s="32">
        <f ca="1">IFERROR(IF(AND($A144=VLOOKUP($A144&amp;"."&amp;$C144,UncollectibleLookup,2,FALSE),$C144=VLOOKUP($A144&amp;"."&amp;$C144,UncollectibleLookup,4,FALSE)),0,'Module C Corrected'!AA144),'Module C Corrected'!AA144)</f>
        <v>1110.17</v>
      </c>
      <c r="AB144" s="32">
        <f ca="1">IFERROR(IF(AND($A144=VLOOKUP($A144&amp;"."&amp;$C144,UncollectibleLookup,2,FALSE),$C144=VLOOKUP($A144&amp;"."&amp;$C144,UncollectibleLookup,4,FALSE)),0,'Module C Corrected'!AB144),'Module C Corrected'!AB144)</f>
        <v>18514.82</v>
      </c>
      <c r="AC144" s="2">
        <f>IF(ISBLANK('Module C Corrected'!AC144),"",'Module C Corrected'!AC144)</f>
        <v>0.77</v>
      </c>
      <c r="AD144" s="2">
        <f>IF(ISBLANK('Module C Corrected'!AD144),"",'Module C Corrected'!AD144)</f>
        <v>0.77</v>
      </c>
      <c r="AE144" s="2">
        <f>IF(ISBLANK('Module C Corrected'!AE144),"",'Module C Corrected'!AE144)</f>
        <v>0.77</v>
      </c>
      <c r="AF144" s="2">
        <f>IF(ISBLANK('Module C Corrected'!AF144),"",'Module C Corrected'!AF144)</f>
        <v>0.77</v>
      </c>
      <c r="AG144" s="2">
        <f>IF(ISBLANK('Module C Corrected'!AG144),"",'Module C Corrected'!AG144)</f>
        <v>0.77</v>
      </c>
      <c r="AH144" s="2">
        <f>IF(ISBLANK('Module C Corrected'!AH144),"",'Module C Corrected'!AH144)</f>
        <v>0.77</v>
      </c>
      <c r="AI144" s="2">
        <f>IF(ISBLANK('Module C Corrected'!AI144),"",'Module C Corrected'!AI144)</f>
        <v>0.77</v>
      </c>
      <c r="AJ144" s="2">
        <f>IF(ISBLANK('Module C Corrected'!AJ144),"",'Module C Corrected'!AJ144)</f>
        <v>0.77</v>
      </c>
      <c r="AK144" s="2">
        <f>IF(ISBLANK('Module C Corrected'!AK144),"",'Module C Corrected'!AK144)</f>
        <v>0.77</v>
      </c>
      <c r="AL144" s="2">
        <f>IF(ISBLANK('Module C Corrected'!AL144),"",'Module C Corrected'!AL144)</f>
        <v>0.77</v>
      </c>
      <c r="AM144" s="2">
        <f>IF(ISBLANK('Module C Corrected'!AM144),"",'Module C Corrected'!AM144)</f>
        <v>0.77</v>
      </c>
      <c r="AN144" s="2">
        <f>IF(ISBLANK('Module C Corrected'!AN144),"",'Module C Corrected'!AN144)</f>
        <v>0.77</v>
      </c>
      <c r="AO144" s="33">
        <f ca="1">IFERROR(IF(AND($A144=VLOOKUP($A144&amp;"."&amp;$C144,UncollectibleLookup,2,FALSE),$C144=VLOOKUP($A144&amp;"."&amp;$C144,UncollectibleLookup,4,FALSE)),0,'Module C Corrected'!AO144),'Module C Corrected'!AO144)</f>
        <v>1353.04</v>
      </c>
      <c r="AP144" s="33">
        <f ca="1">IFERROR(IF(AND($A144=VLOOKUP($A144&amp;"."&amp;$C144,UncollectibleLookup,2,FALSE),$C144=VLOOKUP($A144&amp;"."&amp;$C144,UncollectibleLookup,4,FALSE)),0,'Module C Corrected'!AP144),'Module C Corrected'!AP144)</f>
        <v>35.549999999999997</v>
      </c>
      <c r="AQ144" s="33">
        <f ca="1">IFERROR(IF(AND($A144=VLOOKUP($A144&amp;"."&amp;$C144,UncollectibleLookup,2,FALSE),$C144=VLOOKUP($A144&amp;"."&amp;$C144,UncollectibleLookup,4,FALSE)),0,'Module C Corrected'!AQ144),'Module C Corrected'!AQ144)</f>
        <v>97.77</v>
      </c>
      <c r="AR144" s="33">
        <f ca="1">IFERROR(IF(AND($A144=VLOOKUP($A144&amp;"."&amp;$C144,UncollectibleLookup,2,FALSE),$C144=VLOOKUP($A144&amp;"."&amp;$C144,UncollectibleLookup,4,FALSE)),0,'Module C Corrected'!AR144),'Module C Corrected'!AR144)</f>
        <v>101.92</v>
      </c>
      <c r="AS144" s="33">
        <f ca="1">IFERROR(IF(AND($A144=VLOOKUP($A144&amp;"."&amp;$C144,UncollectibleLookup,2,FALSE),$C144=VLOOKUP($A144&amp;"."&amp;$C144,UncollectibleLookup,4,FALSE)),0,'Module C Corrected'!AS144),'Module C Corrected'!AS144)</f>
        <v>161.22999999999999</v>
      </c>
      <c r="AT144" s="33">
        <f ca="1">IFERROR(IF(AND($A144=VLOOKUP($A144&amp;"."&amp;$C144,UncollectibleLookup,2,FALSE),$C144=VLOOKUP($A144&amp;"."&amp;$C144,UncollectibleLookup,4,FALSE)),0,'Module C Corrected'!AT144),'Module C Corrected'!AT144)</f>
        <v>7.64</v>
      </c>
      <c r="AU144" s="33">
        <f ca="1">IFERROR(IF(AND($A144=VLOOKUP($A144&amp;"."&amp;$C144,UncollectibleLookup,2,FALSE),$C144=VLOOKUP($A144&amp;"."&amp;$C144,UncollectibleLookup,4,FALSE)),0,'Module C Corrected'!AU144),'Module C Corrected'!AU144)</f>
        <v>96.13</v>
      </c>
      <c r="AV144" s="33">
        <f ca="1">IFERROR(IF(AND($A144=VLOOKUP($A144&amp;"."&amp;$C144,UncollectibleLookup,2,FALSE),$C144=VLOOKUP($A144&amp;"."&amp;$C144,UncollectibleLookup,4,FALSE)),0,'Module C Corrected'!AV144),'Module C Corrected'!AV144)</f>
        <v>1.4</v>
      </c>
      <c r="AW144" s="33">
        <f ca="1">IFERROR(IF(AND($A144=VLOOKUP($A144&amp;"."&amp;$C144,UncollectibleLookup,2,FALSE),$C144=VLOOKUP($A144&amp;"."&amp;$C144,UncollectibleLookup,4,FALSE)),0,'Module C Corrected'!AW144),'Module C Corrected'!AW144)</f>
        <v>2638.9</v>
      </c>
      <c r="AX144" s="33">
        <f ca="1">IFERROR(IF(AND($A144=VLOOKUP($A144&amp;"."&amp;$C144,UncollectibleLookup,2,FALSE),$C144=VLOOKUP($A144&amp;"."&amp;$C144,UncollectibleLookup,4,FALSE)),0,'Module C Corrected'!AX144),'Module C Corrected'!AX144)</f>
        <v>92.13</v>
      </c>
      <c r="AY144" s="33">
        <f ca="1">IFERROR(IF(AND($A144=VLOOKUP($A144&amp;"."&amp;$C144,UncollectibleLookup,2,FALSE),$C144=VLOOKUP($A144&amp;"."&amp;$C144,UncollectibleLookup,4,FALSE)),0,'Module C Corrected'!AY144),'Module C Corrected'!AY144)</f>
        <v>8.5500000000000007</v>
      </c>
      <c r="AZ144" s="33">
        <f ca="1">IFERROR(IF(AND($A144=VLOOKUP($A144&amp;"."&amp;$C144,UncollectibleLookup,2,FALSE),$C144=VLOOKUP($A144&amp;"."&amp;$C144,UncollectibleLookup,4,FALSE)),0,'Module C Corrected'!AZ144),'Module C Corrected'!AZ144)</f>
        <v>142.56</v>
      </c>
      <c r="BA144" s="31">
        <f t="shared" ref="BA144:BI146" ca="1" si="78">ROUND(Q144*BA$3,2)</f>
        <v>-52.72</v>
      </c>
      <c r="BB144" s="31">
        <f t="shared" ca="1" si="78"/>
        <v>-1.39</v>
      </c>
      <c r="BC144" s="31">
        <f t="shared" ca="1" si="78"/>
        <v>-3.81</v>
      </c>
      <c r="BD144" s="31">
        <f t="shared" ca="1" si="78"/>
        <v>-5.29</v>
      </c>
      <c r="BE144" s="31">
        <f t="shared" ca="1" si="78"/>
        <v>-8.3800000000000008</v>
      </c>
      <c r="BF144" s="31">
        <f t="shared" ca="1" si="78"/>
        <v>-0.4</v>
      </c>
      <c r="BG144" s="31">
        <f t="shared" ca="1" si="78"/>
        <v>0</v>
      </c>
      <c r="BH144" s="31">
        <f t="shared" ca="1" si="78"/>
        <v>0</v>
      </c>
      <c r="BI144" s="31">
        <f t="shared" ca="1" si="78"/>
        <v>0</v>
      </c>
      <c r="BJ144" s="31">
        <f t="shared" ca="1" si="57"/>
        <v>-14.36</v>
      </c>
      <c r="BK144" s="31">
        <f t="shared" ca="1" si="57"/>
        <v>-1.33</v>
      </c>
      <c r="BL144" s="31">
        <f t="shared" ca="1" si="57"/>
        <v>-22.22</v>
      </c>
      <c r="BM144" s="6">
        <f t="shared" ca="1" si="68"/>
        <v>-2.5999999999999999E-2</v>
      </c>
      <c r="BN144" s="6">
        <f t="shared" ca="1" si="68"/>
        <v>-2.5999999999999999E-2</v>
      </c>
      <c r="BO144" s="6">
        <f t="shared" ca="1" si="68"/>
        <v>-2.5999999999999999E-2</v>
      </c>
      <c r="BP144" s="6">
        <f t="shared" ref="BP144:BX146" ca="1" si="79">VLOOKUP($C144,LossFactorLookup,3,FALSE)</f>
        <v>-2.5999999999999999E-2</v>
      </c>
      <c r="BQ144" s="6">
        <f t="shared" ca="1" si="79"/>
        <v>-2.5999999999999999E-2</v>
      </c>
      <c r="BR144" s="6">
        <f t="shared" ca="1" si="79"/>
        <v>-2.5999999999999999E-2</v>
      </c>
      <c r="BS144" s="6">
        <f t="shared" ca="1" si="79"/>
        <v>-2.5999999999999999E-2</v>
      </c>
      <c r="BT144" s="6">
        <f t="shared" ca="1" si="79"/>
        <v>-2.5999999999999999E-2</v>
      </c>
      <c r="BU144" s="6">
        <f t="shared" ca="1" si="79"/>
        <v>-2.5999999999999999E-2</v>
      </c>
      <c r="BV144" s="6">
        <f t="shared" ca="1" si="79"/>
        <v>-2.5999999999999999E-2</v>
      </c>
      <c r="BW144" s="6">
        <f t="shared" ca="1" si="79"/>
        <v>-2.5999999999999999E-2</v>
      </c>
      <c r="BX144" s="6">
        <f t="shared" ca="1" si="79"/>
        <v>-2.5999999999999999E-2</v>
      </c>
      <c r="BY144" s="31">
        <f t="shared" ca="1" si="61"/>
        <v>-4568.7</v>
      </c>
      <c r="BZ144" s="31">
        <f t="shared" ca="1" si="61"/>
        <v>-120.05</v>
      </c>
      <c r="CA144" s="31">
        <f t="shared" ca="1" si="61"/>
        <v>-330.12</v>
      </c>
      <c r="CB144" s="31">
        <f t="shared" ca="1" si="61"/>
        <v>-344.13</v>
      </c>
      <c r="CC144" s="31">
        <f t="shared" ca="1" si="61"/>
        <v>-544.41</v>
      </c>
      <c r="CD144" s="31">
        <f t="shared" ca="1" si="61"/>
        <v>-25.81</v>
      </c>
      <c r="CE144" s="31">
        <f t="shared" ca="1" si="77"/>
        <v>-324.61</v>
      </c>
      <c r="CF144" s="31">
        <f t="shared" ca="1" si="77"/>
        <v>-4.72</v>
      </c>
      <c r="CG144" s="31">
        <f t="shared" ca="1" si="77"/>
        <v>-8910.59</v>
      </c>
      <c r="CH144" s="31">
        <f t="shared" ca="1" si="77"/>
        <v>-311.10000000000002</v>
      </c>
      <c r="CI144" s="31">
        <f t="shared" ca="1" si="77"/>
        <v>-28.86</v>
      </c>
      <c r="CJ144" s="31">
        <f t="shared" ca="1" si="77"/>
        <v>-481.39</v>
      </c>
      <c r="CK144" s="32">
        <f t="shared" ca="1" si="71"/>
        <v>439.3</v>
      </c>
      <c r="CL144" s="32">
        <f t="shared" ca="1" si="71"/>
        <v>11.54</v>
      </c>
      <c r="CM144" s="32">
        <f t="shared" ca="1" si="71"/>
        <v>31.74</v>
      </c>
      <c r="CN144" s="32">
        <f t="shared" ca="1" si="71"/>
        <v>33.090000000000003</v>
      </c>
      <c r="CO144" s="32">
        <f t="shared" ca="1" si="71"/>
        <v>52.35</v>
      </c>
      <c r="CP144" s="32">
        <f t="shared" ca="1" si="71"/>
        <v>2.48</v>
      </c>
      <c r="CQ144" s="32">
        <f t="shared" ca="1" si="71"/>
        <v>31.21</v>
      </c>
      <c r="CR144" s="32">
        <f t="shared" ca="1" si="71"/>
        <v>0.45</v>
      </c>
      <c r="CS144" s="32">
        <f t="shared" ca="1" si="71"/>
        <v>856.79</v>
      </c>
      <c r="CT144" s="32">
        <f t="shared" ca="1" si="71"/>
        <v>29.91</v>
      </c>
      <c r="CU144" s="32">
        <f t="shared" ca="1" si="71"/>
        <v>2.78</v>
      </c>
      <c r="CV144" s="32">
        <f t="shared" ca="1" si="71"/>
        <v>46.29</v>
      </c>
      <c r="CW144" s="31">
        <f t="shared" ca="1" si="70"/>
        <v>-5429.7199999999993</v>
      </c>
      <c r="CX144" s="31">
        <f t="shared" ca="1" si="70"/>
        <v>-142.67000000000002</v>
      </c>
      <c r="CY144" s="31">
        <f t="shared" ca="1" si="70"/>
        <v>-392.34</v>
      </c>
      <c r="CZ144" s="31">
        <f t="shared" ca="1" si="70"/>
        <v>-407.66999999999996</v>
      </c>
      <c r="DA144" s="31">
        <f t="shared" ca="1" si="70"/>
        <v>-644.91</v>
      </c>
      <c r="DB144" s="31">
        <f t="shared" ca="1" si="70"/>
        <v>-30.57</v>
      </c>
      <c r="DC144" s="31">
        <f t="shared" ca="1" si="69"/>
        <v>-389.53000000000003</v>
      </c>
      <c r="DD144" s="31">
        <f t="shared" ca="1" si="69"/>
        <v>-5.67</v>
      </c>
      <c r="DE144" s="31">
        <f t="shared" ca="1" si="69"/>
        <v>-10692.7</v>
      </c>
      <c r="DF144" s="31">
        <f t="shared" ca="1" si="60"/>
        <v>-358.96</v>
      </c>
      <c r="DG144" s="31">
        <f t="shared" ca="1" si="60"/>
        <v>-33.299999999999997</v>
      </c>
      <c r="DH144" s="31">
        <f t="shared" ca="1" si="60"/>
        <v>-555.43999999999994</v>
      </c>
      <c r="DI144" s="32">
        <f t="shared" ca="1" si="65"/>
        <v>-271.49</v>
      </c>
      <c r="DJ144" s="32">
        <f t="shared" ca="1" si="65"/>
        <v>-7.13</v>
      </c>
      <c r="DK144" s="32">
        <f t="shared" ca="1" si="65"/>
        <v>-19.62</v>
      </c>
      <c r="DL144" s="32">
        <f t="shared" ca="1" si="62"/>
        <v>-20.38</v>
      </c>
      <c r="DM144" s="32">
        <f t="shared" ca="1" si="62"/>
        <v>-32.25</v>
      </c>
      <c r="DN144" s="32">
        <f t="shared" ca="1" si="62"/>
        <v>-1.53</v>
      </c>
      <c r="DO144" s="32">
        <f t="shared" ca="1" si="62"/>
        <v>-19.48</v>
      </c>
      <c r="DP144" s="32">
        <f t="shared" ca="1" si="62"/>
        <v>-0.28000000000000003</v>
      </c>
      <c r="DQ144" s="32">
        <f t="shared" ca="1" si="62"/>
        <v>-534.64</v>
      </c>
      <c r="DR144" s="32">
        <f t="shared" ca="1" si="72"/>
        <v>-17.95</v>
      </c>
      <c r="DS144" s="32">
        <f t="shared" ca="1" si="72"/>
        <v>-1.67</v>
      </c>
      <c r="DT144" s="32">
        <f t="shared" ca="1" si="72"/>
        <v>-27.77</v>
      </c>
      <c r="DU144" s="31">
        <f t="shared" ca="1" si="66"/>
        <v>-1749.29</v>
      </c>
      <c r="DV144" s="31">
        <f t="shared" ca="1" si="66"/>
        <v>-45.63</v>
      </c>
      <c r="DW144" s="31">
        <f t="shared" ca="1" si="66"/>
        <v>-124.66</v>
      </c>
      <c r="DX144" s="31">
        <f t="shared" ca="1" si="63"/>
        <v>-128.75</v>
      </c>
      <c r="DY144" s="31">
        <f t="shared" ca="1" si="63"/>
        <v>-202.61</v>
      </c>
      <c r="DZ144" s="31">
        <f t="shared" ca="1" si="63"/>
        <v>-9.5500000000000007</v>
      </c>
      <c r="EA144" s="31">
        <f t="shared" ca="1" si="63"/>
        <v>-121.08</v>
      </c>
      <c r="EB144" s="31">
        <f t="shared" ca="1" si="63"/>
        <v>-1.75</v>
      </c>
      <c r="EC144" s="31">
        <f t="shared" ca="1" si="63"/>
        <v>-3287.26</v>
      </c>
      <c r="ED144" s="31">
        <f t="shared" ca="1" si="73"/>
        <v>-109.77</v>
      </c>
      <c r="EE144" s="31">
        <f t="shared" ca="1" si="73"/>
        <v>-10.130000000000001</v>
      </c>
      <c r="EF144" s="31">
        <f t="shared" ca="1" si="73"/>
        <v>-167.99</v>
      </c>
      <c r="EG144" s="32">
        <f t="shared" ca="1" si="67"/>
        <v>-7450.4999999999991</v>
      </c>
      <c r="EH144" s="32">
        <f t="shared" ca="1" si="67"/>
        <v>-195.43</v>
      </c>
      <c r="EI144" s="32">
        <f t="shared" ca="1" si="67"/>
        <v>-536.62</v>
      </c>
      <c r="EJ144" s="32">
        <f t="shared" ca="1" si="64"/>
        <v>-556.79999999999995</v>
      </c>
      <c r="EK144" s="32">
        <f t="shared" ca="1" si="64"/>
        <v>-879.77</v>
      </c>
      <c r="EL144" s="32">
        <f t="shared" ca="1" si="64"/>
        <v>-41.650000000000006</v>
      </c>
      <c r="EM144" s="32">
        <f t="shared" ca="1" si="64"/>
        <v>-530.09</v>
      </c>
      <c r="EN144" s="32">
        <f t="shared" ca="1" si="64"/>
        <v>-7.7</v>
      </c>
      <c r="EO144" s="32">
        <f t="shared" ca="1" si="64"/>
        <v>-14514.6</v>
      </c>
      <c r="EP144" s="32">
        <f t="shared" ca="1" si="74"/>
        <v>-486.67999999999995</v>
      </c>
      <c r="EQ144" s="32">
        <f t="shared" ca="1" si="74"/>
        <v>-45.1</v>
      </c>
      <c r="ER144" s="32">
        <f t="shared" ca="1" si="74"/>
        <v>-751.19999999999993</v>
      </c>
    </row>
    <row r="145" spans="1:148">
      <c r="A145" t="s">
        <v>436</v>
      </c>
      <c r="B145" s="1" t="s">
        <v>300</v>
      </c>
      <c r="C145" t="str">
        <f t="shared" ca="1" si="75"/>
        <v>WB4</v>
      </c>
      <c r="D145" t="str">
        <f t="shared" ca="1" si="76"/>
        <v>Wabamun #4</v>
      </c>
      <c r="E145" s="51">
        <f ca="1">IFERROR(IF(AND($A145=VLOOKUP($A145&amp;"."&amp;$C145,UncollectibleLookup,2,FALSE),$C145=VLOOKUP($A145&amp;"."&amp;$C145,UncollectibleLookup,4,FALSE)),0,'Module C Corrected'!E145),'Module C Corrected'!E145)</f>
        <v>143422.8027</v>
      </c>
      <c r="F145" s="51">
        <f ca="1">IFERROR(IF(AND($A145=VLOOKUP($A145&amp;"."&amp;$C145,UncollectibleLookup,2,FALSE),$C145=VLOOKUP($A145&amp;"."&amp;$C145,UncollectibleLookup,4,FALSE)),0,'Module C Corrected'!F145),'Module C Corrected'!F145)</f>
        <v>155931.39230000001</v>
      </c>
      <c r="G145" s="51">
        <f ca="1">IFERROR(IF(AND($A145=VLOOKUP($A145&amp;"."&amp;$C145,UncollectibleLookup,2,FALSE),$C145=VLOOKUP($A145&amp;"."&amp;$C145,UncollectibleLookup,4,FALSE)),0,'Module C Corrected'!G145),'Module C Corrected'!G145)</f>
        <v>154869.27189999999</v>
      </c>
      <c r="H145" s="51">
        <f ca="1">IFERROR(IF(AND($A145=VLOOKUP($A145&amp;"."&amp;$C145,UncollectibleLookup,2,FALSE),$C145=VLOOKUP($A145&amp;"."&amp;$C145,UncollectibleLookup,4,FALSE)),0,'Module C Corrected'!H145),'Module C Corrected'!H145)</f>
        <v>159289.00700000001</v>
      </c>
      <c r="I145" s="51">
        <f ca="1">IFERROR(IF(AND($A145=VLOOKUP($A145&amp;"."&amp;$C145,UncollectibleLookup,2,FALSE),$C145=VLOOKUP($A145&amp;"."&amp;$C145,UncollectibleLookup,4,FALSE)),0,'Module C Corrected'!I145),'Module C Corrected'!I145)</f>
        <v>170759.0575</v>
      </c>
      <c r="J145" s="51">
        <f ca="1">IFERROR(IF(AND($A145=VLOOKUP($A145&amp;"."&amp;$C145,UncollectibleLookup,2,FALSE),$C145=VLOOKUP($A145&amp;"."&amp;$C145,UncollectibleLookup,4,FALSE)),0,'Module C Corrected'!J145),'Module C Corrected'!J145)</f>
        <v>110975.72719999999</v>
      </c>
      <c r="K145" s="51">
        <f ca="1">IFERROR(IF(AND($A145=VLOOKUP($A145&amp;"."&amp;$C145,UncollectibleLookup,2,FALSE),$C145=VLOOKUP($A145&amp;"."&amp;$C145,UncollectibleLookup,4,FALSE)),0,'Module C Corrected'!K145),'Module C Corrected'!K145)</f>
        <v>164691.2751</v>
      </c>
      <c r="L145" s="51">
        <f ca="1">IFERROR(IF(AND($A145=VLOOKUP($A145&amp;"."&amp;$C145,UncollectibleLookup,2,FALSE),$C145=VLOOKUP($A145&amp;"."&amp;$C145,UncollectibleLookup,4,FALSE)),0,'Module C Corrected'!L145),'Module C Corrected'!L145)</f>
        <v>168789.27111199999</v>
      </c>
      <c r="M145" s="51">
        <f ca="1">IFERROR(IF(AND($A145=VLOOKUP($A145&amp;"."&amp;$C145,UncollectibleLookup,2,FALSE),$C145=VLOOKUP($A145&amp;"."&amp;$C145,UncollectibleLookup,4,FALSE)),0,'Module C Corrected'!M145),'Module C Corrected'!M145)</f>
        <v>182289.04908</v>
      </c>
      <c r="N145" s="51">
        <f ca="1">IFERROR(IF(AND($A145=VLOOKUP($A145&amp;"."&amp;$C145,UncollectibleLookup,2,FALSE),$C145=VLOOKUP($A145&amp;"."&amp;$C145,UncollectibleLookup,4,FALSE)),0,'Module C Corrected'!N145),'Module C Corrected'!N145)</f>
        <v>163564.38053900001</v>
      </c>
      <c r="O145" s="51">
        <f ca="1">IFERROR(IF(AND($A145=VLOOKUP($A145&amp;"."&amp;$C145,UncollectibleLookup,2,FALSE),$C145=VLOOKUP($A145&amp;"."&amp;$C145,UncollectibleLookup,4,FALSE)),0,'Module C Corrected'!O145),'Module C Corrected'!O145)</f>
        <v>120907.54097260001</v>
      </c>
      <c r="P145" s="51">
        <f ca="1">IFERROR(IF(AND($A145=VLOOKUP($A145&amp;"."&amp;$C145,UncollectibleLookup,2,FALSE),$C145=VLOOKUP($A145&amp;"."&amp;$C145,UncollectibleLookup,4,FALSE)),0,'Module C Corrected'!P145),'Module C Corrected'!P145)</f>
        <v>169326.638726</v>
      </c>
      <c r="Q145" s="32">
        <f ca="1">IFERROR(IF(AND($A145=VLOOKUP($A145&amp;"."&amp;$C145,UncollectibleLookup,2,FALSE),$C145=VLOOKUP($A145&amp;"."&amp;$C145,UncollectibleLookup,4,FALSE)),0,'Module C Corrected'!Q145),'Module C Corrected'!Q145)</f>
        <v>10055301.49</v>
      </c>
      <c r="R145" s="32">
        <f ca="1">IFERROR(IF(AND($A145=VLOOKUP($A145&amp;"."&amp;$C145,UncollectibleLookup,2,FALSE),$C145=VLOOKUP($A145&amp;"."&amp;$C145,UncollectibleLookup,4,FALSE)),0,'Module C Corrected'!R145),'Module C Corrected'!R145)</f>
        <v>8129505</v>
      </c>
      <c r="S145" s="32">
        <f ca="1">IFERROR(IF(AND($A145=VLOOKUP($A145&amp;"."&amp;$C145,UncollectibleLookup,2,FALSE),$C145=VLOOKUP($A145&amp;"."&amp;$C145,UncollectibleLookup,4,FALSE)),0,'Module C Corrected'!S145),'Module C Corrected'!S145)</f>
        <v>6865366.25</v>
      </c>
      <c r="T145" s="32">
        <f ca="1">IFERROR(IF(AND($A145=VLOOKUP($A145&amp;"."&amp;$C145,UncollectibleLookup,2,FALSE),$C145=VLOOKUP($A145&amp;"."&amp;$C145,UncollectibleLookup,4,FALSE)),0,'Module C Corrected'!T145),'Module C Corrected'!T145)</f>
        <v>4991769.51</v>
      </c>
      <c r="U145" s="32">
        <f ca="1">IFERROR(IF(AND($A145=VLOOKUP($A145&amp;"."&amp;$C145,UncollectibleLookup,2,FALSE),$C145=VLOOKUP($A145&amp;"."&amp;$C145,UncollectibleLookup,4,FALSE)),0,'Module C Corrected'!U145),'Module C Corrected'!U145)</f>
        <v>5226281.37</v>
      </c>
      <c r="V145" s="32">
        <f ca="1">IFERROR(IF(AND($A145=VLOOKUP($A145&amp;"."&amp;$C145,UncollectibleLookup,2,FALSE),$C145=VLOOKUP($A145&amp;"."&amp;$C145,UncollectibleLookup,4,FALSE)),0,'Module C Corrected'!V145),'Module C Corrected'!V145)</f>
        <v>3123670.2</v>
      </c>
      <c r="W145" s="32">
        <f ca="1">IFERROR(IF(AND($A145=VLOOKUP($A145&amp;"."&amp;$C145,UncollectibleLookup,2,FALSE),$C145=VLOOKUP($A145&amp;"."&amp;$C145,UncollectibleLookup,4,FALSE)),0,'Module C Corrected'!W145),'Module C Corrected'!W145)</f>
        <v>6519540.6500000004</v>
      </c>
      <c r="X145" s="32">
        <f ca="1">IFERROR(IF(AND($A145=VLOOKUP($A145&amp;"."&amp;$C145,UncollectibleLookup,2,FALSE),$C145=VLOOKUP($A145&amp;"."&amp;$C145,UncollectibleLookup,4,FALSE)),0,'Module C Corrected'!X145),'Module C Corrected'!X145)</f>
        <v>5593488.2599999998</v>
      </c>
      <c r="Y145" s="32">
        <f ca="1">IFERROR(IF(AND($A145=VLOOKUP($A145&amp;"."&amp;$C145,UncollectibleLookup,2,FALSE),$C145=VLOOKUP($A145&amp;"."&amp;$C145,UncollectibleLookup,4,FALSE)),0,'Module C Corrected'!Y145),'Module C Corrected'!Y145)</f>
        <v>14005740.84</v>
      </c>
      <c r="Z145" s="32">
        <f ca="1">IFERROR(IF(AND($A145=VLOOKUP($A145&amp;"."&amp;$C145,UncollectibleLookup,2,FALSE),$C145=VLOOKUP($A145&amp;"."&amp;$C145,UncollectibleLookup,4,FALSE)),0,'Module C Corrected'!Z145),'Module C Corrected'!Z145)</f>
        <v>5568156.3399999999</v>
      </c>
      <c r="AA145" s="32">
        <f ca="1">IFERROR(IF(AND($A145=VLOOKUP($A145&amp;"."&amp;$C145,UncollectibleLookup,2,FALSE),$C145=VLOOKUP($A145&amp;"."&amp;$C145,UncollectibleLookup,4,FALSE)),0,'Module C Corrected'!AA145),'Module C Corrected'!AA145)</f>
        <v>6074558.3600000003</v>
      </c>
      <c r="AB145" s="32">
        <f ca="1">IFERROR(IF(AND($A145=VLOOKUP($A145&amp;"."&amp;$C145,UncollectibleLookup,2,FALSE),$C145=VLOOKUP($A145&amp;"."&amp;$C145,UncollectibleLookup,4,FALSE)),0,'Module C Corrected'!AB145),'Module C Corrected'!AB145)</f>
        <v>8451905.2400000002</v>
      </c>
      <c r="AC145" s="2">
        <f>IF(ISBLANK('Module C Corrected'!AC145),"",'Module C Corrected'!AC145)</f>
        <v>5.73</v>
      </c>
      <c r="AD145" s="2">
        <f>IF(ISBLANK('Module C Corrected'!AD145),"",'Module C Corrected'!AD145)</f>
        <v>5.73</v>
      </c>
      <c r="AE145" s="2">
        <f>IF(ISBLANK('Module C Corrected'!AE145),"",'Module C Corrected'!AE145)</f>
        <v>5.73</v>
      </c>
      <c r="AF145" s="2">
        <f>IF(ISBLANK('Module C Corrected'!AF145),"",'Module C Corrected'!AF145)</f>
        <v>5.73</v>
      </c>
      <c r="AG145" s="2">
        <f>IF(ISBLANK('Module C Corrected'!AG145),"",'Module C Corrected'!AG145)</f>
        <v>5.73</v>
      </c>
      <c r="AH145" s="2">
        <f>IF(ISBLANK('Module C Corrected'!AH145),"",'Module C Corrected'!AH145)</f>
        <v>5.73</v>
      </c>
      <c r="AI145" s="2">
        <f>IF(ISBLANK('Module C Corrected'!AI145),"",'Module C Corrected'!AI145)</f>
        <v>5.73</v>
      </c>
      <c r="AJ145" s="2">
        <f>IF(ISBLANK('Module C Corrected'!AJ145),"",'Module C Corrected'!AJ145)</f>
        <v>5.73</v>
      </c>
      <c r="AK145" s="2">
        <f>IF(ISBLANK('Module C Corrected'!AK145),"",'Module C Corrected'!AK145)</f>
        <v>5.73</v>
      </c>
      <c r="AL145" s="2">
        <f>IF(ISBLANK('Module C Corrected'!AL145),"",'Module C Corrected'!AL145)</f>
        <v>5.73</v>
      </c>
      <c r="AM145" s="2">
        <f>IF(ISBLANK('Module C Corrected'!AM145),"",'Module C Corrected'!AM145)</f>
        <v>5.73</v>
      </c>
      <c r="AN145" s="2">
        <f>IF(ISBLANK('Module C Corrected'!AN145),"",'Module C Corrected'!AN145)</f>
        <v>5.73</v>
      </c>
      <c r="AO145" s="33">
        <f ca="1">IFERROR(IF(AND($A145=VLOOKUP($A145&amp;"."&amp;$C145,UncollectibleLookup,2,FALSE),$C145=VLOOKUP($A145&amp;"."&amp;$C145,UncollectibleLookup,4,FALSE)),0,'Module C Corrected'!AO145),'Module C Corrected'!AO145)</f>
        <v>576168.78</v>
      </c>
      <c r="AP145" s="33">
        <f ca="1">IFERROR(IF(AND($A145=VLOOKUP($A145&amp;"."&amp;$C145,UncollectibleLookup,2,FALSE),$C145=VLOOKUP($A145&amp;"."&amp;$C145,UncollectibleLookup,4,FALSE)),0,'Module C Corrected'!AP145),'Module C Corrected'!AP145)</f>
        <v>465820.64</v>
      </c>
      <c r="AQ145" s="33">
        <f ca="1">IFERROR(IF(AND($A145=VLOOKUP($A145&amp;"."&amp;$C145,UncollectibleLookup,2,FALSE),$C145=VLOOKUP($A145&amp;"."&amp;$C145,UncollectibleLookup,4,FALSE)),0,'Module C Corrected'!AQ145),'Module C Corrected'!AQ145)</f>
        <v>393385.49</v>
      </c>
      <c r="AR145" s="33">
        <f ca="1">IFERROR(IF(AND($A145=VLOOKUP($A145&amp;"."&amp;$C145,UncollectibleLookup,2,FALSE),$C145=VLOOKUP($A145&amp;"."&amp;$C145,UncollectibleLookup,4,FALSE)),0,'Module C Corrected'!AR145),'Module C Corrected'!AR145)</f>
        <v>286028.39</v>
      </c>
      <c r="AS145" s="33">
        <f ca="1">IFERROR(IF(AND($A145=VLOOKUP($A145&amp;"."&amp;$C145,UncollectibleLookup,2,FALSE),$C145=VLOOKUP($A145&amp;"."&amp;$C145,UncollectibleLookup,4,FALSE)),0,'Module C Corrected'!AS145),'Module C Corrected'!AS145)</f>
        <v>299465.92</v>
      </c>
      <c r="AT145" s="33">
        <f ca="1">IFERROR(IF(AND($A145=VLOOKUP($A145&amp;"."&amp;$C145,UncollectibleLookup,2,FALSE),$C145=VLOOKUP($A145&amp;"."&amp;$C145,UncollectibleLookup,4,FALSE)),0,'Module C Corrected'!AT145),'Module C Corrected'!AT145)</f>
        <v>178986.3</v>
      </c>
      <c r="AU145" s="33">
        <f ca="1">IFERROR(IF(AND($A145=VLOOKUP($A145&amp;"."&amp;$C145,UncollectibleLookup,2,FALSE),$C145=VLOOKUP($A145&amp;"."&amp;$C145,UncollectibleLookup,4,FALSE)),0,'Module C Corrected'!AU145),'Module C Corrected'!AU145)</f>
        <v>373569.68</v>
      </c>
      <c r="AV145" s="33">
        <f ca="1">IFERROR(IF(AND($A145=VLOOKUP($A145&amp;"."&amp;$C145,UncollectibleLookup,2,FALSE),$C145=VLOOKUP($A145&amp;"."&amp;$C145,UncollectibleLookup,4,FALSE)),0,'Module C Corrected'!AV145),'Module C Corrected'!AV145)</f>
        <v>320506.88</v>
      </c>
      <c r="AW145" s="33">
        <f ca="1">IFERROR(IF(AND($A145=VLOOKUP($A145&amp;"."&amp;$C145,UncollectibleLookup,2,FALSE),$C145=VLOOKUP($A145&amp;"."&amp;$C145,UncollectibleLookup,4,FALSE)),0,'Module C Corrected'!AW145),'Module C Corrected'!AW145)</f>
        <v>802528.95</v>
      </c>
      <c r="AX145" s="33">
        <f ca="1">IFERROR(IF(AND($A145=VLOOKUP($A145&amp;"."&amp;$C145,UncollectibleLookup,2,FALSE),$C145=VLOOKUP($A145&amp;"."&amp;$C145,UncollectibleLookup,4,FALSE)),0,'Module C Corrected'!AX145),'Module C Corrected'!AX145)</f>
        <v>319055.35999999999</v>
      </c>
      <c r="AY145" s="33">
        <f ca="1">IFERROR(IF(AND($A145=VLOOKUP($A145&amp;"."&amp;$C145,UncollectibleLookup,2,FALSE),$C145=VLOOKUP($A145&amp;"."&amp;$C145,UncollectibleLookup,4,FALSE)),0,'Module C Corrected'!AY145),'Module C Corrected'!AY145)</f>
        <v>348072.19</v>
      </c>
      <c r="AZ145" s="33">
        <f ca="1">IFERROR(IF(AND($A145=VLOOKUP($A145&amp;"."&amp;$C145,UncollectibleLookup,2,FALSE),$C145=VLOOKUP($A145&amp;"."&amp;$C145,UncollectibleLookup,4,FALSE)),0,'Module C Corrected'!AZ145),'Module C Corrected'!AZ145)</f>
        <v>484294.17</v>
      </c>
      <c r="BA145" s="31">
        <f t="shared" ca="1" si="78"/>
        <v>-3016.59</v>
      </c>
      <c r="BB145" s="31">
        <f t="shared" ca="1" si="78"/>
        <v>-2438.85</v>
      </c>
      <c r="BC145" s="31">
        <f t="shared" ca="1" si="78"/>
        <v>-2059.61</v>
      </c>
      <c r="BD145" s="31">
        <f t="shared" ca="1" si="78"/>
        <v>-1996.71</v>
      </c>
      <c r="BE145" s="31">
        <f t="shared" ca="1" si="78"/>
        <v>-2090.5100000000002</v>
      </c>
      <c r="BF145" s="31">
        <f t="shared" ca="1" si="78"/>
        <v>-1249.47</v>
      </c>
      <c r="BG145" s="31">
        <f t="shared" ca="1" si="78"/>
        <v>0</v>
      </c>
      <c r="BH145" s="31">
        <f t="shared" ca="1" si="78"/>
        <v>0</v>
      </c>
      <c r="BI145" s="31">
        <f t="shared" ca="1" si="78"/>
        <v>0</v>
      </c>
      <c r="BJ145" s="31">
        <f t="shared" ca="1" si="57"/>
        <v>-6681.79</v>
      </c>
      <c r="BK145" s="31">
        <f t="shared" ca="1" si="57"/>
        <v>-7289.47</v>
      </c>
      <c r="BL145" s="31">
        <f t="shared" ca="1" si="57"/>
        <v>-10142.290000000001</v>
      </c>
      <c r="BM145" s="6">
        <f t="shared" ref="BM145:BO146" ca="1" si="80">VLOOKUP($C145,LossFactorLookup,3,FALSE)</f>
        <v>6.6000000000000003E-2</v>
      </c>
      <c r="BN145" s="6">
        <f t="shared" ca="1" si="80"/>
        <v>6.6000000000000003E-2</v>
      </c>
      <c r="BO145" s="6">
        <f t="shared" ca="1" si="80"/>
        <v>6.6000000000000003E-2</v>
      </c>
      <c r="BP145" s="6">
        <f t="shared" ca="1" si="79"/>
        <v>6.6000000000000003E-2</v>
      </c>
      <c r="BQ145" s="6">
        <f t="shared" ca="1" si="79"/>
        <v>6.6000000000000003E-2</v>
      </c>
      <c r="BR145" s="6">
        <f t="shared" ca="1" si="79"/>
        <v>6.6000000000000003E-2</v>
      </c>
      <c r="BS145" s="6">
        <f t="shared" ca="1" si="79"/>
        <v>6.6000000000000003E-2</v>
      </c>
      <c r="BT145" s="6">
        <f t="shared" ca="1" si="79"/>
        <v>6.6000000000000003E-2</v>
      </c>
      <c r="BU145" s="6">
        <f t="shared" ca="1" si="79"/>
        <v>6.6000000000000003E-2</v>
      </c>
      <c r="BV145" s="6">
        <f t="shared" ca="1" si="79"/>
        <v>6.6000000000000003E-2</v>
      </c>
      <c r="BW145" s="6">
        <f t="shared" ca="1" si="79"/>
        <v>6.6000000000000003E-2</v>
      </c>
      <c r="BX145" s="6">
        <f t="shared" ca="1" si="79"/>
        <v>6.6000000000000003E-2</v>
      </c>
      <c r="BY145" s="31">
        <f t="shared" ca="1" si="61"/>
        <v>663649.9</v>
      </c>
      <c r="BZ145" s="31">
        <f t="shared" ca="1" si="61"/>
        <v>536547.32999999996</v>
      </c>
      <c r="CA145" s="31">
        <f t="shared" ca="1" si="61"/>
        <v>453114.17</v>
      </c>
      <c r="CB145" s="31">
        <f t="shared" ca="1" si="61"/>
        <v>329456.78999999998</v>
      </c>
      <c r="CC145" s="31">
        <f t="shared" ca="1" si="61"/>
        <v>344934.57</v>
      </c>
      <c r="CD145" s="31">
        <f t="shared" ca="1" si="61"/>
        <v>206162.23</v>
      </c>
      <c r="CE145" s="31">
        <f t="shared" ca="1" si="77"/>
        <v>430289.68</v>
      </c>
      <c r="CF145" s="31">
        <f t="shared" ca="1" si="77"/>
        <v>369170.23</v>
      </c>
      <c r="CG145" s="31">
        <f t="shared" ca="1" si="77"/>
        <v>924378.9</v>
      </c>
      <c r="CH145" s="31">
        <f t="shared" ca="1" si="77"/>
        <v>367498.32</v>
      </c>
      <c r="CI145" s="31">
        <f t="shared" ca="1" si="77"/>
        <v>400920.85</v>
      </c>
      <c r="CJ145" s="31">
        <f t="shared" ca="1" si="77"/>
        <v>557825.75</v>
      </c>
      <c r="CK145" s="32">
        <f t="shared" ca="1" si="71"/>
        <v>25138.25</v>
      </c>
      <c r="CL145" s="32">
        <f t="shared" ca="1" si="71"/>
        <v>20323.759999999998</v>
      </c>
      <c r="CM145" s="32">
        <f t="shared" ca="1" si="71"/>
        <v>17163.419999999998</v>
      </c>
      <c r="CN145" s="32">
        <f t="shared" ca="1" si="71"/>
        <v>12479.42</v>
      </c>
      <c r="CO145" s="32">
        <f t="shared" ca="1" si="71"/>
        <v>13065.7</v>
      </c>
      <c r="CP145" s="32">
        <f t="shared" ca="1" si="71"/>
        <v>7809.18</v>
      </c>
      <c r="CQ145" s="32">
        <f t="shared" ca="1" si="71"/>
        <v>16298.85</v>
      </c>
      <c r="CR145" s="32">
        <f t="shared" ca="1" si="71"/>
        <v>13983.72</v>
      </c>
      <c r="CS145" s="32">
        <f t="shared" ca="1" si="71"/>
        <v>35014.35</v>
      </c>
      <c r="CT145" s="32">
        <f t="shared" ca="1" si="71"/>
        <v>13920.39</v>
      </c>
      <c r="CU145" s="32">
        <f t="shared" ca="1" si="71"/>
        <v>15186.4</v>
      </c>
      <c r="CV145" s="32">
        <f t="shared" ca="1" si="71"/>
        <v>21129.759999999998</v>
      </c>
      <c r="CW145" s="31">
        <f t="shared" ca="1" si="70"/>
        <v>115635.95999999999</v>
      </c>
      <c r="CX145" s="31">
        <f t="shared" ca="1" si="70"/>
        <v>93489.299999999959</v>
      </c>
      <c r="CY145" s="31">
        <f t="shared" ca="1" si="70"/>
        <v>78951.709999999977</v>
      </c>
      <c r="CZ145" s="31">
        <f t="shared" ca="1" si="70"/>
        <v>57904.529999999948</v>
      </c>
      <c r="DA145" s="31">
        <f t="shared" ca="1" si="70"/>
        <v>60624.860000000037</v>
      </c>
      <c r="DB145" s="31">
        <f t="shared" ca="1" si="70"/>
        <v>36234.580000000016</v>
      </c>
      <c r="DC145" s="31">
        <f t="shared" ca="1" si="69"/>
        <v>73018.849999999977</v>
      </c>
      <c r="DD145" s="31">
        <f t="shared" ca="1" si="69"/>
        <v>62647.069999999949</v>
      </c>
      <c r="DE145" s="31">
        <f t="shared" ca="1" si="69"/>
        <v>156864.30000000005</v>
      </c>
      <c r="DF145" s="31">
        <f t="shared" ca="1" si="60"/>
        <v>69045.140000000029</v>
      </c>
      <c r="DG145" s="31">
        <f t="shared" ca="1" si="60"/>
        <v>75324.53</v>
      </c>
      <c r="DH145" s="31">
        <f t="shared" ca="1" si="60"/>
        <v>104803.63000000003</v>
      </c>
      <c r="DI145" s="32">
        <f t="shared" ca="1" si="65"/>
        <v>5781.8</v>
      </c>
      <c r="DJ145" s="32">
        <f t="shared" ca="1" si="65"/>
        <v>4674.47</v>
      </c>
      <c r="DK145" s="32">
        <f t="shared" ca="1" si="65"/>
        <v>3947.59</v>
      </c>
      <c r="DL145" s="32">
        <f t="shared" ca="1" si="62"/>
        <v>2895.23</v>
      </c>
      <c r="DM145" s="32">
        <f t="shared" ca="1" si="62"/>
        <v>3031.24</v>
      </c>
      <c r="DN145" s="32">
        <f t="shared" ca="1" si="62"/>
        <v>1811.73</v>
      </c>
      <c r="DO145" s="32">
        <f t="shared" ca="1" si="62"/>
        <v>3650.94</v>
      </c>
      <c r="DP145" s="32">
        <f t="shared" ca="1" si="62"/>
        <v>3132.35</v>
      </c>
      <c r="DQ145" s="32">
        <f t="shared" ca="1" si="62"/>
        <v>7843.22</v>
      </c>
      <c r="DR145" s="32">
        <f t="shared" ca="1" si="72"/>
        <v>3452.26</v>
      </c>
      <c r="DS145" s="32">
        <f t="shared" ca="1" si="72"/>
        <v>3766.23</v>
      </c>
      <c r="DT145" s="32">
        <f t="shared" ca="1" si="72"/>
        <v>5240.18</v>
      </c>
      <c r="DU145" s="31">
        <f t="shared" ca="1" si="66"/>
        <v>37254.46</v>
      </c>
      <c r="DV145" s="31">
        <f t="shared" ca="1" si="66"/>
        <v>29901.11</v>
      </c>
      <c r="DW145" s="31">
        <f t="shared" ca="1" si="66"/>
        <v>25084.93</v>
      </c>
      <c r="DX145" s="31">
        <f t="shared" ca="1" si="63"/>
        <v>18287.060000000001</v>
      </c>
      <c r="DY145" s="31">
        <f t="shared" ca="1" si="63"/>
        <v>19046.52</v>
      </c>
      <c r="DZ145" s="31">
        <f t="shared" ca="1" si="63"/>
        <v>11322.28</v>
      </c>
      <c r="EA145" s="31">
        <f t="shared" ca="1" si="63"/>
        <v>22696.28</v>
      </c>
      <c r="EB145" s="31">
        <f t="shared" ca="1" si="63"/>
        <v>19366.03</v>
      </c>
      <c r="EC145" s="31">
        <f t="shared" ca="1" si="63"/>
        <v>48224.86</v>
      </c>
      <c r="ED145" s="31">
        <f t="shared" ca="1" si="73"/>
        <v>21113.08</v>
      </c>
      <c r="EE145" s="31">
        <f t="shared" ca="1" si="73"/>
        <v>22905.29</v>
      </c>
      <c r="EF145" s="31">
        <f t="shared" ca="1" si="73"/>
        <v>31697.25</v>
      </c>
      <c r="EG145" s="32">
        <f t="shared" ca="1" si="67"/>
        <v>158672.22</v>
      </c>
      <c r="EH145" s="32">
        <f t="shared" ca="1" si="67"/>
        <v>128064.87999999996</v>
      </c>
      <c r="EI145" s="32">
        <f t="shared" ca="1" si="67"/>
        <v>107984.22999999998</v>
      </c>
      <c r="EJ145" s="32">
        <f t="shared" ca="1" si="64"/>
        <v>79086.819999999949</v>
      </c>
      <c r="EK145" s="32">
        <f t="shared" ca="1" si="64"/>
        <v>82702.620000000039</v>
      </c>
      <c r="EL145" s="32">
        <f t="shared" ca="1" si="64"/>
        <v>49368.590000000018</v>
      </c>
      <c r="EM145" s="32">
        <f t="shared" ca="1" si="64"/>
        <v>99366.069999999978</v>
      </c>
      <c r="EN145" s="32">
        <f t="shared" ca="1" si="64"/>
        <v>85145.449999999953</v>
      </c>
      <c r="EO145" s="32">
        <f t="shared" ca="1" si="64"/>
        <v>212932.38000000006</v>
      </c>
      <c r="EP145" s="32">
        <f t="shared" ca="1" si="74"/>
        <v>93610.480000000025</v>
      </c>
      <c r="EQ145" s="32">
        <f t="shared" ca="1" si="74"/>
        <v>101996.04999999999</v>
      </c>
      <c r="ER145" s="32">
        <f t="shared" ca="1" si="74"/>
        <v>141741.06000000003</v>
      </c>
    </row>
    <row r="146" spans="1:148">
      <c r="A146" t="s">
        <v>473</v>
      </c>
      <c r="B146" s="1" t="s">
        <v>87</v>
      </c>
      <c r="C146" t="str">
        <f t="shared" ca="1" si="75"/>
        <v>WEY1</v>
      </c>
      <c r="D146" t="str">
        <f t="shared" ca="1" si="76"/>
        <v>Weyerhaeuser</v>
      </c>
      <c r="E146" s="51">
        <f ca="1">IFERROR(IF(AND($A146=VLOOKUP($A146&amp;"."&amp;$C146,UncollectibleLookup,2,FALSE),$C146=VLOOKUP($A146&amp;"."&amp;$C146,UncollectibleLookup,4,FALSE)),0,'Module C Corrected'!E146),'Module C Corrected'!E146)</f>
        <v>4.3333000000000004</v>
      </c>
      <c r="F146" s="51">
        <f ca="1">IFERROR(IF(AND($A146=VLOOKUP($A146&amp;"."&amp;$C146,UncollectibleLookup,2,FALSE),$C146=VLOOKUP($A146&amp;"."&amp;$C146,UncollectibleLookup,4,FALSE)),0,'Module C Corrected'!F146),'Module C Corrected'!F146)</f>
        <v>0.4214</v>
      </c>
      <c r="G146" s="51">
        <f ca="1">IFERROR(IF(AND($A146=VLOOKUP($A146&amp;"."&amp;$C146,UncollectibleLookup,2,FALSE),$C146=VLOOKUP($A146&amp;"."&amp;$C146,UncollectibleLookup,4,FALSE)),0,'Module C Corrected'!G146),'Module C Corrected'!G146)</f>
        <v>0</v>
      </c>
      <c r="H146" s="51">
        <f ca="1">IFERROR(IF(AND($A146=VLOOKUP($A146&amp;"."&amp;$C146,UncollectibleLookup,2,FALSE),$C146=VLOOKUP($A146&amp;"."&amp;$C146,UncollectibleLookup,4,FALSE)),0,'Module C Corrected'!H146),'Module C Corrected'!H146)</f>
        <v>1.9577</v>
      </c>
      <c r="I146" s="51">
        <f ca="1">IFERROR(IF(AND($A146=VLOOKUP($A146&amp;"."&amp;$C146,UncollectibleLookup,2,FALSE),$C146=VLOOKUP($A146&amp;"."&amp;$C146,UncollectibleLookup,4,FALSE)),0,'Module C Corrected'!I146),'Module C Corrected'!I146)</f>
        <v>5.91E-2</v>
      </c>
      <c r="J146" s="51">
        <f ca="1">IFERROR(IF(AND($A146=VLOOKUP($A146&amp;"."&amp;$C146,UncollectibleLookup,2,FALSE),$C146=VLOOKUP($A146&amp;"."&amp;$C146,UncollectibleLookup,4,FALSE)),0,'Module C Corrected'!J146),'Module C Corrected'!J146)</f>
        <v>0</v>
      </c>
      <c r="K146" s="51">
        <f ca="1">IFERROR(IF(AND($A146=VLOOKUP($A146&amp;"."&amp;$C146,UncollectibleLookup,2,FALSE),$C146=VLOOKUP($A146&amp;"."&amp;$C146,UncollectibleLookup,4,FALSE)),0,'Module C Corrected'!K146),'Module C Corrected'!K146)</f>
        <v>0</v>
      </c>
      <c r="L146" s="51">
        <f ca="1">IFERROR(IF(AND($A146=VLOOKUP($A146&amp;"."&amp;$C146,UncollectibleLookup,2,FALSE),$C146=VLOOKUP($A146&amp;"."&amp;$C146,UncollectibleLookup,4,FALSE)),0,'Module C Corrected'!L146),'Module C Corrected'!L146)</f>
        <v>0</v>
      </c>
      <c r="M146" s="51">
        <f ca="1">IFERROR(IF(AND($A146=VLOOKUP($A146&amp;"."&amp;$C146,UncollectibleLookup,2,FALSE),$C146=VLOOKUP($A146&amp;"."&amp;$C146,UncollectibleLookup,4,FALSE)),0,'Module C Corrected'!M146),'Module C Corrected'!M146)</f>
        <v>0</v>
      </c>
      <c r="N146" s="51">
        <f ca="1">IFERROR(IF(AND($A146=VLOOKUP($A146&amp;"."&amp;$C146,UncollectibleLookup,2,FALSE),$C146=VLOOKUP($A146&amp;"."&amp;$C146,UncollectibleLookup,4,FALSE)),0,'Module C Corrected'!N146),'Module C Corrected'!N146)</f>
        <v>0</v>
      </c>
      <c r="O146" s="51">
        <f ca="1">IFERROR(IF(AND($A146=VLOOKUP($A146&amp;"."&amp;$C146,UncollectibleLookup,2,FALSE),$C146=VLOOKUP($A146&amp;"."&amp;$C146,UncollectibleLookup,4,FALSE)),0,'Module C Corrected'!O146),'Module C Corrected'!O146)</f>
        <v>9.3325999999999993</v>
      </c>
      <c r="P146" s="51">
        <f ca="1">IFERROR(IF(AND($A146=VLOOKUP($A146&amp;"."&amp;$C146,UncollectibleLookup,2,FALSE),$C146=VLOOKUP($A146&amp;"."&amp;$C146,UncollectibleLookup,4,FALSE)),0,'Module C Corrected'!P146),'Module C Corrected'!P146)</f>
        <v>4.7847999999999997</v>
      </c>
      <c r="Q146" s="32">
        <f ca="1">IFERROR(IF(AND($A146=VLOOKUP($A146&amp;"."&amp;$C146,UncollectibleLookup,2,FALSE),$C146=VLOOKUP($A146&amp;"."&amp;$C146,UncollectibleLookup,4,FALSE)),0,'Module C Corrected'!Q146),'Module C Corrected'!Q146)</f>
        <v>129.53</v>
      </c>
      <c r="R146" s="32">
        <f ca="1">IFERROR(IF(AND($A146=VLOOKUP($A146&amp;"."&amp;$C146,UncollectibleLookup,2,FALSE),$C146=VLOOKUP($A146&amp;"."&amp;$C146,UncollectibleLookup,4,FALSE)),0,'Module C Corrected'!R146),'Module C Corrected'!R146)</f>
        <v>14.23</v>
      </c>
      <c r="S146" s="32">
        <f ca="1">IFERROR(IF(AND($A146=VLOOKUP($A146&amp;"."&amp;$C146,UncollectibleLookup,2,FALSE),$C146=VLOOKUP($A146&amp;"."&amp;$C146,UncollectibleLookup,4,FALSE)),0,'Module C Corrected'!S146),'Module C Corrected'!S146)</f>
        <v>0</v>
      </c>
      <c r="T146" s="32">
        <f ca="1">IFERROR(IF(AND($A146=VLOOKUP($A146&amp;"."&amp;$C146,UncollectibleLookup,2,FALSE),$C146=VLOOKUP($A146&amp;"."&amp;$C146,UncollectibleLookup,4,FALSE)),0,'Module C Corrected'!T146),'Module C Corrected'!T146)</f>
        <v>81.489999999999995</v>
      </c>
      <c r="U146" s="32">
        <f ca="1">IFERROR(IF(AND($A146=VLOOKUP($A146&amp;"."&amp;$C146,UncollectibleLookup,2,FALSE),$C146=VLOOKUP($A146&amp;"."&amp;$C146,UncollectibleLookup,4,FALSE)),0,'Module C Corrected'!U146),'Module C Corrected'!U146)</f>
        <v>1.17</v>
      </c>
      <c r="V146" s="32">
        <f ca="1">IFERROR(IF(AND($A146=VLOOKUP($A146&amp;"."&amp;$C146,UncollectibleLookup,2,FALSE),$C146=VLOOKUP($A146&amp;"."&amp;$C146,UncollectibleLookup,4,FALSE)),0,'Module C Corrected'!V146),'Module C Corrected'!V146)</f>
        <v>0</v>
      </c>
      <c r="W146" s="32">
        <f ca="1">IFERROR(IF(AND($A146=VLOOKUP($A146&amp;"."&amp;$C146,UncollectibleLookup,2,FALSE),$C146=VLOOKUP($A146&amp;"."&amp;$C146,UncollectibleLookup,4,FALSE)),0,'Module C Corrected'!W146),'Module C Corrected'!W146)</f>
        <v>0</v>
      </c>
      <c r="X146" s="32">
        <f ca="1">IFERROR(IF(AND($A146=VLOOKUP($A146&amp;"."&amp;$C146,UncollectibleLookup,2,FALSE),$C146=VLOOKUP($A146&amp;"."&amp;$C146,UncollectibleLookup,4,FALSE)),0,'Module C Corrected'!X146),'Module C Corrected'!X146)</f>
        <v>0</v>
      </c>
      <c r="Y146" s="32">
        <f ca="1">IFERROR(IF(AND($A146=VLOOKUP($A146&amp;"."&amp;$C146,UncollectibleLookup,2,FALSE),$C146=VLOOKUP($A146&amp;"."&amp;$C146,UncollectibleLookup,4,FALSE)),0,'Module C Corrected'!Y146),'Module C Corrected'!Y146)</f>
        <v>0</v>
      </c>
      <c r="Z146" s="32">
        <f ca="1">IFERROR(IF(AND($A146=VLOOKUP($A146&amp;"."&amp;$C146,UncollectibleLookup,2,FALSE),$C146=VLOOKUP($A146&amp;"."&amp;$C146,UncollectibleLookup,4,FALSE)),0,'Module C Corrected'!Z146),'Module C Corrected'!Z146)</f>
        <v>0</v>
      </c>
      <c r="AA146" s="32">
        <f ca="1">IFERROR(IF(AND($A146=VLOOKUP($A146&amp;"."&amp;$C146,UncollectibleLookup,2,FALSE),$C146=VLOOKUP($A146&amp;"."&amp;$C146,UncollectibleLookup,4,FALSE)),0,'Module C Corrected'!AA146),'Module C Corrected'!AA146)</f>
        <v>452.19</v>
      </c>
      <c r="AB146" s="32">
        <f ca="1">IFERROR(IF(AND($A146=VLOOKUP($A146&amp;"."&amp;$C146,UncollectibleLookup,2,FALSE),$C146=VLOOKUP($A146&amp;"."&amp;$C146,UncollectibleLookup,4,FALSE)),0,'Module C Corrected'!AB146),'Module C Corrected'!AB146)</f>
        <v>121.79</v>
      </c>
      <c r="AC146" s="2">
        <f>IF(ISBLANK('Module C Corrected'!AC146),"",'Module C Corrected'!AC146)</f>
        <v>-3.01</v>
      </c>
      <c r="AD146" s="2">
        <f>IF(ISBLANK('Module C Corrected'!AD146),"",'Module C Corrected'!AD146)</f>
        <v>-3.01</v>
      </c>
      <c r="AE146" s="2">
        <f>IF(ISBLANK('Module C Corrected'!AE146),"",'Module C Corrected'!AE146)</f>
        <v>-3.01</v>
      </c>
      <c r="AF146" s="2">
        <f>IF(ISBLANK('Module C Corrected'!AF146),"",'Module C Corrected'!AF146)</f>
        <v>-3.01</v>
      </c>
      <c r="AG146" s="2">
        <f>IF(ISBLANK('Module C Corrected'!AG146),"",'Module C Corrected'!AG146)</f>
        <v>-3.01</v>
      </c>
      <c r="AH146" s="2">
        <f>IF(ISBLANK('Module C Corrected'!AH146),"",'Module C Corrected'!AH146)</f>
        <v>-3.01</v>
      </c>
      <c r="AI146" s="2">
        <f>IF(ISBLANK('Module C Corrected'!AI146),"",'Module C Corrected'!AI146)</f>
        <v>-3.01</v>
      </c>
      <c r="AJ146" s="2">
        <f>IF(ISBLANK('Module C Corrected'!AJ146),"",'Module C Corrected'!AJ146)</f>
        <v>-3.01</v>
      </c>
      <c r="AK146" s="2">
        <f>IF(ISBLANK('Module C Corrected'!AK146),"",'Module C Corrected'!AK146)</f>
        <v>-3.01</v>
      </c>
      <c r="AL146" s="2">
        <f>IF(ISBLANK('Module C Corrected'!AL146),"",'Module C Corrected'!AL146)</f>
        <v>-3.01</v>
      </c>
      <c r="AM146" s="2">
        <f>IF(ISBLANK('Module C Corrected'!AM146),"",'Module C Corrected'!AM146)</f>
        <v>-3.01</v>
      </c>
      <c r="AN146" s="2">
        <f>IF(ISBLANK('Module C Corrected'!AN146),"",'Module C Corrected'!AN146)</f>
        <v>-3.01</v>
      </c>
      <c r="AO146" s="33">
        <f ca="1">IFERROR(IF(AND($A146=VLOOKUP($A146&amp;"."&amp;$C146,UncollectibleLookup,2,FALSE),$C146=VLOOKUP($A146&amp;"."&amp;$C146,UncollectibleLookup,4,FALSE)),0,'Module C Corrected'!AO146),'Module C Corrected'!AO146)</f>
        <v>-3.9</v>
      </c>
      <c r="AP146" s="33">
        <f ca="1">IFERROR(IF(AND($A146=VLOOKUP($A146&amp;"."&amp;$C146,UncollectibleLookup,2,FALSE),$C146=VLOOKUP($A146&amp;"."&amp;$C146,UncollectibleLookup,4,FALSE)),0,'Module C Corrected'!AP146),'Module C Corrected'!AP146)</f>
        <v>-0.43</v>
      </c>
      <c r="AQ146" s="33">
        <f ca="1">IFERROR(IF(AND($A146=VLOOKUP($A146&amp;"."&amp;$C146,UncollectibleLookup,2,FALSE),$C146=VLOOKUP($A146&amp;"."&amp;$C146,UncollectibleLookup,4,FALSE)),0,'Module C Corrected'!AQ146),'Module C Corrected'!AQ146)</f>
        <v>0</v>
      </c>
      <c r="AR146" s="33">
        <f ca="1">IFERROR(IF(AND($A146=VLOOKUP($A146&amp;"."&amp;$C146,UncollectibleLookup,2,FALSE),$C146=VLOOKUP($A146&amp;"."&amp;$C146,UncollectibleLookup,4,FALSE)),0,'Module C Corrected'!AR146),'Module C Corrected'!AR146)</f>
        <v>-2.4500000000000002</v>
      </c>
      <c r="AS146" s="33">
        <f ca="1">IFERROR(IF(AND($A146=VLOOKUP($A146&amp;"."&amp;$C146,UncollectibleLookup,2,FALSE),$C146=VLOOKUP($A146&amp;"."&amp;$C146,UncollectibleLookup,4,FALSE)),0,'Module C Corrected'!AS146),'Module C Corrected'!AS146)</f>
        <v>-0.04</v>
      </c>
      <c r="AT146" s="33">
        <f ca="1">IFERROR(IF(AND($A146=VLOOKUP($A146&amp;"."&amp;$C146,UncollectibleLookup,2,FALSE),$C146=VLOOKUP($A146&amp;"."&amp;$C146,UncollectibleLookup,4,FALSE)),0,'Module C Corrected'!AT146),'Module C Corrected'!AT146)</f>
        <v>0</v>
      </c>
      <c r="AU146" s="33">
        <f ca="1">IFERROR(IF(AND($A146=VLOOKUP($A146&amp;"."&amp;$C146,UncollectibleLookup,2,FALSE),$C146=VLOOKUP($A146&amp;"."&amp;$C146,UncollectibleLookup,4,FALSE)),0,'Module C Corrected'!AU146),'Module C Corrected'!AU146)</f>
        <v>0</v>
      </c>
      <c r="AV146" s="33">
        <f ca="1">IFERROR(IF(AND($A146=VLOOKUP($A146&amp;"."&amp;$C146,UncollectibleLookup,2,FALSE),$C146=VLOOKUP($A146&amp;"."&amp;$C146,UncollectibleLookup,4,FALSE)),0,'Module C Corrected'!AV146),'Module C Corrected'!AV146)</f>
        <v>0</v>
      </c>
      <c r="AW146" s="33">
        <f ca="1">IFERROR(IF(AND($A146=VLOOKUP($A146&amp;"."&amp;$C146,UncollectibleLookup,2,FALSE),$C146=VLOOKUP($A146&amp;"."&amp;$C146,UncollectibleLookup,4,FALSE)),0,'Module C Corrected'!AW146),'Module C Corrected'!AW146)</f>
        <v>0</v>
      </c>
      <c r="AX146" s="33">
        <f ca="1">IFERROR(IF(AND($A146=VLOOKUP($A146&amp;"."&amp;$C146,UncollectibleLookup,2,FALSE),$C146=VLOOKUP($A146&amp;"."&amp;$C146,UncollectibleLookup,4,FALSE)),0,'Module C Corrected'!AX146),'Module C Corrected'!AX146)</f>
        <v>0</v>
      </c>
      <c r="AY146" s="33">
        <f ca="1">IFERROR(IF(AND($A146=VLOOKUP($A146&amp;"."&amp;$C146,UncollectibleLookup,2,FALSE),$C146=VLOOKUP($A146&amp;"."&amp;$C146,UncollectibleLookup,4,FALSE)),0,'Module C Corrected'!AY146),'Module C Corrected'!AY146)</f>
        <v>-13.61</v>
      </c>
      <c r="AZ146" s="33">
        <f ca="1">IFERROR(IF(AND($A146=VLOOKUP($A146&amp;"."&amp;$C146,UncollectibleLookup,2,FALSE),$C146=VLOOKUP($A146&amp;"."&amp;$C146,UncollectibleLookup,4,FALSE)),0,'Module C Corrected'!AZ146),'Module C Corrected'!AZ146)</f>
        <v>-3.67</v>
      </c>
      <c r="BA146" s="31">
        <f t="shared" ca="1" si="78"/>
        <v>-0.04</v>
      </c>
      <c r="BB146" s="31">
        <f t="shared" ca="1" si="78"/>
        <v>0</v>
      </c>
      <c r="BC146" s="31">
        <f t="shared" ca="1" si="78"/>
        <v>0</v>
      </c>
      <c r="BD146" s="31">
        <f t="shared" ca="1" si="78"/>
        <v>-0.03</v>
      </c>
      <c r="BE146" s="31">
        <f t="shared" ca="1" si="78"/>
        <v>0</v>
      </c>
      <c r="BF146" s="31">
        <f t="shared" ca="1" si="78"/>
        <v>0</v>
      </c>
      <c r="BG146" s="31">
        <f t="shared" ca="1" si="78"/>
        <v>0</v>
      </c>
      <c r="BH146" s="31">
        <f t="shared" ca="1" si="78"/>
        <v>0</v>
      </c>
      <c r="BI146" s="31">
        <f t="shared" ca="1" si="78"/>
        <v>0</v>
      </c>
      <c r="BJ146" s="31">
        <f t="shared" ca="1" si="57"/>
        <v>0</v>
      </c>
      <c r="BK146" s="31">
        <f t="shared" ca="1" si="57"/>
        <v>-0.54</v>
      </c>
      <c r="BL146" s="31">
        <f t="shared" ca="1" si="57"/>
        <v>-0.15</v>
      </c>
      <c r="BM146" s="6">
        <f t="shared" ca="1" si="80"/>
        <v>1.55E-2</v>
      </c>
      <c r="BN146" s="6">
        <f t="shared" ca="1" si="80"/>
        <v>1.55E-2</v>
      </c>
      <c r="BO146" s="6">
        <f t="shared" ca="1" si="80"/>
        <v>1.55E-2</v>
      </c>
      <c r="BP146" s="6">
        <f t="shared" ca="1" si="79"/>
        <v>1.55E-2</v>
      </c>
      <c r="BQ146" s="6">
        <f t="shared" ca="1" si="79"/>
        <v>1.55E-2</v>
      </c>
      <c r="BR146" s="6">
        <f t="shared" ca="1" si="79"/>
        <v>1.55E-2</v>
      </c>
      <c r="BS146" s="6">
        <f t="shared" ca="1" si="79"/>
        <v>1.55E-2</v>
      </c>
      <c r="BT146" s="6">
        <f t="shared" ca="1" si="79"/>
        <v>1.55E-2</v>
      </c>
      <c r="BU146" s="6">
        <f t="shared" ca="1" si="79"/>
        <v>1.55E-2</v>
      </c>
      <c r="BV146" s="6">
        <f t="shared" ca="1" si="79"/>
        <v>1.55E-2</v>
      </c>
      <c r="BW146" s="6">
        <f t="shared" ca="1" si="79"/>
        <v>1.55E-2</v>
      </c>
      <c r="BX146" s="6">
        <f t="shared" ca="1" si="79"/>
        <v>1.55E-2</v>
      </c>
      <c r="BY146" s="31">
        <f t="shared" ca="1" si="61"/>
        <v>2.0099999999999998</v>
      </c>
      <c r="BZ146" s="31">
        <f t="shared" ca="1" si="61"/>
        <v>0.22</v>
      </c>
      <c r="CA146" s="31">
        <f t="shared" ca="1" si="61"/>
        <v>0</v>
      </c>
      <c r="CB146" s="31">
        <f t="shared" ca="1" si="61"/>
        <v>1.26</v>
      </c>
      <c r="CC146" s="31">
        <f t="shared" ca="1" si="61"/>
        <v>0.02</v>
      </c>
      <c r="CD146" s="31">
        <f t="shared" ca="1" si="61"/>
        <v>0</v>
      </c>
      <c r="CE146" s="31">
        <f t="shared" ca="1" si="77"/>
        <v>0</v>
      </c>
      <c r="CF146" s="31">
        <f t="shared" ca="1" si="77"/>
        <v>0</v>
      </c>
      <c r="CG146" s="31">
        <f t="shared" ca="1" si="77"/>
        <v>0</v>
      </c>
      <c r="CH146" s="31">
        <f t="shared" ca="1" si="77"/>
        <v>0</v>
      </c>
      <c r="CI146" s="31">
        <f t="shared" ca="1" si="77"/>
        <v>7.01</v>
      </c>
      <c r="CJ146" s="31">
        <f t="shared" ca="1" si="77"/>
        <v>1.89</v>
      </c>
      <c r="CK146" s="32">
        <f t="shared" ca="1" si="71"/>
        <v>0.32</v>
      </c>
      <c r="CL146" s="32">
        <f t="shared" ca="1" si="71"/>
        <v>0.04</v>
      </c>
      <c r="CM146" s="32">
        <f t="shared" ca="1" si="71"/>
        <v>0</v>
      </c>
      <c r="CN146" s="32">
        <f t="shared" ca="1" si="71"/>
        <v>0.2</v>
      </c>
      <c r="CO146" s="32">
        <f t="shared" ca="1" si="71"/>
        <v>0</v>
      </c>
      <c r="CP146" s="32">
        <f t="shared" ca="1" si="71"/>
        <v>0</v>
      </c>
      <c r="CQ146" s="32">
        <f t="shared" ca="1" si="71"/>
        <v>0</v>
      </c>
      <c r="CR146" s="32">
        <f t="shared" ca="1" si="71"/>
        <v>0</v>
      </c>
      <c r="CS146" s="32">
        <f t="shared" ca="1" si="71"/>
        <v>0</v>
      </c>
      <c r="CT146" s="32">
        <f t="shared" ca="1" si="71"/>
        <v>0</v>
      </c>
      <c r="CU146" s="32">
        <f t="shared" ca="1" si="71"/>
        <v>1.1299999999999999</v>
      </c>
      <c r="CV146" s="32">
        <f t="shared" ca="1" si="71"/>
        <v>0.3</v>
      </c>
      <c r="CW146" s="31">
        <f t="shared" ca="1" si="70"/>
        <v>6.27</v>
      </c>
      <c r="CX146" s="31">
        <f t="shared" ca="1" si="70"/>
        <v>0.69</v>
      </c>
      <c r="CY146" s="31">
        <f t="shared" ca="1" si="70"/>
        <v>0</v>
      </c>
      <c r="CZ146" s="31">
        <f t="shared" ca="1" si="70"/>
        <v>3.94</v>
      </c>
      <c r="DA146" s="31">
        <f t="shared" ca="1" si="70"/>
        <v>0.06</v>
      </c>
      <c r="DB146" s="31">
        <f t="shared" ca="1" si="70"/>
        <v>0</v>
      </c>
      <c r="DC146" s="31">
        <f t="shared" ca="1" si="69"/>
        <v>0</v>
      </c>
      <c r="DD146" s="31">
        <f t="shared" ca="1" si="69"/>
        <v>0</v>
      </c>
      <c r="DE146" s="31">
        <f t="shared" ca="1" si="69"/>
        <v>0</v>
      </c>
      <c r="DF146" s="31">
        <f t="shared" ca="1" si="60"/>
        <v>0</v>
      </c>
      <c r="DG146" s="31">
        <f t="shared" ca="1" si="60"/>
        <v>22.29</v>
      </c>
      <c r="DH146" s="31">
        <f t="shared" ca="1" si="60"/>
        <v>6.01</v>
      </c>
      <c r="DI146" s="32">
        <f t="shared" ca="1" si="65"/>
        <v>0.31</v>
      </c>
      <c r="DJ146" s="32">
        <f t="shared" ca="1" si="65"/>
        <v>0.03</v>
      </c>
      <c r="DK146" s="32">
        <f t="shared" ca="1" si="65"/>
        <v>0</v>
      </c>
      <c r="DL146" s="32">
        <f t="shared" ca="1" si="62"/>
        <v>0.2</v>
      </c>
      <c r="DM146" s="32">
        <f t="shared" ca="1" si="62"/>
        <v>0</v>
      </c>
      <c r="DN146" s="32">
        <f t="shared" ca="1" si="62"/>
        <v>0</v>
      </c>
      <c r="DO146" s="32">
        <f t="shared" ca="1" si="62"/>
        <v>0</v>
      </c>
      <c r="DP146" s="32">
        <f t="shared" ca="1" si="62"/>
        <v>0</v>
      </c>
      <c r="DQ146" s="32">
        <f t="shared" ca="1" si="62"/>
        <v>0</v>
      </c>
      <c r="DR146" s="32">
        <f t="shared" ca="1" si="72"/>
        <v>0</v>
      </c>
      <c r="DS146" s="32">
        <f t="shared" ca="1" si="72"/>
        <v>1.1100000000000001</v>
      </c>
      <c r="DT146" s="32">
        <f t="shared" ca="1" si="72"/>
        <v>0.3</v>
      </c>
      <c r="DU146" s="31">
        <f t="shared" ca="1" si="66"/>
        <v>2.02</v>
      </c>
      <c r="DV146" s="31">
        <f t="shared" ca="1" si="66"/>
        <v>0.22</v>
      </c>
      <c r="DW146" s="31">
        <f t="shared" ca="1" si="66"/>
        <v>0</v>
      </c>
      <c r="DX146" s="31">
        <f t="shared" ca="1" si="63"/>
        <v>1.24</v>
      </c>
      <c r="DY146" s="31">
        <f t="shared" ca="1" si="63"/>
        <v>0.02</v>
      </c>
      <c r="DZ146" s="31">
        <f t="shared" ca="1" si="63"/>
        <v>0</v>
      </c>
      <c r="EA146" s="31">
        <f t="shared" ca="1" si="63"/>
        <v>0</v>
      </c>
      <c r="EB146" s="31">
        <f t="shared" ca="1" si="63"/>
        <v>0</v>
      </c>
      <c r="EC146" s="31">
        <f t="shared" ca="1" si="63"/>
        <v>0</v>
      </c>
      <c r="ED146" s="31">
        <f t="shared" ca="1" si="73"/>
        <v>0</v>
      </c>
      <c r="EE146" s="31">
        <f t="shared" ca="1" si="73"/>
        <v>6.78</v>
      </c>
      <c r="EF146" s="31">
        <f t="shared" ca="1" si="73"/>
        <v>1.82</v>
      </c>
      <c r="EG146" s="32">
        <f t="shared" ca="1" si="67"/>
        <v>8.6</v>
      </c>
      <c r="EH146" s="32">
        <f t="shared" ca="1" si="67"/>
        <v>0.94</v>
      </c>
      <c r="EI146" s="32">
        <f t="shared" ca="1" si="67"/>
        <v>0</v>
      </c>
      <c r="EJ146" s="32">
        <f t="shared" ca="1" si="64"/>
        <v>5.38</v>
      </c>
      <c r="EK146" s="32">
        <f t="shared" ca="1" si="64"/>
        <v>0.08</v>
      </c>
      <c r="EL146" s="32">
        <f t="shared" ca="1" si="64"/>
        <v>0</v>
      </c>
      <c r="EM146" s="32">
        <f t="shared" ca="1" si="64"/>
        <v>0</v>
      </c>
      <c r="EN146" s="32">
        <f t="shared" ca="1" si="64"/>
        <v>0</v>
      </c>
      <c r="EO146" s="32">
        <f t="shared" ca="1" si="64"/>
        <v>0</v>
      </c>
      <c r="EP146" s="32">
        <f t="shared" ca="1" si="74"/>
        <v>0</v>
      </c>
      <c r="EQ146" s="32">
        <f t="shared" ca="1" si="74"/>
        <v>30.18</v>
      </c>
      <c r="ER146" s="32">
        <f t="shared" ca="1" si="74"/>
        <v>8.129999999999999</v>
      </c>
    </row>
    <row r="148" spans="1:148">
      <c r="A148" t="s">
        <v>511</v>
      </c>
    </row>
    <row r="149" spans="1:148">
      <c r="A149" t="s">
        <v>520</v>
      </c>
    </row>
    <row r="150" spans="1:148">
      <c r="A150" t="s">
        <v>512</v>
      </c>
    </row>
    <row r="151" spans="1:148">
      <c r="A151" t="s">
        <v>513</v>
      </c>
    </row>
    <row r="152" spans="1:148">
      <c r="A152" t="s">
        <v>514</v>
      </c>
    </row>
    <row r="153" spans="1:148">
      <c r="A153" t="s">
        <v>515</v>
      </c>
    </row>
    <row r="154" spans="1:148">
      <c r="A154" t="s">
        <v>516</v>
      </c>
    </row>
  </sheetData>
  <mergeCells count="8">
    <mergeCell ref="DS3:DT3"/>
    <mergeCell ref="EQ3:ER3"/>
    <mergeCell ref="BK2:BL2"/>
    <mergeCell ref="O3:P3"/>
    <mergeCell ref="AA3:AB3"/>
    <mergeCell ref="AY3:AZ3"/>
    <mergeCell ref="CI3:CJ3"/>
    <mergeCell ref="DG3:DH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13 Aug 2021&amp;C&amp;9Page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CC7F4-59F2-4740-9D81-47477C187826}">
  <dimension ref="A1:BX154"/>
  <sheetViews>
    <sheetView showZeros="0" workbookViewId="0">
      <pane xSplit="3" ySplit="4" topLeftCell="D5" activePane="bottomRight" state="frozen"/>
      <selection activeCell="D5" sqref="D5"/>
      <selection pane="topRight" activeCell="D5" sqref="D5"/>
      <selection pane="bottomLeft" activeCell="D5" sqref="D5"/>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5"/>
    <col min="17" max="40" width="12.7109375" style="31"/>
    <col min="41" max="46" width="12.85546875" style="55" bestFit="1" customWidth="1"/>
    <col min="47" max="47" width="13.28515625" style="55" bestFit="1" customWidth="1"/>
    <col min="48" max="51" width="12.85546875" style="55" bestFit="1" customWidth="1"/>
    <col min="52" max="52" width="12.7109375" style="55" customWidth="1"/>
    <col min="53" max="64" width="12.7109375" style="31"/>
    <col min="65" max="70" width="12.85546875" style="55" bestFit="1" customWidth="1"/>
    <col min="71" max="71" width="13.28515625" style="55" bestFit="1" customWidth="1"/>
    <col min="72" max="75" width="12.85546875" style="55" bestFit="1" customWidth="1"/>
    <col min="76" max="76" width="12.7109375" style="55"/>
  </cols>
  <sheetData>
    <row r="1" spans="1:76">
      <c r="A1" s="22" t="s">
        <v>598</v>
      </c>
    </row>
    <row r="2" spans="1:76">
      <c r="A2" s="29" t="str">
        <f>'Total True-Up Adjustments'!A2</f>
        <v>Estimate - August 13, 2021</v>
      </c>
      <c r="B2" s="22"/>
      <c r="E2" s="61" t="s">
        <v>582</v>
      </c>
      <c r="F2" s="61"/>
      <c r="G2" s="61"/>
      <c r="H2" s="61"/>
      <c r="I2" s="61"/>
      <c r="J2" s="61"/>
      <c r="K2" s="61"/>
      <c r="L2" s="61"/>
      <c r="M2" s="61"/>
      <c r="N2" s="61"/>
      <c r="O2" s="61"/>
      <c r="P2" s="23" t="s">
        <v>584</v>
      </c>
      <c r="Q2" s="56" t="s">
        <v>585</v>
      </c>
      <c r="R2" s="56"/>
      <c r="S2" s="56"/>
      <c r="T2" s="56"/>
      <c r="U2" s="56"/>
      <c r="V2" s="56"/>
      <c r="W2" s="56"/>
      <c r="X2" s="56"/>
      <c r="Y2" s="56"/>
      <c r="Z2" s="56"/>
      <c r="AA2" s="56"/>
      <c r="AB2" s="24" t="s">
        <v>587</v>
      </c>
      <c r="AC2" s="61" t="s">
        <v>588</v>
      </c>
      <c r="AD2" s="61"/>
      <c r="AE2" s="61"/>
      <c r="AF2" s="61"/>
      <c r="AG2" s="61"/>
      <c r="AH2" s="61"/>
      <c r="AI2" s="61"/>
      <c r="AJ2" s="61"/>
      <c r="AK2" s="61"/>
      <c r="AL2" s="61"/>
      <c r="AM2" s="61"/>
      <c r="AN2" s="81" t="s">
        <v>589</v>
      </c>
      <c r="AO2" s="56" t="s">
        <v>590</v>
      </c>
      <c r="AP2" s="32"/>
      <c r="AQ2" s="32"/>
      <c r="AR2" s="32"/>
      <c r="AS2" s="32"/>
      <c r="AT2" s="32"/>
      <c r="AU2" s="32"/>
      <c r="AV2" s="32"/>
      <c r="AW2" s="32"/>
      <c r="AX2" s="32"/>
      <c r="AY2" s="32"/>
      <c r="AZ2" s="24" t="s">
        <v>592</v>
      </c>
      <c r="BA2" s="61" t="s">
        <v>593</v>
      </c>
      <c r="BB2" s="61"/>
      <c r="BC2" s="61"/>
      <c r="BD2" s="61"/>
      <c r="BE2" s="61"/>
      <c r="BF2" s="61"/>
      <c r="BG2" s="61"/>
      <c r="BH2" s="61"/>
      <c r="BI2" s="61"/>
      <c r="BJ2" s="61"/>
      <c r="BK2" s="61"/>
      <c r="BL2" s="81" t="s">
        <v>594</v>
      </c>
      <c r="BM2" s="56" t="s">
        <v>595</v>
      </c>
      <c r="BN2" s="32"/>
      <c r="BO2" s="32"/>
      <c r="BP2" s="32"/>
      <c r="BQ2" s="32"/>
      <c r="BR2" s="32"/>
      <c r="BS2" s="32"/>
      <c r="BT2" s="32"/>
      <c r="BU2" s="32"/>
      <c r="BV2" s="32"/>
      <c r="BW2" s="32"/>
      <c r="BX2" s="24" t="s">
        <v>597</v>
      </c>
    </row>
    <row r="3" spans="1:76">
      <c r="E3" s="59" t="s">
        <v>583</v>
      </c>
      <c r="F3" s="60"/>
      <c r="G3" s="60"/>
      <c r="H3" s="60"/>
      <c r="I3" s="60"/>
      <c r="J3" s="60"/>
      <c r="K3" s="60"/>
      <c r="L3" s="60"/>
      <c r="M3" s="60"/>
      <c r="N3" s="60"/>
      <c r="O3" s="82">
        <f ca="1">SUM(E5:P146)</f>
        <v>262360.81000000075</v>
      </c>
      <c r="P3" s="83"/>
      <c r="Q3" s="57" t="s">
        <v>586</v>
      </c>
      <c r="R3" s="58"/>
      <c r="S3" s="58"/>
      <c r="T3" s="58"/>
      <c r="U3" s="58"/>
      <c r="V3" s="58"/>
      <c r="W3" s="58"/>
      <c r="X3" s="58"/>
      <c r="Y3" s="58"/>
      <c r="Z3" s="58"/>
      <c r="AA3" s="84">
        <f ca="1">SUM(Q5:AB146)</f>
        <v>13117.719999999998</v>
      </c>
      <c r="AB3" s="85"/>
      <c r="AC3" s="62">
        <f t="shared" ref="AC3:AN3" ca="1" si="0">VLOOKUP(AC4,CumulativeInterestRate,7,FALSE)</f>
        <v>0.32217018489407895</v>
      </c>
      <c r="AD3" s="62">
        <f t="shared" ca="1" si="0"/>
        <v>0.31983456845572272</v>
      </c>
      <c r="AE3" s="62">
        <f t="shared" ca="1" si="0"/>
        <v>0.31772497941462685</v>
      </c>
      <c r="AF3" s="62">
        <f t="shared" ca="1" si="0"/>
        <v>0.31581402051051727</v>
      </c>
      <c r="AG3" s="62">
        <f t="shared" ca="1" si="0"/>
        <v>0.31417018489407883</v>
      </c>
      <c r="AH3" s="62">
        <f t="shared" ca="1" si="0"/>
        <v>0.31247155475709254</v>
      </c>
      <c r="AI3" s="62">
        <f t="shared" ca="1" si="0"/>
        <v>0.31082771914065416</v>
      </c>
      <c r="AJ3" s="62">
        <f t="shared" ca="1" si="0"/>
        <v>0.30912908900366787</v>
      </c>
      <c r="AK3" s="62">
        <f t="shared" ca="1" si="0"/>
        <v>0.30743045886668158</v>
      </c>
      <c r="AL3" s="62">
        <f t="shared" ca="1" si="0"/>
        <v>0.30578662325024319</v>
      </c>
      <c r="AM3" s="62">
        <f t="shared" ca="1" si="0"/>
        <v>0.3040879931132569</v>
      </c>
      <c r="AN3" s="62">
        <f t="shared" ca="1" si="0"/>
        <v>0.30244415749681852</v>
      </c>
      <c r="AO3" s="57" t="s">
        <v>591</v>
      </c>
      <c r="AP3" s="58"/>
      <c r="AQ3" s="58"/>
      <c r="AR3" s="58"/>
      <c r="AS3" s="58"/>
      <c r="AT3" s="58"/>
      <c r="AU3" s="58"/>
      <c r="AV3" s="58"/>
      <c r="AW3" s="58"/>
      <c r="AX3" s="58"/>
      <c r="AY3" s="84">
        <f ca="1">SUM(AO5:AZ146)</f>
        <v>357286.2200000009</v>
      </c>
      <c r="AZ3" s="85"/>
      <c r="BA3" s="62">
        <f t="shared" ref="BA3:BL3" ca="1" si="1">VLOOKUP(DATE(2021,5,1),AdjustmentsInterestRate,7,FALSE)</f>
        <v>1.1712253911220901E-2</v>
      </c>
      <c r="BB3" s="62">
        <f t="shared" ca="1" si="1"/>
        <v>1.1712253911220901E-2</v>
      </c>
      <c r="BC3" s="62">
        <f t="shared" ca="1" si="1"/>
        <v>1.1712253911220901E-2</v>
      </c>
      <c r="BD3" s="62">
        <f t="shared" ca="1" si="1"/>
        <v>1.1712253911220901E-2</v>
      </c>
      <c r="BE3" s="62">
        <f t="shared" ca="1" si="1"/>
        <v>1.1712253911220901E-2</v>
      </c>
      <c r="BF3" s="62">
        <f t="shared" ca="1" si="1"/>
        <v>1.1712253911220901E-2</v>
      </c>
      <c r="BG3" s="62">
        <f t="shared" ca="1" si="1"/>
        <v>1.1712253911220901E-2</v>
      </c>
      <c r="BH3" s="62">
        <f t="shared" ca="1" si="1"/>
        <v>1.1712253911220901E-2</v>
      </c>
      <c r="BI3" s="62">
        <f t="shared" ca="1" si="1"/>
        <v>1.1712253911220901E-2</v>
      </c>
      <c r="BJ3" s="62">
        <f t="shared" ca="1" si="1"/>
        <v>1.1712253911220901E-2</v>
      </c>
      <c r="BK3" s="62">
        <f t="shared" ca="1" si="1"/>
        <v>1.1712253911220901E-2</v>
      </c>
      <c r="BL3" s="62">
        <f t="shared" ca="1" si="1"/>
        <v>1.1712253911220901E-2</v>
      </c>
      <c r="BM3" s="57" t="s">
        <v>596</v>
      </c>
      <c r="BN3" s="58"/>
      <c r="BO3" s="58"/>
      <c r="BP3" s="58"/>
      <c r="BQ3" s="58"/>
      <c r="BR3" s="58"/>
      <c r="BS3" s="58"/>
      <c r="BT3" s="58"/>
      <c r="BU3" s="58"/>
      <c r="BV3" s="58"/>
      <c r="BW3" s="84">
        <f ca="1">SUM(BM5:BX146)</f>
        <v>360359.06000000105</v>
      </c>
      <c r="BX3" s="85"/>
    </row>
    <row r="4" spans="1:76" s="7" customFormat="1">
      <c r="A4" s="7" t="s">
        <v>8</v>
      </c>
      <c r="B4" s="1" t="s">
        <v>474</v>
      </c>
      <c r="C4" s="7" t="s">
        <v>9</v>
      </c>
      <c r="D4" s="7" t="s">
        <v>10</v>
      </c>
      <c r="E4" s="10">
        <v>39814</v>
      </c>
      <c r="F4" s="10">
        <v>39845</v>
      </c>
      <c r="G4" s="10">
        <v>39873</v>
      </c>
      <c r="H4" s="10">
        <v>39904</v>
      </c>
      <c r="I4" s="10">
        <v>39934</v>
      </c>
      <c r="J4" s="10">
        <v>39965</v>
      </c>
      <c r="K4" s="10">
        <v>39995</v>
      </c>
      <c r="L4" s="10">
        <v>40026</v>
      </c>
      <c r="M4" s="10">
        <v>40057</v>
      </c>
      <c r="N4" s="10">
        <v>40087</v>
      </c>
      <c r="O4" s="10">
        <v>40118</v>
      </c>
      <c r="P4" s="10">
        <v>40148</v>
      </c>
      <c r="Q4" s="9">
        <v>39814</v>
      </c>
      <c r="R4" s="9">
        <v>39845</v>
      </c>
      <c r="S4" s="9">
        <v>39873</v>
      </c>
      <c r="T4" s="9">
        <v>39904</v>
      </c>
      <c r="U4" s="9">
        <v>39934</v>
      </c>
      <c r="V4" s="9">
        <v>39965</v>
      </c>
      <c r="W4" s="9">
        <v>39995</v>
      </c>
      <c r="X4" s="9">
        <v>40026</v>
      </c>
      <c r="Y4" s="9">
        <v>40057</v>
      </c>
      <c r="Z4" s="9">
        <v>40087</v>
      </c>
      <c r="AA4" s="9">
        <v>40118</v>
      </c>
      <c r="AB4" s="9">
        <v>40148</v>
      </c>
      <c r="AC4" s="10">
        <v>39814</v>
      </c>
      <c r="AD4" s="10">
        <v>39845</v>
      </c>
      <c r="AE4" s="10">
        <v>39873</v>
      </c>
      <c r="AF4" s="10">
        <v>39904</v>
      </c>
      <c r="AG4" s="10">
        <v>39934</v>
      </c>
      <c r="AH4" s="10">
        <v>39965</v>
      </c>
      <c r="AI4" s="10">
        <v>39995</v>
      </c>
      <c r="AJ4" s="10">
        <v>40026</v>
      </c>
      <c r="AK4" s="10">
        <v>40057</v>
      </c>
      <c r="AL4" s="10">
        <v>40087</v>
      </c>
      <c r="AM4" s="10">
        <v>40118</v>
      </c>
      <c r="AN4" s="10">
        <v>40148</v>
      </c>
      <c r="AO4" s="9">
        <v>39814</v>
      </c>
      <c r="AP4" s="9">
        <v>39845</v>
      </c>
      <c r="AQ4" s="9">
        <v>39873</v>
      </c>
      <c r="AR4" s="9">
        <v>39904</v>
      </c>
      <c r="AS4" s="9">
        <v>39934</v>
      </c>
      <c r="AT4" s="9">
        <v>39965</v>
      </c>
      <c r="AU4" s="9">
        <v>39995</v>
      </c>
      <c r="AV4" s="9">
        <v>40026</v>
      </c>
      <c r="AW4" s="9">
        <v>40057</v>
      </c>
      <c r="AX4" s="9">
        <v>40087</v>
      </c>
      <c r="AY4" s="9">
        <v>40118</v>
      </c>
      <c r="AZ4" s="9">
        <v>40148</v>
      </c>
      <c r="BA4" s="10">
        <v>39814</v>
      </c>
      <c r="BB4" s="10">
        <v>39845</v>
      </c>
      <c r="BC4" s="10">
        <v>39873</v>
      </c>
      <c r="BD4" s="10">
        <v>39904</v>
      </c>
      <c r="BE4" s="10">
        <v>39934</v>
      </c>
      <c r="BF4" s="10">
        <v>39965</v>
      </c>
      <c r="BG4" s="10">
        <v>39995</v>
      </c>
      <c r="BH4" s="10">
        <v>40026</v>
      </c>
      <c r="BI4" s="10">
        <v>40057</v>
      </c>
      <c r="BJ4" s="10">
        <v>40087</v>
      </c>
      <c r="BK4" s="10">
        <v>40118</v>
      </c>
      <c r="BL4" s="10">
        <v>40148</v>
      </c>
      <c r="BM4" s="9">
        <v>39814</v>
      </c>
      <c r="BN4" s="9">
        <v>39845</v>
      </c>
      <c r="BO4" s="9">
        <v>39873</v>
      </c>
      <c r="BP4" s="9">
        <v>39904</v>
      </c>
      <c r="BQ4" s="9">
        <v>39934</v>
      </c>
      <c r="BR4" s="9">
        <v>39965</v>
      </c>
      <c r="BS4" s="9">
        <v>39995</v>
      </c>
      <c r="BT4" s="9">
        <v>40026</v>
      </c>
      <c r="BU4" s="9">
        <v>40057</v>
      </c>
      <c r="BV4" s="9">
        <v>40087</v>
      </c>
      <c r="BW4" s="9">
        <v>40118</v>
      </c>
      <c r="BX4" s="9">
        <v>40148</v>
      </c>
    </row>
    <row r="5" spans="1:76">
      <c r="A5" t="s">
        <v>433</v>
      </c>
      <c r="B5" s="1" t="s">
        <v>148</v>
      </c>
      <c r="C5" t="str">
        <f t="shared" ref="C5:C68" ca="1" si="2">VLOOKUP($B5,LocationLookup,2,FALSE)</f>
        <v>0000001511</v>
      </c>
      <c r="D5" t="str">
        <f t="shared" ref="D5:D68" ca="1" si="3">VLOOKUP($C5,LossFactorLookup,2,FALSE)</f>
        <v>FortisAlberta Reversing POD - Fort Macleod (15S)</v>
      </c>
      <c r="E5" s="31">
        <f ca="1">'Module C Corrected'!CW5-'Module C Initial'!CW5</f>
        <v>-1.7899999999999991</v>
      </c>
      <c r="F5" s="31">
        <f ca="1">'Module C Corrected'!CX5-'Module C Initial'!CX5</f>
        <v>-0.16999999999999993</v>
      </c>
      <c r="G5" s="31">
        <f ca="1">'Module C Corrected'!CY5-'Module C Initial'!CY5</f>
        <v>-2.1400000000000006</v>
      </c>
      <c r="H5" s="31">
        <f ca="1">'Module C Corrected'!CZ5-'Module C Initial'!CZ5</f>
        <v>0</v>
      </c>
      <c r="I5" s="31">
        <f ca="1">'Module C Corrected'!DA5-'Module C Initial'!DA5</f>
        <v>-3.25</v>
      </c>
      <c r="J5" s="31">
        <f ca="1">'Module C Corrected'!DB5-'Module C Initial'!DB5</f>
        <v>0</v>
      </c>
      <c r="K5" s="31">
        <f ca="1">'Module C Corrected'!DC5-'Module C Initial'!DC5</f>
        <v>-2.0000000000000018E-2</v>
      </c>
      <c r="L5" s="31">
        <f ca="1">'Module C Corrected'!DD5-'Module C Initial'!DD5</f>
        <v>-1.0000000000000009E-2</v>
      </c>
      <c r="M5" s="31">
        <f ca="1">'Module C Corrected'!DE5-'Module C Initial'!DE5</f>
        <v>-1.0000000000000009E-2</v>
      </c>
      <c r="N5" s="31">
        <f ca="1">'Module C Corrected'!DF5-'Module C Initial'!DF5</f>
        <v>-0.23999999999999932</v>
      </c>
      <c r="O5" s="31">
        <f ca="1">'Module C Corrected'!DG5-'Module C Initial'!DG5</f>
        <v>-7.4300000000000068</v>
      </c>
      <c r="P5" s="31">
        <f ca="1">'Module C Corrected'!DH5-'Module C Initial'!DH5</f>
        <v>-5.9999999999999609E-2</v>
      </c>
      <c r="Q5" s="32">
        <f ca="1">'Module C Corrected'!DI5-'Module C Initial'!DI5</f>
        <v>-8.9999999999999858E-2</v>
      </c>
      <c r="R5" s="32">
        <f ca="1">'Module C Corrected'!DJ5-'Module C Initial'!DJ5</f>
        <v>-1.0000000000000009E-2</v>
      </c>
      <c r="S5" s="32">
        <f ca="1">'Module C Corrected'!DK5-'Module C Initial'!DK5</f>
        <v>-0.10000000000000009</v>
      </c>
      <c r="T5" s="32">
        <f ca="1">'Module C Corrected'!DL5-'Module C Initial'!DL5</f>
        <v>0</v>
      </c>
      <c r="U5" s="32">
        <f ca="1">'Module C Corrected'!DM5-'Module C Initial'!DM5</f>
        <v>-0.16999999999999993</v>
      </c>
      <c r="V5" s="32">
        <f ca="1">'Module C Corrected'!DN5-'Module C Initial'!DN5</f>
        <v>0</v>
      </c>
      <c r="W5" s="32">
        <f ca="1">'Module C Corrected'!DO5-'Module C Initial'!DO5</f>
        <v>0</v>
      </c>
      <c r="X5" s="32">
        <f ca="1">'Module C Corrected'!DP5-'Module C Initial'!DP5</f>
        <v>0</v>
      </c>
      <c r="Y5" s="32">
        <f ca="1">'Module C Corrected'!DQ5-'Module C Initial'!DQ5</f>
        <v>0</v>
      </c>
      <c r="Z5" s="32">
        <f ca="1">'Module C Corrected'!DR5-'Module C Initial'!DR5</f>
        <v>-2.0000000000000018E-2</v>
      </c>
      <c r="AA5" s="32">
        <f ca="1">'Module C Corrected'!DS5-'Module C Initial'!DS5</f>
        <v>-0.37000000000000099</v>
      </c>
      <c r="AB5" s="32">
        <f ca="1">'Module C Corrected'!DT5-'Module C Initial'!DT5</f>
        <v>-1.0000000000000009E-2</v>
      </c>
      <c r="AC5" s="31">
        <f ca="1">'Module C Corrected'!DU5-'Module C Initial'!DU5</f>
        <v>-0.58000000000000007</v>
      </c>
      <c r="AD5" s="31">
        <f ca="1">'Module C Corrected'!DV5-'Module C Initial'!DV5</f>
        <v>-4.9999999999999822E-2</v>
      </c>
      <c r="AE5" s="31">
        <f ca="1">'Module C Corrected'!DW5-'Module C Initial'!DW5</f>
        <v>-0.67999999999999972</v>
      </c>
      <c r="AF5" s="31">
        <f ca="1">'Module C Corrected'!DX5-'Module C Initial'!DX5</f>
        <v>0</v>
      </c>
      <c r="AG5" s="31">
        <f ca="1">'Module C Corrected'!DY5-'Module C Initial'!DY5</f>
        <v>-1.0199999999999996</v>
      </c>
      <c r="AH5" s="31">
        <f ca="1">'Module C Corrected'!DZ5-'Module C Initial'!DZ5</f>
        <v>0</v>
      </c>
      <c r="AI5" s="31">
        <f ca="1">'Module C Corrected'!EA5-'Module C Initial'!EA5</f>
        <v>0</v>
      </c>
      <c r="AJ5" s="31">
        <f ca="1">'Module C Corrected'!EB5-'Module C Initial'!EB5</f>
        <v>-1.0000000000000002E-2</v>
      </c>
      <c r="AK5" s="31">
        <f ca="1">'Module C Corrected'!EC5-'Module C Initial'!EC5</f>
        <v>-1.0000000000000002E-2</v>
      </c>
      <c r="AL5" s="31">
        <f ca="1">'Module C Corrected'!ED5-'Module C Initial'!ED5</f>
        <v>-7.0000000000000062E-2</v>
      </c>
      <c r="AM5" s="31">
        <f ca="1">'Module C Corrected'!EE5-'Module C Initial'!EE5</f>
        <v>-2.2600000000000051</v>
      </c>
      <c r="AN5" s="31">
        <f ca="1">'Module C Corrected'!EF5-'Module C Initial'!EF5</f>
        <v>-9.9999999999998979E-3</v>
      </c>
      <c r="AO5" s="32">
        <f ca="1">E5+Q5+AC5</f>
        <v>-2.4599999999999991</v>
      </c>
      <c r="AP5" s="32">
        <f t="shared" ref="AP5:AZ20" ca="1" si="4">F5+R5+AD5</f>
        <v>-0.22999999999999976</v>
      </c>
      <c r="AQ5" s="32">
        <f t="shared" ca="1" si="4"/>
        <v>-2.9200000000000004</v>
      </c>
      <c r="AR5" s="32">
        <f t="shared" ca="1" si="4"/>
        <v>0</v>
      </c>
      <c r="AS5" s="32">
        <f t="shared" ca="1" si="4"/>
        <v>-4.4399999999999995</v>
      </c>
      <c r="AT5" s="32">
        <f t="shared" ca="1" si="4"/>
        <v>0</v>
      </c>
      <c r="AU5" s="32">
        <f t="shared" ca="1" si="4"/>
        <v>-2.0000000000000018E-2</v>
      </c>
      <c r="AV5" s="32">
        <f t="shared" ca="1" si="4"/>
        <v>-2.0000000000000011E-2</v>
      </c>
      <c r="AW5" s="32">
        <f t="shared" ca="1" si="4"/>
        <v>-2.0000000000000011E-2</v>
      </c>
      <c r="AX5" s="32">
        <f t="shared" ca="1" si="4"/>
        <v>-0.3299999999999994</v>
      </c>
      <c r="AY5" s="32">
        <f t="shared" ca="1" si="4"/>
        <v>-10.060000000000013</v>
      </c>
      <c r="AZ5" s="32">
        <f t="shared" ca="1" si="4"/>
        <v>-7.9999999999999516E-2</v>
      </c>
      <c r="BA5" s="31">
        <f ca="1">ROUND(E5*BA$3,2)</f>
        <v>-0.02</v>
      </c>
      <c r="BB5" s="31">
        <f t="shared" ref="BB5:BB68" ca="1" si="5">ROUND(F5*BB$3,2)</f>
        <v>0</v>
      </c>
      <c r="BC5" s="31">
        <f t="shared" ref="BC5:BC68" ca="1" si="6">ROUND(G5*BC$3,2)</f>
        <v>-0.03</v>
      </c>
      <c r="BD5" s="31">
        <f t="shared" ref="BD5:BD68" ca="1" si="7">ROUND(H5*BD$3,2)</f>
        <v>0</v>
      </c>
      <c r="BE5" s="31">
        <f t="shared" ref="BE5:BE68" ca="1" si="8">ROUND(I5*BE$3,2)</f>
        <v>-0.04</v>
      </c>
      <c r="BF5" s="31">
        <f t="shared" ref="BF5:BF68" ca="1" si="9">ROUND(J5*BF$3,2)</f>
        <v>0</v>
      </c>
      <c r="BG5" s="31">
        <f t="shared" ref="BG5:BG68" ca="1" si="10">ROUND(K5*BG$3,2)</f>
        <v>0</v>
      </c>
      <c r="BH5" s="31">
        <f t="shared" ref="BH5:BH68" ca="1" si="11">ROUND(L5*BH$3,2)</f>
        <v>0</v>
      </c>
      <c r="BI5" s="31">
        <f t="shared" ref="BI5:BI68" ca="1" si="12">ROUND(M5*BI$3,2)</f>
        <v>0</v>
      </c>
      <c r="BJ5" s="31">
        <f t="shared" ref="BJ5:BJ68" ca="1" si="13">ROUND(N5*BJ$3,2)</f>
        <v>0</v>
      </c>
      <c r="BK5" s="31">
        <f t="shared" ref="BK5:BK68" ca="1" si="14">ROUND(O5*BK$3,2)</f>
        <v>-0.09</v>
      </c>
      <c r="BL5" s="31">
        <f t="shared" ref="BL5:BL68" ca="1" si="15">ROUND(P5*BL$3,2)</f>
        <v>0</v>
      </c>
      <c r="BM5" s="32">
        <f ca="1">AO5+BA5</f>
        <v>-2.4799999999999991</v>
      </c>
      <c r="BN5" s="32">
        <f t="shared" ref="BN5:BN68" ca="1" si="16">AP5+BB5</f>
        <v>-0.22999999999999976</v>
      </c>
      <c r="BO5" s="32">
        <f t="shared" ref="BO5:BO68" ca="1" si="17">AQ5+BC5</f>
        <v>-2.95</v>
      </c>
      <c r="BP5" s="32">
        <f t="shared" ref="BP5:BP68" ca="1" si="18">AR5+BD5</f>
        <v>0</v>
      </c>
      <c r="BQ5" s="32">
        <f t="shared" ref="BQ5:BQ68" ca="1" si="19">AS5+BE5</f>
        <v>-4.4799999999999995</v>
      </c>
      <c r="BR5" s="32">
        <f t="shared" ref="BR5:BR68" ca="1" si="20">AT5+BF5</f>
        <v>0</v>
      </c>
      <c r="BS5" s="32">
        <f t="shared" ref="BS5:BS68" ca="1" si="21">AU5+BG5</f>
        <v>-2.0000000000000018E-2</v>
      </c>
      <c r="BT5" s="32">
        <f t="shared" ref="BT5:BT68" ca="1" si="22">AV5+BH5</f>
        <v>-2.0000000000000011E-2</v>
      </c>
      <c r="BU5" s="32">
        <f t="shared" ref="BU5:BU68" ca="1" si="23">AW5+BI5</f>
        <v>-2.0000000000000011E-2</v>
      </c>
      <c r="BV5" s="32">
        <f t="shared" ref="BV5:BV68" ca="1" si="24">AX5+BJ5</f>
        <v>-0.3299999999999994</v>
      </c>
      <c r="BW5" s="32">
        <f t="shared" ref="BW5:BW68" ca="1" si="25">AY5+BK5</f>
        <v>-10.150000000000013</v>
      </c>
      <c r="BX5" s="32">
        <f t="shared" ref="BX5:BX68" ca="1" si="26">AZ5+BL5</f>
        <v>-7.9999999999999516E-2</v>
      </c>
    </row>
    <row r="6" spans="1:76">
      <c r="A6" t="s">
        <v>433</v>
      </c>
      <c r="B6" s="1" t="s">
        <v>156</v>
      </c>
      <c r="C6" t="str">
        <f t="shared" ca="1" si="2"/>
        <v>0000006711</v>
      </c>
      <c r="D6" t="str">
        <f t="shared" ca="1" si="3"/>
        <v>FortisAlberta Reversing POD - Stirling (67S)</v>
      </c>
      <c r="E6" s="31">
        <f ca="1">'Module C Corrected'!CW6-'Module C Initial'!CW6</f>
        <v>0</v>
      </c>
      <c r="F6" s="31">
        <f ca="1">'Module C Corrected'!CX6-'Module C Initial'!CX6</f>
        <v>0</v>
      </c>
      <c r="G6" s="31">
        <f ca="1">'Module C Corrected'!CY6-'Module C Initial'!CY6</f>
        <v>0</v>
      </c>
      <c r="H6" s="31">
        <f ca="1">'Module C Corrected'!CZ6-'Module C Initial'!CZ6</f>
        <v>0</v>
      </c>
      <c r="I6" s="31">
        <f ca="1">'Module C Corrected'!DA6-'Module C Initial'!DA6</f>
        <v>0.14999999999999858</v>
      </c>
      <c r="J6" s="31">
        <f ca="1">'Module C Corrected'!DB6-'Module C Initial'!DB6</f>
        <v>3.2200000000000273</v>
      </c>
      <c r="K6" s="31">
        <f ca="1">'Module C Corrected'!DC6-'Module C Initial'!DC6</f>
        <v>2.2699999999999818</v>
      </c>
      <c r="L6" s="31">
        <f ca="1">'Module C Corrected'!DD6-'Module C Initial'!DD6</f>
        <v>0.70000000000000284</v>
      </c>
      <c r="M6" s="31">
        <f ca="1">'Module C Corrected'!DE6-'Module C Initial'!DE6</f>
        <v>1.210000000000008</v>
      </c>
      <c r="N6" s="31">
        <f ca="1">'Module C Corrected'!DF6-'Module C Initial'!DF6</f>
        <v>0.71999999999999886</v>
      </c>
      <c r="O6" s="31">
        <f ca="1">'Module C Corrected'!DG6-'Module C Initial'!DG6</f>
        <v>0</v>
      </c>
      <c r="P6" s="31">
        <f ca="1">'Module C Corrected'!DH6-'Module C Initial'!DH6</f>
        <v>0</v>
      </c>
      <c r="Q6" s="32">
        <f ca="1">'Module C Corrected'!DI6-'Module C Initial'!DI6</f>
        <v>0</v>
      </c>
      <c r="R6" s="32">
        <f ca="1">'Module C Corrected'!DJ6-'Module C Initial'!DJ6</f>
        <v>0</v>
      </c>
      <c r="S6" s="32">
        <f ca="1">'Module C Corrected'!DK6-'Module C Initial'!DK6</f>
        <v>0</v>
      </c>
      <c r="T6" s="32">
        <f ca="1">'Module C Corrected'!DL6-'Module C Initial'!DL6</f>
        <v>0</v>
      </c>
      <c r="U6" s="32">
        <f ca="1">'Module C Corrected'!DM6-'Module C Initial'!DM6</f>
        <v>0</v>
      </c>
      <c r="V6" s="32">
        <f ca="1">'Module C Corrected'!DN6-'Module C Initial'!DN6</f>
        <v>0.16000000000000014</v>
      </c>
      <c r="W6" s="32">
        <f ca="1">'Module C Corrected'!DO6-'Module C Initial'!DO6</f>
        <v>0.10999999999999943</v>
      </c>
      <c r="X6" s="32">
        <f ca="1">'Module C Corrected'!DP6-'Module C Initial'!DP6</f>
        <v>3.0000000000000249E-2</v>
      </c>
      <c r="Y6" s="32">
        <f ca="1">'Module C Corrected'!DQ6-'Module C Initial'!DQ6</f>
        <v>6.0000000000000497E-2</v>
      </c>
      <c r="Z6" s="32">
        <f ca="1">'Module C Corrected'!DR6-'Module C Initial'!DR6</f>
        <v>4.0000000000000036E-2</v>
      </c>
      <c r="AA6" s="32">
        <f ca="1">'Module C Corrected'!DS6-'Module C Initial'!DS6</f>
        <v>0</v>
      </c>
      <c r="AB6" s="32">
        <f ca="1">'Module C Corrected'!DT6-'Module C Initial'!DT6</f>
        <v>0</v>
      </c>
      <c r="AC6" s="31">
        <f ca="1">'Module C Corrected'!DU6-'Module C Initial'!DU6</f>
        <v>0</v>
      </c>
      <c r="AD6" s="31">
        <f ca="1">'Module C Corrected'!DV6-'Module C Initial'!DV6</f>
        <v>0</v>
      </c>
      <c r="AE6" s="31">
        <f ca="1">'Module C Corrected'!DW6-'Module C Initial'!DW6</f>
        <v>0</v>
      </c>
      <c r="AF6" s="31">
        <f ca="1">'Module C Corrected'!DX6-'Module C Initial'!DX6</f>
        <v>0</v>
      </c>
      <c r="AG6" s="31">
        <f ca="1">'Module C Corrected'!DY6-'Module C Initial'!DY6</f>
        <v>5.0000000000000711E-2</v>
      </c>
      <c r="AH6" s="31">
        <f ca="1">'Module C Corrected'!DZ6-'Module C Initial'!DZ6</f>
        <v>1.0099999999999909</v>
      </c>
      <c r="AI6" s="31">
        <f ca="1">'Module C Corrected'!EA6-'Module C Initial'!EA6</f>
        <v>0.70000000000000284</v>
      </c>
      <c r="AJ6" s="31">
        <f ca="1">'Module C Corrected'!EB6-'Module C Initial'!EB6</f>
        <v>0.21000000000000085</v>
      </c>
      <c r="AK6" s="31">
        <f ca="1">'Module C Corrected'!EC6-'Module C Initial'!EC6</f>
        <v>0.36999999999999744</v>
      </c>
      <c r="AL6" s="31">
        <f ca="1">'Module C Corrected'!ED6-'Module C Initial'!ED6</f>
        <v>0.21999999999999886</v>
      </c>
      <c r="AM6" s="31">
        <f ca="1">'Module C Corrected'!EE6-'Module C Initial'!EE6</f>
        <v>0</v>
      </c>
      <c r="AN6" s="31">
        <f ca="1">'Module C Corrected'!EF6-'Module C Initial'!EF6</f>
        <v>0</v>
      </c>
      <c r="AO6" s="32">
        <f t="shared" ref="AO6:AZ40" ca="1" si="27">E6+Q6+AC6</f>
        <v>0</v>
      </c>
      <c r="AP6" s="32">
        <f t="shared" ca="1" si="4"/>
        <v>0</v>
      </c>
      <c r="AQ6" s="32">
        <f t="shared" ca="1" si="4"/>
        <v>0</v>
      </c>
      <c r="AR6" s="32">
        <f t="shared" ca="1" si="4"/>
        <v>0</v>
      </c>
      <c r="AS6" s="32">
        <f t="shared" ca="1" si="4"/>
        <v>0.19999999999999929</v>
      </c>
      <c r="AT6" s="32">
        <f t="shared" ca="1" si="4"/>
        <v>4.3900000000000183</v>
      </c>
      <c r="AU6" s="32">
        <f t="shared" ca="1" si="4"/>
        <v>3.0799999999999841</v>
      </c>
      <c r="AV6" s="32">
        <f t="shared" ca="1" si="4"/>
        <v>0.94000000000000394</v>
      </c>
      <c r="AW6" s="32">
        <f t="shared" ca="1" si="4"/>
        <v>1.6400000000000059</v>
      </c>
      <c r="AX6" s="32">
        <f t="shared" ca="1" si="4"/>
        <v>0.97999999999999776</v>
      </c>
      <c r="AY6" s="32">
        <f t="shared" ca="1" si="4"/>
        <v>0</v>
      </c>
      <c r="AZ6" s="32">
        <f t="shared" ca="1" si="4"/>
        <v>0</v>
      </c>
      <c r="BA6" s="31">
        <f t="shared" ref="BA6:BA69" ca="1" si="28">ROUND(E6*BA$3,2)</f>
        <v>0</v>
      </c>
      <c r="BB6" s="31">
        <f t="shared" ca="1" si="5"/>
        <v>0</v>
      </c>
      <c r="BC6" s="31">
        <f t="shared" ca="1" si="6"/>
        <v>0</v>
      </c>
      <c r="BD6" s="31">
        <f t="shared" ca="1" si="7"/>
        <v>0</v>
      </c>
      <c r="BE6" s="31">
        <f t="shared" ca="1" si="8"/>
        <v>0</v>
      </c>
      <c r="BF6" s="31">
        <f t="shared" ca="1" si="9"/>
        <v>0.04</v>
      </c>
      <c r="BG6" s="31">
        <f t="shared" ca="1" si="10"/>
        <v>0.03</v>
      </c>
      <c r="BH6" s="31">
        <f t="shared" ca="1" si="11"/>
        <v>0.01</v>
      </c>
      <c r="BI6" s="31">
        <f t="shared" ca="1" si="12"/>
        <v>0.01</v>
      </c>
      <c r="BJ6" s="31">
        <f t="shared" ca="1" si="13"/>
        <v>0.01</v>
      </c>
      <c r="BK6" s="31">
        <f t="shared" ca="1" si="14"/>
        <v>0</v>
      </c>
      <c r="BL6" s="31">
        <f t="shared" ca="1" si="15"/>
        <v>0</v>
      </c>
      <c r="BM6" s="32">
        <f t="shared" ref="BM6:BM69" ca="1" si="29">AO6+BA6</f>
        <v>0</v>
      </c>
      <c r="BN6" s="32">
        <f t="shared" ca="1" si="16"/>
        <v>0</v>
      </c>
      <c r="BO6" s="32">
        <f t="shared" ca="1" si="17"/>
        <v>0</v>
      </c>
      <c r="BP6" s="32">
        <f t="shared" ca="1" si="18"/>
        <v>0</v>
      </c>
      <c r="BQ6" s="32">
        <f t="shared" ca="1" si="19"/>
        <v>0.19999999999999929</v>
      </c>
      <c r="BR6" s="32">
        <f t="shared" ca="1" si="20"/>
        <v>4.4300000000000184</v>
      </c>
      <c r="BS6" s="32">
        <f t="shared" ca="1" si="21"/>
        <v>3.1099999999999839</v>
      </c>
      <c r="BT6" s="32">
        <f t="shared" ca="1" si="22"/>
        <v>0.95000000000000395</v>
      </c>
      <c r="BU6" s="32">
        <f t="shared" ca="1" si="23"/>
        <v>1.6500000000000059</v>
      </c>
      <c r="BV6" s="32">
        <f t="shared" ca="1" si="24"/>
        <v>0.98999999999999777</v>
      </c>
      <c r="BW6" s="32">
        <f t="shared" ca="1" si="25"/>
        <v>0</v>
      </c>
      <c r="BX6" s="32">
        <f t="shared" ca="1" si="26"/>
        <v>0</v>
      </c>
    </row>
    <row r="7" spans="1:76">
      <c r="A7" t="s">
        <v>433</v>
      </c>
      <c r="B7" s="1" t="s">
        <v>149</v>
      </c>
      <c r="C7" t="str">
        <f t="shared" ca="1" si="2"/>
        <v>0000022911</v>
      </c>
      <c r="D7" t="str">
        <f t="shared" ca="1" si="3"/>
        <v>FortisAlberta Reversing POD - Glenwood (229S)</v>
      </c>
      <c r="E7" s="31">
        <f ca="1">'Module C Corrected'!CW7-'Module C Initial'!CW7</f>
        <v>2.110000000000003</v>
      </c>
      <c r="F7" s="31">
        <f ca="1">'Module C Corrected'!CX7-'Module C Initial'!CX7</f>
        <v>2.1799999999999997</v>
      </c>
      <c r="G7" s="31">
        <f ca="1">'Module C Corrected'!CY7-'Module C Initial'!CY7</f>
        <v>0.4399999999999995</v>
      </c>
      <c r="H7" s="31">
        <f ca="1">'Module C Corrected'!CZ7-'Module C Initial'!CZ7</f>
        <v>2.0900000000000034</v>
      </c>
      <c r="I7" s="31">
        <f ca="1">'Module C Corrected'!DA7-'Module C Initial'!DA7</f>
        <v>50.389999999999986</v>
      </c>
      <c r="J7" s="31">
        <f ca="1">'Module C Corrected'!DB7-'Module C Initial'!DB7</f>
        <v>12.89</v>
      </c>
      <c r="K7" s="31">
        <f ca="1">'Module C Corrected'!DC7-'Module C Initial'!DC7</f>
        <v>6.480000000000004</v>
      </c>
      <c r="L7" s="31">
        <f ca="1">'Module C Corrected'!DD7-'Module C Initial'!DD7</f>
        <v>16.930000000000007</v>
      </c>
      <c r="M7" s="31">
        <f ca="1">'Module C Corrected'!DE7-'Module C Initial'!DE7</f>
        <v>55.879999999999995</v>
      </c>
      <c r="N7" s="31">
        <f ca="1">'Module C Corrected'!DF7-'Module C Initial'!DF7</f>
        <v>9.36</v>
      </c>
      <c r="O7" s="31">
        <f ca="1">'Module C Corrected'!DG7-'Module C Initial'!DG7</f>
        <v>1.5600000000000005</v>
      </c>
      <c r="P7" s="31">
        <f ca="1">'Module C Corrected'!DH7-'Module C Initial'!DH7</f>
        <v>0</v>
      </c>
      <c r="Q7" s="32">
        <f ca="1">'Module C Corrected'!DI7-'Module C Initial'!DI7</f>
        <v>0.10000000000000009</v>
      </c>
      <c r="R7" s="32">
        <f ca="1">'Module C Corrected'!DJ7-'Module C Initial'!DJ7</f>
        <v>0.10999999999999988</v>
      </c>
      <c r="S7" s="32">
        <f ca="1">'Module C Corrected'!DK7-'Module C Initial'!DK7</f>
        <v>2.0000000000000018E-2</v>
      </c>
      <c r="T7" s="32">
        <f ca="1">'Module C Corrected'!DL7-'Module C Initial'!DL7</f>
        <v>0.10000000000000009</v>
      </c>
      <c r="U7" s="32">
        <f ca="1">'Module C Corrected'!DM7-'Module C Initial'!DM7</f>
        <v>2.5199999999999996</v>
      </c>
      <c r="V7" s="32">
        <f ca="1">'Module C Corrected'!DN7-'Module C Initial'!DN7</f>
        <v>0.64000000000000057</v>
      </c>
      <c r="W7" s="32">
        <f ca="1">'Module C Corrected'!DO7-'Module C Initial'!DO7</f>
        <v>0.31999999999999984</v>
      </c>
      <c r="X7" s="32">
        <f ca="1">'Module C Corrected'!DP7-'Module C Initial'!DP7</f>
        <v>0.84000000000000075</v>
      </c>
      <c r="Y7" s="32">
        <f ca="1">'Module C Corrected'!DQ7-'Module C Initial'!DQ7</f>
        <v>2.7899999999999991</v>
      </c>
      <c r="Z7" s="32">
        <f ca="1">'Module C Corrected'!DR7-'Module C Initial'!DR7</f>
        <v>0.45999999999999996</v>
      </c>
      <c r="AA7" s="32">
        <f ca="1">'Module C Corrected'!DS7-'Module C Initial'!DS7</f>
        <v>7.999999999999996E-2</v>
      </c>
      <c r="AB7" s="32">
        <f ca="1">'Module C Corrected'!DT7-'Module C Initial'!DT7</f>
        <v>0</v>
      </c>
      <c r="AC7" s="31">
        <f ca="1">'Module C Corrected'!DU7-'Module C Initial'!DU7</f>
        <v>0.67999999999999972</v>
      </c>
      <c r="AD7" s="31">
        <f ca="1">'Module C Corrected'!DV7-'Module C Initial'!DV7</f>
        <v>0.69000000000000039</v>
      </c>
      <c r="AE7" s="31">
        <f ca="1">'Module C Corrected'!DW7-'Module C Initial'!DW7</f>
        <v>0.1399999999999999</v>
      </c>
      <c r="AF7" s="31">
        <f ca="1">'Module C Corrected'!DX7-'Module C Initial'!DX7</f>
        <v>0.66000000000000014</v>
      </c>
      <c r="AG7" s="31">
        <f ca="1">'Module C Corrected'!DY7-'Module C Initial'!DY7</f>
        <v>15.830000000000013</v>
      </c>
      <c r="AH7" s="31">
        <f ca="1">'Module C Corrected'!DZ7-'Module C Initial'!DZ7</f>
        <v>4.029999999999994</v>
      </c>
      <c r="AI7" s="31">
        <f ca="1">'Module C Corrected'!EA7-'Module C Initial'!EA7</f>
        <v>2.0199999999999996</v>
      </c>
      <c r="AJ7" s="31">
        <f ca="1">'Module C Corrected'!EB7-'Module C Initial'!EB7</f>
        <v>5.240000000000002</v>
      </c>
      <c r="AK7" s="31">
        <f ca="1">'Module C Corrected'!EC7-'Module C Initial'!EC7</f>
        <v>17.180000000000007</v>
      </c>
      <c r="AL7" s="31">
        <f ca="1">'Module C Corrected'!ED7-'Module C Initial'!ED7</f>
        <v>2.8599999999999994</v>
      </c>
      <c r="AM7" s="31">
        <f ca="1">'Module C Corrected'!EE7-'Module C Initial'!EE7</f>
        <v>0.48000000000000043</v>
      </c>
      <c r="AN7" s="31">
        <f ca="1">'Module C Corrected'!EF7-'Module C Initial'!EF7</f>
        <v>0</v>
      </c>
      <c r="AO7" s="32">
        <f t="shared" ca="1" si="27"/>
        <v>2.8900000000000028</v>
      </c>
      <c r="AP7" s="32">
        <f t="shared" ca="1" si="4"/>
        <v>2.98</v>
      </c>
      <c r="AQ7" s="32">
        <f t="shared" ca="1" si="4"/>
        <v>0.59999999999999942</v>
      </c>
      <c r="AR7" s="32">
        <f t="shared" ca="1" si="4"/>
        <v>2.8500000000000036</v>
      </c>
      <c r="AS7" s="32">
        <f t="shared" ca="1" si="4"/>
        <v>68.739999999999995</v>
      </c>
      <c r="AT7" s="32">
        <f t="shared" ca="1" si="4"/>
        <v>17.559999999999995</v>
      </c>
      <c r="AU7" s="32">
        <f t="shared" ca="1" si="4"/>
        <v>8.8200000000000038</v>
      </c>
      <c r="AV7" s="32">
        <f t="shared" ca="1" si="4"/>
        <v>23.010000000000009</v>
      </c>
      <c r="AW7" s="32">
        <f t="shared" ca="1" si="4"/>
        <v>75.849999999999994</v>
      </c>
      <c r="AX7" s="32">
        <f t="shared" ca="1" si="4"/>
        <v>12.68</v>
      </c>
      <c r="AY7" s="32">
        <f t="shared" ca="1" si="4"/>
        <v>2.120000000000001</v>
      </c>
      <c r="AZ7" s="32">
        <f t="shared" ca="1" si="4"/>
        <v>0</v>
      </c>
      <c r="BA7" s="31">
        <f t="shared" ca="1" si="28"/>
        <v>0.02</v>
      </c>
      <c r="BB7" s="31">
        <f t="shared" ca="1" si="5"/>
        <v>0.03</v>
      </c>
      <c r="BC7" s="31">
        <f t="shared" ca="1" si="6"/>
        <v>0.01</v>
      </c>
      <c r="BD7" s="31">
        <f t="shared" ca="1" si="7"/>
        <v>0.02</v>
      </c>
      <c r="BE7" s="31">
        <f t="shared" ca="1" si="8"/>
        <v>0.59</v>
      </c>
      <c r="BF7" s="31">
        <f t="shared" ca="1" si="9"/>
        <v>0.15</v>
      </c>
      <c r="BG7" s="31">
        <f t="shared" ca="1" si="10"/>
        <v>0.08</v>
      </c>
      <c r="BH7" s="31">
        <f t="shared" ca="1" si="11"/>
        <v>0.2</v>
      </c>
      <c r="BI7" s="31">
        <f t="shared" ca="1" si="12"/>
        <v>0.65</v>
      </c>
      <c r="BJ7" s="31">
        <f t="shared" ca="1" si="13"/>
        <v>0.11</v>
      </c>
      <c r="BK7" s="31">
        <f t="shared" ca="1" si="14"/>
        <v>0.02</v>
      </c>
      <c r="BL7" s="31">
        <f t="shared" ca="1" si="15"/>
        <v>0</v>
      </c>
      <c r="BM7" s="32">
        <f t="shared" ca="1" si="29"/>
        <v>2.9100000000000028</v>
      </c>
      <c r="BN7" s="32">
        <f t="shared" ca="1" si="16"/>
        <v>3.01</v>
      </c>
      <c r="BO7" s="32">
        <f t="shared" ca="1" si="17"/>
        <v>0.60999999999999943</v>
      </c>
      <c r="BP7" s="32">
        <f t="shared" ca="1" si="18"/>
        <v>2.8700000000000037</v>
      </c>
      <c r="BQ7" s="32">
        <f t="shared" ca="1" si="19"/>
        <v>69.33</v>
      </c>
      <c r="BR7" s="32">
        <f t="shared" ca="1" si="20"/>
        <v>17.709999999999994</v>
      </c>
      <c r="BS7" s="32">
        <f t="shared" ca="1" si="21"/>
        <v>8.9000000000000039</v>
      </c>
      <c r="BT7" s="32">
        <f t="shared" ca="1" si="22"/>
        <v>23.210000000000008</v>
      </c>
      <c r="BU7" s="32">
        <f t="shared" ca="1" si="23"/>
        <v>76.5</v>
      </c>
      <c r="BV7" s="32">
        <f t="shared" ca="1" si="24"/>
        <v>12.79</v>
      </c>
      <c r="BW7" s="32">
        <f t="shared" ca="1" si="25"/>
        <v>2.140000000000001</v>
      </c>
      <c r="BX7" s="32">
        <f t="shared" ca="1" si="26"/>
        <v>0</v>
      </c>
    </row>
    <row r="8" spans="1:76">
      <c r="A8" t="s">
        <v>433</v>
      </c>
      <c r="B8" s="1" t="s">
        <v>152</v>
      </c>
      <c r="C8" t="str">
        <f t="shared" ca="1" si="2"/>
        <v>0000034911</v>
      </c>
      <c r="D8" t="str">
        <f t="shared" ca="1" si="3"/>
        <v>FortisAlberta Reversing POD - Stavely (349S)</v>
      </c>
      <c r="E8" s="31">
        <f ca="1">'Module C Corrected'!CW8-'Module C Initial'!CW8</f>
        <v>0</v>
      </c>
      <c r="F8" s="31">
        <f ca="1">'Module C Corrected'!CX8-'Module C Initial'!CX8</f>
        <v>0</v>
      </c>
      <c r="G8" s="31">
        <f ca="1">'Module C Corrected'!CY8-'Module C Initial'!CY8</f>
        <v>0</v>
      </c>
      <c r="H8" s="31">
        <f ca="1">'Module C Corrected'!CZ8-'Module C Initial'!CZ8</f>
        <v>0</v>
      </c>
      <c r="I8" s="31">
        <f ca="1">'Module C Corrected'!DA8-'Module C Initial'!DA8</f>
        <v>0</v>
      </c>
      <c r="J8" s="31">
        <f ca="1">'Module C Corrected'!DB8-'Module C Initial'!DB8</f>
        <v>0</v>
      </c>
      <c r="K8" s="31">
        <f ca="1">'Module C Corrected'!DC8-'Module C Initial'!DC8</f>
        <v>0</v>
      </c>
      <c r="L8" s="31">
        <f ca="1">'Module C Corrected'!DD8-'Module C Initial'!DD8</f>
        <v>0</v>
      </c>
      <c r="M8" s="31">
        <f ca="1">'Module C Corrected'!DE8-'Module C Initial'!DE8</f>
        <v>0</v>
      </c>
      <c r="N8" s="31">
        <f ca="1">'Module C Corrected'!DF8-'Module C Initial'!DF8</f>
        <v>0</v>
      </c>
      <c r="O8" s="31">
        <f ca="1">'Module C Corrected'!DG8-'Module C Initial'!DG8</f>
        <v>0</v>
      </c>
      <c r="P8" s="31">
        <f ca="1">'Module C Corrected'!DH8-'Module C Initial'!DH8</f>
        <v>0</v>
      </c>
      <c r="Q8" s="32">
        <f ca="1">'Module C Corrected'!DI8-'Module C Initial'!DI8</f>
        <v>0</v>
      </c>
      <c r="R8" s="32">
        <f ca="1">'Module C Corrected'!DJ8-'Module C Initial'!DJ8</f>
        <v>0</v>
      </c>
      <c r="S8" s="32">
        <f ca="1">'Module C Corrected'!DK8-'Module C Initial'!DK8</f>
        <v>0</v>
      </c>
      <c r="T8" s="32">
        <f ca="1">'Module C Corrected'!DL8-'Module C Initial'!DL8</f>
        <v>0</v>
      </c>
      <c r="U8" s="32">
        <f ca="1">'Module C Corrected'!DM8-'Module C Initial'!DM8</f>
        <v>0</v>
      </c>
      <c r="V8" s="32">
        <f ca="1">'Module C Corrected'!DN8-'Module C Initial'!DN8</f>
        <v>0</v>
      </c>
      <c r="W8" s="32">
        <f ca="1">'Module C Corrected'!DO8-'Module C Initial'!DO8</f>
        <v>0</v>
      </c>
      <c r="X8" s="32">
        <f ca="1">'Module C Corrected'!DP8-'Module C Initial'!DP8</f>
        <v>0</v>
      </c>
      <c r="Y8" s="32">
        <f ca="1">'Module C Corrected'!DQ8-'Module C Initial'!DQ8</f>
        <v>0</v>
      </c>
      <c r="Z8" s="32">
        <f ca="1">'Module C Corrected'!DR8-'Module C Initial'!DR8</f>
        <v>0</v>
      </c>
      <c r="AA8" s="32">
        <f ca="1">'Module C Corrected'!DS8-'Module C Initial'!DS8</f>
        <v>0</v>
      </c>
      <c r="AB8" s="32">
        <f ca="1">'Module C Corrected'!DT8-'Module C Initial'!DT8</f>
        <v>0</v>
      </c>
      <c r="AC8" s="31">
        <f ca="1">'Module C Corrected'!DU8-'Module C Initial'!DU8</f>
        <v>0</v>
      </c>
      <c r="AD8" s="31">
        <f ca="1">'Module C Corrected'!DV8-'Module C Initial'!DV8</f>
        <v>0</v>
      </c>
      <c r="AE8" s="31">
        <f ca="1">'Module C Corrected'!DW8-'Module C Initial'!DW8</f>
        <v>0</v>
      </c>
      <c r="AF8" s="31">
        <f ca="1">'Module C Corrected'!DX8-'Module C Initial'!DX8</f>
        <v>0</v>
      </c>
      <c r="AG8" s="31">
        <f ca="1">'Module C Corrected'!DY8-'Module C Initial'!DY8</f>
        <v>0</v>
      </c>
      <c r="AH8" s="31">
        <f ca="1">'Module C Corrected'!DZ8-'Module C Initial'!DZ8</f>
        <v>0</v>
      </c>
      <c r="AI8" s="31">
        <f ca="1">'Module C Corrected'!EA8-'Module C Initial'!EA8</f>
        <v>0</v>
      </c>
      <c r="AJ8" s="31">
        <f ca="1">'Module C Corrected'!EB8-'Module C Initial'!EB8</f>
        <v>0</v>
      </c>
      <c r="AK8" s="31">
        <f ca="1">'Module C Corrected'!EC8-'Module C Initial'!EC8</f>
        <v>0</v>
      </c>
      <c r="AL8" s="31">
        <f ca="1">'Module C Corrected'!ED8-'Module C Initial'!ED8</f>
        <v>0</v>
      </c>
      <c r="AM8" s="31">
        <f ca="1">'Module C Corrected'!EE8-'Module C Initial'!EE8</f>
        <v>0</v>
      </c>
      <c r="AN8" s="31">
        <f ca="1">'Module C Corrected'!EF8-'Module C Initial'!EF8</f>
        <v>0</v>
      </c>
      <c r="AO8" s="32">
        <f t="shared" ca="1" si="27"/>
        <v>0</v>
      </c>
      <c r="AP8" s="32">
        <f t="shared" ca="1" si="4"/>
        <v>0</v>
      </c>
      <c r="AQ8" s="32">
        <f t="shared" ca="1" si="4"/>
        <v>0</v>
      </c>
      <c r="AR8" s="32">
        <f t="shared" ca="1" si="4"/>
        <v>0</v>
      </c>
      <c r="AS8" s="32">
        <f t="shared" ca="1" si="4"/>
        <v>0</v>
      </c>
      <c r="AT8" s="32">
        <f t="shared" ca="1" si="4"/>
        <v>0</v>
      </c>
      <c r="AU8" s="32">
        <f t="shared" ca="1" si="4"/>
        <v>0</v>
      </c>
      <c r="AV8" s="32">
        <f t="shared" ca="1" si="4"/>
        <v>0</v>
      </c>
      <c r="AW8" s="32">
        <f t="shared" ca="1" si="4"/>
        <v>0</v>
      </c>
      <c r="AX8" s="32">
        <f t="shared" ca="1" si="4"/>
        <v>0</v>
      </c>
      <c r="AY8" s="32">
        <f t="shared" ca="1" si="4"/>
        <v>0</v>
      </c>
      <c r="AZ8" s="32">
        <f t="shared" ca="1" si="4"/>
        <v>0</v>
      </c>
      <c r="BA8" s="31">
        <f t="shared" ca="1" si="28"/>
        <v>0</v>
      </c>
      <c r="BB8" s="31">
        <f t="shared" ca="1" si="5"/>
        <v>0</v>
      </c>
      <c r="BC8" s="31">
        <f t="shared" ca="1" si="6"/>
        <v>0</v>
      </c>
      <c r="BD8" s="31">
        <f t="shared" ca="1" si="7"/>
        <v>0</v>
      </c>
      <c r="BE8" s="31">
        <f t="shared" ca="1" si="8"/>
        <v>0</v>
      </c>
      <c r="BF8" s="31">
        <f t="shared" ca="1" si="9"/>
        <v>0</v>
      </c>
      <c r="BG8" s="31">
        <f t="shared" ca="1" si="10"/>
        <v>0</v>
      </c>
      <c r="BH8" s="31">
        <f t="shared" ca="1" si="11"/>
        <v>0</v>
      </c>
      <c r="BI8" s="31">
        <f t="shared" ca="1" si="12"/>
        <v>0</v>
      </c>
      <c r="BJ8" s="31">
        <f t="shared" ca="1" si="13"/>
        <v>0</v>
      </c>
      <c r="BK8" s="31">
        <f t="shared" ca="1" si="14"/>
        <v>0</v>
      </c>
      <c r="BL8" s="31">
        <f t="shared" ca="1" si="15"/>
        <v>0</v>
      </c>
      <c r="BM8" s="32">
        <f t="shared" ca="1" si="29"/>
        <v>0</v>
      </c>
      <c r="BN8" s="32">
        <f t="shared" ca="1" si="16"/>
        <v>0</v>
      </c>
      <c r="BO8" s="32">
        <f t="shared" ca="1" si="17"/>
        <v>0</v>
      </c>
      <c r="BP8" s="32">
        <f t="shared" ca="1" si="18"/>
        <v>0</v>
      </c>
      <c r="BQ8" s="32">
        <f t="shared" ca="1" si="19"/>
        <v>0</v>
      </c>
      <c r="BR8" s="32">
        <f t="shared" ca="1" si="20"/>
        <v>0</v>
      </c>
      <c r="BS8" s="32">
        <f t="shared" ca="1" si="21"/>
        <v>0</v>
      </c>
      <c r="BT8" s="32">
        <f t="shared" ca="1" si="22"/>
        <v>0</v>
      </c>
      <c r="BU8" s="32">
        <f t="shared" ca="1" si="23"/>
        <v>0</v>
      </c>
      <c r="BV8" s="32">
        <f t="shared" ca="1" si="24"/>
        <v>0</v>
      </c>
      <c r="BW8" s="32">
        <f t="shared" ca="1" si="25"/>
        <v>0</v>
      </c>
      <c r="BX8" s="32">
        <f t="shared" ca="1" si="26"/>
        <v>0</v>
      </c>
    </row>
    <row r="9" spans="1:76">
      <c r="A9" t="s">
        <v>433</v>
      </c>
      <c r="B9" s="1" t="s">
        <v>195</v>
      </c>
      <c r="C9" t="str">
        <f t="shared" ca="1" si="2"/>
        <v>0000035311</v>
      </c>
      <c r="D9" t="str">
        <f t="shared" ca="1" si="3"/>
        <v>FortisAlberta Reversing POD - Plamondon (353S)</v>
      </c>
      <c r="E9" s="31">
        <f ca="1">'Module C Corrected'!CW9-'Module C Initial'!CW9</f>
        <v>0</v>
      </c>
      <c r="F9" s="31">
        <f ca="1">'Module C Corrected'!CX9-'Module C Initial'!CX9</f>
        <v>0</v>
      </c>
      <c r="G9" s="31">
        <f ca="1">'Module C Corrected'!CY9-'Module C Initial'!CY9</f>
        <v>0</v>
      </c>
      <c r="H9" s="31">
        <f ca="1">'Module C Corrected'!CZ9-'Module C Initial'!CZ9</f>
        <v>0</v>
      </c>
      <c r="I9" s="31">
        <f ca="1">'Module C Corrected'!DA9-'Module C Initial'!DA9</f>
        <v>0</v>
      </c>
      <c r="J9" s="31">
        <f ca="1">'Module C Corrected'!DB9-'Module C Initial'!DB9</f>
        <v>0</v>
      </c>
      <c r="K9" s="31">
        <f ca="1">'Module C Corrected'!DC9-'Module C Initial'!DC9</f>
        <v>0</v>
      </c>
      <c r="L9" s="31">
        <f ca="1">'Module C Corrected'!DD9-'Module C Initial'!DD9</f>
        <v>0</v>
      </c>
      <c r="M9" s="31">
        <f ca="1">'Module C Corrected'!DE9-'Module C Initial'!DE9</f>
        <v>0</v>
      </c>
      <c r="N9" s="31">
        <f ca="1">'Module C Corrected'!DF9-'Module C Initial'!DF9</f>
        <v>0</v>
      </c>
      <c r="O9" s="31">
        <f ca="1">'Module C Corrected'!DG9-'Module C Initial'!DG9</f>
        <v>0</v>
      </c>
      <c r="P9" s="31">
        <f ca="1">'Module C Corrected'!DH9-'Module C Initial'!DH9</f>
        <v>0</v>
      </c>
      <c r="Q9" s="32">
        <f ca="1">'Module C Corrected'!DI9-'Module C Initial'!DI9</f>
        <v>0</v>
      </c>
      <c r="R9" s="32">
        <f ca="1">'Module C Corrected'!DJ9-'Module C Initial'!DJ9</f>
        <v>0</v>
      </c>
      <c r="S9" s="32">
        <f ca="1">'Module C Corrected'!DK9-'Module C Initial'!DK9</f>
        <v>0</v>
      </c>
      <c r="T9" s="32">
        <f ca="1">'Module C Corrected'!DL9-'Module C Initial'!DL9</f>
        <v>0</v>
      </c>
      <c r="U9" s="32">
        <f ca="1">'Module C Corrected'!DM9-'Module C Initial'!DM9</f>
        <v>0</v>
      </c>
      <c r="V9" s="32">
        <f ca="1">'Module C Corrected'!DN9-'Module C Initial'!DN9</f>
        <v>0</v>
      </c>
      <c r="W9" s="32">
        <f ca="1">'Module C Corrected'!DO9-'Module C Initial'!DO9</f>
        <v>0</v>
      </c>
      <c r="X9" s="32">
        <f ca="1">'Module C Corrected'!DP9-'Module C Initial'!DP9</f>
        <v>0</v>
      </c>
      <c r="Y9" s="32">
        <f ca="1">'Module C Corrected'!DQ9-'Module C Initial'!DQ9</f>
        <v>0</v>
      </c>
      <c r="Z9" s="32">
        <f ca="1">'Module C Corrected'!DR9-'Module C Initial'!DR9</f>
        <v>0</v>
      </c>
      <c r="AA9" s="32">
        <f ca="1">'Module C Corrected'!DS9-'Module C Initial'!DS9</f>
        <v>0</v>
      </c>
      <c r="AB9" s="32">
        <f ca="1">'Module C Corrected'!DT9-'Module C Initial'!DT9</f>
        <v>0</v>
      </c>
      <c r="AC9" s="31">
        <f ca="1">'Module C Corrected'!DU9-'Module C Initial'!DU9</f>
        <v>0</v>
      </c>
      <c r="AD9" s="31">
        <f ca="1">'Module C Corrected'!DV9-'Module C Initial'!DV9</f>
        <v>0</v>
      </c>
      <c r="AE9" s="31">
        <f ca="1">'Module C Corrected'!DW9-'Module C Initial'!DW9</f>
        <v>0</v>
      </c>
      <c r="AF9" s="31">
        <f ca="1">'Module C Corrected'!DX9-'Module C Initial'!DX9</f>
        <v>0</v>
      </c>
      <c r="AG9" s="31">
        <f ca="1">'Module C Corrected'!DY9-'Module C Initial'!DY9</f>
        <v>0</v>
      </c>
      <c r="AH9" s="31">
        <f ca="1">'Module C Corrected'!DZ9-'Module C Initial'!DZ9</f>
        <v>0</v>
      </c>
      <c r="AI9" s="31">
        <f ca="1">'Module C Corrected'!EA9-'Module C Initial'!EA9</f>
        <v>0</v>
      </c>
      <c r="AJ9" s="31">
        <f ca="1">'Module C Corrected'!EB9-'Module C Initial'!EB9</f>
        <v>0</v>
      </c>
      <c r="AK9" s="31">
        <f ca="1">'Module C Corrected'!EC9-'Module C Initial'!EC9</f>
        <v>0</v>
      </c>
      <c r="AL9" s="31">
        <f ca="1">'Module C Corrected'!ED9-'Module C Initial'!ED9</f>
        <v>0</v>
      </c>
      <c r="AM9" s="31">
        <f ca="1">'Module C Corrected'!EE9-'Module C Initial'!EE9</f>
        <v>0</v>
      </c>
      <c r="AN9" s="31">
        <f ca="1">'Module C Corrected'!EF9-'Module C Initial'!EF9</f>
        <v>0</v>
      </c>
      <c r="AO9" s="32">
        <f t="shared" ca="1" si="27"/>
        <v>0</v>
      </c>
      <c r="AP9" s="32">
        <f t="shared" ca="1" si="4"/>
        <v>0</v>
      </c>
      <c r="AQ9" s="32">
        <f t="shared" ca="1" si="4"/>
        <v>0</v>
      </c>
      <c r="AR9" s="32">
        <f t="shared" ca="1" si="4"/>
        <v>0</v>
      </c>
      <c r="AS9" s="32">
        <f t="shared" ca="1" si="4"/>
        <v>0</v>
      </c>
      <c r="AT9" s="32">
        <f t="shared" ca="1" si="4"/>
        <v>0</v>
      </c>
      <c r="AU9" s="32">
        <f t="shared" ca="1" si="4"/>
        <v>0</v>
      </c>
      <c r="AV9" s="32">
        <f t="shared" ca="1" si="4"/>
        <v>0</v>
      </c>
      <c r="AW9" s="32">
        <f t="shared" ca="1" si="4"/>
        <v>0</v>
      </c>
      <c r="AX9" s="32">
        <f t="shared" ca="1" si="4"/>
        <v>0</v>
      </c>
      <c r="AY9" s="32">
        <f t="shared" ca="1" si="4"/>
        <v>0</v>
      </c>
      <c r="AZ9" s="32">
        <f t="shared" ca="1" si="4"/>
        <v>0</v>
      </c>
      <c r="BA9" s="31">
        <f t="shared" ca="1" si="28"/>
        <v>0</v>
      </c>
      <c r="BB9" s="31">
        <f t="shared" ca="1" si="5"/>
        <v>0</v>
      </c>
      <c r="BC9" s="31">
        <f t="shared" ca="1" si="6"/>
        <v>0</v>
      </c>
      <c r="BD9" s="31">
        <f t="shared" ca="1" si="7"/>
        <v>0</v>
      </c>
      <c r="BE9" s="31">
        <f t="shared" ca="1" si="8"/>
        <v>0</v>
      </c>
      <c r="BF9" s="31">
        <f t="shared" ca="1" si="9"/>
        <v>0</v>
      </c>
      <c r="BG9" s="31">
        <f t="shared" ca="1" si="10"/>
        <v>0</v>
      </c>
      <c r="BH9" s="31">
        <f t="shared" ca="1" si="11"/>
        <v>0</v>
      </c>
      <c r="BI9" s="31">
        <f t="shared" ca="1" si="12"/>
        <v>0</v>
      </c>
      <c r="BJ9" s="31">
        <f t="shared" ca="1" si="13"/>
        <v>0</v>
      </c>
      <c r="BK9" s="31">
        <f t="shared" ca="1" si="14"/>
        <v>0</v>
      </c>
      <c r="BL9" s="31">
        <f t="shared" ca="1" si="15"/>
        <v>0</v>
      </c>
      <c r="BM9" s="32">
        <f t="shared" ca="1" si="29"/>
        <v>0</v>
      </c>
      <c r="BN9" s="32">
        <f t="shared" ca="1" si="16"/>
        <v>0</v>
      </c>
      <c r="BO9" s="32">
        <f t="shared" ca="1" si="17"/>
        <v>0</v>
      </c>
      <c r="BP9" s="32">
        <f t="shared" ca="1" si="18"/>
        <v>0</v>
      </c>
      <c r="BQ9" s="32">
        <f t="shared" ca="1" si="19"/>
        <v>0</v>
      </c>
      <c r="BR9" s="32">
        <f t="shared" ca="1" si="20"/>
        <v>0</v>
      </c>
      <c r="BS9" s="32">
        <f t="shared" ca="1" si="21"/>
        <v>0</v>
      </c>
      <c r="BT9" s="32">
        <f t="shared" ca="1" si="22"/>
        <v>0</v>
      </c>
      <c r="BU9" s="32">
        <f t="shared" ca="1" si="23"/>
        <v>0</v>
      </c>
      <c r="BV9" s="32">
        <f t="shared" ca="1" si="24"/>
        <v>0</v>
      </c>
      <c r="BW9" s="32">
        <f t="shared" ca="1" si="25"/>
        <v>0</v>
      </c>
      <c r="BX9" s="32">
        <f t="shared" ca="1" si="26"/>
        <v>0</v>
      </c>
    </row>
    <row r="10" spans="1:76">
      <c r="A10" t="s">
        <v>433</v>
      </c>
      <c r="B10" s="1" t="s">
        <v>153</v>
      </c>
      <c r="C10" t="str">
        <f t="shared" ca="1" si="2"/>
        <v>0000038511</v>
      </c>
      <c r="D10" t="str">
        <f t="shared" ca="1" si="3"/>
        <v>FortisAlberta Reversing POD - Spring Coulee (385S)</v>
      </c>
      <c r="E10" s="31">
        <f ca="1">'Module C Corrected'!CW10-'Module C Initial'!CW10</f>
        <v>0</v>
      </c>
      <c r="F10" s="31">
        <f ca="1">'Module C Corrected'!CX10-'Module C Initial'!CX10</f>
        <v>0</v>
      </c>
      <c r="G10" s="31">
        <f ca="1">'Module C Corrected'!CY10-'Module C Initial'!CY10</f>
        <v>0</v>
      </c>
      <c r="H10" s="31">
        <f ca="1">'Module C Corrected'!CZ10-'Module C Initial'!CZ10</f>
        <v>0</v>
      </c>
      <c r="I10" s="31">
        <f ca="1">'Module C Corrected'!DA10-'Module C Initial'!DA10</f>
        <v>0</v>
      </c>
      <c r="J10" s="31">
        <f ca="1">'Module C Corrected'!DB10-'Module C Initial'!DB10</f>
        <v>0</v>
      </c>
      <c r="K10" s="31">
        <f ca="1">'Module C Corrected'!DC10-'Module C Initial'!DC10</f>
        <v>0</v>
      </c>
      <c r="L10" s="31">
        <f ca="1">'Module C Corrected'!DD10-'Module C Initial'!DD10</f>
        <v>0</v>
      </c>
      <c r="M10" s="31">
        <f ca="1">'Module C Corrected'!DE10-'Module C Initial'!DE10</f>
        <v>0</v>
      </c>
      <c r="N10" s="31">
        <f ca="1">'Module C Corrected'!DF10-'Module C Initial'!DF10</f>
        <v>0</v>
      </c>
      <c r="O10" s="31">
        <f ca="1">'Module C Corrected'!DG10-'Module C Initial'!DG10</f>
        <v>0</v>
      </c>
      <c r="P10" s="31">
        <f ca="1">'Module C Corrected'!DH10-'Module C Initial'!DH10</f>
        <v>0</v>
      </c>
      <c r="Q10" s="32">
        <f ca="1">'Module C Corrected'!DI10-'Module C Initial'!DI10</f>
        <v>0</v>
      </c>
      <c r="R10" s="32">
        <f ca="1">'Module C Corrected'!DJ10-'Module C Initial'!DJ10</f>
        <v>0</v>
      </c>
      <c r="S10" s="32">
        <f ca="1">'Module C Corrected'!DK10-'Module C Initial'!DK10</f>
        <v>0</v>
      </c>
      <c r="T10" s="32">
        <f ca="1">'Module C Corrected'!DL10-'Module C Initial'!DL10</f>
        <v>0</v>
      </c>
      <c r="U10" s="32">
        <f ca="1">'Module C Corrected'!DM10-'Module C Initial'!DM10</f>
        <v>0</v>
      </c>
      <c r="V10" s="32">
        <f ca="1">'Module C Corrected'!DN10-'Module C Initial'!DN10</f>
        <v>0</v>
      </c>
      <c r="W10" s="32">
        <f ca="1">'Module C Corrected'!DO10-'Module C Initial'!DO10</f>
        <v>0</v>
      </c>
      <c r="X10" s="32">
        <f ca="1">'Module C Corrected'!DP10-'Module C Initial'!DP10</f>
        <v>0</v>
      </c>
      <c r="Y10" s="32">
        <f ca="1">'Module C Corrected'!DQ10-'Module C Initial'!DQ10</f>
        <v>0</v>
      </c>
      <c r="Z10" s="32">
        <f ca="1">'Module C Corrected'!DR10-'Module C Initial'!DR10</f>
        <v>0</v>
      </c>
      <c r="AA10" s="32">
        <f ca="1">'Module C Corrected'!DS10-'Module C Initial'!DS10</f>
        <v>0</v>
      </c>
      <c r="AB10" s="32">
        <f ca="1">'Module C Corrected'!DT10-'Module C Initial'!DT10</f>
        <v>0</v>
      </c>
      <c r="AC10" s="31">
        <f ca="1">'Module C Corrected'!DU10-'Module C Initial'!DU10</f>
        <v>0</v>
      </c>
      <c r="AD10" s="31">
        <f ca="1">'Module C Corrected'!DV10-'Module C Initial'!DV10</f>
        <v>0</v>
      </c>
      <c r="AE10" s="31">
        <f ca="1">'Module C Corrected'!DW10-'Module C Initial'!DW10</f>
        <v>0</v>
      </c>
      <c r="AF10" s="31">
        <f ca="1">'Module C Corrected'!DX10-'Module C Initial'!DX10</f>
        <v>0</v>
      </c>
      <c r="AG10" s="31">
        <f ca="1">'Module C Corrected'!DY10-'Module C Initial'!DY10</f>
        <v>0</v>
      </c>
      <c r="AH10" s="31">
        <f ca="1">'Module C Corrected'!DZ10-'Module C Initial'!DZ10</f>
        <v>0</v>
      </c>
      <c r="AI10" s="31">
        <f ca="1">'Module C Corrected'!EA10-'Module C Initial'!EA10</f>
        <v>0</v>
      </c>
      <c r="AJ10" s="31">
        <f ca="1">'Module C Corrected'!EB10-'Module C Initial'!EB10</f>
        <v>0</v>
      </c>
      <c r="AK10" s="31">
        <f ca="1">'Module C Corrected'!EC10-'Module C Initial'!EC10</f>
        <v>0</v>
      </c>
      <c r="AL10" s="31">
        <f ca="1">'Module C Corrected'!ED10-'Module C Initial'!ED10</f>
        <v>0</v>
      </c>
      <c r="AM10" s="31">
        <f ca="1">'Module C Corrected'!EE10-'Module C Initial'!EE10</f>
        <v>0</v>
      </c>
      <c r="AN10" s="31">
        <f ca="1">'Module C Corrected'!EF10-'Module C Initial'!EF10</f>
        <v>0</v>
      </c>
      <c r="AO10" s="32">
        <f t="shared" ca="1" si="27"/>
        <v>0</v>
      </c>
      <c r="AP10" s="32">
        <f t="shared" ca="1" si="4"/>
        <v>0</v>
      </c>
      <c r="AQ10" s="32">
        <f t="shared" ca="1" si="4"/>
        <v>0</v>
      </c>
      <c r="AR10" s="32">
        <f t="shared" ca="1" si="4"/>
        <v>0</v>
      </c>
      <c r="AS10" s="32">
        <f t="shared" ca="1" si="4"/>
        <v>0</v>
      </c>
      <c r="AT10" s="32">
        <f t="shared" ca="1" si="4"/>
        <v>0</v>
      </c>
      <c r="AU10" s="32">
        <f t="shared" ca="1" si="4"/>
        <v>0</v>
      </c>
      <c r="AV10" s="32">
        <f t="shared" ca="1" si="4"/>
        <v>0</v>
      </c>
      <c r="AW10" s="32">
        <f t="shared" ca="1" si="4"/>
        <v>0</v>
      </c>
      <c r="AX10" s="32">
        <f t="shared" ca="1" si="4"/>
        <v>0</v>
      </c>
      <c r="AY10" s="32">
        <f t="shared" ca="1" si="4"/>
        <v>0</v>
      </c>
      <c r="AZ10" s="32">
        <f t="shared" ca="1" si="4"/>
        <v>0</v>
      </c>
      <c r="BA10" s="31">
        <f t="shared" ca="1" si="28"/>
        <v>0</v>
      </c>
      <c r="BB10" s="31">
        <f t="shared" ca="1" si="5"/>
        <v>0</v>
      </c>
      <c r="BC10" s="31">
        <f t="shared" ca="1" si="6"/>
        <v>0</v>
      </c>
      <c r="BD10" s="31">
        <f t="shared" ca="1" si="7"/>
        <v>0</v>
      </c>
      <c r="BE10" s="31">
        <f t="shared" ca="1" si="8"/>
        <v>0</v>
      </c>
      <c r="BF10" s="31">
        <f t="shared" ca="1" si="9"/>
        <v>0</v>
      </c>
      <c r="BG10" s="31">
        <f t="shared" ca="1" si="10"/>
        <v>0</v>
      </c>
      <c r="BH10" s="31">
        <f t="shared" ca="1" si="11"/>
        <v>0</v>
      </c>
      <c r="BI10" s="31">
        <f t="shared" ca="1" si="12"/>
        <v>0</v>
      </c>
      <c r="BJ10" s="31">
        <f t="shared" ca="1" si="13"/>
        <v>0</v>
      </c>
      <c r="BK10" s="31">
        <f t="shared" ca="1" si="14"/>
        <v>0</v>
      </c>
      <c r="BL10" s="31">
        <f t="shared" ca="1" si="15"/>
        <v>0</v>
      </c>
      <c r="BM10" s="32">
        <f t="shared" ca="1" si="29"/>
        <v>0</v>
      </c>
      <c r="BN10" s="32">
        <f t="shared" ca="1" si="16"/>
        <v>0</v>
      </c>
      <c r="BO10" s="32">
        <f t="shared" ca="1" si="17"/>
        <v>0</v>
      </c>
      <c r="BP10" s="32">
        <f t="shared" ca="1" si="18"/>
        <v>0</v>
      </c>
      <c r="BQ10" s="32">
        <f t="shared" ca="1" si="19"/>
        <v>0</v>
      </c>
      <c r="BR10" s="32">
        <f t="shared" ca="1" si="20"/>
        <v>0</v>
      </c>
      <c r="BS10" s="32">
        <f t="shared" ca="1" si="21"/>
        <v>0</v>
      </c>
      <c r="BT10" s="32">
        <f t="shared" ca="1" si="22"/>
        <v>0</v>
      </c>
      <c r="BU10" s="32">
        <f t="shared" ca="1" si="23"/>
        <v>0</v>
      </c>
      <c r="BV10" s="32">
        <f t="shared" ca="1" si="24"/>
        <v>0</v>
      </c>
      <c r="BW10" s="32">
        <f t="shared" ca="1" si="25"/>
        <v>0</v>
      </c>
      <c r="BX10" s="32">
        <f t="shared" ca="1" si="26"/>
        <v>0</v>
      </c>
    </row>
    <row r="11" spans="1:76">
      <c r="A11" t="s">
        <v>433</v>
      </c>
      <c r="B11" s="1" t="s">
        <v>154</v>
      </c>
      <c r="C11" t="str">
        <f t="shared" ca="1" si="2"/>
        <v>0000039611</v>
      </c>
      <c r="D11" t="str">
        <f t="shared" ca="1" si="3"/>
        <v>FortisAlberta Reversing POD - Pincher Creek (396S)</v>
      </c>
      <c r="E11" s="31">
        <f ca="1">'Module C Corrected'!CW11-'Module C Initial'!CW11</f>
        <v>12.529999999999745</v>
      </c>
      <c r="F11" s="31">
        <f ca="1">'Module C Corrected'!CX11-'Module C Initial'!CX11</f>
        <v>6.0199999999999818</v>
      </c>
      <c r="G11" s="31">
        <f ca="1">'Module C Corrected'!CY11-'Module C Initial'!CY11</f>
        <v>5.3199999999999363</v>
      </c>
      <c r="H11" s="31">
        <f ca="1">'Module C Corrected'!CZ11-'Module C Initial'!CZ11</f>
        <v>5.9300000000000637</v>
      </c>
      <c r="I11" s="31">
        <f ca="1">'Module C Corrected'!DA11-'Module C Initial'!DA11</f>
        <v>9.25</v>
      </c>
      <c r="J11" s="31">
        <f ca="1">'Module C Corrected'!DB11-'Module C Initial'!DB11</f>
        <v>5.6300000000001091</v>
      </c>
      <c r="K11" s="31">
        <f ca="1">'Module C Corrected'!DC11-'Module C Initial'!DC11</f>
        <v>1.8999999999999773</v>
      </c>
      <c r="L11" s="31">
        <f ca="1">'Module C Corrected'!DD11-'Module C Initial'!DD11</f>
        <v>4.1399999999999864</v>
      </c>
      <c r="M11" s="31">
        <f ca="1">'Module C Corrected'!DE11-'Module C Initial'!DE11</f>
        <v>11.150000000000091</v>
      </c>
      <c r="N11" s="31">
        <f ca="1">'Module C Corrected'!DF11-'Module C Initial'!DF11</f>
        <v>8.1400000000001</v>
      </c>
      <c r="O11" s="31">
        <f ca="1">'Module C Corrected'!DG11-'Module C Initial'!DG11</f>
        <v>41.930000000000291</v>
      </c>
      <c r="P11" s="31">
        <f ca="1">'Module C Corrected'!DH11-'Module C Initial'!DH11</f>
        <v>13.139999999999873</v>
      </c>
      <c r="Q11" s="32">
        <f ca="1">'Module C Corrected'!DI11-'Module C Initial'!DI11</f>
        <v>0.63000000000000966</v>
      </c>
      <c r="R11" s="32">
        <f ca="1">'Module C Corrected'!DJ11-'Module C Initial'!DJ11</f>
        <v>0.29999999999999716</v>
      </c>
      <c r="S11" s="32">
        <f ca="1">'Module C Corrected'!DK11-'Module C Initial'!DK11</f>
        <v>0.26000000000000512</v>
      </c>
      <c r="T11" s="32">
        <f ca="1">'Module C Corrected'!DL11-'Module C Initial'!DL11</f>
        <v>0.29999999999999716</v>
      </c>
      <c r="U11" s="32">
        <f ca="1">'Module C Corrected'!DM11-'Module C Initial'!DM11</f>
        <v>0.46000000000000796</v>
      </c>
      <c r="V11" s="32">
        <f ca="1">'Module C Corrected'!DN11-'Module C Initial'!DN11</f>
        <v>0.28000000000000114</v>
      </c>
      <c r="W11" s="32">
        <f ca="1">'Module C Corrected'!DO11-'Module C Initial'!DO11</f>
        <v>0.10000000000000142</v>
      </c>
      <c r="X11" s="32">
        <f ca="1">'Module C Corrected'!DP11-'Module C Initial'!DP11</f>
        <v>0.21000000000000085</v>
      </c>
      <c r="Y11" s="32">
        <f ca="1">'Module C Corrected'!DQ11-'Module C Initial'!DQ11</f>
        <v>0.54999999999999716</v>
      </c>
      <c r="Z11" s="32">
        <f ca="1">'Module C Corrected'!DR11-'Module C Initial'!DR11</f>
        <v>0.4100000000000108</v>
      </c>
      <c r="AA11" s="32">
        <f ca="1">'Module C Corrected'!DS11-'Module C Initial'!DS11</f>
        <v>2.1000000000000227</v>
      </c>
      <c r="AB11" s="32">
        <f ca="1">'Module C Corrected'!DT11-'Module C Initial'!DT11</f>
        <v>0.65000000000000568</v>
      </c>
      <c r="AC11" s="31">
        <f ca="1">'Module C Corrected'!DU11-'Module C Initial'!DU11</f>
        <v>4.0300000000000864</v>
      </c>
      <c r="AD11" s="31">
        <f ca="1">'Module C Corrected'!DV11-'Module C Initial'!DV11</f>
        <v>1.92999999999995</v>
      </c>
      <c r="AE11" s="31">
        <f ca="1">'Module C Corrected'!DW11-'Module C Initial'!DW11</f>
        <v>1.6899999999999977</v>
      </c>
      <c r="AF11" s="31">
        <f ca="1">'Module C Corrected'!DX11-'Module C Initial'!DX11</f>
        <v>1.8700000000000045</v>
      </c>
      <c r="AG11" s="31">
        <f ca="1">'Module C Corrected'!DY11-'Module C Initial'!DY11</f>
        <v>2.910000000000025</v>
      </c>
      <c r="AH11" s="31">
        <f ca="1">'Module C Corrected'!DZ11-'Module C Initial'!DZ11</f>
        <v>1.7599999999999909</v>
      </c>
      <c r="AI11" s="31">
        <f ca="1">'Module C Corrected'!EA11-'Module C Initial'!EA11</f>
        <v>0.59000000000000341</v>
      </c>
      <c r="AJ11" s="31">
        <f ca="1">'Module C Corrected'!EB11-'Module C Initial'!EB11</f>
        <v>1.2800000000000011</v>
      </c>
      <c r="AK11" s="31">
        <f ca="1">'Module C Corrected'!EC11-'Module C Initial'!EC11</f>
        <v>3.42999999999995</v>
      </c>
      <c r="AL11" s="31">
        <f ca="1">'Module C Corrected'!ED11-'Module C Initial'!ED11</f>
        <v>2.4900000000000091</v>
      </c>
      <c r="AM11" s="31">
        <f ca="1">'Module C Corrected'!EE11-'Module C Initial'!EE11</f>
        <v>12.75</v>
      </c>
      <c r="AN11" s="31">
        <f ca="1">'Module C Corrected'!EF11-'Module C Initial'!EF11</f>
        <v>3.9700000000000273</v>
      </c>
      <c r="AO11" s="32">
        <f t="shared" ca="1" si="27"/>
        <v>17.189999999999841</v>
      </c>
      <c r="AP11" s="32">
        <f t="shared" ca="1" si="4"/>
        <v>8.2499999999999289</v>
      </c>
      <c r="AQ11" s="32">
        <f t="shared" ca="1" si="4"/>
        <v>7.2699999999999392</v>
      </c>
      <c r="AR11" s="32">
        <f t="shared" ca="1" si="4"/>
        <v>8.1000000000000654</v>
      </c>
      <c r="AS11" s="32">
        <f t="shared" ca="1" si="4"/>
        <v>12.620000000000033</v>
      </c>
      <c r="AT11" s="32">
        <f t="shared" ca="1" si="4"/>
        <v>7.6700000000001012</v>
      </c>
      <c r="AU11" s="32">
        <f t="shared" ca="1" si="4"/>
        <v>2.5899999999999821</v>
      </c>
      <c r="AV11" s="32">
        <f t="shared" ca="1" si="4"/>
        <v>5.6299999999999883</v>
      </c>
      <c r="AW11" s="32">
        <f t="shared" ca="1" si="4"/>
        <v>15.130000000000038</v>
      </c>
      <c r="AX11" s="32">
        <f t="shared" ca="1" si="4"/>
        <v>11.04000000000012</v>
      </c>
      <c r="AY11" s="32">
        <f t="shared" ca="1" si="4"/>
        <v>56.780000000000314</v>
      </c>
      <c r="AZ11" s="32">
        <f t="shared" ca="1" si="4"/>
        <v>17.759999999999906</v>
      </c>
      <c r="BA11" s="31">
        <f t="shared" ca="1" si="28"/>
        <v>0.15</v>
      </c>
      <c r="BB11" s="31">
        <f t="shared" ca="1" si="5"/>
        <v>7.0000000000000007E-2</v>
      </c>
      <c r="BC11" s="31">
        <f t="shared" ca="1" si="6"/>
        <v>0.06</v>
      </c>
      <c r="BD11" s="31">
        <f t="shared" ca="1" si="7"/>
        <v>7.0000000000000007E-2</v>
      </c>
      <c r="BE11" s="31">
        <f t="shared" ca="1" si="8"/>
        <v>0.11</v>
      </c>
      <c r="BF11" s="31">
        <f t="shared" ca="1" si="9"/>
        <v>7.0000000000000007E-2</v>
      </c>
      <c r="BG11" s="31">
        <f t="shared" ca="1" si="10"/>
        <v>0.02</v>
      </c>
      <c r="BH11" s="31">
        <f t="shared" ca="1" si="11"/>
        <v>0.05</v>
      </c>
      <c r="BI11" s="31">
        <f t="shared" ca="1" si="12"/>
        <v>0.13</v>
      </c>
      <c r="BJ11" s="31">
        <f t="shared" ca="1" si="13"/>
        <v>0.1</v>
      </c>
      <c r="BK11" s="31">
        <f t="shared" ca="1" si="14"/>
        <v>0.49</v>
      </c>
      <c r="BL11" s="31">
        <f t="shared" ca="1" si="15"/>
        <v>0.15</v>
      </c>
      <c r="BM11" s="32">
        <f t="shared" ca="1" si="29"/>
        <v>17.33999999999984</v>
      </c>
      <c r="BN11" s="32">
        <f t="shared" ca="1" si="16"/>
        <v>8.3199999999999292</v>
      </c>
      <c r="BO11" s="32">
        <f t="shared" ca="1" si="17"/>
        <v>7.3299999999999388</v>
      </c>
      <c r="BP11" s="32">
        <f t="shared" ca="1" si="18"/>
        <v>8.1700000000000657</v>
      </c>
      <c r="BQ11" s="32">
        <f t="shared" ca="1" si="19"/>
        <v>12.730000000000032</v>
      </c>
      <c r="BR11" s="32">
        <f t="shared" ca="1" si="20"/>
        <v>7.7400000000001015</v>
      </c>
      <c r="BS11" s="32">
        <f t="shared" ca="1" si="21"/>
        <v>2.6099999999999821</v>
      </c>
      <c r="BT11" s="32">
        <f t="shared" ca="1" si="22"/>
        <v>5.6799999999999882</v>
      </c>
      <c r="BU11" s="32">
        <f t="shared" ca="1" si="23"/>
        <v>15.260000000000039</v>
      </c>
      <c r="BV11" s="32">
        <f t="shared" ca="1" si="24"/>
        <v>11.14000000000012</v>
      </c>
      <c r="BW11" s="32">
        <f t="shared" ca="1" si="25"/>
        <v>57.270000000000316</v>
      </c>
      <c r="BX11" s="32">
        <f t="shared" ca="1" si="26"/>
        <v>17.909999999999904</v>
      </c>
    </row>
    <row r="12" spans="1:76">
      <c r="A12" t="s">
        <v>433</v>
      </c>
      <c r="B12" s="1" t="s">
        <v>198</v>
      </c>
      <c r="C12" t="str">
        <f t="shared" ca="1" si="2"/>
        <v>0000040511</v>
      </c>
      <c r="D12" t="str">
        <f t="shared" ca="1" si="3"/>
        <v>FortisAlberta Reversing POD - Waupisoo (405S)</v>
      </c>
      <c r="E12" s="31">
        <f ca="1">'Module C Corrected'!CW12-'Module C Initial'!CW12</f>
        <v>0</v>
      </c>
      <c r="F12" s="31">
        <f ca="1">'Module C Corrected'!CX12-'Module C Initial'!CX12</f>
        <v>0</v>
      </c>
      <c r="G12" s="31">
        <f ca="1">'Module C Corrected'!CY12-'Module C Initial'!CY12</f>
        <v>0</v>
      </c>
      <c r="H12" s="31">
        <f ca="1">'Module C Corrected'!CZ12-'Module C Initial'!CZ12</f>
        <v>0</v>
      </c>
      <c r="I12" s="31">
        <f ca="1">'Module C Corrected'!DA12-'Module C Initial'!DA12</f>
        <v>0</v>
      </c>
      <c r="J12" s="31">
        <f ca="1">'Module C Corrected'!DB12-'Module C Initial'!DB12</f>
        <v>0</v>
      </c>
      <c r="K12" s="31">
        <f ca="1">'Module C Corrected'!DC12-'Module C Initial'!DC12</f>
        <v>0</v>
      </c>
      <c r="L12" s="31">
        <f ca="1">'Module C Corrected'!DD12-'Module C Initial'!DD12</f>
        <v>0</v>
      </c>
      <c r="M12" s="31">
        <f ca="1">'Module C Corrected'!DE12-'Module C Initial'!DE12</f>
        <v>-129.89000000000033</v>
      </c>
      <c r="N12" s="31">
        <f ca="1">'Module C Corrected'!DF12-'Module C Initial'!DF12</f>
        <v>-9.6299999999999955</v>
      </c>
      <c r="O12" s="31">
        <f ca="1">'Module C Corrected'!DG12-'Module C Initial'!DG12</f>
        <v>-53.630000000000095</v>
      </c>
      <c r="P12" s="31">
        <f ca="1">'Module C Corrected'!DH12-'Module C Initial'!DH12</f>
        <v>-53.909999999999854</v>
      </c>
      <c r="Q12" s="32">
        <f ca="1">'Module C Corrected'!DI12-'Module C Initial'!DI12</f>
        <v>0</v>
      </c>
      <c r="R12" s="32">
        <f ca="1">'Module C Corrected'!DJ12-'Module C Initial'!DJ12</f>
        <v>0</v>
      </c>
      <c r="S12" s="32">
        <f ca="1">'Module C Corrected'!DK12-'Module C Initial'!DK12</f>
        <v>0</v>
      </c>
      <c r="T12" s="32">
        <f ca="1">'Module C Corrected'!DL12-'Module C Initial'!DL12</f>
        <v>0</v>
      </c>
      <c r="U12" s="32">
        <f ca="1">'Module C Corrected'!DM12-'Module C Initial'!DM12</f>
        <v>0</v>
      </c>
      <c r="V12" s="32">
        <f ca="1">'Module C Corrected'!DN12-'Module C Initial'!DN12</f>
        <v>0</v>
      </c>
      <c r="W12" s="32">
        <f ca="1">'Module C Corrected'!DO12-'Module C Initial'!DO12</f>
        <v>0</v>
      </c>
      <c r="X12" s="32">
        <f ca="1">'Module C Corrected'!DP12-'Module C Initial'!DP12</f>
        <v>0</v>
      </c>
      <c r="Y12" s="32">
        <f ca="1">'Module C Corrected'!DQ12-'Module C Initial'!DQ12</f>
        <v>-6.49</v>
      </c>
      <c r="Z12" s="32">
        <f ca="1">'Module C Corrected'!DR12-'Module C Initial'!DR12</f>
        <v>-0.48</v>
      </c>
      <c r="AA12" s="32">
        <f ca="1">'Module C Corrected'!DS12-'Module C Initial'!DS12</f>
        <v>-2.6799999999999997</v>
      </c>
      <c r="AB12" s="32">
        <f ca="1">'Module C Corrected'!DT12-'Module C Initial'!DT12</f>
        <v>-2.7</v>
      </c>
      <c r="AC12" s="31">
        <f ca="1">'Module C Corrected'!DU12-'Module C Initial'!DU12</f>
        <v>0</v>
      </c>
      <c r="AD12" s="31">
        <f ca="1">'Module C Corrected'!DV12-'Module C Initial'!DV12</f>
        <v>0</v>
      </c>
      <c r="AE12" s="31">
        <f ca="1">'Module C Corrected'!DW12-'Module C Initial'!DW12</f>
        <v>0</v>
      </c>
      <c r="AF12" s="31">
        <f ca="1">'Module C Corrected'!DX12-'Module C Initial'!DX12</f>
        <v>0</v>
      </c>
      <c r="AG12" s="31">
        <f ca="1">'Module C Corrected'!DY12-'Module C Initial'!DY12</f>
        <v>0</v>
      </c>
      <c r="AH12" s="31">
        <f ca="1">'Module C Corrected'!DZ12-'Module C Initial'!DZ12</f>
        <v>0</v>
      </c>
      <c r="AI12" s="31">
        <f ca="1">'Module C Corrected'!EA12-'Module C Initial'!EA12</f>
        <v>0</v>
      </c>
      <c r="AJ12" s="31">
        <f ca="1">'Module C Corrected'!EB12-'Module C Initial'!EB12</f>
        <v>0</v>
      </c>
      <c r="AK12" s="31">
        <f ca="1">'Module C Corrected'!EC12-'Module C Initial'!EC12</f>
        <v>-39.93</v>
      </c>
      <c r="AL12" s="31">
        <f ca="1">'Module C Corrected'!ED12-'Module C Initial'!ED12</f>
        <v>-2.9400000000000004</v>
      </c>
      <c r="AM12" s="31">
        <f ca="1">'Module C Corrected'!EE12-'Module C Initial'!EE12</f>
        <v>-16.299999999999997</v>
      </c>
      <c r="AN12" s="31">
        <f ca="1">'Module C Corrected'!EF12-'Module C Initial'!EF12</f>
        <v>-16.310000000000002</v>
      </c>
      <c r="AO12" s="32">
        <f t="shared" ca="1" si="27"/>
        <v>0</v>
      </c>
      <c r="AP12" s="32">
        <f t="shared" ca="1" si="4"/>
        <v>0</v>
      </c>
      <c r="AQ12" s="32">
        <f t="shared" ca="1" si="4"/>
        <v>0</v>
      </c>
      <c r="AR12" s="32">
        <f t="shared" ca="1" si="4"/>
        <v>0</v>
      </c>
      <c r="AS12" s="32">
        <f t="shared" ca="1" si="4"/>
        <v>0</v>
      </c>
      <c r="AT12" s="32">
        <f t="shared" ca="1" si="4"/>
        <v>0</v>
      </c>
      <c r="AU12" s="32">
        <f t="shared" ca="1" si="4"/>
        <v>0</v>
      </c>
      <c r="AV12" s="32">
        <f t="shared" ca="1" si="4"/>
        <v>0</v>
      </c>
      <c r="AW12" s="32">
        <f t="shared" ca="1" si="4"/>
        <v>-176.31000000000034</v>
      </c>
      <c r="AX12" s="32">
        <f t="shared" ca="1" si="4"/>
        <v>-13.049999999999997</v>
      </c>
      <c r="AY12" s="32">
        <f t="shared" ca="1" si="4"/>
        <v>-72.610000000000099</v>
      </c>
      <c r="AZ12" s="32">
        <f t="shared" ca="1" si="4"/>
        <v>-72.91999999999986</v>
      </c>
      <c r="BA12" s="31">
        <f t="shared" ca="1" si="28"/>
        <v>0</v>
      </c>
      <c r="BB12" s="31">
        <f t="shared" ca="1" si="5"/>
        <v>0</v>
      </c>
      <c r="BC12" s="31">
        <f t="shared" ca="1" si="6"/>
        <v>0</v>
      </c>
      <c r="BD12" s="31">
        <f t="shared" ca="1" si="7"/>
        <v>0</v>
      </c>
      <c r="BE12" s="31">
        <f t="shared" ca="1" si="8"/>
        <v>0</v>
      </c>
      <c r="BF12" s="31">
        <f t="shared" ca="1" si="9"/>
        <v>0</v>
      </c>
      <c r="BG12" s="31">
        <f t="shared" ca="1" si="10"/>
        <v>0</v>
      </c>
      <c r="BH12" s="31">
        <f t="shared" ca="1" si="11"/>
        <v>0</v>
      </c>
      <c r="BI12" s="31">
        <f t="shared" ca="1" si="12"/>
        <v>-1.52</v>
      </c>
      <c r="BJ12" s="31">
        <f t="shared" ca="1" si="13"/>
        <v>-0.11</v>
      </c>
      <c r="BK12" s="31">
        <f t="shared" ca="1" si="14"/>
        <v>-0.63</v>
      </c>
      <c r="BL12" s="31">
        <f t="shared" ca="1" si="15"/>
        <v>-0.63</v>
      </c>
      <c r="BM12" s="32">
        <f t="shared" ca="1" si="29"/>
        <v>0</v>
      </c>
      <c r="BN12" s="32">
        <f t="shared" ca="1" si="16"/>
        <v>0</v>
      </c>
      <c r="BO12" s="32">
        <f t="shared" ca="1" si="17"/>
        <v>0</v>
      </c>
      <c r="BP12" s="32">
        <f t="shared" ca="1" si="18"/>
        <v>0</v>
      </c>
      <c r="BQ12" s="32">
        <f t="shared" ca="1" si="19"/>
        <v>0</v>
      </c>
      <c r="BR12" s="32">
        <f t="shared" ca="1" si="20"/>
        <v>0</v>
      </c>
      <c r="BS12" s="32">
        <f t="shared" ca="1" si="21"/>
        <v>0</v>
      </c>
      <c r="BT12" s="32">
        <f t="shared" ca="1" si="22"/>
        <v>0</v>
      </c>
      <c r="BU12" s="32">
        <f t="shared" ca="1" si="23"/>
        <v>-177.83000000000035</v>
      </c>
      <c r="BV12" s="32">
        <f t="shared" ca="1" si="24"/>
        <v>-13.159999999999997</v>
      </c>
      <c r="BW12" s="32">
        <f t="shared" ca="1" si="25"/>
        <v>-73.240000000000094</v>
      </c>
      <c r="BX12" s="32">
        <f t="shared" ca="1" si="26"/>
        <v>-73.549999999999855</v>
      </c>
    </row>
    <row r="13" spans="1:76">
      <c r="A13" t="s">
        <v>433</v>
      </c>
      <c r="B13" s="1" t="s">
        <v>189</v>
      </c>
      <c r="C13" t="str">
        <f t="shared" ca="1" si="2"/>
        <v>0000045411</v>
      </c>
      <c r="D13" t="str">
        <f t="shared" ca="1" si="3"/>
        <v>FortisAlberta Reversing POD - Buck Lake (454S)</v>
      </c>
      <c r="E13" s="31">
        <f ca="1">'Module C Corrected'!CW13-'Module C Initial'!CW13</f>
        <v>7.9999999999999627E-2</v>
      </c>
      <c r="F13" s="31">
        <f ca="1">'Module C Corrected'!CX13-'Module C Initial'!CX13</f>
        <v>1.0000000000000009E-2</v>
      </c>
      <c r="G13" s="31">
        <f ca="1">'Module C Corrected'!CY13-'Module C Initial'!CY13</f>
        <v>0</v>
      </c>
      <c r="H13" s="31">
        <f ca="1">'Module C Corrected'!CZ13-'Module C Initial'!CZ13</f>
        <v>2.1899999999999977</v>
      </c>
      <c r="I13" s="31">
        <f ca="1">'Module C Corrected'!DA13-'Module C Initial'!DA13</f>
        <v>7.5100000000000477</v>
      </c>
      <c r="J13" s="31">
        <f ca="1">'Module C Corrected'!DB13-'Module C Initial'!DB13</f>
        <v>1.0000000000000009E-2</v>
      </c>
      <c r="K13" s="31">
        <f ca="1">'Module C Corrected'!DC13-'Module C Initial'!DC13</f>
        <v>0.44999999999999929</v>
      </c>
      <c r="L13" s="31">
        <f ca="1">'Module C Corrected'!DD13-'Module C Initial'!DD13</f>
        <v>0.49000000000000199</v>
      </c>
      <c r="M13" s="31">
        <f ca="1">'Module C Corrected'!DE13-'Module C Initial'!DE13</f>
        <v>0.19999999999999929</v>
      </c>
      <c r="N13" s="31">
        <f ca="1">'Module C Corrected'!DF13-'Module C Initial'!DF13</f>
        <v>1.0200000000000031</v>
      </c>
      <c r="O13" s="31">
        <f ca="1">'Module C Corrected'!DG13-'Module C Initial'!DG13</f>
        <v>0</v>
      </c>
      <c r="P13" s="31">
        <f ca="1">'Module C Corrected'!DH13-'Module C Initial'!DH13</f>
        <v>0</v>
      </c>
      <c r="Q13" s="32">
        <f ca="1">'Module C Corrected'!DI13-'Module C Initial'!DI13</f>
        <v>0</v>
      </c>
      <c r="R13" s="32">
        <f ca="1">'Module C Corrected'!DJ13-'Module C Initial'!DJ13</f>
        <v>0</v>
      </c>
      <c r="S13" s="32">
        <f ca="1">'Module C Corrected'!DK13-'Module C Initial'!DK13</f>
        <v>0</v>
      </c>
      <c r="T13" s="32">
        <f ca="1">'Module C Corrected'!DL13-'Module C Initial'!DL13</f>
        <v>0.10999999999999988</v>
      </c>
      <c r="U13" s="32">
        <f ca="1">'Module C Corrected'!DM13-'Module C Initial'!DM13</f>
        <v>0.37000000000000099</v>
      </c>
      <c r="V13" s="32">
        <f ca="1">'Module C Corrected'!DN13-'Module C Initial'!DN13</f>
        <v>0</v>
      </c>
      <c r="W13" s="32">
        <f ca="1">'Module C Corrected'!DO13-'Module C Initial'!DO13</f>
        <v>2.0000000000000018E-2</v>
      </c>
      <c r="X13" s="32">
        <f ca="1">'Module C Corrected'!DP13-'Module C Initial'!DP13</f>
        <v>1.9999999999999907E-2</v>
      </c>
      <c r="Y13" s="32">
        <f ca="1">'Module C Corrected'!DQ13-'Module C Initial'!DQ13</f>
        <v>1.0000000000000009E-2</v>
      </c>
      <c r="Z13" s="32">
        <f ca="1">'Module C Corrected'!DR13-'Module C Initial'!DR13</f>
        <v>5.0000000000000044E-2</v>
      </c>
      <c r="AA13" s="32">
        <f ca="1">'Module C Corrected'!DS13-'Module C Initial'!DS13</f>
        <v>0</v>
      </c>
      <c r="AB13" s="32">
        <f ca="1">'Module C Corrected'!DT13-'Module C Initial'!DT13</f>
        <v>0</v>
      </c>
      <c r="AC13" s="31">
        <f ca="1">'Module C Corrected'!DU13-'Module C Initial'!DU13</f>
        <v>2.0000000000000018E-2</v>
      </c>
      <c r="AD13" s="31">
        <f ca="1">'Module C Corrected'!DV13-'Module C Initial'!DV13</f>
        <v>9.999999999999995E-3</v>
      </c>
      <c r="AE13" s="31">
        <f ca="1">'Module C Corrected'!DW13-'Module C Initial'!DW13</f>
        <v>0</v>
      </c>
      <c r="AF13" s="31">
        <f ca="1">'Module C Corrected'!DX13-'Module C Initial'!DX13</f>
        <v>0.70000000000000284</v>
      </c>
      <c r="AG13" s="31">
        <f ca="1">'Module C Corrected'!DY13-'Module C Initial'!DY13</f>
        <v>2.3599999999999994</v>
      </c>
      <c r="AH13" s="31">
        <f ca="1">'Module C Corrected'!DZ13-'Module C Initial'!DZ13</f>
        <v>0</v>
      </c>
      <c r="AI13" s="31">
        <f ca="1">'Module C Corrected'!EA13-'Module C Initial'!EA13</f>
        <v>0.14000000000000012</v>
      </c>
      <c r="AJ13" s="31">
        <f ca="1">'Module C Corrected'!EB13-'Module C Initial'!EB13</f>
        <v>0.14999999999999947</v>
      </c>
      <c r="AK13" s="31">
        <f ca="1">'Module C Corrected'!EC13-'Module C Initial'!EC13</f>
        <v>6.0000000000000053E-2</v>
      </c>
      <c r="AL13" s="31">
        <f ca="1">'Module C Corrected'!ED13-'Module C Initial'!ED13</f>
        <v>0.30999999999999872</v>
      </c>
      <c r="AM13" s="31">
        <f ca="1">'Module C Corrected'!EE13-'Module C Initial'!EE13</f>
        <v>0</v>
      </c>
      <c r="AN13" s="31">
        <f ca="1">'Module C Corrected'!EF13-'Module C Initial'!EF13</f>
        <v>0</v>
      </c>
      <c r="AO13" s="32">
        <f t="shared" ca="1" si="27"/>
        <v>9.9999999999999645E-2</v>
      </c>
      <c r="AP13" s="32">
        <f t="shared" ca="1" si="4"/>
        <v>2.0000000000000004E-2</v>
      </c>
      <c r="AQ13" s="32">
        <f t="shared" ca="1" si="4"/>
        <v>0</v>
      </c>
      <c r="AR13" s="32">
        <f t="shared" ca="1" si="4"/>
        <v>3.0000000000000004</v>
      </c>
      <c r="AS13" s="32">
        <f t="shared" ca="1" si="4"/>
        <v>10.240000000000048</v>
      </c>
      <c r="AT13" s="32">
        <f t="shared" ca="1" si="4"/>
        <v>1.0000000000000009E-2</v>
      </c>
      <c r="AU13" s="32">
        <f t="shared" ca="1" si="4"/>
        <v>0.60999999999999943</v>
      </c>
      <c r="AV13" s="32">
        <f t="shared" ca="1" si="4"/>
        <v>0.66000000000000136</v>
      </c>
      <c r="AW13" s="32">
        <f t="shared" ca="1" si="4"/>
        <v>0.26999999999999935</v>
      </c>
      <c r="AX13" s="32">
        <f t="shared" ca="1" si="4"/>
        <v>1.3800000000000019</v>
      </c>
      <c r="AY13" s="32">
        <f t="shared" ca="1" si="4"/>
        <v>0</v>
      </c>
      <c r="AZ13" s="32">
        <f t="shared" ca="1" si="4"/>
        <v>0</v>
      </c>
      <c r="BA13" s="31">
        <f t="shared" ca="1" si="28"/>
        <v>0</v>
      </c>
      <c r="BB13" s="31">
        <f t="shared" ca="1" si="5"/>
        <v>0</v>
      </c>
      <c r="BC13" s="31">
        <f t="shared" ca="1" si="6"/>
        <v>0</v>
      </c>
      <c r="BD13" s="31">
        <f t="shared" ca="1" si="7"/>
        <v>0.03</v>
      </c>
      <c r="BE13" s="31">
        <f t="shared" ca="1" si="8"/>
        <v>0.09</v>
      </c>
      <c r="BF13" s="31">
        <f t="shared" ca="1" si="9"/>
        <v>0</v>
      </c>
      <c r="BG13" s="31">
        <f t="shared" ca="1" si="10"/>
        <v>0.01</v>
      </c>
      <c r="BH13" s="31">
        <f t="shared" ca="1" si="11"/>
        <v>0.01</v>
      </c>
      <c r="BI13" s="31">
        <f t="shared" ca="1" si="12"/>
        <v>0</v>
      </c>
      <c r="BJ13" s="31">
        <f t="shared" ca="1" si="13"/>
        <v>0.01</v>
      </c>
      <c r="BK13" s="31">
        <f t="shared" ca="1" si="14"/>
        <v>0</v>
      </c>
      <c r="BL13" s="31">
        <f t="shared" ca="1" si="15"/>
        <v>0</v>
      </c>
      <c r="BM13" s="32">
        <f t="shared" ca="1" si="29"/>
        <v>9.9999999999999645E-2</v>
      </c>
      <c r="BN13" s="32">
        <f t="shared" ca="1" si="16"/>
        <v>2.0000000000000004E-2</v>
      </c>
      <c r="BO13" s="32">
        <f t="shared" ca="1" si="17"/>
        <v>0</v>
      </c>
      <c r="BP13" s="32">
        <f t="shared" ca="1" si="18"/>
        <v>3.0300000000000002</v>
      </c>
      <c r="BQ13" s="32">
        <f t="shared" ca="1" si="19"/>
        <v>10.330000000000048</v>
      </c>
      <c r="BR13" s="32">
        <f t="shared" ca="1" si="20"/>
        <v>1.0000000000000009E-2</v>
      </c>
      <c r="BS13" s="32">
        <f t="shared" ca="1" si="21"/>
        <v>0.61999999999999944</v>
      </c>
      <c r="BT13" s="32">
        <f t="shared" ca="1" si="22"/>
        <v>0.67000000000000137</v>
      </c>
      <c r="BU13" s="32">
        <f t="shared" ca="1" si="23"/>
        <v>0.26999999999999935</v>
      </c>
      <c r="BV13" s="32">
        <f t="shared" ca="1" si="24"/>
        <v>1.3900000000000019</v>
      </c>
      <c r="BW13" s="32">
        <f t="shared" ca="1" si="25"/>
        <v>0</v>
      </c>
      <c r="BX13" s="32">
        <f t="shared" ca="1" si="26"/>
        <v>0</v>
      </c>
    </row>
    <row r="14" spans="1:76">
      <c r="A14" t="s">
        <v>433</v>
      </c>
      <c r="B14" s="1" t="s">
        <v>192</v>
      </c>
      <c r="C14" t="str">
        <f t="shared" ca="1" si="2"/>
        <v>0000079301</v>
      </c>
      <c r="D14" t="str">
        <f t="shared" ca="1" si="3"/>
        <v>FortisAlberta DOS - Cochrane EV Partnership (793S)</v>
      </c>
      <c r="E14" s="31">
        <f ca="1">'Module C Corrected'!CW14-'Module C Initial'!CW14</f>
        <v>6.9800000000004729</v>
      </c>
      <c r="F14" s="31">
        <f ca="1">'Module C Corrected'!CX14-'Module C Initial'!CX14</f>
        <v>0</v>
      </c>
      <c r="G14" s="31">
        <f ca="1">'Module C Corrected'!CY14-'Module C Initial'!CY14</f>
        <v>26.120000000002619</v>
      </c>
      <c r="H14" s="31">
        <f ca="1">'Module C Corrected'!CZ14-'Module C Initial'!CZ14</f>
        <v>16.3799999999992</v>
      </c>
      <c r="I14" s="31">
        <f ca="1">'Module C Corrected'!DA14-'Module C Initial'!DA14</f>
        <v>0.28999999999999204</v>
      </c>
      <c r="J14" s="31">
        <f ca="1">'Module C Corrected'!DB14-'Module C Initial'!DB14</f>
        <v>0</v>
      </c>
      <c r="K14" s="31">
        <f ca="1">'Module C Corrected'!DC14-'Module C Initial'!DC14</f>
        <v>0</v>
      </c>
      <c r="L14" s="31">
        <f ca="1">'Module C Corrected'!DD14-'Module C Initial'!DD14</f>
        <v>0</v>
      </c>
      <c r="M14" s="31">
        <f ca="1">'Module C Corrected'!DE14-'Module C Initial'!DE14</f>
        <v>0</v>
      </c>
      <c r="N14" s="31">
        <f ca="1">'Module C Corrected'!DF14-'Module C Initial'!DF14</f>
        <v>0.84000000000003183</v>
      </c>
      <c r="O14" s="31">
        <f ca="1">'Module C Corrected'!DG14-'Module C Initial'!DG14</f>
        <v>0</v>
      </c>
      <c r="P14" s="31">
        <f ca="1">'Module C Corrected'!DH14-'Module C Initial'!DH14</f>
        <v>0</v>
      </c>
      <c r="Q14" s="32">
        <f ca="1">'Module C Corrected'!DI14-'Module C Initial'!DI14</f>
        <v>0.34999999999999432</v>
      </c>
      <c r="R14" s="32">
        <f ca="1">'Module C Corrected'!DJ14-'Module C Initial'!DJ14</f>
        <v>0</v>
      </c>
      <c r="S14" s="32">
        <f ca="1">'Module C Corrected'!DK14-'Module C Initial'!DK14</f>
        <v>1.3099999999999454</v>
      </c>
      <c r="T14" s="32">
        <f ca="1">'Module C Corrected'!DL14-'Module C Initial'!DL14</f>
        <v>0.81999999999999318</v>
      </c>
      <c r="U14" s="32">
        <f ca="1">'Module C Corrected'!DM14-'Module C Initial'!DM14</f>
        <v>2.0000000000000018E-2</v>
      </c>
      <c r="V14" s="32">
        <f ca="1">'Module C Corrected'!DN14-'Module C Initial'!DN14</f>
        <v>0</v>
      </c>
      <c r="W14" s="32">
        <f ca="1">'Module C Corrected'!DO14-'Module C Initial'!DO14</f>
        <v>0</v>
      </c>
      <c r="X14" s="32">
        <f ca="1">'Module C Corrected'!DP14-'Module C Initial'!DP14</f>
        <v>0</v>
      </c>
      <c r="Y14" s="32">
        <f ca="1">'Module C Corrected'!DQ14-'Module C Initial'!DQ14</f>
        <v>0</v>
      </c>
      <c r="Z14" s="32">
        <f ca="1">'Module C Corrected'!DR14-'Module C Initial'!DR14</f>
        <v>4.0000000000000036E-2</v>
      </c>
      <c r="AA14" s="32">
        <f ca="1">'Module C Corrected'!DS14-'Module C Initial'!DS14</f>
        <v>0</v>
      </c>
      <c r="AB14" s="32">
        <f ca="1">'Module C Corrected'!DT14-'Module C Initial'!DT14</f>
        <v>0</v>
      </c>
      <c r="AC14" s="31">
        <f ca="1">'Module C Corrected'!DU14-'Module C Initial'!DU14</f>
        <v>2.25</v>
      </c>
      <c r="AD14" s="31">
        <f ca="1">'Module C Corrected'!DV14-'Module C Initial'!DV14</f>
        <v>0</v>
      </c>
      <c r="AE14" s="31">
        <f ca="1">'Module C Corrected'!DW14-'Module C Initial'!DW14</f>
        <v>8.3000000000001819</v>
      </c>
      <c r="AF14" s="31">
        <f ca="1">'Module C Corrected'!DX14-'Module C Initial'!DX14</f>
        <v>5.1700000000000728</v>
      </c>
      <c r="AG14" s="31">
        <f ca="1">'Module C Corrected'!DY14-'Module C Initial'!DY14</f>
        <v>8.9999999999999858E-2</v>
      </c>
      <c r="AH14" s="31">
        <f ca="1">'Module C Corrected'!DZ14-'Module C Initial'!DZ14</f>
        <v>0</v>
      </c>
      <c r="AI14" s="31">
        <f ca="1">'Module C Corrected'!EA14-'Module C Initial'!EA14</f>
        <v>0</v>
      </c>
      <c r="AJ14" s="31">
        <f ca="1">'Module C Corrected'!EB14-'Module C Initial'!EB14</f>
        <v>0</v>
      </c>
      <c r="AK14" s="31">
        <f ca="1">'Module C Corrected'!EC14-'Module C Initial'!EC14</f>
        <v>0</v>
      </c>
      <c r="AL14" s="31">
        <f ca="1">'Module C Corrected'!ED14-'Module C Initial'!ED14</f>
        <v>0.25999999999999979</v>
      </c>
      <c r="AM14" s="31">
        <f ca="1">'Module C Corrected'!EE14-'Module C Initial'!EE14</f>
        <v>0</v>
      </c>
      <c r="AN14" s="31">
        <f ca="1">'Module C Corrected'!EF14-'Module C Initial'!EF14</f>
        <v>0</v>
      </c>
      <c r="AO14" s="32">
        <f t="shared" ca="1" si="27"/>
        <v>9.5800000000004673</v>
      </c>
      <c r="AP14" s="32">
        <f t="shared" ca="1" si="4"/>
        <v>0</v>
      </c>
      <c r="AQ14" s="32">
        <f t="shared" ca="1" si="4"/>
        <v>35.730000000002747</v>
      </c>
      <c r="AR14" s="32">
        <f t="shared" ca="1" si="4"/>
        <v>22.369999999999266</v>
      </c>
      <c r="AS14" s="32">
        <f t="shared" ca="1" si="4"/>
        <v>0.39999999999999192</v>
      </c>
      <c r="AT14" s="32">
        <f t="shared" ca="1" si="4"/>
        <v>0</v>
      </c>
      <c r="AU14" s="32">
        <f t="shared" ca="1" si="4"/>
        <v>0</v>
      </c>
      <c r="AV14" s="32">
        <f t="shared" ca="1" si="4"/>
        <v>0</v>
      </c>
      <c r="AW14" s="32">
        <f t="shared" ca="1" si="4"/>
        <v>0</v>
      </c>
      <c r="AX14" s="32">
        <f t="shared" ca="1" si="4"/>
        <v>1.1400000000000317</v>
      </c>
      <c r="AY14" s="32">
        <f t="shared" ca="1" si="4"/>
        <v>0</v>
      </c>
      <c r="AZ14" s="32">
        <f t="shared" ca="1" si="4"/>
        <v>0</v>
      </c>
      <c r="BA14" s="31">
        <f t="shared" ca="1" si="28"/>
        <v>0.08</v>
      </c>
      <c r="BB14" s="31">
        <f t="shared" ca="1" si="5"/>
        <v>0</v>
      </c>
      <c r="BC14" s="31">
        <f t="shared" ca="1" si="6"/>
        <v>0.31</v>
      </c>
      <c r="BD14" s="31">
        <f t="shared" ca="1" si="7"/>
        <v>0.19</v>
      </c>
      <c r="BE14" s="31">
        <f t="shared" ca="1" si="8"/>
        <v>0</v>
      </c>
      <c r="BF14" s="31">
        <f t="shared" ca="1" si="9"/>
        <v>0</v>
      </c>
      <c r="BG14" s="31">
        <f t="shared" ca="1" si="10"/>
        <v>0</v>
      </c>
      <c r="BH14" s="31">
        <f t="shared" ca="1" si="11"/>
        <v>0</v>
      </c>
      <c r="BI14" s="31">
        <f t="shared" ca="1" si="12"/>
        <v>0</v>
      </c>
      <c r="BJ14" s="31">
        <f t="shared" ca="1" si="13"/>
        <v>0.01</v>
      </c>
      <c r="BK14" s="31">
        <f t="shared" ca="1" si="14"/>
        <v>0</v>
      </c>
      <c r="BL14" s="31">
        <f t="shared" ca="1" si="15"/>
        <v>0</v>
      </c>
      <c r="BM14" s="32">
        <f t="shared" ca="1" si="29"/>
        <v>9.6600000000004673</v>
      </c>
      <c r="BN14" s="32">
        <f t="shared" ca="1" si="16"/>
        <v>0</v>
      </c>
      <c r="BO14" s="32">
        <f t="shared" ca="1" si="17"/>
        <v>36.040000000002749</v>
      </c>
      <c r="BP14" s="32">
        <f t="shared" ca="1" si="18"/>
        <v>22.559999999999267</v>
      </c>
      <c r="BQ14" s="32">
        <f t="shared" ca="1" si="19"/>
        <v>0.39999999999999192</v>
      </c>
      <c r="BR14" s="32">
        <f t="shared" ca="1" si="20"/>
        <v>0</v>
      </c>
      <c r="BS14" s="32">
        <f t="shared" ca="1" si="21"/>
        <v>0</v>
      </c>
      <c r="BT14" s="32">
        <f t="shared" ca="1" si="22"/>
        <v>0</v>
      </c>
      <c r="BU14" s="32">
        <f t="shared" ca="1" si="23"/>
        <v>0</v>
      </c>
      <c r="BV14" s="32">
        <f t="shared" ca="1" si="24"/>
        <v>1.1500000000000317</v>
      </c>
      <c r="BW14" s="32">
        <f t="shared" ca="1" si="25"/>
        <v>0</v>
      </c>
      <c r="BX14" s="32">
        <f t="shared" ca="1" si="26"/>
        <v>0</v>
      </c>
    </row>
    <row r="15" spans="1:76">
      <c r="A15" t="s">
        <v>465</v>
      </c>
      <c r="B15" s="1" t="s">
        <v>530</v>
      </c>
      <c r="C15" t="str">
        <f t="shared" ca="1" si="2"/>
        <v>341S025</v>
      </c>
      <c r="D15" t="str">
        <f t="shared" ca="1" si="3"/>
        <v>Syncrude Industrial System DOS</v>
      </c>
      <c r="E15" s="31">
        <f ca="1">'Module C Corrected'!CW15-'Module C Initial'!CW15</f>
        <v>0.59999999999999432</v>
      </c>
      <c r="F15" s="31">
        <f ca="1">'Module C Corrected'!CX15-'Module C Initial'!CX15</f>
        <v>0</v>
      </c>
      <c r="G15" s="31">
        <f ca="1">'Module C Corrected'!CY15-'Module C Initial'!CY15</f>
        <v>24.850000000000364</v>
      </c>
      <c r="H15" s="31">
        <f ca="1">'Module C Corrected'!CZ15-'Module C Initial'!CZ15</f>
        <v>0.44999999999998863</v>
      </c>
      <c r="I15" s="31">
        <f ca="1">'Module C Corrected'!DA15-'Module C Initial'!DA15</f>
        <v>1.1800000000000068</v>
      </c>
      <c r="J15" s="31">
        <f ca="1">'Module C Corrected'!DB15-'Module C Initial'!DB15</f>
        <v>50.629999999997381</v>
      </c>
      <c r="K15" s="31">
        <f ca="1">'Module C Corrected'!DC15-'Module C Initial'!DC15</f>
        <v>3.0900000000001455</v>
      </c>
      <c r="L15" s="31">
        <f ca="1">'Module C Corrected'!DD15-'Module C Initial'!DD15</f>
        <v>2.6000000000001364</v>
      </c>
      <c r="M15" s="31">
        <f ca="1">'Module C Corrected'!DE15-'Module C Initial'!DE15</f>
        <v>0.54999999999998295</v>
      </c>
      <c r="N15" s="31">
        <f ca="1">'Module C Corrected'!DF15-'Module C Initial'!DF15</f>
        <v>0</v>
      </c>
      <c r="O15" s="31">
        <f ca="1">'Module C Corrected'!DG15-'Module C Initial'!DG15</f>
        <v>0.81000000000000227</v>
      </c>
      <c r="P15" s="31">
        <f ca="1">'Module C Corrected'!DH15-'Module C Initial'!DH15</f>
        <v>0</v>
      </c>
      <c r="Q15" s="32">
        <f ca="1">'Module C Corrected'!DI15-'Module C Initial'!DI15</f>
        <v>2.9999999999999916E-2</v>
      </c>
      <c r="R15" s="32">
        <f ca="1">'Module C Corrected'!DJ15-'Module C Initial'!DJ15</f>
        <v>0</v>
      </c>
      <c r="S15" s="32">
        <f ca="1">'Module C Corrected'!DK15-'Module C Initial'!DK15</f>
        <v>1.240000000000002</v>
      </c>
      <c r="T15" s="32">
        <f ca="1">'Module C Corrected'!DL15-'Module C Initial'!DL15</f>
        <v>3.0000000000000027E-2</v>
      </c>
      <c r="U15" s="32">
        <f ca="1">'Module C Corrected'!DM15-'Module C Initial'!DM15</f>
        <v>6.0000000000000053E-2</v>
      </c>
      <c r="V15" s="32">
        <f ca="1">'Module C Corrected'!DN15-'Module C Initial'!DN15</f>
        <v>2.5300000000000011</v>
      </c>
      <c r="W15" s="32">
        <f ca="1">'Module C Corrected'!DO15-'Module C Initial'!DO15</f>
        <v>0.16000000000000014</v>
      </c>
      <c r="X15" s="32">
        <f ca="1">'Module C Corrected'!DP15-'Module C Initial'!DP15</f>
        <v>0.12999999999999989</v>
      </c>
      <c r="Y15" s="32">
        <f ca="1">'Module C Corrected'!DQ15-'Module C Initial'!DQ15</f>
        <v>2.0000000000000018E-2</v>
      </c>
      <c r="Z15" s="32">
        <f ca="1">'Module C Corrected'!DR15-'Module C Initial'!DR15</f>
        <v>0</v>
      </c>
      <c r="AA15" s="32">
        <f ca="1">'Module C Corrected'!DS15-'Module C Initial'!DS15</f>
        <v>4.0000000000000036E-2</v>
      </c>
      <c r="AB15" s="32">
        <f ca="1">'Module C Corrected'!DT15-'Module C Initial'!DT15</f>
        <v>0</v>
      </c>
      <c r="AC15" s="31">
        <f ca="1">'Module C Corrected'!DU15-'Module C Initial'!DU15</f>
        <v>0.19000000000000039</v>
      </c>
      <c r="AD15" s="31">
        <f ca="1">'Module C Corrected'!DV15-'Module C Initial'!DV15</f>
        <v>0</v>
      </c>
      <c r="AE15" s="31">
        <f ca="1">'Module C Corrected'!DW15-'Module C Initial'!DW15</f>
        <v>7.9000000000000057</v>
      </c>
      <c r="AF15" s="31">
        <f ca="1">'Module C Corrected'!DX15-'Module C Initial'!DX15</f>
        <v>0.15000000000000036</v>
      </c>
      <c r="AG15" s="31">
        <f ca="1">'Module C Corrected'!DY15-'Module C Initial'!DY15</f>
        <v>0.37000000000000099</v>
      </c>
      <c r="AH15" s="31">
        <f ca="1">'Module C Corrected'!DZ15-'Module C Initial'!DZ15</f>
        <v>15.819999999999993</v>
      </c>
      <c r="AI15" s="31">
        <f ca="1">'Module C Corrected'!EA15-'Module C Initial'!EA15</f>
        <v>0.96000000000000085</v>
      </c>
      <c r="AJ15" s="31">
        <f ca="1">'Module C Corrected'!EB15-'Module C Initial'!EB15</f>
        <v>0.80999999999999872</v>
      </c>
      <c r="AK15" s="31">
        <f ca="1">'Module C Corrected'!EC15-'Module C Initial'!EC15</f>
        <v>0.16999999999999993</v>
      </c>
      <c r="AL15" s="31">
        <f ca="1">'Module C Corrected'!ED15-'Module C Initial'!ED15</f>
        <v>0</v>
      </c>
      <c r="AM15" s="31">
        <f ca="1">'Module C Corrected'!EE15-'Module C Initial'!EE15</f>
        <v>0.25</v>
      </c>
      <c r="AN15" s="31">
        <f ca="1">'Module C Corrected'!EF15-'Module C Initial'!EF15</f>
        <v>0</v>
      </c>
      <c r="AO15" s="32">
        <f t="shared" ca="1" si="27"/>
        <v>0.81999999999999462</v>
      </c>
      <c r="AP15" s="32">
        <f t="shared" ca="1" si="4"/>
        <v>0</v>
      </c>
      <c r="AQ15" s="32">
        <f t="shared" ca="1" si="4"/>
        <v>33.990000000000371</v>
      </c>
      <c r="AR15" s="32">
        <f t="shared" ca="1" si="4"/>
        <v>0.62999999999998901</v>
      </c>
      <c r="AS15" s="32">
        <f t="shared" ca="1" si="4"/>
        <v>1.6100000000000079</v>
      </c>
      <c r="AT15" s="32">
        <f t="shared" ca="1" si="4"/>
        <v>68.979999999997375</v>
      </c>
      <c r="AU15" s="32">
        <f t="shared" ca="1" si="4"/>
        <v>4.2100000000001465</v>
      </c>
      <c r="AV15" s="32">
        <f t="shared" ca="1" si="4"/>
        <v>3.540000000000135</v>
      </c>
      <c r="AW15" s="32">
        <f t="shared" ca="1" si="4"/>
        <v>0.73999999999998289</v>
      </c>
      <c r="AX15" s="32">
        <f t="shared" ca="1" si="4"/>
        <v>0</v>
      </c>
      <c r="AY15" s="32">
        <f t="shared" ca="1" si="4"/>
        <v>1.1000000000000023</v>
      </c>
      <c r="AZ15" s="32">
        <f t="shared" ca="1" si="4"/>
        <v>0</v>
      </c>
      <c r="BA15" s="31">
        <f t="shared" ca="1" si="28"/>
        <v>0.01</v>
      </c>
      <c r="BB15" s="31">
        <f t="shared" ca="1" si="5"/>
        <v>0</v>
      </c>
      <c r="BC15" s="31">
        <f t="shared" ca="1" si="6"/>
        <v>0.28999999999999998</v>
      </c>
      <c r="BD15" s="31">
        <f t="shared" ca="1" si="7"/>
        <v>0.01</v>
      </c>
      <c r="BE15" s="31">
        <f t="shared" ca="1" si="8"/>
        <v>0.01</v>
      </c>
      <c r="BF15" s="31">
        <f t="shared" ca="1" si="9"/>
        <v>0.59</v>
      </c>
      <c r="BG15" s="31">
        <f t="shared" ca="1" si="10"/>
        <v>0.04</v>
      </c>
      <c r="BH15" s="31">
        <f t="shared" ca="1" si="11"/>
        <v>0.03</v>
      </c>
      <c r="BI15" s="31">
        <f t="shared" ca="1" si="12"/>
        <v>0.01</v>
      </c>
      <c r="BJ15" s="31">
        <f t="shared" ca="1" si="13"/>
        <v>0</v>
      </c>
      <c r="BK15" s="31">
        <f t="shared" ca="1" si="14"/>
        <v>0.01</v>
      </c>
      <c r="BL15" s="31">
        <f t="shared" ca="1" si="15"/>
        <v>0</v>
      </c>
      <c r="BM15" s="32">
        <f t="shared" ca="1" si="29"/>
        <v>0.82999999999999463</v>
      </c>
      <c r="BN15" s="32">
        <f t="shared" ca="1" si="16"/>
        <v>0</v>
      </c>
      <c r="BO15" s="32">
        <f t="shared" ca="1" si="17"/>
        <v>34.280000000000371</v>
      </c>
      <c r="BP15" s="32">
        <f t="shared" ca="1" si="18"/>
        <v>0.63999999999998902</v>
      </c>
      <c r="BQ15" s="32">
        <f t="shared" ca="1" si="19"/>
        <v>1.6200000000000079</v>
      </c>
      <c r="BR15" s="32">
        <f t="shared" ca="1" si="20"/>
        <v>69.569999999997378</v>
      </c>
      <c r="BS15" s="32">
        <f t="shared" ca="1" si="21"/>
        <v>4.2500000000001465</v>
      </c>
      <c r="BT15" s="32">
        <f t="shared" ca="1" si="22"/>
        <v>3.5700000000001348</v>
      </c>
      <c r="BU15" s="32">
        <f t="shared" ca="1" si="23"/>
        <v>0.7499999999999829</v>
      </c>
      <c r="BV15" s="32">
        <f t="shared" ca="1" si="24"/>
        <v>0</v>
      </c>
      <c r="BW15" s="32">
        <f t="shared" ca="1" si="25"/>
        <v>1.1100000000000023</v>
      </c>
      <c r="BX15" s="32">
        <f t="shared" ca="1" si="26"/>
        <v>0</v>
      </c>
    </row>
    <row r="16" spans="1:76">
      <c r="A16" t="s">
        <v>434</v>
      </c>
      <c r="B16" s="1" t="s">
        <v>62</v>
      </c>
      <c r="C16" t="str">
        <f t="shared" ca="1" si="2"/>
        <v>AKE1</v>
      </c>
      <c r="D16" t="str">
        <f t="shared" ca="1" si="3"/>
        <v>McBride Lake Wind Facility</v>
      </c>
      <c r="E16" s="31">
        <f ca="1">'Module C Corrected'!CW16-'Module C Initial'!CW16</f>
        <v>11562.770000000004</v>
      </c>
      <c r="F16" s="31">
        <f ca="1">'Module C Corrected'!CX16-'Module C Initial'!CX16</f>
        <v>4161.2700000000004</v>
      </c>
      <c r="G16" s="31">
        <f ca="1">'Module C Corrected'!CY16-'Module C Initial'!CY16</f>
        <v>5791.6099999999969</v>
      </c>
      <c r="H16" s="31">
        <f ca="1">'Module C Corrected'!CZ16-'Module C Initial'!CZ16</f>
        <v>2986.1400000000012</v>
      </c>
      <c r="I16" s="31">
        <f ca="1">'Module C Corrected'!DA16-'Module C Initial'!DA16</f>
        <v>3497.829999999999</v>
      </c>
      <c r="J16" s="31">
        <f ca="1">'Module C Corrected'!DB16-'Module C Initial'!DB16</f>
        <v>2075.9599999999987</v>
      </c>
      <c r="K16" s="31">
        <f ca="1">'Module C Corrected'!DC16-'Module C Initial'!DC16</f>
        <v>1620.5499999999993</v>
      </c>
      <c r="L16" s="31">
        <f ca="1">'Module C Corrected'!DD16-'Module C Initial'!DD16</f>
        <v>1523.4399999999996</v>
      </c>
      <c r="M16" s="31">
        <f ca="1">'Module C Corrected'!DE16-'Module C Initial'!DE16</f>
        <v>6118.4300000000039</v>
      </c>
      <c r="N16" s="31">
        <f ca="1">'Module C Corrected'!DF16-'Module C Initial'!DF16</f>
        <v>3297.75</v>
      </c>
      <c r="O16" s="31">
        <f ca="1">'Module C Corrected'!DG16-'Module C Initial'!DG16</f>
        <v>10671.18</v>
      </c>
      <c r="P16" s="31">
        <f ca="1">'Module C Corrected'!DH16-'Module C Initial'!DH16</f>
        <v>4571.9799999999977</v>
      </c>
      <c r="Q16" s="32">
        <f ca="1">'Module C Corrected'!DI16-'Module C Initial'!DI16</f>
        <v>578.13</v>
      </c>
      <c r="R16" s="32">
        <f ca="1">'Module C Corrected'!DJ16-'Module C Initial'!DJ16</f>
        <v>208.07000000000005</v>
      </c>
      <c r="S16" s="32">
        <f ca="1">'Module C Corrected'!DK16-'Module C Initial'!DK16</f>
        <v>289.58</v>
      </c>
      <c r="T16" s="32">
        <f ca="1">'Module C Corrected'!DL16-'Module C Initial'!DL16</f>
        <v>149.31</v>
      </c>
      <c r="U16" s="32">
        <f ca="1">'Module C Corrected'!DM16-'Module C Initial'!DM16</f>
        <v>174.89</v>
      </c>
      <c r="V16" s="32">
        <f ca="1">'Module C Corrected'!DN16-'Module C Initial'!DN16</f>
        <v>103.80000000000001</v>
      </c>
      <c r="W16" s="32">
        <f ca="1">'Module C Corrected'!DO16-'Module C Initial'!DO16</f>
        <v>81.03</v>
      </c>
      <c r="X16" s="32">
        <f ca="1">'Module C Corrected'!DP16-'Module C Initial'!DP16</f>
        <v>76.169999999999987</v>
      </c>
      <c r="Y16" s="32">
        <f ca="1">'Module C Corrected'!DQ16-'Module C Initial'!DQ16</f>
        <v>305.92999999999995</v>
      </c>
      <c r="Z16" s="32">
        <f ca="1">'Module C Corrected'!DR16-'Module C Initial'!DR16</f>
        <v>164.89000000000001</v>
      </c>
      <c r="AA16" s="32">
        <f ca="1">'Module C Corrected'!DS16-'Module C Initial'!DS16</f>
        <v>533.55999999999995</v>
      </c>
      <c r="AB16" s="32">
        <f ca="1">'Module C Corrected'!DT16-'Module C Initial'!DT16</f>
        <v>228.58999999999997</v>
      </c>
      <c r="AC16" s="31">
        <f ca="1">'Module C Corrected'!DU16-'Module C Initial'!DU16</f>
        <v>3725.1800000000012</v>
      </c>
      <c r="AD16" s="31">
        <f ca="1">'Module C Corrected'!DV16-'Module C Initial'!DV16</f>
        <v>1330.92</v>
      </c>
      <c r="AE16" s="31">
        <f ca="1">'Module C Corrected'!DW16-'Module C Initial'!DW16</f>
        <v>1840.1400000000003</v>
      </c>
      <c r="AF16" s="31">
        <f ca="1">'Module C Corrected'!DX16-'Module C Initial'!DX16</f>
        <v>943.06</v>
      </c>
      <c r="AG16" s="31">
        <f ca="1">'Module C Corrected'!DY16-'Module C Initial'!DY16</f>
        <v>1098.9100000000001</v>
      </c>
      <c r="AH16" s="31">
        <f ca="1">'Module C Corrected'!DZ16-'Module C Initial'!DZ16</f>
        <v>648.68000000000006</v>
      </c>
      <c r="AI16" s="31">
        <f ca="1">'Module C Corrected'!EA16-'Module C Initial'!EA16</f>
        <v>503.71000000000004</v>
      </c>
      <c r="AJ16" s="31">
        <f ca="1">'Module C Corrected'!EB16-'Module C Initial'!EB16</f>
        <v>470.94000000000005</v>
      </c>
      <c r="AK16" s="31">
        <f ca="1">'Module C Corrected'!EC16-'Module C Initial'!EC16</f>
        <v>1880.9899999999998</v>
      </c>
      <c r="AL16" s="31">
        <f ca="1">'Module C Corrected'!ED16-'Module C Initial'!ED16</f>
        <v>1008.4100000000001</v>
      </c>
      <c r="AM16" s="31">
        <f ca="1">'Module C Corrected'!EE16-'Module C Initial'!EE16</f>
        <v>3244.9800000000005</v>
      </c>
      <c r="AN16" s="31">
        <f ca="1">'Module C Corrected'!EF16-'Module C Initial'!EF16</f>
        <v>1382.77</v>
      </c>
      <c r="AO16" s="32">
        <f t="shared" ca="1" si="27"/>
        <v>15866.080000000005</v>
      </c>
      <c r="AP16" s="32">
        <f t="shared" ca="1" si="4"/>
        <v>5700.26</v>
      </c>
      <c r="AQ16" s="32">
        <f t="shared" ca="1" si="4"/>
        <v>7921.3299999999972</v>
      </c>
      <c r="AR16" s="32">
        <f t="shared" ca="1" si="4"/>
        <v>4078.5100000000011</v>
      </c>
      <c r="AS16" s="32">
        <f t="shared" ca="1" si="4"/>
        <v>4771.6299999999992</v>
      </c>
      <c r="AT16" s="32">
        <f t="shared" ca="1" si="4"/>
        <v>2828.4399999999987</v>
      </c>
      <c r="AU16" s="32">
        <f t="shared" ca="1" si="4"/>
        <v>2205.2899999999991</v>
      </c>
      <c r="AV16" s="32">
        <f t="shared" ca="1" si="4"/>
        <v>2070.5499999999997</v>
      </c>
      <c r="AW16" s="32">
        <f t="shared" ca="1" si="4"/>
        <v>8305.350000000004</v>
      </c>
      <c r="AX16" s="32">
        <f t="shared" ca="1" si="4"/>
        <v>4471.05</v>
      </c>
      <c r="AY16" s="32">
        <f t="shared" ca="1" si="4"/>
        <v>14449.720000000001</v>
      </c>
      <c r="AZ16" s="32">
        <f t="shared" ca="1" si="4"/>
        <v>6183.3399999999983</v>
      </c>
      <c r="BA16" s="31">
        <f t="shared" ca="1" si="28"/>
        <v>135.43</v>
      </c>
      <c r="BB16" s="31">
        <f t="shared" ca="1" si="5"/>
        <v>48.74</v>
      </c>
      <c r="BC16" s="31">
        <f t="shared" ca="1" si="6"/>
        <v>67.83</v>
      </c>
      <c r="BD16" s="31">
        <f t="shared" ca="1" si="7"/>
        <v>34.97</v>
      </c>
      <c r="BE16" s="31">
        <f t="shared" ca="1" si="8"/>
        <v>40.97</v>
      </c>
      <c r="BF16" s="31">
        <f t="shared" ca="1" si="9"/>
        <v>24.31</v>
      </c>
      <c r="BG16" s="31">
        <f t="shared" ca="1" si="10"/>
        <v>18.98</v>
      </c>
      <c r="BH16" s="31">
        <f t="shared" ca="1" si="11"/>
        <v>17.84</v>
      </c>
      <c r="BI16" s="31">
        <f t="shared" ca="1" si="12"/>
        <v>71.66</v>
      </c>
      <c r="BJ16" s="31">
        <f t="shared" ca="1" si="13"/>
        <v>38.619999999999997</v>
      </c>
      <c r="BK16" s="31">
        <f t="shared" ca="1" si="14"/>
        <v>124.98</v>
      </c>
      <c r="BL16" s="31">
        <f t="shared" ca="1" si="15"/>
        <v>53.55</v>
      </c>
      <c r="BM16" s="32">
        <f t="shared" ca="1" si="29"/>
        <v>16001.510000000006</v>
      </c>
      <c r="BN16" s="32">
        <f t="shared" ca="1" si="16"/>
        <v>5749</v>
      </c>
      <c r="BO16" s="32">
        <f t="shared" ca="1" si="17"/>
        <v>7989.1599999999971</v>
      </c>
      <c r="BP16" s="32">
        <f t="shared" ca="1" si="18"/>
        <v>4113.4800000000014</v>
      </c>
      <c r="BQ16" s="32">
        <f t="shared" ca="1" si="19"/>
        <v>4812.5999999999995</v>
      </c>
      <c r="BR16" s="32">
        <f t="shared" ca="1" si="20"/>
        <v>2852.7499999999986</v>
      </c>
      <c r="BS16" s="32">
        <f t="shared" ca="1" si="21"/>
        <v>2224.2699999999991</v>
      </c>
      <c r="BT16" s="32">
        <f t="shared" ca="1" si="22"/>
        <v>2088.39</v>
      </c>
      <c r="BU16" s="32">
        <f t="shared" ca="1" si="23"/>
        <v>8377.0100000000039</v>
      </c>
      <c r="BV16" s="32">
        <f t="shared" ca="1" si="24"/>
        <v>4509.67</v>
      </c>
      <c r="BW16" s="32">
        <f t="shared" ca="1" si="25"/>
        <v>14574.7</v>
      </c>
      <c r="BX16" s="32">
        <f t="shared" ca="1" si="26"/>
        <v>6236.8899999999985</v>
      </c>
    </row>
    <row r="17" spans="1:76">
      <c r="A17" t="s">
        <v>436</v>
      </c>
      <c r="B17" s="1" t="s">
        <v>122</v>
      </c>
      <c r="C17" t="str">
        <f t="shared" ca="1" si="2"/>
        <v>BAR</v>
      </c>
      <c r="D17" t="str">
        <f t="shared" ca="1" si="3"/>
        <v>Barrier Hydro Facility</v>
      </c>
      <c r="E17" s="31">
        <f ca="1">'Module C Corrected'!CW17-'Module C Initial'!CW17</f>
        <v>143.12999999999738</v>
      </c>
      <c r="F17" s="31">
        <f ca="1">'Module C Corrected'!CX17-'Module C Initial'!CX17</f>
        <v>56.880000000000109</v>
      </c>
      <c r="G17" s="31">
        <f ca="1">'Module C Corrected'!CY17-'Module C Initial'!CY17</f>
        <v>52.289999999999054</v>
      </c>
      <c r="H17" s="31">
        <f ca="1">'Module C Corrected'!CZ17-'Module C Initial'!CZ17</f>
        <v>37.619999999999891</v>
      </c>
      <c r="I17" s="31">
        <f ca="1">'Module C Corrected'!DA17-'Module C Initial'!DA17</f>
        <v>35.220000000001164</v>
      </c>
      <c r="J17" s="31">
        <f ca="1">'Module C Corrected'!DB17-'Module C Initial'!DB17</f>
        <v>48.690000000000509</v>
      </c>
      <c r="K17" s="31">
        <f ca="1">'Module C Corrected'!DC17-'Module C Initial'!DC17</f>
        <v>44.899999999999636</v>
      </c>
      <c r="L17" s="31">
        <f ca="1">'Module C Corrected'!DD17-'Module C Initial'!DD17</f>
        <v>40.799999999999272</v>
      </c>
      <c r="M17" s="31">
        <f ca="1">'Module C Corrected'!DE17-'Module C Initial'!DE17</f>
        <v>116.65999999999985</v>
      </c>
      <c r="N17" s="31">
        <f ca="1">'Module C Corrected'!DF17-'Module C Initial'!DF17</f>
        <v>30.5600000000004</v>
      </c>
      <c r="O17" s="31">
        <f ca="1">'Module C Corrected'!DG17-'Module C Initial'!DG17</f>
        <v>48.859999999999673</v>
      </c>
      <c r="P17" s="31">
        <f ca="1">'Module C Corrected'!DH17-'Module C Initial'!DH17</f>
        <v>71.799999999999272</v>
      </c>
      <c r="Q17" s="32">
        <f ca="1">'Module C Corrected'!DI17-'Module C Initial'!DI17</f>
        <v>7.1500000000000909</v>
      </c>
      <c r="R17" s="32">
        <f ca="1">'Module C Corrected'!DJ17-'Module C Initial'!DJ17</f>
        <v>2.8400000000000034</v>
      </c>
      <c r="S17" s="32">
        <f ca="1">'Module C Corrected'!DK17-'Module C Initial'!DK17</f>
        <v>2.6100000000000136</v>
      </c>
      <c r="T17" s="32">
        <f ca="1">'Module C Corrected'!DL17-'Module C Initial'!DL17</f>
        <v>1.8799999999999955</v>
      </c>
      <c r="U17" s="32">
        <f ca="1">'Module C Corrected'!DM17-'Module C Initial'!DM17</f>
        <v>1.7599999999999909</v>
      </c>
      <c r="V17" s="32">
        <f ca="1">'Module C Corrected'!DN17-'Module C Initial'!DN17</f>
        <v>2.4399999999999977</v>
      </c>
      <c r="W17" s="32">
        <f ca="1">'Module C Corrected'!DO17-'Module C Initial'!DO17</f>
        <v>2.2400000000000091</v>
      </c>
      <c r="X17" s="32">
        <f ca="1">'Module C Corrected'!DP17-'Module C Initial'!DP17</f>
        <v>2.0400000000000205</v>
      </c>
      <c r="Y17" s="32">
        <f ca="1">'Module C Corrected'!DQ17-'Module C Initial'!DQ17</f>
        <v>5.839999999999975</v>
      </c>
      <c r="Z17" s="32">
        <f ca="1">'Module C Corrected'!DR17-'Module C Initial'!DR17</f>
        <v>1.5300000000000011</v>
      </c>
      <c r="AA17" s="32">
        <f ca="1">'Module C Corrected'!DS17-'Module C Initial'!DS17</f>
        <v>2.4399999999999977</v>
      </c>
      <c r="AB17" s="32">
        <f ca="1">'Module C Corrected'!DT17-'Module C Initial'!DT17</f>
        <v>3.5900000000000318</v>
      </c>
      <c r="AC17" s="31">
        <f ca="1">'Module C Corrected'!DU17-'Module C Initial'!DU17</f>
        <v>46.109999999999673</v>
      </c>
      <c r="AD17" s="31">
        <f ca="1">'Module C Corrected'!DV17-'Module C Initial'!DV17</f>
        <v>18.190000000000055</v>
      </c>
      <c r="AE17" s="31">
        <f ca="1">'Module C Corrected'!DW17-'Module C Initial'!DW17</f>
        <v>16.620000000000118</v>
      </c>
      <c r="AF17" s="31">
        <f ca="1">'Module C Corrected'!DX17-'Module C Initial'!DX17</f>
        <v>11.879999999999995</v>
      </c>
      <c r="AG17" s="31">
        <f ca="1">'Module C Corrected'!DY17-'Module C Initial'!DY17</f>
        <v>11.060000000000059</v>
      </c>
      <c r="AH17" s="31">
        <f ca="1">'Module C Corrected'!DZ17-'Module C Initial'!DZ17</f>
        <v>15.210000000000036</v>
      </c>
      <c r="AI17" s="31">
        <f ca="1">'Module C Corrected'!EA17-'Module C Initial'!EA17</f>
        <v>13.949999999999818</v>
      </c>
      <c r="AJ17" s="31">
        <f ca="1">'Module C Corrected'!EB17-'Module C Initial'!EB17</f>
        <v>12.6099999999999</v>
      </c>
      <c r="AK17" s="31">
        <f ca="1">'Module C Corrected'!EC17-'Module C Initial'!EC17</f>
        <v>35.869999999999891</v>
      </c>
      <c r="AL17" s="31">
        <f ca="1">'Module C Corrected'!ED17-'Module C Initial'!ED17</f>
        <v>9.3500000000000227</v>
      </c>
      <c r="AM17" s="31">
        <f ca="1">'Module C Corrected'!EE17-'Module C Initial'!EE17</f>
        <v>14.860000000000127</v>
      </c>
      <c r="AN17" s="31">
        <f ca="1">'Module C Corrected'!EF17-'Module C Initial'!EF17</f>
        <v>21.720000000000027</v>
      </c>
      <c r="AO17" s="32">
        <f t="shared" ca="1" si="27"/>
        <v>196.38999999999714</v>
      </c>
      <c r="AP17" s="32">
        <f t="shared" ca="1" si="4"/>
        <v>77.910000000000167</v>
      </c>
      <c r="AQ17" s="32">
        <f t="shared" ca="1" si="4"/>
        <v>71.519999999999186</v>
      </c>
      <c r="AR17" s="32">
        <f t="shared" ca="1" si="4"/>
        <v>51.379999999999882</v>
      </c>
      <c r="AS17" s="32">
        <f t="shared" ca="1" si="4"/>
        <v>48.040000000001214</v>
      </c>
      <c r="AT17" s="32">
        <f t="shared" ca="1" si="4"/>
        <v>66.340000000000543</v>
      </c>
      <c r="AU17" s="32">
        <f t="shared" ca="1" si="4"/>
        <v>61.089999999999463</v>
      </c>
      <c r="AV17" s="32">
        <f t="shared" ca="1" si="4"/>
        <v>55.449999999999193</v>
      </c>
      <c r="AW17" s="32">
        <f t="shared" ca="1" si="4"/>
        <v>158.36999999999972</v>
      </c>
      <c r="AX17" s="32">
        <f t="shared" ca="1" si="4"/>
        <v>41.440000000000424</v>
      </c>
      <c r="AY17" s="32">
        <f t="shared" ca="1" si="4"/>
        <v>66.159999999999798</v>
      </c>
      <c r="AZ17" s="32">
        <f t="shared" ca="1" si="4"/>
        <v>97.109999999999332</v>
      </c>
      <c r="BA17" s="31">
        <f t="shared" ca="1" si="28"/>
        <v>1.68</v>
      </c>
      <c r="BB17" s="31">
        <f t="shared" ca="1" si="5"/>
        <v>0.67</v>
      </c>
      <c r="BC17" s="31">
        <f t="shared" ca="1" si="6"/>
        <v>0.61</v>
      </c>
      <c r="BD17" s="31">
        <f t="shared" ca="1" si="7"/>
        <v>0.44</v>
      </c>
      <c r="BE17" s="31">
        <f t="shared" ca="1" si="8"/>
        <v>0.41</v>
      </c>
      <c r="BF17" s="31">
        <f t="shared" ca="1" si="9"/>
        <v>0.56999999999999995</v>
      </c>
      <c r="BG17" s="31">
        <f t="shared" ca="1" si="10"/>
        <v>0.53</v>
      </c>
      <c r="BH17" s="31">
        <f t="shared" ca="1" si="11"/>
        <v>0.48</v>
      </c>
      <c r="BI17" s="31">
        <f t="shared" ca="1" si="12"/>
        <v>1.37</v>
      </c>
      <c r="BJ17" s="31">
        <f t="shared" ca="1" si="13"/>
        <v>0.36</v>
      </c>
      <c r="BK17" s="31">
        <f t="shared" ca="1" si="14"/>
        <v>0.56999999999999995</v>
      </c>
      <c r="BL17" s="31">
        <f t="shared" ca="1" si="15"/>
        <v>0.84</v>
      </c>
      <c r="BM17" s="32">
        <f t="shared" ca="1" si="29"/>
        <v>198.06999999999715</v>
      </c>
      <c r="BN17" s="32">
        <f t="shared" ca="1" si="16"/>
        <v>78.580000000000169</v>
      </c>
      <c r="BO17" s="32">
        <f t="shared" ca="1" si="17"/>
        <v>72.129999999999185</v>
      </c>
      <c r="BP17" s="32">
        <f t="shared" ca="1" si="18"/>
        <v>51.819999999999879</v>
      </c>
      <c r="BQ17" s="32">
        <f t="shared" ca="1" si="19"/>
        <v>48.450000000001211</v>
      </c>
      <c r="BR17" s="32">
        <f t="shared" ca="1" si="20"/>
        <v>66.910000000000537</v>
      </c>
      <c r="BS17" s="32">
        <f t="shared" ca="1" si="21"/>
        <v>61.619999999999465</v>
      </c>
      <c r="BT17" s="32">
        <f t="shared" ca="1" si="22"/>
        <v>55.92999999999919</v>
      </c>
      <c r="BU17" s="32">
        <f t="shared" ca="1" si="23"/>
        <v>159.73999999999972</v>
      </c>
      <c r="BV17" s="32">
        <f t="shared" ca="1" si="24"/>
        <v>41.800000000000423</v>
      </c>
      <c r="BW17" s="32">
        <f t="shared" ca="1" si="25"/>
        <v>66.729999999999791</v>
      </c>
      <c r="BX17" s="32">
        <f t="shared" ca="1" si="26"/>
        <v>97.949999999999335</v>
      </c>
    </row>
    <row r="18" spans="1:76">
      <c r="A18" t="s">
        <v>437</v>
      </c>
      <c r="B18" s="1" t="s">
        <v>138</v>
      </c>
      <c r="C18" t="str">
        <f t="shared" ca="1" si="2"/>
        <v>BCR2</v>
      </c>
      <c r="D18" t="str">
        <f t="shared" ca="1" si="3"/>
        <v>Bear Creek #2</v>
      </c>
      <c r="E18" s="31">
        <f ca="1">'Module C Corrected'!CW18-'Module C Initial'!CW18</f>
        <v>-2003.6399999999994</v>
      </c>
      <c r="F18" s="31">
        <f ca="1">'Module C Corrected'!CX18-'Module C Initial'!CX18</f>
        <v>-779.61999999999534</v>
      </c>
      <c r="G18" s="31">
        <f ca="1">'Module C Corrected'!CY18-'Module C Initial'!CY18</f>
        <v>-784.87000000000262</v>
      </c>
      <c r="H18" s="31">
        <f ca="1">'Module C Corrected'!CZ18-'Module C Initial'!CZ18</f>
        <v>-388.20000000000073</v>
      </c>
      <c r="I18" s="31">
        <f ca="1">'Module C Corrected'!DA18-'Module C Initial'!DA18</f>
        <v>-386.04000000000087</v>
      </c>
      <c r="J18" s="31">
        <f ca="1">'Module C Corrected'!DB18-'Module C Initial'!DB18</f>
        <v>-491.79999999999927</v>
      </c>
      <c r="K18" s="31">
        <f ca="1">'Module C Corrected'!DC18-'Module C Initial'!DC18</f>
        <v>-807.02999999999884</v>
      </c>
      <c r="L18" s="31">
        <f ca="1">'Module C Corrected'!DD18-'Module C Initial'!DD18</f>
        <v>-621.79999999999563</v>
      </c>
      <c r="M18" s="31">
        <f ca="1">'Module C Corrected'!DE18-'Module C Initial'!DE18</f>
        <v>-1293.8200000000215</v>
      </c>
      <c r="N18" s="31">
        <f ca="1">'Module C Corrected'!DF18-'Module C Initial'!DF18</f>
        <v>-484.82999999999811</v>
      </c>
      <c r="O18" s="31">
        <f ca="1">'Module C Corrected'!DG18-'Module C Initial'!DG18</f>
        <v>-722.88999999999214</v>
      </c>
      <c r="P18" s="31">
        <f ca="1">'Module C Corrected'!DH18-'Module C Initial'!DH18</f>
        <v>-823.87999999999738</v>
      </c>
      <c r="Q18" s="32">
        <f ca="1">'Module C Corrected'!DI18-'Module C Initial'!DI18</f>
        <v>-100.17999999999938</v>
      </c>
      <c r="R18" s="32">
        <f ca="1">'Module C Corrected'!DJ18-'Module C Initial'!DJ18</f>
        <v>-38.980000000000018</v>
      </c>
      <c r="S18" s="32">
        <f ca="1">'Module C Corrected'!DK18-'Module C Initial'!DK18</f>
        <v>-39.25</v>
      </c>
      <c r="T18" s="32">
        <f ca="1">'Module C Corrected'!DL18-'Module C Initial'!DL18</f>
        <v>-19.409999999999968</v>
      </c>
      <c r="U18" s="32">
        <f ca="1">'Module C Corrected'!DM18-'Module C Initial'!DM18</f>
        <v>-19.299999999999955</v>
      </c>
      <c r="V18" s="32">
        <f ca="1">'Module C Corrected'!DN18-'Module C Initial'!DN18</f>
        <v>-24.589999999999918</v>
      </c>
      <c r="W18" s="32">
        <f ca="1">'Module C Corrected'!DO18-'Module C Initial'!DO18</f>
        <v>-40.349999999999909</v>
      </c>
      <c r="X18" s="32">
        <f ca="1">'Module C Corrected'!DP18-'Module C Initial'!DP18</f>
        <v>-31.090000000000146</v>
      </c>
      <c r="Y18" s="32">
        <f ca="1">'Module C Corrected'!DQ18-'Module C Initial'!DQ18</f>
        <v>-64.690000000000055</v>
      </c>
      <c r="Z18" s="32">
        <f ca="1">'Module C Corrected'!DR18-'Module C Initial'!DR18</f>
        <v>-24.25</v>
      </c>
      <c r="AA18" s="32">
        <f ca="1">'Module C Corrected'!DS18-'Module C Initial'!DS18</f>
        <v>-36.150000000000091</v>
      </c>
      <c r="AB18" s="32">
        <f ca="1">'Module C Corrected'!DT18-'Module C Initial'!DT18</f>
        <v>-41.200000000000045</v>
      </c>
      <c r="AC18" s="31">
        <f ca="1">'Module C Corrected'!DU18-'Module C Initial'!DU18</f>
        <v>-645.51000000000204</v>
      </c>
      <c r="AD18" s="31">
        <f ca="1">'Module C Corrected'!DV18-'Module C Initial'!DV18</f>
        <v>-249.34000000000015</v>
      </c>
      <c r="AE18" s="31">
        <f ca="1">'Module C Corrected'!DW18-'Module C Initial'!DW18</f>
        <v>-249.36999999999898</v>
      </c>
      <c r="AF18" s="31">
        <f ca="1">'Module C Corrected'!DX18-'Module C Initial'!DX18</f>
        <v>-122.59999999999945</v>
      </c>
      <c r="AG18" s="31">
        <f ca="1">'Module C Corrected'!DY18-'Module C Initial'!DY18</f>
        <v>-121.27999999999975</v>
      </c>
      <c r="AH18" s="31">
        <f ca="1">'Module C Corrected'!DZ18-'Module C Initial'!DZ18</f>
        <v>-153.67000000000007</v>
      </c>
      <c r="AI18" s="31">
        <f ca="1">'Module C Corrected'!EA18-'Module C Initial'!EA18</f>
        <v>-250.85000000000036</v>
      </c>
      <c r="AJ18" s="31">
        <f ca="1">'Module C Corrected'!EB18-'Module C Initial'!EB18</f>
        <v>-192.20999999999913</v>
      </c>
      <c r="AK18" s="31">
        <f ca="1">'Module C Corrected'!EC18-'Module C Initial'!EC18</f>
        <v>-397.7599999999984</v>
      </c>
      <c r="AL18" s="31">
        <f ca="1">'Module C Corrected'!ED18-'Module C Initial'!ED18</f>
        <v>-148.25</v>
      </c>
      <c r="AM18" s="31">
        <f ca="1">'Module C Corrected'!EE18-'Module C Initial'!EE18</f>
        <v>-219.81999999999971</v>
      </c>
      <c r="AN18" s="31">
        <f ca="1">'Module C Corrected'!EF18-'Module C Initial'!EF18</f>
        <v>-249.17999999999847</v>
      </c>
      <c r="AO18" s="32">
        <f t="shared" ca="1" si="27"/>
        <v>-2749.3300000000008</v>
      </c>
      <c r="AP18" s="32">
        <f t="shared" ca="1" si="4"/>
        <v>-1067.9399999999955</v>
      </c>
      <c r="AQ18" s="32">
        <f t="shared" ca="1" si="4"/>
        <v>-1073.4900000000016</v>
      </c>
      <c r="AR18" s="32">
        <f t="shared" ca="1" si="4"/>
        <v>-530.21000000000015</v>
      </c>
      <c r="AS18" s="32">
        <f t="shared" ca="1" si="4"/>
        <v>-526.62000000000057</v>
      </c>
      <c r="AT18" s="32">
        <f t="shared" ca="1" si="4"/>
        <v>-670.05999999999926</v>
      </c>
      <c r="AU18" s="32">
        <f t="shared" ca="1" si="4"/>
        <v>-1098.2299999999991</v>
      </c>
      <c r="AV18" s="32">
        <f t="shared" ca="1" si="4"/>
        <v>-845.09999999999491</v>
      </c>
      <c r="AW18" s="32">
        <f t="shared" ca="1" si="4"/>
        <v>-1756.27000000002</v>
      </c>
      <c r="AX18" s="32">
        <f t="shared" ca="1" si="4"/>
        <v>-657.32999999999811</v>
      </c>
      <c r="AY18" s="32">
        <f t="shared" ca="1" si="4"/>
        <v>-978.85999999999194</v>
      </c>
      <c r="AZ18" s="32">
        <f t="shared" ca="1" si="4"/>
        <v>-1114.2599999999959</v>
      </c>
      <c r="BA18" s="31">
        <f t="shared" ca="1" si="28"/>
        <v>-23.47</v>
      </c>
      <c r="BB18" s="31">
        <f t="shared" ca="1" si="5"/>
        <v>-9.1300000000000008</v>
      </c>
      <c r="BC18" s="31">
        <f t="shared" ca="1" si="6"/>
        <v>-9.19</v>
      </c>
      <c r="BD18" s="31">
        <f t="shared" ca="1" si="7"/>
        <v>-4.55</v>
      </c>
      <c r="BE18" s="31">
        <f t="shared" ca="1" si="8"/>
        <v>-4.5199999999999996</v>
      </c>
      <c r="BF18" s="31">
        <f t="shared" ca="1" si="9"/>
        <v>-5.76</v>
      </c>
      <c r="BG18" s="31">
        <f t="shared" ca="1" si="10"/>
        <v>-9.4499999999999993</v>
      </c>
      <c r="BH18" s="31">
        <f t="shared" ca="1" si="11"/>
        <v>-7.28</v>
      </c>
      <c r="BI18" s="31">
        <f t="shared" ca="1" si="12"/>
        <v>-15.15</v>
      </c>
      <c r="BJ18" s="31">
        <f t="shared" ca="1" si="13"/>
        <v>-5.68</v>
      </c>
      <c r="BK18" s="31">
        <f t="shared" ca="1" si="14"/>
        <v>-8.4700000000000006</v>
      </c>
      <c r="BL18" s="31">
        <f t="shared" ca="1" si="15"/>
        <v>-9.65</v>
      </c>
      <c r="BM18" s="32">
        <f t="shared" ca="1" si="29"/>
        <v>-2772.8000000000006</v>
      </c>
      <c r="BN18" s="32">
        <f t="shared" ca="1" si="16"/>
        <v>-1077.0699999999956</v>
      </c>
      <c r="BO18" s="32">
        <f t="shared" ca="1" si="17"/>
        <v>-1082.6800000000017</v>
      </c>
      <c r="BP18" s="32">
        <f t="shared" ca="1" si="18"/>
        <v>-534.7600000000001</v>
      </c>
      <c r="BQ18" s="32">
        <f t="shared" ca="1" si="19"/>
        <v>-531.14000000000055</v>
      </c>
      <c r="BR18" s="32">
        <f t="shared" ca="1" si="20"/>
        <v>-675.81999999999925</v>
      </c>
      <c r="BS18" s="32">
        <f t="shared" ca="1" si="21"/>
        <v>-1107.6799999999992</v>
      </c>
      <c r="BT18" s="32">
        <f t="shared" ca="1" si="22"/>
        <v>-852.37999999999488</v>
      </c>
      <c r="BU18" s="32">
        <f t="shared" ca="1" si="23"/>
        <v>-1771.4200000000201</v>
      </c>
      <c r="BV18" s="32">
        <f t="shared" ca="1" si="24"/>
        <v>-663.00999999999806</v>
      </c>
      <c r="BW18" s="32">
        <f t="shared" ca="1" si="25"/>
        <v>-987.32999999999197</v>
      </c>
      <c r="BX18" s="32">
        <f t="shared" ca="1" si="26"/>
        <v>-1123.909999999996</v>
      </c>
    </row>
    <row r="19" spans="1:76">
      <c r="A19" t="s">
        <v>437</v>
      </c>
      <c r="B19" s="1" t="s">
        <v>139</v>
      </c>
      <c r="C19" t="str">
        <f t="shared" ca="1" si="2"/>
        <v>BCRK</v>
      </c>
      <c r="D19" t="str">
        <f t="shared" ca="1" si="3"/>
        <v>Bear Creek #1</v>
      </c>
      <c r="E19" s="31">
        <f ca="1">'Module C Corrected'!CW19-'Module C Initial'!CW19</f>
        <v>-1316.0599999999977</v>
      </c>
      <c r="F19" s="31">
        <f ca="1">'Module C Corrected'!CX19-'Module C Initial'!CX19</f>
        <v>-176.18000000000029</v>
      </c>
      <c r="G19" s="31">
        <f ca="1">'Module C Corrected'!CY19-'Module C Initial'!CY19</f>
        <v>-196.19000000000233</v>
      </c>
      <c r="H19" s="31">
        <f ca="1">'Module C Corrected'!CZ19-'Module C Initial'!CZ19</f>
        <v>-34.889999999999418</v>
      </c>
      <c r="I19" s="31">
        <f ca="1">'Module C Corrected'!DA19-'Module C Initial'!DA19</f>
        <v>-28.6200000000008</v>
      </c>
      <c r="J19" s="31">
        <f ca="1">'Module C Corrected'!DB19-'Module C Initial'!DB19</f>
        <v>-34.080000000000837</v>
      </c>
      <c r="K19" s="31">
        <f ca="1">'Module C Corrected'!DC19-'Module C Initial'!DC19</f>
        <v>-83.800000000001091</v>
      </c>
      <c r="L19" s="31">
        <f ca="1">'Module C Corrected'!DD19-'Module C Initial'!DD19</f>
        <v>-20.519999999999982</v>
      </c>
      <c r="M19" s="31">
        <f ca="1">'Module C Corrected'!DE19-'Module C Initial'!DE19</f>
        <v>-573.67999999999302</v>
      </c>
      <c r="N19" s="31">
        <f ca="1">'Module C Corrected'!DF19-'Module C Initial'!DF19</f>
        <v>-6.0899999999999181</v>
      </c>
      <c r="O19" s="31">
        <f ca="1">'Module C Corrected'!DG19-'Module C Initial'!DG19</f>
        <v>-50.5600000000004</v>
      </c>
      <c r="P19" s="31">
        <f ca="1">'Module C Corrected'!DH19-'Module C Initial'!DH19</f>
        <v>-226.18999999999505</v>
      </c>
      <c r="Q19" s="32">
        <f ca="1">'Module C Corrected'!DI19-'Module C Initial'!DI19</f>
        <v>-65.799999999999272</v>
      </c>
      <c r="R19" s="32">
        <f ca="1">'Module C Corrected'!DJ19-'Module C Initial'!DJ19</f>
        <v>-8.8100000000000591</v>
      </c>
      <c r="S19" s="32">
        <f ca="1">'Module C Corrected'!DK19-'Module C Initial'!DK19</f>
        <v>-9.8099999999999454</v>
      </c>
      <c r="T19" s="32">
        <f ca="1">'Module C Corrected'!DL19-'Module C Initial'!DL19</f>
        <v>-1.7400000000000091</v>
      </c>
      <c r="U19" s="32">
        <f ca="1">'Module C Corrected'!DM19-'Module C Initial'!DM19</f>
        <v>-1.4300000000000068</v>
      </c>
      <c r="V19" s="32">
        <f ca="1">'Module C Corrected'!DN19-'Module C Initial'!DN19</f>
        <v>-1.7099999999999795</v>
      </c>
      <c r="W19" s="32">
        <f ca="1">'Module C Corrected'!DO19-'Module C Initial'!DO19</f>
        <v>-4.1899999999999977</v>
      </c>
      <c r="X19" s="32">
        <f ca="1">'Module C Corrected'!DP19-'Module C Initial'!DP19</f>
        <v>-1.0300000000000011</v>
      </c>
      <c r="Y19" s="32">
        <f ca="1">'Module C Corrected'!DQ19-'Module C Initial'!DQ19</f>
        <v>-28.690000000000055</v>
      </c>
      <c r="Z19" s="32">
        <f ca="1">'Module C Corrected'!DR19-'Module C Initial'!DR19</f>
        <v>-0.29999999999999716</v>
      </c>
      <c r="AA19" s="32">
        <f ca="1">'Module C Corrected'!DS19-'Module C Initial'!DS19</f>
        <v>-2.5299999999999727</v>
      </c>
      <c r="AB19" s="32">
        <f ca="1">'Module C Corrected'!DT19-'Module C Initial'!DT19</f>
        <v>-11.309999999999945</v>
      </c>
      <c r="AC19" s="31">
        <f ca="1">'Module C Corrected'!DU19-'Module C Initial'!DU19</f>
        <v>-423.99000000000524</v>
      </c>
      <c r="AD19" s="31">
        <f ca="1">'Module C Corrected'!DV19-'Module C Initial'!DV19</f>
        <v>-56.350000000000364</v>
      </c>
      <c r="AE19" s="31">
        <f ca="1">'Module C Corrected'!DW19-'Module C Initial'!DW19</f>
        <v>-62.340000000000146</v>
      </c>
      <c r="AF19" s="31">
        <f ca="1">'Module C Corrected'!DX19-'Module C Initial'!DX19</f>
        <v>-11.009999999999991</v>
      </c>
      <c r="AG19" s="31">
        <f ca="1">'Module C Corrected'!DY19-'Module C Initial'!DY19</f>
        <v>-8.9900000000000091</v>
      </c>
      <c r="AH19" s="31">
        <f ca="1">'Module C Corrected'!DZ19-'Module C Initial'!DZ19</f>
        <v>-10.650000000000091</v>
      </c>
      <c r="AI19" s="31">
        <f ca="1">'Module C Corrected'!EA19-'Module C Initial'!EA19</f>
        <v>-26.039999999999964</v>
      </c>
      <c r="AJ19" s="31">
        <f ca="1">'Module C Corrected'!EB19-'Module C Initial'!EB19</f>
        <v>-6.3400000000000318</v>
      </c>
      <c r="AK19" s="31">
        <f ca="1">'Module C Corrected'!EC19-'Module C Initial'!EC19</f>
        <v>-176.37000000000262</v>
      </c>
      <c r="AL19" s="31">
        <f ca="1">'Module C Corrected'!ED19-'Module C Initial'!ED19</f>
        <v>-1.8600000000000136</v>
      </c>
      <c r="AM19" s="31">
        <f ca="1">'Module C Corrected'!EE19-'Module C Initial'!EE19</f>
        <v>-15.380000000000109</v>
      </c>
      <c r="AN19" s="31">
        <f ca="1">'Module C Corrected'!EF19-'Module C Initial'!EF19</f>
        <v>-68.409999999999854</v>
      </c>
      <c r="AO19" s="32">
        <f t="shared" ca="1" si="27"/>
        <v>-1805.8500000000022</v>
      </c>
      <c r="AP19" s="32">
        <f t="shared" ca="1" si="4"/>
        <v>-241.34000000000071</v>
      </c>
      <c r="AQ19" s="32">
        <f t="shared" ca="1" si="4"/>
        <v>-268.34000000000242</v>
      </c>
      <c r="AR19" s="32">
        <f t="shared" ca="1" si="4"/>
        <v>-47.639999999999418</v>
      </c>
      <c r="AS19" s="32">
        <f t="shared" ca="1" si="4"/>
        <v>-39.040000000000816</v>
      </c>
      <c r="AT19" s="32">
        <f t="shared" ca="1" si="4"/>
        <v>-46.440000000000907</v>
      </c>
      <c r="AU19" s="32">
        <f t="shared" ca="1" si="4"/>
        <v>-114.03000000000105</v>
      </c>
      <c r="AV19" s="32">
        <f t="shared" ca="1" si="4"/>
        <v>-27.890000000000015</v>
      </c>
      <c r="AW19" s="32">
        <f t="shared" ca="1" si="4"/>
        <v>-778.73999999999569</v>
      </c>
      <c r="AX19" s="32">
        <f t="shared" ca="1" si="4"/>
        <v>-8.2499999999999289</v>
      </c>
      <c r="AY19" s="32">
        <f t="shared" ca="1" si="4"/>
        <v>-68.470000000000482</v>
      </c>
      <c r="AZ19" s="32">
        <f t="shared" ca="1" si="4"/>
        <v>-305.90999999999485</v>
      </c>
      <c r="BA19" s="31">
        <f t="shared" ca="1" si="28"/>
        <v>-15.41</v>
      </c>
      <c r="BB19" s="31">
        <f t="shared" ca="1" si="5"/>
        <v>-2.06</v>
      </c>
      <c r="BC19" s="31">
        <f t="shared" ca="1" si="6"/>
        <v>-2.2999999999999998</v>
      </c>
      <c r="BD19" s="31">
        <f t="shared" ca="1" si="7"/>
        <v>-0.41</v>
      </c>
      <c r="BE19" s="31">
        <f t="shared" ca="1" si="8"/>
        <v>-0.34</v>
      </c>
      <c r="BF19" s="31">
        <f t="shared" ca="1" si="9"/>
        <v>-0.4</v>
      </c>
      <c r="BG19" s="31">
        <f t="shared" ca="1" si="10"/>
        <v>-0.98</v>
      </c>
      <c r="BH19" s="31">
        <f t="shared" ca="1" si="11"/>
        <v>-0.24</v>
      </c>
      <c r="BI19" s="31">
        <f t="shared" ca="1" si="12"/>
        <v>-6.72</v>
      </c>
      <c r="BJ19" s="31">
        <f t="shared" ca="1" si="13"/>
        <v>-7.0000000000000007E-2</v>
      </c>
      <c r="BK19" s="31">
        <f t="shared" ca="1" si="14"/>
        <v>-0.59</v>
      </c>
      <c r="BL19" s="31">
        <f t="shared" ca="1" si="15"/>
        <v>-2.65</v>
      </c>
      <c r="BM19" s="32">
        <f t="shared" ca="1" si="29"/>
        <v>-1821.2600000000023</v>
      </c>
      <c r="BN19" s="32">
        <f t="shared" ca="1" si="16"/>
        <v>-243.40000000000072</v>
      </c>
      <c r="BO19" s="32">
        <f t="shared" ca="1" si="17"/>
        <v>-270.64000000000243</v>
      </c>
      <c r="BP19" s="32">
        <f t="shared" ca="1" si="18"/>
        <v>-48.049999999999415</v>
      </c>
      <c r="BQ19" s="32">
        <f t="shared" ca="1" si="19"/>
        <v>-39.38000000000082</v>
      </c>
      <c r="BR19" s="32">
        <f t="shared" ca="1" si="20"/>
        <v>-46.840000000000906</v>
      </c>
      <c r="BS19" s="32">
        <f t="shared" ca="1" si="21"/>
        <v>-115.01000000000106</v>
      </c>
      <c r="BT19" s="32">
        <f t="shared" ca="1" si="22"/>
        <v>-28.130000000000013</v>
      </c>
      <c r="BU19" s="32">
        <f t="shared" ca="1" si="23"/>
        <v>-785.45999999999572</v>
      </c>
      <c r="BV19" s="32">
        <f t="shared" ca="1" si="24"/>
        <v>-8.3199999999999292</v>
      </c>
      <c r="BW19" s="32">
        <f t="shared" ca="1" si="25"/>
        <v>-69.060000000000485</v>
      </c>
      <c r="BX19" s="32">
        <f t="shared" ca="1" si="26"/>
        <v>-308.55999999999483</v>
      </c>
    </row>
    <row r="20" spans="1:76">
      <c r="A20" t="s">
        <v>436</v>
      </c>
      <c r="B20" s="1" t="s">
        <v>123</v>
      </c>
      <c r="C20" t="str">
        <f t="shared" ca="1" si="2"/>
        <v>BIG</v>
      </c>
      <c r="D20" t="str">
        <f t="shared" ca="1" si="3"/>
        <v>Bighorn Hydro Facility</v>
      </c>
      <c r="E20" s="31">
        <f ca="1">'Module C Corrected'!CW20-'Module C Initial'!CW20</f>
        <v>696.83999999999651</v>
      </c>
      <c r="F20" s="31">
        <f ca="1">'Module C Corrected'!CX20-'Module C Initial'!CX20</f>
        <v>301.92999999999302</v>
      </c>
      <c r="G20" s="31">
        <f ca="1">'Module C Corrected'!CY20-'Module C Initial'!CY20</f>
        <v>239.30999999999767</v>
      </c>
      <c r="H20" s="31">
        <f ca="1">'Module C Corrected'!CZ20-'Module C Initial'!CZ20</f>
        <v>167.86000000000058</v>
      </c>
      <c r="I20" s="31">
        <f ca="1">'Module C Corrected'!DA20-'Module C Initial'!DA20</f>
        <v>165.40999999999622</v>
      </c>
      <c r="J20" s="31">
        <f ca="1">'Module C Corrected'!DB20-'Module C Initial'!DB20</f>
        <v>119.34000000000378</v>
      </c>
      <c r="K20" s="31">
        <f ca="1">'Module C Corrected'!DC20-'Module C Initial'!DC20</f>
        <v>229.88999999999942</v>
      </c>
      <c r="L20" s="31">
        <f ca="1">'Module C Corrected'!DD20-'Module C Initial'!DD20</f>
        <v>242.89999999999418</v>
      </c>
      <c r="M20" s="31">
        <f ca="1">'Module C Corrected'!DE20-'Module C Initial'!DE20</f>
        <v>526.46000000002095</v>
      </c>
      <c r="N20" s="31">
        <f ca="1">'Module C Corrected'!DF20-'Module C Initial'!DF20</f>
        <v>239.38000000000466</v>
      </c>
      <c r="O20" s="31">
        <f ca="1">'Module C Corrected'!DG20-'Module C Initial'!DG20</f>
        <v>359.63000000000466</v>
      </c>
      <c r="P20" s="31">
        <f ca="1">'Module C Corrected'!DH20-'Module C Initial'!DH20</f>
        <v>394.86000000001513</v>
      </c>
      <c r="Q20" s="32">
        <f ca="1">'Module C Corrected'!DI20-'Module C Initial'!DI20</f>
        <v>34.840000000000146</v>
      </c>
      <c r="R20" s="32">
        <f ca="1">'Module C Corrected'!DJ20-'Module C Initial'!DJ20</f>
        <v>15.100000000000364</v>
      </c>
      <c r="S20" s="32">
        <f ca="1">'Module C Corrected'!DK20-'Module C Initial'!DK20</f>
        <v>11.960000000000036</v>
      </c>
      <c r="T20" s="32">
        <f ca="1">'Module C Corrected'!DL20-'Module C Initial'!DL20</f>
        <v>8.3900000000003274</v>
      </c>
      <c r="U20" s="32">
        <f ca="1">'Module C Corrected'!DM20-'Module C Initial'!DM20</f>
        <v>8.2699999999999818</v>
      </c>
      <c r="V20" s="32">
        <f ca="1">'Module C Corrected'!DN20-'Module C Initial'!DN20</f>
        <v>5.9700000000000273</v>
      </c>
      <c r="W20" s="32">
        <f ca="1">'Module C Corrected'!DO20-'Module C Initial'!DO20</f>
        <v>11.489999999999782</v>
      </c>
      <c r="X20" s="32">
        <f ca="1">'Module C Corrected'!DP20-'Module C Initial'!DP20</f>
        <v>12.150000000000091</v>
      </c>
      <c r="Y20" s="32">
        <f ca="1">'Module C Corrected'!DQ20-'Module C Initial'!DQ20</f>
        <v>26.319999999999709</v>
      </c>
      <c r="Z20" s="32">
        <f ca="1">'Module C Corrected'!DR20-'Module C Initial'!DR20</f>
        <v>11.970000000000255</v>
      </c>
      <c r="AA20" s="32">
        <f ca="1">'Module C Corrected'!DS20-'Module C Initial'!DS20</f>
        <v>17.980000000000473</v>
      </c>
      <c r="AB20" s="32">
        <f ca="1">'Module C Corrected'!DT20-'Module C Initial'!DT20</f>
        <v>19.75</v>
      </c>
      <c r="AC20" s="31">
        <f ca="1">'Module C Corrected'!DU20-'Module C Initial'!DU20</f>
        <v>224.5</v>
      </c>
      <c r="AD20" s="31">
        <f ca="1">'Module C Corrected'!DV20-'Module C Initial'!DV20</f>
        <v>96.569999999999709</v>
      </c>
      <c r="AE20" s="31">
        <f ca="1">'Module C Corrected'!DW20-'Module C Initial'!DW20</f>
        <v>76.040000000000873</v>
      </c>
      <c r="AF20" s="31">
        <f ca="1">'Module C Corrected'!DX20-'Module C Initial'!DX20</f>
        <v>53.010000000002037</v>
      </c>
      <c r="AG20" s="31">
        <f ca="1">'Module C Corrected'!DY20-'Module C Initial'!DY20</f>
        <v>51.970000000001164</v>
      </c>
      <c r="AH20" s="31">
        <f ca="1">'Module C Corrected'!DZ20-'Module C Initial'!DZ20</f>
        <v>37.290000000000873</v>
      </c>
      <c r="AI20" s="31">
        <f ca="1">'Module C Corrected'!EA20-'Module C Initial'!EA20</f>
        <v>71.450000000000728</v>
      </c>
      <c r="AJ20" s="31">
        <f ca="1">'Module C Corrected'!EB20-'Module C Initial'!EB20</f>
        <v>75.090000000000146</v>
      </c>
      <c r="AK20" s="31">
        <f ca="1">'Module C Corrected'!EC20-'Module C Initial'!EC20</f>
        <v>161.85000000000582</v>
      </c>
      <c r="AL20" s="31">
        <f ca="1">'Module C Corrected'!ED20-'Module C Initial'!ED20</f>
        <v>73.200000000000728</v>
      </c>
      <c r="AM20" s="31">
        <f ca="1">'Module C Corrected'!EE20-'Module C Initial'!EE20</f>
        <v>109.36000000000058</v>
      </c>
      <c r="AN20" s="31">
        <f ca="1">'Module C Corrected'!EF20-'Module C Initial'!EF20</f>
        <v>119.43000000000029</v>
      </c>
      <c r="AO20" s="32">
        <f t="shared" ca="1" si="27"/>
        <v>956.17999999999665</v>
      </c>
      <c r="AP20" s="32">
        <f t="shared" ca="1" si="4"/>
        <v>413.59999999999309</v>
      </c>
      <c r="AQ20" s="32">
        <f t="shared" ca="1" si="4"/>
        <v>327.30999999999858</v>
      </c>
      <c r="AR20" s="32">
        <f t="shared" ca="1" si="4"/>
        <v>229.26000000000295</v>
      </c>
      <c r="AS20" s="32">
        <f t="shared" ca="1" si="4"/>
        <v>225.64999999999736</v>
      </c>
      <c r="AT20" s="32">
        <f t="shared" ca="1" si="4"/>
        <v>162.60000000000468</v>
      </c>
      <c r="AU20" s="32">
        <f t="shared" ca="1" si="4"/>
        <v>312.82999999999993</v>
      </c>
      <c r="AV20" s="32">
        <f t="shared" ca="1" si="4"/>
        <v>330.13999999999442</v>
      </c>
      <c r="AW20" s="32">
        <f t="shared" ca="1" si="4"/>
        <v>714.63000000002648</v>
      </c>
      <c r="AX20" s="32">
        <f t="shared" ca="1" si="4"/>
        <v>324.55000000000564</v>
      </c>
      <c r="AY20" s="32">
        <f t="shared" ca="1" si="4"/>
        <v>486.97000000000571</v>
      </c>
      <c r="AZ20" s="32">
        <f t="shared" ca="1" si="4"/>
        <v>534.04000000001543</v>
      </c>
      <c r="BA20" s="31">
        <f t="shared" ca="1" si="28"/>
        <v>8.16</v>
      </c>
      <c r="BB20" s="31">
        <f t="shared" ca="1" si="5"/>
        <v>3.54</v>
      </c>
      <c r="BC20" s="31">
        <f t="shared" ca="1" si="6"/>
        <v>2.8</v>
      </c>
      <c r="BD20" s="31">
        <f t="shared" ca="1" si="7"/>
        <v>1.97</v>
      </c>
      <c r="BE20" s="31">
        <f t="shared" ca="1" si="8"/>
        <v>1.94</v>
      </c>
      <c r="BF20" s="31">
        <f t="shared" ca="1" si="9"/>
        <v>1.4</v>
      </c>
      <c r="BG20" s="31">
        <f t="shared" ca="1" si="10"/>
        <v>2.69</v>
      </c>
      <c r="BH20" s="31">
        <f t="shared" ca="1" si="11"/>
        <v>2.84</v>
      </c>
      <c r="BI20" s="31">
        <f t="shared" ca="1" si="12"/>
        <v>6.17</v>
      </c>
      <c r="BJ20" s="31">
        <f t="shared" ca="1" si="13"/>
        <v>2.8</v>
      </c>
      <c r="BK20" s="31">
        <f t="shared" ca="1" si="14"/>
        <v>4.21</v>
      </c>
      <c r="BL20" s="31">
        <f t="shared" ca="1" si="15"/>
        <v>4.62</v>
      </c>
      <c r="BM20" s="32">
        <f t="shared" ca="1" si="29"/>
        <v>964.33999999999662</v>
      </c>
      <c r="BN20" s="32">
        <f t="shared" ca="1" si="16"/>
        <v>417.13999999999311</v>
      </c>
      <c r="BO20" s="32">
        <f t="shared" ca="1" si="17"/>
        <v>330.10999999999859</v>
      </c>
      <c r="BP20" s="32">
        <f t="shared" ca="1" si="18"/>
        <v>231.23000000000295</v>
      </c>
      <c r="BQ20" s="32">
        <f t="shared" ca="1" si="19"/>
        <v>227.58999999999736</v>
      </c>
      <c r="BR20" s="32">
        <f t="shared" ca="1" si="20"/>
        <v>164.00000000000469</v>
      </c>
      <c r="BS20" s="32">
        <f t="shared" ca="1" si="21"/>
        <v>315.51999999999992</v>
      </c>
      <c r="BT20" s="32">
        <f t="shared" ca="1" si="22"/>
        <v>332.97999999999439</v>
      </c>
      <c r="BU20" s="32">
        <f t="shared" ca="1" si="23"/>
        <v>720.80000000002644</v>
      </c>
      <c r="BV20" s="32">
        <f t="shared" ca="1" si="24"/>
        <v>327.35000000000565</v>
      </c>
      <c r="BW20" s="32">
        <f t="shared" ca="1" si="25"/>
        <v>491.18000000000569</v>
      </c>
      <c r="BX20" s="32">
        <f t="shared" ca="1" si="26"/>
        <v>538.66000000001543</v>
      </c>
    </row>
    <row r="21" spans="1:76">
      <c r="A21" t="s">
        <v>436</v>
      </c>
      <c r="B21" s="1" t="s">
        <v>124</v>
      </c>
      <c r="C21" t="str">
        <f t="shared" ca="1" si="2"/>
        <v>BPW</v>
      </c>
      <c r="D21" t="str">
        <f t="shared" ca="1" si="3"/>
        <v>Bearspaw Hydro Facility</v>
      </c>
      <c r="E21" s="31">
        <f ca="1">'Module C Corrected'!CW21-'Module C Initial'!CW21</f>
        <v>48.5</v>
      </c>
      <c r="F21" s="31">
        <f ca="1">'Module C Corrected'!CX21-'Module C Initial'!CX21</f>
        <v>22.469999999999345</v>
      </c>
      <c r="G21" s="31">
        <f ca="1">'Module C Corrected'!CY21-'Module C Initial'!CY21</f>
        <v>20.010000000000218</v>
      </c>
      <c r="H21" s="31">
        <f ca="1">'Module C Corrected'!CZ21-'Module C Initial'!CZ21</f>
        <v>14.369999999998981</v>
      </c>
      <c r="I21" s="31">
        <f ca="1">'Module C Corrected'!DA21-'Module C Initial'!DA21</f>
        <v>18.199999999998909</v>
      </c>
      <c r="J21" s="31">
        <f ca="1">'Module C Corrected'!DB21-'Module C Initial'!DB21</f>
        <v>32.889999999999418</v>
      </c>
      <c r="K21" s="31">
        <f ca="1">'Module C Corrected'!DC21-'Module C Initial'!DC21</f>
        <v>37</v>
      </c>
      <c r="L21" s="31">
        <f ca="1">'Module C Corrected'!DD21-'Module C Initial'!DD21</f>
        <v>24.239999999999782</v>
      </c>
      <c r="M21" s="31">
        <f ca="1">'Module C Corrected'!DE21-'Module C Initial'!DE21</f>
        <v>38.06000000000131</v>
      </c>
      <c r="N21" s="31">
        <f ca="1">'Module C Corrected'!DF21-'Module C Initial'!DF21</f>
        <v>11.090000000000146</v>
      </c>
      <c r="O21" s="31">
        <f ca="1">'Module C Corrected'!DG21-'Module C Initial'!DG21</f>
        <v>21.770000000000437</v>
      </c>
      <c r="P21" s="31">
        <f ca="1">'Module C Corrected'!DH21-'Module C Initial'!DH21</f>
        <v>22.179999999998472</v>
      </c>
      <c r="Q21" s="32">
        <f ca="1">'Module C Corrected'!DI21-'Module C Initial'!DI21</f>
        <v>2.4300000000000637</v>
      </c>
      <c r="R21" s="32">
        <f ca="1">'Module C Corrected'!DJ21-'Module C Initial'!DJ21</f>
        <v>1.1299999999999955</v>
      </c>
      <c r="S21" s="32">
        <f ca="1">'Module C Corrected'!DK21-'Module C Initial'!DK21</f>
        <v>1</v>
      </c>
      <c r="T21" s="32">
        <f ca="1">'Module C Corrected'!DL21-'Module C Initial'!DL21</f>
        <v>0.71999999999999886</v>
      </c>
      <c r="U21" s="32">
        <f ca="1">'Module C Corrected'!DM21-'Module C Initial'!DM21</f>
        <v>0.90999999999996817</v>
      </c>
      <c r="V21" s="32">
        <f ca="1">'Module C Corrected'!DN21-'Module C Initial'!DN21</f>
        <v>1.6499999999999773</v>
      </c>
      <c r="W21" s="32">
        <f ca="1">'Module C Corrected'!DO21-'Module C Initial'!DO21</f>
        <v>1.8499999999999091</v>
      </c>
      <c r="X21" s="32">
        <f ca="1">'Module C Corrected'!DP21-'Module C Initial'!DP21</f>
        <v>1.2200000000000273</v>
      </c>
      <c r="Y21" s="32">
        <f ca="1">'Module C Corrected'!DQ21-'Module C Initial'!DQ21</f>
        <v>1.9099999999999682</v>
      </c>
      <c r="Z21" s="32">
        <f ca="1">'Module C Corrected'!DR21-'Module C Initial'!DR21</f>
        <v>0.54999999999998295</v>
      </c>
      <c r="AA21" s="32">
        <f ca="1">'Module C Corrected'!DS21-'Module C Initial'!DS21</f>
        <v>1.0900000000000318</v>
      </c>
      <c r="AB21" s="32">
        <f ca="1">'Module C Corrected'!DT21-'Module C Initial'!DT21</f>
        <v>1.1100000000000136</v>
      </c>
      <c r="AC21" s="31">
        <f ca="1">'Module C Corrected'!DU21-'Module C Initial'!DU21</f>
        <v>15.630000000000109</v>
      </c>
      <c r="AD21" s="31">
        <f ca="1">'Module C Corrected'!DV21-'Module C Initial'!DV21</f>
        <v>7.1900000000000546</v>
      </c>
      <c r="AE21" s="31">
        <f ca="1">'Module C Corrected'!DW21-'Module C Initial'!DW21</f>
        <v>6.3599999999996726</v>
      </c>
      <c r="AF21" s="31">
        <f ca="1">'Module C Corrected'!DX21-'Module C Initial'!DX21</f>
        <v>4.5399999999999636</v>
      </c>
      <c r="AG21" s="31">
        <f ca="1">'Module C Corrected'!DY21-'Module C Initial'!DY21</f>
        <v>5.7200000000000273</v>
      </c>
      <c r="AH21" s="31">
        <f ca="1">'Module C Corrected'!DZ21-'Module C Initial'!DZ21</f>
        <v>10.2800000000002</v>
      </c>
      <c r="AI21" s="31">
        <f ca="1">'Module C Corrected'!EA21-'Module C Initial'!EA21</f>
        <v>11.5</v>
      </c>
      <c r="AJ21" s="31">
        <f ca="1">'Module C Corrected'!EB21-'Module C Initial'!EB21</f>
        <v>7.4900000000002365</v>
      </c>
      <c r="AK21" s="31">
        <f ca="1">'Module C Corrected'!EC21-'Module C Initial'!EC21</f>
        <v>11.699999999999818</v>
      </c>
      <c r="AL21" s="31">
        <f ca="1">'Module C Corrected'!ED21-'Module C Initial'!ED21</f>
        <v>3.3899999999998727</v>
      </c>
      <c r="AM21" s="31">
        <f ca="1">'Module C Corrected'!EE21-'Module C Initial'!EE21</f>
        <v>6.6200000000003456</v>
      </c>
      <c r="AN21" s="31">
        <f ca="1">'Module C Corrected'!EF21-'Module C Initial'!EF21</f>
        <v>6.6999999999998181</v>
      </c>
      <c r="AO21" s="32">
        <f t="shared" ca="1" si="27"/>
        <v>66.560000000000173</v>
      </c>
      <c r="AP21" s="32">
        <f t="shared" ca="1" si="27"/>
        <v>30.789999999999395</v>
      </c>
      <c r="AQ21" s="32">
        <f t="shared" ca="1" si="27"/>
        <v>27.369999999999891</v>
      </c>
      <c r="AR21" s="32">
        <f t="shared" ca="1" si="27"/>
        <v>19.629999999998944</v>
      </c>
      <c r="AS21" s="32">
        <f t="shared" ca="1" si="27"/>
        <v>24.829999999998904</v>
      </c>
      <c r="AT21" s="32">
        <f t="shared" ca="1" si="27"/>
        <v>44.819999999999595</v>
      </c>
      <c r="AU21" s="32">
        <f t="shared" ca="1" si="27"/>
        <v>50.349999999999909</v>
      </c>
      <c r="AV21" s="32">
        <f t="shared" ca="1" si="27"/>
        <v>32.950000000000045</v>
      </c>
      <c r="AW21" s="32">
        <f t="shared" ca="1" si="27"/>
        <v>51.670000000001096</v>
      </c>
      <c r="AX21" s="32">
        <f t="shared" ca="1" si="27"/>
        <v>15.030000000000001</v>
      </c>
      <c r="AY21" s="32">
        <f t="shared" ca="1" si="27"/>
        <v>29.480000000000814</v>
      </c>
      <c r="AZ21" s="32">
        <f t="shared" ca="1" si="27"/>
        <v>29.989999999998304</v>
      </c>
      <c r="BA21" s="31">
        <f t="shared" ca="1" si="28"/>
        <v>0.56999999999999995</v>
      </c>
      <c r="BB21" s="31">
        <f t="shared" ca="1" si="5"/>
        <v>0.26</v>
      </c>
      <c r="BC21" s="31">
        <f t="shared" ca="1" si="6"/>
        <v>0.23</v>
      </c>
      <c r="BD21" s="31">
        <f t="shared" ca="1" si="7"/>
        <v>0.17</v>
      </c>
      <c r="BE21" s="31">
        <f t="shared" ca="1" si="8"/>
        <v>0.21</v>
      </c>
      <c r="BF21" s="31">
        <f t="shared" ca="1" si="9"/>
        <v>0.39</v>
      </c>
      <c r="BG21" s="31">
        <f t="shared" ca="1" si="10"/>
        <v>0.43</v>
      </c>
      <c r="BH21" s="31">
        <f t="shared" ca="1" si="11"/>
        <v>0.28000000000000003</v>
      </c>
      <c r="BI21" s="31">
        <f t="shared" ca="1" si="12"/>
        <v>0.45</v>
      </c>
      <c r="BJ21" s="31">
        <f t="shared" ca="1" si="13"/>
        <v>0.13</v>
      </c>
      <c r="BK21" s="31">
        <f t="shared" ca="1" si="14"/>
        <v>0.25</v>
      </c>
      <c r="BL21" s="31">
        <f t="shared" ca="1" si="15"/>
        <v>0.26</v>
      </c>
      <c r="BM21" s="32">
        <f t="shared" ca="1" si="29"/>
        <v>67.130000000000166</v>
      </c>
      <c r="BN21" s="32">
        <f t="shared" ca="1" si="16"/>
        <v>31.049999999999397</v>
      </c>
      <c r="BO21" s="32">
        <f t="shared" ca="1" si="17"/>
        <v>27.599999999999891</v>
      </c>
      <c r="BP21" s="32">
        <f t="shared" ca="1" si="18"/>
        <v>19.799999999998946</v>
      </c>
      <c r="BQ21" s="32">
        <f t="shared" ca="1" si="19"/>
        <v>25.039999999998905</v>
      </c>
      <c r="BR21" s="32">
        <f t="shared" ca="1" si="20"/>
        <v>45.209999999999596</v>
      </c>
      <c r="BS21" s="32">
        <f t="shared" ca="1" si="21"/>
        <v>50.779999999999909</v>
      </c>
      <c r="BT21" s="32">
        <f t="shared" ca="1" si="22"/>
        <v>33.230000000000047</v>
      </c>
      <c r="BU21" s="32">
        <f t="shared" ca="1" si="23"/>
        <v>52.120000000001099</v>
      </c>
      <c r="BV21" s="32">
        <f t="shared" ca="1" si="24"/>
        <v>15.160000000000002</v>
      </c>
      <c r="BW21" s="32">
        <f t="shared" ca="1" si="25"/>
        <v>29.730000000000814</v>
      </c>
      <c r="BX21" s="32">
        <f t="shared" ca="1" si="26"/>
        <v>30.249999999998305</v>
      </c>
    </row>
    <row r="22" spans="1:76">
      <c r="A22" t="s">
        <v>438</v>
      </c>
      <c r="B22" s="1" t="s">
        <v>12</v>
      </c>
      <c r="C22" t="str">
        <f t="shared" ca="1" si="2"/>
        <v>BR3</v>
      </c>
      <c r="D22" t="str">
        <f t="shared" ca="1" si="3"/>
        <v>Battle River #3</v>
      </c>
      <c r="E22" s="31">
        <f ca="1">'Module C Corrected'!CW22-'Module C Initial'!CW22</f>
        <v>-1017.1099999998696</v>
      </c>
      <c r="F22" s="31">
        <f ca="1">'Module C Corrected'!CX22-'Module C Initial'!CX22</f>
        <v>-491.55999999999767</v>
      </c>
      <c r="G22" s="31">
        <f ca="1">'Module C Corrected'!CY22-'Module C Initial'!CY22</f>
        <v>-341.53999999997905</v>
      </c>
      <c r="H22" s="31">
        <f ca="1">'Module C Corrected'!CZ22-'Module C Initial'!CZ22</f>
        <v>-283.89999999996508</v>
      </c>
      <c r="I22" s="31">
        <f ca="1">'Module C Corrected'!DA22-'Module C Initial'!DA22</f>
        <v>-58.479999999995925</v>
      </c>
      <c r="J22" s="31">
        <f ca="1">'Module C Corrected'!DB22-'Module C Initial'!DB22</f>
        <v>-324.29000000000815</v>
      </c>
      <c r="K22" s="31">
        <f ca="1">'Module C Corrected'!DC22-'Module C Initial'!DC22</f>
        <v>-421.25</v>
      </c>
      <c r="L22" s="31">
        <f ca="1">'Module C Corrected'!DD22-'Module C Initial'!DD22</f>
        <v>-363.88999999998487</v>
      </c>
      <c r="M22" s="31">
        <f ca="1">'Module C Corrected'!DE22-'Module C Initial'!DE22</f>
        <v>-772.03000000002794</v>
      </c>
      <c r="N22" s="31">
        <f ca="1">'Module C Corrected'!DF22-'Module C Initial'!DF22</f>
        <v>-376.78000000002794</v>
      </c>
      <c r="O22" s="31">
        <f ca="1">'Module C Corrected'!DG22-'Module C Initial'!DG22</f>
        <v>-440.46999999997206</v>
      </c>
      <c r="P22" s="31">
        <f ca="1">'Module C Corrected'!DH22-'Module C Initial'!DH22</f>
        <v>-562.17999999999302</v>
      </c>
      <c r="Q22" s="32">
        <f ca="1">'Module C Corrected'!DI22-'Module C Initial'!DI22</f>
        <v>-50.850000000000364</v>
      </c>
      <c r="R22" s="32">
        <f ca="1">'Module C Corrected'!DJ22-'Module C Initial'!DJ22</f>
        <v>-24.570000000000164</v>
      </c>
      <c r="S22" s="32">
        <f ca="1">'Module C Corrected'!DK22-'Module C Initial'!DK22</f>
        <v>-17.079999999999927</v>
      </c>
      <c r="T22" s="32">
        <f ca="1">'Module C Corrected'!DL22-'Module C Initial'!DL22</f>
        <v>-14.200000000000045</v>
      </c>
      <c r="U22" s="32">
        <f ca="1">'Module C Corrected'!DM22-'Module C Initial'!DM22</f>
        <v>-2.9200000000000159</v>
      </c>
      <c r="V22" s="32">
        <f ca="1">'Module C Corrected'!DN22-'Module C Initial'!DN22</f>
        <v>-16.210000000000036</v>
      </c>
      <c r="W22" s="32">
        <f ca="1">'Module C Corrected'!DO22-'Module C Initial'!DO22</f>
        <v>-21.059999999999945</v>
      </c>
      <c r="X22" s="32">
        <f ca="1">'Module C Corrected'!DP22-'Module C Initial'!DP22</f>
        <v>-18.190000000000055</v>
      </c>
      <c r="Y22" s="32">
        <f ca="1">'Module C Corrected'!DQ22-'Module C Initial'!DQ22</f>
        <v>-38.600000000000364</v>
      </c>
      <c r="Z22" s="32">
        <f ca="1">'Module C Corrected'!DR22-'Module C Initial'!DR22</f>
        <v>-18.839999999999691</v>
      </c>
      <c r="AA22" s="32">
        <f ca="1">'Module C Corrected'!DS22-'Module C Initial'!DS22</f>
        <v>-22.0300000000002</v>
      </c>
      <c r="AB22" s="32">
        <f ca="1">'Module C Corrected'!DT22-'Module C Initial'!DT22</f>
        <v>-28.100000000000364</v>
      </c>
      <c r="AC22" s="31">
        <f ca="1">'Module C Corrected'!DU22-'Module C Initial'!DU22</f>
        <v>-327.68000000000029</v>
      </c>
      <c r="AD22" s="31">
        <f ca="1">'Module C Corrected'!DV22-'Module C Initial'!DV22</f>
        <v>-157.21999999999753</v>
      </c>
      <c r="AE22" s="31">
        <f ca="1">'Module C Corrected'!DW22-'Module C Initial'!DW22</f>
        <v>-108.52000000000044</v>
      </c>
      <c r="AF22" s="31">
        <f ca="1">'Module C Corrected'!DX22-'Module C Initial'!DX22</f>
        <v>-89.659999999999854</v>
      </c>
      <c r="AG22" s="31">
        <f ca="1">'Module C Corrected'!DY22-'Module C Initial'!DY22</f>
        <v>-18.369999999999891</v>
      </c>
      <c r="AH22" s="31">
        <f ca="1">'Module C Corrected'!DZ22-'Module C Initial'!DZ22</f>
        <v>-101.32999999999993</v>
      </c>
      <c r="AI22" s="31">
        <f ca="1">'Module C Corrected'!EA22-'Module C Initial'!EA22</f>
        <v>-130.93999999999869</v>
      </c>
      <c r="AJ22" s="31">
        <f ca="1">'Module C Corrected'!EB22-'Module C Initial'!EB22</f>
        <v>-112.48999999999978</v>
      </c>
      <c r="AK22" s="31">
        <f ca="1">'Module C Corrected'!EC22-'Module C Initial'!EC22</f>
        <v>-237.35000000000218</v>
      </c>
      <c r="AL22" s="31">
        <f ca="1">'Module C Corrected'!ED22-'Module C Initial'!ED22</f>
        <v>-115.21000000000276</v>
      </c>
      <c r="AM22" s="31">
        <f ca="1">'Module C Corrected'!EE22-'Module C Initial'!EE22</f>
        <v>-133.93999999999869</v>
      </c>
      <c r="AN22" s="31">
        <f ca="1">'Module C Corrected'!EF22-'Module C Initial'!EF22</f>
        <v>-170.02999999999884</v>
      </c>
      <c r="AO22" s="32">
        <f t="shared" ca="1" si="27"/>
        <v>-1395.6399999998703</v>
      </c>
      <c r="AP22" s="32">
        <f t="shared" ca="1" si="27"/>
        <v>-673.34999999999536</v>
      </c>
      <c r="AQ22" s="32">
        <f t="shared" ca="1" si="27"/>
        <v>-467.13999999997941</v>
      </c>
      <c r="AR22" s="32">
        <f t="shared" ca="1" si="27"/>
        <v>-387.75999999996498</v>
      </c>
      <c r="AS22" s="32">
        <f t="shared" ca="1" si="27"/>
        <v>-79.769999999995832</v>
      </c>
      <c r="AT22" s="32">
        <f t="shared" ca="1" si="27"/>
        <v>-441.83000000000811</v>
      </c>
      <c r="AU22" s="32">
        <f t="shared" ca="1" si="27"/>
        <v>-573.24999999999864</v>
      </c>
      <c r="AV22" s="32">
        <f t="shared" ca="1" si="27"/>
        <v>-494.5699999999847</v>
      </c>
      <c r="AW22" s="32">
        <f t="shared" ca="1" si="27"/>
        <v>-1047.9800000000305</v>
      </c>
      <c r="AX22" s="32">
        <f t="shared" ca="1" si="27"/>
        <v>-510.8300000000304</v>
      </c>
      <c r="AY22" s="32">
        <f t="shared" ca="1" si="27"/>
        <v>-596.43999999997095</v>
      </c>
      <c r="AZ22" s="32">
        <f t="shared" ca="1" si="27"/>
        <v>-760.30999999999221</v>
      </c>
      <c r="BA22" s="31">
        <f t="shared" ca="1" si="28"/>
        <v>-11.91</v>
      </c>
      <c r="BB22" s="31">
        <f t="shared" ca="1" si="5"/>
        <v>-5.76</v>
      </c>
      <c r="BC22" s="31">
        <f t="shared" ca="1" si="6"/>
        <v>-4</v>
      </c>
      <c r="BD22" s="31">
        <f t="shared" ca="1" si="7"/>
        <v>-3.33</v>
      </c>
      <c r="BE22" s="31">
        <f t="shared" ca="1" si="8"/>
        <v>-0.68</v>
      </c>
      <c r="BF22" s="31">
        <f t="shared" ca="1" si="9"/>
        <v>-3.8</v>
      </c>
      <c r="BG22" s="31">
        <f t="shared" ca="1" si="10"/>
        <v>-4.93</v>
      </c>
      <c r="BH22" s="31">
        <f t="shared" ca="1" si="11"/>
        <v>-4.26</v>
      </c>
      <c r="BI22" s="31">
        <f t="shared" ca="1" si="12"/>
        <v>-9.0399999999999991</v>
      </c>
      <c r="BJ22" s="31">
        <f t="shared" ca="1" si="13"/>
        <v>-4.41</v>
      </c>
      <c r="BK22" s="31">
        <f t="shared" ca="1" si="14"/>
        <v>-5.16</v>
      </c>
      <c r="BL22" s="31">
        <f t="shared" ca="1" si="15"/>
        <v>-6.58</v>
      </c>
      <c r="BM22" s="32">
        <f t="shared" ca="1" si="29"/>
        <v>-1407.5499999998704</v>
      </c>
      <c r="BN22" s="32">
        <f t="shared" ca="1" si="16"/>
        <v>-679.10999999999535</v>
      </c>
      <c r="BO22" s="32">
        <f t="shared" ca="1" si="17"/>
        <v>-471.13999999997941</v>
      </c>
      <c r="BP22" s="32">
        <f t="shared" ca="1" si="18"/>
        <v>-391.08999999996496</v>
      </c>
      <c r="BQ22" s="32">
        <f t="shared" ca="1" si="19"/>
        <v>-80.449999999995839</v>
      </c>
      <c r="BR22" s="32">
        <f t="shared" ca="1" si="20"/>
        <v>-445.63000000000812</v>
      </c>
      <c r="BS22" s="32">
        <f t="shared" ca="1" si="21"/>
        <v>-578.17999999999859</v>
      </c>
      <c r="BT22" s="32">
        <f t="shared" ca="1" si="22"/>
        <v>-498.82999999998469</v>
      </c>
      <c r="BU22" s="32">
        <f t="shared" ca="1" si="23"/>
        <v>-1057.0200000000304</v>
      </c>
      <c r="BV22" s="32">
        <f t="shared" ca="1" si="24"/>
        <v>-515.24000000003036</v>
      </c>
      <c r="BW22" s="32">
        <f t="shared" ca="1" si="25"/>
        <v>-601.59999999997092</v>
      </c>
      <c r="BX22" s="32">
        <f t="shared" ca="1" si="26"/>
        <v>-766.88999999999226</v>
      </c>
    </row>
    <row r="23" spans="1:76">
      <c r="A23" t="s">
        <v>438</v>
      </c>
      <c r="B23" s="1" t="s">
        <v>13</v>
      </c>
      <c r="C23" t="str">
        <f t="shared" ca="1" si="2"/>
        <v>BR4</v>
      </c>
      <c r="D23" t="str">
        <f t="shared" ca="1" si="3"/>
        <v>Battle River #4</v>
      </c>
      <c r="E23" s="31">
        <f ca="1">'Module C Corrected'!CW23-'Module C Initial'!CW23</f>
        <v>-996.73999999999069</v>
      </c>
      <c r="F23" s="31">
        <f ca="1">'Module C Corrected'!CX23-'Module C Initial'!CX23</f>
        <v>-520.94000000000233</v>
      </c>
      <c r="G23" s="31">
        <f ca="1">'Module C Corrected'!CY23-'Module C Initial'!CY23</f>
        <v>-466.11000000004424</v>
      </c>
      <c r="H23" s="31">
        <f ca="1">'Module C Corrected'!CZ23-'Module C Initial'!CZ23</f>
        <v>-329.64999999999418</v>
      </c>
      <c r="I23" s="31">
        <f ca="1">'Module C Corrected'!DA23-'Module C Initial'!DA23</f>
        <v>-180.48999999999069</v>
      </c>
      <c r="J23" s="31">
        <f ca="1">'Module C Corrected'!DB23-'Module C Initial'!DB23</f>
        <v>-330.10000000000582</v>
      </c>
      <c r="K23" s="31">
        <f ca="1">'Module C Corrected'!DC23-'Module C Initial'!DC23</f>
        <v>-419.90999999997439</v>
      </c>
      <c r="L23" s="31">
        <f ca="1">'Module C Corrected'!DD23-'Module C Initial'!DD23</f>
        <v>-361.14000000001397</v>
      </c>
      <c r="M23" s="31">
        <f ca="1">'Module C Corrected'!DE23-'Module C Initial'!DE23</f>
        <v>-787.97000000003027</v>
      </c>
      <c r="N23" s="31">
        <f ca="1">'Module C Corrected'!DF23-'Module C Initial'!DF23</f>
        <v>-251.91000000000349</v>
      </c>
      <c r="O23" s="31">
        <f ca="1">'Module C Corrected'!DG23-'Module C Initial'!DG23</f>
        <v>-431.69000000000233</v>
      </c>
      <c r="P23" s="31">
        <f ca="1">'Module C Corrected'!DH23-'Module C Initial'!DH23</f>
        <v>-608.79000000003725</v>
      </c>
      <c r="Q23" s="32">
        <f ca="1">'Module C Corrected'!DI23-'Module C Initial'!DI23</f>
        <v>-49.839999999999236</v>
      </c>
      <c r="R23" s="32">
        <f ca="1">'Module C Corrected'!DJ23-'Module C Initial'!DJ23</f>
        <v>-26.049999999999727</v>
      </c>
      <c r="S23" s="32">
        <f ca="1">'Module C Corrected'!DK23-'Module C Initial'!DK23</f>
        <v>-23.309999999999945</v>
      </c>
      <c r="T23" s="32">
        <f ca="1">'Module C Corrected'!DL23-'Module C Initial'!DL23</f>
        <v>-16.490000000000236</v>
      </c>
      <c r="U23" s="32">
        <f ca="1">'Module C Corrected'!DM23-'Module C Initial'!DM23</f>
        <v>-9.0299999999999727</v>
      </c>
      <c r="V23" s="32">
        <f ca="1">'Module C Corrected'!DN23-'Module C Initial'!DN23</f>
        <v>-16.509999999999764</v>
      </c>
      <c r="W23" s="32">
        <f ca="1">'Module C Corrected'!DO23-'Module C Initial'!DO23</f>
        <v>-20.990000000000236</v>
      </c>
      <c r="X23" s="32">
        <f ca="1">'Module C Corrected'!DP23-'Module C Initial'!DP23</f>
        <v>-18.050000000000182</v>
      </c>
      <c r="Y23" s="32">
        <f ca="1">'Module C Corrected'!DQ23-'Module C Initial'!DQ23</f>
        <v>-39.400000000000546</v>
      </c>
      <c r="Z23" s="32">
        <f ca="1">'Module C Corrected'!DR23-'Module C Initial'!DR23</f>
        <v>-12.589999999999918</v>
      </c>
      <c r="AA23" s="32">
        <f ca="1">'Module C Corrected'!DS23-'Module C Initial'!DS23</f>
        <v>-21.590000000000146</v>
      </c>
      <c r="AB23" s="32">
        <f ca="1">'Module C Corrected'!DT23-'Module C Initial'!DT23</f>
        <v>-30.4399999999996</v>
      </c>
      <c r="AC23" s="31">
        <f ca="1">'Module C Corrected'!DU23-'Module C Initial'!DU23</f>
        <v>-321.12000000000262</v>
      </c>
      <c r="AD23" s="31">
        <f ca="1">'Module C Corrected'!DV23-'Module C Initial'!DV23</f>
        <v>-166.61999999999898</v>
      </c>
      <c r="AE23" s="31">
        <f ca="1">'Module C Corrected'!DW23-'Module C Initial'!DW23</f>
        <v>-148.09999999999854</v>
      </c>
      <c r="AF23" s="31">
        <f ca="1">'Module C Corrected'!DX23-'Module C Initial'!DX23</f>
        <v>-104.10000000000036</v>
      </c>
      <c r="AG23" s="31">
        <f ca="1">'Module C Corrected'!DY23-'Module C Initial'!DY23</f>
        <v>-56.699999999999818</v>
      </c>
      <c r="AH23" s="31">
        <f ca="1">'Module C Corrected'!DZ23-'Module C Initial'!DZ23</f>
        <v>-103.14999999999964</v>
      </c>
      <c r="AI23" s="31">
        <f ca="1">'Module C Corrected'!EA23-'Module C Initial'!EA23</f>
        <v>-130.52000000000044</v>
      </c>
      <c r="AJ23" s="31">
        <f ca="1">'Module C Corrected'!EB23-'Module C Initial'!EB23</f>
        <v>-111.63999999999942</v>
      </c>
      <c r="AK23" s="31">
        <f ca="1">'Module C Corrected'!EC23-'Module C Initial'!EC23</f>
        <v>-242.23999999999796</v>
      </c>
      <c r="AL23" s="31">
        <f ca="1">'Module C Corrected'!ED23-'Module C Initial'!ED23</f>
        <v>-77.030000000000655</v>
      </c>
      <c r="AM23" s="31">
        <f ca="1">'Module C Corrected'!EE23-'Module C Initial'!EE23</f>
        <v>-131.27000000000044</v>
      </c>
      <c r="AN23" s="31">
        <f ca="1">'Module C Corrected'!EF23-'Module C Initial'!EF23</f>
        <v>-184.12999999999738</v>
      </c>
      <c r="AO23" s="32">
        <f t="shared" ca="1" si="27"/>
        <v>-1367.6999999999925</v>
      </c>
      <c r="AP23" s="32">
        <f t="shared" ca="1" si="27"/>
        <v>-713.61000000000104</v>
      </c>
      <c r="AQ23" s="32">
        <f t="shared" ca="1" si="27"/>
        <v>-637.52000000004273</v>
      </c>
      <c r="AR23" s="32">
        <f t="shared" ca="1" si="27"/>
        <v>-450.23999999999478</v>
      </c>
      <c r="AS23" s="32">
        <f t="shared" ca="1" si="27"/>
        <v>-246.21999999999048</v>
      </c>
      <c r="AT23" s="32">
        <f t="shared" ca="1" si="27"/>
        <v>-449.76000000000522</v>
      </c>
      <c r="AU23" s="32">
        <f t="shared" ca="1" si="27"/>
        <v>-571.41999999997506</v>
      </c>
      <c r="AV23" s="32">
        <f t="shared" ca="1" si="27"/>
        <v>-490.83000000001357</v>
      </c>
      <c r="AW23" s="32">
        <f t="shared" ca="1" si="27"/>
        <v>-1069.6100000000288</v>
      </c>
      <c r="AX23" s="32">
        <f t="shared" ca="1" si="27"/>
        <v>-341.53000000000407</v>
      </c>
      <c r="AY23" s="32">
        <f t="shared" ca="1" si="27"/>
        <v>-584.55000000000291</v>
      </c>
      <c r="AZ23" s="32">
        <f t="shared" ca="1" si="27"/>
        <v>-823.36000000003423</v>
      </c>
      <c r="BA23" s="31">
        <f t="shared" ca="1" si="28"/>
        <v>-11.67</v>
      </c>
      <c r="BB23" s="31">
        <f t="shared" ca="1" si="5"/>
        <v>-6.1</v>
      </c>
      <c r="BC23" s="31">
        <f t="shared" ca="1" si="6"/>
        <v>-5.46</v>
      </c>
      <c r="BD23" s="31">
        <f t="shared" ca="1" si="7"/>
        <v>-3.86</v>
      </c>
      <c r="BE23" s="31">
        <f t="shared" ca="1" si="8"/>
        <v>-2.11</v>
      </c>
      <c r="BF23" s="31">
        <f t="shared" ca="1" si="9"/>
        <v>-3.87</v>
      </c>
      <c r="BG23" s="31">
        <f t="shared" ca="1" si="10"/>
        <v>-4.92</v>
      </c>
      <c r="BH23" s="31">
        <f t="shared" ca="1" si="11"/>
        <v>-4.2300000000000004</v>
      </c>
      <c r="BI23" s="31">
        <f t="shared" ca="1" si="12"/>
        <v>-9.23</v>
      </c>
      <c r="BJ23" s="31">
        <f t="shared" ca="1" si="13"/>
        <v>-2.95</v>
      </c>
      <c r="BK23" s="31">
        <f t="shared" ca="1" si="14"/>
        <v>-5.0599999999999996</v>
      </c>
      <c r="BL23" s="31">
        <f t="shared" ca="1" si="15"/>
        <v>-7.13</v>
      </c>
      <c r="BM23" s="32">
        <f t="shared" ca="1" si="29"/>
        <v>-1379.3699999999926</v>
      </c>
      <c r="BN23" s="32">
        <f t="shared" ca="1" si="16"/>
        <v>-719.71000000000106</v>
      </c>
      <c r="BO23" s="32">
        <f t="shared" ca="1" si="17"/>
        <v>-642.98000000004276</v>
      </c>
      <c r="BP23" s="32">
        <f t="shared" ca="1" si="18"/>
        <v>-454.09999999999479</v>
      </c>
      <c r="BQ23" s="32">
        <f t="shared" ca="1" si="19"/>
        <v>-248.32999999999049</v>
      </c>
      <c r="BR23" s="32">
        <f t="shared" ca="1" si="20"/>
        <v>-453.63000000000523</v>
      </c>
      <c r="BS23" s="32">
        <f t="shared" ca="1" si="21"/>
        <v>-576.33999999997502</v>
      </c>
      <c r="BT23" s="32">
        <f t="shared" ca="1" si="22"/>
        <v>-495.06000000001359</v>
      </c>
      <c r="BU23" s="32">
        <f t="shared" ca="1" si="23"/>
        <v>-1078.8400000000288</v>
      </c>
      <c r="BV23" s="32">
        <f t="shared" ca="1" si="24"/>
        <v>-344.48000000000405</v>
      </c>
      <c r="BW23" s="32">
        <f t="shared" ca="1" si="25"/>
        <v>-589.61000000000286</v>
      </c>
      <c r="BX23" s="32">
        <f t="shared" ca="1" si="26"/>
        <v>-830.49000000003423</v>
      </c>
    </row>
    <row r="24" spans="1:76">
      <c r="A24" t="s">
        <v>438</v>
      </c>
      <c r="B24" s="1" t="s">
        <v>25</v>
      </c>
      <c r="C24" t="str">
        <f t="shared" ca="1" si="2"/>
        <v>BR5</v>
      </c>
      <c r="D24" t="str">
        <f t="shared" ca="1" si="3"/>
        <v>Battle River #5</v>
      </c>
      <c r="E24" s="31">
        <f ca="1">'Module C Corrected'!CW24-'Module C Initial'!CW24</f>
        <v>2605.7099999999627</v>
      </c>
      <c r="F24" s="31">
        <f ca="1">'Module C Corrected'!CX24-'Module C Initial'!CX24</f>
        <v>1296.4500000000116</v>
      </c>
      <c r="G24" s="31">
        <f ca="1">'Module C Corrected'!CY24-'Module C Initial'!CY24</f>
        <v>1053.0999999999767</v>
      </c>
      <c r="H24" s="31">
        <f ca="1">'Module C Corrected'!CZ24-'Module C Initial'!CZ24</f>
        <v>797.90999999997439</v>
      </c>
      <c r="I24" s="31">
        <f ca="1">'Module C Corrected'!DA24-'Module C Initial'!DA24</f>
        <v>808.61000000004424</v>
      </c>
      <c r="J24" s="31">
        <f ca="1">'Module C Corrected'!DB24-'Module C Initial'!DB24</f>
        <v>626.67000000001281</v>
      </c>
      <c r="K24" s="31">
        <f ca="1">'Module C Corrected'!DC24-'Module C Initial'!DC24</f>
        <v>1036.390000000014</v>
      </c>
      <c r="L24" s="31">
        <f ca="1">'Module C Corrected'!DD24-'Module C Initial'!DD24</f>
        <v>876.09000000002561</v>
      </c>
      <c r="M24" s="31">
        <f ca="1">'Module C Corrected'!DE24-'Module C Initial'!DE24</f>
        <v>1929.7999999999302</v>
      </c>
      <c r="N24" s="31">
        <f ca="1">'Module C Corrected'!DF24-'Module C Initial'!DF24</f>
        <v>895.18000000005122</v>
      </c>
      <c r="O24" s="31">
        <f ca="1">'Module C Corrected'!DG24-'Module C Initial'!DG24</f>
        <v>965.38000000000466</v>
      </c>
      <c r="P24" s="31">
        <f ca="1">'Module C Corrected'!DH24-'Module C Initial'!DH24</f>
        <v>1409.0500000000466</v>
      </c>
      <c r="Q24" s="32">
        <f ca="1">'Module C Corrected'!DI24-'Module C Initial'!DI24</f>
        <v>130.27999999999975</v>
      </c>
      <c r="R24" s="32">
        <f ca="1">'Module C Corrected'!DJ24-'Module C Initial'!DJ24</f>
        <v>64.819999999999936</v>
      </c>
      <c r="S24" s="32">
        <f ca="1">'Module C Corrected'!DK24-'Module C Initial'!DK24</f>
        <v>52.659999999999968</v>
      </c>
      <c r="T24" s="32">
        <f ca="1">'Module C Corrected'!DL24-'Module C Initial'!DL24</f>
        <v>39.8900000000001</v>
      </c>
      <c r="U24" s="32">
        <f ca="1">'Module C Corrected'!DM24-'Module C Initial'!DM24</f>
        <v>40.42999999999995</v>
      </c>
      <c r="V24" s="32">
        <f ca="1">'Module C Corrected'!DN24-'Module C Initial'!DN24</f>
        <v>31.329999999999984</v>
      </c>
      <c r="W24" s="32">
        <f ca="1">'Module C Corrected'!DO24-'Module C Initial'!DO24</f>
        <v>51.82000000000005</v>
      </c>
      <c r="X24" s="32">
        <f ca="1">'Module C Corrected'!DP24-'Module C Initial'!DP24</f>
        <v>43.800000000000068</v>
      </c>
      <c r="Y24" s="32">
        <f ca="1">'Module C Corrected'!DQ24-'Module C Initial'!DQ24</f>
        <v>96.490000000000009</v>
      </c>
      <c r="Z24" s="32">
        <f ca="1">'Module C Corrected'!DR24-'Module C Initial'!DR24</f>
        <v>44.759999999999991</v>
      </c>
      <c r="AA24" s="32">
        <f ca="1">'Module C Corrected'!DS24-'Module C Initial'!DS24</f>
        <v>48.269999999999982</v>
      </c>
      <c r="AB24" s="32">
        <f ca="1">'Module C Corrected'!DT24-'Module C Initial'!DT24</f>
        <v>70.449999999999989</v>
      </c>
      <c r="AC24" s="31">
        <f ca="1">'Module C Corrected'!DU24-'Module C Initial'!DU24</f>
        <v>839.48999999999978</v>
      </c>
      <c r="AD24" s="31">
        <f ca="1">'Module C Corrected'!DV24-'Module C Initial'!DV24</f>
        <v>414.64000000000033</v>
      </c>
      <c r="AE24" s="31">
        <f ca="1">'Module C Corrected'!DW24-'Module C Initial'!DW24</f>
        <v>334.59000000000015</v>
      </c>
      <c r="AF24" s="31">
        <f ca="1">'Module C Corrected'!DX24-'Module C Initial'!DX24</f>
        <v>251.98999999999978</v>
      </c>
      <c r="AG24" s="31">
        <f ca="1">'Module C Corrected'!DY24-'Module C Initial'!DY24</f>
        <v>254.03999999999996</v>
      </c>
      <c r="AH24" s="31">
        <f ca="1">'Module C Corrected'!DZ24-'Module C Initial'!DZ24</f>
        <v>195.82000000000016</v>
      </c>
      <c r="AI24" s="31">
        <f ca="1">'Module C Corrected'!EA24-'Module C Initial'!EA24</f>
        <v>322.14000000000033</v>
      </c>
      <c r="AJ24" s="31">
        <f ca="1">'Module C Corrected'!EB24-'Module C Initial'!EB24</f>
        <v>270.81999999999971</v>
      </c>
      <c r="AK24" s="31">
        <f ca="1">'Module C Corrected'!EC24-'Module C Initial'!EC24</f>
        <v>593.28000000000065</v>
      </c>
      <c r="AL24" s="31">
        <f ca="1">'Module C Corrected'!ED24-'Module C Initial'!ED24</f>
        <v>273.74</v>
      </c>
      <c r="AM24" s="31">
        <f ca="1">'Module C Corrected'!EE24-'Module C Initial'!EE24</f>
        <v>293.55999999999995</v>
      </c>
      <c r="AN24" s="31">
        <f ca="1">'Module C Corrected'!EF24-'Module C Initial'!EF24</f>
        <v>426.16000000000031</v>
      </c>
      <c r="AO24" s="32">
        <f t="shared" ca="1" si="27"/>
        <v>3575.4799999999623</v>
      </c>
      <c r="AP24" s="32">
        <f t="shared" ca="1" si="27"/>
        <v>1775.9100000000119</v>
      </c>
      <c r="AQ24" s="32">
        <f t="shared" ca="1" si="27"/>
        <v>1440.3499999999767</v>
      </c>
      <c r="AR24" s="32">
        <f t="shared" ca="1" si="27"/>
        <v>1089.7899999999743</v>
      </c>
      <c r="AS24" s="32">
        <f t="shared" ca="1" si="27"/>
        <v>1103.080000000044</v>
      </c>
      <c r="AT24" s="32">
        <f t="shared" ca="1" si="27"/>
        <v>853.8200000000129</v>
      </c>
      <c r="AU24" s="32">
        <f t="shared" ca="1" si="27"/>
        <v>1410.3500000000145</v>
      </c>
      <c r="AV24" s="32">
        <f t="shared" ca="1" si="27"/>
        <v>1190.7100000000255</v>
      </c>
      <c r="AW24" s="32">
        <f t="shared" ca="1" si="27"/>
        <v>2619.5699999999306</v>
      </c>
      <c r="AX24" s="32">
        <f t="shared" ca="1" si="27"/>
        <v>1213.6800000000512</v>
      </c>
      <c r="AY24" s="32">
        <f t="shared" ca="1" si="27"/>
        <v>1307.2100000000046</v>
      </c>
      <c r="AZ24" s="32">
        <f t="shared" ca="1" si="27"/>
        <v>1905.6600000000469</v>
      </c>
      <c r="BA24" s="31">
        <f t="shared" ca="1" si="28"/>
        <v>30.52</v>
      </c>
      <c r="BB24" s="31">
        <f t="shared" ca="1" si="5"/>
        <v>15.18</v>
      </c>
      <c r="BC24" s="31">
        <f t="shared" ca="1" si="6"/>
        <v>12.33</v>
      </c>
      <c r="BD24" s="31">
        <f t="shared" ca="1" si="7"/>
        <v>9.35</v>
      </c>
      <c r="BE24" s="31">
        <f t="shared" ca="1" si="8"/>
        <v>9.4700000000000006</v>
      </c>
      <c r="BF24" s="31">
        <f t="shared" ca="1" si="9"/>
        <v>7.34</v>
      </c>
      <c r="BG24" s="31">
        <f t="shared" ca="1" si="10"/>
        <v>12.14</v>
      </c>
      <c r="BH24" s="31">
        <f t="shared" ca="1" si="11"/>
        <v>10.26</v>
      </c>
      <c r="BI24" s="31">
        <f t="shared" ca="1" si="12"/>
        <v>22.6</v>
      </c>
      <c r="BJ24" s="31">
        <f t="shared" ca="1" si="13"/>
        <v>10.48</v>
      </c>
      <c r="BK24" s="31">
        <f t="shared" ca="1" si="14"/>
        <v>11.31</v>
      </c>
      <c r="BL24" s="31">
        <f t="shared" ca="1" si="15"/>
        <v>16.5</v>
      </c>
      <c r="BM24" s="32">
        <f t="shared" ca="1" si="29"/>
        <v>3605.9999999999623</v>
      </c>
      <c r="BN24" s="32">
        <f t="shared" ca="1" si="16"/>
        <v>1791.090000000012</v>
      </c>
      <c r="BO24" s="32">
        <f t="shared" ca="1" si="17"/>
        <v>1452.6799999999766</v>
      </c>
      <c r="BP24" s="32">
        <f t="shared" ca="1" si="18"/>
        <v>1099.1399999999742</v>
      </c>
      <c r="BQ24" s="32">
        <f t="shared" ca="1" si="19"/>
        <v>1112.5500000000441</v>
      </c>
      <c r="BR24" s="32">
        <f t="shared" ca="1" si="20"/>
        <v>861.16000000001293</v>
      </c>
      <c r="BS24" s="32">
        <f t="shared" ca="1" si="21"/>
        <v>1422.4900000000146</v>
      </c>
      <c r="BT24" s="32">
        <f t="shared" ca="1" si="22"/>
        <v>1200.9700000000255</v>
      </c>
      <c r="BU24" s="32">
        <f t="shared" ca="1" si="23"/>
        <v>2642.1699999999305</v>
      </c>
      <c r="BV24" s="32">
        <f t="shared" ca="1" si="24"/>
        <v>1224.1600000000512</v>
      </c>
      <c r="BW24" s="32">
        <f t="shared" ca="1" si="25"/>
        <v>1318.5200000000045</v>
      </c>
      <c r="BX24" s="32">
        <f t="shared" ca="1" si="26"/>
        <v>1922.1600000000469</v>
      </c>
    </row>
    <row r="25" spans="1:76">
      <c r="A25" t="s">
        <v>436</v>
      </c>
      <c r="B25" s="1" t="s">
        <v>125</v>
      </c>
      <c r="C25" t="str">
        <f t="shared" ca="1" si="2"/>
        <v>BRA</v>
      </c>
      <c r="D25" t="str">
        <f t="shared" ca="1" si="3"/>
        <v>Brazeau Hydro Facility</v>
      </c>
      <c r="E25" s="31">
        <f ca="1">'Module C Corrected'!CW25-'Module C Initial'!CW25</f>
        <v>-384.85999999999331</v>
      </c>
      <c r="F25" s="31">
        <f ca="1">'Module C Corrected'!CX25-'Module C Initial'!CX25</f>
        <v>-109.39999999999964</v>
      </c>
      <c r="G25" s="31">
        <f ca="1">'Module C Corrected'!CY25-'Module C Initial'!CY25</f>
        <v>-115.98999999999978</v>
      </c>
      <c r="H25" s="31">
        <f ca="1">'Module C Corrected'!CZ25-'Module C Initial'!CZ25</f>
        <v>-73.579999999999927</v>
      </c>
      <c r="I25" s="31">
        <f ca="1">'Module C Corrected'!DA25-'Module C Initial'!DA25</f>
        <v>-93.449999999998909</v>
      </c>
      <c r="J25" s="31">
        <f ca="1">'Module C Corrected'!DB25-'Module C Initial'!DB25</f>
        <v>-153.52999999999884</v>
      </c>
      <c r="K25" s="31">
        <f ca="1">'Module C Corrected'!DC25-'Module C Initial'!DC25</f>
        <v>-101.19000000000051</v>
      </c>
      <c r="L25" s="31">
        <f ca="1">'Module C Corrected'!DD25-'Module C Initial'!DD25</f>
        <v>-75.709999999999127</v>
      </c>
      <c r="M25" s="31">
        <f ca="1">'Module C Corrected'!DE25-'Module C Initial'!DE25</f>
        <v>-232</v>
      </c>
      <c r="N25" s="31">
        <f ca="1">'Module C Corrected'!DF25-'Module C Initial'!DF25</f>
        <v>-55.969999999999345</v>
      </c>
      <c r="O25" s="31">
        <f ca="1">'Module C Corrected'!DG25-'Module C Initial'!DG25</f>
        <v>-102.45999999999913</v>
      </c>
      <c r="P25" s="31">
        <f ca="1">'Module C Corrected'!DH25-'Module C Initial'!DH25</f>
        <v>-146.07000000000335</v>
      </c>
      <c r="Q25" s="32">
        <f ca="1">'Module C Corrected'!DI25-'Module C Initial'!DI25</f>
        <v>-19.239999999999782</v>
      </c>
      <c r="R25" s="32">
        <f ca="1">'Module C Corrected'!DJ25-'Module C Initial'!DJ25</f>
        <v>-5.4700000000000273</v>
      </c>
      <c r="S25" s="32">
        <f ca="1">'Module C Corrected'!DK25-'Module C Initial'!DK25</f>
        <v>-5.7999999999999545</v>
      </c>
      <c r="T25" s="32">
        <f ca="1">'Module C Corrected'!DL25-'Module C Initial'!DL25</f>
        <v>-3.67999999999995</v>
      </c>
      <c r="U25" s="32">
        <f ca="1">'Module C Corrected'!DM25-'Module C Initial'!DM25</f>
        <v>-4.6700000000000728</v>
      </c>
      <c r="V25" s="32">
        <f ca="1">'Module C Corrected'!DN25-'Module C Initial'!DN25</f>
        <v>-7.6699999999999591</v>
      </c>
      <c r="W25" s="32">
        <f ca="1">'Module C Corrected'!DO25-'Module C Initial'!DO25</f>
        <v>-5.0599999999999454</v>
      </c>
      <c r="X25" s="32">
        <f ca="1">'Module C Corrected'!DP25-'Module C Initial'!DP25</f>
        <v>-3.7900000000000205</v>
      </c>
      <c r="Y25" s="32">
        <f ca="1">'Module C Corrected'!DQ25-'Module C Initial'!DQ25</f>
        <v>-11.600000000000136</v>
      </c>
      <c r="Z25" s="32">
        <f ca="1">'Module C Corrected'!DR25-'Module C Initial'!DR25</f>
        <v>-2.7999999999999545</v>
      </c>
      <c r="AA25" s="32">
        <f ca="1">'Module C Corrected'!DS25-'Module C Initial'!DS25</f>
        <v>-5.1200000000000045</v>
      </c>
      <c r="AB25" s="32">
        <f ca="1">'Module C Corrected'!DT25-'Module C Initial'!DT25</f>
        <v>-7.3000000000000682</v>
      </c>
      <c r="AC25" s="31">
        <f ca="1">'Module C Corrected'!DU25-'Module C Initial'!DU25</f>
        <v>-123.98999999999978</v>
      </c>
      <c r="AD25" s="31">
        <f ca="1">'Module C Corrected'!DV25-'Module C Initial'!DV25</f>
        <v>-34.990000000000236</v>
      </c>
      <c r="AE25" s="31">
        <f ca="1">'Module C Corrected'!DW25-'Module C Initial'!DW25</f>
        <v>-36.849999999999909</v>
      </c>
      <c r="AF25" s="31">
        <f ca="1">'Module C Corrected'!DX25-'Module C Initial'!DX25</f>
        <v>-23.230000000000018</v>
      </c>
      <c r="AG25" s="31">
        <f ca="1">'Module C Corrected'!DY25-'Module C Initial'!DY25</f>
        <v>-29.360000000000127</v>
      </c>
      <c r="AH25" s="31">
        <f ca="1">'Module C Corrected'!DZ25-'Module C Initial'!DZ25</f>
        <v>-47.979999999999563</v>
      </c>
      <c r="AI25" s="31">
        <f ca="1">'Module C Corrected'!EA25-'Module C Initial'!EA25</f>
        <v>-31.449999999999818</v>
      </c>
      <c r="AJ25" s="31">
        <f ca="1">'Module C Corrected'!EB25-'Module C Initial'!EB25</f>
        <v>-23.400000000000091</v>
      </c>
      <c r="AK25" s="31">
        <f ca="1">'Module C Corrected'!EC25-'Module C Initial'!EC25</f>
        <v>-71.319999999999709</v>
      </c>
      <c r="AL25" s="31">
        <f ca="1">'Module C Corrected'!ED25-'Module C Initial'!ED25</f>
        <v>-17.120000000000118</v>
      </c>
      <c r="AM25" s="31">
        <f ca="1">'Module C Corrected'!EE25-'Module C Initial'!EE25</f>
        <v>-31.150000000000091</v>
      </c>
      <c r="AN25" s="31">
        <f ca="1">'Module C Corrected'!EF25-'Module C Initial'!EF25</f>
        <v>-44.180000000000291</v>
      </c>
      <c r="AO25" s="32">
        <f t="shared" ca="1" si="27"/>
        <v>-528.08999999999287</v>
      </c>
      <c r="AP25" s="32">
        <f t="shared" ca="1" si="27"/>
        <v>-149.8599999999999</v>
      </c>
      <c r="AQ25" s="32">
        <f t="shared" ca="1" si="27"/>
        <v>-158.63999999999965</v>
      </c>
      <c r="AR25" s="32">
        <f t="shared" ca="1" si="27"/>
        <v>-100.4899999999999</v>
      </c>
      <c r="AS25" s="32">
        <f t="shared" ca="1" si="27"/>
        <v>-127.47999999999911</v>
      </c>
      <c r="AT25" s="32">
        <f t="shared" ca="1" si="27"/>
        <v>-209.17999999999836</v>
      </c>
      <c r="AU25" s="32">
        <f t="shared" ca="1" si="27"/>
        <v>-137.70000000000027</v>
      </c>
      <c r="AV25" s="32">
        <f t="shared" ca="1" si="27"/>
        <v>-102.89999999999924</v>
      </c>
      <c r="AW25" s="32">
        <f t="shared" ca="1" si="27"/>
        <v>-314.91999999999985</v>
      </c>
      <c r="AX25" s="32">
        <f t="shared" ca="1" si="27"/>
        <v>-75.889999999999418</v>
      </c>
      <c r="AY25" s="32">
        <f t="shared" ca="1" si="27"/>
        <v>-138.72999999999922</v>
      </c>
      <c r="AZ25" s="32">
        <f t="shared" ca="1" si="27"/>
        <v>-197.55000000000371</v>
      </c>
      <c r="BA25" s="31">
        <f t="shared" ca="1" si="28"/>
        <v>-4.51</v>
      </c>
      <c r="BB25" s="31">
        <f t="shared" ca="1" si="5"/>
        <v>-1.28</v>
      </c>
      <c r="BC25" s="31">
        <f t="shared" ca="1" si="6"/>
        <v>-1.36</v>
      </c>
      <c r="BD25" s="31">
        <f t="shared" ca="1" si="7"/>
        <v>-0.86</v>
      </c>
      <c r="BE25" s="31">
        <f t="shared" ca="1" si="8"/>
        <v>-1.0900000000000001</v>
      </c>
      <c r="BF25" s="31">
        <f t="shared" ca="1" si="9"/>
        <v>-1.8</v>
      </c>
      <c r="BG25" s="31">
        <f t="shared" ca="1" si="10"/>
        <v>-1.19</v>
      </c>
      <c r="BH25" s="31">
        <f t="shared" ca="1" si="11"/>
        <v>-0.89</v>
      </c>
      <c r="BI25" s="31">
        <f t="shared" ca="1" si="12"/>
        <v>-2.72</v>
      </c>
      <c r="BJ25" s="31">
        <f t="shared" ca="1" si="13"/>
        <v>-0.66</v>
      </c>
      <c r="BK25" s="31">
        <f t="shared" ca="1" si="14"/>
        <v>-1.2</v>
      </c>
      <c r="BL25" s="31">
        <f t="shared" ca="1" si="15"/>
        <v>-1.71</v>
      </c>
      <c r="BM25" s="32">
        <f t="shared" ca="1" si="29"/>
        <v>-532.59999999999286</v>
      </c>
      <c r="BN25" s="32">
        <f t="shared" ca="1" si="16"/>
        <v>-151.1399999999999</v>
      </c>
      <c r="BO25" s="32">
        <f t="shared" ca="1" si="17"/>
        <v>-159.99999999999966</v>
      </c>
      <c r="BP25" s="32">
        <f t="shared" ca="1" si="18"/>
        <v>-101.34999999999989</v>
      </c>
      <c r="BQ25" s="32">
        <f t="shared" ca="1" si="19"/>
        <v>-128.56999999999911</v>
      </c>
      <c r="BR25" s="32">
        <f t="shared" ca="1" si="20"/>
        <v>-210.97999999999837</v>
      </c>
      <c r="BS25" s="32">
        <f t="shared" ca="1" si="21"/>
        <v>-138.89000000000027</v>
      </c>
      <c r="BT25" s="32">
        <f t="shared" ca="1" si="22"/>
        <v>-103.78999999999924</v>
      </c>
      <c r="BU25" s="32">
        <f t="shared" ca="1" si="23"/>
        <v>-317.63999999999987</v>
      </c>
      <c r="BV25" s="32">
        <f t="shared" ca="1" si="24"/>
        <v>-76.549999999999415</v>
      </c>
      <c r="BW25" s="32">
        <f t="shared" ca="1" si="25"/>
        <v>-139.92999999999921</v>
      </c>
      <c r="BX25" s="32">
        <f t="shared" ca="1" si="26"/>
        <v>-199.26000000000371</v>
      </c>
    </row>
    <row r="26" spans="1:76">
      <c r="A26" t="s">
        <v>435</v>
      </c>
      <c r="B26" s="1" t="s">
        <v>158</v>
      </c>
      <c r="C26" t="str">
        <f t="shared" ca="1" si="2"/>
        <v>BTR1</v>
      </c>
      <c r="D26" t="str">
        <f t="shared" ca="1" si="3"/>
        <v>Blue Trail Wind Facility</v>
      </c>
      <c r="E26" s="31">
        <f ca="1">'Module C Corrected'!CW26-'Module C Initial'!CW26</f>
        <v>0</v>
      </c>
      <c r="F26" s="31">
        <f ca="1">'Module C Corrected'!CX26-'Module C Initial'!CX26</f>
        <v>0</v>
      </c>
      <c r="G26" s="31">
        <f ca="1">'Module C Corrected'!CY26-'Module C Initial'!CY26</f>
        <v>0</v>
      </c>
      <c r="H26" s="31">
        <f ca="1">'Module C Corrected'!CZ26-'Module C Initial'!CZ26</f>
        <v>0</v>
      </c>
      <c r="I26" s="31">
        <f ca="1">'Module C Corrected'!DA26-'Module C Initial'!DA26</f>
        <v>0</v>
      </c>
      <c r="J26" s="31">
        <f ca="1">'Module C Corrected'!DB26-'Module C Initial'!DB26</f>
        <v>0</v>
      </c>
      <c r="K26" s="31">
        <f ca="1">'Module C Corrected'!DC26-'Module C Initial'!DC26</f>
        <v>0</v>
      </c>
      <c r="L26" s="31">
        <f ca="1">'Module C Corrected'!DD26-'Module C Initial'!DD26</f>
        <v>0</v>
      </c>
      <c r="M26" s="31">
        <f ca="1">'Module C Corrected'!DE26-'Module C Initial'!DE26</f>
        <v>172.42000000000007</v>
      </c>
      <c r="N26" s="31">
        <f ca="1">'Module C Corrected'!DF26-'Module C Initial'!DF26</f>
        <v>326.01000000000022</v>
      </c>
      <c r="O26" s="31">
        <f ca="1">'Module C Corrected'!DG26-'Module C Initial'!DG26</f>
        <v>1589.8500000000058</v>
      </c>
      <c r="P26" s="31">
        <f ca="1">'Module C Corrected'!DH26-'Module C Initial'!DH26</f>
        <v>668.57999999999993</v>
      </c>
      <c r="Q26" s="32">
        <f ca="1">'Module C Corrected'!DI26-'Module C Initial'!DI26</f>
        <v>0</v>
      </c>
      <c r="R26" s="32">
        <f ca="1">'Module C Corrected'!DJ26-'Module C Initial'!DJ26</f>
        <v>0</v>
      </c>
      <c r="S26" s="32">
        <f ca="1">'Module C Corrected'!DK26-'Module C Initial'!DK26</f>
        <v>0</v>
      </c>
      <c r="T26" s="32">
        <f ca="1">'Module C Corrected'!DL26-'Module C Initial'!DL26</f>
        <v>0</v>
      </c>
      <c r="U26" s="32">
        <f ca="1">'Module C Corrected'!DM26-'Module C Initial'!DM26</f>
        <v>0</v>
      </c>
      <c r="V26" s="32">
        <f ca="1">'Module C Corrected'!DN26-'Module C Initial'!DN26</f>
        <v>0</v>
      </c>
      <c r="W26" s="32">
        <f ca="1">'Module C Corrected'!DO26-'Module C Initial'!DO26</f>
        <v>0</v>
      </c>
      <c r="X26" s="32">
        <f ca="1">'Module C Corrected'!DP26-'Module C Initial'!DP26</f>
        <v>0</v>
      </c>
      <c r="Y26" s="32">
        <f ca="1">'Module C Corrected'!DQ26-'Module C Initial'!DQ26</f>
        <v>8.6200000000000045</v>
      </c>
      <c r="Z26" s="32">
        <f ca="1">'Module C Corrected'!DR26-'Module C Initial'!DR26</f>
        <v>16.300000000000011</v>
      </c>
      <c r="AA26" s="32">
        <f ca="1">'Module C Corrected'!DS26-'Module C Initial'!DS26</f>
        <v>79.5</v>
      </c>
      <c r="AB26" s="32">
        <f ca="1">'Module C Corrected'!DT26-'Module C Initial'!DT26</f>
        <v>33.419999999999959</v>
      </c>
      <c r="AC26" s="31">
        <f ca="1">'Module C Corrected'!DU26-'Module C Initial'!DU26</f>
        <v>0</v>
      </c>
      <c r="AD26" s="31">
        <f ca="1">'Module C Corrected'!DV26-'Module C Initial'!DV26</f>
        <v>0</v>
      </c>
      <c r="AE26" s="31">
        <f ca="1">'Module C Corrected'!DW26-'Module C Initial'!DW26</f>
        <v>0</v>
      </c>
      <c r="AF26" s="31">
        <f ca="1">'Module C Corrected'!DX26-'Module C Initial'!DX26</f>
        <v>0</v>
      </c>
      <c r="AG26" s="31">
        <f ca="1">'Module C Corrected'!DY26-'Module C Initial'!DY26</f>
        <v>0</v>
      </c>
      <c r="AH26" s="31">
        <f ca="1">'Module C Corrected'!DZ26-'Module C Initial'!DZ26</f>
        <v>0</v>
      </c>
      <c r="AI26" s="31">
        <f ca="1">'Module C Corrected'!EA26-'Module C Initial'!EA26</f>
        <v>0</v>
      </c>
      <c r="AJ26" s="31">
        <f ca="1">'Module C Corrected'!EB26-'Module C Initial'!EB26</f>
        <v>0</v>
      </c>
      <c r="AK26" s="31">
        <f ca="1">'Module C Corrected'!EC26-'Module C Initial'!EC26</f>
        <v>53</v>
      </c>
      <c r="AL26" s="31">
        <f ca="1">'Module C Corrected'!ED26-'Module C Initial'!ED26</f>
        <v>99.690000000000055</v>
      </c>
      <c r="AM26" s="31">
        <f ca="1">'Module C Corrected'!EE26-'Module C Initial'!EE26</f>
        <v>483.46000000000095</v>
      </c>
      <c r="AN26" s="31">
        <f ca="1">'Module C Corrected'!EF26-'Module C Initial'!EF26</f>
        <v>202.21000000000004</v>
      </c>
      <c r="AO26" s="32">
        <f t="shared" ca="1" si="27"/>
        <v>0</v>
      </c>
      <c r="AP26" s="32">
        <f t="shared" ca="1" si="27"/>
        <v>0</v>
      </c>
      <c r="AQ26" s="32">
        <f t="shared" ca="1" si="27"/>
        <v>0</v>
      </c>
      <c r="AR26" s="32">
        <f t="shared" ca="1" si="27"/>
        <v>0</v>
      </c>
      <c r="AS26" s="32">
        <f t="shared" ca="1" si="27"/>
        <v>0</v>
      </c>
      <c r="AT26" s="32">
        <f t="shared" ca="1" si="27"/>
        <v>0</v>
      </c>
      <c r="AU26" s="32">
        <f t="shared" ca="1" si="27"/>
        <v>0</v>
      </c>
      <c r="AV26" s="32">
        <f t="shared" ca="1" si="27"/>
        <v>0</v>
      </c>
      <c r="AW26" s="32">
        <f t="shared" ca="1" si="27"/>
        <v>234.04000000000008</v>
      </c>
      <c r="AX26" s="32">
        <f t="shared" ca="1" si="27"/>
        <v>442.00000000000028</v>
      </c>
      <c r="AY26" s="32">
        <f t="shared" ca="1" si="27"/>
        <v>2152.8100000000068</v>
      </c>
      <c r="AZ26" s="32">
        <f t="shared" ca="1" si="27"/>
        <v>904.20999999999992</v>
      </c>
      <c r="BA26" s="31">
        <f t="shared" ca="1" si="28"/>
        <v>0</v>
      </c>
      <c r="BB26" s="31">
        <f t="shared" ca="1" si="5"/>
        <v>0</v>
      </c>
      <c r="BC26" s="31">
        <f t="shared" ca="1" si="6"/>
        <v>0</v>
      </c>
      <c r="BD26" s="31">
        <f t="shared" ca="1" si="7"/>
        <v>0</v>
      </c>
      <c r="BE26" s="31">
        <f t="shared" ca="1" si="8"/>
        <v>0</v>
      </c>
      <c r="BF26" s="31">
        <f t="shared" ca="1" si="9"/>
        <v>0</v>
      </c>
      <c r="BG26" s="31">
        <f t="shared" ca="1" si="10"/>
        <v>0</v>
      </c>
      <c r="BH26" s="31">
        <f t="shared" ca="1" si="11"/>
        <v>0</v>
      </c>
      <c r="BI26" s="31">
        <f t="shared" ca="1" si="12"/>
        <v>2.02</v>
      </c>
      <c r="BJ26" s="31">
        <f t="shared" ca="1" si="13"/>
        <v>3.82</v>
      </c>
      <c r="BK26" s="31">
        <f t="shared" ca="1" si="14"/>
        <v>18.62</v>
      </c>
      <c r="BL26" s="31">
        <f t="shared" ca="1" si="15"/>
        <v>7.83</v>
      </c>
      <c r="BM26" s="32">
        <f t="shared" ca="1" si="29"/>
        <v>0</v>
      </c>
      <c r="BN26" s="32">
        <f t="shared" ca="1" si="16"/>
        <v>0</v>
      </c>
      <c r="BO26" s="32">
        <f t="shared" ca="1" si="17"/>
        <v>0</v>
      </c>
      <c r="BP26" s="32">
        <f t="shared" ca="1" si="18"/>
        <v>0</v>
      </c>
      <c r="BQ26" s="32">
        <f t="shared" ca="1" si="19"/>
        <v>0</v>
      </c>
      <c r="BR26" s="32">
        <f t="shared" ca="1" si="20"/>
        <v>0</v>
      </c>
      <c r="BS26" s="32">
        <f t="shared" ca="1" si="21"/>
        <v>0</v>
      </c>
      <c r="BT26" s="32">
        <f t="shared" ca="1" si="22"/>
        <v>0</v>
      </c>
      <c r="BU26" s="32">
        <f t="shared" ca="1" si="23"/>
        <v>236.06000000000009</v>
      </c>
      <c r="BV26" s="32">
        <f t="shared" ca="1" si="24"/>
        <v>445.82000000000028</v>
      </c>
      <c r="BW26" s="32">
        <f t="shared" ca="1" si="25"/>
        <v>2171.4300000000067</v>
      </c>
      <c r="BX26" s="32">
        <f t="shared" ca="1" si="26"/>
        <v>912.04</v>
      </c>
    </row>
    <row r="27" spans="1:76">
      <c r="A27" t="s">
        <v>532</v>
      </c>
      <c r="B27" s="1" t="s">
        <v>361</v>
      </c>
      <c r="C27" t="str">
        <f t="shared" ca="1" si="2"/>
        <v>BCHIMP</v>
      </c>
      <c r="D27" t="str">
        <f t="shared" ca="1" si="3"/>
        <v>Alberta-BC Intertie - Import</v>
      </c>
      <c r="E27" s="31">
        <f ca="1">'Module C Corrected'!CW27-'Module C Initial'!CW27</f>
        <v>79.359999999999673</v>
      </c>
      <c r="F27" s="31">
        <f ca="1">'Module C Corrected'!CX27-'Module C Initial'!CX27</f>
        <v>35.579999999999927</v>
      </c>
      <c r="G27" s="31">
        <f ca="1">'Module C Corrected'!CY27-'Module C Initial'!CY27</f>
        <v>18.670000000000073</v>
      </c>
      <c r="H27" s="31">
        <f ca="1">'Module C Corrected'!CZ27-'Module C Initial'!CZ27</f>
        <v>41.510000000000218</v>
      </c>
      <c r="I27" s="31">
        <f ca="1">'Module C Corrected'!DA27-'Module C Initial'!DA27</f>
        <v>34.8100000000004</v>
      </c>
      <c r="J27" s="31">
        <f ca="1">'Module C Corrected'!DB27-'Module C Initial'!DB27</f>
        <v>26.840000000000146</v>
      </c>
      <c r="K27" s="31">
        <f ca="1">'Module C Corrected'!DC27-'Module C Initial'!DC27</f>
        <v>53.010000000000218</v>
      </c>
      <c r="L27" s="31">
        <f ca="1">'Module C Corrected'!DD27-'Module C Initial'!DD27</f>
        <v>16.5</v>
      </c>
      <c r="M27" s="31">
        <f ca="1">'Module C Corrected'!DE27-'Module C Initial'!DE27</f>
        <v>17.400000000000091</v>
      </c>
      <c r="N27" s="31">
        <f ca="1">'Module C Corrected'!DF27-'Module C Initial'!DF27</f>
        <v>1.8199999999999932</v>
      </c>
      <c r="O27" s="31">
        <f ca="1">'Module C Corrected'!DG27-'Module C Initial'!DG27</f>
        <v>35.599999999999909</v>
      </c>
      <c r="P27" s="31">
        <f ca="1">'Module C Corrected'!DH27-'Module C Initial'!DH27</f>
        <v>54.869999999999891</v>
      </c>
      <c r="Q27" s="32">
        <f ca="1">'Module C Corrected'!DI27-'Module C Initial'!DI27</f>
        <v>3.9700000000000273</v>
      </c>
      <c r="R27" s="32">
        <f ca="1">'Module C Corrected'!DJ27-'Module C Initial'!DJ27</f>
        <v>1.7800000000000011</v>
      </c>
      <c r="S27" s="32">
        <f ca="1">'Module C Corrected'!DK27-'Module C Initial'!DK27</f>
        <v>0.93000000000000682</v>
      </c>
      <c r="T27" s="32">
        <f ca="1">'Module C Corrected'!DL27-'Module C Initial'!DL27</f>
        <v>2.0800000000000125</v>
      </c>
      <c r="U27" s="32">
        <f ca="1">'Module C Corrected'!DM27-'Module C Initial'!DM27</f>
        <v>1.7400000000000091</v>
      </c>
      <c r="V27" s="32">
        <f ca="1">'Module C Corrected'!DN27-'Module C Initial'!DN27</f>
        <v>1.3499999999999943</v>
      </c>
      <c r="W27" s="32">
        <f ca="1">'Module C Corrected'!DO27-'Module C Initial'!DO27</f>
        <v>2.6500000000000057</v>
      </c>
      <c r="X27" s="32">
        <f ca="1">'Module C Corrected'!DP27-'Module C Initial'!DP27</f>
        <v>0.8300000000000054</v>
      </c>
      <c r="Y27" s="32">
        <f ca="1">'Module C Corrected'!DQ27-'Module C Initial'!DQ27</f>
        <v>0.87000000000000455</v>
      </c>
      <c r="Z27" s="32">
        <f ca="1">'Module C Corrected'!DR27-'Module C Initial'!DR27</f>
        <v>9.0000000000000746E-2</v>
      </c>
      <c r="AA27" s="32">
        <f ca="1">'Module C Corrected'!DS27-'Module C Initial'!DS27</f>
        <v>1.7800000000000011</v>
      </c>
      <c r="AB27" s="32">
        <f ca="1">'Module C Corrected'!DT27-'Module C Initial'!DT27</f>
        <v>2.75</v>
      </c>
      <c r="AC27" s="31">
        <f ca="1">'Module C Corrected'!DU27-'Module C Initial'!DU27</f>
        <v>25.569999999999936</v>
      </c>
      <c r="AD27" s="31">
        <f ca="1">'Module C Corrected'!DV27-'Module C Initial'!DV27</f>
        <v>11.379999999999995</v>
      </c>
      <c r="AE27" s="31">
        <f ca="1">'Module C Corrected'!DW27-'Module C Initial'!DW27</f>
        <v>5.9300000000000068</v>
      </c>
      <c r="AF27" s="31">
        <f ca="1">'Module C Corrected'!DX27-'Module C Initial'!DX27</f>
        <v>13.110000000000014</v>
      </c>
      <c r="AG27" s="31">
        <f ca="1">'Module C Corrected'!DY27-'Module C Initial'!DY27</f>
        <v>10.940000000000055</v>
      </c>
      <c r="AH27" s="31">
        <f ca="1">'Module C Corrected'!DZ27-'Module C Initial'!DZ27</f>
        <v>8.3899999999999864</v>
      </c>
      <c r="AI27" s="31">
        <f ca="1">'Module C Corrected'!EA27-'Module C Initial'!EA27</f>
        <v>16.470000000000027</v>
      </c>
      <c r="AJ27" s="31">
        <f ca="1">'Module C Corrected'!EB27-'Module C Initial'!EB27</f>
        <v>5.1000000000000227</v>
      </c>
      <c r="AK27" s="31">
        <f ca="1">'Module C Corrected'!EC27-'Module C Initial'!EC27</f>
        <v>5.3500000000000227</v>
      </c>
      <c r="AL27" s="31">
        <f ca="1">'Module C Corrected'!ED27-'Module C Initial'!ED27</f>
        <v>0.55999999999999517</v>
      </c>
      <c r="AM27" s="31">
        <f ca="1">'Module C Corrected'!EE27-'Module C Initial'!EE27</f>
        <v>10.830000000000041</v>
      </c>
      <c r="AN27" s="31">
        <f ca="1">'Module C Corrected'!EF27-'Module C Initial'!EF27</f>
        <v>16.599999999999909</v>
      </c>
      <c r="AO27" s="32">
        <f t="shared" ca="1" si="27"/>
        <v>108.89999999999964</v>
      </c>
      <c r="AP27" s="32">
        <f t="shared" ca="1" si="27"/>
        <v>48.739999999999924</v>
      </c>
      <c r="AQ27" s="32">
        <f t="shared" ca="1" si="27"/>
        <v>25.530000000000086</v>
      </c>
      <c r="AR27" s="32">
        <f t="shared" ca="1" si="27"/>
        <v>56.700000000000244</v>
      </c>
      <c r="AS27" s="32">
        <f t="shared" ca="1" si="27"/>
        <v>47.490000000000464</v>
      </c>
      <c r="AT27" s="32">
        <f t="shared" ca="1" si="27"/>
        <v>36.580000000000126</v>
      </c>
      <c r="AU27" s="32">
        <f t="shared" ca="1" si="27"/>
        <v>72.130000000000251</v>
      </c>
      <c r="AV27" s="32">
        <f t="shared" ca="1" si="27"/>
        <v>22.430000000000028</v>
      </c>
      <c r="AW27" s="32">
        <f t="shared" ca="1" si="27"/>
        <v>23.620000000000118</v>
      </c>
      <c r="AX27" s="32">
        <f t="shared" ca="1" si="27"/>
        <v>2.4699999999999891</v>
      </c>
      <c r="AY27" s="32">
        <f t="shared" ca="1" si="27"/>
        <v>48.209999999999951</v>
      </c>
      <c r="AZ27" s="32">
        <f t="shared" ca="1" si="27"/>
        <v>74.2199999999998</v>
      </c>
      <c r="BA27" s="31">
        <f t="shared" ca="1" si="28"/>
        <v>0.93</v>
      </c>
      <c r="BB27" s="31">
        <f t="shared" ca="1" si="5"/>
        <v>0.42</v>
      </c>
      <c r="BC27" s="31">
        <f t="shared" ca="1" si="6"/>
        <v>0.22</v>
      </c>
      <c r="BD27" s="31">
        <f t="shared" ca="1" si="7"/>
        <v>0.49</v>
      </c>
      <c r="BE27" s="31">
        <f t="shared" ca="1" si="8"/>
        <v>0.41</v>
      </c>
      <c r="BF27" s="31">
        <f t="shared" ca="1" si="9"/>
        <v>0.31</v>
      </c>
      <c r="BG27" s="31">
        <f t="shared" ca="1" si="10"/>
        <v>0.62</v>
      </c>
      <c r="BH27" s="31">
        <f t="shared" ca="1" si="11"/>
        <v>0.19</v>
      </c>
      <c r="BI27" s="31">
        <f t="shared" ca="1" si="12"/>
        <v>0.2</v>
      </c>
      <c r="BJ27" s="31">
        <f t="shared" ca="1" si="13"/>
        <v>0.02</v>
      </c>
      <c r="BK27" s="31">
        <f t="shared" ca="1" si="14"/>
        <v>0.42</v>
      </c>
      <c r="BL27" s="31">
        <f t="shared" ca="1" si="15"/>
        <v>0.64</v>
      </c>
      <c r="BM27" s="32">
        <f t="shared" ca="1" si="29"/>
        <v>109.82999999999964</v>
      </c>
      <c r="BN27" s="32">
        <f t="shared" ca="1" si="16"/>
        <v>49.159999999999926</v>
      </c>
      <c r="BO27" s="32">
        <f t="shared" ca="1" si="17"/>
        <v>25.750000000000085</v>
      </c>
      <c r="BP27" s="32">
        <f t="shared" ca="1" si="18"/>
        <v>57.190000000000246</v>
      </c>
      <c r="BQ27" s="32">
        <f t="shared" ca="1" si="19"/>
        <v>47.90000000000046</v>
      </c>
      <c r="BR27" s="32">
        <f t="shared" ca="1" si="20"/>
        <v>36.890000000000128</v>
      </c>
      <c r="BS27" s="32">
        <f t="shared" ca="1" si="21"/>
        <v>72.750000000000256</v>
      </c>
      <c r="BT27" s="32">
        <f t="shared" ca="1" si="22"/>
        <v>22.620000000000029</v>
      </c>
      <c r="BU27" s="32">
        <f t="shared" ca="1" si="23"/>
        <v>23.820000000000118</v>
      </c>
      <c r="BV27" s="32">
        <f t="shared" ca="1" si="24"/>
        <v>2.4899999999999891</v>
      </c>
      <c r="BW27" s="32">
        <f t="shared" ca="1" si="25"/>
        <v>48.629999999999953</v>
      </c>
      <c r="BX27" s="32">
        <f t="shared" ca="1" si="26"/>
        <v>74.8599999999998</v>
      </c>
    </row>
    <row r="28" spans="1:76">
      <c r="A28" t="s">
        <v>436</v>
      </c>
      <c r="B28" s="1" t="s">
        <v>126</v>
      </c>
      <c r="C28" t="str">
        <f t="shared" ca="1" si="2"/>
        <v>CAS</v>
      </c>
      <c r="D28" t="str">
        <f t="shared" ca="1" si="3"/>
        <v>Cascade Hydro Facility</v>
      </c>
      <c r="E28" s="31">
        <f ca="1">'Module C Corrected'!CW28-'Module C Initial'!CW28</f>
        <v>408.02999999999884</v>
      </c>
      <c r="F28" s="31">
        <f ca="1">'Module C Corrected'!CX28-'Module C Initial'!CX28</f>
        <v>165.13999999999942</v>
      </c>
      <c r="G28" s="31">
        <f ca="1">'Module C Corrected'!CY28-'Module C Initial'!CY28</f>
        <v>121.94000000000051</v>
      </c>
      <c r="H28" s="31">
        <f ca="1">'Module C Corrected'!CZ28-'Module C Initial'!CZ28</f>
        <v>60.300000000001091</v>
      </c>
      <c r="I28" s="31">
        <f ca="1">'Module C Corrected'!DA28-'Module C Initial'!DA28</f>
        <v>47.420000000000073</v>
      </c>
      <c r="J28" s="31">
        <f ca="1">'Module C Corrected'!DB28-'Module C Initial'!DB28</f>
        <v>0</v>
      </c>
      <c r="K28" s="31">
        <f ca="1">'Module C Corrected'!DC28-'Module C Initial'!DC28</f>
        <v>3.9999999999999147E-2</v>
      </c>
      <c r="L28" s="31">
        <f ca="1">'Module C Corrected'!DD28-'Module C Initial'!DD28</f>
        <v>22.790000000000418</v>
      </c>
      <c r="M28" s="31">
        <f ca="1">'Module C Corrected'!DE28-'Module C Initial'!DE28</f>
        <v>161.18999999999869</v>
      </c>
      <c r="N28" s="31">
        <f ca="1">'Module C Corrected'!DF28-'Module C Initial'!DF28</f>
        <v>51.989999999999782</v>
      </c>
      <c r="O28" s="31">
        <f ca="1">'Module C Corrected'!DG28-'Module C Initial'!DG28</f>
        <v>135.43999999999869</v>
      </c>
      <c r="P28" s="31">
        <f ca="1">'Module C Corrected'!DH28-'Module C Initial'!DH28</f>
        <v>196.90999999999985</v>
      </c>
      <c r="Q28" s="32">
        <f ca="1">'Module C Corrected'!DI28-'Module C Initial'!DI28</f>
        <v>20.400000000000091</v>
      </c>
      <c r="R28" s="32">
        <f ca="1">'Module C Corrected'!DJ28-'Module C Initial'!DJ28</f>
        <v>8.2599999999999909</v>
      </c>
      <c r="S28" s="32">
        <f ca="1">'Module C Corrected'!DK28-'Module C Initial'!DK28</f>
        <v>6.1000000000000227</v>
      </c>
      <c r="T28" s="32">
        <f ca="1">'Module C Corrected'!DL28-'Module C Initial'!DL28</f>
        <v>3.0099999999999909</v>
      </c>
      <c r="U28" s="32">
        <f ca="1">'Module C Corrected'!DM28-'Module C Initial'!DM28</f>
        <v>2.3700000000000045</v>
      </c>
      <c r="V28" s="32">
        <f ca="1">'Module C Corrected'!DN28-'Module C Initial'!DN28</f>
        <v>0</v>
      </c>
      <c r="W28" s="32">
        <f ca="1">'Module C Corrected'!DO28-'Module C Initial'!DO28</f>
        <v>0</v>
      </c>
      <c r="X28" s="32">
        <f ca="1">'Module C Corrected'!DP28-'Module C Initial'!DP28</f>
        <v>1.1400000000000006</v>
      </c>
      <c r="Y28" s="32">
        <f ca="1">'Module C Corrected'!DQ28-'Module C Initial'!DQ28</f>
        <v>8.0600000000000591</v>
      </c>
      <c r="Z28" s="32">
        <f ca="1">'Module C Corrected'!DR28-'Module C Initial'!DR28</f>
        <v>2.5999999999999943</v>
      </c>
      <c r="AA28" s="32">
        <f ca="1">'Module C Corrected'!DS28-'Module C Initial'!DS28</f>
        <v>6.7700000000000387</v>
      </c>
      <c r="AB28" s="32">
        <f ca="1">'Module C Corrected'!DT28-'Module C Initial'!DT28</f>
        <v>9.8500000000000227</v>
      </c>
      <c r="AC28" s="31">
        <f ca="1">'Module C Corrected'!DU28-'Module C Initial'!DU28</f>
        <v>131.46000000000095</v>
      </c>
      <c r="AD28" s="31">
        <f ca="1">'Module C Corrected'!DV28-'Module C Initial'!DV28</f>
        <v>52.820000000000164</v>
      </c>
      <c r="AE28" s="31">
        <f ca="1">'Module C Corrected'!DW28-'Module C Initial'!DW28</f>
        <v>38.739999999999782</v>
      </c>
      <c r="AF28" s="31">
        <f ca="1">'Module C Corrected'!DX28-'Module C Initial'!DX28</f>
        <v>19.039999999999964</v>
      </c>
      <c r="AG28" s="31">
        <f ca="1">'Module C Corrected'!DY28-'Module C Initial'!DY28</f>
        <v>14.899999999999864</v>
      </c>
      <c r="AH28" s="31">
        <f ca="1">'Module C Corrected'!DZ28-'Module C Initial'!DZ28</f>
        <v>0</v>
      </c>
      <c r="AI28" s="31">
        <f ca="1">'Module C Corrected'!EA28-'Module C Initial'!EA28</f>
        <v>1.0000000000000009E-2</v>
      </c>
      <c r="AJ28" s="31">
        <f ca="1">'Module C Corrected'!EB28-'Module C Initial'!EB28</f>
        <v>7.0499999999999545</v>
      </c>
      <c r="AK28" s="31">
        <f ca="1">'Module C Corrected'!EC28-'Module C Initial'!EC28</f>
        <v>49.559999999999945</v>
      </c>
      <c r="AL28" s="31">
        <f ca="1">'Module C Corrected'!ED28-'Module C Initial'!ED28</f>
        <v>15.889999999999873</v>
      </c>
      <c r="AM28" s="31">
        <f ca="1">'Module C Corrected'!EE28-'Module C Initial'!EE28</f>
        <v>41.190000000000055</v>
      </c>
      <c r="AN28" s="31">
        <f ca="1">'Module C Corrected'!EF28-'Module C Initial'!EF28</f>
        <v>59.550000000000182</v>
      </c>
      <c r="AO28" s="32">
        <f t="shared" ca="1" si="27"/>
        <v>559.88999999999987</v>
      </c>
      <c r="AP28" s="32">
        <f t="shared" ca="1" si="27"/>
        <v>226.21999999999957</v>
      </c>
      <c r="AQ28" s="32">
        <f t="shared" ca="1" si="27"/>
        <v>166.78000000000031</v>
      </c>
      <c r="AR28" s="32">
        <f t="shared" ca="1" si="27"/>
        <v>82.350000000001046</v>
      </c>
      <c r="AS28" s="32">
        <f t="shared" ca="1" si="27"/>
        <v>64.689999999999941</v>
      </c>
      <c r="AT28" s="32">
        <f t="shared" ca="1" si="27"/>
        <v>0</v>
      </c>
      <c r="AU28" s="32">
        <f t="shared" ca="1" si="27"/>
        <v>4.9999999999999156E-2</v>
      </c>
      <c r="AV28" s="32">
        <f t="shared" ca="1" si="27"/>
        <v>30.980000000000373</v>
      </c>
      <c r="AW28" s="32">
        <f t="shared" ca="1" si="27"/>
        <v>218.80999999999869</v>
      </c>
      <c r="AX28" s="32">
        <f t="shared" ca="1" si="27"/>
        <v>70.479999999999649</v>
      </c>
      <c r="AY28" s="32">
        <f t="shared" ca="1" si="27"/>
        <v>183.39999999999878</v>
      </c>
      <c r="AZ28" s="32">
        <f t="shared" ca="1" si="27"/>
        <v>266.31000000000006</v>
      </c>
      <c r="BA28" s="31">
        <f t="shared" ca="1" si="28"/>
        <v>4.78</v>
      </c>
      <c r="BB28" s="31">
        <f t="shared" ca="1" si="5"/>
        <v>1.93</v>
      </c>
      <c r="BC28" s="31">
        <f t="shared" ca="1" si="6"/>
        <v>1.43</v>
      </c>
      <c r="BD28" s="31">
        <f t="shared" ca="1" si="7"/>
        <v>0.71</v>
      </c>
      <c r="BE28" s="31">
        <f t="shared" ca="1" si="8"/>
        <v>0.56000000000000005</v>
      </c>
      <c r="BF28" s="31">
        <f t="shared" ca="1" si="9"/>
        <v>0</v>
      </c>
      <c r="BG28" s="31">
        <f t="shared" ca="1" si="10"/>
        <v>0</v>
      </c>
      <c r="BH28" s="31">
        <f t="shared" ca="1" si="11"/>
        <v>0.27</v>
      </c>
      <c r="BI28" s="31">
        <f t="shared" ca="1" si="12"/>
        <v>1.89</v>
      </c>
      <c r="BJ28" s="31">
        <f t="shared" ca="1" si="13"/>
        <v>0.61</v>
      </c>
      <c r="BK28" s="31">
        <f t="shared" ca="1" si="14"/>
        <v>1.59</v>
      </c>
      <c r="BL28" s="31">
        <f t="shared" ca="1" si="15"/>
        <v>2.31</v>
      </c>
      <c r="BM28" s="32">
        <f t="shared" ca="1" si="29"/>
        <v>564.66999999999985</v>
      </c>
      <c r="BN28" s="32">
        <f t="shared" ca="1" si="16"/>
        <v>228.14999999999958</v>
      </c>
      <c r="BO28" s="32">
        <f t="shared" ca="1" si="17"/>
        <v>168.21000000000032</v>
      </c>
      <c r="BP28" s="32">
        <f t="shared" ca="1" si="18"/>
        <v>83.06000000000104</v>
      </c>
      <c r="BQ28" s="32">
        <f t="shared" ca="1" si="19"/>
        <v>65.249999999999943</v>
      </c>
      <c r="BR28" s="32">
        <f t="shared" ca="1" si="20"/>
        <v>0</v>
      </c>
      <c r="BS28" s="32">
        <f t="shared" ca="1" si="21"/>
        <v>4.9999999999999156E-2</v>
      </c>
      <c r="BT28" s="32">
        <f t="shared" ca="1" si="22"/>
        <v>31.250000000000373</v>
      </c>
      <c r="BU28" s="32">
        <f t="shared" ca="1" si="23"/>
        <v>220.69999999999868</v>
      </c>
      <c r="BV28" s="32">
        <f t="shared" ca="1" si="24"/>
        <v>71.089999999999648</v>
      </c>
      <c r="BW28" s="32">
        <f t="shared" ca="1" si="25"/>
        <v>184.98999999999879</v>
      </c>
      <c r="BX28" s="32">
        <f t="shared" ca="1" si="26"/>
        <v>268.62000000000006</v>
      </c>
    </row>
    <row r="29" spans="1:76">
      <c r="A29" t="s">
        <v>532</v>
      </c>
      <c r="B29" s="1" t="s">
        <v>305</v>
      </c>
      <c r="C29" t="str">
        <f t="shared" ca="1" si="2"/>
        <v>BCHEXP</v>
      </c>
      <c r="D29" t="str">
        <f t="shared" ca="1" si="3"/>
        <v>Alberta-BC Intertie - Export</v>
      </c>
      <c r="E29" s="31">
        <f ca="1">'Module C Corrected'!CW29-'Module C Initial'!CW29</f>
        <v>0</v>
      </c>
      <c r="F29" s="31">
        <f ca="1">'Module C Corrected'!CX29-'Module C Initial'!CX29</f>
        <v>0</v>
      </c>
      <c r="G29" s="31">
        <f ca="1">'Module C Corrected'!CY29-'Module C Initial'!CY29</f>
        <v>0</v>
      </c>
      <c r="H29" s="31">
        <f ca="1">'Module C Corrected'!CZ29-'Module C Initial'!CZ29</f>
        <v>0</v>
      </c>
      <c r="I29" s="31">
        <f ca="1">'Module C Corrected'!DA29-'Module C Initial'!DA29</f>
        <v>0</v>
      </c>
      <c r="J29" s="31">
        <f ca="1">'Module C Corrected'!DB29-'Module C Initial'!DB29</f>
        <v>0</v>
      </c>
      <c r="K29" s="31">
        <f ca="1">'Module C Corrected'!DC29-'Module C Initial'!DC29</f>
        <v>0</v>
      </c>
      <c r="L29" s="31">
        <f ca="1">'Module C Corrected'!DD29-'Module C Initial'!DD29</f>
        <v>0</v>
      </c>
      <c r="M29" s="31">
        <f ca="1">'Module C Corrected'!DE29-'Module C Initial'!DE29</f>
        <v>0</v>
      </c>
      <c r="N29" s="31">
        <f ca="1">'Module C Corrected'!DF29-'Module C Initial'!DF29</f>
        <v>0</v>
      </c>
      <c r="O29" s="31">
        <f ca="1">'Module C Corrected'!DG29-'Module C Initial'!DG29</f>
        <v>0</v>
      </c>
      <c r="P29" s="31">
        <f ca="1">'Module C Corrected'!DH29-'Module C Initial'!DH29</f>
        <v>9.9999999999980105E-3</v>
      </c>
      <c r="Q29" s="32">
        <f ca="1">'Module C Corrected'!DI29-'Module C Initial'!DI29</f>
        <v>0</v>
      </c>
      <c r="R29" s="32">
        <f ca="1">'Module C Corrected'!DJ29-'Module C Initial'!DJ29</f>
        <v>0</v>
      </c>
      <c r="S29" s="32">
        <f ca="1">'Module C Corrected'!DK29-'Module C Initial'!DK29</f>
        <v>0</v>
      </c>
      <c r="T29" s="32">
        <f ca="1">'Module C Corrected'!DL29-'Module C Initial'!DL29</f>
        <v>0</v>
      </c>
      <c r="U29" s="32">
        <f ca="1">'Module C Corrected'!DM29-'Module C Initial'!DM29</f>
        <v>0</v>
      </c>
      <c r="V29" s="32">
        <f ca="1">'Module C Corrected'!DN29-'Module C Initial'!DN29</f>
        <v>0</v>
      </c>
      <c r="W29" s="32">
        <f ca="1">'Module C Corrected'!DO29-'Module C Initial'!DO29</f>
        <v>0</v>
      </c>
      <c r="X29" s="32">
        <f ca="1">'Module C Corrected'!DP29-'Module C Initial'!DP29</f>
        <v>0</v>
      </c>
      <c r="Y29" s="32">
        <f ca="1">'Module C Corrected'!DQ29-'Module C Initial'!DQ29</f>
        <v>0</v>
      </c>
      <c r="Z29" s="32">
        <f ca="1">'Module C Corrected'!DR29-'Module C Initial'!DR29</f>
        <v>0</v>
      </c>
      <c r="AA29" s="32">
        <f ca="1">'Module C Corrected'!DS29-'Module C Initial'!DS29</f>
        <v>0</v>
      </c>
      <c r="AB29" s="32">
        <f ca="1">'Module C Corrected'!DT29-'Module C Initial'!DT29</f>
        <v>0</v>
      </c>
      <c r="AC29" s="31">
        <f ca="1">'Module C Corrected'!DU29-'Module C Initial'!DU29</f>
        <v>0</v>
      </c>
      <c r="AD29" s="31">
        <f ca="1">'Module C Corrected'!DV29-'Module C Initial'!DV29</f>
        <v>0</v>
      </c>
      <c r="AE29" s="31">
        <f ca="1">'Module C Corrected'!DW29-'Module C Initial'!DW29</f>
        <v>0</v>
      </c>
      <c r="AF29" s="31">
        <f ca="1">'Module C Corrected'!DX29-'Module C Initial'!DX29</f>
        <v>0</v>
      </c>
      <c r="AG29" s="31">
        <f ca="1">'Module C Corrected'!DY29-'Module C Initial'!DY29</f>
        <v>0</v>
      </c>
      <c r="AH29" s="31">
        <f ca="1">'Module C Corrected'!DZ29-'Module C Initial'!DZ29</f>
        <v>0</v>
      </c>
      <c r="AI29" s="31">
        <f ca="1">'Module C Corrected'!EA29-'Module C Initial'!EA29</f>
        <v>0</v>
      </c>
      <c r="AJ29" s="31">
        <f ca="1">'Module C Corrected'!EB29-'Module C Initial'!EB29</f>
        <v>0</v>
      </c>
      <c r="AK29" s="31">
        <f ca="1">'Module C Corrected'!EC29-'Module C Initial'!EC29</f>
        <v>0</v>
      </c>
      <c r="AL29" s="31">
        <f ca="1">'Module C Corrected'!ED29-'Module C Initial'!ED29</f>
        <v>0</v>
      </c>
      <c r="AM29" s="31">
        <f ca="1">'Module C Corrected'!EE29-'Module C Initial'!EE29</f>
        <v>0</v>
      </c>
      <c r="AN29" s="31">
        <f ca="1">'Module C Corrected'!EF29-'Module C Initial'!EF29</f>
        <v>0</v>
      </c>
      <c r="AO29" s="32">
        <f t="shared" ca="1" si="27"/>
        <v>0</v>
      </c>
      <c r="AP29" s="32">
        <f t="shared" ca="1" si="27"/>
        <v>0</v>
      </c>
      <c r="AQ29" s="32">
        <f t="shared" ca="1" si="27"/>
        <v>0</v>
      </c>
      <c r="AR29" s="32">
        <f t="shared" ca="1" si="27"/>
        <v>0</v>
      </c>
      <c r="AS29" s="32">
        <f t="shared" ca="1" si="27"/>
        <v>0</v>
      </c>
      <c r="AT29" s="32">
        <f t="shared" ca="1" si="27"/>
        <v>0</v>
      </c>
      <c r="AU29" s="32">
        <f t="shared" ca="1" si="27"/>
        <v>0</v>
      </c>
      <c r="AV29" s="32">
        <f t="shared" ca="1" si="27"/>
        <v>0</v>
      </c>
      <c r="AW29" s="32">
        <f t="shared" ca="1" si="27"/>
        <v>0</v>
      </c>
      <c r="AX29" s="32">
        <f t="shared" ca="1" si="27"/>
        <v>0</v>
      </c>
      <c r="AY29" s="32">
        <f t="shared" ca="1" si="27"/>
        <v>0</v>
      </c>
      <c r="AZ29" s="32">
        <f t="shared" ca="1" si="27"/>
        <v>9.9999999999980105E-3</v>
      </c>
      <c r="BA29" s="31">
        <f t="shared" ca="1" si="28"/>
        <v>0</v>
      </c>
      <c r="BB29" s="31">
        <f t="shared" ca="1" si="5"/>
        <v>0</v>
      </c>
      <c r="BC29" s="31">
        <f t="shared" ca="1" si="6"/>
        <v>0</v>
      </c>
      <c r="BD29" s="31">
        <f t="shared" ca="1" si="7"/>
        <v>0</v>
      </c>
      <c r="BE29" s="31">
        <f t="shared" ca="1" si="8"/>
        <v>0</v>
      </c>
      <c r="BF29" s="31">
        <f t="shared" ca="1" si="9"/>
        <v>0</v>
      </c>
      <c r="BG29" s="31">
        <f t="shared" ca="1" si="10"/>
        <v>0</v>
      </c>
      <c r="BH29" s="31">
        <f t="shared" ca="1" si="11"/>
        <v>0</v>
      </c>
      <c r="BI29" s="31">
        <f t="shared" ca="1" si="12"/>
        <v>0</v>
      </c>
      <c r="BJ29" s="31">
        <f t="shared" ca="1" si="13"/>
        <v>0</v>
      </c>
      <c r="BK29" s="31">
        <f t="shared" ca="1" si="14"/>
        <v>0</v>
      </c>
      <c r="BL29" s="31">
        <f t="shared" ca="1" si="15"/>
        <v>0</v>
      </c>
      <c r="BM29" s="32">
        <f t="shared" ca="1" si="29"/>
        <v>0</v>
      </c>
      <c r="BN29" s="32">
        <f t="shared" ca="1" si="16"/>
        <v>0</v>
      </c>
      <c r="BO29" s="32">
        <f t="shared" ca="1" si="17"/>
        <v>0</v>
      </c>
      <c r="BP29" s="32">
        <f t="shared" ca="1" si="18"/>
        <v>0</v>
      </c>
      <c r="BQ29" s="32">
        <f t="shared" ca="1" si="19"/>
        <v>0</v>
      </c>
      <c r="BR29" s="32">
        <f t="shared" ca="1" si="20"/>
        <v>0</v>
      </c>
      <c r="BS29" s="32">
        <f t="shared" ca="1" si="21"/>
        <v>0</v>
      </c>
      <c r="BT29" s="32">
        <f t="shared" ca="1" si="22"/>
        <v>0</v>
      </c>
      <c r="BU29" s="32">
        <f t="shared" ca="1" si="23"/>
        <v>0</v>
      </c>
      <c r="BV29" s="32">
        <f t="shared" ca="1" si="24"/>
        <v>0</v>
      </c>
      <c r="BW29" s="32">
        <f t="shared" ca="1" si="25"/>
        <v>0</v>
      </c>
      <c r="BX29" s="32">
        <f t="shared" ca="1" si="26"/>
        <v>9.9999999999980105E-3</v>
      </c>
    </row>
    <row r="30" spans="1:76">
      <c r="A30" t="s">
        <v>545</v>
      </c>
      <c r="B30" s="1" t="s">
        <v>363</v>
      </c>
      <c r="C30" t="str">
        <f t="shared" ca="1" si="2"/>
        <v>BCHIMP</v>
      </c>
      <c r="D30" t="str">
        <f t="shared" ca="1" si="3"/>
        <v>Alberta-BC Intertie - Import</v>
      </c>
      <c r="E30" s="31">
        <f ca="1">'Module C Corrected'!CW30-'Module C Initial'!CW30</f>
        <v>0.92000000000000171</v>
      </c>
      <c r="F30" s="31">
        <f ca="1">'Module C Corrected'!CX30-'Module C Initial'!CX30</f>
        <v>3.1700000000000159</v>
      </c>
      <c r="G30" s="31">
        <f ca="1">'Module C Corrected'!CY30-'Module C Initial'!CY30</f>
        <v>4.6100000000000136</v>
      </c>
      <c r="H30" s="31">
        <f ca="1">'Module C Corrected'!CZ30-'Module C Initial'!CZ30</f>
        <v>3.160000000000025</v>
      </c>
      <c r="I30" s="31">
        <f ca="1">'Module C Corrected'!DA30-'Module C Initial'!DA30</f>
        <v>2.3500000000000227</v>
      </c>
      <c r="J30" s="31">
        <f ca="1">'Module C Corrected'!DB30-'Module C Initial'!DB30</f>
        <v>3.6200000000000045</v>
      </c>
      <c r="K30" s="31">
        <f ca="1">'Module C Corrected'!DC30-'Module C Initial'!DC30</f>
        <v>5.0199999999999818</v>
      </c>
      <c r="L30" s="31">
        <f ca="1">'Module C Corrected'!DD30-'Module C Initial'!DD30</f>
        <v>5.0499999999999545</v>
      </c>
      <c r="M30" s="31">
        <f ca="1">'Module C Corrected'!DE30-'Module C Initial'!DE30</f>
        <v>0</v>
      </c>
      <c r="N30" s="31">
        <f ca="1">'Module C Corrected'!DF30-'Module C Initial'!DF30</f>
        <v>0.19000000000000128</v>
      </c>
      <c r="O30" s="31">
        <f ca="1">'Module C Corrected'!DG30-'Module C Initial'!DG30</f>
        <v>0</v>
      </c>
      <c r="P30" s="31">
        <f ca="1">'Module C Corrected'!DH30-'Module C Initial'!DH30</f>
        <v>0</v>
      </c>
      <c r="Q30" s="32">
        <f ca="1">'Module C Corrected'!DI30-'Module C Initial'!DI30</f>
        <v>4.0000000000000036E-2</v>
      </c>
      <c r="R30" s="32">
        <f ca="1">'Module C Corrected'!DJ30-'Module C Initial'!DJ30</f>
        <v>0.16000000000000014</v>
      </c>
      <c r="S30" s="32">
        <f ca="1">'Module C Corrected'!DK30-'Module C Initial'!DK30</f>
        <v>0.22999999999999687</v>
      </c>
      <c r="T30" s="32">
        <f ca="1">'Module C Corrected'!DL30-'Module C Initial'!DL30</f>
        <v>0.16000000000000014</v>
      </c>
      <c r="U30" s="32">
        <f ca="1">'Module C Corrected'!DM30-'Module C Initial'!DM30</f>
        <v>0.10999999999999943</v>
      </c>
      <c r="V30" s="32">
        <f ca="1">'Module C Corrected'!DN30-'Module C Initial'!DN30</f>
        <v>0.18000000000000149</v>
      </c>
      <c r="W30" s="32">
        <f ca="1">'Module C Corrected'!DO30-'Module C Initial'!DO30</f>
        <v>0.25</v>
      </c>
      <c r="X30" s="32">
        <f ca="1">'Module C Corrected'!DP30-'Module C Initial'!DP30</f>
        <v>0.25</v>
      </c>
      <c r="Y30" s="32">
        <f ca="1">'Module C Corrected'!DQ30-'Module C Initial'!DQ30</f>
        <v>0</v>
      </c>
      <c r="Z30" s="32">
        <f ca="1">'Module C Corrected'!DR30-'Module C Initial'!DR30</f>
        <v>1.0000000000000009E-2</v>
      </c>
      <c r="AA30" s="32">
        <f ca="1">'Module C Corrected'!DS30-'Module C Initial'!DS30</f>
        <v>0</v>
      </c>
      <c r="AB30" s="32">
        <f ca="1">'Module C Corrected'!DT30-'Module C Initial'!DT30</f>
        <v>0</v>
      </c>
      <c r="AC30" s="31">
        <f ca="1">'Module C Corrected'!DU30-'Module C Initial'!DU30</f>
        <v>0.28999999999999915</v>
      </c>
      <c r="AD30" s="31">
        <f ca="1">'Module C Corrected'!DV30-'Module C Initial'!DV30</f>
        <v>1.0099999999999909</v>
      </c>
      <c r="AE30" s="31">
        <f ca="1">'Module C Corrected'!DW30-'Module C Initial'!DW30</f>
        <v>1.460000000000008</v>
      </c>
      <c r="AF30" s="31">
        <f ca="1">'Module C Corrected'!DX30-'Module C Initial'!DX30</f>
        <v>1</v>
      </c>
      <c r="AG30" s="31">
        <f ca="1">'Module C Corrected'!DY30-'Module C Initial'!DY30</f>
        <v>0.74000000000000199</v>
      </c>
      <c r="AH30" s="31">
        <f ca="1">'Module C Corrected'!DZ30-'Module C Initial'!DZ30</f>
        <v>1.1299999999999955</v>
      </c>
      <c r="AI30" s="31">
        <f ca="1">'Module C Corrected'!EA30-'Module C Initial'!EA30</f>
        <v>1.5699999999999932</v>
      </c>
      <c r="AJ30" s="31">
        <f ca="1">'Module C Corrected'!EB30-'Module C Initial'!EB30</f>
        <v>1.5600000000000023</v>
      </c>
      <c r="AK30" s="31">
        <f ca="1">'Module C Corrected'!EC30-'Module C Initial'!EC30</f>
        <v>0</v>
      </c>
      <c r="AL30" s="31">
        <f ca="1">'Module C Corrected'!ED30-'Module C Initial'!ED30</f>
        <v>5.9999999999999609E-2</v>
      </c>
      <c r="AM30" s="31">
        <f ca="1">'Module C Corrected'!EE30-'Module C Initial'!EE30</f>
        <v>0</v>
      </c>
      <c r="AN30" s="31">
        <f ca="1">'Module C Corrected'!EF30-'Module C Initial'!EF30</f>
        <v>0</v>
      </c>
      <c r="AO30" s="32">
        <f t="shared" ca="1" si="27"/>
        <v>1.2500000000000009</v>
      </c>
      <c r="AP30" s="32">
        <f t="shared" ca="1" si="27"/>
        <v>4.340000000000007</v>
      </c>
      <c r="AQ30" s="32">
        <f t="shared" ca="1" si="27"/>
        <v>6.3000000000000185</v>
      </c>
      <c r="AR30" s="32">
        <f t="shared" ca="1" si="27"/>
        <v>4.3200000000000252</v>
      </c>
      <c r="AS30" s="32">
        <f t="shared" ca="1" si="27"/>
        <v>3.2000000000000242</v>
      </c>
      <c r="AT30" s="32">
        <f t="shared" ca="1" si="27"/>
        <v>4.9300000000000015</v>
      </c>
      <c r="AU30" s="32">
        <f t="shared" ca="1" si="27"/>
        <v>6.839999999999975</v>
      </c>
      <c r="AV30" s="32">
        <f t="shared" ca="1" si="27"/>
        <v>6.8599999999999568</v>
      </c>
      <c r="AW30" s="32">
        <f t="shared" ca="1" si="27"/>
        <v>0</v>
      </c>
      <c r="AX30" s="32">
        <f t="shared" ca="1" si="27"/>
        <v>0.2600000000000009</v>
      </c>
      <c r="AY30" s="32">
        <f t="shared" ca="1" si="27"/>
        <v>0</v>
      </c>
      <c r="AZ30" s="32">
        <f t="shared" ca="1" si="27"/>
        <v>0</v>
      </c>
      <c r="BA30" s="31">
        <f t="shared" ca="1" si="28"/>
        <v>0.01</v>
      </c>
      <c r="BB30" s="31">
        <f t="shared" ca="1" si="5"/>
        <v>0.04</v>
      </c>
      <c r="BC30" s="31">
        <f t="shared" ca="1" si="6"/>
        <v>0.05</v>
      </c>
      <c r="BD30" s="31">
        <f t="shared" ca="1" si="7"/>
        <v>0.04</v>
      </c>
      <c r="BE30" s="31">
        <f t="shared" ca="1" si="8"/>
        <v>0.03</v>
      </c>
      <c r="BF30" s="31">
        <f t="shared" ca="1" si="9"/>
        <v>0.04</v>
      </c>
      <c r="BG30" s="31">
        <f t="shared" ca="1" si="10"/>
        <v>0.06</v>
      </c>
      <c r="BH30" s="31">
        <f t="shared" ca="1" si="11"/>
        <v>0.06</v>
      </c>
      <c r="BI30" s="31">
        <f t="shared" ca="1" si="12"/>
        <v>0</v>
      </c>
      <c r="BJ30" s="31">
        <f t="shared" ca="1" si="13"/>
        <v>0</v>
      </c>
      <c r="BK30" s="31">
        <f t="shared" ca="1" si="14"/>
        <v>0</v>
      </c>
      <c r="BL30" s="31">
        <f t="shared" ca="1" si="15"/>
        <v>0</v>
      </c>
      <c r="BM30" s="32">
        <f t="shared" ca="1" si="29"/>
        <v>1.2600000000000009</v>
      </c>
      <c r="BN30" s="32">
        <f t="shared" ca="1" si="16"/>
        <v>4.380000000000007</v>
      </c>
      <c r="BO30" s="32">
        <f t="shared" ca="1" si="17"/>
        <v>6.3500000000000183</v>
      </c>
      <c r="BP30" s="32">
        <f t="shared" ca="1" si="18"/>
        <v>4.3600000000000252</v>
      </c>
      <c r="BQ30" s="32">
        <f t="shared" ca="1" si="19"/>
        <v>3.230000000000024</v>
      </c>
      <c r="BR30" s="32">
        <f t="shared" ca="1" si="20"/>
        <v>4.9700000000000015</v>
      </c>
      <c r="BS30" s="32">
        <f t="shared" ca="1" si="21"/>
        <v>6.8999999999999746</v>
      </c>
      <c r="BT30" s="32">
        <f t="shared" ca="1" si="22"/>
        <v>6.9199999999999564</v>
      </c>
      <c r="BU30" s="32">
        <f t="shared" ca="1" si="23"/>
        <v>0</v>
      </c>
      <c r="BV30" s="32">
        <f t="shared" ca="1" si="24"/>
        <v>0.2600000000000009</v>
      </c>
      <c r="BW30" s="32">
        <f t="shared" ca="1" si="25"/>
        <v>0</v>
      </c>
      <c r="BX30" s="32">
        <f t="shared" ca="1" si="26"/>
        <v>0</v>
      </c>
    </row>
    <row r="31" spans="1:76">
      <c r="A31" t="s">
        <v>439</v>
      </c>
      <c r="B31" s="1" t="s">
        <v>34</v>
      </c>
      <c r="C31" t="str">
        <f t="shared" ca="1" si="2"/>
        <v>CES1/CES2</v>
      </c>
      <c r="D31" t="str">
        <f t="shared" ca="1" si="3"/>
        <v>Calgary Energy Centre #1</v>
      </c>
      <c r="E31" s="31">
        <f ca="1">'Module C Corrected'!CW31-'Module C Initial'!CW31</f>
        <v>2769.5</v>
      </c>
      <c r="F31" s="31">
        <f ca="1">'Module C Corrected'!CX31-'Module C Initial'!CX31</f>
        <v>715.91999999999098</v>
      </c>
      <c r="G31" s="31">
        <f ca="1">'Module C Corrected'!CY31-'Module C Initial'!CY31</f>
        <v>962.11000000001513</v>
      </c>
      <c r="H31" s="31">
        <f ca="1">'Module C Corrected'!CZ31-'Module C Initial'!CZ31</f>
        <v>341.58000000000175</v>
      </c>
      <c r="I31" s="31">
        <f ca="1">'Module C Corrected'!DA31-'Module C Initial'!DA31</f>
        <v>580.98999999999796</v>
      </c>
      <c r="J31" s="31">
        <f ca="1">'Module C Corrected'!DB31-'Module C Initial'!DB31</f>
        <v>957.41000000000349</v>
      </c>
      <c r="K31" s="31">
        <f ca="1">'Module C Corrected'!DC31-'Module C Initial'!DC31</f>
        <v>828.48999999999069</v>
      </c>
      <c r="L31" s="31">
        <f ca="1">'Module C Corrected'!DD31-'Module C Initial'!DD31</f>
        <v>391.07999999999447</v>
      </c>
      <c r="M31" s="31">
        <f ca="1">'Module C Corrected'!DE31-'Module C Initial'!DE31</f>
        <v>2790.7099999999627</v>
      </c>
      <c r="N31" s="31">
        <f ca="1">'Module C Corrected'!DF31-'Module C Initial'!DF31</f>
        <v>1051.609999999986</v>
      </c>
      <c r="O31" s="31">
        <f ca="1">'Module C Corrected'!DG31-'Module C Initial'!DG31</f>
        <v>1770.9399999999732</v>
      </c>
      <c r="P31" s="31">
        <f ca="1">'Module C Corrected'!DH31-'Module C Initial'!DH31</f>
        <v>475.9600000000064</v>
      </c>
      <c r="Q31" s="32">
        <f ca="1">'Module C Corrected'!DI31-'Module C Initial'!DI31</f>
        <v>138.46999999999935</v>
      </c>
      <c r="R31" s="32">
        <f ca="1">'Module C Corrected'!DJ31-'Module C Initial'!DJ31</f>
        <v>35.789999999999964</v>
      </c>
      <c r="S31" s="32">
        <f ca="1">'Module C Corrected'!DK31-'Module C Initial'!DK31</f>
        <v>48.099999999999909</v>
      </c>
      <c r="T31" s="32">
        <f ca="1">'Module C Corrected'!DL31-'Module C Initial'!DL31</f>
        <v>17.080000000000155</v>
      </c>
      <c r="U31" s="32">
        <f ca="1">'Module C Corrected'!DM31-'Module C Initial'!DM31</f>
        <v>29.050000000000182</v>
      </c>
      <c r="V31" s="32">
        <f ca="1">'Module C Corrected'!DN31-'Module C Initial'!DN31</f>
        <v>47.869999999999891</v>
      </c>
      <c r="W31" s="32">
        <f ca="1">'Module C Corrected'!DO31-'Module C Initial'!DO31</f>
        <v>41.419999999999618</v>
      </c>
      <c r="X31" s="32">
        <f ca="1">'Module C Corrected'!DP31-'Module C Initial'!DP31</f>
        <v>19.559999999999945</v>
      </c>
      <c r="Y31" s="32">
        <f ca="1">'Module C Corrected'!DQ31-'Module C Initial'!DQ31</f>
        <v>139.53000000000065</v>
      </c>
      <c r="Z31" s="32">
        <f ca="1">'Module C Corrected'!DR31-'Module C Initial'!DR31</f>
        <v>52.579999999999927</v>
      </c>
      <c r="AA31" s="32">
        <f ca="1">'Module C Corrected'!DS31-'Module C Initial'!DS31</f>
        <v>88.549999999999272</v>
      </c>
      <c r="AB31" s="32">
        <f ca="1">'Module C Corrected'!DT31-'Module C Initial'!DT31</f>
        <v>23.789999999999964</v>
      </c>
      <c r="AC31" s="31">
        <f ca="1">'Module C Corrected'!DU31-'Module C Initial'!DU31</f>
        <v>892.25</v>
      </c>
      <c r="AD31" s="31">
        <f ca="1">'Module C Corrected'!DV31-'Module C Initial'!DV31</f>
        <v>228.97999999999956</v>
      </c>
      <c r="AE31" s="31">
        <f ca="1">'Module C Corrected'!DW31-'Module C Initial'!DW31</f>
        <v>305.69000000000233</v>
      </c>
      <c r="AF31" s="31">
        <f ca="1">'Module C Corrected'!DX31-'Module C Initial'!DX31</f>
        <v>107.88000000000102</v>
      </c>
      <c r="AG31" s="31">
        <f ca="1">'Module C Corrected'!DY31-'Module C Initial'!DY31</f>
        <v>182.52000000000044</v>
      </c>
      <c r="AH31" s="31">
        <f ca="1">'Module C Corrected'!DZ31-'Module C Initial'!DZ31</f>
        <v>299.15999999999985</v>
      </c>
      <c r="AI31" s="31">
        <f ca="1">'Module C Corrected'!EA31-'Module C Initial'!EA31</f>
        <v>257.52000000000044</v>
      </c>
      <c r="AJ31" s="31">
        <f ca="1">'Module C Corrected'!EB31-'Module C Initial'!EB31</f>
        <v>120.89000000000124</v>
      </c>
      <c r="AK31" s="31">
        <f ca="1">'Module C Corrected'!EC31-'Module C Initial'!EC31</f>
        <v>857.94999999999709</v>
      </c>
      <c r="AL31" s="31">
        <f ca="1">'Module C Corrected'!ED31-'Module C Initial'!ED31</f>
        <v>321.56999999999971</v>
      </c>
      <c r="AM31" s="31">
        <f ca="1">'Module C Corrected'!EE31-'Module C Initial'!EE31</f>
        <v>538.52999999999884</v>
      </c>
      <c r="AN31" s="31">
        <f ca="1">'Module C Corrected'!EF31-'Module C Initial'!EF31</f>
        <v>143.94999999999891</v>
      </c>
      <c r="AO31" s="32">
        <f t="shared" ca="1" si="27"/>
        <v>3800.2199999999993</v>
      </c>
      <c r="AP31" s="32">
        <f t="shared" ca="1" si="27"/>
        <v>980.6899999999905</v>
      </c>
      <c r="AQ31" s="32">
        <f t="shared" ca="1" si="27"/>
        <v>1315.9000000000174</v>
      </c>
      <c r="AR31" s="32">
        <f t="shared" ca="1" si="27"/>
        <v>466.54000000000292</v>
      </c>
      <c r="AS31" s="32">
        <f t="shared" ca="1" si="27"/>
        <v>792.55999999999858</v>
      </c>
      <c r="AT31" s="32">
        <f t="shared" ca="1" si="27"/>
        <v>1304.4400000000032</v>
      </c>
      <c r="AU31" s="32">
        <f t="shared" ca="1" si="27"/>
        <v>1127.4299999999907</v>
      </c>
      <c r="AV31" s="32">
        <f t="shared" ca="1" si="27"/>
        <v>531.52999999999565</v>
      </c>
      <c r="AW31" s="32">
        <f t="shared" ca="1" si="27"/>
        <v>3788.1899999999605</v>
      </c>
      <c r="AX31" s="32">
        <f t="shared" ca="1" si="27"/>
        <v>1425.7599999999857</v>
      </c>
      <c r="AY31" s="32">
        <f t="shared" ca="1" si="27"/>
        <v>2398.0199999999713</v>
      </c>
      <c r="AZ31" s="32">
        <f t="shared" ca="1" si="27"/>
        <v>643.70000000000528</v>
      </c>
      <c r="BA31" s="31">
        <f t="shared" ca="1" si="28"/>
        <v>32.44</v>
      </c>
      <c r="BB31" s="31">
        <f t="shared" ca="1" si="5"/>
        <v>8.39</v>
      </c>
      <c r="BC31" s="31">
        <f t="shared" ca="1" si="6"/>
        <v>11.27</v>
      </c>
      <c r="BD31" s="31">
        <f t="shared" ca="1" si="7"/>
        <v>4</v>
      </c>
      <c r="BE31" s="31">
        <f t="shared" ca="1" si="8"/>
        <v>6.8</v>
      </c>
      <c r="BF31" s="31">
        <f t="shared" ca="1" si="9"/>
        <v>11.21</v>
      </c>
      <c r="BG31" s="31">
        <f t="shared" ca="1" si="10"/>
        <v>9.6999999999999993</v>
      </c>
      <c r="BH31" s="31">
        <f t="shared" ca="1" si="11"/>
        <v>4.58</v>
      </c>
      <c r="BI31" s="31">
        <f t="shared" ca="1" si="12"/>
        <v>32.69</v>
      </c>
      <c r="BJ31" s="31">
        <f t="shared" ca="1" si="13"/>
        <v>12.32</v>
      </c>
      <c r="BK31" s="31">
        <f t="shared" ca="1" si="14"/>
        <v>20.74</v>
      </c>
      <c r="BL31" s="31">
        <f t="shared" ca="1" si="15"/>
        <v>5.57</v>
      </c>
      <c r="BM31" s="32">
        <f t="shared" ca="1" si="29"/>
        <v>3832.6599999999994</v>
      </c>
      <c r="BN31" s="32">
        <f t="shared" ca="1" si="16"/>
        <v>989.07999999999049</v>
      </c>
      <c r="BO31" s="32">
        <f t="shared" ca="1" si="17"/>
        <v>1327.1700000000174</v>
      </c>
      <c r="BP31" s="32">
        <f t="shared" ca="1" si="18"/>
        <v>470.54000000000292</v>
      </c>
      <c r="BQ31" s="32">
        <f t="shared" ca="1" si="19"/>
        <v>799.35999999999854</v>
      </c>
      <c r="BR31" s="32">
        <f t="shared" ca="1" si="20"/>
        <v>1315.6500000000033</v>
      </c>
      <c r="BS31" s="32">
        <f t="shared" ca="1" si="21"/>
        <v>1137.1299999999908</v>
      </c>
      <c r="BT31" s="32">
        <f t="shared" ca="1" si="22"/>
        <v>536.10999999999569</v>
      </c>
      <c r="BU31" s="32">
        <f t="shared" ca="1" si="23"/>
        <v>3820.8799999999605</v>
      </c>
      <c r="BV31" s="32">
        <f t="shared" ca="1" si="24"/>
        <v>1438.0799999999856</v>
      </c>
      <c r="BW31" s="32">
        <f t="shared" ca="1" si="25"/>
        <v>2418.7599999999711</v>
      </c>
      <c r="BX31" s="32">
        <f t="shared" ca="1" si="26"/>
        <v>649.27000000000533</v>
      </c>
    </row>
    <row r="32" spans="1:76">
      <c r="A32" t="s">
        <v>439</v>
      </c>
      <c r="B32" s="1" t="s">
        <v>35</v>
      </c>
      <c r="C32" t="str">
        <f t="shared" ca="1" si="2"/>
        <v>CES1/CES2</v>
      </c>
      <c r="D32" t="str">
        <f t="shared" ca="1" si="3"/>
        <v>Calgary Energy Centre #1</v>
      </c>
      <c r="E32" s="31">
        <f ca="1">'Module C Corrected'!CW32-'Module C Initial'!CW32</f>
        <v>1722.6000000000058</v>
      </c>
      <c r="F32" s="31">
        <f ca="1">'Module C Corrected'!CX32-'Module C Initial'!CX32</f>
        <v>421.04000000000087</v>
      </c>
      <c r="G32" s="31">
        <f ca="1">'Module C Corrected'!CY32-'Module C Initial'!CY32</f>
        <v>553.94999999999709</v>
      </c>
      <c r="H32" s="31">
        <f ca="1">'Module C Corrected'!CZ32-'Module C Initial'!CZ32</f>
        <v>205.90999999999985</v>
      </c>
      <c r="I32" s="31">
        <f ca="1">'Module C Corrected'!DA32-'Module C Initial'!DA32</f>
        <v>364.30000000000291</v>
      </c>
      <c r="J32" s="31">
        <f ca="1">'Module C Corrected'!DB32-'Module C Initial'!DB32</f>
        <v>661.08000000000175</v>
      </c>
      <c r="K32" s="31">
        <f ca="1">'Module C Corrected'!DC32-'Module C Initial'!DC32</f>
        <v>515.65999999999622</v>
      </c>
      <c r="L32" s="31">
        <f ca="1">'Module C Corrected'!DD32-'Module C Initial'!DD32</f>
        <v>245.59000000000378</v>
      </c>
      <c r="M32" s="31">
        <f ca="1">'Module C Corrected'!DE32-'Module C Initial'!DE32</f>
        <v>1932.8100000000268</v>
      </c>
      <c r="N32" s="31">
        <f ca="1">'Module C Corrected'!DF32-'Module C Initial'!DF32</f>
        <v>655.40000000000873</v>
      </c>
      <c r="O32" s="31">
        <f ca="1">'Module C Corrected'!DG32-'Module C Initial'!DG32</f>
        <v>1163.1199999999953</v>
      </c>
      <c r="P32" s="31">
        <f ca="1">'Module C Corrected'!DH32-'Module C Initial'!DH32</f>
        <v>272.37999999999738</v>
      </c>
      <c r="Q32" s="32">
        <f ca="1">'Module C Corrected'!DI32-'Module C Initial'!DI32</f>
        <v>86.130000000000109</v>
      </c>
      <c r="R32" s="32">
        <f ca="1">'Module C Corrected'!DJ32-'Module C Initial'!DJ32</f>
        <v>21.059999999999945</v>
      </c>
      <c r="S32" s="32">
        <f ca="1">'Module C Corrected'!DK32-'Module C Initial'!DK32</f>
        <v>27.700000000000273</v>
      </c>
      <c r="T32" s="32">
        <f ca="1">'Module C Corrected'!DL32-'Module C Initial'!DL32</f>
        <v>10.300000000000068</v>
      </c>
      <c r="U32" s="32">
        <f ca="1">'Module C Corrected'!DM32-'Module C Initial'!DM32</f>
        <v>18.2199999999998</v>
      </c>
      <c r="V32" s="32">
        <f ca="1">'Module C Corrected'!DN32-'Module C Initial'!DN32</f>
        <v>33.050000000000182</v>
      </c>
      <c r="W32" s="32">
        <f ca="1">'Module C Corrected'!DO32-'Module C Initial'!DO32</f>
        <v>25.7800000000002</v>
      </c>
      <c r="X32" s="32">
        <f ca="1">'Module C Corrected'!DP32-'Module C Initial'!DP32</f>
        <v>12.279999999999973</v>
      </c>
      <c r="Y32" s="32">
        <f ca="1">'Module C Corrected'!DQ32-'Module C Initial'!DQ32</f>
        <v>96.640000000000327</v>
      </c>
      <c r="Z32" s="32">
        <f ca="1">'Module C Corrected'!DR32-'Module C Initial'!DR32</f>
        <v>32.769999999999982</v>
      </c>
      <c r="AA32" s="32">
        <f ca="1">'Module C Corrected'!DS32-'Module C Initial'!DS32</f>
        <v>58.159999999999854</v>
      </c>
      <c r="AB32" s="32">
        <f ca="1">'Module C Corrected'!DT32-'Module C Initial'!DT32</f>
        <v>13.619999999999891</v>
      </c>
      <c r="AC32" s="31">
        <f ca="1">'Module C Corrected'!DU32-'Module C Initial'!DU32</f>
        <v>554.97000000000116</v>
      </c>
      <c r="AD32" s="31">
        <f ca="1">'Module C Corrected'!DV32-'Module C Initial'!DV32</f>
        <v>134.67000000000007</v>
      </c>
      <c r="AE32" s="31">
        <f ca="1">'Module C Corrected'!DW32-'Module C Initial'!DW32</f>
        <v>176</v>
      </c>
      <c r="AF32" s="31">
        <f ca="1">'Module C Corrected'!DX32-'Module C Initial'!DX32</f>
        <v>65.029999999999745</v>
      </c>
      <c r="AG32" s="31">
        <f ca="1">'Module C Corrected'!DY32-'Module C Initial'!DY32</f>
        <v>114.45999999999913</v>
      </c>
      <c r="AH32" s="31">
        <f ca="1">'Module C Corrected'!DZ32-'Module C Initial'!DZ32</f>
        <v>206.56999999999971</v>
      </c>
      <c r="AI32" s="31">
        <f ca="1">'Module C Corrected'!EA32-'Module C Initial'!EA32</f>
        <v>160.28000000000065</v>
      </c>
      <c r="AJ32" s="31">
        <f ca="1">'Module C Corrected'!EB32-'Module C Initial'!EB32</f>
        <v>75.920000000000073</v>
      </c>
      <c r="AK32" s="31">
        <f ca="1">'Module C Corrected'!EC32-'Module C Initial'!EC32</f>
        <v>594.19999999999709</v>
      </c>
      <c r="AL32" s="31">
        <f ca="1">'Module C Corrected'!ED32-'Module C Initial'!ED32</f>
        <v>200.40999999999985</v>
      </c>
      <c r="AM32" s="31">
        <f ca="1">'Module C Corrected'!EE32-'Module C Initial'!EE32</f>
        <v>353.68999999999869</v>
      </c>
      <c r="AN32" s="31">
        <f ca="1">'Module C Corrected'!EF32-'Module C Initial'!EF32</f>
        <v>82.380000000000109</v>
      </c>
      <c r="AO32" s="32">
        <f t="shared" ca="1" si="27"/>
        <v>2363.7000000000071</v>
      </c>
      <c r="AP32" s="32">
        <f t="shared" ca="1" si="27"/>
        <v>576.77000000000089</v>
      </c>
      <c r="AQ32" s="32">
        <f t="shared" ca="1" si="27"/>
        <v>757.64999999999736</v>
      </c>
      <c r="AR32" s="32">
        <f t="shared" ca="1" si="27"/>
        <v>281.23999999999967</v>
      </c>
      <c r="AS32" s="32">
        <f t="shared" ca="1" si="27"/>
        <v>496.98000000000184</v>
      </c>
      <c r="AT32" s="32">
        <f t="shared" ca="1" si="27"/>
        <v>900.70000000000164</v>
      </c>
      <c r="AU32" s="32">
        <f t="shared" ca="1" si="27"/>
        <v>701.71999999999707</v>
      </c>
      <c r="AV32" s="32">
        <f t="shared" ca="1" si="27"/>
        <v>333.79000000000383</v>
      </c>
      <c r="AW32" s="32">
        <f t="shared" ca="1" si="27"/>
        <v>2623.6500000000242</v>
      </c>
      <c r="AX32" s="32">
        <f t="shared" ca="1" si="27"/>
        <v>888.58000000000857</v>
      </c>
      <c r="AY32" s="32">
        <f t="shared" ca="1" si="27"/>
        <v>1574.9699999999939</v>
      </c>
      <c r="AZ32" s="32">
        <f t="shared" ca="1" si="27"/>
        <v>368.37999999999738</v>
      </c>
      <c r="BA32" s="31">
        <f t="shared" ca="1" si="28"/>
        <v>20.18</v>
      </c>
      <c r="BB32" s="31">
        <f t="shared" ca="1" si="5"/>
        <v>4.93</v>
      </c>
      <c r="BC32" s="31">
        <f t="shared" ca="1" si="6"/>
        <v>6.49</v>
      </c>
      <c r="BD32" s="31">
        <f t="shared" ca="1" si="7"/>
        <v>2.41</v>
      </c>
      <c r="BE32" s="31">
        <f t="shared" ca="1" si="8"/>
        <v>4.2699999999999996</v>
      </c>
      <c r="BF32" s="31">
        <f t="shared" ca="1" si="9"/>
        <v>7.74</v>
      </c>
      <c r="BG32" s="31">
        <f t="shared" ca="1" si="10"/>
        <v>6.04</v>
      </c>
      <c r="BH32" s="31">
        <f t="shared" ca="1" si="11"/>
        <v>2.88</v>
      </c>
      <c r="BI32" s="31">
        <f t="shared" ca="1" si="12"/>
        <v>22.64</v>
      </c>
      <c r="BJ32" s="31">
        <f t="shared" ca="1" si="13"/>
        <v>7.68</v>
      </c>
      <c r="BK32" s="31">
        <f t="shared" ca="1" si="14"/>
        <v>13.62</v>
      </c>
      <c r="BL32" s="31">
        <f t="shared" ca="1" si="15"/>
        <v>3.19</v>
      </c>
      <c r="BM32" s="32">
        <f t="shared" ca="1" si="29"/>
        <v>2383.8800000000069</v>
      </c>
      <c r="BN32" s="32">
        <f t="shared" ca="1" si="16"/>
        <v>581.70000000000084</v>
      </c>
      <c r="BO32" s="32">
        <f t="shared" ca="1" si="17"/>
        <v>764.13999999999737</v>
      </c>
      <c r="BP32" s="32">
        <f t="shared" ca="1" si="18"/>
        <v>283.64999999999969</v>
      </c>
      <c r="BQ32" s="32">
        <f t="shared" ca="1" si="19"/>
        <v>501.25000000000182</v>
      </c>
      <c r="BR32" s="32">
        <f t="shared" ca="1" si="20"/>
        <v>908.44000000000165</v>
      </c>
      <c r="BS32" s="32">
        <f t="shared" ca="1" si="21"/>
        <v>707.75999999999704</v>
      </c>
      <c r="BT32" s="32">
        <f t="shared" ca="1" si="22"/>
        <v>336.67000000000382</v>
      </c>
      <c r="BU32" s="32">
        <f t="shared" ca="1" si="23"/>
        <v>2646.2900000000241</v>
      </c>
      <c r="BV32" s="32">
        <f t="shared" ca="1" si="24"/>
        <v>896.26000000000852</v>
      </c>
      <c r="BW32" s="32">
        <f t="shared" ca="1" si="25"/>
        <v>1588.5899999999938</v>
      </c>
      <c r="BX32" s="32">
        <f t="shared" ca="1" si="26"/>
        <v>371.56999999999738</v>
      </c>
    </row>
    <row r="33" spans="1:76">
      <c r="A33" t="s">
        <v>540</v>
      </c>
      <c r="B33" s="1" t="s">
        <v>364</v>
      </c>
      <c r="C33" t="str">
        <f t="shared" ca="1" si="2"/>
        <v>BCHIMP</v>
      </c>
      <c r="D33" t="str">
        <f t="shared" ca="1" si="3"/>
        <v>Alberta-BC Intertie - Import</v>
      </c>
      <c r="E33" s="31">
        <f ca="1">'Module C Corrected'!CW33-'Module C Initial'!CW33</f>
        <v>36</v>
      </c>
      <c r="F33" s="31">
        <f ca="1">'Module C Corrected'!CX33-'Module C Initial'!CX33</f>
        <v>1.3599999999999852</v>
      </c>
      <c r="G33" s="31">
        <f ca="1">'Module C Corrected'!CY33-'Module C Initial'!CY33</f>
        <v>1.3199999999999932</v>
      </c>
      <c r="H33" s="31">
        <f ca="1">'Module C Corrected'!CZ33-'Module C Initial'!CZ33</f>
        <v>0.46999999999999886</v>
      </c>
      <c r="I33" s="31">
        <f ca="1">'Module C Corrected'!DA33-'Module C Initial'!DA33</f>
        <v>0.68999999999999773</v>
      </c>
      <c r="J33" s="31">
        <f ca="1">'Module C Corrected'!DB33-'Module C Initial'!DB33</f>
        <v>1.0800000000000125</v>
      </c>
      <c r="K33" s="31">
        <f ca="1">'Module C Corrected'!DC33-'Module C Initial'!DC33</f>
        <v>1.2099999999999937</v>
      </c>
      <c r="L33" s="31">
        <f ca="1">'Module C Corrected'!DD33-'Module C Initial'!DD33</f>
        <v>7.6000000000001364</v>
      </c>
      <c r="M33" s="31">
        <f ca="1">'Module C Corrected'!DE33-'Module C Initial'!DE33</f>
        <v>0</v>
      </c>
      <c r="N33" s="31">
        <f ca="1">'Module C Corrected'!DF33-'Module C Initial'!DF33</f>
        <v>0</v>
      </c>
      <c r="O33" s="31">
        <f ca="1">'Module C Corrected'!DG33-'Module C Initial'!DG33</f>
        <v>0.16999999999999993</v>
      </c>
      <c r="P33" s="31">
        <f ca="1">'Module C Corrected'!DH33-'Module C Initial'!DH33</f>
        <v>2.160000000000025</v>
      </c>
      <c r="Q33" s="32">
        <f ca="1">'Module C Corrected'!DI33-'Module C Initial'!DI33</f>
        <v>1.7999999999999829</v>
      </c>
      <c r="R33" s="32">
        <f ca="1">'Module C Corrected'!DJ33-'Module C Initial'!DJ33</f>
        <v>5.9999999999999609E-2</v>
      </c>
      <c r="S33" s="32">
        <f ca="1">'Module C Corrected'!DK33-'Module C Initial'!DK33</f>
        <v>6.0000000000000497E-2</v>
      </c>
      <c r="T33" s="32">
        <f ca="1">'Module C Corrected'!DL33-'Module C Initial'!DL33</f>
        <v>3.0000000000000027E-2</v>
      </c>
      <c r="U33" s="32">
        <f ca="1">'Module C Corrected'!DM33-'Module C Initial'!DM33</f>
        <v>3.0000000000000249E-2</v>
      </c>
      <c r="V33" s="32">
        <f ca="1">'Module C Corrected'!DN33-'Module C Initial'!DN33</f>
        <v>4.9999999999999822E-2</v>
      </c>
      <c r="W33" s="32">
        <f ca="1">'Module C Corrected'!DO33-'Module C Initial'!DO33</f>
        <v>6.0000000000000497E-2</v>
      </c>
      <c r="X33" s="32">
        <f ca="1">'Module C Corrected'!DP33-'Module C Initial'!DP33</f>
        <v>0.37999999999999901</v>
      </c>
      <c r="Y33" s="32">
        <f ca="1">'Module C Corrected'!DQ33-'Module C Initial'!DQ33</f>
        <v>0</v>
      </c>
      <c r="Z33" s="32">
        <f ca="1">'Module C Corrected'!DR33-'Module C Initial'!DR33</f>
        <v>0</v>
      </c>
      <c r="AA33" s="32">
        <f ca="1">'Module C Corrected'!DS33-'Module C Initial'!DS33</f>
        <v>1.0000000000000009E-2</v>
      </c>
      <c r="AB33" s="32">
        <f ca="1">'Module C Corrected'!DT33-'Module C Initial'!DT33</f>
        <v>0.10999999999999943</v>
      </c>
      <c r="AC33" s="31">
        <f ca="1">'Module C Corrected'!DU33-'Module C Initial'!DU33</f>
        <v>11.600000000000023</v>
      </c>
      <c r="AD33" s="31">
        <f ca="1">'Module C Corrected'!DV33-'Module C Initial'!DV33</f>
        <v>0.43000000000000327</v>
      </c>
      <c r="AE33" s="31">
        <f ca="1">'Module C Corrected'!DW33-'Module C Initial'!DW33</f>
        <v>0.42000000000000171</v>
      </c>
      <c r="AF33" s="31">
        <f ca="1">'Module C Corrected'!DX33-'Module C Initial'!DX33</f>
        <v>0.15000000000000036</v>
      </c>
      <c r="AG33" s="31">
        <f ca="1">'Module C Corrected'!DY33-'Module C Initial'!DY33</f>
        <v>0.22000000000000064</v>
      </c>
      <c r="AH33" s="31">
        <f ca="1">'Module C Corrected'!DZ33-'Module C Initial'!DZ33</f>
        <v>0.33999999999999986</v>
      </c>
      <c r="AI33" s="31">
        <f ca="1">'Module C Corrected'!EA33-'Module C Initial'!EA33</f>
        <v>0.37999999999999901</v>
      </c>
      <c r="AJ33" s="31">
        <f ca="1">'Module C Corrected'!EB33-'Module C Initial'!EB33</f>
        <v>2.3499999999999943</v>
      </c>
      <c r="AK33" s="31">
        <f ca="1">'Module C Corrected'!EC33-'Module C Initial'!EC33</f>
        <v>0</v>
      </c>
      <c r="AL33" s="31">
        <f ca="1">'Module C Corrected'!ED33-'Module C Initial'!ED33</f>
        <v>0</v>
      </c>
      <c r="AM33" s="31">
        <f ca="1">'Module C Corrected'!EE33-'Module C Initial'!EE33</f>
        <v>5.0000000000000266E-2</v>
      </c>
      <c r="AN33" s="31">
        <f ca="1">'Module C Corrected'!EF33-'Module C Initial'!EF33</f>
        <v>0.64999999999999858</v>
      </c>
      <c r="AO33" s="32">
        <f t="shared" ca="1" si="27"/>
        <v>49.400000000000006</v>
      </c>
      <c r="AP33" s="32">
        <f t="shared" ca="1" si="27"/>
        <v>1.8499999999999881</v>
      </c>
      <c r="AQ33" s="32">
        <f t="shared" ca="1" si="27"/>
        <v>1.7999999999999954</v>
      </c>
      <c r="AR33" s="32">
        <f t="shared" ca="1" si="27"/>
        <v>0.64999999999999925</v>
      </c>
      <c r="AS33" s="32">
        <f t="shared" ca="1" si="27"/>
        <v>0.93999999999999861</v>
      </c>
      <c r="AT33" s="32">
        <f t="shared" ca="1" si="27"/>
        <v>1.4700000000000122</v>
      </c>
      <c r="AU33" s="32">
        <f t="shared" ca="1" si="27"/>
        <v>1.6499999999999932</v>
      </c>
      <c r="AV33" s="32">
        <f t="shared" ca="1" si="27"/>
        <v>10.33000000000013</v>
      </c>
      <c r="AW33" s="32">
        <f t="shared" ca="1" si="27"/>
        <v>0</v>
      </c>
      <c r="AX33" s="32">
        <f t="shared" ca="1" si="27"/>
        <v>0</v>
      </c>
      <c r="AY33" s="32">
        <f t="shared" ca="1" si="27"/>
        <v>0.2300000000000002</v>
      </c>
      <c r="AZ33" s="32">
        <f t="shared" ca="1" si="27"/>
        <v>2.920000000000023</v>
      </c>
      <c r="BA33" s="31">
        <f t="shared" ca="1" si="28"/>
        <v>0.42</v>
      </c>
      <c r="BB33" s="31">
        <f t="shared" ca="1" si="5"/>
        <v>0.02</v>
      </c>
      <c r="BC33" s="31">
        <f t="shared" ca="1" si="6"/>
        <v>0.02</v>
      </c>
      <c r="BD33" s="31">
        <f t="shared" ca="1" si="7"/>
        <v>0.01</v>
      </c>
      <c r="BE33" s="31">
        <f t="shared" ca="1" si="8"/>
        <v>0.01</v>
      </c>
      <c r="BF33" s="31">
        <f t="shared" ca="1" si="9"/>
        <v>0.01</v>
      </c>
      <c r="BG33" s="31">
        <f t="shared" ca="1" si="10"/>
        <v>0.01</v>
      </c>
      <c r="BH33" s="31">
        <f t="shared" ca="1" si="11"/>
        <v>0.09</v>
      </c>
      <c r="BI33" s="31">
        <f t="shared" ca="1" si="12"/>
        <v>0</v>
      </c>
      <c r="BJ33" s="31">
        <f t="shared" ca="1" si="13"/>
        <v>0</v>
      </c>
      <c r="BK33" s="31">
        <f t="shared" ca="1" si="14"/>
        <v>0</v>
      </c>
      <c r="BL33" s="31">
        <f t="shared" ca="1" si="15"/>
        <v>0.03</v>
      </c>
      <c r="BM33" s="32">
        <f t="shared" ca="1" si="29"/>
        <v>49.820000000000007</v>
      </c>
      <c r="BN33" s="32">
        <f t="shared" ca="1" si="16"/>
        <v>1.8699999999999881</v>
      </c>
      <c r="BO33" s="32">
        <f t="shared" ca="1" si="17"/>
        <v>1.8199999999999954</v>
      </c>
      <c r="BP33" s="32">
        <f t="shared" ca="1" si="18"/>
        <v>0.65999999999999925</v>
      </c>
      <c r="BQ33" s="32">
        <f t="shared" ca="1" si="19"/>
        <v>0.94999999999999862</v>
      </c>
      <c r="BR33" s="32">
        <f t="shared" ca="1" si="20"/>
        <v>1.4800000000000122</v>
      </c>
      <c r="BS33" s="32">
        <f t="shared" ca="1" si="21"/>
        <v>1.6599999999999933</v>
      </c>
      <c r="BT33" s="32">
        <f t="shared" ca="1" si="22"/>
        <v>10.42000000000013</v>
      </c>
      <c r="BU33" s="32">
        <f t="shared" ca="1" si="23"/>
        <v>0</v>
      </c>
      <c r="BV33" s="32">
        <f t="shared" ca="1" si="24"/>
        <v>0</v>
      </c>
      <c r="BW33" s="32">
        <f t="shared" ca="1" si="25"/>
        <v>0.2300000000000002</v>
      </c>
      <c r="BX33" s="32">
        <f t="shared" ca="1" si="26"/>
        <v>2.9500000000000228</v>
      </c>
    </row>
    <row r="34" spans="1:76">
      <c r="A34" t="s">
        <v>440</v>
      </c>
      <c r="B34" s="1" t="s">
        <v>44</v>
      </c>
      <c r="C34" t="str">
        <f t="shared" ca="1" si="2"/>
        <v>CMH1</v>
      </c>
      <c r="D34" t="str">
        <f t="shared" ca="1" si="3"/>
        <v>City of Medicine Hat</v>
      </c>
      <c r="E34" s="31">
        <f ca="1">'Module C Corrected'!CW34-'Module C Initial'!CW34</f>
        <v>909.7300000000032</v>
      </c>
      <c r="F34" s="31">
        <f ca="1">'Module C Corrected'!CX34-'Module C Initial'!CX34</f>
        <v>338.85000000000036</v>
      </c>
      <c r="G34" s="31">
        <f ca="1">'Module C Corrected'!CY34-'Module C Initial'!CY34</f>
        <v>242.96000000000095</v>
      </c>
      <c r="H34" s="31">
        <f ca="1">'Module C Corrected'!CZ34-'Module C Initial'!CZ34</f>
        <v>179.00999999999931</v>
      </c>
      <c r="I34" s="31">
        <f ca="1">'Module C Corrected'!DA34-'Module C Initial'!DA34</f>
        <v>212.1299999999992</v>
      </c>
      <c r="J34" s="31">
        <f ca="1">'Module C Corrected'!DB34-'Module C Initial'!DB34</f>
        <v>285.47999999999956</v>
      </c>
      <c r="K34" s="31">
        <f ca="1">'Module C Corrected'!DC34-'Module C Initial'!DC34</f>
        <v>655.29000000000087</v>
      </c>
      <c r="L34" s="31">
        <f ca="1">'Module C Corrected'!DD34-'Module C Initial'!DD34</f>
        <v>528.02000000000407</v>
      </c>
      <c r="M34" s="31">
        <f ca="1">'Module C Corrected'!DE34-'Module C Initial'!DE34</f>
        <v>770.83000000000175</v>
      </c>
      <c r="N34" s="31">
        <f ca="1">'Module C Corrected'!DF34-'Module C Initial'!DF34</f>
        <v>319.89000000000124</v>
      </c>
      <c r="O34" s="31">
        <f ca="1">'Module C Corrected'!DG34-'Module C Initial'!DG34</f>
        <v>928.40000000000873</v>
      </c>
      <c r="P34" s="31">
        <f ca="1">'Module C Corrected'!DH34-'Module C Initial'!DH34</f>
        <v>865</v>
      </c>
      <c r="Q34" s="32">
        <f ca="1">'Module C Corrected'!DI34-'Module C Initial'!DI34</f>
        <v>45.490000000000009</v>
      </c>
      <c r="R34" s="32">
        <f ca="1">'Module C Corrected'!DJ34-'Module C Initial'!DJ34</f>
        <v>16.939999999999941</v>
      </c>
      <c r="S34" s="32">
        <f ca="1">'Module C Corrected'!DK34-'Module C Initial'!DK34</f>
        <v>12.149999999999977</v>
      </c>
      <c r="T34" s="32">
        <f ca="1">'Module C Corrected'!DL34-'Module C Initial'!DL34</f>
        <v>8.9499999999999886</v>
      </c>
      <c r="U34" s="32">
        <f ca="1">'Module C Corrected'!DM34-'Module C Initial'!DM34</f>
        <v>10.609999999999957</v>
      </c>
      <c r="V34" s="32">
        <f ca="1">'Module C Corrected'!DN34-'Module C Initial'!DN34</f>
        <v>14.280000000000086</v>
      </c>
      <c r="W34" s="32">
        <f ca="1">'Module C Corrected'!DO34-'Module C Initial'!DO34</f>
        <v>32.759999999999991</v>
      </c>
      <c r="X34" s="32">
        <f ca="1">'Module C Corrected'!DP34-'Module C Initial'!DP34</f>
        <v>26.400000000000091</v>
      </c>
      <c r="Y34" s="32">
        <f ca="1">'Module C Corrected'!DQ34-'Module C Initial'!DQ34</f>
        <v>38.539999999999964</v>
      </c>
      <c r="Z34" s="32">
        <f ca="1">'Module C Corrected'!DR34-'Module C Initial'!DR34</f>
        <v>15.990000000000009</v>
      </c>
      <c r="AA34" s="32">
        <f ca="1">'Module C Corrected'!DS34-'Module C Initial'!DS34</f>
        <v>46.419999999999845</v>
      </c>
      <c r="AB34" s="32">
        <f ca="1">'Module C Corrected'!DT34-'Module C Initial'!DT34</f>
        <v>43.25</v>
      </c>
      <c r="AC34" s="31">
        <f ca="1">'Module C Corrected'!DU34-'Module C Initial'!DU34</f>
        <v>293.09000000000015</v>
      </c>
      <c r="AD34" s="31">
        <f ca="1">'Module C Corrected'!DV34-'Module C Initial'!DV34</f>
        <v>108.36999999999989</v>
      </c>
      <c r="AE34" s="31">
        <f ca="1">'Module C Corrected'!DW34-'Module C Initial'!DW34</f>
        <v>77.200000000000273</v>
      </c>
      <c r="AF34" s="31">
        <f ca="1">'Module C Corrected'!DX34-'Module C Initial'!DX34</f>
        <v>56.539999999999964</v>
      </c>
      <c r="AG34" s="31">
        <f ca="1">'Module C Corrected'!DY34-'Module C Initial'!DY34</f>
        <v>66.650000000000091</v>
      </c>
      <c r="AH34" s="31">
        <f ca="1">'Module C Corrected'!DZ34-'Module C Initial'!DZ34</f>
        <v>89.199999999999818</v>
      </c>
      <c r="AI34" s="31">
        <f ca="1">'Module C Corrected'!EA34-'Module C Initial'!EA34</f>
        <v>203.68000000000029</v>
      </c>
      <c r="AJ34" s="31">
        <f ca="1">'Module C Corrected'!EB34-'Module C Initial'!EB34</f>
        <v>163.23000000000047</v>
      </c>
      <c r="AK34" s="31">
        <f ca="1">'Module C Corrected'!EC34-'Module C Initial'!EC34</f>
        <v>236.96999999999935</v>
      </c>
      <c r="AL34" s="31">
        <f ca="1">'Module C Corrected'!ED34-'Module C Initial'!ED34</f>
        <v>97.820000000000164</v>
      </c>
      <c r="AM34" s="31">
        <f ca="1">'Module C Corrected'!EE34-'Module C Initial'!EE34</f>
        <v>282.31999999999971</v>
      </c>
      <c r="AN34" s="31">
        <f ca="1">'Module C Corrected'!EF34-'Module C Initial'!EF34</f>
        <v>261.61000000000058</v>
      </c>
      <c r="AO34" s="32">
        <f t="shared" ca="1" si="27"/>
        <v>1248.3100000000034</v>
      </c>
      <c r="AP34" s="32">
        <f t="shared" ca="1" si="27"/>
        <v>464.1600000000002</v>
      </c>
      <c r="AQ34" s="32">
        <f t="shared" ca="1" si="27"/>
        <v>332.3100000000012</v>
      </c>
      <c r="AR34" s="32">
        <f t="shared" ca="1" si="27"/>
        <v>244.49999999999926</v>
      </c>
      <c r="AS34" s="32">
        <f t="shared" ca="1" si="27"/>
        <v>289.38999999999925</v>
      </c>
      <c r="AT34" s="32">
        <f t="shared" ca="1" si="27"/>
        <v>388.95999999999947</v>
      </c>
      <c r="AU34" s="32">
        <f t="shared" ca="1" si="27"/>
        <v>891.73000000000116</v>
      </c>
      <c r="AV34" s="32">
        <f t="shared" ca="1" si="27"/>
        <v>717.65000000000464</v>
      </c>
      <c r="AW34" s="32">
        <f t="shared" ca="1" si="27"/>
        <v>1046.3400000000011</v>
      </c>
      <c r="AX34" s="32">
        <f t="shared" ca="1" si="27"/>
        <v>433.70000000000141</v>
      </c>
      <c r="AY34" s="32">
        <f t="shared" ca="1" si="27"/>
        <v>1257.1400000000083</v>
      </c>
      <c r="AZ34" s="32">
        <f t="shared" ca="1" si="27"/>
        <v>1169.8600000000006</v>
      </c>
      <c r="BA34" s="31">
        <f t="shared" ca="1" si="28"/>
        <v>10.65</v>
      </c>
      <c r="BB34" s="31">
        <f t="shared" ca="1" si="5"/>
        <v>3.97</v>
      </c>
      <c r="BC34" s="31">
        <f t="shared" ca="1" si="6"/>
        <v>2.85</v>
      </c>
      <c r="BD34" s="31">
        <f t="shared" ca="1" si="7"/>
        <v>2.1</v>
      </c>
      <c r="BE34" s="31">
        <f t="shared" ca="1" si="8"/>
        <v>2.48</v>
      </c>
      <c r="BF34" s="31">
        <f t="shared" ca="1" si="9"/>
        <v>3.34</v>
      </c>
      <c r="BG34" s="31">
        <f t="shared" ca="1" si="10"/>
        <v>7.67</v>
      </c>
      <c r="BH34" s="31">
        <f t="shared" ca="1" si="11"/>
        <v>6.18</v>
      </c>
      <c r="BI34" s="31">
        <f t="shared" ca="1" si="12"/>
        <v>9.0299999999999994</v>
      </c>
      <c r="BJ34" s="31">
        <f t="shared" ca="1" si="13"/>
        <v>3.75</v>
      </c>
      <c r="BK34" s="31">
        <f t="shared" ca="1" si="14"/>
        <v>10.87</v>
      </c>
      <c r="BL34" s="31">
        <f t="shared" ca="1" si="15"/>
        <v>10.130000000000001</v>
      </c>
      <c r="BM34" s="32">
        <f t="shared" ca="1" si="29"/>
        <v>1258.9600000000034</v>
      </c>
      <c r="BN34" s="32">
        <f t="shared" ca="1" si="16"/>
        <v>468.13000000000022</v>
      </c>
      <c r="BO34" s="32">
        <f t="shared" ca="1" si="17"/>
        <v>335.16000000000122</v>
      </c>
      <c r="BP34" s="32">
        <f t="shared" ca="1" si="18"/>
        <v>246.59999999999926</v>
      </c>
      <c r="BQ34" s="32">
        <f t="shared" ca="1" si="19"/>
        <v>291.86999999999927</v>
      </c>
      <c r="BR34" s="32">
        <f t="shared" ca="1" si="20"/>
        <v>392.29999999999944</v>
      </c>
      <c r="BS34" s="32">
        <f t="shared" ca="1" si="21"/>
        <v>899.40000000000111</v>
      </c>
      <c r="BT34" s="32">
        <f t="shared" ca="1" si="22"/>
        <v>723.83000000000459</v>
      </c>
      <c r="BU34" s="32">
        <f t="shared" ca="1" si="23"/>
        <v>1055.370000000001</v>
      </c>
      <c r="BV34" s="32">
        <f t="shared" ca="1" si="24"/>
        <v>437.45000000000141</v>
      </c>
      <c r="BW34" s="32">
        <f t="shared" ca="1" si="25"/>
        <v>1268.0100000000082</v>
      </c>
      <c r="BX34" s="32">
        <f t="shared" ca="1" si="26"/>
        <v>1179.9900000000007</v>
      </c>
    </row>
    <row r="35" spans="1:76">
      <c r="A35" t="s">
        <v>441</v>
      </c>
      <c r="B35" s="1" t="s">
        <v>45</v>
      </c>
      <c r="C35" t="str">
        <f t="shared" ca="1" si="2"/>
        <v>CNR5</v>
      </c>
      <c r="D35" t="str">
        <f t="shared" ca="1" si="3"/>
        <v>CNRL Horizon Industrial System</v>
      </c>
      <c r="E35" s="31">
        <f ca="1">'Module C Corrected'!CW35-'Module C Initial'!CW35</f>
        <v>198.07999999998719</v>
      </c>
      <c r="F35" s="31">
        <f ca="1">'Module C Corrected'!CX35-'Module C Initial'!CX35</f>
        <v>50.529999999998836</v>
      </c>
      <c r="G35" s="31">
        <f ca="1">'Module C Corrected'!CY35-'Module C Initial'!CY35</f>
        <v>89.240000000005239</v>
      </c>
      <c r="H35" s="31">
        <f ca="1">'Module C Corrected'!CZ35-'Module C Initial'!CZ35</f>
        <v>25.769999999996799</v>
      </c>
      <c r="I35" s="31">
        <f ca="1">'Module C Corrected'!DA35-'Module C Initial'!DA35</f>
        <v>34.340000000003783</v>
      </c>
      <c r="J35" s="31">
        <f ca="1">'Module C Corrected'!DB35-'Module C Initial'!DB35</f>
        <v>11.239999999999782</v>
      </c>
      <c r="K35" s="31">
        <f ca="1">'Module C Corrected'!DC35-'Module C Initial'!DC35</f>
        <v>47.209999999999127</v>
      </c>
      <c r="L35" s="31">
        <f ca="1">'Module C Corrected'!DD35-'Module C Initial'!DD35</f>
        <v>28.079999999998108</v>
      </c>
      <c r="M35" s="31">
        <f ca="1">'Module C Corrected'!DE35-'Module C Initial'!DE35</f>
        <v>47.069999999999709</v>
      </c>
      <c r="N35" s="31">
        <f ca="1">'Module C Corrected'!DF35-'Module C Initial'!DF35</f>
        <v>45.790000000000873</v>
      </c>
      <c r="O35" s="31">
        <f ca="1">'Module C Corrected'!DG35-'Module C Initial'!DG35</f>
        <v>34.909999999996217</v>
      </c>
      <c r="P35" s="31">
        <f ca="1">'Module C Corrected'!DH35-'Module C Initial'!DH35</f>
        <v>55.510000000002037</v>
      </c>
      <c r="Q35" s="32">
        <f ca="1">'Module C Corrected'!DI35-'Module C Initial'!DI35</f>
        <v>9.9000000000000909</v>
      </c>
      <c r="R35" s="32">
        <f ca="1">'Module C Corrected'!DJ35-'Module C Initial'!DJ35</f>
        <v>2.5299999999999727</v>
      </c>
      <c r="S35" s="32">
        <f ca="1">'Module C Corrected'!DK35-'Module C Initial'!DK35</f>
        <v>4.4600000000000364</v>
      </c>
      <c r="T35" s="32">
        <f ca="1">'Module C Corrected'!DL35-'Module C Initial'!DL35</f>
        <v>1.2900000000000205</v>
      </c>
      <c r="U35" s="32">
        <f ca="1">'Module C Corrected'!DM35-'Module C Initial'!DM35</f>
        <v>1.7200000000000273</v>
      </c>
      <c r="V35" s="32">
        <f ca="1">'Module C Corrected'!DN35-'Module C Initial'!DN35</f>
        <v>0.56000000000000227</v>
      </c>
      <c r="W35" s="32">
        <f ca="1">'Module C Corrected'!DO35-'Module C Initial'!DO35</f>
        <v>2.3600000000000136</v>
      </c>
      <c r="X35" s="32">
        <f ca="1">'Module C Corrected'!DP35-'Module C Initial'!DP35</f>
        <v>1.4099999999999682</v>
      </c>
      <c r="Y35" s="32">
        <f ca="1">'Module C Corrected'!DQ35-'Module C Initial'!DQ35</f>
        <v>2.3600000000000136</v>
      </c>
      <c r="Z35" s="32">
        <f ca="1">'Module C Corrected'!DR35-'Module C Initial'!DR35</f>
        <v>2.2899999999999636</v>
      </c>
      <c r="AA35" s="32">
        <f ca="1">'Module C Corrected'!DS35-'Module C Initial'!DS35</f>
        <v>1.7400000000000091</v>
      </c>
      <c r="AB35" s="32">
        <f ca="1">'Module C Corrected'!DT35-'Module C Initial'!DT35</f>
        <v>2.7799999999999727</v>
      </c>
      <c r="AC35" s="31">
        <f ca="1">'Module C Corrected'!DU35-'Module C Initial'!DU35</f>
        <v>63.819999999999709</v>
      </c>
      <c r="AD35" s="31">
        <f ca="1">'Module C Corrected'!DV35-'Module C Initial'!DV35</f>
        <v>16.159999999999854</v>
      </c>
      <c r="AE35" s="31">
        <f ca="1">'Module C Corrected'!DW35-'Module C Initial'!DW35</f>
        <v>28.350000000000364</v>
      </c>
      <c r="AF35" s="31">
        <f ca="1">'Module C Corrected'!DX35-'Module C Initial'!DX35</f>
        <v>8.1399999999998727</v>
      </c>
      <c r="AG35" s="31">
        <f ca="1">'Module C Corrected'!DY35-'Module C Initial'!DY35</f>
        <v>10.789999999999964</v>
      </c>
      <c r="AH35" s="31">
        <f ca="1">'Module C Corrected'!DZ35-'Module C Initial'!DZ35</f>
        <v>3.5199999999999818</v>
      </c>
      <c r="AI35" s="31">
        <f ca="1">'Module C Corrected'!EA35-'Module C Initial'!EA35</f>
        <v>14.680000000000291</v>
      </c>
      <c r="AJ35" s="31">
        <f ca="1">'Module C Corrected'!EB35-'Module C Initial'!EB35</f>
        <v>8.6799999999998363</v>
      </c>
      <c r="AK35" s="31">
        <f ca="1">'Module C Corrected'!EC35-'Module C Initial'!EC35</f>
        <v>14.469999999999345</v>
      </c>
      <c r="AL35" s="31">
        <f ca="1">'Module C Corrected'!ED35-'Module C Initial'!ED35</f>
        <v>14</v>
      </c>
      <c r="AM35" s="31">
        <f ca="1">'Module C Corrected'!EE35-'Module C Initial'!EE35</f>
        <v>10.620000000000346</v>
      </c>
      <c r="AN35" s="31">
        <f ca="1">'Module C Corrected'!EF35-'Module C Initial'!EF35</f>
        <v>16.789999999999964</v>
      </c>
      <c r="AO35" s="32">
        <f t="shared" ca="1" si="27"/>
        <v>271.79999999998699</v>
      </c>
      <c r="AP35" s="32">
        <f t="shared" ca="1" si="27"/>
        <v>69.219999999998663</v>
      </c>
      <c r="AQ35" s="32">
        <f t="shared" ca="1" si="27"/>
        <v>122.05000000000564</v>
      </c>
      <c r="AR35" s="32">
        <f t="shared" ca="1" si="27"/>
        <v>35.199999999996692</v>
      </c>
      <c r="AS35" s="32">
        <f t="shared" ca="1" si="27"/>
        <v>46.850000000003774</v>
      </c>
      <c r="AT35" s="32">
        <f t="shared" ca="1" si="27"/>
        <v>15.319999999999766</v>
      </c>
      <c r="AU35" s="32">
        <f t="shared" ca="1" si="27"/>
        <v>64.249999999999432</v>
      </c>
      <c r="AV35" s="32">
        <f t="shared" ca="1" si="27"/>
        <v>38.169999999997913</v>
      </c>
      <c r="AW35" s="32">
        <f t="shared" ca="1" si="27"/>
        <v>63.899999999999068</v>
      </c>
      <c r="AX35" s="32">
        <f t="shared" ca="1" si="27"/>
        <v>62.080000000000837</v>
      </c>
      <c r="AY35" s="32">
        <f t="shared" ca="1" si="27"/>
        <v>47.269999999996571</v>
      </c>
      <c r="AZ35" s="32">
        <f t="shared" ca="1" si="27"/>
        <v>75.080000000001974</v>
      </c>
      <c r="BA35" s="31">
        <f t="shared" ca="1" si="28"/>
        <v>2.3199999999999998</v>
      </c>
      <c r="BB35" s="31">
        <f t="shared" ca="1" si="5"/>
        <v>0.59</v>
      </c>
      <c r="BC35" s="31">
        <f t="shared" ca="1" si="6"/>
        <v>1.05</v>
      </c>
      <c r="BD35" s="31">
        <f t="shared" ca="1" si="7"/>
        <v>0.3</v>
      </c>
      <c r="BE35" s="31">
        <f t="shared" ca="1" si="8"/>
        <v>0.4</v>
      </c>
      <c r="BF35" s="31">
        <f t="shared" ca="1" si="9"/>
        <v>0.13</v>
      </c>
      <c r="BG35" s="31">
        <f t="shared" ca="1" si="10"/>
        <v>0.55000000000000004</v>
      </c>
      <c r="BH35" s="31">
        <f t="shared" ca="1" si="11"/>
        <v>0.33</v>
      </c>
      <c r="BI35" s="31">
        <f t="shared" ca="1" si="12"/>
        <v>0.55000000000000004</v>
      </c>
      <c r="BJ35" s="31">
        <f t="shared" ca="1" si="13"/>
        <v>0.54</v>
      </c>
      <c r="BK35" s="31">
        <f t="shared" ca="1" si="14"/>
        <v>0.41</v>
      </c>
      <c r="BL35" s="31">
        <f t="shared" ca="1" si="15"/>
        <v>0.65</v>
      </c>
      <c r="BM35" s="32">
        <f t="shared" ca="1" si="29"/>
        <v>274.11999999998699</v>
      </c>
      <c r="BN35" s="32">
        <f t="shared" ca="1" si="16"/>
        <v>69.809999999998666</v>
      </c>
      <c r="BO35" s="32">
        <f t="shared" ca="1" si="17"/>
        <v>123.10000000000564</v>
      </c>
      <c r="BP35" s="32">
        <f t="shared" ca="1" si="18"/>
        <v>35.499999999996689</v>
      </c>
      <c r="BQ35" s="32">
        <f t="shared" ca="1" si="19"/>
        <v>47.250000000003773</v>
      </c>
      <c r="BR35" s="32">
        <f t="shared" ca="1" si="20"/>
        <v>15.449999999999767</v>
      </c>
      <c r="BS35" s="32">
        <f t="shared" ca="1" si="21"/>
        <v>64.799999999999429</v>
      </c>
      <c r="BT35" s="32">
        <f t="shared" ca="1" si="22"/>
        <v>38.499999999997911</v>
      </c>
      <c r="BU35" s="32">
        <f t="shared" ca="1" si="23"/>
        <v>64.449999999999065</v>
      </c>
      <c r="BV35" s="32">
        <f t="shared" ca="1" si="24"/>
        <v>62.620000000000836</v>
      </c>
      <c r="BW35" s="32">
        <f t="shared" ca="1" si="25"/>
        <v>47.679999999996568</v>
      </c>
      <c r="BX35" s="32">
        <f t="shared" ca="1" si="26"/>
        <v>75.730000000001979</v>
      </c>
    </row>
    <row r="36" spans="1:76">
      <c r="A36" t="s">
        <v>435</v>
      </c>
      <c r="B36" s="1" t="s">
        <v>159</v>
      </c>
      <c r="C36" t="str">
        <f t="shared" ca="1" si="2"/>
        <v>CR1</v>
      </c>
      <c r="D36" t="str">
        <f t="shared" ca="1" si="3"/>
        <v>Castle River #1 Wind Facility</v>
      </c>
      <c r="E36" s="31">
        <f ca="1">'Module C Corrected'!CW36-'Module C Initial'!CW36</f>
        <v>482.68000000000029</v>
      </c>
      <c r="F36" s="31">
        <f ca="1">'Module C Corrected'!CX36-'Module C Initial'!CX36</f>
        <v>189.77000000000044</v>
      </c>
      <c r="G36" s="31">
        <f ca="1">'Module C Corrected'!CY36-'Module C Initial'!CY36</f>
        <v>226.58999999999651</v>
      </c>
      <c r="H36" s="31">
        <f ca="1">'Module C Corrected'!CZ36-'Module C Initial'!CZ36</f>
        <v>108.18000000000029</v>
      </c>
      <c r="I36" s="31">
        <f ca="1">'Module C Corrected'!DA36-'Module C Initial'!DA36</f>
        <v>154.07999999999811</v>
      </c>
      <c r="J36" s="31">
        <f ca="1">'Module C Corrected'!DB36-'Module C Initial'!DB36</f>
        <v>78.420000000000073</v>
      </c>
      <c r="K36" s="31">
        <f ca="1">'Module C Corrected'!DC36-'Module C Initial'!DC36</f>
        <v>47.949999999999818</v>
      </c>
      <c r="L36" s="31">
        <f ca="1">'Module C Corrected'!DD36-'Module C Initial'!DD36</f>
        <v>53.609999999999218</v>
      </c>
      <c r="M36" s="31">
        <f ca="1">'Module C Corrected'!DE36-'Module C Initial'!DE36</f>
        <v>216.20000000000073</v>
      </c>
      <c r="N36" s="31">
        <f ca="1">'Module C Corrected'!DF36-'Module C Initial'!DF36</f>
        <v>129.29999999999927</v>
      </c>
      <c r="O36" s="31">
        <f ca="1">'Module C Corrected'!DG36-'Module C Initial'!DG36</f>
        <v>419.11999999999534</v>
      </c>
      <c r="P36" s="31">
        <f ca="1">'Module C Corrected'!DH36-'Module C Initial'!DH36</f>
        <v>175.43000000000029</v>
      </c>
      <c r="Q36" s="32">
        <f ca="1">'Module C Corrected'!DI36-'Module C Initial'!DI36</f>
        <v>24.1400000000001</v>
      </c>
      <c r="R36" s="32">
        <f ca="1">'Module C Corrected'!DJ36-'Module C Initial'!DJ36</f>
        <v>9.4900000000000091</v>
      </c>
      <c r="S36" s="32">
        <f ca="1">'Module C Corrected'!DK36-'Module C Initial'!DK36</f>
        <v>11.329999999999927</v>
      </c>
      <c r="T36" s="32">
        <f ca="1">'Module C Corrected'!DL36-'Module C Initial'!DL36</f>
        <v>5.410000000000025</v>
      </c>
      <c r="U36" s="32">
        <f ca="1">'Module C Corrected'!DM36-'Module C Initial'!DM36</f>
        <v>7.7100000000000364</v>
      </c>
      <c r="V36" s="32">
        <f ca="1">'Module C Corrected'!DN36-'Module C Initial'!DN36</f>
        <v>3.9200000000000159</v>
      </c>
      <c r="W36" s="32">
        <f ca="1">'Module C Corrected'!DO36-'Module C Initial'!DO36</f>
        <v>2.3900000000000148</v>
      </c>
      <c r="X36" s="32">
        <f ca="1">'Module C Corrected'!DP36-'Module C Initial'!DP36</f>
        <v>2.6800000000000068</v>
      </c>
      <c r="Y36" s="32">
        <f ca="1">'Module C Corrected'!DQ36-'Module C Initial'!DQ36</f>
        <v>10.810000000000059</v>
      </c>
      <c r="Z36" s="32">
        <f ca="1">'Module C Corrected'!DR36-'Module C Initial'!DR36</f>
        <v>6.4600000000000364</v>
      </c>
      <c r="AA36" s="32">
        <f ca="1">'Module C Corrected'!DS36-'Module C Initial'!DS36</f>
        <v>20.960000000000036</v>
      </c>
      <c r="AB36" s="32">
        <f ca="1">'Module C Corrected'!DT36-'Module C Initial'!DT36</f>
        <v>8.7699999999999818</v>
      </c>
      <c r="AC36" s="31">
        <f ca="1">'Module C Corrected'!DU36-'Module C Initial'!DU36</f>
        <v>155.5</v>
      </c>
      <c r="AD36" s="31">
        <f ca="1">'Module C Corrected'!DV36-'Module C Initial'!DV36</f>
        <v>60.699999999999818</v>
      </c>
      <c r="AE36" s="31">
        <f ca="1">'Module C Corrected'!DW36-'Module C Initial'!DW36</f>
        <v>72</v>
      </c>
      <c r="AF36" s="31">
        <f ca="1">'Module C Corrected'!DX36-'Module C Initial'!DX36</f>
        <v>34.170000000000073</v>
      </c>
      <c r="AG36" s="31">
        <f ca="1">'Module C Corrected'!DY36-'Module C Initial'!DY36</f>
        <v>48.409999999999854</v>
      </c>
      <c r="AH36" s="31">
        <f ca="1">'Module C Corrected'!DZ36-'Module C Initial'!DZ36</f>
        <v>24.509999999999991</v>
      </c>
      <c r="AI36" s="31">
        <f ca="1">'Module C Corrected'!EA36-'Module C Initial'!EA36</f>
        <v>14.909999999999854</v>
      </c>
      <c r="AJ36" s="31">
        <f ca="1">'Module C Corrected'!EB36-'Module C Initial'!EB36</f>
        <v>16.569999999999936</v>
      </c>
      <c r="AK36" s="31">
        <f ca="1">'Module C Corrected'!EC36-'Module C Initial'!EC36</f>
        <v>66.469999999999345</v>
      </c>
      <c r="AL36" s="31">
        <f ca="1">'Module C Corrected'!ED36-'Module C Initial'!ED36</f>
        <v>39.539999999999964</v>
      </c>
      <c r="AM36" s="31">
        <f ca="1">'Module C Corrected'!EE36-'Module C Initial'!EE36</f>
        <v>127.45000000000073</v>
      </c>
      <c r="AN36" s="31">
        <f ca="1">'Module C Corrected'!EF36-'Module C Initial'!EF36</f>
        <v>53.059999999999945</v>
      </c>
      <c r="AO36" s="32">
        <f t="shared" ca="1" si="27"/>
        <v>662.32000000000039</v>
      </c>
      <c r="AP36" s="32">
        <f t="shared" ca="1" si="27"/>
        <v>259.96000000000026</v>
      </c>
      <c r="AQ36" s="32">
        <f t="shared" ca="1" si="27"/>
        <v>309.91999999999643</v>
      </c>
      <c r="AR36" s="32">
        <f t="shared" ca="1" si="27"/>
        <v>147.76000000000039</v>
      </c>
      <c r="AS36" s="32">
        <f t="shared" ca="1" si="27"/>
        <v>210.199999999998</v>
      </c>
      <c r="AT36" s="32">
        <f t="shared" ca="1" si="27"/>
        <v>106.85000000000008</v>
      </c>
      <c r="AU36" s="32">
        <f t="shared" ca="1" si="27"/>
        <v>65.249999999999687</v>
      </c>
      <c r="AV36" s="32">
        <f t="shared" ca="1" si="27"/>
        <v>72.859999999999161</v>
      </c>
      <c r="AW36" s="32">
        <f t="shared" ca="1" si="27"/>
        <v>293.48000000000013</v>
      </c>
      <c r="AX36" s="32">
        <f t="shared" ca="1" si="27"/>
        <v>175.29999999999927</v>
      </c>
      <c r="AY36" s="32">
        <f t="shared" ca="1" si="27"/>
        <v>567.52999999999611</v>
      </c>
      <c r="AZ36" s="32">
        <f t="shared" ca="1" si="27"/>
        <v>237.26000000000022</v>
      </c>
      <c r="BA36" s="31">
        <f t="shared" ca="1" si="28"/>
        <v>5.65</v>
      </c>
      <c r="BB36" s="31">
        <f t="shared" ca="1" si="5"/>
        <v>2.2200000000000002</v>
      </c>
      <c r="BC36" s="31">
        <f t="shared" ca="1" si="6"/>
        <v>2.65</v>
      </c>
      <c r="BD36" s="31">
        <f t="shared" ca="1" si="7"/>
        <v>1.27</v>
      </c>
      <c r="BE36" s="31">
        <f t="shared" ca="1" si="8"/>
        <v>1.8</v>
      </c>
      <c r="BF36" s="31">
        <f t="shared" ca="1" si="9"/>
        <v>0.92</v>
      </c>
      <c r="BG36" s="31">
        <f t="shared" ca="1" si="10"/>
        <v>0.56000000000000005</v>
      </c>
      <c r="BH36" s="31">
        <f t="shared" ca="1" si="11"/>
        <v>0.63</v>
      </c>
      <c r="BI36" s="31">
        <f t="shared" ca="1" si="12"/>
        <v>2.5299999999999998</v>
      </c>
      <c r="BJ36" s="31">
        <f t="shared" ca="1" si="13"/>
        <v>1.51</v>
      </c>
      <c r="BK36" s="31">
        <f t="shared" ca="1" si="14"/>
        <v>4.91</v>
      </c>
      <c r="BL36" s="31">
        <f t="shared" ca="1" si="15"/>
        <v>2.0499999999999998</v>
      </c>
      <c r="BM36" s="32">
        <f t="shared" ca="1" si="29"/>
        <v>667.97000000000037</v>
      </c>
      <c r="BN36" s="32">
        <f t="shared" ca="1" si="16"/>
        <v>262.18000000000029</v>
      </c>
      <c r="BO36" s="32">
        <f t="shared" ca="1" si="17"/>
        <v>312.56999999999641</v>
      </c>
      <c r="BP36" s="32">
        <f t="shared" ca="1" si="18"/>
        <v>149.0300000000004</v>
      </c>
      <c r="BQ36" s="32">
        <f t="shared" ca="1" si="19"/>
        <v>211.99999999999801</v>
      </c>
      <c r="BR36" s="32">
        <f t="shared" ca="1" si="20"/>
        <v>107.77000000000008</v>
      </c>
      <c r="BS36" s="32">
        <f t="shared" ca="1" si="21"/>
        <v>65.80999999999969</v>
      </c>
      <c r="BT36" s="32">
        <f t="shared" ca="1" si="22"/>
        <v>73.489999999999156</v>
      </c>
      <c r="BU36" s="32">
        <f t="shared" ca="1" si="23"/>
        <v>296.0100000000001</v>
      </c>
      <c r="BV36" s="32">
        <f t="shared" ca="1" si="24"/>
        <v>176.80999999999926</v>
      </c>
      <c r="BW36" s="32">
        <f t="shared" ca="1" si="25"/>
        <v>572.43999999999608</v>
      </c>
      <c r="BX36" s="32">
        <f t="shared" ca="1" si="26"/>
        <v>239.31000000000023</v>
      </c>
    </row>
    <row r="37" spans="1:76">
      <c r="A37" t="s">
        <v>509</v>
      </c>
      <c r="B37" s="1" t="s">
        <v>227</v>
      </c>
      <c r="C37" t="str">
        <f t="shared" ca="1" si="2"/>
        <v>CRE1</v>
      </c>
      <c r="D37" t="str">
        <f t="shared" ca="1" si="3"/>
        <v>Cowley Ridge Expansion #1 Wind Facility</v>
      </c>
      <c r="E37" s="31">
        <f ca="1">'Module C Corrected'!CW37-'Module C Initial'!CW37</f>
        <v>0</v>
      </c>
      <c r="F37" s="31">
        <f ca="1">'Module C Corrected'!CX37-'Module C Initial'!CX37</f>
        <v>0</v>
      </c>
      <c r="G37" s="31">
        <f ca="1">'Module C Corrected'!CY37-'Module C Initial'!CY37</f>
        <v>0</v>
      </c>
      <c r="H37" s="31">
        <f ca="1">'Module C Corrected'!CZ37-'Module C Initial'!CZ37</f>
        <v>0</v>
      </c>
      <c r="I37" s="31">
        <f ca="1">'Module C Corrected'!DA37-'Module C Initial'!DA37</f>
        <v>0</v>
      </c>
      <c r="J37" s="31">
        <f ca="1">'Module C Corrected'!DB37-'Module C Initial'!DB37</f>
        <v>0</v>
      </c>
      <c r="K37" s="31">
        <f ca="1">'Module C Corrected'!DC37-'Module C Initial'!DC37</f>
        <v>0</v>
      </c>
      <c r="L37" s="31">
        <f ca="1">'Module C Corrected'!DD37-'Module C Initial'!DD37</f>
        <v>0</v>
      </c>
      <c r="M37" s="31">
        <f ca="1">'Module C Corrected'!DE37-'Module C Initial'!DE37</f>
        <v>0</v>
      </c>
      <c r="N37" s="31">
        <f ca="1">'Module C Corrected'!DF37-'Module C Initial'!DF37</f>
        <v>0</v>
      </c>
      <c r="O37" s="31">
        <f ca="1">'Module C Corrected'!DG37-'Module C Initial'!DG37</f>
        <v>0</v>
      </c>
      <c r="P37" s="31">
        <f ca="1">'Module C Corrected'!DH37-'Module C Initial'!DH37</f>
        <v>0</v>
      </c>
      <c r="Q37" s="32">
        <f ca="1">'Module C Corrected'!DI37-'Module C Initial'!DI37</f>
        <v>0</v>
      </c>
      <c r="R37" s="32">
        <f ca="1">'Module C Corrected'!DJ37-'Module C Initial'!DJ37</f>
        <v>0</v>
      </c>
      <c r="S37" s="32">
        <f ca="1">'Module C Corrected'!DK37-'Module C Initial'!DK37</f>
        <v>0</v>
      </c>
      <c r="T37" s="32">
        <f ca="1">'Module C Corrected'!DL37-'Module C Initial'!DL37</f>
        <v>0</v>
      </c>
      <c r="U37" s="32">
        <f ca="1">'Module C Corrected'!DM37-'Module C Initial'!DM37</f>
        <v>0</v>
      </c>
      <c r="V37" s="32">
        <f ca="1">'Module C Corrected'!DN37-'Module C Initial'!DN37</f>
        <v>0</v>
      </c>
      <c r="W37" s="32">
        <f ca="1">'Module C Corrected'!DO37-'Module C Initial'!DO37</f>
        <v>0</v>
      </c>
      <c r="X37" s="32">
        <f ca="1">'Module C Corrected'!DP37-'Module C Initial'!DP37</f>
        <v>0</v>
      </c>
      <c r="Y37" s="32">
        <f ca="1">'Module C Corrected'!DQ37-'Module C Initial'!DQ37</f>
        <v>0</v>
      </c>
      <c r="Z37" s="32">
        <f ca="1">'Module C Corrected'!DR37-'Module C Initial'!DR37</f>
        <v>0</v>
      </c>
      <c r="AA37" s="32">
        <f ca="1">'Module C Corrected'!DS37-'Module C Initial'!DS37</f>
        <v>0</v>
      </c>
      <c r="AB37" s="32">
        <f ca="1">'Module C Corrected'!DT37-'Module C Initial'!DT37</f>
        <v>0</v>
      </c>
      <c r="AC37" s="31">
        <f ca="1">'Module C Corrected'!DU37-'Module C Initial'!DU37</f>
        <v>0</v>
      </c>
      <c r="AD37" s="31">
        <f ca="1">'Module C Corrected'!DV37-'Module C Initial'!DV37</f>
        <v>0</v>
      </c>
      <c r="AE37" s="31">
        <f ca="1">'Module C Corrected'!DW37-'Module C Initial'!DW37</f>
        <v>0</v>
      </c>
      <c r="AF37" s="31">
        <f ca="1">'Module C Corrected'!DX37-'Module C Initial'!DX37</f>
        <v>0</v>
      </c>
      <c r="AG37" s="31">
        <f ca="1">'Module C Corrected'!DY37-'Module C Initial'!DY37</f>
        <v>0</v>
      </c>
      <c r="AH37" s="31">
        <f ca="1">'Module C Corrected'!DZ37-'Module C Initial'!DZ37</f>
        <v>0</v>
      </c>
      <c r="AI37" s="31">
        <f ca="1">'Module C Corrected'!EA37-'Module C Initial'!EA37</f>
        <v>0</v>
      </c>
      <c r="AJ37" s="31">
        <f ca="1">'Module C Corrected'!EB37-'Module C Initial'!EB37</f>
        <v>0</v>
      </c>
      <c r="AK37" s="31">
        <f ca="1">'Module C Corrected'!EC37-'Module C Initial'!EC37</f>
        <v>0</v>
      </c>
      <c r="AL37" s="31">
        <f ca="1">'Module C Corrected'!ED37-'Module C Initial'!ED37</f>
        <v>0</v>
      </c>
      <c r="AM37" s="31">
        <f ca="1">'Module C Corrected'!EE37-'Module C Initial'!EE37</f>
        <v>0</v>
      </c>
      <c r="AN37" s="31">
        <f ca="1">'Module C Corrected'!EF37-'Module C Initial'!EF37</f>
        <v>0</v>
      </c>
      <c r="AO37" s="32">
        <f t="shared" ca="1" si="27"/>
        <v>0</v>
      </c>
      <c r="AP37" s="32">
        <f t="shared" ca="1" si="27"/>
        <v>0</v>
      </c>
      <c r="AQ37" s="32">
        <f t="shared" ca="1" si="27"/>
        <v>0</v>
      </c>
      <c r="AR37" s="32">
        <f t="shared" ca="1" si="27"/>
        <v>0</v>
      </c>
      <c r="AS37" s="32">
        <f t="shared" ca="1" si="27"/>
        <v>0</v>
      </c>
      <c r="AT37" s="32">
        <f t="shared" ca="1" si="27"/>
        <v>0</v>
      </c>
      <c r="AU37" s="32">
        <f t="shared" ca="1" si="27"/>
        <v>0</v>
      </c>
      <c r="AV37" s="32">
        <f t="shared" ca="1" si="27"/>
        <v>0</v>
      </c>
      <c r="AW37" s="32">
        <f t="shared" ca="1" si="27"/>
        <v>0</v>
      </c>
      <c r="AX37" s="32">
        <f t="shared" ca="1" si="27"/>
        <v>0</v>
      </c>
      <c r="AY37" s="32">
        <f t="shared" ca="1" si="27"/>
        <v>0</v>
      </c>
      <c r="AZ37" s="32">
        <f t="shared" ca="1" si="27"/>
        <v>0</v>
      </c>
      <c r="BA37" s="31">
        <f t="shared" ca="1" si="28"/>
        <v>0</v>
      </c>
      <c r="BB37" s="31">
        <f t="shared" ca="1" si="5"/>
        <v>0</v>
      </c>
      <c r="BC37" s="31">
        <f t="shared" ca="1" si="6"/>
        <v>0</v>
      </c>
      <c r="BD37" s="31">
        <f t="shared" ca="1" si="7"/>
        <v>0</v>
      </c>
      <c r="BE37" s="31">
        <f t="shared" ca="1" si="8"/>
        <v>0</v>
      </c>
      <c r="BF37" s="31">
        <f t="shared" ca="1" si="9"/>
        <v>0</v>
      </c>
      <c r="BG37" s="31">
        <f t="shared" ca="1" si="10"/>
        <v>0</v>
      </c>
      <c r="BH37" s="31">
        <f t="shared" ca="1" si="11"/>
        <v>0</v>
      </c>
      <c r="BI37" s="31">
        <f t="shared" ca="1" si="12"/>
        <v>0</v>
      </c>
      <c r="BJ37" s="31">
        <f t="shared" ca="1" si="13"/>
        <v>0</v>
      </c>
      <c r="BK37" s="31">
        <f t="shared" ca="1" si="14"/>
        <v>0</v>
      </c>
      <c r="BL37" s="31">
        <f t="shared" ca="1" si="15"/>
        <v>0</v>
      </c>
      <c r="BM37" s="32">
        <f t="shared" ca="1" si="29"/>
        <v>0</v>
      </c>
      <c r="BN37" s="32">
        <f t="shared" ca="1" si="16"/>
        <v>0</v>
      </c>
      <c r="BO37" s="32">
        <f t="shared" ca="1" si="17"/>
        <v>0</v>
      </c>
      <c r="BP37" s="32">
        <f t="shared" ca="1" si="18"/>
        <v>0</v>
      </c>
      <c r="BQ37" s="32">
        <f t="shared" ca="1" si="19"/>
        <v>0</v>
      </c>
      <c r="BR37" s="32">
        <f t="shared" ca="1" si="20"/>
        <v>0</v>
      </c>
      <c r="BS37" s="32">
        <f t="shared" ca="1" si="21"/>
        <v>0</v>
      </c>
      <c r="BT37" s="32">
        <f t="shared" ca="1" si="22"/>
        <v>0</v>
      </c>
      <c r="BU37" s="32">
        <f t="shared" ca="1" si="23"/>
        <v>0</v>
      </c>
      <c r="BV37" s="32">
        <f t="shared" ca="1" si="24"/>
        <v>0</v>
      </c>
      <c r="BW37" s="32">
        <f t="shared" ca="1" si="25"/>
        <v>0</v>
      </c>
      <c r="BX37" s="32">
        <f t="shared" ca="1" si="26"/>
        <v>0</v>
      </c>
    </row>
    <row r="38" spans="1:76">
      <c r="A38" t="s">
        <v>509</v>
      </c>
      <c r="B38" s="1" t="s">
        <v>229</v>
      </c>
      <c r="C38" t="str">
        <f t="shared" ca="1" si="2"/>
        <v>CRE2</v>
      </c>
      <c r="D38" t="str">
        <f t="shared" ca="1" si="3"/>
        <v>Cowley Ridge Expansion #2 Wind Facility</v>
      </c>
      <c r="E38" s="31">
        <f ca="1">'Module C Corrected'!CW38-'Module C Initial'!CW38</f>
        <v>0</v>
      </c>
      <c r="F38" s="31">
        <f ca="1">'Module C Corrected'!CX38-'Module C Initial'!CX38</f>
        <v>0</v>
      </c>
      <c r="G38" s="31">
        <f ca="1">'Module C Corrected'!CY38-'Module C Initial'!CY38</f>
        <v>0</v>
      </c>
      <c r="H38" s="31">
        <f ca="1">'Module C Corrected'!CZ38-'Module C Initial'!CZ38</f>
        <v>0</v>
      </c>
      <c r="I38" s="31">
        <f ca="1">'Module C Corrected'!DA38-'Module C Initial'!DA38</f>
        <v>0</v>
      </c>
      <c r="J38" s="31">
        <f ca="1">'Module C Corrected'!DB38-'Module C Initial'!DB38</f>
        <v>0</v>
      </c>
      <c r="K38" s="31">
        <f ca="1">'Module C Corrected'!DC38-'Module C Initial'!DC38</f>
        <v>0</v>
      </c>
      <c r="L38" s="31">
        <f ca="1">'Module C Corrected'!DD38-'Module C Initial'!DD38</f>
        <v>0</v>
      </c>
      <c r="M38" s="31">
        <f ca="1">'Module C Corrected'!DE38-'Module C Initial'!DE38</f>
        <v>0</v>
      </c>
      <c r="N38" s="31">
        <f ca="1">'Module C Corrected'!DF38-'Module C Initial'!DF38</f>
        <v>0</v>
      </c>
      <c r="O38" s="31">
        <f ca="1">'Module C Corrected'!DG38-'Module C Initial'!DG38</f>
        <v>0</v>
      </c>
      <c r="P38" s="31">
        <f ca="1">'Module C Corrected'!DH38-'Module C Initial'!DH38</f>
        <v>0</v>
      </c>
      <c r="Q38" s="32">
        <f ca="1">'Module C Corrected'!DI38-'Module C Initial'!DI38</f>
        <v>0</v>
      </c>
      <c r="R38" s="32">
        <f ca="1">'Module C Corrected'!DJ38-'Module C Initial'!DJ38</f>
        <v>0</v>
      </c>
      <c r="S38" s="32">
        <f ca="1">'Module C Corrected'!DK38-'Module C Initial'!DK38</f>
        <v>0</v>
      </c>
      <c r="T38" s="32">
        <f ca="1">'Module C Corrected'!DL38-'Module C Initial'!DL38</f>
        <v>0</v>
      </c>
      <c r="U38" s="32">
        <f ca="1">'Module C Corrected'!DM38-'Module C Initial'!DM38</f>
        <v>0</v>
      </c>
      <c r="V38" s="32">
        <f ca="1">'Module C Corrected'!DN38-'Module C Initial'!DN38</f>
        <v>0</v>
      </c>
      <c r="W38" s="32">
        <f ca="1">'Module C Corrected'!DO38-'Module C Initial'!DO38</f>
        <v>0</v>
      </c>
      <c r="X38" s="32">
        <f ca="1">'Module C Corrected'!DP38-'Module C Initial'!DP38</f>
        <v>0</v>
      </c>
      <c r="Y38" s="32">
        <f ca="1">'Module C Corrected'!DQ38-'Module C Initial'!DQ38</f>
        <v>0</v>
      </c>
      <c r="Z38" s="32">
        <f ca="1">'Module C Corrected'!DR38-'Module C Initial'!DR38</f>
        <v>0</v>
      </c>
      <c r="AA38" s="32">
        <f ca="1">'Module C Corrected'!DS38-'Module C Initial'!DS38</f>
        <v>0</v>
      </c>
      <c r="AB38" s="32">
        <f ca="1">'Module C Corrected'!DT38-'Module C Initial'!DT38</f>
        <v>0</v>
      </c>
      <c r="AC38" s="31">
        <f ca="1">'Module C Corrected'!DU38-'Module C Initial'!DU38</f>
        <v>0</v>
      </c>
      <c r="AD38" s="31">
        <f ca="1">'Module C Corrected'!DV38-'Module C Initial'!DV38</f>
        <v>0</v>
      </c>
      <c r="AE38" s="31">
        <f ca="1">'Module C Corrected'!DW38-'Module C Initial'!DW38</f>
        <v>0</v>
      </c>
      <c r="AF38" s="31">
        <f ca="1">'Module C Corrected'!DX38-'Module C Initial'!DX38</f>
        <v>0</v>
      </c>
      <c r="AG38" s="31">
        <f ca="1">'Module C Corrected'!DY38-'Module C Initial'!DY38</f>
        <v>0</v>
      </c>
      <c r="AH38" s="31">
        <f ca="1">'Module C Corrected'!DZ38-'Module C Initial'!DZ38</f>
        <v>0</v>
      </c>
      <c r="AI38" s="31">
        <f ca="1">'Module C Corrected'!EA38-'Module C Initial'!EA38</f>
        <v>0</v>
      </c>
      <c r="AJ38" s="31">
        <f ca="1">'Module C Corrected'!EB38-'Module C Initial'!EB38</f>
        <v>0</v>
      </c>
      <c r="AK38" s="31">
        <f ca="1">'Module C Corrected'!EC38-'Module C Initial'!EC38</f>
        <v>0</v>
      </c>
      <c r="AL38" s="31">
        <f ca="1">'Module C Corrected'!ED38-'Module C Initial'!ED38</f>
        <v>0</v>
      </c>
      <c r="AM38" s="31">
        <f ca="1">'Module C Corrected'!EE38-'Module C Initial'!EE38</f>
        <v>0</v>
      </c>
      <c r="AN38" s="31">
        <f ca="1">'Module C Corrected'!EF38-'Module C Initial'!EF38</f>
        <v>0</v>
      </c>
      <c r="AO38" s="32">
        <f t="shared" ca="1" si="27"/>
        <v>0</v>
      </c>
      <c r="AP38" s="32">
        <f t="shared" ca="1" si="27"/>
        <v>0</v>
      </c>
      <c r="AQ38" s="32">
        <f t="shared" ca="1" si="27"/>
        <v>0</v>
      </c>
      <c r="AR38" s="32">
        <f t="shared" ca="1" si="27"/>
        <v>0</v>
      </c>
      <c r="AS38" s="32">
        <f t="shared" ca="1" si="27"/>
        <v>0</v>
      </c>
      <c r="AT38" s="32">
        <f t="shared" ca="1" si="27"/>
        <v>0</v>
      </c>
      <c r="AU38" s="32">
        <f t="shared" ca="1" si="27"/>
        <v>0</v>
      </c>
      <c r="AV38" s="32">
        <f t="shared" ca="1" si="27"/>
        <v>0</v>
      </c>
      <c r="AW38" s="32">
        <f t="shared" ca="1" si="27"/>
        <v>0</v>
      </c>
      <c r="AX38" s="32">
        <f t="shared" ca="1" si="27"/>
        <v>0</v>
      </c>
      <c r="AY38" s="32">
        <f t="shared" ca="1" si="27"/>
        <v>0</v>
      </c>
      <c r="AZ38" s="32">
        <f t="shared" ca="1" si="27"/>
        <v>0</v>
      </c>
      <c r="BA38" s="31">
        <f t="shared" ca="1" si="28"/>
        <v>0</v>
      </c>
      <c r="BB38" s="31">
        <f t="shared" ca="1" si="5"/>
        <v>0</v>
      </c>
      <c r="BC38" s="31">
        <f t="shared" ca="1" si="6"/>
        <v>0</v>
      </c>
      <c r="BD38" s="31">
        <f t="shared" ca="1" si="7"/>
        <v>0</v>
      </c>
      <c r="BE38" s="31">
        <f t="shared" ca="1" si="8"/>
        <v>0</v>
      </c>
      <c r="BF38" s="31">
        <f t="shared" ca="1" si="9"/>
        <v>0</v>
      </c>
      <c r="BG38" s="31">
        <f t="shared" ca="1" si="10"/>
        <v>0</v>
      </c>
      <c r="BH38" s="31">
        <f t="shared" ca="1" si="11"/>
        <v>0</v>
      </c>
      <c r="BI38" s="31">
        <f t="shared" ca="1" si="12"/>
        <v>0</v>
      </c>
      <c r="BJ38" s="31">
        <f t="shared" ca="1" si="13"/>
        <v>0</v>
      </c>
      <c r="BK38" s="31">
        <f t="shared" ca="1" si="14"/>
        <v>0</v>
      </c>
      <c r="BL38" s="31">
        <f t="shared" ca="1" si="15"/>
        <v>0</v>
      </c>
      <c r="BM38" s="32">
        <f t="shared" ca="1" si="29"/>
        <v>0</v>
      </c>
      <c r="BN38" s="32">
        <f t="shared" ca="1" si="16"/>
        <v>0</v>
      </c>
      <c r="BO38" s="32">
        <f t="shared" ca="1" si="17"/>
        <v>0</v>
      </c>
      <c r="BP38" s="32">
        <f t="shared" ca="1" si="18"/>
        <v>0</v>
      </c>
      <c r="BQ38" s="32">
        <f t="shared" ca="1" si="19"/>
        <v>0</v>
      </c>
      <c r="BR38" s="32">
        <f t="shared" ca="1" si="20"/>
        <v>0</v>
      </c>
      <c r="BS38" s="32">
        <f t="shared" ca="1" si="21"/>
        <v>0</v>
      </c>
      <c r="BT38" s="32">
        <f t="shared" ca="1" si="22"/>
        <v>0</v>
      </c>
      <c r="BU38" s="32">
        <f t="shared" ca="1" si="23"/>
        <v>0</v>
      </c>
      <c r="BV38" s="32">
        <f t="shared" ca="1" si="24"/>
        <v>0</v>
      </c>
      <c r="BW38" s="32">
        <f t="shared" ca="1" si="25"/>
        <v>0</v>
      </c>
      <c r="BX38" s="32">
        <f t="shared" ca="1" si="26"/>
        <v>0</v>
      </c>
    </row>
    <row r="39" spans="1:76">
      <c r="A39" t="s">
        <v>509</v>
      </c>
      <c r="B39" s="1" t="s">
        <v>160</v>
      </c>
      <c r="C39" t="str">
        <f t="shared" ca="1" si="2"/>
        <v>CRE3</v>
      </c>
      <c r="D39" t="str">
        <f t="shared" ca="1" si="3"/>
        <v>Cowley North Wind Facility</v>
      </c>
      <c r="E39" s="31">
        <f ca="1">'Module C Corrected'!CW39-'Module C Initial'!CW39</f>
        <v>187.97999999999593</v>
      </c>
      <c r="F39" s="31">
        <f ca="1">'Module C Corrected'!CX39-'Module C Initial'!CX39</f>
        <v>69.030000000002474</v>
      </c>
      <c r="G39" s="31">
        <f ca="1">'Module C Corrected'!CY39-'Module C Initial'!CY39</f>
        <v>90.509999999998399</v>
      </c>
      <c r="H39" s="31">
        <f ca="1">'Module C Corrected'!CZ39-'Module C Initial'!CZ39</f>
        <v>40.719999999999345</v>
      </c>
      <c r="I39" s="31">
        <f ca="1">'Module C Corrected'!DA39-'Module C Initial'!DA39</f>
        <v>54.880000000001019</v>
      </c>
      <c r="J39" s="31">
        <f ca="1">'Module C Corrected'!DB39-'Module C Initial'!DB39</f>
        <v>30.170000000000073</v>
      </c>
      <c r="K39" s="31">
        <f ca="1">'Module C Corrected'!DC39-'Module C Initial'!DC39</f>
        <v>25.140000000000327</v>
      </c>
      <c r="L39" s="31">
        <f ca="1">'Module C Corrected'!DD39-'Module C Initial'!DD39</f>
        <v>35.579999999999927</v>
      </c>
      <c r="M39" s="31">
        <f ca="1">'Module C Corrected'!DE39-'Module C Initial'!DE39</f>
        <v>104.17000000000189</v>
      </c>
      <c r="N39" s="31">
        <f ca="1">'Module C Corrected'!DF39-'Module C Initial'!DF39</f>
        <v>46.540000000000873</v>
      </c>
      <c r="O39" s="31">
        <f ca="1">'Module C Corrected'!DG39-'Module C Initial'!DG39</f>
        <v>174.13000000000466</v>
      </c>
      <c r="P39" s="31">
        <f ca="1">'Module C Corrected'!DH39-'Module C Initial'!DH39</f>
        <v>66.05000000000291</v>
      </c>
      <c r="Q39" s="32">
        <f ca="1">'Module C Corrected'!DI39-'Module C Initial'!DI39</f>
        <v>9.4000000000000909</v>
      </c>
      <c r="R39" s="32">
        <f ca="1">'Module C Corrected'!DJ39-'Module C Initial'!DJ39</f>
        <v>3.4600000000000364</v>
      </c>
      <c r="S39" s="32">
        <f ca="1">'Module C Corrected'!DK39-'Module C Initial'!DK39</f>
        <v>4.5299999999999727</v>
      </c>
      <c r="T39" s="32">
        <f ca="1">'Module C Corrected'!DL39-'Module C Initial'!DL39</f>
        <v>2.0400000000000205</v>
      </c>
      <c r="U39" s="32">
        <f ca="1">'Module C Corrected'!DM39-'Module C Initial'!DM39</f>
        <v>2.7399999999998954</v>
      </c>
      <c r="V39" s="32">
        <f ca="1">'Module C Corrected'!DN39-'Module C Initial'!DN39</f>
        <v>1.5099999999999909</v>
      </c>
      <c r="W39" s="32">
        <f ca="1">'Module C Corrected'!DO39-'Module C Initial'!DO39</f>
        <v>1.2599999999999909</v>
      </c>
      <c r="X39" s="32">
        <f ca="1">'Module C Corrected'!DP39-'Module C Initial'!DP39</f>
        <v>1.7799999999999727</v>
      </c>
      <c r="Y39" s="32">
        <f ca="1">'Module C Corrected'!DQ39-'Module C Initial'!DQ39</f>
        <v>5.2099999999999227</v>
      </c>
      <c r="Z39" s="32">
        <f ca="1">'Module C Corrected'!DR39-'Module C Initial'!DR39</f>
        <v>2.3199999999999932</v>
      </c>
      <c r="AA39" s="32">
        <f ca="1">'Module C Corrected'!DS39-'Module C Initial'!DS39</f>
        <v>8.7000000000000455</v>
      </c>
      <c r="AB39" s="32">
        <f ca="1">'Module C Corrected'!DT39-'Module C Initial'!DT39</f>
        <v>3.3099999999999454</v>
      </c>
      <c r="AC39" s="31">
        <f ca="1">'Module C Corrected'!DU39-'Module C Initial'!DU39</f>
        <v>60.559999999999491</v>
      </c>
      <c r="AD39" s="31">
        <f ca="1">'Module C Corrected'!DV39-'Module C Initial'!DV39</f>
        <v>22.079999999999927</v>
      </c>
      <c r="AE39" s="31">
        <f ca="1">'Module C Corrected'!DW39-'Module C Initial'!DW39</f>
        <v>28.760000000000218</v>
      </c>
      <c r="AF39" s="31">
        <f ca="1">'Module C Corrected'!DX39-'Module C Initial'!DX39</f>
        <v>12.859999999999673</v>
      </c>
      <c r="AG39" s="31">
        <f ca="1">'Module C Corrected'!DY39-'Module C Initial'!DY39</f>
        <v>17.240000000000236</v>
      </c>
      <c r="AH39" s="31">
        <f ca="1">'Module C Corrected'!DZ39-'Module C Initial'!DZ39</f>
        <v>9.4300000000000637</v>
      </c>
      <c r="AI39" s="31">
        <f ca="1">'Module C Corrected'!EA39-'Module C Initial'!EA39</f>
        <v>7.8200000000001637</v>
      </c>
      <c r="AJ39" s="31">
        <f ca="1">'Module C Corrected'!EB39-'Module C Initial'!EB39</f>
        <v>11</v>
      </c>
      <c r="AK39" s="31">
        <f ca="1">'Module C Corrected'!EC39-'Module C Initial'!EC39</f>
        <v>32.029999999999745</v>
      </c>
      <c r="AL39" s="31">
        <f ca="1">'Module C Corrected'!ED39-'Module C Initial'!ED39</f>
        <v>14.240000000000236</v>
      </c>
      <c r="AM39" s="31">
        <f ca="1">'Module C Corrected'!EE39-'Module C Initial'!EE39</f>
        <v>52.950000000000728</v>
      </c>
      <c r="AN39" s="31">
        <f ca="1">'Module C Corrected'!EF39-'Module C Initial'!EF39</f>
        <v>19.980000000000018</v>
      </c>
      <c r="AO39" s="32">
        <f t="shared" ca="1" si="27"/>
        <v>257.93999999999551</v>
      </c>
      <c r="AP39" s="32">
        <f t="shared" ca="1" si="27"/>
        <v>94.570000000002437</v>
      </c>
      <c r="AQ39" s="32">
        <f t="shared" ca="1" si="27"/>
        <v>123.79999999999859</v>
      </c>
      <c r="AR39" s="32">
        <f t="shared" ca="1" si="27"/>
        <v>55.619999999999038</v>
      </c>
      <c r="AS39" s="32">
        <f t="shared" ca="1" si="27"/>
        <v>74.860000000001151</v>
      </c>
      <c r="AT39" s="32">
        <f t="shared" ca="1" si="27"/>
        <v>41.110000000000127</v>
      </c>
      <c r="AU39" s="32">
        <f t="shared" ca="1" si="27"/>
        <v>34.220000000000482</v>
      </c>
      <c r="AV39" s="32">
        <f t="shared" ca="1" si="27"/>
        <v>48.3599999999999</v>
      </c>
      <c r="AW39" s="32">
        <f t="shared" ca="1" si="27"/>
        <v>141.41000000000156</v>
      </c>
      <c r="AX39" s="32">
        <f t="shared" ca="1" si="27"/>
        <v>63.100000000001103</v>
      </c>
      <c r="AY39" s="32">
        <f t="shared" ca="1" si="27"/>
        <v>235.78000000000543</v>
      </c>
      <c r="AZ39" s="32">
        <f t="shared" ca="1" si="27"/>
        <v>89.340000000002874</v>
      </c>
      <c r="BA39" s="31">
        <f t="shared" ca="1" si="28"/>
        <v>2.2000000000000002</v>
      </c>
      <c r="BB39" s="31">
        <f t="shared" ca="1" si="5"/>
        <v>0.81</v>
      </c>
      <c r="BC39" s="31">
        <f t="shared" ca="1" si="6"/>
        <v>1.06</v>
      </c>
      <c r="BD39" s="31">
        <f t="shared" ca="1" si="7"/>
        <v>0.48</v>
      </c>
      <c r="BE39" s="31">
        <f t="shared" ca="1" si="8"/>
        <v>0.64</v>
      </c>
      <c r="BF39" s="31">
        <f t="shared" ca="1" si="9"/>
        <v>0.35</v>
      </c>
      <c r="BG39" s="31">
        <f t="shared" ca="1" si="10"/>
        <v>0.28999999999999998</v>
      </c>
      <c r="BH39" s="31">
        <f t="shared" ca="1" si="11"/>
        <v>0.42</v>
      </c>
      <c r="BI39" s="31">
        <f t="shared" ca="1" si="12"/>
        <v>1.22</v>
      </c>
      <c r="BJ39" s="31">
        <f t="shared" ca="1" si="13"/>
        <v>0.55000000000000004</v>
      </c>
      <c r="BK39" s="31">
        <f t="shared" ca="1" si="14"/>
        <v>2.04</v>
      </c>
      <c r="BL39" s="31">
        <f t="shared" ca="1" si="15"/>
        <v>0.77</v>
      </c>
      <c r="BM39" s="32">
        <f t="shared" ca="1" si="29"/>
        <v>260.1399999999955</v>
      </c>
      <c r="BN39" s="32">
        <f t="shared" ca="1" si="16"/>
        <v>95.38000000000244</v>
      </c>
      <c r="BO39" s="32">
        <f t="shared" ca="1" si="17"/>
        <v>124.85999999999859</v>
      </c>
      <c r="BP39" s="32">
        <f t="shared" ca="1" si="18"/>
        <v>56.099999999999035</v>
      </c>
      <c r="BQ39" s="32">
        <f t="shared" ca="1" si="19"/>
        <v>75.500000000001151</v>
      </c>
      <c r="BR39" s="32">
        <f t="shared" ca="1" si="20"/>
        <v>41.460000000000129</v>
      </c>
      <c r="BS39" s="32">
        <f t="shared" ca="1" si="21"/>
        <v>34.510000000000481</v>
      </c>
      <c r="BT39" s="32">
        <f t="shared" ca="1" si="22"/>
        <v>48.779999999999902</v>
      </c>
      <c r="BU39" s="32">
        <f t="shared" ca="1" si="23"/>
        <v>142.63000000000156</v>
      </c>
      <c r="BV39" s="32">
        <f t="shared" ca="1" si="24"/>
        <v>63.6500000000011</v>
      </c>
      <c r="BW39" s="32">
        <f t="shared" ca="1" si="25"/>
        <v>237.82000000000542</v>
      </c>
      <c r="BX39" s="32">
        <f t="shared" ca="1" si="26"/>
        <v>90.11000000000287</v>
      </c>
    </row>
    <row r="40" spans="1:76">
      <c r="A40" t="s">
        <v>442</v>
      </c>
      <c r="B40" s="1" t="s">
        <v>69</v>
      </c>
      <c r="C40" t="str">
        <f t="shared" ca="1" si="2"/>
        <v>CRS1</v>
      </c>
      <c r="D40" t="str">
        <f t="shared" ca="1" si="3"/>
        <v>Crossfield Energy Centre #1</v>
      </c>
      <c r="E40" s="31">
        <f ca="1">'Module C Corrected'!CW40-'Module C Initial'!CW40</f>
        <v>0</v>
      </c>
      <c r="F40" s="31">
        <f ca="1">'Module C Corrected'!CX40-'Module C Initial'!CX40</f>
        <v>0</v>
      </c>
      <c r="G40" s="31">
        <f ca="1">'Module C Corrected'!CY40-'Module C Initial'!CY40</f>
        <v>0</v>
      </c>
      <c r="H40" s="31">
        <f ca="1">'Module C Corrected'!CZ40-'Module C Initial'!CZ40</f>
        <v>0</v>
      </c>
      <c r="I40" s="31">
        <f ca="1">'Module C Corrected'!DA40-'Module C Initial'!DA40</f>
        <v>0</v>
      </c>
      <c r="J40" s="31">
        <f ca="1">'Module C Corrected'!DB40-'Module C Initial'!DB40</f>
        <v>0</v>
      </c>
      <c r="K40" s="31">
        <f ca="1">'Module C Corrected'!DC40-'Module C Initial'!DC40</f>
        <v>0</v>
      </c>
      <c r="L40" s="31">
        <f ca="1">'Module C Corrected'!DD40-'Module C Initial'!DD40</f>
        <v>0</v>
      </c>
      <c r="M40" s="31">
        <f ca="1">'Module C Corrected'!DE40-'Module C Initial'!DE40</f>
        <v>0</v>
      </c>
      <c r="N40" s="31">
        <f ca="1">'Module C Corrected'!DF40-'Module C Initial'!DF40</f>
        <v>0</v>
      </c>
      <c r="O40" s="31">
        <f ca="1">'Module C Corrected'!DG40-'Module C Initial'!DG40</f>
        <v>300.53999999999996</v>
      </c>
      <c r="P40" s="31">
        <f ca="1">'Module C Corrected'!DH40-'Module C Initial'!DH40</f>
        <v>1031.2700000000004</v>
      </c>
      <c r="Q40" s="32">
        <f ca="1">'Module C Corrected'!DI40-'Module C Initial'!DI40</f>
        <v>0</v>
      </c>
      <c r="R40" s="32">
        <f ca="1">'Module C Corrected'!DJ40-'Module C Initial'!DJ40</f>
        <v>0</v>
      </c>
      <c r="S40" s="32">
        <f ca="1">'Module C Corrected'!DK40-'Module C Initial'!DK40</f>
        <v>0</v>
      </c>
      <c r="T40" s="32">
        <f ca="1">'Module C Corrected'!DL40-'Module C Initial'!DL40</f>
        <v>0</v>
      </c>
      <c r="U40" s="32">
        <f ca="1">'Module C Corrected'!DM40-'Module C Initial'!DM40</f>
        <v>0</v>
      </c>
      <c r="V40" s="32">
        <f ca="1">'Module C Corrected'!DN40-'Module C Initial'!DN40</f>
        <v>0</v>
      </c>
      <c r="W40" s="32">
        <f ca="1">'Module C Corrected'!DO40-'Module C Initial'!DO40</f>
        <v>0</v>
      </c>
      <c r="X40" s="32">
        <f ca="1">'Module C Corrected'!DP40-'Module C Initial'!DP40</f>
        <v>0</v>
      </c>
      <c r="Y40" s="32">
        <f ca="1">'Module C Corrected'!DQ40-'Module C Initial'!DQ40</f>
        <v>0</v>
      </c>
      <c r="Z40" s="32">
        <f ca="1">'Module C Corrected'!DR40-'Module C Initial'!DR40</f>
        <v>0</v>
      </c>
      <c r="AA40" s="32">
        <f ca="1">'Module C Corrected'!DS40-'Module C Initial'!DS40</f>
        <v>15.030000000000001</v>
      </c>
      <c r="AB40" s="32">
        <f ca="1">'Module C Corrected'!DT40-'Module C Initial'!DT40</f>
        <v>51.56</v>
      </c>
      <c r="AC40" s="31">
        <f ca="1">'Module C Corrected'!DU40-'Module C Initial'!DU40</f>
        <v>0</v>
      </c>
      <c r="AD40" s="31">
        <f ca="1">'Module C Corrected'!DV40-'Module C Initial'!DV40</f>
        <v>0</v>
      </c>
      <c r="AE40" s="31">
        <f ca="1">'Module C Corrected'!DW40-'Module C Initial'!DW40</f>
        <v>0</v>
      </c>
      <c r="AF40" s="31">
        <f ca="1">'Module C Corrected'!DX40-'Module C Initial'!DX40</f>
        <v>0</v>
      </c>
      <c r="AG40" s="31">
        <f ca="1">'Module C Corrected'!DY40-'Module C Initial'!DY40</f>
        <v>0</v>
      </c>
      <c r="AH40" s="31">
        <f ca="1">'Module C Corrected'!DZ40-'Module C Initial'!DZ40</f>
        <v>0</v>
      </c>
      <c r="AI40" s="31">
        <f ca="1">'Module C Corrected'!EA40-'Module C Initial'!EA40</f>
        <v>0</v>
      </c>
      <c r="AJ40" s="31">
        <f ca="1">'Module C Corrected'!EB40-'Module C Initial'!EB40</f>
        <v>0</v>
      </c>
      <c r="AK40" s="31">
        <f ca="1">'Module C Corrected'!EC40-'Module C Initial'!EC40</f>
        <v>0</v>
      </c>
      <c r="AL40" s="31">
        <f ca="1">'Module C Corrected'!ED40-'Module C Initial'!ED40</f>
        <v>0</v>
      </c>
      <c r="AM40" s="31">
        <f ca="1">'Module C Corrected'!EE40-'Module C Initial'!EE40</f>
        <v>91.389999999999986</v>
      </c>
      <c r="AN40" s="31">
        <f ca="1">'Module C Corrected'!EF40-'Module C Initial'!EF40</f>
        <v>311.90000000000009</v>
      </c>
      <c r="AO40" s="32">
        <f t="shared" ca="1" si="27"/>
        <v>0</v>
      </c>
      <c r="AP40" s="32">
        <f t="shared" ca="1" si="27"/>
        <v>0</v>
      </c>
      <c r="AQ40" s="32">
        <f t="shared" ca="1" si="27"/>
        <v>0</v>
      </c>
      <c r="AR40" s="32">
        <f t="shared" ca="1" si="27"/>
        <v>0</v>
      </c>
      <c r="AS40" s="32">
        <f t="shared" ca="1" si="27"/>
        <v>0</v>
      </c>
      <c r="AT40" s="32">
        <f t="shared" ca="1" si="27"/>
        <v>0</v>
      </c>
      <c r="AU40" s="32">
        <f t="shared" ca="1" si="27"/>
        <v>0</v>
      </c>
      <c r="AV40" s="32">
        <f t="shared" ca="1" si="27"/>
        <v>0</v>
      </c>
      <c r="AW40" s="32">
        <f t="shared" ca="1" si="27"/>
        <v>0</v>
      </c>
      <c r="AX40" s="32">
        <f t="shared" ca="1" si="27"/>
        <v>0</v>
      </c>
      <c r="AY40" s="32">
        <f t="shared" ca="1" si="27"/>
        <v>406.95999999999992</v>
      </c>
      <c r="AZ40" s="32">
        <f t="shared" ca="1" si="27"/>
        <v>1394.7300000000005</v>
      </c>
      <c r="BA40" s="31">
        <f t="shared" ca="1" si="28"/>
        <v>0</v>
      </c>
      <c r="BB40" s="31">
        <f t="shared" ca="1" si="5"/>
        <v>0</v>
      </c>
      <c r="BC40" s="31">
        <f t="shared" ca="1" si="6"/>
        <v>0</v>
      </c>
      <c r="BD40" s="31">
        <f t="shared" ca="1" si="7"/>
        <v>0</v>
      </c>
      <c r="BE40" s="31">
        <f t="shared" ca="1" si="8"/>
        <v>0</v>
      </c>
      <c r="BF40" s="31">
        <f t="shared" ca="1" si="9"/>
        <v>0</v>
      </c>
      <c r="BG40" s="31">
        <f t="shared" ca="1" si="10"/>
        <v>0</v>
      </c>
      <c r="BH40" s="31">
        <f t="shared" ca="1" si="11"/>
        <v>0</v>
      </c>
      <c r="BI40" s="31">
        <f t="shared" ca="1" si="12"/>
        <v>0</v>
      </c>
      <c r="BJ40" s="31">
        <f t="shared" ca="1" si="13"/>
        <v>0</v>
      </c>
      <c r="BK40" s="31">
        <f t="shared" ca="1" si="14"/>
        <v>3.52</v>
      </c>
      <c r="BL40" s="31">
        <f t="shared" ca="1" si="15"/>
        <v>12.08</v>
      </c>
      <c r="BM40" s="32">
        <f t="shared" ca="1" si="29"/>
        <v>0</v>
      </c>
      <c r="BN40" s="32">
        <f t="shared" ca="1" si="16"/>
        <v>0</v>
      </c>
      <c r="BO40" s="32">
        <f t="shared" ca="1" si="17"/>
        <v>0</v>
      </c>
      <c r="BP40" s="32">
        <f t="shared" ca="1" si="18"/>
        <v>0</v>
      </c>
      <c r="BQ40" s="32">
        <f t="shared" ca="1" si="19"/>
        <v>0</v>
      </c>
      <c r="BR40" s="32">
        <f t="shared" ca="1" si="20"/>
        <v>0</v>
      </c>
      <c r="BS40" s="32">
        <f t="shared" ca="1" si="21"/>
        <v>0</v>
      </c>
      <c r="BT40" s="32">
        <f t="shared" ca="1" si="22"/>
        <v>0</v>
      </c>
      <c r="BU40" s="32">
        <f t="shared" ca="1" si="23"/>
        <v>0</v>
      </c>
      <c r="BV40" s="32">
        <f t="shared" ca="1" si="24"/>
        <v>0</v>
      </c>
      <c r="BW40" s="32">
        <f t="shared" ca="1" si="25"/>
        <v>410.4799999999999</v>
      </c>
      <c r="BX40" s="32">
        <f t="shared" ca="1" si="26"/>
        <v>1406.8100000000004</v>
      </c>
    </row>
    <row r="41" spans="1:76">
      <c r="A41" t="s">
        <v>442</v>
      </c>
      <c r="B41" s="1" t="s">
        <v>70</v>
      </c>
      <c r="C41" t="str">
        <f t="shared" ca="1" si="2"/>
        <v>CRS2</v>
      </c>
      <c r="D41" t="str">
        <f t="shared" ca="1" si="3"/>
        <v>Crossfield Energy Centre #2</v>
      </c>
      <c r="E41" s="31">
        <f ca="1">'Module C Corrected'!CW41-'Module C Initial'!CW41</f>
        <v>0</v>
      </c>
      <c r="F41" s="31">
        <f ca="1">'Module C Corrected'!CX41-'Module C Initial'!CX41</f>
        <v>0</v>
      </c>
      <c r="G41" s="31">
        <f ca="1">'Module C Corrected'!CY41-'Module C Initial'!CY41</f>
        <v>0</v>
      </c>
      <c r="H41" s="31">
        <f ca="1">'Module C Corrected'!CZ41-'Module C Initial'!CZ41</f>
        <v>0</v>
      </c>
      <c r="I41" s="31">
        <f ca="1">'Module C Corrected'!DA41-'Module C Initial'!DA41</f>
        <v>0</v>
      </c>
      <c r="J41" s="31">
        <f ca="1">'Module C Corrected'!DB41-'Module C Initial'!DB41</f>
        <v>0</v>
      </c>
      <c r="K41" s="31">
        <f ca="1">'Module C Corrected'!DC41-'Module C Initial'!DC41</f>
        <v>0</v>
      </c>
      <c r="L41" s="31">
        <f ca="1">'Module C Corrected'!DD41-'Module C Initial'!DD41</f>
        <v>0</v>
      </c>
      <c r="M41" s="31">
        <f ca="1">'Module C Corrected'!DE41-'Module C Initial'!DE41</f>
        <v>0</v>
      </c>
      <c r="N41" s="31">
        <f ca="1">'Module C Corrected'!DF41-'Module C Initial'!DF41</f>
        <v>0</v>
      </c>
      <c r="O41" s="31">
        <f ca="1">'Module C Corrected'!DG41-'Module C Initial'!DG41</f>
        <v>392.88000000000011</v>
      </c>
      <c r="P41" s="31">
        <f ca="1">'Module C Corrected'!DH41-'Module C Initial'!DH41</f>
        <v>1031.8500000000004</v>
      </c>
      <c r="Q41" s="32">
        <f ca="1">'Module C Corrected'!DI41-'Module C Initial'!DI41</f>
        <v>0</v>
      </c>
      <c r="R41" s="32">
        <f ca="1">'Module C Corrected'!DJ41-'Module C Initial'!DJ41</f>
        <v>0</v>
      </c>
      <c r="S41" s="32">
        <f ca="1">'Module C Corrected'!DK41-'Module C Initial'!DK41</f>
        <v>0</v>
      </c>
      <c r="T41" s="32">
        <f ca="1">'Module C Corrected'!DL41-'Module C Initial'!DL41</f>
        <v>0</v>
      </c>
      <c r="U41" s="32">
        <f ca="1">'Module C Corrected'!DM41-'Module C Initial'!DM41</f>
        <v>0</v>
      </c>
      <c r="V41" s="32">
        <f ca="1">'Module C Corrected'!DN41-'Module C Initial'!DN41</f>
        <v>0</v>
      </c>
      <c r="W41" s="32">
        <f ca="1">'Module C Corrected'!DO41-'Module C Initial'!DO41</f>
        <v>0</v>
      </c>
      <c r="X41" s="32">
        <f ca="1">'Module C Corrected'!DP41-'Module C Initial'!DP41</f>
        <v>0</v>
      </c>
      <c r="Y41" s="32">
        <f ca="1">'Module C Corrected'!DQ41-'Module C Initial'!DQ41</f>
        <v>0</v>
      </c>
      <c r="Z41" s="32">
        <f ca="1">'Module C Corrected'!DR41-'Module C Initial'!DR41</f>
        <v>0</v>
      </c>
      <c r="AA41" s="32">
        <f ca="1">'Module C Corrected'!DS41-'Module C Initial'!DS41</f>
        <v>19.650000000000006</v>
      </c>
      <c r="AB41" s="32">
        <f ca="1">'Module C Corrected'!DT41-'Module C Initial'!DT41</f>
        <v>51.589999999999975</v>
      </c>
      <c r="AC41" s="31">
        <f ca="1">'Module C Corrected'!DU41-'Module C Initial'!DU41</f>
        <v>0</v>
      </c>
      <c r="AD41" s="31">
        <f ca="1">'Module C Corrected'!DV41-'Module C Initial'!DV41</f>
        <v>0</v>
      </c>
      <c r="AE41" s="31">
        <f ca="1">'Module C Corrected'!DW41-'Module C Initial'!DW41</f>
        <v>0</v>
      </c>
      <c r="AF41" s="31">
        <f ca="1">'Module C Corrected'!DX41-'Module C Initial'!DX41</f>
        <v>0</v>
      </c>
      <c r="AG41" s="31">
        <f ca="1">'Module C Corrected'!DY41-'Module C Initial'!DY41</f>
        <v>0</v>
      </c>
      <c r="AH41" s="31">
        <f ca="1">'Module C Corrected'!DZ41-'Module C Initial'!DZ41</f>
        <v>0</v>
      </c>
      <c r="AI41" s="31">
        <f ca="1">'Module C Corrected'!EA41-'Module C Initial'!EA41</f>
        <v>0</v>
      </c>
      <c r="AJ41" s="31">
        <f ca="1">'Module C Corrected'!EB41-'Module C Initial'!EB41</f>
        <v>0</v>
      </c>
      <c r="AK41" s="31">
        <f ca="1">'Module C Corrected'!EC41-'Module C Initial'!EC41</f>
        <v>0</v>
      </c>
      <c r="AL41" s="31">
        <f ca="1">'Module C Corrected'!ED41-'Module C Initial'!ED41</f>
        <v>0</v>
      </c>
      <c r="AM41" s="31">
        <f ca="1">'Module C Corrected'!EE41-'Module C Initial'!EE41</f>
        <v>119.47000000000003</v>
      </c>
      <c r="AN41" s="31">
        <f ca="1">'Module C Corrected'!EF41-'Module C Initial'!EF41</f>
        <v>312.06999999999994</v>
      </c>
      <c r="AO41" s="32">
        <f t="shared" ref="AO41:AZ62" ca="1" si="30">E41+Q41+AC41</f>
        <v>0</v>
      </c>
      <c r="AP41" s="32">
        <f t="shared" ca="1" si="30"/>
        <v>0</v>
      </c>
      <c r="AQ41" s="32">
        <f t="shared" ca="1" si="30"/>
        <v>0</v>
      </c>
      <c r="AR41" s="32">
        <f t="shared" ca="1" si="30"/>
        <v>0</v>
      </c>
      <c r="AS41" s="32">
        <f t="shared" ca="1" si="30"/>
        <v>0</v>
      </c>
      <c r="AT41" s="32">
        <f t="shared" ca="1" si="30"/>
        <v>0</v>
      </c>
      <c r="AU41" s="32">
        <f t="shared" ca="1" si="30"/>
        <v>0</v>
      </c>
      <c r="AV41" s="32">
        <f t="shared" ca="1" si="30"/>
        <v>0</v>
      </c>
      <c r="AW41" s="32">
        <f t="shared" ca="1" si="30"/>
        <v>0</v>
      </c>
      <c r="AX41" s="32">
        <f t="shared" ca="1" si="30"/>
        <v>0</v>
      </c>
      <c r="AY41" s="32">
        <f t="shared" ca="1" si="30"/>
        <v>532.00000000000011</v>
      </c>
      <c r="AZ41" s="32">
        <f t="shared" ca="1" si="30"/>
        <v>1395.5100000000002</v>
      </c>
      <c r="BA41" s="31">
        <f t="shared" ca="1" si="28"/>
        <v>0</v>
      </c>
      <c r="BB41" s="31">
        <f t="shared" ca="1" si="5"/>
        <v>0</v>
      </c>
      <c r="BC41" s="31">
        <f t="shared" ca="1" si="6"/>
        <v>0</v>
      </c>
      <c r="BD41" s="31">
        <f t="shared" ca="1" si="7"/>
        <v>0</v>
      </c>
      <c r="BE41" s="31">
        <f t="shared" ca="1" si="8"/>
        <v>0</v>
      </c>
      <c r="BF41" s="31">
        <f t="shared" ca="1" si="9"/>
        <v>0</v>
      </c>
      <c r="BG41" s="31">
        <f t="shared" ca="1" si="10"/>
        <v>0</v>
      </c>
      <c r="BH41" s="31">
        <f t="shared" ca="1" si="11"/>
        <v>0</v>
      </c>
      <c r="BI41" s="31">
        <f t="shared" ca="1" si="12"/>
        <v>0</v>
      </c>
      <c r="BJ41" s="31">
        <f t="shared" ca="1" si="13"/>
        <v>0</v>
      </c>
      <c r="BK41" s="31">
        <f t="shared" ca="1" si="14"/>
        <v>4.5999999999999996</v>
      </c>
      <c r="BL41" s="31">
        <f t="shared" ca="1" si="15"/>
        <v>12.09</v>
      </c>
      <c r="BM41" s="32">
        <f t="shared" ca="1" si="29"/>
        <v>0</v>
      </c>
      <c r="BN41" s="32">
        <f t="shared" ca="1" si="16"/>
        <v>0</v>
      </c>
      <c r="BO41" s="32">
        <f t="shared" ca="1" si="17"/>
        <v>0</v>
      </c>
      <c r="BP41" s="32">
        <f t="shared" ca="1" si="18"/>
        <v>0</v>
      </c>
      <c r="BQ41" s="32">
        <f t="shared" ca="1" si="19"/>
        <v>0</v>
      </c>
      <c r="BR41" s="32">
        <f t="shared" ca="1" si="20"/>
        <v>0</v>
      </c>
      <c r="BS41" s="32">
        <f t="shared" ca="1" si="21"/>
        <v>0</v>
      </c>
      <c r="BT41" s="32">
        <f t="shared" ca="1" si="22"/>
        <v>0</v>
      </c>
      <c r="BU41" s="32">
        <f t="shared" ca="1" si="23"/>
        <v>0</v>
      </c>
      <c r="BV41" s="32">
        <f t="shared" ca="1" si="24"/>
        <v>0</v>
      </c>
      <c r="BW41" s="32">
        <f t="shared" ca="1" si="25"/>
        <v>536.60000000000014</v>
      </c>
      <c r="BX41" s="32">
        <f t="shared" ca="1" si="26"/>
        <v>1407.6000000000001</v>
      </c>
    </row>
    <row r="42" spans="1:76">
      <c r="A42" t="s">
        <v>442</v>
      </c>
      <c r="B42" s="1" t="s">
        <v>71</v>
      </c>
      <c r="C42" t="str">
        <f t="shared" ca="1" si="2"/>
        <v>CRS3</v>
      </c>
      <c r="D42" t="str">
        <f t="shared" ca="1" si="3"/>
        <v>Crossfield Energy Centre #3</v>
      </c>
      <c r="E42" s="31">
        <f ca="1">'Module C Corrected'!CW42-'Module C Initial'!CW42</f>
        <v>0</v>
      </c>
      <c r="F42" s="31">
        <f ca="1">'Module C Corrected'!CX42-'Module C Initial'!CX42</f>
        <v>0</v>
      </c>
      <c r="G42" s="31">
        <f ca="1">'Module C Corrected'!CY42-'Module C Initial'!CY42</f>
        <v>0</v>
      </c>
      <c r="H42" s="31">
        <f ca="1">'Module C Corrected'!CZ42-'Module C Initial'!CZ42</f>
        <v>0</v>
      </c>
      <c r="I42" s="31">
        <f ca="1">'Module C Corrected'!DA42-'Module C Initial'!DA42</f>
        <v>0</v>
      </c>
      <c r="J42" s="31">
        <f ca="1">'Module C Corrected'!DB42-'Module C Initial'!DB42</f>
        <v>0</v>
      </c>
      <c r="K42" s="31">
        <f ca="1">'Module C Corrected'!DC42-'Module C Initial'!DC42</f>
        <v>0</v>
      </c>
      <c r="L42" s="31">
        <f ca="1">'Module C Corrected'!DD42-'Module C Initial'!DD42</f>
        <v>0</v>
      </c>
      <c r="M42" s="31">
        <f ca="1">'Module C Corrected'!DE42-'Module C Initial'!DE42</f>
        <v>0</v>
      </c>
      <c r="N42" s="31">
        <f ca="1">'Module C Corrected'!DF42-'Module C Initial'!DF42</f>
        <v>0</v>
      </c>
      <c r="O42" s="31">
        <f ca="1">'Module C Corrected'!DG42-'Module C Initial'!DG42</f>
        <v>0</v>
      </c>
      <c r="P42" s="31">
        <f ca="1">'Module C Corrected'!DH42-'Module C Initial'!DH42</f>
        <v>37.640000000000327</v>
      </c>
      <c r="Q42" s="32">
        <f ca="1">'Module C Corrected'!DI42-'Module C Initial'!DI42</f>
        <v>0</v>
      </c>
      <c r="R42" s="32">
        <f ca="1">'Module C Corrected'!DJ42-'Module C Initial'!DJ42</f>
        <v>0</v>
      </c>
      <c r="S42" s="32">
        <f ca="1">'Module C Corrected'!DK42-'Module C Initial'!DK42</f>
        <v>0</v>
      </c>
      <c r="T42" s="32">
        <f ca="1">'Module C Corrected'!DL42-'Module C Initial'!DL42</f>
        <v>0</v>
      </c>
      <c r="U42" s="32">
        <f ca="1">'Module C Corrected'!DM42-'Module C Initial'!DM42</f>
        <v>0</v>
      </c>
      <c r="V42" s="32">
        <f ca="1">'Module C Corrected'!DN42-'Module C Initial'!DN42</f>
        <v>0</v>
      </c>
      <c r="W42" s="32">
        <f ca="1">'Module C Corrected'!DO42-'Module C Initial'!DO42</f>
        <v>0</v>
      </c>
      <c r="X42" s="32">
        <f ca="1">'Module C Corrected'!DP42-'Module C Initial'!DP42</f>
        <v>0</v>
      </c>
      <c r="Y42" s="32">
        <f ca="1">'Module C Corrected'!DQ42-'Module C Initial'!DQ42</f>
        <v>0</v>
      </c>
      <c r="Z42" s="32">
        <f ca="1">'Module C Corrected'!DR42-'Module C Initial'!DR42</f>
        <v>0</v>
      </c>
      <c r="AA42" s="32">
        <f ca="1">'Module C Corrected'!DS42-'Module C Initial'!DS42</f>
        <v>0</v>
      </c>
      <c r="AB42" s="32">
        <f ca="1">'Module C Corrected'!DT42-'Module C Initial'!DT42</f>
        <v>1.8799999999999955</v>
      </c>
      <c r="AC42" s="31">
        <f ca="1">'Module C Corrected'!DU42-'Module C Initial'!DU42</f>
        <v>0</v>
      </c>
      <c r="AD42" s="31">
        <f ca="1">'Module C Corrected'!DV42-'Module C Initial'!DV42</f>
        <v>0</v>
      </c>
      <c r="AE42" s="31">
        <f ca="1">'Module C Corrected'!DW42-'Module C Initial'!DW42</f>
        <v>0</v>
      </c>
      <c r="AF42" s="31">
        <f ca="1">'Module C Corrected'!DX42-'Module C Initial'!DX42</f>
        <v>0</v>
      </c>
      <c r="AG42" s="31">
        <f ca="1">'Module C Corrected'!DY42-'Module C Initial'!DY42</f>
        <v>0</v>
      </c>
      <c r="AH42" s="31">
        <f ca="1">'Module C Corrected'!DZ42-'Module C Initial'!DZ42</f>
        <v>0</v>
      </c>
      <c r="AI42" s="31">
        <f ca="1">'Module C Corrected'!EA42-'Module C Initial'!EA42</f>
        <v>0</v>
      </c>
      <c r="AJ42" s="31">
        <f ca="1">'Module C Corrected'!EB42-'Module C Initial'!EB42</f>
        <v>0</v>
      </c>
      <c r="AK42" s="31">
        <f ca="1">'Module C Corrected'!EC42-'Module C Initial'!EC42</f>
        <v>0</v>
      </c>
      <c r="AL42" s="31">
        <f ca="1">'Module C Corrected'!ED42-'Module C Initial'!ED42</f>
        <v>0</v>
      </c>
      <c r="AM42" s="31">
        <f ca="1">'Module C Corrected'!EE42-'Module C Initial'!EE42</f>
        <v>0</v>
      </c>
      <c r="AN42" s="31">
        <f ca="1">'Module C Corrected'!EF42-'Module C Initial'!EF42</f>
        <v>11.380000000000109</v>
      </c>
      <c r="AO42" s="32">
        <f t="shared" ca="1" si="30"/>
        <v>0</v>
      </c>
      <c r="AP42" s="32">
        <f t="shared" ca="1" si="30"/>
        <v>0</v>
      </c>
      <c r="AQ42" s="32">
        <f t="shared" ca="1" si="30"/>
        <v>0</v>
      </c>
      <c r="AR42" s="32">
        <f t="shared" ca="1" si="30"/>
        <v>0</v>
      </c>
      <c r="AS42" s="32">
        <f t="shared" ca="1" si="30"/>
        <v>0</v>
      </c>
      <c r="AT42" s="32">
        <f t="shared" ca="1" si="30"/>
        <v>0</v>
      </c>
      <c r="AU42" s="32">
        <f t="shared" ca="1" si="30"/>
        <v>0</v>
      </c>
      <c r="AV42" s="32">
        <f t="shared" ca="1" si="30"/>
        <v>0</v>
      </c>
      <c r="AW42" s="32">
        <f t="shared" ca="1" si="30"/>
        <v>0</v>
      </c>
      <c r="AX42" s="32">
        <f t="shared" ca="1" si="30"/>
        <v>0</v>
      </c>
      <c r="AY42" s="32">
        <f t="shared" ca="1" si="30"/>
        <v>0</v>
      </c>
      <c r="AZ42" s="32">
        <f t="shared" ca="1" si="30"/>
        <v>50.900000000000432</v>
      </c>
      <c r="BA42" s="31">
        <f t="shared" ca="1" si="28"/>
        <v>0</v>
      </c>
      <c r="BB42" s="31">
        <f t="shared" ca="1" si="5"/>
        <v>0</v>
      </c>
      <c r="BC42" s="31">
        <f t="shared" ca="1" si="6"/>
        <v>0</v>
      </c>
      <c r="BD42" s="31">
        <f t="shared" ca="1" si="7"/>
        <v>0</v>
      </c>
      <c r="BE42" s="31">
        <f t="shared" ca="1" si="8"/>
        <v>0</v>
      </c>
      <c r="BF42" s="31">
        <f t="shared" ca="1" si="9"/>
        <v>0</v>
      </c>
      <c r="BG42" s="31">
        <f t="shared" ca="1" si="10"/>
        <v>0</v>
      </c>
      <c r="BH42" s="31">
        <f t="shared" ca="1" si="11"/>
        <v>0</v>
      </c>
      <c r="BI42" s="31">
        <f t="shared" ca="1" si="12"/>
        <v>0</v>
      </c>
      <c r="BJ42" s="31">
        <f t="shared" ca="1" si="13"/>
        <v>0</v>
      </c>
      <c r="BK42" s="31">
        <f t="shared" ca="1" si="14"/>
        <v>0</v>
      </c>
      <c r="BL42" s="31">
        <f t="shared" ca="1" si="15"/>
        <v>0.44</v>
      </c>
      <c r="BM42" s="32">
        <f t="shared" ca="1" si="29"/>
        <v>0</v>
      </c>
      <c r="BN42" s="32">
        <f t="shared" ca="1" si="16"/>
        <v>0</v>
      </c>
      <c r="BO42" s="32">
        <f t="shared" ca="1" si="17"/>
        <v>0</v>
      </c>
      <c r="BP42" s="32">
        <f t="shared" ca="1" si="18"/>
        <v>0</v>
      </c>
      <c r="BQ42" s="32">
        <f t="shared" ca="1" si="19"/>
        <v>0</v>
      </c>
      <c r="BR42" s="32">
        <f t="shared" ca="1" si="20"/>
        <v>0</v>
      </c>
      <c r="BS42" s="32">
        <f t="shared" ca="1" si="21"/>
        <v>0</v>
      </c>
      <c r="BT42" s="32">
        <f t="shared" ca="1" si="22"/>
        <v>0</v>
      </c>
      <c r="BU42" s="32">
        <f t="shared" ca="1" si="23"/>
        <v>0</v>
      </c>
      <c r="BV42" s="32">
        <f t="shared" ca="1" si="24"/>
        <v>0</v>
      </c>
      <c r="BW42" s="32">
        <f t="shared" ca="1" si="25"/>
        <v>0</v>
      </c>
      <c r="BX42" s="32">
        <f t="shared" ca="1" si="26"/>
        <v>51.34000000000043</v>
      </c>
    </row>
    <row r="43" spans="1:76">
      <c r="A43" t="s">
        <v>509</v>
      </c>
      <c r="B43" s="1" t="s">
        <v>55</v>
      </c>
      <c r="C43" t="str">
        <f t="shared" ca="1" si="2"/>
        <v>CRWD</v>
      </c>
      <c r="D43" t="str">
        <f t="shared" ca="1" si="3"/>
        <v>Cowley Ridge Phase 2 Wind Facility</v>
      </c>
      <c r="E43" s="31">
        <f ca="1">'Module C Corrected'!CW43-'Module C Initial'!CW43</f>
        <v>0</v>
      </c>
      <c r="F43" s="31">
        <f ca="1">'Module C Corrected'!CX43-'Module C Initial'!CX43</f>
        <v>0</v>
      </c>
      <c r="G43" s="31">
        <f ca="1">'Module C Corrected'!CY43-'Module C Initial'!CY43</f>
        <v>0</v>
      </c>
      <c r="H43" s="31">
        <f ca="1">'Module C Corrected'!CZ43-'Module C Initial'!CZ43</f>
        <v>0</v>
      </c>
      <c r="I43" s="31">
        <f ca="1">'Module C Corrected'!DA43-'Module C Initial'!DA43</f>
        <v>0</v>
      </c>
      <c r="J43" s="31">
        <f ca="1">'Module C Corrected'!DB43-'Module C Initial'!DB43</f>
        <v>0</v>
      </c>
      <c r="K43" s="31">
        <f ca="1">'Module C Corrected'!DC43-'Module C Initial'!DC43</f>
        <v>0</v>
      </c>
      <c r="L43" s="31">
        <f ca="1">'Module C Corrected'!DD43-'Module C Initial'!DD43</f>
        <v>0</v>
      </c>
      <c r="M43" s="31">
        <f ca="1">'Module C Corrected'!DE43-'Module C Initial'!DE43</f>
        <v>0</v>
      </c>
      <c r="N43" s="31">
        <f ca="1">'Module C Corrected'!DF43-'Module C Initial'!DF43</f>
        <v>0</v>
      </c>
      <c r="O43" s="31">
        <f ca="1">'Module C Corrected'!DG43-'Module C Initial'!DG43</f>
        <v>20.360000000000582</v>
      </c>
      <c r="P43" s="31">
        <f ca="1">'Module C Corrected'!DH43-'Module C Initial'!DH43</f>
        <v>7.8599999999987631</v>
      </c>
      <c r="Q43" s="32">
        <f ca="1">'Module C Corrected'!DI43-'Module C Initial'!DI43</f>
        <v>0</v>
      </c>
      <c r="R43" s="32">
        <f ca="1">'Module C Corrected'!DJ43-'Module C Initial'!DJ43</f>
        <v>0</v>
      </c>
      <c r="S43" s="32">
        <f ca="1">'Module C Corrected'!DK43-'Module C Initial'!DK43</f>
        <v>0</v>
      </c>
      <c r="T43" s="32">
        <f ca="1">'Module C Corrected'!DL43-'Module C Initial'!DL43</f>
        <v>0</v>
      </c>
      <c r="U43" s="32">
        <f ca="1">'Module C Corrected'!DM43-'Module C Initial'!DM43</f>
        <v>0</v>
      </c>
      <c r="V43" s="32">
        <f ca="1">'Module C Corrected'!DN43-'Module C Initial'!DN43</f>
        <v>0</v>
      </c>
      <c r="W43" s="32">
        <f ca="1">'Module C Corrected'!DO43-'Module C Initial'!DO43</f>
        <v>0</v>
      </c>
      <c r="X43" s="32">
        <f ca="1">'Module C Corrected'!DP43-'Module C Initial'!DP43</f>
        <v>0</v>
      </c>
      <c r="Y43" s="32">
        <f ca="1">'Module C Corrected'!DQ43-'Module C Initial'!DQ43</f>
        <v>0</v>
      </c>
      <c r="Z43" s="32">
        <f ca="1">'Module C Corrected'!DR43-'Module C Initial'!DR43</f>
        <v>0</v>
      </c>
      <c r="AA43" s="32">
        <f ca="1">'Module C Corrected'!DS43-'Module C Initial'!DS43</f>
        <v>1.0099999999999909</v>
      </c>
      <c r="AB43" s="32">
        <f ca="1">'Module C Corrected'!DT43-'Module C Initial'!DT43</f>
        <v>0.3900000000000432</v>
      </c>
      <c r="AC43" s="31">
        <f ca="1">'Module C Corrected'!DU43-'Module C Initial'!DU43</f>
        <v>0</v>
      </c>
      <c r="AD43" s="31">
        <f ca="1">'Module C Corrected'!DV43-'Module C Initial'!DV43</f>
        <v>0</v>
      </c>
      <c r="AE43" s="31">
        <f ca="1">'Module C Corrected'!DW43-'Module C Initial'!DW43</f>
        <v>0</v>
      </c>
      <c r="AF43" s="31">
        <f ca="1">'Module C Corrected'!DX43-'Module C Initial'!DX43</f>
        <v>0</v>
      </c>
      <c r="AG43" s="31">
        <f ca="1">'Module C Corrected'!DY43-'Module C Initial'!DY43</f>
        <v>0</v>
      </c>
      <c r="AH43" s="31">
        <f ca="1">'Module C Corrected'!DZ43-'Module C Initial'!DZ43</f>
        <v>0</v>
      </c>
      <c r="AI43" s="31">
        <f ca="1">'Module C Corrected'!EA43-'Module C Initial'!EA43</f>
        <v>0</v>
      </c>
      <c r="AJ43" s="31">
        <f ca="1">'Module C Corrected'!EB43-'Module C Initial'!EB43</f>
        <v>0</v>
      </c>
      <c r="AK43" s="31">
        <f ca="1">'Module C Corrected'!EC43-'Module C Initial'!EC43</f>
        <v>0</v>
      </c>
      <c r="AL43" s="31">
        <f ca="1">'Module C Corrected'!ED43-'Module C Initial'!ED43</f>
        <v>0</v>
      </c>
      <c r="AM43" s="31">
        <f ca="1">'Module C Corrected'!EE43-'Module C Initial'!EE43</f>
        <v>6.1900000000005093</v>
      </c>
      <c r="AN43" s="31">
        <f ca="1">'Module C Corrected'!EF43-'Module C Initial'!EF43</f>
        <v>2.3799999999998818</v>
      </c>
      <c r="AO43" s="32">
        <f t="shared" ca="1" si="30"/>
        <v>0</v>
      </c>
      <c r="AP43" s="32">
        <f t="shared" ca="1" si="30"/>
        <v>0</v>
      </c>
      <c r="AQ43" s="32">
        <f t="shared" ca="1" si="30"/>
        <v>0</v>
      </c>
      <c r="AR43" s="32">
        <f t="shared" ca="1" si="30"/>
        <v>0</v>
      </c>
      <c r="AS43" s="32">
        <f t="shared" ca="1" si="30"/>
        <v>0</v>
      </c>
      <c r="AT43" s="32">
        <f t="shared" ca="1" si="30"/>
        <v>0</v>
      </c>
      <c r="AU43" s="32">
        <f t="shared" ca="1" si="30"/>
        <v>0</v>
      </c>
      <c r="AV43" s="32">
        <f t="shared" ca="1" si="30"/>
        <v>0</v>
      </c>
      <c r="AW43" s="32">
        <f t="shared" ca="1" si="30"/>
        <v>0</v>
      </c>
      <c r="AX43" s="32">
        <f t="shared" ca="1" si="30"/>
        <v>0</v>
      </c>
      <c r="AY43" s="32">
        <f t="shared" ca="1" si="30"/>
        <v>27.560000000001082</v>
      </c>
      <c r="AZ43" s="32">
        <f t="shared" ca="1" si="30"/>
        <v>10.629999999998688</v>
      </c>
      <c r="BA43" s="31">
        <f t="shared" ca="1" si="28"/>
        <v>0</v>
      </c>
      <c r="BB43" s="31">
        <f t="shared" ca="1" si="5"/>
        <v>0</v>
      </c>
      <c r="BC43" s="31">
        <f t="shared" ca="1" si="6"/>
        <v>0</v>
      </c>
      <c r="BD43" s="31">
        <f t="shared" ca="1" si="7"/>
        <v>0</v>
      </c>
      <c r="BE43" s="31">
        <f t="shared" ca="1" si="8"/>
        <v>0</v>
      </c>
      <c r="BF43" s="31">
        <f t="shared" ca="1" si="9"/>
        <v>0</v>
      </c>
      <c r="BG43" s="31">
        <f t="shared" ca="1" si="10"/>
        <v>0</v>
      </c>
      <c r="BH43" s="31">
        <f t="shared" ca="1" si="11"/>
        <v>0</v>
      </c>
      <c r="BI43" s="31">
        <f t="shared" ca="1" si="12"/>
        <v>0</v>
      </c>
      <c r="BJ43" s="31">
        <f t="shared" ca="1" si="13"/>
        <v>0</v>
      </c>
      <c r="BK43" s="31">
        <f t="shared" ca="1" si="14"/>
        <v>0.24</v>
      </c>
      <c r="BL43" s="31">
        <f t="shared" ca="1" si="15"/>
        <v>0.09</v>
      </c>
      <c r="BM43" s="32">
        <f t="shared" ca="1" si="29"/>
        <v>0</v>
      </c>
      <c r="BN43" s="32">
        <f t="shared" ca="1" si="16"/>
        <v>0</v>
      </c>
      <c r="BO43" s="32">
        <f t="shared" ca="1" si="17"/>
        <v>0</v>
      </c>
      <c r="BP43" s="32">
        <f t="shared" ca="1" si="18"/>
        <v>0</v>
      </c>
      <c r="BQ43" s="32">
        <f t="shared" ca="1" si="19"/>
        <v>0</v>
      </c>
      <c r="BR43" s="32">
        <f t="shared" ca="1" si="20"/>
        <v>0</v>
      </c>
      <c r="BS43" s="32">
        <f t="shared" ca="1" si="21"/>
        <v>0</v>
      </c>
      <c r="BT43" s="32">
        <f t="shared" ca="1" si="22"/>
        <v>0</v>
      </c>
      <c r="BU43" s="32">
        <f t="shared" ca="1" si="23"/>
        <v>0</v>
      </c>
      <c r="BV43" s="32">
        <f t="shared" ca="1" si="24"/>
        <v>0</v>
      </c>
      <c r="BW43" s="32">
        <f t="shared" ca="1" si="25"/>
        <v>27.800000000001081</v>
      </c>
      <c r="BX43" s="32">
        <f t="shared" ca="1" si="26"/>
        <v>10.719999999998688</v>
      </c>
    </row>
    <row r="44" spans="1:76">
      <c r="A44" t="s">
        <v>536</v>
      </c>
      <c r="B44" s="1" t="s">
        <v>365</v>
      </c>
      <c r="C44" t="str">
        <f t="shared" ca="1" si="2"/>
        <v>BCHIMP</v>
      </c>
      <c r="D44" t="str">
        <f t="shared" ca="1" si="3"/>
        <v>Alberta-BC Intertie - Import</v>
      </c>
      <c r="E44" s="31">
        <f ca="1">'Module C Corrected'!CW44-'Module C Initial'!CW44</f>
        <v>0</v>
      </c>
      <c r="F44" s="31">
        <f ca="1">'Module C Corrected'!CX44-'Module C Initial'!CX44</f>
        <v>0</v>
      </c>
      <c r="G44" s="31">
        <f ca="1">'Module C Corrected'!CY44-'Module C Initial'!CY44</f>
        <v>0</v>
      </c>
      <c r="H44" s="31">
        <f ca="1">'Module C Corrected'!CZ44-'Module C Initial'!CZ44</f>
        <v>0</v>
      </c>
      <c r="I44" s="31">
        <f ca="1">'Module C Corrected'!DA44-'Module C Initial'!DA44</f>
        <v>0</v>
      </c>
      <c r="J44" s="31">
        <f ca="1">'Module C Corrected'!DB44-'Module C Initial'!DB44</f>
        <v>0</v>
      </c>
      <c r="K44" s="31">
        <f ca="1">'Module C Corrected'!DC44-'Module C Initial'!DC44</f>
        <v>4.5300000000000296</v>
      </c>
      <c r="L44" s="31">
        <f ca="1">'Module C Corrected'!DD44-'Module C Initial'!DD44</f>
        <v>0</v>
      </c>
      <c r="M44" s="31">
        <f ca="1">'Module C Corrected'!DE44-'Module C Initial'!DE44</f>
        <v>0</v>
      </c>
      <c r="N44" s="31">
        <f ca="1">'Module C Corrected'!DF44-'Module C Initial'!DF44</f>
        <v>0</v>
      </c>
      <c r="O44" s="31">
        <f ca="1">'Module C Corrected'!DG44-'Module C Initial'!DG44</f>
        <v>0</v>
      </c>
      <c r="P44" s="31">
        <f ca="1">'Module C Corrected'!DH44-'Module C Initial'!DH44</f>
        <v>0</v>
      </c>
      <c r="Q44" s="32">
        <f ca="1">'Module C Corrected'!DI44-'Module C Initial'!DI44</f>
        <v>0</v>
      </c>
      <c r="R44" s="32">
        <f ca="1">'Module C Corrected'!DJ44-'Module C Initial'!DJ44</f>
        <v>0</v>
      </c>
      <c r="S44" s="32">
        <f ca="1">'Module C Corrected'!DK44-'Module C Initial'!DK44</f>
        <v>0</v>
      </c>
      <c r="T44" s="32">
        <f ca="1">'Module C Corrected'!DL44-'Module C Initial'!DL44</f>
        <v>0</v>
      </c>
      <c r="U44" s="32">
        <f ca="1">'Module C Corrected'!DM44-'Module C Initial'!DM44</f>
        <v>0</v>
      </c>
      <c r="V44" s="32">
        <f ca="1">'Module C Corrected'!DN44-'Module C Initial'!DN44</f>
        <v>0</v>
      </c>
      <c r="W44" s="32">
        <f ca="1">'Module C Corrected'!DO44-'Module C Initial'!DO44</f>
        <v>0.22999999999999687</v>
      </c>
      <c r="X44" s="32">
        <f ca="1">'Module C Corrected'!DP44-'Module C Initial'!DP44</f>
        <v>0</v>
      </c>
      <c r="Y44" s="32">
        <f ca="1">'Module C Corrected'!DQ44-'Module C Initial'!DQ44</f>
        <v>0</v>
      </c>
      <c r="Z44" s="32">
        <f ca="1">'Module C Corrected'!DR44-'Module C Initial'!DR44</f>
        <v>0</v>
      </c>
      <c r="AA44" s="32">
        <f ca="1">'Module C Corrected'!DS44-'Module C Initial'!DS44</f>
        <v>0</v>
      </c>
      <c r="AB44" s="32">
        <f ca="1">'Module C Corrected'!DT44-'Module C Initial'!DT44</f>
        <v>0</v>
      </c>
      <c r="AC44" s="31">
        <f ca="1">'Module C Corrected'!DU44-'Module C Initial'!DU44</f>
        <v>0</v>
      </c>
      <c r="AD44" s="31">
        <f ca="1">'Module C Corrected'!DV44-'Module C Initial'!DV44</f>
        <v>0</v>
      </c>
      <c r="AE44" s="31">
        <f ca="1">'Module C Corrected'!DW44-'Module C Initial'!DW44</f>
        <v>0</v>
      </c>
      <c r="AF44" s="31">
        <f ca="1">'Module C Corrected'!DX44-'Module C Initial'!DX44</f>
        <v>0</v>
      </c>
      <c r="AG44" s="31">
        <f ca="1">'Module C Corrected'!DY44-'Module C Initial'!DY44</f>
        <v>0</v>
      </c>
      <c r="AH44" s="31">
        <f ca="1">'Module C Corrected'!DZ44-'Module C Initial'!DZ44</f>
        <v>0</v>
      </c>
      <c r="AI44" s="31">
        <f ca="1">'Module C Corrected'!EA44-'Module C Initial'!EA44</f>
        <v>1.4099999999999966</v>
      </c>
      <c r="AJ44" s="31">
        <f ca="1">'Module C Corrected'!EB44-'Module C Initial'!EB44</f>
        <v>0</v>
      </c>
      <c r="AK44" s="31">
        <f ca="1">'Module C Corrected'!EC44-'Module C Initial'!EC44</f>
        <v>0</v>
      </c>
      <c r="AL44" s="31">
        <f ca="1">'Module C Corrected'!ED44-'Module C Initial'!ED44</f>
        <v>0</v>
      </c>
      <c r="AM44" s="31">
        <f ca="1">'Module C Corrected'!EE44-'Module C Initial'!EE44</f>
        <v>0</v>
      </c>
      <c r="AN44" s="31">
        <f ca="1">'Module C Corrected'!EF44-'Module C Initial'!EF44</f>
        <v>0</v>
      </c>
      <c r="AO44" s="32">
        <f t="shared" ca="1" si="30"/>
        <v>0</v>
      </c>
      <c r="AP44" s="32">
        <f t="shared" ca="1" si="30"/>
        <v>0</v>
      </c>
      <c r="AQ44" s="32">
        <f t="shared" ca="1" si="30"/>
        <v>0</v>
      </c>
      <c r="AR44" s="32">
        <f t="shared" ca="1" si="30"/>
        <v>0</v>
      </c>
      <c r="AS44" s="32">
        <f t="shared" ca="1" si="30"/>
        <v>0</v>
      </c>
      <c r="AT44" s="32">
        <f t="shared" ca="1" si="30"/>
        <v>0</v>
      </c>
      <c r="AU44" s="32">
        <f t="shared" ca="1" si="30"/>
        <v>6.170000000000023</v>
      </c>
      <c r="AV44" s="32">
        <f t="shared" ca="1" si="30"/>
        <v>0</v>
      </c>
      <c r="AW44" s="32">
        <f t="shared" ca="1" si="30"/>
        <v>0</v>
      </c>
      <c r="AX44" s="32">
        <f t="shared" ca="1" si="30"/>
        <v>0</v>
      </c>
      <c r="AY44" s="32">
        <f t="shared" ca="1" si="30"/>
        <v>0</v>
      </c>
      <c r="AZ44" s="32">
        <f t="shared" ca="1" si="30"/>
        <v>0</v>
      </c>
      <c r="BA44" s="31">
        <f t="shared" ca="1" si="28"/>
        <v>0</v>
      </c>
      <c r="BB44" s="31">
        <f t="shared" ca="1" si="5"/>
        <v>0</v>
      </c>
      <c r="BC44" s="31">
        <f t="shared" ca="1" si="6"/>
        <v>0</v>
      </c>
      <c r="BD44" s="31">
        <f t="shared" ca="1" si="7"/>
        <v>0</v>
      </c>
      <c r="BE44" s="31">
        <f t="shared" ca="1" si="8"/>
        <v>0</v>
      </c>
      <c r="BF44" s="31">
        <f t="shared" ca="1" si="9"/>
        <v>0</v>
      </c>
      <c r="BG44" s="31">
        <f t="shared" ca="1" si="10"/>
        <v>0.05</v>
      </c>
      <c r="BH44" s="31">
        <f t="shared" ca="1" si="11"/>
        <v>0</v>
      </c>
      <c r="BI44" s="31">
        <f t="shared" ca="1" si="12"/>
        <v>0</v>
      </c>
      <c r="BJ44" s="31">
        <f t="shared" ca="1" si="13"/>
        <v>0</v>
      </c>
      <c r="BK44" s="31">
        <f t="shared" ca="1" si="14"/>
        <v>0</v>
      </c>
      <c r="BL44" s="31">
        <f t="shared" ca="1" si="15"/>
        <v>0</v>
      </c>
      <c r="BM44" s="32">
        <f t="shared" ca="1" si="29"/>
        <v>0</v>
      </c>
      <c r="BN44" s="32">
        <f t="shared" ca="1" si="16"/>
        <v>0</v>
      </c>
      <c r="BO44" s="32">
        <f t="shared" ca="1" si="17"/>
        <v>0</v>
      </c>
      <c r="BP44" s="32">
        <f t="shared" ca="1" si="18"/>
        <v>0</v>
      </c>
      <c r="BQ44" s="32">
        <f t="shared" ca="1" si="19"/>
        <v>0</v>
      </c>
      <c r="BR44" s="32">
        <f t="shared" ca="1" si="20"/>
        <v>0</v>
      </c>
      <c r="BS44" s="32">
        <f t="shared" ca="1" si="21"/>
        <v>6.2200000000000228</v>
      </c>
      <c r="BT44" s="32">
        <f t="shared" ca="1" si="22"/>
        <v>0</v>
      </c>
      <c r="BU44" s="32">
        <f t="shared" ca="1" si="23"/>
        <v>0</v>
      </c>
      <c r="BV44" s="32">
        <f t="shared" ca="1" si="24"/>
        <v>0</v>
      </c>
      <c r="BW44" s="32">
        <f t="shared" ca="1" si="25"/>
        <v>0</v>
      </c>
      <c r="BX44" s="32">
        <f t="shared" ca="1" si="26"/>
        <v>0</v>
      </c>
    </row>
    <row r="45" spans="1:76">
      <c r="A45" t="s">
        <v>536</v>
      </c>
      <c r="B45" s="1" t="s">
        <v>367</v>
      </c>
      <c r="C45" t="str">
        <f t="shared" ca="1" si="2"/>
        <v>SPCIMP</v>
      </c>
      <c r="D45" t="str">
        <f t="shared" ca="1" si="3"/>
        <v>Alberta-Saskatchewan Intertie - Import</v>
      </c>
      <c r="E45" s="31">
        <f ca="1">'Module C Corrected'!CW45-'Module C Initial'!CW45</f>
        <v>0</v>
      </c>
      <c r="F45" s="31">
        <f ca="1">'Module C Corrected'!CX45-'Module C Initial'!CX45</f>
        <v>0</v>
      </c>
      <c r="G45" s="31">
        <f ca="1">'Module C Corrected'!CY45-'Module C Initial'!CY45</f>
        <v>0</v>
      </c>
      <c r="H45" s="31">
        <f ca="1">'Module C Corrected'!CZ45-'Module C Initial'!CZ45</f>
        <v>2.0000000000000071</v>
      </c>
      <c r="I45" s="31">
        <f ca="1">'Module C Corrected'!DA45-'Module C Initial'!DA45</f>
        <v>4.0699999999999932</v>
      </c>
      <c r="J45" s="31">
        <f ca="1">'Module C Corrected'!DB45-'Module C Initial'!DB45</f>
        <v>0</v>
      </c>
      <c r="K45" s="31">
        <f ca="1">'Module C Corrected'!DC45-'Module C Initial'!DC45</f>
        <v>10.900000000000006</v>
      </c>
      <c r="L45" s="31">
        <f ca="1">'Module C Corrected'!DD45-'Module C Initial'!DD45</f>
        <v>0</v>
      </c>
      <c r="M45" s="31">
        <f ca="1">'Module C Corrected'!DE45-'Module C Initial'!DE45</f>
        <v>2.6799999999999926</v>
      </c>
      <c r="N45" s="31">
        <f ca="1">'Module C Corrected'!DF45-'Module C Initial'!DF45</f>
        <v>0</v>
      </c>
      <c r="O45" s="31">
        <f ca="1">'Module C Corrected'!DG45-'Module C Initial'!DG45</f>
        <v>0</v>
      </c>
      <c r="P45" s="31">
        <f ca="1">'Module C Corrected'!DH45-'Module C Initial'!DH45</f>
        <v>0</v>
      </c>
      <c r="Q45" s="32">
        <f ca="1">'Module C Corrected'!DI45-'Module C Initial'!DI45</f>
        <v>0</v>
      </c>
      <c r="R45" s="32">
        <f ca="1">'Module C Corrected'!DJ45-'Module C Initial'!DJ45</f>
        <v>0</v>
      </c>
      <c r="S45" s="32">
        <f ca="1">'Module C Corrected'!DK45-'Module C Initial'!DK45</f>
        <v>0</v>
      </c>
      <c r="T45" s="32">
        <f ca="1">'Module C Corrected'!DL45-'Module C Initial'!DL45</f>
        <v>9.9999999999999867E-2</v>
      </c>
      <c r="U45" s="32">
        <f ca="1">'Module C Corrected'!DM45-'Module C Initial'!DM45</f>
        <v>0.19999999999999973</v>
      </c>
      <c r="V45" s="32">
        <f ca="1">'Module C Corrected'!DN45-'Module C Initial'!DN45</f>
        <v>0</v>
      </c>
      <c r="W45" s="32">
        <f ca="1">'Module C Corrected'!DO45-'Module C Initial'!DO45</f>
        <v>0.53999999999999915</v>
      </c>
      <c r="X45" s="32">
        <f ca="1">'Module C Corrected'!DP45-'Module C Initial'!DP45</f>
        <v>0</v>
      </c>
      <c r="Y45" s="32">
        <f ca="1">'Module C Corrected'!DQ45-'Module C Initial'!DQ45</f>
        <v>0.14000000000000012</v>
      </c>
      <c r="Z45" s="32">
        <f ca="1">'Module C Corrected'!DR45-'Module C Initial'!DR45</f>
        <v>0</v>
      </c>
      <c r="AA45" s="32">
        <f ca="1">'Module C Corrected'!DS45-'Module C Initial'!DS45</f>
        <v>0</v>
      </c>
      <c r="AB45" s="32">
        <f ca="1">'Module C Corrected'!DT45-'Module C Initial'!DT45</f>
        <v>0</v>
      </c>
      <c r="AC45" s="31">
        <f ca="1">'Module C Corrected'!DU45-'Module C Initial'!DU45</f>
        <v>0</v>
      </c>
      <c r="AD45" s="31">
        <f ca="1">'Module C Corrected'!DV45-'Module C Initial'!DV45</f>
        <v>0</v>
      </c>
      <c r="AE45" s="31">
        <f ca="1">'Module C Corrected'!DW45-'Module C Initial'!DW45</f>
        <v>0</v>
      </c>
      <c r="AF45" s="31">
        <f ca="1">'Module C Corrected'!DX45-'Module C Initial'!DX45</f>
        <v>0.62999999999999901</v>
      </c>
      <c r="AG45" s="31">
        <f ca="1">'Module C Corrected'!DY45-'Module C Initial'!DY45</f>
        <v>1.2699999999999996</v>
      </c>
      <c r="AH45" s="31">
        <f ca="1">'Module C Corrected'!DZ45-'Module C Initial'!DZ45</f>
        <v>0</v>
      </c>
      <c r="AI45" s="31">
        <f ca="1">'Module C Corrected'!EA45-'Module C Initial'!EA45</f>
        <v>3.3800000000000026</v>
      </c>
      <c r="AJ45" s="31">
        <f ca="1">'Module C Corrected'!EB45-'Module C Initial'!EB45</f>
        <v>0</v>
      </c>
      <c r="AK45" s="31">
        <f ca="1">'Module C Corrected'!EC45-'Module C Initial'!EC45</f>
        <v>0.83000000000000007</v>
      </c>
      <c r="AL45" s="31">
        <f ca="1">'Module C Corrected'!ED45-'Module C Initial'!ED45</f>
        <v>0</v>
      </c>
      <c r="AM45" s="31">
        <f ca="1">'Module C Corrected'!EE45-'Module C Initial'!EE45</f>
        <v>0</v>
      </c>
      <c r="AN45" s="31">
        <f ca="1">'Module C Corrected'!EF45-'Module C Initial'!EF45</f>
        <v>0</v>
      </c>
      <c r="AO45" s="32">
        <f t="shared" ca="1" si="30"/>
        <v>0</v>
      </c>
      <c r="AP45" s="32">
        <f t="shared" ca="1" si="30"/>
        <v>0</v>
      </c>
      <c r="AQ45" s="32">
        <f t="shared" ca="1" si="30"/>
        <v>0</v>
      </c>
      <c r="AR45" s="32">
        <f t="shared" ca="1" si="30"/>
        <v>2.7300000000000058</v>
      </c>
      <c r="AS45" s="32">
        <f t="shared" ca="1" si="30"/>
        <v>5.539999999999992</v>
      </c>
      <c r="AT45" s="32">
        <f t="shared" ca="1" si="30"/>
        <v>0</v>
      </c>
      <c r="AU45" s="32">
        <f t="shared" ca="1" si="30"/>
        <v>14.820000000000007</v>
      </c>
      <c r="AV45" s="32">
        <f t="shared" ca="1" si="30"/>
        <v>0</v>
      </c>
      <c r="AW45" s="32">
        <f t="shared" ca="1" si="30"/>
        <v>3.6499999999999928</v>
      </c>
      <c r="AX45" s="32">
        <f t="shared" ca="1" si="30"/>
        <v>0</v>
      </c>
      <c r="AY45" s="32">
        <f t="shared" ca="1" si="30"/>
        <v>0</v>
      </c>
      <c r="AZ45" s="32">
        <f t="shared" ca="1" si="30"/>
        <v>0</v>
      </c>
      <c r="BA45" s="31">
        <f t="shared" ca="1" si="28"/>
        <v>0</v>
      </c>
      <c r="BB45" s="31">
        <f t="shared" ca="1" si="5"/>
        <v>0</v>
      </c>
      <c r="BC45" s="31">
        <f t="shared" ca="1" si="6"/>
        <v>0</v>
      </c>
      <c r="BD45" s="31">
        <f t="shared" ca="1" si="7"/>
        <v>0.02</v>
      </c>
      <c r="BE45" s="31">
        <f t="shared" ca="1" si="8"/>
        <v>0.05</v>
      </c>
      <c r="BF45" s="31">
        <f t="shared" ca="1" si="9"/>
        <v>0</v>
      </c>
      <c r="BG45" s="31">
        <f t="shared" ca="1" si="10"/>
        <v>0.13</v>
      </c>
      <c r="BH45" s="31">
        <f t="shared" ca="1" si="11"/>
        <v>0</v>
      </c>
      <c r="BI45" s="31">
        <f t="shared" ca="1" si="12"/>
        <v>0.03</v>
      </c>
      <c r="BJ45" s="31">
        <f t="shared" ca="1" si="13"/>
        <v>0</v>
      </c>
      <c r="BK45" s="31">
        <f t="shared" ca="1" si="14"/>
        <v>0</v>
      </c>
      <c r="BL45" s="31">
        <f t="shared" ca="1" si="15"/>
        <v>0</v>
      </c>
      <c r="BM45" s="32">
        <f t="shared" ca="1" si="29"/>
        <v>0</v>
      </c>
      <c r="BN45" s="32">
        <f t="shared" ca="1" si="16"/>
        <v>0</v>
      </c>
      <c r="BO45" s="32">
        <f t="shared" ca="1" si="17"/>
        <v>0</v>
      </c>
      <c r="BP45" s="32">
        <f t="shared" ca="1" si="18"/>
        <v>2.7500000000000058</v>
      </c>
      <c r="BQ45" s="32">
        <f t="shared" ca="1" si="19"/>
        <v>5.5899999999999919</v>
      </c>
      <c r="BR45" s="32">
        <f t="shared" ca="1" si="20"/>
        <v>0</v>
      </c>
      <c r="BS45" s="32">
        <f t="shared" ca="1" si="21"/>
        <v>14.950000000000008</v>
      </c>
      <c r="BT45" s="32">
        <f t="shared" ca="1" si="22"/>
        <v>0</v>
      </c>
      <c r="BU45" s="32">
        <f t="shared" ca="1" si="23"/>
        <v>3.6799999999999926</v>
      </c>
      <c r="BV45" s="32">
        <f t="shared" ca="1" si="24"/>
        <v>0</v>
      </c>
      <c r="BW45" s="32">
        <f t="shared" ca="1" si="25"/>
        <v>0</v>
      </c>
      <c r="BX45" s="32">
        <f t="shared" ca="1" si="26"/>
        <v>0</v>
      </c>
    </row>
    <row r="46" spans="1:76">
      <c r="A46" t="s">
        <v>536</v>
      </c>
      <c r="B46" s="1" t="s">
        <v>308</v>
      </c>
      <c r="C46" t="str">
        <f t="shared" ca="1" si="2"/>
        <v>BCHEXP</v>
      </c>
      <c r="D46" t="str">
        <f t="shared" ca="1" si="3"/>
        <v>Alberta-BC Intertie - Export</v>
      </c>
      <c r="E46" s="31">
        <f ca="1">'Module C Corrected'!CW46-'Module C Initial'!CW46</f>
        <v>0</v>
      </c>
      <c r="F46" s="31">
        <f ca="1">'Module C Corrected'!CX46-'Module C Initial'!CX46</f>
        <v>0</v>
      </c>
      <c r="G46" s="31">
        <f ca="1">'Module C Corrected'!CY46-'Module C Initial'!CY46</f>
        <v>0</v>
      </c>
      <c r="H46" s="31">
        <f ca="1">'Module C Corrected'!CZ46-'Module C Initial'!CZ46</f>
        <v>0</v>
      </c>
      <c r="I46" s="31">
        <f ca="1">'Module C Corrected'!DA46-'Module C Initial'!DA46</f>
        <v>0</v>
      </c>
      <c r="J46" s="31">
        <f ca="1">'Module C Corrected'!DB46-'Module C Initial'!DB46</f>
        <v>0</v>
      </c>
      <c r="K46" s="31">
        <f ca="1">'Module C Corrected'!DC46-'Module C Initial'!DC46</f>
        <v>0</v>
      </c>
      <c r="L46" s="31">
        <f ca="1">'Module C Corrected'!DD46-'Module C Initial'!DD46</f>
        <v>0</v>
      </c>
      <c r="M46" s="31">
        <f ca="1">'Module C Corrected'!DE46-'Module C Initial'!DE46</f>
        <v>0</v>
      </c>
      <c r="N46" s="31">
        <f ca="1">'Module C Corrected'!DF46-'Module C Initial'!DF46</f>
        <v>0</v>
      </c>
      <c r="O46" s="31">
        <f ca="1">'Module C Corrected'!DG46-'Module C Initial'!DG46</f>
        <v>0</v>
      </c>
      <c r="P46" s="31">
        <f ca="1">'Module C Corrected'!DH46-'Module C Initial'!DH46</f>
        <v>0</v>
      </c>
      <c r="Q46" s="32">
        <f ca="1">'Module C Corrected'!DI46-'Module C Initial'!DI46</f>
        <v>0</v>
      </c>
      <c r="R46" s="32">
        <f ca="1">'Module C Corrected'!DJ46-'Module C Initial'!DJ46</f>
        <v>0</v>
      </c>
      <c r="S46" s="32">
        <f ca="1">'Module C Corrected'!DK46-'Module C Initial'!DK46</f>
        <v>0</v>
      </c>
      <c r="T46" s="32">
        <f ca="1">'Module C Corrected'!DL46-'Module C Initial'!DL46</f>
        <v>0</v>
      </c>
      <c r="U46" s="32">
        <f ca="1">'Module C Corrected'!DM46-'Module C Initial'!DM46</f>
        <v>0</v>
      </c>
      <c r="V46" s="32">
        <f ca="1">'Module C Corrected'!DN46-'Module C Initial'!DN46</f>
        <v>0</v>
      </c>
      <c r="W46" s="32">
        <f ca="1">'Module C Corrected'!DO46-'Module C Initial'!DO46</f>
        <v>0</v>
      </c>
      <c r="X46" s="32">
        <f ca="1">'Module C Corrected'!DP46-'Module C Initial'!DP46</f>
        <v>0</v>
      </c>
      <c r="Y46" s="32">
        <f ca="1">'Module C Corrected'!DQ46-'Module C Initial'!DQ46</f>
        <v>0</v>
      </c>
      <c r="Z46" s="32">
        <f ca="1">'Module C Corrected'!DR46-'Module C Initial'!DR46</f>
        <v>0</v>
      </c>
      <c r="AA46" s="32">
        <f ca="1">'Module C Corrected'!DS46-'Module C Initial'!DS46</f>
        <v>0</v>
      </c>
      <c r="AB46" s="32">
        <f ca="1">'Module C Corrected'!DT46-'Module C Initial'!DT46</f>
        <v>0</v>
      </c>
      <c r="AC46" s="31">
        <f ca="1">'Module C Corrected'!DU46-'Module C Initial'!DU46</f>
        <v>0</v>
      </c>
      <c r="AD46" s="31">
        <f ca="1">'Module C Corrected'!DV46-'Module C Initial'!DV46</f>
        <v>0</v>
      </c>
      <c r="AE46" s="31">
        <f ca="1">'Module C Corrected'!DW46-'Module C Initial'!DW46</f>
        <v>0</v>
      </c>
      <c r="AF46" s="31">
        <f ca="1">'Module C Corrected'!DX46-'Module C Initial'!DX46</f>
        <v>0</v>
      </c>
      <c r="AG46" s="31">
        <f ca="1">'Module C Corrected'!DY46-'Module C Initial'!DY46</f>
        <v>0</v>
      </c>
      <c r="AH46" s="31">
        <f ca="1">'Module C Corrected'!DZ46-'Module C Initial'!DZ46</f>
        <v>0</v>
      </c>
      <c r="AI46" s="31">
        <f ca="1">'Module C Corrected'!EA46-'Module C Initial'!EA46</f>
        <v>0</v>
      </c>
      <c r="AJ46" s="31">
        <f ca="1">'Module C Corrected'!EB46-'Module C Initial'!EB46</f>
        <v>0</v>
      </c>
      <c r="AK46" s="31">
        <f ca="1">'Module C Corrected'!EC46-'Module C Initial'!EC46</f>
        <v>0</v>
      </c>
      <c r="AL46" s="31">
        <f ca="1">'Module C Corrected'!ED46-'Module C Initial'!ED46</f>
        <v>0</v>
      </c>
      <c r="AM46" s="31">
        <f ca="1">'Module C Corrected'!EE46-'Module C Initial'!EE46</f>
        <v>0</v>
      </c>
      <c r="AN46" s="31">
        <f ca="1">'Module C Corrected'!EF46-'Module C Initial'!EF46</f>
        <v>0</v>
      </c>
      <c r="AO46" s="32">
        <f t="shared" ca="1" si="30"/>
        <v>0</v>
      </c>
      <c r="AP46" s="32">
        <f t="shared" ca="1" si="30"/>
        <v>0</v>
      </c>
      <c r="AQ46" s="32">
        <f t="shared" ca="1" si="30"/>
        <v>0</v>
      </c>
      <c r="AR46" s="32">
        <f t="shared" ca="1" si="30"/>
        <v>0</v>
      </c>
      <c r="AS46" s="32">
        <f t="shared" ca="1" si="30"/>
        <v>0</v>
      </c>
      <c r="AT46" s="32">
        <f t="shared" ca="1" si="30"/>
        <v>0</v>
      </c>
      <c r="AU46" s="32">
        <f t="shared" ca="1" si="30"/>
        <v>0</v>
      </c>
      <c r="AV46" s="32">
        <f t="shared" ca="1" si="30"/>
        <v>0</v>
      </c>
      <c r="AW46" s="32">
        <f t="shared" ca="1" si="30"/>
        <v>0</v>
      </c>
      <c r="AX46" s="32">
        <f t="shared" ca="1" si="30"/>
        <v>0</v>
      </c>
      <c r="AY46" s="32">
        <f t="shared" ca="1" si="30"/>
        <v>0</v>
      </c>
      <c r="AZ46" s="32">
        <f t="shared" ca="1" si="30"/>
        <v>0</v>
      </c>
      <c r="BA46" s="31">
        <f t="shared" ca="1" si="28"/>
        <v>0</v>
      </c>
      <c r="BB46" s="31">
        <f t="shared" ca="1" si="5"/>
        <v>0</v>
      </c>
      <c r="BC46" s="31">
        <f t="shared" ca="1" si="6"/>
        <v>0</v>
      </c>
      <c r="BD46" s="31">
        <f t="shared" ca="1" si="7"/>
        <v>0</v>
      </c>
      <c r="BE46" s="31">
        <f t="shared" ca="1" si="8"/>
        <v>0</v>
      </c>
      <c r="BF46" s="31">
        <f t="shared" ca="1" si="9"/>
        <v>0</v>
      </c>
      <c r="BG46" s="31">
        <f t="shared" ca="1" si="10"/>
        <v>0</v>
      </c>
      <c r="BH46" s="31">
        <f t="shared" ca="1" si="11"/>
        <v>0</v>
      </c>
      <c r="BI46" s="31">
        <f t="shared" ca="1" si="12"/>
        <v>0</v>
      </c>
      <c r="BJ46" s="31">
        <f t="shared" ca="1" si="13"/>
        <v>0</v>
      </c>
      <c r="BK46" s="31">
        <f t="shared" ca="1" si="14"/>
        <v>0</v>
      </c>
      <c r="BL46" s="31">
        <f t="shared" ca="1" si="15"/>
        <v>0</v>
      </c>
      <c r="BM46" s="32">
        <f t="shared" ca="1" si="29"/>
        <v>0</v>
      </c>
      <c r="BN46" s="32">
        <f t="shared" ca="1" si="16"/>
        <v>0</v>
      </c>
      <c r="BO46" s="32">
        <f t="shared" ca="1" si="17"/>
        <v>0</v>
      </c>
      <c r="BP46" s="32">
        <f t="shared" ca="1" si="18"/>
        <v>0</v>
      </c>
      <c r="BQ46" s="32">
        <f t="shared" ca="1" si="19"/>
        <v>0</v>
      </c>
      <c r="BR46" s="32">
        <f t="shared" ca="1" si="20"/>
        <v>0</v>
      </c>
      <c r="BS46" s="32">
        <f t="shared" ca="1" si="21"/>
        <v>0</v>
      </c>
      <c r="BT46" s="32">
        <f t="shared" ca="1" si="22"/>
        <v>0</v>
      </c>
      <c r="BU46" s="32">
        <f t="shared" ca="1" si="23"/>
        <v>0</v>
      </c>
      <c r="BV46" s="32">
        <f t="shared" ca="1" si="24"/>
        <v>0</v>
      </c>
      <c r="BW46" s="32">
        <f t="shared" ca="1" si="25"/>
        <v>0</v>
      </c>
      <c r="BX46" s="32">
        <f t="shared" ca="1" si="26"/>
        <v>0</v>
      </c>
    </row>
    <row r="47" spans="1:76">
      <c r="A47" t="s">
        <v>443</v>
      </c>
      <c r="B47" s="1" t="s">
        <v>57</v>
      </c>
      <c r="C47" t="str">
        <f t="shared" ca="1" si="2"/>
        <v>DAI1</v>
      </c>
      <c r="D47" t="str">
        <f t="shared" ca="1" si="3"/>
        <v>Daishowa-Marubeni</v>
      </c>
      <c r="E47" s="31">
        <f ca="1">'Module C Corrected'!CW47-'Module C Initial'!CW47</f>
        <v>-748.5099999999984</v>
      </c>
      <c r="F47" s="31">
        <f ca="1">'Module C Corrected'!CX47-'Module C Initial'!CX47</f>
        <v>-367.64999999999964</v>
      </c>
      <c r="G47" s="31">
        <f ca="1">'Module C Corrected'!CY47-'Module C Initial'!CY47</f>
        <v>-419.06999999999971</v>
      </c>
      <c r="H47" s="31">
        <f ca="1">'Module C Corrected'!CZ47-'Module C Initial'!CZ47</f>
        <v>-259.85000000000036</v>
      </c>
      <c r="I47" s="31">
        <f ca="1">'Module C Corrected'!DA47-'Module C Initial'!DA47</f>
        <v>-146.5</v>
      </c>
      <c r="J47" s="31">
        <f ca="1">'Module C Corrected'!DB47-'Module C Initial'!DB47</f>
        <v>-299.79999999999927</v>
      </c>
      <c r="K47" s="31">
        <f ca="1">'Module C Corrected'!DC47-'Module C Initial'!DC47</f>
        <v>-149.02999999999975</v>
      </c>
      <c r="L47" s="31">
        <f ca="1">'Module C Corrected'!DD47-'Module C Initial'!DD47</f>
        <v>-225.34000000000015</v>
      </c>
      <c r="M47" s="31">
        <f ca="1">'Module C Corrected'!DE47-'Module C Initial'!DE47</f>
        <v>-677.19000000000051</v>
      </c>
      <c r="N47" s="31">
        <f ca="1">'Module C Corrected'!DF47-'Module C Initial'!DF47</f>
        <v>-110.14999999999964</v>
      </c>
      <c r="O47" s="31">
        <f ca="1">'Module C Corrected'!DG47-'Module C Initial'!DG47</f>
        <v>-224.29999999999927</v>
      </c>
      <c r="P47" s="31">
        <f ca="1">'Module C Corrected'!DH47-'Module C Initial'!DH47</f>
        <v>-485.97999999999774</v>
      </c>
      <c r="Q47" s="32">
        <f ca="1">'Module C Corrected'!DI47-'Module C Initial'!DI47</f>
        <v>-37.420000000000073</v>
      </c>
      <c r="R47" s="32">
        <f ca="1">'Module C Corrected'!DJ47-'Module C Initial'!DJ47</f>
        <v>-18.389999999999986</v>
      </c>
      <c r="S47" s="32">
        <f ca="1">'Module C Corrected'!DK47-'Module C Initial'!DK47</f>
        <v>-20.95999999999998</v>
      </c>
      <c r="T47" s="32">
        <f ca="1">'Module C Corrected'!DL47-'Module C Initial'!DL47</f>
        <v>-12.989999999999981</v>
      </c>
      <c r="U47" s="32">
        <f ca="1">'Module C Corrected'!DM47-'Module C Initial'!DM47</f>
        <v>-7.3299999999999983</v>
      </c>
      <c r="V47" s="32">
        <f ca="1">'Module C Corrected'!DN47-'Module C Initial'!DN47</f>
        <v>-14.989999999999981</v>
      </c>
      <c r="W47" s="32">
        <f ca="1">'Module C Corrected'!DO47-'Module C Initial'!DO47</f>
        <v>-7.4500000000000028</v>
      </c>
      <c r="X47" s="32">
        <f ca="1">'Module C Corrected'!DP47-'Module C Initial'!DP47</f>
        <v>-11.27000000000001</v>
      </c>
      <c r="Y47" s="32">
        <f ca="1">'Module C Corrected'!DQ47-'Module C Initial'!DQ47</f>
        <v>-33.860000000000014</v>
      </c>
      <c r="Z47" s="32">
        <f ca="1">'Module C Corrected'!DR47-'Module C Initial'!DR47</f>
        <v>-5.5099999999999909</v>
      </c>
      <c r="AA47" s="32">
        <f ca="1">'Module C Corrected'!DS47-'Module C Initial'!DS47</f>
        <v>-11.20999999999998</v>
      </c>
      <c r="AB47" s="32">
        <f ca="1">'Module C Corrected'!DT47-'Module C Initial'!DT47</f>
        <v>-24.299999999999955</v>
      </c>
      <c r="AC47" s="31">
        <f ca="1">'Module C Corrected'!DU47-'Module C Initial'!DU47</f>
        <v>-241.15000000000009</v>
      </c>
      <c r="AD47" s="31">
        <f ca="1">'Module C Corrected'!DV47-'Module C Initial'!DV47</f>
        <v>-117.58999999999992</v>
      </c>
      <c r="AE47" s="31">
        <f ca="1">'Module C Corrected'!DW47-'Module C Initial'!DW47</f>
        <v>-133.15000000000009</v>
      </c>
      <c r="AF47" s="31">
        <f ca="1">'Module C Corrected'!DX47-'Module C Initial'!DX47</f>
        <v>-82.060000000000173</v>
      </c>
      <c r="AG47" s="31">
        <f ca="1">'Module C Corrected'!DY47-'Module C Initial'!DY47</f>
        <v>-46.029999999999973</v>
      </c>
      <c r="AH47" s="31">
        <f ca="1">'Module C Corrected'!DZ47-'Module C Initial'!DZ47</f>
        <v>-93.680000000000064</v>
      </c>
      <c r="AI47" s="31">
        <f ca="1">'Module C Corrected'!EA47-'Module C Initial'!EA47</f>
        <v>-46.319999999999936</v>
      </c>
      <c r="AJ47" s="31">
        <f ca="1">'Module C Corrected'!EB47-'Module C Initial'!EB47</f>
        <v>-69.660000000000082</v>
      </c>
      <c r="AK47" s="31">
        <f ca="1">'Module C Corrected'!EC47-'Module C Initial'!EC47</f>
        <v>-208.1899999999996</v>
      </c>
      <c r="AL47" s="31">
        <f ca="1">'Module C Corrected'!ED47-'Module C Initial'!ED47</f>
        <v>-33.680000000000064</v>
      </c>
      <c r="AM47" s="31">
        <f ca="1">'Module C Corrected'!EE47-'Module C Initial'!EE47</f>
        <v>-68.210000000000036</v>
      </c>
      <c r="AN47" s="31">
        <f ca="1">'Module C Corrected'!EF47-'Module C Initial'!EF47</f>
        <v>-146.98000000000002</v>
      </c>
      <c r="AO47" s="32">
        <f t="shared" ca="1" si="30"/>
        <v>-1027.0799999999986</v>
      </c>
      <c r="AP47" s="32">
        <f t="shared" ca="1" si="30"/>
        <v>-503.62999999999954</v>
      </c>
      <c r="AQ47" s="32">
        <f t="shared" ca="1" si="30"/>
        <v>-573.17999999999984</v>
      </c>
      <c r="AR47" s="32">
        <f t="shared" ca="1" si="30"/>
        <v>-354.90000000000055</v>
      </c>
      <c r="AS47" s="32">
        <f t="shared" ca="1" si="30"/>
        <v>-199.85999999999996</v>
      </c>
      <c r="AT47" s="32">
        <f t="shared" ca="1" si="30"/>
        <v>-408.46999999999935</v>
      </c>
      <c r="AU47" s="32">
        <f t="shared" ca="1" si="30"/>
        <v>-202.79999999999967</v>
      </c>
      <c r="AV47" s="32">
        <f t="shared" ca="1" si="30"/>
        <v>-306.27000000000021</v>
      </c>
      <c r="AW47" s="32">
        <f t="shared" ca="1" si="30"/>
        <v>-919.24000000000012</v>
      </c>
      <c r="AX47" s="32">
        <f t="shared" ca="1" si="30"/>
        <v>-149.33999999999969</v>
      </c>
      <c r="AY47" s="32">
        <f t="shared" ca="1" si="30"/>
        <v>-303.71999999999929</v>
      </c>
      <c r="AZ47" s="32">
        <f t="shared" ca="1" si="30"/>
        <v>-657.25999999999772</v>
      </c>
      <c r="BA47" s="31">
        <f t="shared" ca="1" si="28"/>
        <v>-8.77</v>
      </c>
      <c r="BB47" s="31">
        <f t="shared" ca="1" si="5"/>
        <v>-4.3099999999999996</v>
      </c>
      <c r="BC47" s="31">
        <f t="shared" ca="1" si="6"/>
        <v>-4.91</v>
      </c>
      <c r="BD47" s="31">
        <f t="shared" ca="1" si="7"/>
        <v>-3.04</v>
      </c>
      <c r="BE47" s="31">
        <f t="shared" ca="1" si="8"/>
        <v>-1.72</v>
      </c>
      <c r="BF47" s="31">
        <f t="shared" ca="1" si="9"/>
        <v>-3.51</v>
      </c>
      <c r="BG47" s="31">
        <f t="shared" ca="1" si="10"/>
        <v>-1.75</v>
      </c>
      <c r="BH47" s="31">
        <f t="shared" ca="1" si="11"/>
        <v>-2.64</v>
      </c>
      <c r="BI47" s="31">
        <f t="shared" ca="1" si="12"/>
        <v>-7.93</v>
      </c>
      <c r="BJ47" s="31">
        <f t="shared" ca="1" si="13"/>
        <v>-1.29</v>
      </c>
      <c r="BK47" s="31">
        <f t="shared" ca="1" si="14"/>
        <v>-2.63</v>
      </c>
      <c r="BL47" s="31">
        <f t="shared" ca="1" si="15"/>
        <v>-5.69</v>
      </c>
      <c r="BM47" s="32">
        <f t="shared" ca="1" si="29"/>
        <v>-1035.8499999999985</v>
      </c>
      <c r="BN47" s="32">
        <f t="shared" ca="1" si="16"/>
        <v>-507.93999999999954</v>
      </c>
      <c r="BO47" s="32">
        <f t="shared" ca="1" si="17"/>
        <v>-578.0899999999998</v>
      </c>
      <c r="BP47" s="32">
        <f t="shared" ca="1" si="18"/>
        <v>-357.94000000000057</v>
      </c>
      <c r="BQ47" s="32">
        <f t="shared" ca="1" si="19"/>
        <v>-201.57999999999996</v>
      </c>
      <c r="BR47" s="32">
        <f t="shared" ca="1" si="20"/>
        <v>-411.97999999999934</v>
      </c>
      <c r="BS47" s="32">
        <f t="shared" ca="1" si="21"/>
        <v>-204.54999999999967</v>
      </c>
      <c r="BT47" s="32">
        <f t="shared" ca="1" si="22"/>
        <v>-308.9100000000002</v>
      </c>
      <c r="BU47" s="32">
        <f t="shared" ca="1" si="23"/>
        <v>-927.17000000000007</v>
      </c>
      <c r="BV47" s="32">
        <f t="shared" ca="1" si="24"/>
        <v>-150.62999999999968</v>
      </c>
      <c r="BW47" s="32">
        <f t="shared" ca="1" si="25"/>
        <v>-306.34999999999928</v>
      </c>
      <c r="BX47" s="32">
        <f t="shared" ca="1" si="26"/>
        <v>-662.94999999999777</v>
      </c>
    </row>
    <row r="48" spans="1:76">
      <c r="A48" t="s">
        <v>444</v>
      </c>
      <c r="B48" s="1" t="s">
        <v>58</v>
      </c>
      <c r="C48" t="str">
        <f t="shared" ca="1" si="2"/>
        <v>DOWGEN15M</v>
      </c>
      <c r="D48" t="str">
        <f t="shared" ca="1" si="3"/>
        <v>Dow Hydrocarbon Industrial Complex</v>
      </c>
      <c r="E48" s="31">
        <f ca="1">'Module C Corrected'!CW48-'Module C Initial'!CW48</f>
        <v>2536.0300000000279</v>
      </c>
      <c r="F48" s="31">
        <f ca="1">'Module C Corrected'!CX48-'Module C Initial'!CX48</f>
        <v>1005.8200000000361</v>
      </c>
      <c r="G48" s="31">
        <f ca="1">'Module C Corrected'!CY48-'Module C Initial'!CY48</f>
        <v>822.19999999999709</v>
      </c>
      <c r="H48" s="31">
        <f ca="1">'Module C Corrected'!CZ48-'Module C Initial'!CZ48</f>
        <v>443.76999999998952</v>
      </c>
      <c r="I48" s="31">
        <f ca="1">'Module C Corrected'!DA48-'Module C Initial'!DA48</f>
        <v>605.70999999999185</v>
      </c>
      <c r="J48" s="31">
        <f ca="1">'Module C Corrected'!DB48-'Module C Initial'!DB48</f>
        <v>517.54000000000815</v>
      </c>
      <c r="K48" s="31">
        <f ca="1">'Module C Corrected'!DC48-'Module C Initial'!DC48</f>
        <v>681.79999999998836</v>
      </c>
      <c r="L48" s="31">
        <f ca="1">'Module C Corrected'!DD48-'Module C Initial'!DD48</f>
        <v>647.11000000001513</v>
      </c>
      <c r="M48" s="31">
        <f ca="1">'Module C Corrected'!DE48-'Module C Initial'!DE48</f>
        <v>1075.0199999999895</v>
      </c>
      <c r="N48" s="31">
        <f ca="1">'Module C Corrected'!DF48-'Module C Initial'!DF48</f>
        <v>595.39000000001761</v>
      </c>
      <c r="O48" s="31">
        <f ca="1">'Module C Corrected'!DG48-'Module C Initial'!DG48</f>
        <v>1217.5100000000093</v>
      </c>
      <c r="P48" s="31">
        <f ca="1">'Module C Corrected'!DH48-'Module C Initial'!DH48</f>
        <v>1269.7600000000093</v>
      </c>
      <c r="Q48" s="32">
        <f ca="1">'Module C Corrected'!DI48-'Module C Initial'!DI48</f>
        <v>126.80000000000018</v>
      </c>
      <c r="R48" s="32">
        <f ca="1">'Module C Corrected'!DJ48-'Module C Initial'!DJ48</f>
        <v>50.289999999999964</v>
      </c>
      <c r="S48" s="32">
        <f ca="1">'Module C Corrected'!DK48-'Module C Initial'!DK48</f>
        <v>41.110000000000127</v>
      </c>
      <c r="T48" s="32">
        <f ca="1">'Module C Corrected'!DL48-'Module C Initial'!DL48</f>
        <v>22.189999999999827</v>
      </c>
      <c r="U48" s="32">
        <f ca="1">'Module C Corrected'!DM48-'Module C Initial'!DM48</f>
        <v>30.279999999999973</v>
      </c>
      <c r="V48" s="32">
        <f ca="1">'Module C Corrected'!DN48-'Module C Initial'!DN48</f>
        <v>25.870000000000118</v>
      </c>
      <c r="W48" s="32">
        <f ca="1">'Module C Corrected'!DO48-'Module C Initial'!DO48</f>
        <v>34.089999999999918</v>
      </c>
      <c r="X48" s="32">
        <f ca="1">'Module C Corrected'!DP48-'Module C Initial'!DP48</f>
        <v>32.350000000000136</v>
      </c>
      <c r="Y48" s="32">
        <f ca="1">'Module C Corrected'!DQ48-'Module C Initial'!DQ48</f>
        <v>53.75</v>
      </c>
      <c r="Z48" s="32">
        <f ca="1">'Module C Corrected'!DR48-'Module C Initial'!DR48</f>
        <v>29.759999999999991</v>
      </c>
      <c r="AA48" s="32">
        <f ca="1">'Module C Corrected'!DS48-'Module C Initial'!DS48</f>
        <v>60.870000000000346</v>
      </c>
      <c r="AB48" s="32">
        <f ca="1">'Module C Corrected'!DT48-'Module C Initial'!DT48</f>
        <v>63.490000000000236</v>
      </c>
      <c r="AC48" s="31">
        <f ca="1">'Module C Corrected'!DU48-'Module C Initial'!DU48</f>
        <v>817.02999999999884</v>
      </c>
      <c r="AD48" s="31">
        <f ca="1">'Module C Corrected'!DV48-'Module C Initial'!DV48</f>
        <v>321.69000000000233</v>
      </c>
      <c r="AE48" s="31">
        <f ca="1">'Module C Corrected'!DW48-'Module C Initial'!DW48</f>
        <v>261.22999999999956</v>
      </c>
      <c r="AF48" s="31">
        <f ca="1">'Module C Corrected'!DX48-'Module C Initial'!DX48</f>
        <v>140.14999999999964</v>
      </c>
      <c r="AG48" s="31">
        <f ca="1">'Module C Corrected'!DY48-'Module C Initial'!DY48</f>
        <v>190.30000000000109</v>
      </c>
      <c r="AH48" s="31">
        <f ca="1">'Module C Corrected'!DZ48-'Module C Initial'!DZ48</f>
        <v>161.71999999999935</v>
      </c>
      <c r="AI48" s="31">
        <f ca="1">'Module C Corrected'!EA48-'Module C Initial'!EA48</f>
        <v>211.92000000000007</v>
      </c>
      <c r="AJ48" s="31">
        <f ca="1">'Module C Corrected'!EB48-'Module C Initial'!EB48</f>
        <v>200.04000000000087</v>
      </c>
      <c r="AK48" s="31">
        <f ca="1">'Module C Corrected'!EC48-'Module C Initial'!EC48</f>
        <v>330.4900000000016</v>
      </c>
      <c r="AL48" s="31">
        <f ca="1">'Module C Corrected'!ED48-'Module C Initial'!ED48</f>
        <v>182.05999999999949</v>
      </c>
      <c r="AM48" s="31">
        <f ca="1">'Module C Corrected'!EE48-'Module C Initial'!EE48</f>
        <v>370.22999999999956</v>
      </c>
      <c r="AN48" s="31">
        <f ca="1">'Module C Corrected'!EF48-'Module C Initial'!EF48</f>
        <v>384.02999999999884</v>
      </c>
      <c r="AO48" s="32">
        <f t="shared" ca="1" si="30"/>
        <v>3479.860000000027</v>
      </c>
      <c r="AP48" s="32">
        <f t="shared" ca="1" si="30"/>
        <v>1377.8000000000384</v>
      </c>
      <c r="AQ48" s="32">
        <f t="shared" ca="1" si="30"/>
        <v>1124.5399999999968</v>
      </c>
      <c r="AR48" s="32">
        <f t="shared" ca="1" si="30"/>
        <v>606.10999999998899</v>
      </c>
      <c r="AS48" s="32">
        <f t="shared" ca="1" si="30"/>
        <v>826.28999999999292</v>
      </c>
      <c r="AT48" s="32">
        <f t="shared" ca="1" si="30"/>
        <v>705.13000000000761</v>
      </c>
      <c r="AU48" s="32">
        <f t="shared" ca="1" si="30"/>
        <v>927.80999999998835</v>
      </c>
      <c r="AV48" s="32">
        <f t="shared" ca="1" si="30"/>
        <v>879.50000000001614</v>
      </c>
      <c r="AW48" s="32">
        <f t="shared" ca="1" si="30"/>
        <v>1459.2599999999911</v>
      </c>
      <c r="AX48" s="32">
        <f t="shared" ca="1" si="30"/>
        <v>807.21000000001709</v>
      </c>
      <c r="AY48" s="32">
        <f t="shared" ca="1" si="30"/>
        <v>1648.6100000000092</v>
      </c>
      <c r="AZ48" s="32">
        <f t="shared" ca="1" si="30"/>
        <v>1717.2800000000084</v>
      </c>
      <c r="BA48" s="31">
        <f t="shared" ca="1" si="28"/>
        <v>29.7</v>
      </c>
      <c r="BB48" s="31">
        <f t="shared" ca="1" si="5"/>
        <v>11.78</v>
      </c>
      <c r="BC48" s="31">
        <f t="shared" ca="1" si="6"/>
        <v>9.6300000000000008</v>
      </c>
      <c r="BD48" s="31">
        <f t="shared" ca="1" si="7"/>
        <v>5.2</v>
      </c>
      <c r="BE48" s="31">
        <f t="shared" ca="1" si="8"/>
        <v>7.09</v>
      </c>
      <c r="BF48" s="31">
        <f t="shared" ca="1" si="9"/>
        <v>6.06</v>
      </c>
      <c r="BG48" s="31">
        <f t="shared" ca="1" si="10"/>
        <v>7.99</v>
      </c>
      <c r="BH48" s="31">
        <f t="shared" ca="1" si="11"/>
        <v>7.58</v>
      </c>
      <c r="BI48" s="31">
        <f t="shared" ca="1" si="12"/>
        <v>12.59</v>
      </c>
      <c r="BJ48" s="31">
        <f t="shared" ca="1" si="13"/>
        <v>6.97</v>
      </c>
      <c r="BK48" s="31">
        <f t="shared" ca="1" si="14"/>
        <v>14.26</v>
      </c>
      <c r="BL48" s="31">
        <f t="shared" ca="1" si="15"/>
        <v>14.87</v>
      </c>
      <c r="BM48" s="32">
        <f t="shared" ca="1" si="29"/>
        <v>3509.5600000000268</v>
      </c>
      <c r="BN48" s="32">
        <f t="shared" ca="1" si="16"/>
        <v>1389.5800000000384</v>
      </c>
      <c r="BO48" s="32">
        <f t="shared" ca="1" si="17"/>
        <v>1134.1699999999969</v>
      </c>
      <c r="BP48" s="32">
        <f t="shared" ca="1" si="18"/>
        <v>611.30999999998903</v>
      </c>
      <c r="BQ48" s="32">
        <f t="shared" ca="1" si="19"/>
        <v>833.37999999999295</v>
      </c>
      <c r="BR48" s="32">
        <f t="shared" ca="1" si="20"/>
        <v>711.19000000000756</v>
      </c>
      <c r="BS48" s="32">
        <f t="shared" ca="1" si="21"/>
        <v>935.79999999998836</v>
      </c>
      <c r="BT48" s="32">
        <f t="shared" ca="1" si="22"/>
        <v>887.08000000001618</v>
      </c>
      <c r="BU48" s="32">
        <f t="shared" ca="1" si="23"/>
        <v>1471.849999999991</v>
      </c>
      <c r="BV48" s="32">
        <f t="shared" ca="1" si="24"/>
        <v>814.18000000001712</v>
      </c>
      <c r="BW48" s="32">
        <f t="shared" ca="1" si="25"/>
        <v>1662.8700000000092</v>
      </c>
      <c r="BX48" s="32">
        <f t="shared" ca="1" si="26"/>
        <v>1732.1500000000083</v>
      </c>
    </row>
    <row r="49" spans="1:76">
      <c r="A49" t="s">
        <v>445</v>
      </c>
      <c r="B49" s="1" t="s">
        <v>32</v>
      </c>
      <c r="C49" t="str">
        <f t="shared" ca="1" si="2"/>
        <v>DRW1</v>
      </c>
      <c r="D49" t="str">
        <f t="shared" ca="1" si="3"/>
        <v>Drywood #1</v>
      </c>
      <c r="E49" s="31">
        <f ca="1">'Module C Corrected'!CW49-'Module C Initial'!CW49</f>
        <v>-14.410000000000309</v>
      </c>
      <c r="F49" s="31">
        <f ca="1">'Module C Corrected'!CX49-'Module C Initial'!CX49</f>
        <v>-1.4700000000000273</v>
      </c>
      <c r="G49" s="31">
        <f ca="1">'Module C Corrected'!CY49-'Module C Initial'!CY49</f>
        <v>-2.4799999999999613</v>
      </c>
      <c r="H49" s="31">
        <f ca="1">'Module C Corrected'!CZ49-'Module C Initial'!CZ49</f>
        <v>-0.80000000000001137</v>
      </c>
      <c r="I49" s="31">
        <f ca="1">'Module C Corrected'!DA49-'Module C Initial'!DA49</f>
        <v>-1.3899999999999864</v>
      </c>
      <c r="J49" s="31">
        <f ca="1">'Module C Corrected'!DB49-'Module C Initial'!DB49</f>
        <v>-3.5</v>
      </c>
      <c r="K49" s="31">
        <f ca="1">'Module C Corrected'!DC49-'Module C Initial'!DC49</f>
        <v>-2.8799999999999955</v>
      </c>
      <c r="L49" s="31">
        <f ca="1">'Module C Corrected'!DD49-'Module C Initial'!DD49</f>
        <v>-0.93000000000000682</v>
      </c>
      <c r="M49" s="31">
        <f ca="1">'Module C Corrected'!DE49-'Module C Initial'!DE49</f>
        <v>-7.6999999999998181</v>
      </c>
      <c r="N49" s="31">
        <f ca="1">'Module C Corrected'!DF49-'Module C Initial'!DF49</f>
        <v>-0.35999999999999943</v>
      </c>
      <c r="O49" s="31">
        <f ca="1">'Module C Corrected'!DG49-'Module C Initial'!DG49</f>
        <v>-5.4800000000000182</v>
      </c>
      <c r="P49" s="31">
        <f ca="1">'Module C Corrected'!DH49-'Module C Initial'!DH49</f>
        <v>-1.9800000000000182</v>
      </c>
      <c r="Q49" s="32">
        <f ca="1">'Module C Corrected'!DI49-'Module C Initial'!DI49</f>
        <v>-0.71999999999999886</v>
      </c>
      <c r="R49" s="32">
        <f ca="1">'Module C Corrected'!DJ49-'Module C Initial'!DJ49</f>
        <v>-7.0000000000000284E-2</v>
      </c>
      <c r="S49" s="32">
        <f ca="1">'Module C Corrected'!DK49-'Module C Initial'!DK49</f>
        <v>-0.13000000000000078</v>
      </c>
      <c r="T49" s="32">
        <f ca="1">'Module C Corrected'!DL49-'Module C Initial'!DL49</f>
        <v>-4.0000000000000036E-2</v>
      </c>
      <c r="U49" s="32">
        <f ca="1">'Module C Corrected'!DM49-'Module C Initial'!DM49</f>
        <v>-6.9999999999999396E-2</v>
      </c>
      <c r="V49" s="32">
        <f ca="1">'Module C Corrected'!DN49-'Module C Initial'!DN49</f>
        <v>-0.16999999999999993</v>
      </c>
      <c r="W49" s="32">
        <f ca="1">'Module C Corrected'!DO49-'Module C Initial'!DO49</f>
        <v>-0.15000000000000036</v>
      </c>
      <c r="X49" s="32">
        <f ca="1">'Module C Corrected'!DP49-'Module C Initial'!DP49</f>
        <v>-4.9999999999999822E-2</v>
      </c>
      <c r="Y49" s="32">
        <f ca="1">'Module C Corrected'!DQ49-'Module C Initial'!DQ49</f>
        <v>-0.37999999999999901</v>
      </c>
      <c r="Z49" s="32">
        <f ca="1">'Module C Corrected'!DR49-'Module C Initial'!DR49</f>
        <v>-2.0000000000000018E-2</v>
      </c>
      <c r="AA49" s="32">
        <f ca="1">'Module C Corrected'!DS49-'Module C Initial'!DS49</f>
        <v>-0.28000000000000114</v>
      </c>
      <c r="AB49" s="32">
        <f ca="1">'Module C Corrected'!DT49-'Module C Initial'!DT49</f>
        <v>-9.9999999999999645E-2</v>
      </c>
      <c r="AC49" s="31">
        <f ca="1">'Module C Corrected'!DU49-'Module C Initial'!DU49</f>
        <v>-4.6399999999999864</v>
      </c>
      <c r="AD49" s="31">
        <f ca="1">'Module C Corrected'!DV49-'Module C Initial'!DV49</f>
        <v>-0.46999999999999886</v>
      </c>
      <c r="AE49" s="31">
        <f ca="1">'Module C Corrected'!DW49-'Module C Initial'!DW49</f>
        <v>-0.78999999999999915</v>
      </c>
      <c r="AF49" s="31">
        <f ca="1">'Module C Corrected'!DX49-'Module C Initial'!DX49</f>
        <v>-0.25</v>
      </c>
      <c r="AG49" s="31">
        <f ca="1">'Module C Corrected'!DY49-'Module C Initial'!DY49</f>
        <v>-0.44000000000000128</v>
      </c>
      <c r="AH49" s="31">
        <f ca="1">'Module C Corrected'!DZ49-'Module C Initial'!DZ49</f>
        <v>-1.0899999999999892</v>
      </c>
      <c r="AI49" s="31">
        <f ca="1">'Module C Corrected'!EA49-'Module C Initial'!EA49</f>
        <v>-0.89999999999999858</v>
      </c>
      <c r="AJ49" s="31">
        <f ca="1">'Module C Corrected'!EB49-'Module C Initial'!EB49</f>
        <v>-0.28999999999999915</v>
      </c>
      <c r="AK49" s="31">
        <f ca="1">'Module C Corrected'!EC49-'Module C Initial'!EC49</f>
        <v>-2.3699999999999761</v>
      </c>
      <c r="AL49" s="31">
        <f ca="1">'Module C Corrected'!ED49-'Module C Initial'!ED49</f>
        <v>-0.11000000000000121</v>
      </c>
      <c r="AM49" s="31">
        <f ca="1">'Module C Corrected'!EE49-'Module C Initial'!EE49</f>
        <v>-1.6699999999999875</v>
      </c>
      <c r="AN49" s="31">
        <f ca="1">'Module C Corrected'!EF49-'Module C Initial'!EF49</f>
        <v>-0.60000000000000142</v>
      </c>
      <c r="AO49" s="32">
        <f t="shared" ca="1" si="30"/>
        <v>-19.770000000000294</v>
      </c>
      <c r="AP49" s="32">
        <f t="shared" ca="1" si="30"/>
        <v>-2.0100000000000264</v>
      </c>
      <c r="AQ49" s="32">
        <f t="shared" ca="1" si="30"/>
        <v>-3.3999999999999613</v>
      </c>
      <c r="AR49" s="32">
        <f t="shared" ca="1" si="30"/>
        <v>-1.0900000000000114</v>
      </c>
      <c r="AS49" s="32">
        <f t="shared" ca="1" si="30"/>
        <v>-1.899999999999987</v>
      </c>
      <c r="AT49" s="32">
        <f t="shared" ca="1" si="30"/>
        <v>-4.7599999999999891</v>
      </c>
      <c r="AU49" s="32">
        <f t="shared" ca="1" si="30"/>
        <v>-3.9299999999999944</v>
      </c>
      <c r="AV49" s="32">
        <f t="shared" ca="1" si="30"/>
        <v>-1.2700000000000058</v>
      </c>
      <c r="AW49" s="32">
        <f t="shared" ca="1" si="30"/>
        <v>-10.449999999999793</v>
      </c>
      <c r="AX49" s="32">
        <f t="shared" ca="1" si="30"/>
        <v>-0.49000000000000066</v>
      </c>
      <c r="AY49" s="32">
        <f t="shared" ca="1" si="30"/>
        <v>-7.4300000000000068</v>
      </c>
      <c r="AZ49" s="32">
        <f t="shared" ca="1" si="30"/>
        <v>-2.6800000000000193</v>
      </c>
      <c r="BA49" s="31">
        <f t="shared" ca="1" si="28"/>
        <v>-0.17</v>
      </c>
      <c r="BB49" s="31">
        <f t="shared" ca="1" si="5"/>
        <v>-0.02</v>
      </c>
      <c r="BC49" s="31">
        <f t="shared" ca="1" si="6"/>
        <v>-0.03</v>
      </c>
      <c r="BD49" s="31">
        <f t="shared" ca="1" si="7"/>
        <v>-0.01</v>
      </c>
      <c r="BE49" s="31">
        <f t="shared" ca="1" si="8"/>
        <v>-0.02</v>
      </c>
      <c r="BF49" s="31">
        <f t="shared" ca="1" si="9"/>
        <v>-0.04</v>
      </c>
      <c r="BG49" s="31">
        <f t="shared" ca="1" si="10"/>
        <v>-0.03</v>
      </c>
      <c r="BH49" s="31">
        <f t="shared" ca="1" si="11"/>
        <v>-0.01</v>
      </c>
      <c r="BI49" s="31">
        <f t="shared" ca="1" si="12"/>
        <v>-0.09</v>
      </c>
      <c r="BJ49" s="31">
        <f t="shared" ca="1" si="13"/>
        <v>0</v>
      </c>
      <c r="BK49" s="31">
        <f t="shared" ca="1" si="14"/>
        <v>-0.06</v>
      </c>
      <c r="BL49" s="31">
        <f t="shared" ca="1" si="15"/>
        <v>-0.02</v>
      </c>
      <c r="BM49" s="32">
        <f t="shared" ca="1" si="29"/>
        <v>-19.940000000000296</v>
      </c>
      <c r="BN49" s="32">
        <f t="shared" ca="1" si="16"/>
        <v>-2.0300000000000264</v>
      </c>
      <c r="BO49" s="32">
        <f t="shared" ca="1" si="17"/>
        <v>-3.4299999999999611</v>
      </c>
      <c r="BP49" s="32">
        <f t="shared" ca="1" si="18"/>
        <v>-1.1000000000000114</v>
      </c>
      <c r="BQ49" s="32">
        <f t="shared" ca="1" si="19"/>
        <v>-1.9199999999999871</v>
      </c>
      <c r="BR49" s="32">
        <f t="shared" ca="1" si="20"/>
        <v>-4.7999999999999892</v>
      </c>
      <c r="BS49" s="32">
        <f t="shared" ca="1" si="21"/>
        <v>-3.9599999999999942</v>
      </c>
      <c r="BT49" s="32">
        <f t="shared" ca="1" si="22"/>
        <v>-1.2800000000000058</v>
      </c>
      <c r="BU49" s="32">
        <f t="shared" ca="1" si="23"/>
        <v>-10.539999999999793</v>
      </c>
      <c r="BV49" s="32">
        <f t="shared" ca="1" si="24"/>
        <v>-0.49000000000000066</v>
      </c>
      <c r="BW49" s="32">
        <f t="shared" ca="1" si="25"/>
        <v>-7.4900000000000064</v>
      </c>
      <c r="BX49" s="32">
        <f t="shared" ca="1" si="26"/>
        <v>-2.7000000000000193</v>
      </c>
    </row>
    <row r="50" spans="1:76">
      <c r="A50" t="s">
        <v>510</v>
      </c>
      <c r="B50" s="1" t="s">
        <v>78</v>
      </c>
      <c r="C50" t="str">
        <f t="shared" ca="1" si="2"/>
        <v>EC01</v>
      </c>
      <c r="D50" t="str">
        <f t="shared" ca="1" si="3"/>
        <v>Cavalier</v>
      </c>
      <c r="E50" s="31">
        <f ca="1">'Module C Corrected'!CW50-'Module C Initial'!CW50</f>
        <v>1589.3099999999977</v>
      </c>
      <c r="F50" s="31">
        <f ca="1">'Module C Corrected'!CX50-'Module C Initial'!CX50</f>
        <v>570.93000000000757</v>
      </c>
      <c r="G50" s="31">
        <f ca="1">'Module C Corrected'!CY50-'Module C Initial'!CY50</f>
        <v>501.41999999999825</v>
      </c>
      <c r="H50" s="31">
        <f ca="1">'Module C Corrected'!CZ50-'Module C Initial'!CZ50</f>
        <v>254.52999999999156</v>
      </c>
      <c r="I50" s="31">
        <f ca="1">'Module C Corrected'!DA50-'Module C Initial'!DA50</f>
        <v>345.48000000001048</v>
      </c>
      <c r="J50" s="31">
        <f ca="1">'Module C Corrected'!DB50-'Module C Initial'!DB50</f>
        <v>439.68000000000757</v>
      </c>
      <c r="K50" s="31">
        <f ca="1">'Module C Corrected'!DC50-'Module C Initial'!DC50</f>
        <v>703.11000000000058</v>
      </c>
      <c r="L50" s="31">
        <f ca="1">'Module C Corrected'!DD50-'Module C Initial'!DD50</f>
        <v>532.68000000000757</v>
      </c>
      <c r="M50" s="31">
        <f ca="1">'Module C Corrected'!DE50-'Module C Initial'!DE50</f>
        <v>1163.4099999999744</v>
      </c>
      <c r="N50" s="31">
        <f ca="1">'Module C Corrected'!DF50-'Module C Initial'!DF50</f>
        <v>379.36000000000058</v>
      </c>
      <c r="O50" s="31">
        <f ca="1">'Module C Corrected'!DG50-'Module C Initial'!DG50</f>
        <v>732.21000000002095</v>
      </c>
      <c r="P50" s="31">
        <f ca="1">'Module C Corrected'!DH50-'Module C Initial'!DH50</f>
        <v>754.31999999997788</v>
      </c>
      <c r="Q50" s="32">
        <f ca="1">'Module C Corrected'!DI50-'Module C Initial'!DI50</f>
        <v>79.469999999999345</v>
      </c>
      <c r="R50" s="32">
        <f ca="1">'Module C Corrected'!DJ50-'Module C Initial'!DJ50</f>
        <v>28.539999999999964</v>
      </c>
      <c r="S50" s="32">
        <f ca="1">'Module C Corrected'!DK50-'Module C Initial'!DK50</f>
        <v>25.070000000000618</v>
      </c>
      <c r="T50" s="32">
        <f ca="1">'Module C Corrected'!DL50-'Module C Initial'!DL50</f>
        <v>12.7199999999998</v>
      </c>
      <c r="U50" s="32">
        <f ca="1">'Module C Corrected'!DM50-'Module C Initial'!DM50</f>
        <v>17.2800000000002</v>
      </c>
      <c r="V50" s="32">
        <f ca="1">'Module C Corrected'!DN50-'Module C Initial'!DN50</f>
        <v>21.989999999999782</v>
      </c>
      <c r="W50" s="32">
        <f ca="1">'Module C Corrected'!DO50-'Module C Initial'!DO50</f>
        <v>35.150000000000546</v>
      </c>
      <c r="X50" s="32">
        <f ca="1">'Module C Corrected'!DP50-'Module C Initial'!DP50</f>
        <v>26.630000000000109</v>
      </c>
      <c r="Y50" s="32">
        <f ca="1">'Module C Corrected'!DQ50-'Module C Initial'!DQ50</f>
        <v>58.170000000000073</v>
      </c>
      <c r="Z50" s="32">
        <f ca="1">'Module C Corrected'!DR50-'Module C Initial'!DR50</f>
        <v>18.9699999999998</v>
      </c>
      <c r="AA50" s="32">
        <f ca="1">'Module C Corrected'!DS50-'Module C Initial'!DS50</f>
        <v>36.609999999999673</v>
      </c>
      <c r="AB50" s="32">
        <f ca="1">'Module C Corrected'!DT50-'Module C Initial'!DT50</f>
        <v>37.720000000000255</v>
      </c>
      <c r="AC50" s="31">
        <f ca="1">'Module C Corrected'!DU50-'Module C Initial'!DU50</f>
        <v>512.02999999999884</v>
      </c>
      <c r="AD50" s="31">
        <f ca="1">'Module C Corrected'!DV50-'Module C Initial'!DV50</f>
        <v>182.59999999999854</v>
      </c>
      <c r="AE50" s="31">
        <f ca="1">'Module C Corrected'!DW50-'Module C Initial'!DW50</f>
        <v>159.31000000000131</v>
      </c>
      <c r="AF50" s="31">
        <f ca="1">'Module C Corrected'!DX50-'Module C Initial'!DX50</f>
        <v>80.389999999999418</v>
      </c>
      <c r="AG50" s="31">
        <f ca="1">'Module C Corrected'!DY50-'Module C Initial'!DY50</f>
        <v>108.54000000000087</v>
      </c>
      <c r="AH50" s="31">
        <f ca="1">'Module C Corrected'!DZ50-'Module C Initial'!DZ50</f>
        <v>137.38999999999942</v>
      </c>
      <c r="AI50" s="31">
        <f ca="1">'Module C Corrected'!EA50-'Module C Initial'!EA50</f>
        <v>218.55000000000291</v>
      </c>
      <c r="AJ50" s="31">
        <f ca="1">'Module C Corrected'!EB50-'Module C Initial'!EB50</f>
        <v>164.67000000000189</v>
      </c>
      <c r="AK50" s="31">
        <f ca="1">'Module C Corrected'!EC50-'Module C Initial'!EC50</f>
        <v>357.66999999999825</v>
      </c>
      <c r="AL50" s="31">
        <f ca="1">'Module C Corrected'!ED50-'Module C Initial'!ED50</f>
        <v>116</v>
      </c>
      <c r="AM50" s="31">
        <f ca="1">'Module C Corrected'!EE50-'Module C Initial'!EE50</f>
        <v>222.65999999999622</v>
      </c>
      <c r="AN50" s="31">
        <f ca="1">'Module C Corrected'!EF50-'Module C Initial'!EF50</f>
        <v>228.14000000000669</v>
      </c>
      <c r="AO50" s="32">
        <f t="shared" ca="1" si="30"/>
        <v>2180.8099999999959</v>
      </c>
      <c r="AP50" s="32">
        <f t="shared" ca="1" si="30"/>
        <v>782.07000000000608</v>
      </c>
      <c r="AQ50" s="32">
        <f t="shared" ca="1" si="30"/>
        <v>685.80000000000018</v>
      </c>
      <c r="AR50" s="32">
        <f t="shared" ca="1" si="30"/>
        <v>347.63999999999078</v>
      </c>
      <c r="AS50" s="32">
        <f t="shared" ca="1" si="30"/>
        <v>471.30000000001155</v>
      </c>
      <c r="AT50" s="32">
        <f t="shared" ca="1" si="30"/>
        <v>599.06000000000677</v>
      </c>
      <c r="AU50" s="32">
        <f t="shared" ca="1" si="30"/>
        <v>956.81000000000404</v>
      </c>
      <c r="AV50" s="32">
        <f t="shared" ca="1" si="30"/>
        <v>723.98000000000957</v>
      </c>
      <c r="AW50" s="32">
        <f t="shared" ca="1" si="30"/>
        <v>1579.2499999999727</v>
      </c>
      <c r="AX50" s="32">
        <f t="shared" ca="1" si="30"/>
        <v>514.33000000000038</v>
      </c>
      <c r="AY50" s="32">
        <f t="shared" ca="1" si="30"/>
        <v>991.48000000001684</v>
      </c>
      <c r="AZ50" s="32">
        <f t="shared" ca="1" si="30"/>
        <v>1020.1799999999848</v>
      </c>
      <c r="BA50" s="31">
        <f t="shared" ca="1" si="28"/>
        <v>18.61</v>
      </c>
      <c r="BB50" s="31">
        <f t="shared" ca="1" si="5"/>
        <v>6.69</v>
      </c>
      <c r="BC50" s="31">
        <f t="shared" ca="1" si="6"/>
        <v>5.87</v>
      </c>
      <c r="BD50" s="31">
        <f t="shared" ca="1" si="7"/>
        <v>2.98</v>
      </c>
      <c r="BE50" s="31">
        <f t="shared" ca="1" si="8"/>
        <v>4.05</v>
      </c>
      <c r="BF50" s="31">
        <f t="shared" ca="1" si="9"/>
        <v>5.15</v>
      </c>
      <c r="BG50" s="31">
        <f t="shared" ca="1" si="10"/>
        <v>8.24</v>
      </c>
      <c r="BH50" s="31">
        <f t="shared" ca="1" si="11"/>
        <v>6.24</v>
      </c>
      <c r="BI50" s="31">
        <f t="shared" ca="1" si="12"/>
        <v>13.63</v>
      </c>
      <c r="BJ50" s="31">
        <f t="shared" ca="1" si="13"/>
        <v>4.4400000000000004</v>
      </c>
      <c r="BK50" s="31">
        <f t="shared" ca="1" si="14"/>
        <v>8.58</v>
      </c>
      <c r="BL50" s="31">
        <f t="shared" ca="1" si="15"/>
        <v>8.83</v>
      </c>
      <c r="BM50" s="32">
        <f t="shared" ca="1" si="29"/>
        <v>2199.419999999996</v>
      </c>
      <c r="BN50" s="32">
        <f t="shared" ca="1" si="16"/>
        <v>788.76000000000613</v>
      </c>
      <c r="BO50" s="32">
        <f t="shared" ca="1" si="17"/>
        <v>691.67000000000019</v>
      </c>
      <c r="BP50" s="32">
        <f t="shared" ca="1" si="18"/>
        <v>350.6199999999908</v>
      </c>
      <c r="BQ50" s="32">
        <f t="shared" ca="1" si="19"/>
        <v>475.35000000001156</v>
      </c>
      <c r="BR50" s="32">
        <f t="shared" ca="1" si="20"/>
        <v>604.21000000000674</v>
      </c>
      <c r="BS50" s="32">
        <f t="shared" ca="1" si="21"/>
        <v>965.05000000000405</v>
      </c>
      <c r="BT50" s="32">
        <f t="shared" ca="1" si="22"/>
        <v>730.22000000000958</v>
      </c>
      <c r="BU50" s="32">
        <f t="shared" ca="1" si="23"/>
        <v>1592.8799999999728</v>
      </c>
      <c r="BV50" s="32">
        <f t="shared" ca="1" si="24"/>
        <v>518.77000000000044</v>
      </c>
      <c r="BW50" s="32">
        <f t="shared" ca="1" si="25"/>
        <v>1000.0600000000169</v>
      </c>
      <c r="BX50" s="32">
        <f t="shared" ca="1" si="26"/>
        <v>1029.0099999999848</v>
      </c>
    </row>
    <row r="51" spans="1:76">
      <c r="A51" t="s">
        <v>60</v>
      </c>
      <c r="B51" s="1" t="s">
        <v>73</v>
      </c>
      <c r="C51" t="str">
        <f t="shared" ca="1" si="2"/>
        <v>EC04</v>
      </c>
      <c r="D51" t="str">
        <f t="shared" ca="1" si="3"/>
        <v>Foster Creek Industrial System</v>
      </c>
      <c r="E51" s="31">
        <f ca="1">'Module C Corrected'!CW51-'Module C Initial'!CW51</f>
        <v>0</v>
      </c>
      <c r="F51" s="31">
        <f ca="1">'Module C Corrected'!CX51-'Module C Initial'!CX51</f>
        <v>0</v>
      </c>
      <c r="G51" s="31">
        <f ca="1">'Module C Corrected'!CY51-'Module C Initial'!CY51</f>
        <v>0</v>
      </c>
      <c r="H51" s="31">
        <f ca="1">'Module C Corrected'!CZ51-'Module C Initial'!CZ51</f>
        <v>0</v>
      </c>
      <c r="I51" s="31">
        <f ca="1">'Module C Corrected'!DA51-'Module C Initial'!DA51</f>
        <v>0</v>
      </c>
      <c r="J51" s="31">
        <f ca="1">'Module C Corrected'!DB51-'Module C Initial'!DB51</f>
        <v>0</v>
      </c>
      <c r="K51" s="31">
        <f ca="1">'Module C Corrected'!DC51-'Module C Initial'!DC51</f>
        <v>0</v>
      </c>
      <c r="L51" s="31">
        <f ca="1">'Module C Corrected'!DD51-'Module C Initial'!DD51</f>
        <v>0</v>
      </c>
      <c r="M51" s="31">
        <f ca="1">'Module C Corrected'!DE51-'Module C Initial'!DE51</f>
        <v>0</v>
      </c>
      <c r="N51" s="31">
        <f ca="1">'Module C Corrected'!DF51-'Module C Initial'!DF51</f>
        <v>0</v>
      </c>
      <c r="O51" s="31">
        <f ca="1">'Module C Corrected'!DG51-'Module C Initial'!DG51</f>
        <v>0</v>
      </c>
      <c r="P51" s="31">
        <f ca="1">'Module C Corrected'!DH51-'Module C Initial'!DH51</f>
        <v>9.9999999947613105E-3</v>
      </c>
      <c r="Q51" s="32">
        <f ca="1">'Module C Corrected'!DI51-'Module C Initial'!DI51</f>
        <v>0</v>
      </c>
      <c r="R51" s="32">
        <f ca="1">'Module C Corrected'!DJ51-'Module C Initial'!DJ51</f>
        <v>0</v>
      </c>
      <c r="S51" s="32">
        <f ca="1">'Module C Corrected'!DK51-'Module C Initial'!DK51</f>
        <v>0</v>
      </c>
      <c r="T51" s="32">
        <f ca="1">'Module C Corrected'!DL51-'Module C Initial'!DL51</f>
        <v>0</v>
      </c>
      <c r="U51" s="32">
        <f ca="1">'Module C Corrected'!DM51-'Module C Initial'!DM51</f>
        <v>0</v>
      </c>
      <c r="V51" s="32">
        <f ca="1">'Module C Corrected'!DN51-'Module C Initial'!DN51</f>
        <v>0</v>
      </c>
      <c r="W51" s="32">
        <f ca="1">'Module C Corrected'!DO51-'Module C Initial'!DO51</f>
        <v>0</v>
      </c>
      <c r="X51" s="32">
        <f ca="1">'Module C Corrected'!DP51-'Module C Initial'!DP51</f>
        <v>0</v>
      </c>
      <c r="Y51" s="32">
        <f ca="1">'Module C Corrected'!DQ51-'Module C Initial'!DQ51</f>
        <v>0</v>
      </c>
      <c r="Z51" s="32">
        <f ca="1">'Module C Corrected'!DR51-'Module C Initial'!DR51</f>
        <v>0</v>
      </c>
      <c r="AA51" s="32">
        <f ca="1">'Module C Corrected'!DS51-'Module C Initial'!DS51</f>
        <v>0</v>
      </c>
      <c r="AB51" s="32">
        <f ca="1">'Module C Corrected'!DT51-'Module C Initial'!DT51</f>
        <v>0</v>
      </c>
      <c r="AC51" s="31">
        <f ca="1">'Module C Corrected'!DU51-'Module C Initial'!DU51</f>
        <v>0</v>
      </c>
      <c r="AD51" s="31">
        <f ca="1">'Module C Corrected'!DV51-'Module C Initial'!DV51</f>
        <v>0</v>
      </c>
      <c r="AE51" s="31">
        <f ca="1">'Module C Corrected'!DW51-'Module C Initial'!DW51</f>
        <v>0</v>
      </c>
      <c r="AF51" s="31">
        <f ca="1">'Module C Corrected'!DX51-'Module C Initial'!DX51</f>
        <v>0</v>
      </c>
      <c r="AG51" s="31">
        <f ca="1">'Module C Corrected'!DY51-'Module C Initial'!DY51</f>
        <v>0</v>
      </c>
      <c r="AH51" s="31">
        <f ca="1">'Module C Corrected'!DZ51-'Module C Initial'!DZ51</f>
        <v>0</v>
      </c>
      <c r="AI51" s="31">
        <f ca="1">'Module C Corrected'!EA51-'Module C Initial'!EA51</f>
        <v>0</v>
      </c>
      <c r="AJ51" s="31">
        <f ca="1">'Module C Corrected'!EB51-'Module C Initial'!EB51</f>
        <v>0</v>
      </c>
      <c r="AK51" s="31">
        <f ca="1">'Module C Corrected'!EC51-'Module C Initial'!EC51</f>
        <v>0</v>
      </c>
      <c r="AL51" s="31">
        <f ca="1">'Module C Corrected'!ED51-'Module C Initial'!ED51</f>
        <v>0</v>
      </c>
      <c r="AM51" s="31">
        <f ca="1">'Module C Corrected'!EE51-'Module C Initial'!EE51</f>
        <v>0</v>
      </c>
      <c r="AN51" s="31">
        <f ca="1">'Module C Corrected'!EF51-'Module C Initial'!EF51</f>
        <v>9.9999999997635314E-3</v>
      </c>
      <c r="AO51" s="32">
        <f t="shared" ca="1" si="30"/>
        <v>0</v>
      </c>
      <c r="AP51" s="32">
        <f t="shared" ca="1" si="30"/>
        <v>0</v>
      </c>
      <c r="AQ51" s="32">
        <f t="shared" ca="1" si="30"/>
        <v>0</v>
      </c>
      <c r="AR51" s="32">
        <f t="shared" ca="1" si="30"/>
        <v>0</v>
      </c>
      <c r="AS51" s="32">
        <f t="shared" ca="1" si="30"/>
        <v>0</v>
      </c>
      <c r="AT51" s="32">
        <f t="shared" ca="1" si="30"/>
        <v>0</v>
      </c>
      <c r="AU51" s="32">
        <f t="shared" ca="1" si="30"/>
        <v>0</v>
      </c>
      <c r="AV51" s="32">
        <f t="shared" ca="1" si="30"/>
        <v>0</v>
      </c>
      <c r="AW51" s="32">
        <f t="shared" ca="1" si="30"/>
        <v>0</v>
      </c>
      <c r="AX51" s="32">
        <f t="shared" ca="1" si="30"/>
        <v>0</v>
      </c>
      <c r="AY51" s="32">
        <f t="shared" ca="1" si="30"/>
        <v>0</v>
      </c>
      <c r="AZ51" s="32">
        <f t="shared" ca="1" si="30"/>
        <v>1.9999999994524842E-2</v>
      </c>
      <c r="BA51" s="31">
        <f t="shared" ca="1" si="28"/>
        <v>0</v>
      </c>
      <c r="BB51" s="31">
        <f t="shared" ca="1" si="5"/>
        <v>0</v>
      </c>
      <c r="BC51" s="31">
        <f t="shared" ca="1" si="6"/>
        <v>0</v>
      </c>
      <c r="BD51" s="31">
        <f t="shared" ca="1" si="7"/>
        <v>0</v>
      </c>
      <c r="BE51" s="31">
        <f t="shared" ca="1" si="8"/>
        <v>0</v>
      </c>
      <c r="BF51" s="31">
        <f t="shared" ca="1" si="9"/>
        <v>0</v>
      </c>
      <c r="BG51" s="31">
        <f t="shared" ca="1" si="10"/>
        <v>0</v>
      </c>
      <c r="BH51" s="31">
        <f t="shared" ca="1" si="11"/>
        <v>0</v>
      </c>
      <c r="BI51" s="31">
        <f t="shared" ca="1" si="12"/>
        <v>0</v>
      </c>
      <c r="BJ51" s="31">
        <f t="shared" ca="1" si="13"/>
        <v>0</v>
      </c>
      <c r="BK51" s="31">
        <f t="shared" ca="1" si="14"/>
        <v>0</v>
      </c>
      <c r="BL51" s="31">
        <f t="shared" ca="1" si="15"/>
        <v>0</v>
      </c>
      <c r="BM51" s="32">
        <f t="shared" ca="1" si="29"/>
        <v>0</v>
      </c>
      <c r="BN51" s="32">
        <f t="shared" ca="1" si="16"/>
        <v>0</v>
      </c>
      <c r="BO51" s="32">
        <f t="shared" ca="1" si="17"/>
        <v>0</v>
      </c>
      <c r="BP51" s="32">
        <f t="shared" ca="1" si="18"/>
        <v>0</v>
      </c>
      <c r="BQ51" s="32">
        <f t="shared" ca="1" si="19"/>
        <v>0</v>
      </c>
      <c r="BR51" s="32">
        <f t="shared" ca="1" si="20"/>
        <v>0</v>
      </c>
      <c r="BS51" s="32">
        <f t="shared" ca="1" si="21"/>
        <v>0</v>
      </c>
      <c r="BT51" s="32">
        <f t="shared" ca="1" si="22"/>
        <v>0</v>
      </c>
      <c r="BU51" s="32">
        <f t="shared" ca="1" si="23"/>
        <v>0</v>
      </c>
      <c r="BV51" s="32">
        <f t="shared" ca="1" si="24"/>
        <v>0</v>
      </c>
      <c r="BW51" s="32">
        <f t="shared" ca="1" si="25"/>
        <v>0</v>
      </c>
      <c r="BX51" s="32">
        <f t="shared" ca="1" si="26"/>
        <v>1.9999999994524842E-2</v>
      </c>
    </row>
    <row r="52" spans="1:76">
      <c r="A52" t="s">
        <v>510</v>
      </c>
      <c r="B52" s="1" t="s">
        <v>73</v>
      </c>
      <c r="C52" t="str">
        <f t="shared" ca="1" si="2"/>
        <v>EC04</v>
      </c>
      <c r="D52" t="str">
        <f t="shared" ca="1" si="3"/>
        <v>Foster Creek Industrial System</v>
      </c>
      <c r="E52" s="31">
        <f ca="1">'Module C Corrected'!CW52-'Module C Initial'!CW52</f>
        <v>0</v>
      </c>
      <c r="F52" s="31">
        <f ca="1">'Module C Corrected'!CX52-'Module C Initial'!CX52</f>
        <v>0</v>
      </c>
      <c r="G52" s="31">
        <f ca="1">'Module C Corrected'!CY52-'Module C Initial'!CY52</f>
        <v>0</v>
      </c>
      <c r="H52" s="31">
        <f ca="1">'Module C Corrected'!CZ52-'Module C Initial'!CZ52</f>
        <v>1.0000000009313226E-2</v>
      </c>
      <c r="I52" s="31">
        <f ca="1">'Module C Corrected'!DA52-'Module C Initial'!DA52</f>
        <v>0</v>
      </c>
      <c r="J52" s="31">
        <f ca="1">'Module C Corrected'!DB52-'Module C Initial'!DB52</f>
        <v>9.9999999983992893E-3</v>
      </c>
      <c r="K52" s="31">
        <f ca="1">'Module C Corrected'!DC52-'Module C Initial'!DC52</f>
        <v>1.0000000009313226E-2</v>
      </c>
      <c r="L52" s="31">
        <f ca="1">'Module C Corrected'!DD52-'Module C Initial'!DD52</f>
        <v>-1.0000000009313226E-2</v>
      </c>
      <c r="M52" s="31">
        <f ca="1">'Module C Corrected'!DE52-'Module C Initial'!DE52</f>
        <v>0</v>
      </c>
      <c r="N52" s="31">
        <f ca="1">'Module C Corrected'!DF52-'Module C Initial'!DF52</f>
        <v>0</v>
      </c>
      <c r="O52" s="31">
        <f ca="1">'Module C Corrected'!DG52-'Module C Initial'!DG52</f>
        <v>-1.0000000002037268E-2</v>
      </c>
      <c r="P52" s="31">
        <f ca="1">'Module C Corrected'!DH52-'Module C Initial'!DH52</f>
        <v>0</v>
      </c>
      <c r="Q52" s="32">
        <f ca="1">'Module C Corrected'!DI52-'Module C Initial'!DI52</f>
        <v>0</v>
      </c>
      <c r="R52" s="32">
        <f ca="1">'Module C Corrected'!DJ52-'Module C Initial'!DJ52</f>
        <v>0</v>
      </c>
      <c r="S52" s="32">
        <f ca="1">'Module C Corrected'!DK52-'Module C Initial'!DK52</f>
        <v>0</v>
      </c>
      <c r="T52" s="32">
        <f ca="1">'Module C Corrected'!DL52-'Module C Initial'!DL52</f>
        <v>0</v>
      </c>
      <c r="U52" s="32">
        <f ca="1">'Module C Corrected'!DM52-'Module C Initial'!DM52</f>
        <v>0</v>
      </c>
      <c r="V52" s="32">
        <f ca="1">'Module C Corrected'!DN52-'Module C Initial'!DN52</f>
        <v>0</v>
      </c>
      <c r="W52" s="32">
        <f ca="1">'Module C Corrected'!DO52-'Module C Initial'!DO52</f>
        <v>0</v>
      </c>
      <c r="X52" s="32">
        <f ca="1">'Module C Corrected'!DP52-'Module C Initial'!DP52</f>
        <v>0</v>
      </c>
      <c r="Y52" s="32">
        <f ca="1">'Module C Corrected'!DQ52-'Module C Initial'!DQ52</f>
        <v>0</v>
      </c>
      <c r="Z52" s="32">
        <f ca="1">'Module C Corrected'!DR52-'Module C Initial'!DR52</f>
        <v>0</v>
      </c>
      <c r="AA52" s="32">
        <f ca="1">'Module C Corrected'!DS52-'Module C Initial'!DS52</f>
        <v>0</v>
      </c>
      <c r="AB52" s="32">
        <f ca="1">'Module C Corrected'!DT52-'Module C Initial'!DT52</f>
        <v>0</v>
      </c>
      <c r="AC52" s="31">
        <f ca="1">'Module C Corrected'!DU52-'Module C Initial'!DU52</f>
        <v>0</v>
      </c>
      <c r="AD52" s="31">
        <f ca="1">'Module C Corrected'!DV52-'Module C Initial'!DV52</f>
        <v>0</v>
      </c>
      <c r="AE52" s="31">
        <f ca="1">'Module C Corrected'!DW52-'Module C Initial'!DW52</f>
        <v>0</v>
      </c>
      <c r="AF52" s="31">
        <f ca="1">'Module C Corrected'!DX52-'Module C Initial'!DX52</f>
        <v>0</v>
      </c>
      <c r="AG52" s="31">
        <f ca="1">'Module C Corrected'!DY52-'Module C Initial'!DY52</f>
        <v>0</v>
      </c>
      <c r="AH52" s="31">
        <f ca="1">'Module C Corrected'!DZ52-'Module C Initial'!DZ52</f>
        <v>9.9999999999909051E-3</v>
      </c>
      <c r="AI52" s="31">
        <f ca="1">'Module C Corrected'!EA52-'Module C Initial'!EA52</f>
        <v>0</v>
      </c>
      <c r="AJ52" s="31">
        <f ca="1">'Module C Corrected'!EB52-'Module C Initial'!EB52</f>
        <v>-1.0000000000218279E-2</v>
      </c>
      <c r="AK52" s="31">
        <f ca="1">'Module C Corrected'!EC52-'Module C Initial'!EC52</f>
        <v>0</v>
      </c>
      <c r="AL52" s="31">
        <f ca="1">'Module C Corrected'!ED52-'Module C Initial'!ED52</f>
        <v>0</v>
      </c>
      <c r="AM52" s="31">
        <f ca="1">'Module C Corrected'!EE52-'Module C Initial'!EE52</f>
        <v>0</v>
      </c>
      <c r="AN52" s="31">
        <f ca="1">'Module C Corrected'!EF52-'Module C Initial'!EF52</f>
        <v>0</v>
      </c>
      <c r="AO52" s="32">
        <f t="shared" ca="1" si="30"/>
        <v>0</v>
      </c>
      <c r="AP52" s="32">
        <f t="shared" ca="1" si="30"/>
        <v>0</v>
      </c>
      <c r="AQ52" s="32">
        <f t="shared" ca="1" si="30"/>
        <v>0</v>
      </c>
      <c r="AR52" s="32">
        <f t="shared" ca="1" si="30"/>
        <v>1.0000000009313226E-2</v>
      </c>
      <c r="AS52" s="32">
        <f t="shared" ca="1" si="30"/>
        <v>0</v>
      </c>
      <c r="AT52" s="32">
        <f t="shared" ca="1" si="30"/>
        <v>1.9999999998390194E-2</v>
      </c>
      <c r="AU52" s="32">
        <f t="shared" ca="1" si="30"/>
        <v>1.0000000009313226E-2</v>
      </c>
      <c r="AV52" s="32">
        <f t="shared" ca="1" si="30"/>
        <v>-2.0000000009531504E-2</v>
      </c>
      <c r="AW52" s="32">
        <f t="shared" ca="1" si="30"/>
        <v>0</v>
      </c>
      <c r="AX52" s="32">
        <f t="shared" ca="1" si="30"/>
        <v>0</v>
      </c>
      <c r="AY52" s="32">
        <f t="shared" ca="1" si="30"/>
        <v>-1.0000000002037268E-2</v>
      </c>
      <c r="AZ52" s="32">
        <f t="shared" ca="1" si="30"/>
        <v>0</v>
      </c>
      <c r="BA52" s="31">
        <f t="shared" ca="1" si="28"/>
        <v>0</v>
      </c>
      <c r="BB52" s="31">
        <f t="shared" ca="1" si="5"/>
        <v>0</v>
      </c>
      <c r="BC52" s="31">
        <f t="shared" ca="1" si="6"/>
        <v>0</v>
      </c>
      <c r="BD52" s="31">
        <f t="shared" ca="1" si="7"/>
        <v>0</v>
      </c>
      <c r="BE52" s="31">
        <f t="shared" ca="1" si="8"/>
        <v>0</v>
      </c>
      <c r="BF52" s="31">
        <f t="shared" ca="1" si="9"/>
        <v>0</v>
      </c>
      <c r="BG52" s="31">
        <f t="shared" ca="1" si="10"/>
        <v>0</v>
      </c>
      <c r="BH52" s="31">
        <f t="shared" ca="1" si="11"/>
        <v>0</v>
      </c>
      <c r="BI52" s="31">
        <f t="shared" ca="1" si="12"/>
        <v>0</v>
      </c>
      <c r="BJ52" s="31">
        <f t="shared" ca="1" si="13"/>
        <v>0</v>
      </c>
      <c r="BK52" s="31">
        <f t="shared" ca="1" si="14"/>
        <v>0</v>
      </c>
      <c r="BL52" s="31">
        <f t="shared" ca="1" si="15"/>
        <v>0</v>
      </c>
      <c r="BM52" s="32">
        <f t="shared" ca="1" si="29"/>
        <v>0</v>
      </c>
      <c r="BN52" s="32">
        <f t="shared" ca="1" si="16"/>
        <v>0</v>
      </c>
      <c r="BO52" s="32">
        <f t="shared" ca="1" si="17"/>
        <v>0</v>
      </c>
      <c r="BP52" s="32">
        <f t="shared" ca="1" si="18"/>
        <v>1.0000000009313226E-2</v>
      </c>
      <c r="BQ52" s="32">
        <f t="shared" ca="1" si="19"/>
        <v>0</v>
      </c>
      <c r="BR52" s="32">
        <f t="shared" ca="1" si="20"/>
        <v>1.9999999998390194E-2</v>
      </c>
      <c r="BS52" s="32">
        <f t="shared" ca="1" si="21"/>
        <v>1.0000000009313226E-2</v>
      </c>
      <c r="BT52" s="32">
        <f t="shared" ca="1" si="22"/>
        <v>-2.0000000009531504E-2</v>
      </c>
      <c r="BU52" s="32">
        <f t="shared" ca="1" si="23"/>
        <v>0</v>
      </c>
      <c r="BV52" s="32">
        <f t="shared" ca="1" si="24"/>
        <v>0</v>
      </c>
      <c r="BW52" s="32">
        <f t="shared" ca="1" si="25"/>
        <v>-1.0000000002037268E-2</v>
      </c>
      <c r="BX52" s="32">
        <f t="shared" ca="1" si="26"/>
        <v>0</v>
      </c>
    </row>
    <row r="53" spans="1:76">
      <c r="A53" t="s">
        <v>446</v>
      </c>
      <c r="B53" s="1" t="s">
        <v>74</v>
      </c>
      <c r="C53" t="str">
        <f t="shared" ca="1" si="2"/>
        <v>BCHIMP</v>
      </c>
      <c r="D53" t="str">
        <f t="shared" ca="1" si="3"/>
        <v>Alberta-BC Intertie - Import</v>
      </c>
      <c r="E53" s="31">
        <f ca="1">'Module C Corrected'!CW53-'Module C Initial'!CW53</f>
        <v>19.620000000000118</v>
      </c>
      <c r="F53" s="31">
        <f ca="1">'Module C Corrected'!CX53-'Module C Initial'!CX53</f>
        <v>0</v>
      </c>
      <c r="G53" s="31">
        <f ca="1">'Module C Corrected'!CY53-'Module C Initial'!CY53</f>
        <v>0.76999999999999602</v>
      </c>
      <c r="H53" s="31">
        <f ca="1">'Module C Corrected'!CZ53-'Module C Initial'!CZ53</f>
        <v>5.1200000000000045</v>
      </c>
      <c r="I53" s="31">
        <f ca="1">'Module C Corrected'!DA53-'Module C Initial'!DA53</f>
        <v>4.5</v>
      </c>
      <c r="J53" s="31">
        <f ca="1">'Module C Corrected'!DB53-'Module C Initial'!DB53</f>
        <v>1.0099999999999909</v>
      </c>
      <c r="K53" s="31">
        <f ca="1">'Module C Corrected'!DC53-'Module C Initial'!DC53</f>
        <v>0.45999999999999375</v>
      </c>
      <c r="L53" s="31">
        <f ca="1">'Module C Corrected'!DD53-'Module C Initial'!DD53</f>
        <v>1.3600000000000136</v>
      </c>
      <c r="M53" s="31">
        <f ca="1">'Module C Corrected'!DE53-'Module C Initial'!DE53</f>
        <v>0.25999999999999801</v>
      </c>
      <c r="N53" s="31">
        <f ca="1">'Module C Corrected'!DF53-'Module C Initial'!DF53</f>
        <v>0.89000000000001478</v>
      </c>
      <c r="O53" s="31">
        <f ca="1">'Module C Corrected'!DG53-'Module C Initial'!DG53</f>
        <v>0</v>
      </c>
      <c r="P53" s="31">
        <f ca="1">'Module C Corrected'!DH53-'Module C Initial'!DH53</f>
        <v>0.92000000000000881</v>
      </c>
      <c r="Q53" s="32">
        <f ca="1">'Module C Corrected'!DI53-'Module C Initial'!DI53</f>
        <v>0.98000000000000398</v>
      </c>
      <c r="R53" s="32">
        <f ca="1">'Module C Corrected'!DJ53-'Module C Initial'!DJ53</f>
        <v>0</v>
      </c>
      <c r="S53" s="32">
        <f ca="1">'Module C Corrected'!DK53-'Module C Initial'!DK53</f>
        <v>4.0000000000000036E-2</v>
      </c>
      <c r="T53" s="32">
        <f ca="1">'Module C Corrected'!DL53-'Module C Initial'!DL53</f>
        <v>0.26000000000000156</v>
      </c>
      <c r="U53" s="32">
        <f ca="1">'Module C Corrected'!DM53-'Module C Initial'!DM53</f>
        <v>0.23000000000000043</v>
      </c>
      <c r="V53" s="32">
        <f ca="1">'Module C Corrected'!DN53-'Module C Initial'!DN53</f>
        <v>4.9999999999999822E-2</v>
      </c>
      <c r="W53" s="32">
        <f ca="1">'Module C Corrected'!DO53-'Module C Initial'!DO53</f>
        <v>2.0000000000000018E-2</v>
      </c>
      <c r="X53" s="32">
        <f ca="1">'Module C Corrected'!DP53-'Module C Initial'!DP53</f>
        <v>6.0000000000000497E-2</v>
      </c>
      <c r="Y53" s="32">
        <f ca="1">'Module C Corrected'!DQ53-'Module C Initial'!DQ53</f>
        <v>1.0000000000000009E-2</v>
      </c>
      <c r="Z53" s="32">
        <f ca="1">'Module C Corrected'!DR53-'Module C Initial'!DR53</f>
        <v>4.9999999999999822E-2</v>
      </c>
      <c r="AA53" s="32">
        <f ca="1">'Module C Corrected'!DS53-'Module C Initial'!DS53</f>
        <v>0</v>
      </c>
      <c r="AB53" s="32">
        <f ca="1">'Module C Corrected'!DT53-'Module C Initial'!DT53</f>
        <v>4.0000000000000036E-2</v>
      </c>
      <c r="AC53" s="31">
        <f ca="1">'Module C Corrected'!DU53-'Module C Initial'!DU53</f>
        <v>6.3199999999999932</v>
      </c>
      <c r="AD53" s="31">
        <f ca="1">'Module C Corrected'!DV53-'Module C Initial'!DV53</f>
        <v>0</v>
      </c>
      <c r="AE53" s="31">
        <f ca="1">'Module C Corrected'!DW53-'Module C Initial'!DW53</f>
        <v>0.23999999999999844</v>
      </c>
      <c r="AF53" s="31">
        <f ca="1">'Module C Corrected'!DX53-'Module C Initial'!DX53</f>
        <v>1.6099999999999994</v>
      </c>
      <c r="AG53" s="31">
        <f ca="1">'Module C Corrected'!DY53-'Module C Initial'!DY53</f>
        <v>1.4099999999999966</v>
      </c>
      <c r="AH53" s="31">
        <f ca="1">'Module C Corrected'!DZ53-'Module C Initial'!DZ53</f>
        <v>0.32000000000000028</v>
      </c>
      <c r="AI53" s="31">
        <f ca="1">'Module C Corrected'!EA53-'Module C Initial'!EA53</f>
        <v>0.13999999999999879</v>
      </c>
      <c r="AJ53" s="31">
        <f ca="1">'Module C Corrected'!EB53-'Module C Initial'!EB53</f>
        <v>0.42999999999999972</v>
      </c>
      <c r="AK53" s="31">
        <f ca="1">'Module C Corrected'!EC53-'Module C Initial'!EC53</f>
        <v>8.0000000000000071E-2</v>
      </c>
      <c r="AL53" s="31">
        <f ca="1">'Module C Corrected'!ED53-'Module C Initial'!ED53</f>
        <v>0.26999999999999957</v>
      </c>
      <c r="AM53" s="31">
        <f ca="1">'Module C Corrected'!EE53-'Module C Initial'!EE53</f>
        <v>0</v>
      </c>
      <c r="AN53" s="31">
        <f ca="1">'Module C Corrected'!EF53-'Module C Initial'!EF53</f>
        <v>0.28000000000000114</v>
      </c>
      <c r="AO53" s="32">
        <f t="shared" ca="1" si="30"/>
        <v>26.920000000000115</v>
      </c>
      <c r="AP53" s="32">
        <f t="shared" ca="1" si="30"/>
        <v>0</v>
      </c>
      <c r="AQ53" s="32">
        <f t="shared" ca="1" si="30"/>
        <v>1.0499999999999945</v>
      </c>
      <c r="AR53" s="32">
        <f t="shared" ca="1" si="30"/>
        <v>6.9900000000000055</v>
      </c>
      <c r="AS53" s="32">
        <f t="shared" ca="1" si="30"/>
        <v>6.139999999999997</v>
      </c>
      <c r="AT53" s="32">
        <f t="shared" ca="1" si="30"/>
        <v>1.379999999999991</v>
      </c>
      <c r="AU53" s="32">
        <f t="shared" ca="1" si="30"/>
        <v>0.61999999999999256</v>
      </c>
      <c r="AV53" s="32">
        <f t="shared" ca="1" si="30"/>
        <v>1.8500000000000139</v>
      </c>
      <c r="AW53" s="32">
        <f t="shared" ca="1" si="30"/>
        <v>0.34999999999999809</v>
      </c>
      <c r="AX53" s="32">
        <f t="shared" ca="1" si="30"/>
        <v>1.2100000000000142</v>
      </c>
      <c r="AY53" s="32">
        <f t="shared" ca="1" si="30"/>
        <v>0</v>
      </c>
      <c r="AZ53" s="32">
        <f t="shared" ca="1" si="30"/>
        <v>1.24000000000001</v>
      </c>
      <c r="BA53" s="31">
        <f t="shared" ca="1" si="28"/>
        <v>0.23</v>
      </c>
      <c r="BB53" s="31">
        <f t="shared" ca="1" si="5"/>
        <v>0</v>
      </c>
      <c r="BC53" s="31">
        <f t="shared" ca="1" si="6"/>
        <v>0.01</v>
      </c>
      <c r="BD53" s="31">
        <f t="shared" ca="1" si="7"/>
        <v>0.06</v>
      </c>
      <c r="BE53" s="31">
        <f t="shared" ca="1" si="8"/>
        <v>0.05</v>
      </c>
      <c r="BF53" s="31">
        <f t="shared" ca="1" si="9"/>
        <v>0.01</v>
      </c>
      <c r="BG53" s="31">
        <f t="shared" ca="1" si="10"/>
        <v>0.01</v>
      </c>
      <c r="BH53" s="31">
        <f t="shared" ca="1" si="11"/>
        <v>0.02</v>
      </c>
      <c r="BI53" s="31">
        <f t="shared" ca="1" si="12"/>
        <v>0</v>
      </c>
      <c r="BJ53" s="31">
        <f t="shared" ca="1" si="13"/>
        <v>0.01</v>
      </c>
      <c r="BK53" s="31">
        <f t="shared" ca="1" si="14"/>
        <v>0</v>
      </c>
      <c r="BL53" s="31">
        <f t="shared" ca="1" si="15"/>
        <v>0.01</v>
      </c>
      <c r="BM53" s="32">
        <f t="shared" ca="1" si="29"/>
        <v>27.150000000000116</v>
      </c>
      <c r="BN53" s="32">
        <f t="shared" ca="1" si="16"/>
        <v>0</v>
      </c>
      <c r="BO53" s="32">
        <f t="shared" ca="1" si="17"/>
        <v>1.0599999999999945</v>
      </c>
      <c r="BP53" s="32">
        <f t="shared" ca="1" si="18"/>
        <v>7.0500000000000052</v>
      </c>
      <c r="BQ53" s="32">
        <f t="shared" ca="1" si="19"/>
        <v>6.1899999999999968</v>
      </c>
      <c r="BR53" s="32">
        <f t="shared" ca="1" si="20"/>
        <v>1.389999999999991</v>
      </c>
      <c r="BS53" s="32">
        <f t="shared" ca="1" si="21"/>
        <v>0.62999999999999257</v>
      </c>
      <c r="BT53" s="32">
        <f t="shared" ca="1" si="22"/>
        <v>1.8700000000000139</v>
      </c>
      <c r="BU53" s="32">
        <f t="shared" ca="1" si="23"/>
        <v>0.34999999999999809</v>
      </c>
      <c r="BV53" s="32">
        <f t="shared" ca="1" si="24"/>
        <v>1.2200000000000142</v>
      </c>
      <c r="BW53" s="32">
        <f t="shared" ca="1" si="25"/>
        <v>0</v>
      </c>
      <c r="BX53" s="32">
        <f t="shared" ca="1" si="26"/>
        <v>1.25000000000001</v>
      </c>
    </row>
    <row r="54" spans="1:76">
      <c r="A54" t="s">
        <v>446</v>
      </c>
      <c r="B54" s="1" t="s">
        <v>76</v>
      </c>
      <c r="C54" t="str">
        <f t="shared" ca="1" si="2"/>
        <v>SPCIMP</v>
      </c>
      <c r="D54" t="str">
        <f t="shared" ca="1" si="3"/>
        <v>Alberta-Saskatchewan Intertie - Import</v>
      </c>
      <c r="E54" s="31">
        <f ca="1">'Module C Corrected'!CW54-'Module C Initial'!CW54</f>
        <v>68.649999999999864</v>
      </c>
      <c r="F54" s="31">
        <f ca="1">'Module C Corrected'!CX54-'Module C Initial'!CX54</f>
        <v>0.36999999999999922</v>
      </c>
      <c r="G54" s="31">
        <f ca="1">'Module C Corrected'!CY54-'Module C Initial'!CY54</f>
        <v>0</v>
      </c>
      <c r="H54" s="31">
        <f ca="1">'Module C Corrected'!CZ54-'Module C Initial'!CZ54</f>
        <v>0</v>
      </c>
      <c r="I54" s="31">
        <f ca="1">'Module C Corrected'!DA54-'Module C Initial'!DA54</f>
        <v>19.980000000000018</v>
      </c>
      <c r="J54" s="31">
        <f ca="1">'Module C Corrected'!DB54-'Module C Initial'!DB54</f>
        <v>0</v>
      </c>
      <c r="K54" s="31">
        <f ca="1">'Module C Corrected'!DC54-'Module C Initial'!DC54</f>
        <v>0</v>
      </c>
      <c r="L54" s="31">
        <f ca="1">'Module C Corrected'!DD54-'Module C Initial'!DD54</f>
        <v>0</v>
      </c>
      <c r="M54" s="31">
        <f ca="1">'Module C Corrected'!DE54-'Module C Initial'!DE54</f>
        <v>5.3199999999999932</v>
      </c>
      <c r="N54" s="31">
        <f ca="1">'Module C Corrected'!DF54-'Module C Initial'!DF54</f>
        <v>0</v>
      </c>
      <c r="O54" s="31">
        <f ca="1">'Module C Corrected'!DG54-'Module C Initial'!DG54</f>
        <v>0</v>
      </c>
      <c r="P54" s="31">
        <f ca="1">'Module C Corrected'!DH54-'Module C Initial'!DH54</f>
        <v>0</v>
      </c>
      <c r="Q54" s="32">
        <f ca="1">'Module C Corrected'!DI54-'Module C Initial'!DI54</f>
        <v>3.4299999999999926</v>
      </c>
      <c r="R54" s="32">
        <f ca="1">'Module C Corrected'!DJ54-'Module C Initial'!DJ54</f>
        <v>1.0000000000000009E-2</v>
      </c>
      <c r="S54" s="32">
        <f ca="1">'Module C Corrected'!DK54-'Module C Initial'!DK54</f>
        <v>0</v>
      </c>
      <c r="T54" s="32">
        <f ca="1">'Module C Corrected'!DL54-'Module C Initial'!DL54</f>
        <v>0</v>
      </c>
      <c r="U54" s="32">
        <f ca="1">'Module C Corrected'!DM54-'Module C Initial'!DM54</f>
        <v>1</v>
      </c>
      <c r="V54" s="32">
        <f ca="1">'Module C Corrected'!DN54-'Module C Initial'!DN54</f>
        <v>0</v>
      </c>
      <c r="W54" s="32">
        <f ca="1">'Module C Corrected'!DO54-'Module C Initial'!DO54</f>
        <v>0</v>
      </c>
      <c r="X54" s="32">
        <f ca="1">'Module C Corrected'!DP54-'Module C Initial'!DP54</f>
        <v>0</v>
      </c>
      <c r="Y54" s="32">
        <f ca="1">'Module C Corrected'!DQ54-'Module C Initial'!DQ54</f>
        <v>0.25999999999999979</v>
      </c>
      <c r="Z54" s="32">
        <f ca="1">'Module C Corrected'!DR54-'Module C Initial'!DR54</f>
        <v>0</v>
      </c>
      <c r="AA54" s="32">
        <f ca="1">'Module C Corrected'!DS54-'Module C Initial'!DS54</f>
        <v>0</v>
      </c>
      <c r="AB54" s="32">
        <f ca="1">'Module C Corrected'!DT54-'Module C Initial'!DT54</f>
        <v>0</v>
      </c>
      <c r="AC54" s="31">
        <f ca="1">'Module C Corrected'!DU54-'Module C Initial'!DU54</f>
        <v>22.120000000000005</v>
      </c>
      <c r="AD54" s="31">
        <f ca="1">'Module C Corrected'!DV54-'Module C Initial'!DV54</f>
        <v>0.12000000000000011</v>
      </c>
      <c r="AE54" s="31">
        <f ca="1">'Module C Corrected'!DW54-'Module C Initial'!DW54</f>
        <v>0</v>
      </c>
      <c r="AF54" s="31">
        <f ca="1">'Module C Corrected'!DX54-'Module C Initial'!DX54</f>
        <v>0</v>
      </c>
      <c r="AG54" s="31">
        <f ca="1">'Module C Corrected'!DY54-'Module C Initial'!DY54</f>
        <v>6.2800000000000011</v>
      </c>
      <c r="AH54" s="31">
        <f ca="1">'Module C Corrected'!DZ54-'Module C Initial'!DZ54</f>
        <v>0</v>
      </c>
      <c r="AI54" s="31">
        <f ca="1">'Module C Corrected'!EA54-'Module C Initial'!EA54</f>
        <v>0</v>
      </c>
      <c r="AJ54" s="31">
        <f ca="1">'Module C Corrected'!EB54-'Module C Initial'!EB54</f>
        <v>0</v>
      </c>
      <c r="AK54" s="31">
        <f ca="1">'Module C Corrected'!EC54-'Module C Initial'!EC54</f>
        <v>1.629999999999999</v>
      </c>
      <c r="AL54" s="31">
        <f ca="1">'Module C Corrected'!ED54-'Module C Initial'!ED54</f>
        <v>0</v>
      </c>
      <c r="AM54" s="31">
        <f ca="1">'Module C Corrected'!EE54-'Module C Initial'!EE54</f>
        <v>0</v>
      </c>
      <c r="AN54" s="31">
        <f ca="1">'Module C Corrected'!EF54-'Module C Initial'!EF54</f>
        <v>0</v>
      </c>
      <c r="AO54" s="32">
        <f t="shared" ca="1" si="30"/>
        <v>94.199999999999861</v>
      </c>
      <c r="AP54" s="32">
        <f t="shared" ca="1" si="30"/>
        <v>0.49999999999999933</v>
      </c>
      <c r="AQ54" s="32">
        <f t="shared" ca="1" si="30"/>
        <v>0</v>
      </c>
      <c r="AR54" s="32">
        <f t="shared" ca="1" si="30"/>
        <v>0</v>
      </c>
      <c r="AS54" s="32">
        <f t="shared" ca="1" si="30"/>
        <v>27.260000000000019</v>
      </c>
      <c r="AT54" s="32">
        <f t="shared" ca="1" si="30"/>
        <v>0</v>
      </c>
      <c r="AU54" s="32">
        <f t="shared" ca="1" si="30"/>
        <v>0</v>
      </c>
      <c r="AV54" s="32">
        <f t="shared" ca="1" si="30"/>
        <v>0</v>
      </c>
      <c r="AW54" s="32">
        <f t="shared" ca="1" si="30"/>
        <v>7.209999999999992</v>
      </c>
      <c r="AX54" s="32">
        <f t="shared" ca="1" si="30"/>
        <v>0</v>
      </c>
      <c r="AY54" s="32">
        <f t="shared" ca="1" si="30"/>
        <v>0</v>
      </c>
      <c r="AZ54" s="32">
        <f t="shared" ca="1" si="30"/>
        <v>0</v>
      </c>
      <c r="BA54" s="31">
        <f t="shared" ca="1" si="28"/>
        <v>0.8</v>
      </c>
      <c r="BB54" s="31">
        <f t="shared" ca="1" si="5"/>
        <v>0</v>
      </c>
      <c r="BC54" s="31">
        <f t="shared" ca="1" si="6"/>
        <v>0</v>
      </c>
      <c r="BD54" s="31">
        <f t="shared" ca="1" si="7"/>
        <v>0</v>
      </c>
      <c r="BE54" s="31">
        <f t="shared" ca="1" si="8"/>
        <v>0.23</v>
      </c>
      <c r="BF54" s="31">
        <f t="shared" ca="1" si="9"/>
        <v>0</v>
      </c>
      <c r="BG54" s="31">
        <f t="shared" ca="1" si="10"/>
        <v>0</v>
      </c>
      <c r="BH54" s="31">
        <f t="shared" ca="1" si="11"/>
        <v>0</v>
      </c>
      <c r="BI54" s="31">
        <f t="shared" ca="1" si="12"/>
        <v>0.06</v>
      </c>
      <c r="BJ54" s="31">
        <f t="shared" ca="1" si="13"/>
        <v>0</v>
      </c>
      <c r="BK54" s="31">
        <f t="shared" ca="1" si="14"/>
        <v>0</v>
      </c>
      <c r="BL54" s="31">
        <f t="shared" ca="1" si="15"/>
        <v>0</v>
      </c>
      <c r="BM54" s="32">
        <f t="shared" ca="1" si="29"/>
        <v>94.999999999999858</v>
      </c>
      <c r="BN54" s="32">
        <f t="shared" ca="1" si="16"/>
        <v>0.49999999999999933</v>
      </c>
      <c r="BO54" s="32">
        <f t="shared" ca="1" si="17"/>
        <v>0</v>
      </c>
      <c r="BP54" s="32">
        <f t="shared" ca="1" si="18"/>
        <v>0</v>
      </c>
      <c r="BQ54" s="32">
        <f t="shared" ca="1" si="19"/>
        <v>27.49000000000002</v>
      </c>
      <c r="BR54" s="32">
        <f t="shared" ca="1" si="20"/>
        <v>0</v>
      </c>
      <c r="BS54" s="32">
        <f t="shared" ca="1" si="21"/>
        <v>0</v>
      </c>
      <c r="BT54" s="32">
        <f t="shared" ca="1" si="22"/>
        <v>0</v>
      </c>
      <c r="BU54" s="32">
        <f t="shared" ca="1" si="23"/>
        <v>7.2699999999999916</v>
      </c>
      <c r="BV54" s="32">
        <f t="shared" ca="1" si="24"/>
        <v>0</v>
      </c>
      <c r="BW54" s="32">
        <f t="shared" ca="1" si="25"/>
        <v>0</v>
      </c>
      <c r="BX54" s="32">
        <f t="shared" ca="1" si="26"/>
        <v>0</v>
      </c>
    </row>
    <row r="55" spans="1:76">
      <c r="A55" t="s">
        <v>447</v>
      </c>
      <c r="B55" s="1" t="s">
        <v>66</v>
      </c>
      <c r="C55" t="str">
        <f t="shared" ca="1" si="2"/>
        <v>BCHIMP</v>
      </c>
      <c r="D55" t="str">
        <f t="shared" ca="1" si="3"/>
        <v>Alberta-BC Intertie - Import</v>
      </c>
      <c r="E55" s="31">
        <f ca="1">'Module C Corrected'!CW55-'Module C Initial'!CW55</f>
        <v>7.2599999999999909</v>
      </c>
      <c r="F55" s="31">
        <f ca="1">'Module C Corrected'!CX55-'Module C Initial'!CX55</f>
        <v>16.299999999999727</v>
      </c>
      <c r="G55" s="31">
        <f ca="1">'Module C Corrected'!CY55-'Module C Initial'!CY55</f>
        <v>58.399999999999636</v>
      </c>
      <c r="H55" s="31">
        <f ca="1">'Module C Corrected'!CZ55-'Module C Initial'!CZ55</f>
        <v>48.130000000000109</v>
      </c>
      <c r="I55" s="31">
        <f ca="1">'Module C Corrected'!DA55-'Module C Initial'!DA55</f>
        <v>25.310000000000173</v>
      </c>
      <c r="J55" s="31">
        <f ca="1">'Module C Corrected'!DB55-'Module C Initial'!DB55</f>
        <v>0</v>
      </c>
      <c r="K55" s="31">
        <f ca="1">'Module C Corrected'!DC55-'Module C Initial'!DC55</f>
        <v>33.330000000000382</v>
      </c>
      <c r="L55" s="31">
        <f ca="1">'Module C Corrected'!DD55-'Module C Initial'!DD55</f>
        <v>22.299999999999727</v>
      </c>
      <c r="M55" s="31">
        <f ca="1">'Module C Corrected'!DE55-'Module C Initial'!DE55</f>
        <v>0.39999999999999858</v>
      </c>
      <c r="N55" s="31">
        <f ca="1">'Module C Corrected'!DF55-'Module C Initial'!DF55</f>
        <v>1.0300000000000011</v>
      </c>
      <c r="O55" s="31">
        <f ca="1">'Module C Corrected'!DG55-'Module C Initial'!DG55</f>
        <v>17.639999999999873</v>
      </c>
      <c r="P55" s="31">
        <f ca="1">'Module C Corrected'!DH55-'Module C Initial'!DH55</f>
        <v>89.110000000000582</v>
      </c>
      <c r="Q55" s="32">
        <f ca="1">'Module C Corrected'!DI55-'Module C Initial'!DI55</f>
        <v>0.35999999999999943</v>
      </c>
      <c r="R55" s="32">
        <f ca="1">'Module C Corrected'!DJ55-'Module C Initial'!DJ55</f>
        <v>0.82000000000000028</v>
      </c>
      <c r="S55" s="32">
        <f ca="1">'Module C Corrected'!DK55-'Module C Initial'!DK55</f>
        <v>2.9200000000000159</v>
      </c>
      <c r="T55" s="32">
        <f ca="1">'Module C Corrected'!DL55-'Module C Initial'!DL55</f>
        <v>2.4099999999999966</v>
      </c>
      <c r="U55" s="32">
        <f ca="1">'Module C Corrected'!DM55-'Module C Initial'!DM55</f>
        <v>1.2600000000000051</v>
      </c>
      <c r="V55" s="32">
        <f ca="1">'Module C Corrected'!DN55-'Module C Initial'!DN55</f>
        <v>0</v>
      </c>
      <c r="W55" s="32">
        <f ca="1">'Module C Corrected'!DO55-'Module C Initial'!DO55</f>
        <v>1.6600000000000108</v>
      </c>
      <c r="X55" s="32">
        <f ca="1">'Module C Corrected'!DP55-'Module C Initial'!DP55</f>
        <v>1.1199999999999903</v>
      </c>
      <c r="Y55" s="32">
        <f ca="1">'Module C Corrected'!DQ55-'Module C Initial'!DQ55</f>
        <v>2.0000000000000018E-2</v>
      </c>
      <c r="Z55" s="32">
        <f ca="1">'Module C Corrected'!DR55-'Module C Initial'!DR55</f>
        <v>4.9999999999999822E-2</v>
      </c>
      <c r="AA55" s="32">
        <f ca="1">'Module C Corrected'!DS55-'Module C Initial'!DS55</f>
        <v>0.87999999999999545</v>
      </c>
      <c r="AB55" s="32">
        <f ca="1">'Module C Corrected'!DT55-'Module C Initial'!DT55</f>
        <v>4.4500000000000455</v>
      </c>
      <c r="AC55" s="31">
        <f ca="1">'Module C Corrected'!DU55-'Module C Initial'!DU55</f>
        <v>2.3400000000000034</v>
      </c>
      <c r="AD55" s="31">
        <f ca="1">'Module C Corrected'!DV55-'Module C Initial'!DV55</f>
        <v>5.2099999999999795</v>
      </c>
      <c r="AE55" s="31">
        <f ca="1">'Module C Corrected'!DW55-'Module C Initial'!DW55</f>
        <v>18.550000000000182</v>
      </c>
      <c r="AF55" s="31">
        <f ca="1">'Module C Corrected'!DX55-'Module C Initial'!DX55</f>
        <v>15.200000000000045</v>
      </c>
      <c r="AG55" s="31">
        <f ca="1">'Module C Corrected'!DY55-'Module C Initial'!DY55</f>
        <v>7.9499999999999318</v>
      </c>
      <c r="AH55" s="31">
        <f ca="1">'Module C Corrected'!DZ55-'Module C Initial'!DZ55</f>
        <v>0</v>
      </c>
      <c r="AI55" s="31">
        <f ca="1">'Module C Corrected'!EA55-'Module C Initial'!EA55</f>
        <v>10.360000000000014</v>
      </c>
      <c r="AJ55" s="31">
        <f ca="1">'Module C Corrected'!EB55-'Module C Initial'!EB55</f>
        <v>6.8999999999999773</v>
      </c>
      <c r="AK55" s="31">
        <f ca="1">'Module C Corrected'!EC55-'Module C Initial'!EC55</f>
        <v>0.11999999999999922</v>
      </c>
      <c r="AL55" s="31">
        <f ca="1">'Module C Corrected'!ED55-'Module C Initial'!ED55</f>
        <v>0.32000000000000028</v>
      </c>
      <c r="AM55" s="31">
        <f ca="1">'Module C Corrected'!EE55-'Module C Initial'!EE55</f>
        <v>5.3600000000000136</v>
      </c>
      <c r="AN55" s="31">
        <f ca="1">'Module C Corrected'!EF55-'Module C Initial'!EF55</f>
        <v>26.949999999999818</v>
      </c>
      <c r="AO55" s="32">
        <f t="shared" ca="1" si="30"/>
        <v>9.9599999999999937</v>
      </c>
      <c r="AP55" s="32">
        <f t="shared" ca="1" si="30"/>
        <v>22.329999999999707</v>
      </c>
      <c r="AQ55" s="32">
        <f t="shared" ca="1" si="30"/>
        <v>79.869999999999834</v>
      </c>
      <c r="AR55" s="32">
        <f t="shared" ca="1" si="30"/>
        <v>65.740000000000151</v>
      </c>
      <c r="AS55" s="32">
        <f t="shared" ca="1" si="30"/>
        <v>34.52000000000011</v>
      </c>
      <c r="AT55" s="32">
        <f t="shared" ca="1" si="30"/>
        <v>0</v>
      </c>
      <c r="AU55" s="32">
        <f t="shared" ca="1" si="30"/>
        <v>45.350000000000406</v>
      </c>
      <c r="AV55" s="32">
        <f t="shared" ca="1" si="30"/>
        <v>30.319999999999695</v>
      </c>
      <c r="AW55" s="32">
        <f t="shared" ca="1" si="30"/>
        <v>0.53999999999999782</v>
      </c>
      <c r="AX55" s="32">
        <f t="shared" ca="1" si="30"/>
        <v>1.4000000000000012</v>
      </c>
      <c r="AY55" s="32">
        <f t="shared" ca="1" si="30"/>
        <v>23.879999999999882</v>
      </c>
      <c r="AZ55" s="32">
        <f t="shared" ca="1" si="30"/>
        <v>120.51000000000045</v>
      </c>
      <c r="BA55" s="31">
        <f t="shared" ca="1" si="28"/>
        <v>0.09</v>
      </c>
      <c r="BB55" s="31">
        <f t="shared" ca="1" si="5"/>
        <v>0.19</v>
      </c>
      <c r="BC55" s="31">
        <f t="shared" ca="1" si="6"/>
        <v>0.68</v>
      </c>
      <c r="BD55" s="31">
        <f t="shared" ca="1" si="7"/>
        <v>0.56000000000000005</v>
      </c>
      <c r="BE55" s="31">
        <f t="shared" ca="1" si="8"/>
        <v>0.3</v>
      </c>
      <c r="BF55" s="31">
        <f t="shared" ca="1" si="9"/>
        <v>0</v>
      </c>
      <c r="BG55" s="31">
        <f t="shared" ca="1" si="10"/>
        <v>0.39</v>
      </c>
      <c r="BH55" s="31">
        <f t="shared" ca="1" si="11"/>
        <v>0.26</v>
      </c>
      <c r="BI55" s="31">
        <f t="shared" ca="1" si="12"/>
        <v>0</v>
      </c>
      <c r="BJ55" s="31">
        <f t="shared" ca="1" si="13"/>
        <v>0.01</v>
      </c>
      <c r="BK55" s="31">
        <f t="shared" ca="1" si="14"/>
        <v>0.21</v>
      </c>
      <c r="BL55" s="31">
        <f t="shared" ca="1" si="15"/>
        <v>1.04</v>
      </c>
      <c r="BM55" s="32">
        <f t="shared" ca="1" si="29"/>
        <v>10.049999999999994</v>
      </c>
      <c r="BN55" s="32">
        <f t="shared" ca="1" si="16"/>
        <v>22.519999999999708</v>
      </c>
      <c r="BO55" s="32">
        <f t="shared" ca="1" si="17"/>
        <v>80.549999999999841</v>
      </c>
      <c r="BP55" s="32">
        <f t="shared" ca="1" si="18"/>
        <v>66.300000000000153</v>
      </c>
      <c r="BQ55" s="32">
        <f t="shared" ca="1" si="19"/>
        <v>34.820000000000107</v>
      </c>
      <c r="BR55" s="32">
        <f t="shared" ca="1" si="20"/>
        <v>0</v>
      </c>
      <c r="BS55" s="32">
        <f t="shared" ca="1" si="21"/>
        <v>45.740000000000407</v>
      </c>
      <c r="BT55" s="32">
        <f t="shared" ca="1" si="22"/>
        <v>30.579999999999696</v>
      </c>
      <c r="BU55" s="32">
        <f t="shared" ca="1" si="23"/>
        <v>0.53999999999999782</v>
      </c>
      <c r="BV55" s="32">
        <f t="shared" ca="1" si="24"/>
        <v>1.4100000000000013</v>
      </c>
      <c r="BW55" s="32">
        <f t="shared" ca="1" si="25"/>
        <v>24.089999999999883</v>
      </c>
      <c r="BX55" s="32">
        <f t="shared" ca="1" si="26"/>
        <v>121.55000000000045</v>
      </c>
    </row>
    <row r="56" spans="1:76">
      <c r="A56" t="s">
        <v>447</v>
      </c>
      <c r="B56" s="1" t="s">
        <v>67</v>
      </c>
      <c r="C56" t="str">
        <f t="shared" ca="1" si="2"/>
        <v>BCHEXP</v>
      </c>
      <c r="D56" t="str">
        <f t="shared" ca="1" si="3"/>
        <v>Alberta-BC Intertie - Export</v>
      </c>
      <c r="E56" s="31">
        <f ca="1">'Module C Corrected'!CW56-'Module C Initial'!CW56</f>
        <v>0</v>
      </c>
      <c r="F56" s="31">
        <f ca="1">'Module C Corrected'!CX56-'Module C Initial'!CX56</f>
        <v>0</v>
      </c>
      <c r="G56" s="31">
        <f ca="1">'Module C Corrected'!CY56-'Module C Initial'!CY56</f>
        <v>0</v>
      </c>
      <c r="H56" s="31">
        <f ca="1">'Module C Corrected'!CZ56-'Module C Initial'!CZ56</f>
        <v>0</v>
      </c>
      <c r="I56" s="31">
        <f ca="1">'Module C Corrected'!DA56-'Module C Initial'!DA56</f>
        <v>0</v>
      </c>
      <c r="J56" s="31">
        <f ca="1">'Module C Corrected'!DB56-'Module C Initial'!DB56</f>
        <v>0</v>
      </c>
      <c r="K56" s="31">
        <f ca="1">'Module C Corrected'!DC56-'Module C Initial'!DC56</f>
        <v>0</v>
      </c>
      <c r="L56" s="31">
        <f ca="1">'Module C Corrected'!DD56-'Module C Initial'!DD56</f>
        <v>0</v>
      </c>
      <c r="M56" s="31">
        <f ca="1">'Module C Corrected'!DE56-'Module C Initial'!DE56</f>
        <v>-1.0000000000001563E-2</v>
      </c>
      <c r="N56" s="31">
        <f ca="1">'Module C Corrected'!DF56-'Module C Initial'!DF56</f>
        <v>9.9999999999997868E-3</v>
      </c>
      <c r="O56" s="31">
        <f ca="1">'Module C Corrected'!DG56-'Module C Initial'!DG56</f>
        <v>-1.7763568394002505E-15</v>
      </c>
      <c r="P56" s="31">
        <f ca="1">'Module C Corrected'!DH56-'Module C Initial'!DH56</f>
        <v>0</v>
      </c>
      <c r="Q56" s="32">
        <f ca="1">'Module C Corrected'!DI56-'Module C Initial'!DI56</f>
        <v>0</v>
      </c>
      <c r="R56" s="32">
        <f ca="1">'Module C Corrected'!DJ56-'Module C Initial'!DJ56</f>
        <v>0</v>
      </c>
      <c r="S56" s="32">
        <f ca="1">'Module C Corrected'!DK56-'Module C Initial'!DK56</f>
        <v>0</v>
      </c>
      <c r="T56" s="32">
        <f ca="1">'Module C Corrected'!DL56-'Module C Initial'!DL56</f>
        <v>0</v>
      </c>
      <c r="U56" s="32">
        <f ca="1">'Module C Corrected'!DM56-'Module C Initial'!DM56</f>
        <v>0</v>
      </c>
      <c r="V56" s="32">
        <f ca="1">'Module C Corrected'!DN56-'Module C Initial'!DN56</f>
        <v>0</v>
      </c>
      <c r="W56" s="32">
        <f ca="1">'Module C Corrected'!DO56-'Module C Initial'!DO56</f>
        <v>0</v>
      </c>
      <c r="X56" s="32">
        <f ca="1">'Module C Corrected'!DP56-'Module C Initial'!DP56</f>
        <v>0</v>
      </c>
      <c r="Y56" s="32">
        <f ca="1">'Module C Corrected'!DQ56-'Module C Initial'!DQ56</f>
        <v>0</v>
      </c>
      <c r="Z56" s="32">
        <f ca="1">'Module C Corrected'!DR56-'Module C Initial'!DR56</f>
        <v>0</v>
      </c>
      <c r="AA56" s="32">
        <f ca="1">'Module C Corrected'!DS56-'Module C Initial'!DS56</f>
        <v>0</v>
      </c>
      <c r="AB56" s="32">
        <f ca="1">'Module C Corrected'!DT56-'Module C Initial'!DT56</f>
        <v>0</v>
      </c>
      <c r="AC56" s="31">
        <f ca="1">'Module C Corrected'!DU56-'Module C Initial'!DU56</f>
        <v>0</v>
      </c>
      <c r="AD56" s="31">
        <f ca="1">'Module C Corrected'!DV56-'Module C Initial'!DV56</f>
        <v>0</v>
      </c>
      <c r="AE56" s="31">
        <f ca="1">'Module C Corrected'!DW56-'Module C Initial'!DW56</f>
        <v>0</v>
      </c>
      <c r="AF56" s="31">
        <f ca="1">'Module C Corrected'!DX56-'Module C Initial'!DX56</f>
        <v>0</v>
      </c>
      <c r="AG56" s="31">
        <f ca="1">'Module C Corrected'!DY56-'Module C Initial'!DY56</f>
        <v>0</v>
      </c>
      <c r="AH56" s="31">
        <f ca="1">'Module C Corrected'!DZ56-'Module C Initial'!DZ56</f>
        <v>0</v>
      </c>
      <c r="AI56" s="31">
        <f ca="1">'Module C Corrected'!EA56-'Module C Initial'!EA56</f>
        <v>0</v>
      </c>
      <c r="AJ56" s="31">
        <f ca="1">'Module C Corrected'!EB56-'Module C Initial'!EB56</f>
        <v>0</v>
      </c>
      <c r="AK56" s="31">
        <f ca="1">'Module C Corrected'!EC56-'Module C Initial'!EC56</f>
        <v>0</v>
      </c>
      <c r="AL56" s="31">
        <f ca="1">'Module C Corrected'!ED56-'Module C Initial'!ED56</f>
        <v>0</v>
      </c>
      <c r="AM56" s="31">
        <f ca="1">'Module C Corrected'!EE56-'Module C Initial'!EE56</f>
        <v>0</v>
      </c>
      <c r="AN56" s="31">
        <f ca="1">'Module C Corrected'!EF56-'Module C Initial'!EF56</f>
        <v>0</v>
      </c>
      <c r="AO56" s="32">
        <f t="shared" ca="1" si="30"/>
        <v>0</v>
      </c>
      <c r="AP56" s="32">
        <f t="shared" ca="1" si="30"/>
        <v>0</v>
      </c>
      <c r="AQ56" s="32">
        <f t="shared" ca="1" si="30"/>
        <v>0</v>
      </c>
      <c r="AR56" s="32">
        <f t="shared" ca="1" si="30"/>
        <v>0</v>
      </c>
      <c r="AS56" s="32">
        <f t="shared" ca="1" si="30"/>
        <v>0</v>
      </c>
      <c r="AT56" s="32">
        <f t="shared" ca="1" si="30"/>
        <v>0</v>
      </c>
      <c r="AU56" s="32">
        <f t="shared" ca="1" si="30"/>
        <v>0</v>
      </c>
      <c r="AV56" s="32">
        <f t="shared" ca="1" si="30"/>
        <v>0</v>
      </c>
      <c r="AW56" s="32">
        <f t="shared" ca="1" si="30"/>
        <v>-1.0000000000001563E-2</v>
      </c>
      <c r="AX56" s="32">
        <f t="shared" ca="1" si="30"/>
        <v>9.9999999999997868E-3</v>
      </c>
      <c r="AY56" s="32">
        <f t="shared" ca="1" si="30"/>
        <v>-1.7763568394002505E-15</v>
      </c>
      <c r="AZ56" s="32">
        <f t="shared" ca="1" si="30"/>
        <v>0</v>
      </c>
      <c r="BA56" s="31">
        <f t="shared" ca="1" si="28"/>
        <v>0</v>
      </c>
      <c r="BB56" s="31">
        <f t="shared" ca="1" si="5"/>
        <v>0</v>
      </c>
      <c r="BC56" s="31">
        <f t="shared" ca="1" si="6"/>
        <v>0</v>
      </c>
      <c r="BD56" s="31">
        <f t="shared" ca="1" si="7"/>
        <v>0</v>
      </c>
      <c r="BE56" s="31">
        <f t="shared" ca="1" si="8"/>
        <v>0</v>
      </c>
      <c r="BF56" s="31">
        <f t="shared" ca="1" si="9"/>
        <v>0</v>
      </c>
      <c r="BG56" s="31">
        <f t="shared" ca="1" si="10"/>
        <v>0</v>
      </c>
      <c r="BH56" s="31">
        <f t="shared" ca="1" si="11"/>
        <v>0</v>
      </c>
      <c r="BI56" s="31">
        <f t="shared" ca="1" si="12"/>
        <v>0</v>
      </c>
      <c r="BJ56" s="31">
        <f t="shared" ca="1" si="13"/>
        <v>0</v>
      </c>
      <c r="BK56" s="31">
        <f t="shared" ca="1" si="14"/>
        <v>0</v>
      </c>
      <c r="BL56" s="31">
        <f t="shared" ca="1" si="15"/>
        <v>0</v>
      </c>
      <c r="BM56" s="32">
        <f t="shared" ca="1" si="29"/>
        <v>0</v>
      </c>
      <c r="BN56" s="32">
        <f t="shared" ca="1" si="16"/>
        <v>0</v>
      </c>
      <c r="BO56" s="32">
        <f t="shared" ca="1" si="17"/>
        <v>0</v>
      </c>
      <c r="BP56" s="32">
        <f t="shared" ca="1" si="18"/>
        <v>0</v>
      </c>
      <c r="BQ56" s="32">
        <f t="shared" ca="1" si="19"/>
        <v>0</v>
      </c>
      <c r="BR56" s="32">
        <f t="shared" ca="1" si="20"/>
        <v>0</v>
      </c>
      <c r="BS56" s="32">
        <f t="shared" ca="1" si="21"/>
        <v>0</v>
      </c>
      <c r="BT56" s="32">
        <f t="shared" ca="1" si="22"/>
        <v>0</v>
      </c>
      <c r="BU56" s="32">
        <f t="shared" ca="1" si="23"/>
        <v>-1.0000000000001563E-2</v>
      </c>
      <c r="BV56" s="32">
        <f t="shared" ca="1" si="24"/>
        <v>9.9999999999997868E-3</v>
      </c>
      <c r="BW56" s="32">
        <f t="shared" ca="1" si="25"/>
        <v>-1.7763568394002505E-15</v>
      </c>
      <c r="BX56" s="32">
        <f t="shared" ca="1" si="26"/>
        <v>0</v>
      </c>
    </row>
    <row r="57" spans="1:76">
      <c r="A57" t="s">
        <v>446</v>
      </c>
      <c r="B57" s="1" t="s">
        <v>77</v>
      </c>
      <c r="C57" t="str">
        <f t="shared" ca="1" si="2"/>
        <v>BCHEXP</v>
      </c>
      <c r="D57" t="str">
        <f t="shared" ca="1" si="3"/>
        <v>Alberta-BC Intertie - Export</v>
      </c>
      <c r="E57" s="31">
        <f ca="1">'Module C Corrected'!CW57-'Module C Initial'!CW57</f>
        <v>0</v>
      </c>
      <c r="F57" s="31">
        <f ca="1">'Module C Corrected'!CX57-'Module C Initial'!CX57</f>
        <v>0</v>
      </c>
      <c r="G57" s="31">
        <f ca="1">'Module C Corrected'!CY57-'Module C Initial'!CY57</f>
        <v>0</v>
      </c>
      <c r="H57" s="31">
        <f ca="1">'Module C Corrected'!CZ57-'Module C Initial'!CZ57</f>
        <v>0</v>
      </c>
      <c r="I57" s="31">
        <f ca="1">'Module C Corrected'!DA57-'Module C Initial'!DA57</f>
        <v>0</v>
      </c>
      <c r="J57" s="31">
        <f ca="1">'Module C Corrected'!DB57-'Module C Initial'!DB57</f>
        <v>9.9999999999909051E-3</v>
      </c>
      <c r="K57" s="31">
        <f ca="1">'Module C Corrected'!DC57-'Module C Initial'!DC57</f>
        <v>0</v>
      </c>
      <c r="L57" s="31">
        <f ca="1">'Module C Corrected'!DD57-'Module C Initial'!DD57</f>
        <v>0</v>
      </c>
      <c r="M57" s="31">
        <f ca="1">'Module C Corrected'!DE57-'Module C Initial'!DE57</f>
        <v>0</v>
      </c>
      <c r="N57" s="31">
        <f ca="1">'Module C Corrected'!DF57-'Module C Initial'!DF57</f>
        <v>0</v>
      </c>
      <c r="O57" s="31">
        <f ca="1">'Module C Corrected'!DG57-'Module C Initial'!DG57</f>
        <v>1.0000000000218279E-2</v>
      </c>
      <c r="P57" s="31">
        <f ca="1">'Module C Corrected'!DH57-'Module C Initial'!DH57</f>
        <v>0</v>
      </c>
      <c r="Q57" s="32">
        <f ca="1">'Module C Corrected'!DI57-'Module C Initial'!DI57</f>
        <v>0</v>
      </c>
      <c r="R57" s="32">
        <f ca="1">'Module C Corrected'!DJ57-'Module C Initial'!DJ57</f>
        <v>0</v>
      </c>
      <c r="S57" s="32">
        <f ca="1">'Module C Corrected'!DK57-'Module C Initial'!DK57</f>
        <v>0</v>
      </c>
      <c r="T57" s="32">
        <f ca="1">'Module C Corrected'!DL57-'Module C Initial'!DL57</f>
        <v>0</v>
      </c>
      <c r="U57" s="32">
        <f ca="1">'Module C Corrected'!DM57-'Module C Initial'!DM57</f>
        <v>0</v>
      </c>
      <c r="V57" s="32">
        <f ca="1">'Module C Corrected'!DN57-'Module C Initial'!DN57</f>
        <v>0</v>
      </c>
      <c r="W57" s="32">
        <f ca="1">'Module C Corrected'!DO57-'Module C Initial'!DO57</f>
        <v>0</v>
      </c>
      <c r="X57" s="32">
        <f ca="1">'Module C Corrected'!DP57-'Module C Initial'!DP57</f>
        <v>0</v>
      </c>
      <c r="Y57" s="32">
        <f ca="1">'Module C Corrected'!DQ57-'Module C Initial'!DQ57</f>
        <v>0</v>
      </c>
      <c r="Z57" s="32">
        <f ca="1">'Module C Corrected'!DR57-'Module C Initial'!DR57</f>
        <v>0</v>
      </c>
      <c r="AA57" s="32">
        <f ca="1">'Module C Corrected'!DS57-'Module C Initial'!DS57</f>
        <v>0</v>
      </c>
      <c r="AB57" s="32">
        <f ca="1">'Module C Corrected'!DT57-'Module C Initial'!DT57</f>
        <v>0</v>
      </c>
      <c r="AC57" s="31">
        <f ca="1">'Module C Corrected'!DU57-'Module C Initial'!DU57</f>
        <v>0</v>
      </c>
      <c r="AD57" s="31">
        <f ca="1">'Module C Corrected'!DV57-'Module C Initial'!DV57</f>
        <v>0</v>
      </c>
      <c r="AE57" s="31">
        <f ca="1">'Module C Corrected'!DW57-'Module C Initial'!DW57</f>
        <v>0</v>
      </c>
      <c r="AF57" s="31">
        <f ca="1">'Module C Corrected'!DX57-'Module C Initial'!DX57</f>
        <v>0</v>
      </c>
      <c r="AG57" s="31">
        <f ca="1">'Module C Corrected'!DY57-'Module C Initial'!DY57</f>
        <v>0</v>
      </c>
      <c r="AH57" s="31">
        <f ca="1">'Module C Corrected'!DZ57-'Module C Initial'!DZ57</f>
        <v>0</v>
      </c>
      <c r="AI57" s="31">
        <f ca="1">'Module C Corrected'!EA57-'Module C Initial'!EA57</f>
        <v>0</v>
      </c>
      <c r="AJ57" s="31">
        <f ca="1">'Module C Corrected'!EB57-'Module C Initial'!EB57</f>
        <v>0</v>
      </c>
      <c r="AK57" s="31">
        <f ca="1">'Module C Corrected'!EC57-'Module C Initial'!EC57</f>
        <v>0</v>
      </c>
      <c r="AL57" s="31">
        <f ca="1">'Module C Corrected'!ED57-'Module C Initial'!ED57</f>
        <v>0</v>
      </c>
      <c r="AM57" s="31">
        <f ca="1">'Module C Corrected'!EE57-'Module C Initial'!EE57</f>
        <v>1.0000000000005116E-2</v>
      </c>
      <c r="AN57" s="31">
        <f ca="1">'Module C Corrected'!EF57-'Module C Initial'!EF57</f>
        <v>0</v>
      </c>
      <c r="AO57" s="32">
        <f t="shared" ca="1" si="30"/>
        <v>0</v>
      </c>
      <c r="AP57" s="32">
        <f t="shared" ca="1" si="30"/>
        <v>0</v>
      </c>
      <c r="AQ57" s="32">
        <f t="shared" ca="1" si="30"/>
        <v>0</v>
      </c>
      <c r="AR57" s="32">
        <f t="shared" ca="1" si="30"/>
        <v>0</v>
      </c>
      <c r="AS57" s="32">
        <f t="shared" ca="1" si="30"/>
        <v>0</v>
      </c>
      <c r="AT57" s="32">
        <f t="shared" ca="1" si="30"/>
        <v>9.9999999999909051E-3</v>
      </c>
      <c r="AU57" s="32">
        <f t="shared" ca="1" si="30"/>
        <v>0</v>
      </c>
      <c r="AV57" s="32">
        <f t="shared" ca="1" si="30"/>
        <v>0</v>
      </c>
      <c r="AW57" s="32">
        <f t="shared" ca="1" si="30"/>
        <v>0</v>
      </c>
      <c r="AX57" s="32">
        <f t="shared" ca="1" si="30"/>
        <v>0</v>
      </c>
      <c r="AY57" s="32">
        <f t="shared" ca="1" si="30"/>
        <v>2.0000000000223395E-2</v>
      </c>
      <c r="AZ57" s="32">
        <f t="shared" ca="1" si="30"/>
        <v>0</v>
      </c>
      <c r="BA57" s="31">
        <f t="shared" ca="1" si="28"/>
        <v>0</v>
      </c>
      <c r="BB57" s="31">
        <f t="shared" ca="1" si="5"/>
        <v>0</v>
      </c>
      <c r="BC57" s="31">
        <f t="shared" ca="1" si="6"/>
        <v>0</v>
      </c>
      <c r="BD57" s="31">
        <f t="shared" ca="1" si="7"/>
        <v>0</v>
      </c>
      <c r="BE57" s="31">
        <f t="shared" ca="1" si="8"/>
        <v>0</v>
      </c>
      <c r="BF57" s="31">
        <f t="shared" ca="1" si="9"/>
        <v>0</v>
      </c>
      <c r="BG57" s="31">
        <f t="shared" ca="1" si="10"/>
        <v>0</v>
      </c>
      <c r="BH57" s="31">
        <f t="shared" ca="1" si="11"/>
        <v>0</v>
      </c>
      <c r="BI57" s="31">
        <f t="shared" ca="1" si="12"/>
        <v>0</v>
      </c>
      <c r="BJ57" s="31">
        <f t="shared" ca="1" si="13"/>
        <v>0</v>
      </c>
      <c r="BK57" s="31">
        <f t="shared" ca="1" si="14"/>
        <v>0</v>
      </c>
      <c r="BL57" s="31">
        <f t="shared" ca="1" si="15"/>
        <v>0</v>
      </c>
      <c r="BM57" s="32">
        <f t="shared" ca="1" si="29"/>
        <v>0</v>
      </c>
      <c r="BN57" s="32">
        <f t="shared" ca="1" si="16"/>
        <v>0</v>
      </c>
      <c r="BO57" s="32">
        <f t="shared" ca="1" si="17"/>
        <v>0</v>
      </c>
      <c r="BP57" s="32">
        <f t="shared" ca="1" si="18"/>
        <v>0</v>
      </c>
      <c r="BQ57" s="32">
        <f t="shared" ca="1" si="19"/>
        <v>0</v>
      </c>
      <c r="BR57" s="32">
        <f t="shared" ca="1" si="20"/>
        <v>9.9999999999909051E-3</v>
      </c>
      <c r="BS57" s="32">
        <f t="shared" ca="1" si="21"/>
        <v>0</v>
      </c>
      <c r="BT57" s="32">
        <f t="shared" ca="1" si="22"/>
        <v>0</v>
      </c>
      <c r="BU57" s="32">
        <f t="shared" ca="1" si="23"/>
        <v>0</v>
      </c>
      <c r="BV57" s="32">
        <f t="shared" ca="1" si="24"/>
        <v>0</v>
      </c>
      <c r="BW57" s="32">
        <f t="shared" ca="1" si="25"/>
        <v>2.0000000000223395E-2</v>
      </c>
      <c r="BX57" s="32">
        <f t="shared" ca="1" si="26"/>
        <v>0</v>
      </c>
    </row>
    <row r="58" spans="1:76">
      <c r="A58" t="s">
        <v>446</v>
      </c>
      <c r="B58" s="1" t="s">
        <v>59</v>
      </c>
      <c r="C58" t="str">
        <f t="shared" ca="1" si="2"/>
        <v>ENC1</v>
      </c>
      <c r="D58" t="str">
        <f t="shared" ca="1" si="3"/>
        <v>Clover Bar #1</v>
      </c>
      <c r="E58" s="31">
        <f ca="1">'Module C Corrected'!CW58-'Module C Initial'!CW58</f>
        <v>-249.7899999999936</v>
      </c>
      <c r="F58" s="31">
        <f ca="1">'Module C Corrected'!CX58-'Module C Initial'!CX58</f>
        <v>-4.9200000000000728</v>
      </c>
      <c r="G58" s="31">
        <f ca="1">'Module C Corrected'!CY58-'Module C Initial'!CY58</f>
        <v>-30.600000000000364</v>
      </c>
      <c r="H58" s="31">
        <f ca="1">'Module C Corrected'!CZ58-'Module C Initial'!CZ58</f>
        <v>-17.730000000000473</v>
      </c>
      <c r="I58" s="31">
        <f ca="1">'Module C Corrected'!DA58-'Module C Initial'!DA58</f>
        <v>-23.609999999999673</v>
      </c>
      <c r="J58" s="31">
        <f ca="1">'Module C Corrected'!DB58-'Module C Initial'!DB58</f>
        <v>-20.119999999999891</v>
      </c>
      <c r="K58" s="31">
        <f ca="1">'Module C Corrected'!DC58-'Module C Initial'!DC58</f>
        <v>0</v>
      </c>
      <c r="L58" s="31">
        <f ca="1">'Module C Corrected'!DD58-'Module C Initial'!DD58</f>
        <v>0</v>
      </c>
      <c r="M58" s="31">
        <f ca="1">'Module C Corrected'!DE58-'Module C Initial'!DE58</f>
        <v>0</v>
      </c>
      <c r="N58" s="31">
        <f ca="1">'Module C Corrected'!DF58-'Module C Initial'!DF58</f>
        <v>0</v>
      </c>
      <c r="O58" s="31">
        <f ca="1">'Module C Corrected'!DG58-'Module C Initial'!DG58</f>
        <v>0</v>
      </c>
      <c r="P58" s="31">
        <f ca="1">'Module C Corrected'!DH58-'Module C Initial'!DH58</f>
        <v>0</v>
      </c>
      <c r="Q58" s="32">
        <f ca="1">'Module C Corrected'!DI58-'Module C Initial'!DI58</f>
        <v>-12.490000000000009</v>
      </c>
      <c r="R58" s="32">
        <f ca="1">'Module C Corrected'!DJ58-'Module C Initial'!DJ58</f>
        <v>-0.25</v>
      </c>
      <c r="S58" s="32">
        <f ca="1">'Module C Corrected'!DK58-'Module C Initial'!DK58</f>
        <v>-1.5300000000000011</v>
      </c>
      <c r="T58" s="32">
        <f ca="1">'Module C Corrected'!DL58-'Module C Initial'!DL58</f>
        <v>-0.87999999999999545</v>
      </c>
      <c r="U58" s="32">
        <f ca="1">'Module C Corrected'!DM58-'Module C Initial'!DM58</f>
        <v>-1.1799999999999926</v>
      </c>
      <c r="V58" s="32">
        <f ca="1">'Module C Corrected'!DN58-'Module C Initial'!DN58</f>
        <v>-1.009999999999998</v>
      </c>
      <c r="W58" s="32">
        <f ca="1">'Module C Corrected'!DO58-'Module C Initial'!DO58</f>
        <v>0</v>
      </c>
      <c r="X58" s="32">
        <f ca="1">'Module C Corrected'!DP58-'Module C Initial'!DP58</f>
        <v>0</v>
      </c>
      <c r="Y58" s="32">
        <f ca="1">'Module C Corrected'!DQ58-'Module C Initial'!DQ58</f>
        <v>0</v>
      </c>
      <c r="Z58" s="32">
        <f ca="1">'Module C Corrected'!DR58-'Module C Initial'!DR58</f>
        <v>0</v>
      </c>
      <c r="AA58" s="32">
        <f ca="1">'Module C Corrected'!DS58-'Module C Initial'!DS58</f>
        <v>0</v>
      </c>
      <c r="AB58" s="32">
        <f ca="1">'Module C Corrected'!DT58-'Module C Initial'!DT58</f>
        <v>0</v>
      </c>
      <c r="AC58" s="31">
        <f ca="1">'Module C Corrected'!DU58-'Module C Initial'!DU58</f>
        <v>-80.479999999999563</v>
      </c>
      <c r="AD58" s="31">
        <f ca="1">'Module C Corrected'!DV58-'Module C Initial'!DV58</f>
        <v>-1.5799999999999983</v>
      </c>
      <c r="AE58" s="31">
        <f ca="1">'Module C Corrected'!DW58-'Module C Initial'!DW58</f>
        <v>-9.7200000000000273</v>
      </c>
      <c r="AF58" s="31">
        <f ca="1">'Module C Corrected'!DX58-'Module C Initial'!DX58</f>
        <v>-5.5999999999999659</v>
      </c>
      <c r="AG58" s="31">
        <f ca="1">'Module C Corrected'!DY58-'Module C Initial'!DY58</f>
        <v>-7.4200000000000159</v>
      </c>
      <c r="AH58" s="31">
        <f ca="1">'Module C Corrected'!DZ58-'Module C Initial'!DZ58</f>
        <v>-6.2900000000000205</v>
      </c>
      <c r="AI58" s="31">
        <f ca="1">'Module C Corrected'!EA58-'Module C Initial'!EA58</f>
        <v>0</v>
      </c>
      <c r="AJ58" s="31">
        <f ca="1">'Module C Corrected'!EB58-'Module C Initial'!EB58</f>
        <v>0</v>
      </c>
      <c r="AK58" s="31">
        <f ca="1">'Module C Corrected'!EC58-'Module C Initial'!EC58</f>
        <v>0</v>
      </c>
      <c r="AL58" s="31">
        <f ca="1">'Module C Corrected'!ED58-'Module C Initial'!ED58</f>
        <v>0</v>
      </c>
      <c r="AM58" s="31">
        <f ca="1">'Module C Corrected'!EE58-'Module C Initial'!EE58</f>
        <v>0</v>
      </c>
      <c r="AN58" s="31">
        <f ca="1">'Module C Corrected'!EF58-'Module C Initial'!EF58</f>
        <v>0</v>
      </c>
      <c r="AO58" s="32">
        <f t="shared" ca="1" si="30"/>
        <v>-342.75999999999317</v>
      </c>
      <c r="AP58" s="32">
        <f t="shared" ca="1" si="30"/>
        <v>-6.7500000000000711</v>
      </c>
      <c r="AQ58" s="32">
        <f t="shared" ca="1" si="30"/>
        <v>-41.850000000000392</v>
      </c>
      <c r="AR58" s="32">
        <f t="shared" ca="1" si="30"/>
        <v>-24.210000000000434</v>
      </c>
      <c r="AS58" s="32">
        <f t="shared" ca="1" si="30"/>
        <v>-32.209999999999681</v>
      </c>
      <c r="AT58" s="32">
        <f t="shared" ca="1" si="30"/>
        <v>-27.419999999999909</v>
      </c>
      <c r="AU58" s="32">
        <f t="shared" ca="1" si="30"/>
        <v>0</v>
      </c>
      <c r="AV58" s="32">
        <f t="shared" ca="1" si="30"/>
        <v>0</v>
      </c>
      <c r="AW58" s="32">
        <f t="shared" ca="1" si="30"/>
        <v>0</v>
      </c>
      <c r="AX58" s="32">
        <f t="shared" ca="1" si="30"/>
        <v>0</v>
      </c>
      <c r="AY58" s="32">
        <f t="shared" ca="1" si="30"/>
        <v>0</v>
      </c>
      <c r="AZ58" s="32">
        <f t="shared" ca="1" si="30"/>
        <v>0</v>
      </c>
      <c r="BA58" s="31">
        <f t="shared" ca="1" si="28"/>
        <v>-2.93</v>
      </c>
      <c r="BB58" s="31">
        <f t="shared" ca="1" si="5"/>
        <v>-0.06</v>
      </c>
      <c r="BC58" s="31">
        <f t="shared" ca="1" si="6"/>
        <v>-0.36</v>
      </c>
      <c r="BD58" s="31">
        <f t="shared" ca="1" si="7"/>
        <v>-0.21</v>
      </c>
      <c r="BE58" s="31">
        <f t="shared" ca="1" si="8"/>
        <v>-0.28000000000000003</v>
      </c>
      <c r="BF58" s="31">
        <f t="shared" ca="1" si="9"/>
        <v>-0.24</v>
      </c>
      <c r="BG58" s="31">
        <f t="shared" ca="1" si="10"/>
        <v>0</v>
      </c>
      <c r="BH58" s="31">
        <f t="shared" ca="1" si="11"/>
        <v>0</v>
      </c>
      <c r="BI58" s="31">
        <f t="shared" ca="1" si="12"/>
        <v>0</v>
      </c>
      <c r="BJ58" s="31">
        <f t="shared" ca="1" si="13"/>
        <v>0</v>
      </c>
      <c r="BK58" s="31">
        <f t="shared" ca="1" si="14"/>
        <v>0</v>
      </c>
      <c r="BL58" s="31">
        <f t="shared" ca="1" si="15"/>
        <v>0</v>
      </c>
      <c r="BM58" s="32">
        <f t="shared" ca="1" si="29"/>
        <v>-345.68999999999318</v>
      </c>
      <c r="BN58" s="32">
        <f t="shared" ca="1" si="16"/>
        <v>-6.8100000000000707</v>
      </c>
      <c r="BO58" s="32">
        <f t="shared" ca="1" si="17"/>
        <v>-42.210000000000392</v>
      </c>
      <c r="BP58" s="32">
        <f t="shared" ca="1" si="18"/>
        <v>-24.420000000000435</v>
      </c>
      <c r="BQ58" s="32">
        <f t="shared" ca="1" si="19"/>
        <v>-32.489999999999682</v>
      </c>
      <c r="BR58" s="32">
        <f t="shared" ca="1" si="20"/>
        <v>-27.659999999999908</v>
      </c>
      <c r="BS58" s="32">
        <f t="shared" ca="1" si="21"/>
        <v>0</v>
      </c>
      <c r="BT58" s="32">
        <f t="shared" ca="1" si="22"/>
        <v>0</v>
      </c>
      <c r="BU58" s="32">
        <f t="shared" ca="1" si="23"/>
        <v>0</v>
      </c>
      <c r="BV58" s="32">
        <f t="shared" ca="1" si="24"/>
        <v>0</v>
      </c>
      <c r="BW58" s="32">
        <f t="shared" ca="1" si="25"/>
        <v>0</v>
      </c>
      <c r="BX58" s="32">
        <f t="shared" ca="1" si="26"/>
        <v>0</v>
      </c>
    </row>
    <row r="59" spans="1:76">
      <c r="A59" t="s">
        <v>485</v>
      </c>
      <c r="B59" s="1" t="s">
        <v>59</v>
      </c>
      <c r="C59" t="str">
        <f t="shared" ca="1" si="2"/>
        <v>ENC1</v>
      </c>
      <c r="D59" t="str">
        <f t="shared" ca="1" si="3"/>
        <v>Clover Bar #1</v>
      </c>
      <c r="E59" s="31">
        <f ca="1">'Module C Corrected'!CW59-'Module C Initial'!CW59</f>
        <v>0</v>
      </c>
      <c r="F59" s="31">
        <f ca="1">'Module C Corrected'!CX59-'Module C Initial'!CX59</f>
        <v>0</v>
      </c>
      <c r="G59" s="31">
        <f ca="1">'Module C Corrected'!CY59-'Module C Initial'!CY59</f>
        <v>0</v>
      </c>
      <c r="H59" s="31">
        <f ca="1">'Module C Corrected'!CZ59-'Module C Initial'!CZ59</f>
        <v>0</v>
      </c>
      <c r="I59" s="31">
        <f ca="1">'Module C Corrected'!DA59-'Module C Initial'!DA59</f>
        <v>0</v>
      </c>
      <c r="J59" s="31">
        <f ca="1">'Module C Corrected'!DB59-'Module C Initial'!DB59</f>
        <v>0</v>
      </c>
      <c r="K59" s="31">
        <f ca="1">'Module C Corrected'!DC59-'Module C Initial'!DC59</f>
        <v>-6.3100000000001728</v>
      </c>
      <c r="L59" s="31">
        <f ca="1">'Module C Corrected'!DD59-'Module C Initial'!DD59</f>
        <v>-28.529999999999745</v>
      </c>
      <c r="M59" s="31">
        <f ca="1">'Module C Corrected'!DE59-'Module C Initial'!DE59</f>
        <v>-144.29000000000087</v>
      </c>
      <c r="N59" s="31">
        <f ca="1">'Module C Corrected'!DF59-'Module C Initial'!DF59</f>
        <v>-3.1300000000001091</v>
      </c>
      <c r="O59" s="31">
        <f ca="1">'Module C Corrected'!DG59-'Module C Initial'!DG59</f>
        <v>-16.119999999999891</v>
      </c>
      <c r="P59" s="31">
        <f ca="1">'Module C Corrected'!DH59-'Module C Initial'!DH59</f>
        <v>-16.930000000000291</v>
      </c>
      <c r="Q59" s="32">
        <f ca="1">'Module C Corrected'!DI59-'Module C Initial'!DI59</f>
        <v>0</v>
      </c>
      <c r="R59" s="32">
        <f ca="1">'Module C Corrected'!DJ59-'Module C Initial'!DJ59</f>
        <v>0</v>
      </c>
      <c r="S59" s="32">
        <f ca="1">'Module C Corrected'!DK59-'Module C Initial'!DK59</f>
        <v>0</v>
      </c>
      <c r="T59" s="32">
        <f ca="1">'Module C Corrected'!DL59-'Module C Initial'!DL59</f>
        <v>0</v>
      </c>
      <c r="U59" s="32">
        <f ca="1">'Module C Corrected'!DM59-'Module C Initial'!DM59</f>
        <v>0</v>
      </c>
      <c r="V59" s="32">
        <f ca="1">'Module C Corrected'!DN59-'Module C Initial'!DN59</f>
        <v>0</v>
      </c>
      <c r="W59" s="32">
        <f ca="1">'Module C Corrected'!DO59-'Module C Initial'!DO59</f>
        <v>-0.32000000000000028</v>
      </c>
      <c r="X59" s="32">
        <f ca="1">'Module C Corrected'!DP59-'Module C Initial'!DP59</f>
        <v>-1.4299999999999926</v>
      </c>
      <c r="Y59" s="32">
        <f ca="1">'Module C Corrected'!DQ59-'Module C Initial'!DQ59</f>
        <v>-7.2099999999999795</v>
      </c>
      <c r="Z59" s="32">
        <f ca="1">'Module C Corrected'!DR59-'Module C Initial'!DR59</f>
        <v>-0.16000000000000014</v>
      </c>
      <c r="AA59" s="32">
        <f ca="1">'Module C Corrected'!DS59-'Module C Initial'!DS59</f>
        <v>-0.80999999999999517</v>
      </c>
      <c r="AB59" s="32">
        <f ca="1">'Module C Corrected'!DT59-'Module C Initial'!DT59</f>
        <v>-0.85000000000000142</v>
      </c>
      <c r="AC59" s="31">
        <f ca="1">'Module C Corrected'!DU59-'Module C Initial'!DU59</f>
        <v>0</v>
      </c>
      <c r="AD59" s="31">
        <f ca="1">'Module C Corrected'!DV59-'Module C Initial'!DV59</f>
        <v>0</v>
      </c>
      <c r="AE59" s="31">
        <f ca="1">'Module C Corrected'!DW59-'Module C Initial'!DW59</f>
        <v>0</v>
      </c>
      <c r="AF59" s="31">
        <f ca="1">'Module C Corrected'!DX59-'Module C Initial'!DX59</f>
        <v>0</v>
      </c>
      <c r="AG59" s="31">
        <f ca="1">'Module C Corrected'!DY59-'Module C Initial'!DY59</f>
        <v>0</v>
      </c>
      <c r="AH59" s="31">
        <f ca="1">'Module C Corrected'!DZ59-'Module C Initial'!DZ59</f>
        <v>0</v>
      </c>
      <c r="AI59" s="31">
        <f ca="1">'Module C Corrected'!EA59-'Module C Initial'!EA59</f>
        <v>-1.9599999999999937</v>
      </c>
      <c r="AJ59" s="31">
        <f ca="1">'Module C Corrected'!EB59-'Module C Initial'!EB59</f>
        <v>-8.8199999999999932</v>
      </c>
      <c r="AK59" s="31">
        <f ca="1">'Module C Corrected'!EC59-'Module C Initial'!EC59</f>
        <v>-44.359999999999673</v>
      </c>
      <c r="AL59" s="31">
        <f ca="1">'Module C Corrected'!ED59-'Module C Initial'!ED59</f>
        <v>-0.96000000000000085</v>
      </c>
      <c r="AM59" s="31">
        <f ca="1">'Module C Corrected'!EE59-'Module C Initial'!EE59</f>
        <v>-4.8999999999999773</v>
      </c>
      <c r="AN59" s="31">
        <f ca="1">'Module C Corrected'!EF59-'Module C Initial'!EF59</f>
        <v>-5.1200000000000045</v>
      </c>
      <c r="AO59" s="32">
        <f t="shared" ca="1" si="30"/>
        <v>0</v>
      </c>
      <c r="AP59" s="32">
        <f t="shared" ca="1" si="30"/>
        <v>0</v>
      </c>
      <c r="AQ59" s="32">
        <f t="shared" ca="1" si="30"/>
        <v>0</v>
      </c>
      <c r="AR59" s="32">
        <f t="shared" ca="1" si="30"/>
        <v>0</v>
      </c>
      <c r="AS59" s="32">
        <f t="shared" ca="1" si="30"/>
        <v>0</v>
      </c>
      <c r="AT59" s="32">
        <f t="shared" ca="1" si="30"/>
        <v>0</v>
      </c>
      <c r="AU59" s="32">
        <f t="shared" ca="1" si="30"/>
        <v>-8.5900000000001668</v>
      </c>
      <c r="AV59" s="32">
        <f t="shared" ca="1" si="30"/>
        <v>-38.779999999999731</v>
      </c>
      <c r="AW59" s="32">
        <f t="shared" ca="1" si="30"/>
        <v>-195.86000000000053</v>
      </c>
      <c r="AX59" s="32">
        <f t="shared" ca="1" si="30"/>
        <v>-4.2500000000001101</v>
      </c>
      <c r="AY59" s="32">
        <f t="shared" ca="1" si="30"/>
        <v>-21.829999999999863</v>
      </c>
      <c r="AZ59" s="32">
        <f t="shared" ca="1" si="30"/>
        <v>-22.900000000000297</v>
      </c>
      <c r="BA59" s="31">
        <f t="shared" ca="1" si="28"/>
        <v>0</v>
      </c>
      <c r="BB59" s="31">
        <f t="shared" ca="1" si="5"/>
        <v>0</v>
      </c>
      <c r="BC59" s="31">
        <f t="shared" ca="1" si="6"/>
        <v>0</v>
      </c>
      <c r="BD59" s="31">
        <f t="shared" ca="1" si="7"/>
        <v>0</v>
      </c>
      <c r="BE59" s="31">
        <f t="shared" ca="1" si="8"/>
        <v>0</v>
      </c>
      <c r="BF59" s="31">
        <f t="shared" ca="1" si="9"/>
        <v>0</v>
      </c>
      <c r="BG59" s="31">
        <f t="shared" ca="1" si="10"/>
        <v>-7.0000000000000007E-2</v>
      </c>
      <c r="BH59" s="31">
        <f t="shared" ca="1" si="11"/>
        <v>-0.33</v>
      </c>
      <c r="BI59" s="31">
        <f t="shared" ca="1" si="12"/>
        <v>-1.69</v>
      </c>
      <c r="BJ59" s="31">
        <f t="shared" ca="1" si="13"/>
        <v>-0.04</v>
      </c>
      <c r="BK59" s="31">
        <f t="shared" ca="1" si="14"/>
        <v>-0.19</v>
      </c>
      <c r="BL59" s="31">
        <f t="shared" ca="1" si="15"/>
        <v>-0.2</v>
      </c>
      <c r="BM59" s="32">
        <f t="shared" ca="1" si="29"/>
        <v>0</v>
      </c>
      <c r="BN59" s="32">
        <f t="shared" ca="1" si="16"/>
        <v>0</v>
      </c>
      <c r="BO59" s="32">
        <f t="shared" ca="1" si="17"/>
        <v>0</v>
      </c>
      <c r="BP59" s="32">
        <f t="shared" ca="1" si="18"/>
        <v>0</v>
      </c>
      <c r="BQ59" s="32">
        <f t="shared" ca="1" si="19"/>
        <v>0</v>
      </c>
      <c r="BR59" s="32">
        <f t="shared" ca="1" si="20"/>
        <v>0</v>
      </c>
      <c r="BS59" s="32">
        <f t="shared" ca="1" si="21"/>
        <v>-8.6600000000001671</v>
      </c>
      <c r="BT59" s="32">
        <f t="shared" ca="1" si="22"/>
        <v>-39.109999999999729</v>
      </c>
      <c r="BU59" s="32">
        <f t="shared" ca="1" si="23"/>
        <v>-197.55000000000052</v>
      </c>
      <c r="BV59" s="32">
        <f t="shared" ca="1" si="24"/>
        <v>-4.2900000000001102</v>
      </c>
      <c r="BW59" s="32">
        <f t="shared" ca="1" si="25"/>
        <v>-22.019999999999865</v>
      </c>
      <c r="BX59" s="32">
        <f t="shared" ca="1" si="26"/>
        <v>-23.100000000000296</v>
      </c>
    </row>
    <row r="60" spans="1:76">
      <c r="A60" t="s">
        <v>446</v>
      </c>
      <c r="B60" s="1" t="s">
        <v>60</v>
      </c>
      <c r="C60" t="str">
        <f t="shared" ca="1" si="2"/>
        <v>ENC2</v>
      </c>
      <c r="D60" t="str">
        <f t="shared" ca="1" si="3"/>
        <v>Clover Bar #2</v>
      </c>
      <c r="E60" s="31">
        <f ca="1">'Module C Corrected'!CW60-'Module C Initial'!CW60</f>
        <v>0</v>
      </c>
      <c r="F60" s="31">
        <f ca="1">'Module C Corrected'!CX60-'Module C Initial'!CX60</f>
        <v>0</v>
      </c>
      <c r="G60" s="31">
        <f ca="1">'Module C Corrected'!CY60-'Module C Initial'!CY60</f>
        <v>0</v>
      </c>
      <c r="H60" s="31">
        <f ca="1">'Module C Corrected'!CZ60-'Module C Initial'!CZ60</f>
        <v>0</v>
      </c>
      <c r="I60" s="31">
        <f ca="1">'Module C Corrected'!DA60-'Module C Initial'!DA60</f>
        <v>-19.550000000000637</v>
      </c>
      <c r="J60" s="31">
        <f ca="1">'Module C Corrected'!DB60-'Module C Initial'!DB60</f>
        <v>0</v>
      </c>
      <c r="K60" s="31">
        <f ca="1">'Module C Corrected'!DC60-'Module C Initial'!DC60</f>
        <v>0</v>
      </c>
      <c r="L60" s="31">
        <f ca="1">'Module C Corrected'!DD60-'Module C Initial'!DD60</f>
        <v>0</v>
      </c>
      <c r="M60" s="31">
        <f ca="1">'Module C Corrected'!DE60-'Module C Initial'!DE60</f>
        <v>0</v>
      </c>
      <c r="N60" s="31">
        <f ca="1">'Module C Corrected'!DF60-'Module C Initial'!DF60</f>
        <v>0</v>
      </c>
      <c r="O60" s="31">
        <f ca="1">'Module C Corrected'!DG60-'Module C Initial'!DG60</f>
        <v>0</v>
      </c>
      <c r="P60" s="31">
        <f ca="1">'Module C Corrected'!DH60-'Module C Initial'!DH60</f>
        <v>0</v>
      </c>
      <c r="Q60" s="32">
        <f ca="1">'Module C Corrected'!DI60-'Module C Initial'!DI60</f>
        <v>0</v>
      </c>
      <c r="R60" s="32">
        <f ca="1">'Module C Corrected'!DJ60-'Module C Initial'!DJ60</f>
        <v>0</v>
      </c>
      <c r="S60" s="32">
        <f ca="1">'Module C Corrected'!DK60-'Module C Initial'!DK60</f>
        <v>0</v>
      </c>
      <c r="T60" s="32">
        <f ca="1">'Module C Corrected'!DL60-'Module C Initial'!DL60</f>
        <v>0</v>
      </c>
      <c r="U60" s="32">
        <f ca="1">'Module C Corrected'!DM60-'Module C Initial'!DM60</f>
        <v>-0.97999999999999687</v>
      </c>
      <c r="V60" s="32">
        <f ca="1">'Module C Corrected'!DN60-'Module C Initial'!DN60</f>
        <v>0</v>
      </c>
      <c r="W60" s="32">
        <f ca="1">'Module C Corrected'!DO60-'Module C Initial'!DO60</f>
        <v>0</v>
      </c>
      <c r="X60" s="32">
        <f ca="1">'Module C Corrected'!DP60-'Module C Initial'!DP60</f>
        <v>0</v>
      </c>
      <c r="Y60" s="32">
        <f ca="1">'Module C Corrected'!DQ60-'Module C Initial'!DQ60</f>
        <v>0</v>
      </c>
      <c r="Z60" s="32">
        <f ca="1">'Module C Corrected'!DR60-'Module C Initial'!DR60</f>
        <v>0</v>
      </c>
      <c r="AA60" s="32">
        <f ca="1">'Module C Corrected'!DS60-'Module C Initial'!DS60</f>
        <v>0</v>
      </c>
      <c r="AB60" s="32">
        <f ca="1">'Module C Corrected'!DT60-'Module C Initial'!DT60</f>
        <v>0</v>
      </c>
      <c r="AC60" s="31">
        <f ca="1">'Module C Corrected'!DU60-'Module C Initial'!DU60</f>
        <v>0</v>
      </c>
      <c r="AD60" s="31">
        <f ca="1">'Module C Corrected'!DV60-'Module C Initial'!DV60</f>
        <v>0</v>
      </c>
      <c r="AE60" s="31">
        <f ca="1">'Module C Corrected'!DW60-'Module C Initial'!DW60</f>
        <v>0</v>
      </c>
      <c r="AF60" s="31">
        <f ca="1">'Module C Corrected'!DX60-'Module C Initial'!DX60</f>
        <v>0</v>
      </c>
      <c r="AG60" s="31">
        <f ca="1">'Module C Corrected'!DY60-'Module C Initial'!DY60</f>
        <v>-6.1400000000000148</v>
      </c>
      <c r="AH60" s="31">
        <f ca="1">'Module C Corrected'!DZ60-'Module C Initial'!DZ60</f>
        <v>0</v>
      </c>
      <c r="AI60" s="31">
        <f ca="1">'Module C Corrected'!EA60-'Module C Initial'!EA60</f>
        <v>0</v>
      </c>
      <c r="AJ60" s="31">
        <f ca="1">'Module C Corrected'!EB60-'Module C Initial'!EB60</f>
        <v>0</v>
      </c>
      <c r="AK60" s="31">
        <f ca="1">'Module C Corrected'!EC60-'Module C Initial'!EC60</f>
        <v>0</v>
      </c>
      <c r="AL60" s="31">
        <f ca="1">'Module C Corrected'!ED60-'Module C Initial'!ED60</f>
        <v>0</v>
      </c>
      <c r="AM60" s="31">
        <f ca="1">'Module C Corrected'!EE60-'Module C Initial'!EE60</f>
        <v>0</v>
      </c>
      <c r="AN60" s="31">
        <f ca="1">'Module C Corrected'!EF60-'Module C Initial'!EF60</f>
        <v>0</v>
      </c>
      <c r="AO60" s="32">
        <f t="shared" ca="1" si="30"/>
        <v>0</v>
      </c>
      <c r="AP60" s="32">
        <f t="shared" ca="1" si="30"/>
        <v>0</v>
      </c>
      <c r="AQ60" s="32">
        <f t="shared" ca="1" si="30"/>
        <v>0</v>
      </c>
      <c r="AR60" s="32">
        <f t="shared" ca="1" si="30"/>
        <v>0</v>
      </c>
      <c r="AS60" s="32">
        <f t="shared" ca="1" si="30"/>
        <v>-26.670000000000648</v>
      </c>
      <c r="AT60" s="32">
        <f t="shared" ca="1" si="30"/>
        <v>0</v>
      </c>
      <c r="AU60" s="32">
        <f t="shared" ca="1" si="30"/>
        <v>0</v>
      </c>
      <c r="AV60" s="32">
        <f t="shared" ca="1" si="30"/>
        <v>0</v>
      </c>
      <c r="AW60" s="32">
        <f t="shared" ca="1" si="30"/>
        <v>0</v>
      </c>
      <c r="AX60" s="32">
        <f t="shared" ca="1" si="30"/>
        <v>0</v>
      </c>
      <c r="AY60" s="32">
        <f t="shared" ca="1" si="30"/>
        <v>0</v>
      </c>
      <c r="AZ60" s="32">
        <f t="shared" ca="1" si="30"/>
        <v>0</v>
      </c>
      <c r="BA60" s="31">
        <f t="shared" ca="1" si="28"/>
        <v>0</v>
      </c>
      <c r="BB60" s="31">
        <f t="shared" ca="1" si="5"/>
        <v>0</v>
      </c>
      <c r="BC60" s="31">
        <f t="shared" ca="1" si="6"/>
        <v>0</v>
      </c>
      <c r="BD60" s="31">
        <f t="shared" ca="1" si="7"/>
        <v>0</v>
      </c>
      <c r="BE60" s="31">
        <f t="shared" ca="1" si="8"/>
        <v>-0.23</v>
      </c>
      <c r="BF60" s="31">
        <f t="shared" ca="1" si="9"/>
        <v>0</v>
      </c>
      <c r="BG60" s="31">
        <f t="shared" ca="1" si="10"/>
        <v>0</v>
      </c>
      <c r="BH60" s="31">
        <f t="shared" ca="1" si="11"/>
        <v>0</v>
      </c>
      <c r="BI60" s="31">
        <f t="shared" ca="1" si="12"/>
        <v>0</v>
      </c>
      <c r="BJ60" s="31">
        <f t="shared" ca="1" si="13"/>
        <v>0</v>
      </c>
      <c r="BK60" s="31">
        <f t="shared" ca="1" si="14"/>
        <v>0</v>
      </c>
      <c r="BL60" s="31">
        <f t="shared" ca="1" si="15"/>
        <v>0</v>
      </c>
      <c r="BM60" s="32">
        <f t="shared" ca="1" si="29"/>
        <v>0</v>
      </c>
      <c r="BN60" s="32">
        <f t="shared" ca="1" si="16"/>
        <v>0</v>
      </c>
      <c r="BO60" s="32">
        <f t="shared" ca="1" si="17"/>
        <v>0</v>
      </c>
      <c r="BP60" s="32">
        <f t="shared" ca="1" si="18"/>
        <v>0</v>
      </c>
      <c r="BQ60" s="32">
        <f t="shared" ca="1" si="19"/>
        <v>-26.900000000000649</v>
      </c>
      <c r="BR60" s="32">
        <f t="shared" ca="1" si="20"/>
        <v>0</v>
      </c>
      <c r="BS60" s="32">
        <f t="shared" ca="1" si="21"/>
        <v>0</v>
      </c>
      <c r="BT60" s="32">
        <f t="shared" ca="1" si="22"/>
        <v>0</v>
      </c>
      <c r="BU60" s="32">
        <f t="shared" ca="1" si="23"/>
        <v>0</v>
      </c>
      <c r="BV60" s="32">
        <f t="shared" ca="1" si="24"/>
        <v>0</v>
      </c>
      <c r="BW60" s="32">
        <f t="shared" ca="1" si="25"/>
        <v>0</v>
      </c>
      <c r="BX60" s="32">
        <f t="shared" ca="1" si="26"/>
        <v>0</v>
      </c>
    </row>
    <row r="61" spans="1:76">
      <c r="A61" t="s">
        <v>485</v>
      </c>
      <c r="B61" s="1" t="s">
        <v>60</v>
      </c>
      <c r="C61" t="str">
        <f t="shared" ca="1" si="2"/>
        <v>ENC2</v>
      </c>
      <c r="D61" t="str">
        <f t="shared" ca="1" si="3"/>
        <v>Clover Bar #2</v>
      </c>
      <c r="E61" s="31">
        <f ca="1">'Module C Corrected'!CW61-'Module C Initial'!CW61</f>
        <v>0</v>
      </c>
      <c r="F61" s="31">
        <f ca="1">'Module C Corrected'!CX61-'Module C Initial'!CX61</f>
        <v>0</v>
      </c>
      <c r="G61" s="31">
        <f ca="1">'Module C Corrected'!CY61-'Module C Initial'!CY61</f>
        <v>0</v>
      </c>
      <c r="H61" s="31">
        <f ca="1">'Module C Corrected'!CZ61-'Module C Initial'!CZ61</f>
        <v>0</v>
      </c>
      <c r="I61" s="31">
        <f ca="1">'Module C Corrected'!DA61-'Module C Initial'!DA61</f>
        <v>0</v>
      </c>
      <c r="J61" s="31">
        <f ca="1">'Module C Corrected'!DB61-'Module C Initial'!DB61</f>
        <v>0</v>
      </c>
      <c r="K61" s="31">
        <f ca="1">'Module C Corrected'!DC61-'Module C Initial'!DC61</f>
        <v>-6.6300000000001091</v>
      </c>
      <c r="L61" s="31">
        <f ca="1">'Module C Corrected'!DD61-'Module C Initial'!DD61</f>
        <v>-129.47999999999956</v>
      </c>
      <c r="M61" s="31">
        <f ca="1">'Module C Corrected'!DE61-'Module C Initial'!DE61</f>
        <v>-1005.109999999986</v>
      </c>
      <c r="N61" s="31">
        <f ca="1">'Module C Corrected'!DF61-'Module C Initial'!DF61</f>
        <v>-66.150000000001228</v>
      </c>
      <c r="O61" s="31">
        <f ca="1">'Module C Corrected'!DG61-'Module C Initial'!DG61</f>
        <v>-44.339999999999236</v>
      </c>
      <c r="P61" s="31">
        <f ca="1">'Module C Corrected'!DH61-'Module C Initial'!DH61</f>
        <v>-140.03000000000247</v>
      </c>
      <c r="Q61" s="32">
        <f ca="1">'Module C Corrected'!DI61-'Module C Initial'!DI61</f>
        <v>0</v>
      </c>
      <c r="R61" s="32">
        <f ca="1">'Module C Corrected'!DJ61-'Module C Initial'!DJ61</f>
        <v>0</v>
      </c>
      <c r="S61" s="32">
        <f ca="1">'Module C Corrected'!DK61-'Module C Initial'!DK61</f>
        <v>0</v>
      </c>
      <c r="T61" s="32">
        <f ca="1">'Module C Corrected'!DL61-'Module C Initial'!DL61</f>
        <v>0</v>
      </c>
      <c r="U61" s="32">
        <f ca="1">'Module C Corrected'!DM61-'Module C Initial'!DM61</f>
        <v>0</v>
      </c>
      <c r="V61" s="32">
        <f ca="1">'Module C Corrected'!DN61-'Module C Initial'!DN61</f>
        <v>0</v>
      </c>
      <c r="W61" s="32">
        <f ca="1">'Module C Corrected'!DO61-'Module C Initial'!DO61</f>
        <v>-0.33000000000000007</v>
      </c>
      <c r="X61" s="32">
        <f ca="1">'Module C Corrected'!DP61-'Module C Initial'!DP61</f>
        <v>-6.4699999999999989</v>
      </c>
      <c r="Y61" s="32">
        <f ca="1">'Module C Corrected'!DQ61-'Module C Initial'!DQ61</f>
        <v>-50.25</v>
      </c>
      <c r="Z61" s="32">
        <f ca="1">'Module C Corrected'!DR61-'Module C Initial'!DR61</f>
        <v>-3.3100000000000023</v>
      </c>
      <c r="AA61" s="32">
        <f ca="1">'Module C Corrected'!DS61-'Module C Initial'!DS61</f>
        <v>-2.2199999999999989</v>
      </c>
      <c r="AB61" s="32">
        <f ca="1">'Module C Corrected'!DT61-'Module C Initial'!DT61</f>
        <v>-7</v>
      </c>
      <c r="AC61" s="31">
        <f ca="1">'Module C Corrected'!DU61-'Module C Initial'!DU61</f>
        <v>0</v>
      </c>
      <c r="AD61" s="31">
        <f ca="1">'Module C Corrected'!DV61-'Module C Initial'!DV61</f>
        <v>0</v>
      </c>
      <c r="AE61" s="31">
        <f ca="1">'Module C Corrected'!DW61-'Module C Initial'!DW61</f>
        <v>0</v>
      </c>
      <c r="AF61" s="31">
        <f ca="1">'Module C Corrected'!DX61-'Module C Initial'!DX61</f>
        <v>0</v>
      </c>
      <c r="AG61" s="31">
        <f ca="1">'Module C Corrected'!DY61-'Module C Initial'!DY61</f>
        <v>0</v>
      </c>
      <c r="AH61" s="31">
        <f ca="1">'Module C Corrected'!DZ61-'Module C Initial'!DZ61</f>
        <v>0</v>
      </c>
      <c r="AI61" s="31">
        <f ca="1">'Module C Corrected'!EA61-'Module C Initial'!EA61</f>
        <v>-2.0600000000000023</v>
      </c>
      <c r="AJ61" s="31">
        <f ca="1">'Module C Corrected'!EB61-'Module C Initial'!EB61</f>
        <v>-40.019999999999982</v>
      </c>
      <c r="AK61" s="31">
        <f ca="1">'Module C Corrected'!EC61-'Module C Initial'!EC61</f>
        <v>-309</v>
      </c>
      <c r="AL61" s="31">
        <f ca="1">'Module C Corrected'!ED61-'Module C Initial'!ED61</f>
        <v>-20.220000000000027</v>
      </c>
      <c r="AM61" s="31">
        <f ca="1">'Module C Corrected'!EE61-'Module C Initial'!EE61</f>
        <v>-13.480000000000018</v>
      </c>
      <c r="AN61" s="31">
        <f ca="1">'Module C Corrected'!EF61-'Module C Initial'!EF61</f>
        <v>-42.3599999999999</v>
      </c>
      <c r="AO61" s="32">
        <f t="shared" ca="1" si="30"/>
        <v>0</v>
      </c>
      <c r="AP61" s="32">
        <f t="shared" ca="1" si="30"/>
        <v>0</v>
      </c>
      <c r="AQ61" s="32">
        <f t="shared" ca="1" si="30"/>
        <v>0</v>
      </c>
      <c r="AR61" s="32">
        <f t="shared" ca="1" si="30"/>
        <v>0</v>
      </c>
      <c r="AS61" s="32">
        <f t="shared" ca="1" si="30"/>
        <v>0</v>
      </c>
      <c r="AT61" s="32">
        <f t="shared" ca="1" si="30"/>
        <v>0</v>
      </c>
      <c r="AU61" s="32">
        <f t="shared" ca="1" si="30"/>
        <v>-9.0200000000001115</v>
      </c>
      <c r="AV61" s="32">
        <f t="shared" ca="1" si="30"/>
        <v>-175.96999999999954</v>
      </c>
      <c r="AW61" s="32">
        <f t="shared" ca="1" si="30"/>
        <v>-1364.359999999986</v>
      </c>
      <c r="AX61" s="32">
        <f t="shared" ca="1" si="30"/>
        <v>-89.680000000001257</v>
      </c>
      <c r="AY61" s="32">
        <f t="shared" ca="1" si="30"/>
        <v>-60.039999999999253</v>
      </c>
      <c r="AZ61" s="32">
        <f t="shared" ca="1" si="30"/>
        <v>-189.39000000000237</v>
      </c>
      <c r="BA61" s="31">
        <f t="shared" ca="1" si="28"/>
        <v>0</v>
      </c>
      <c r="BB61" s="31">
        <f t="shared" ca="1" si="5"/>
        <v>0</v>
      </c>
      <c r="BC61" s="31">
        <f t="shared" ca="1" si="6"/>
        <v>0</v>
      </c>
      <c r="BD61" s="31">
        <f t="shared" ca="1" si="7"/>
        <v>0</v>
      </c>
      <c r="BE61" s="31">
        <f t="shared" ca="1" si="8"/>
        <v>0</v>
      </c>
      <c r="BF61" s="31">
        <f t="shared" ca="1" si="9"/>
        <v>0</v>
      </c>
      <c r="BG61" s="31">
        <f t="shared" ca="1" si="10"/>
        <v>-0.08</v>
      </c>
      <c r="BH61" s="31">
        <f t="shared" ca="1" si="11"/>
        <v>-1.52</v>
      </c>
      <c r="BI61" s="31">
        <f t="shared" ca="1" si="12"/>
        <v>-11.77</v>
      </c>
      <c r="BJ61" s="31">
        <f t="shared" ca="1" si="13"/>
        <v>-0.77</v>
      </c>
      <c r="BK61" s="31">
        <f t="shared" ca="1" si="14"/>
        <v>-0.52</v>
      </c>
      <c r="BL61" s="31">
        <f t="shared" ca="1" si="15"/>
        <v>-1.64</v>
      </c>
      <c r="BM61" s="32">
        <f t="shared" ca="1" si="29"/>
        <v>0</v>
      </c>
      <c r="BN61" s="32">
        <f t="shared" ca="1" si="16"/>
        <v>0</v>
      </c>
      <c r="BO61" s="32">
        <f t="shared" ca="1" si="17"/>
        <v>0</v>
      </c>
      <c r="BP61" s="32">
        <f t="shared" ca="1" si="18"/>
        <v>0</v>
      </c>
      <c r="BQ61" s="32">
        <f t="shared" ca="1" si="19"/>
        <v>0</v>
      </c>
      <c r="BR61" s="32">
        <f t="shared" ca="1" si="20"/>
        <v>0</v>
      </c>
      <c r="BS61" s="32">
        <f t="shared" ca="1" si="21"/>
        <v>-9.1000000000001116</v>
      </c>
      <c r="BT61" s="32">
        <f t="shared" ca="1" si="22"/>
        <v>-177.48999999999955</v>
      </c>
      <c r="BU61" s="32">
        <f t="shared" ca="1" si="23"/>
        <v>-1376.129999999986</v>
      </c>
      <c r="BV61" s="32">
        <f t="shared" ca="1" si="24"/>
        <v>-90.450000000001253</v>
      </c>
      <c r="BW61" s="32">
        <f t="shared" ca="1" si="25"/>
        <v>-60.559999999999256</v>
      </c>
      <c r="BX61" s="32">
        <f t="shared" ca="1" si="26"/>
        <v>-191.03000000000236</v>
      </c>
    </row>
    <row r="62" spans="1:76">
      <c r="A62" t="s">
        <v>485</v>
      </c>
      <c r="B62" s="1" t="s">
        <v>61</v>
      </c>
      <c r="C62" t="str">
        <f t="shared" ca="1" si="2"/>
        <v>ENC3</v>
      </c>
      <c r="D62" t="str">
        <f t="shared" ca="1" si="3"/>
        <v>Clover Bar #3</v>
      </c>
      <c r="E62" s="31">
        <f ca="1">'Module C Corrected'!CW62-'Module C Initial'!CW62</f>
        <v>0</v>
      </c>
      <c r="F62" s="31">
        <f ca="1">'Module C Corrected'!CX62-'Module C Initial'!CX62</f>
        <v>0</v>
      </c>
      <c r="G62" s="31">
        <f ca="1">'Module C Corrected'!CY62-'Module C Initial'!CY62</f>
        <v>0</v>
      </c>
      <c r="H62" s="31">
        <f ca="1">'Module C Corrected'!CZ62-'Module C Initial'!CZ62</f>
        <v>0</v>
      </c>
      <c r="I62" s="31">
        <f ca="1">'Module C Corrected'!DA62-'Module C Initial'!DA62</f>
        <v>0</v>
      </c>
      <c r="J62" s="31">
        <f ca="1">'Module C Corrected'!DB62-'Module C Initial'!DB62</f>
        <v>0</v>
      </c>
      <c r="K62" s="31">
        <f ca="1">'Module C Corrected'!DC62-'Module C Initial'!DC62</f>
        <v>0</v>
      </c>
      <c r="L62" s="31">
        <f ca="1">'Module C Corrected'!DD62-'Module C Initial'!DD62</f>
        <v>0</v>
      </c>
      <c r="M62" s="31">
        <f ca="1">'Module C Corrected'!DE62-'Module C Initial'!DE62</f>
        <v>0</v>
      </c>
      <c r="N62" s="31">
        <f ca="1">'Module C Corrected'!DF62-'Module C Initial'!DF62</f>
        <v>0</v>
      </c>
      <c r="O62" s="31">
        <f ca="1">'Module C Corrected'!DG62-'Module C Initial'!DG62</f>
        <v>-81.229999999999563</v>
      </c>
      <c r="P62" s="31">
        <f ca="1">'Module C Corrected'!DH62-'Module C Initial'!DH62</f>
        <v>-22.930000000001201</v>
      </c>
      <c r="Q62" s="32">
        <f ca="1">'Module C Corrected'!DI62-'Module C Initial'!DI62</f>
        <v>0</v>
      </c>
      <c r="R62" s="32">
        <f ca="1">'Module C Corrected'!DJ62-'Module C Initial'!DJ62</f>
        <v>0</v>
      </c>
      <c r="S62" s="32">
        <f ca="1">'Module C Corrected'!DK62-'Module C Initial'!DK62</f>
        <v>0</v>
      </c>
      <c r="T62" s="32">
        <f ca="1">'Module C Corrected'!DL62-'Module C Initial'!DL62</f>
        <v>0</v>
      </c>
      <c r="U62" s="32">
        <f ca="1">'Module C Corrected'!DM62-'Module C Initial'!DM62</f>
        <v>0</v>
      </c>
      <c r="V62" s="32">
        <f ca="1">'Module C Corrected'!DN62-'Module C Initial'!DN62</f>
        <v>0</v>
      </c>
      <c r="W62" s="32">
        <f ca="1">'Module C Corrected'!DO62-'Module C Initial'!DO62</f>
        <v>0</v>
      </c>
      <c r="X62" s="32">
        <f ca="1">'Module C Corrected'!DP62-'Module C Initial'!DP62</f>
        <v>0</v>
      </c>
      <c r="Y62" s="32">
        <f ca="1">'Module C Corrected'!DQ62-'Module C Initial'!DQ62</f>
        <v>0</v>
      </c>
      <c r="Z62" s="32">
        <f ca="1">'Module C Corrected'!DR62-'Module C Initial'!DR62</f>
        <v>0</v>
      </c>
      <c r="AA62" s="32">
        <f ca="1">'Module C Corrected'!DS62-'Module C Initial'!DS62</f>
        <v>-4.0600000000000023</v>
      </c>
      <c r="AB62" s="32">
        <f ca="1">'Module C Corrected'!DT62-'Module C Initial'!DT62</f>
        <v>-1.1499999999999995</v>
      </c>
      <c r="AC62" s="31">
        <f ca="1">'Module C Corrected'!DU62-'Module C Initial'!DU62</f>
        <v>0</v>
      </c>
      <c r="AD62" s="31">
        <f ca="1">'Module C Corrected'!DV62-'Module C Initial'!DV62</f>
        <v>0</v>
      </c>
      <c r="AE62" s="31">
        <f ca="1">'Module C Corrected'!DW62-'Module C Initial'!DW62</f>
        <v>0</v>
      </c>
      <c r="AF62" s="31">
        <f ca="1">'Module C Corrected'!DX62-'Module C Initial'!DX62</f>
        <v>0</v>
      </c>
      <c r="AG62" s="31">
        <f ca="1">'Module C Corrected'!DY62-'Module C Initial'!DY62</f>
        <v>0</v>
      </c>
      <c r="AH62" s="31">
        <f ca="1">'Module C Corrected'!DZ62-'Module C Initial'!DZ62</f>
        <v>0</v>
      </c>
      <c r="AI62" s="31">
        <f ca="1">'Module C Corrected'!EA62-'Module C Initial'!EA62</f>
        <v>0</v>
      </c>
      <c r="AJ62" s="31">
        <f ca="1">'Module C Corrected'!EB62-'Module C Initial'!EB62</f>
        <v>0</v>
      </c>
      <c r="AK62" s="31">
        <f ca="1">'Module C Corrected'!EC62-'Module C Initial'!EC62</f>
        <v>0</v>
      </c>
      <c r="AL62" s="31">
        <f ca="1">'Module C Corrected'!ED62-'Module C Initial'!ED62</f>
        <v>0</v>
      </c>
      <c r="AM62" s="31">
        <f ca="1">'Module C Corrected'!EE62-'Module C Initial'!EE62</f>
        <v>-24.699999999999989</v>
      </c>
      <c r="AN62" s="31">
        <f ca="1">'Module C Corrected'!EF62-'Module C Initial'!EF62</f>
        <v>-6.93</v>
      </c>
      <c r="AO62" s="32">
        <f t="shared" ca="1" si="30"/>
        <v>0</v>
      </c>
      <c r="AP62" s="32">
        <f t="shared" ca="1" si="30"/>
        <v>0</v>
      </c>
      <c r="AQ62" s="32">
        <f t="shared" ca="1" si="30"/>
        <v>0</v>
      </c>
      <c r="AR62" s="32">
        <f t="shared" ref="AR62:AZ90" ca="1" si="31">H62+T62+AF62</f>
        <v>0</v>
      </c>
      <c r="AS62" s="32">
        <f t="shared" ca="1" si="31"/>
        <v>0</v>
      </c>
      <c r="AT62" s="32">
        <f t="shared" ca="1" si="31"/>
        <v>0</v>
      </c>
      <c r="AU62" s="32">
        <f t="shared" ca="1" si="31"/>
        <v>0</v>
      </c>
      <c r="AV62" s="32">
        <f t="shared" ca="1" si="31"/>
        <v>0</v>
      </c>
      <c r="AW62" s="32">
        <f t="shared" ca="1" si="31"/>
        <v>0</v>
      </c>
      <c r="AX62" s="32">
        <f t="shared" ca="1" si="31"/>
        <v>0</v>
      </c>
      <c r="AY62" s="32">
        <f t="shared" ca="1" si="31"/>
        <v>-109.98999999999955</v>
      </c>
      <c r="AZ62" s="32">
        <f t="shared" ca="1" si="31"/>
        <v>-31.010000000001199</v>
      </c>
      <c r="BA62" s="31">
        <f t="shared" ca="1" si="28"/>
        <v>0</v>
      </c>
      <c r="BB62" s="31">
        <f t="shared" ca="1" si="5"/>
        <v>0</v>
      </c>
      <c r="BC62" s="31">
        <f t="shared" ca="1" si="6"/>
        <v>0</v>
      </c>
      <c r="BD62" s="31">
        <f t="shared" ca="1" si="7"/>
        <v>0</v>
      </c>
      <c r="BE62" s="31">
        <f t="shared" ca="1" si="8"/>
        <v>0</v>
      </c>
      <c r="BF62" s="31">
        <f t="shared" ca="1" si="9"/>
        <v>0</v>
      </c>
      <c r="BG62" s="31">
        <f t="shared" ca="1" si="10"/>
        <v>0</v>
      </c>
      <c r="BH62" s="31">
        <f t="shared" ca="1" si="11"/>
        <v>0</v>
      </c>
      <c r="BI62" s="31">
        <f t="shared" ca="1" si="12"/>
        <v>0</v>
      </c>
      <c r="BJ62" s="31">
        <f t="shared" ca="1" si="13"/>
        <v>0</v>
      </c>
      <c r="BK62" s="31">
        <f t="shared" ca="1" si="14"/>
        <v>-0.95</v>
      </c>
      <c r="BL62" s="31">
        <f t="shared" ca="1" si="15"/>
        <v>-0.27</v>
      </c>
      <c r="BM62" s="32">
        <f t="shared" ca="1" si="29"/>
        <v>0</v>
      </c>
      <c r="BN62" s="32">
        <f t="shared" ca="1" si="16"/>
        <v>0</v>
      </c>
      <c r="BO62" s="32">
        <f t="shared" ca="1" si="17"/>
        <v>0</v>
      </c>
      <c r="BP62" s="32">
        <f t="shared" ca="1" si="18"/>
        <v>0</v>
      </c>
      <c r="BQ62" s="32">
        <f t="shared" ca="1" si="19"/>
        <v>0</v>
      </c>
      <c r="BR62" s="32">
        <f t="shared" ca="1" si="20"/>
        <v>0</v>
      </c>
      <c r="BS62" s="32">
        <f t="shared" ca="1" si="21"/>
        <v>0</v>
      </c>
      <c r="BT62" s="32">
        <f t="shared" ca="1" si="22"/>
        <v>0</v>
      </c>
      <c r="BU62" s="32">
        <f t="shared" ca="1" si="23"/>
        <v>0</v>
      </c>
      <c r="BV62" s="32">
        <f t="shared" ca="1" si="24"/>
        <v>0</v>
      </c>
      <c r="BW62" s="32">
        <f t="shared" ca="1" si="25"/>
        <v>-110.93999999999956</v>
      </c>
      <c r="BX62" s="32">
        <f t="shared" ca="1" si="26"/>
        <v>-31.280000000001198</v>
      </c>
    </row>
    <row r="63" spans="1:76">
      <c r="A63" t="s">
        <v>448</v>
      </c>
      <c r="B63" s="1" t="s">
        <v>135</v>
      </c>
      <c r="C63" t="str">
        <f t="shared" ca="1" si="2"/>
        <v>BCHIMP</v>
      </c>
      <c r="D63" t="str">
        <f t="shared" ca="1" si="3"/>
        <v>Alberta-BC Intertie - Import</v>
      </c>
      <c r="E63" s="31">
        <f ca="1">'Module C Corrected'!CW63-'Module C Initial'!CW63</f>
        <v>0</v>
      </c>
      <c r="F63" s="31">
        <f ca="1">'Module C Corrected'!CX63-'Module C Initial'!CX63</f>
        <v>0</v>
      </c>
      <c r="G63" s="31">
        <f ca="1">'Module C Corrected'!CY63-'Module C Initial'!CY63</f>
        <v>47.670000000000073</v>
      </c>
      <c r="H63" s="31">
        <f ca="1">'Module C Corrected'!CZ63-'Module C Initial'!CZ63</f>
        <v>8.0600000000000591</v>
      </c>
      <c r="I63" s="31">
        <f ca="1">'Module C Corrected'!DA63-'Module C Initial'!DA63</f>
        <v>55.670000000000073</v>
      </c>
      <c r="J63" s="31">
        <f ca="1">'Module C Corrected'!DB63-'Module C Initial'!DB63</f>
        <v>69.340000000000146</v>
      </c>
      <c r="K63" s="31">
        <f ca="1">'Module C Corrected'!DC63-'Module C Initial'!DC63</f>
        <v>84.799999999999272</v>
      </c>
      <c r="L63" s="31">
        <f ca="1">'Module C Corrected'!DD63-'Module C Initial'!DD63</f>
        <v>14.529999999999973</v>
      </c>
      <c r="M63" s="31">
        <f ca="1">'Module C Corrected'!DE63-'Module C Initial'!DE63</f>
        <v>51.359999999999673</v>
      </c>
      <c r="N63" s="31">
        <f ca="1">'Module C Corrected'!DF63-'Module C Initial'!DF63</f>
        <v>10.3599999999999</v>
      </c>
      <c r="O63" s="31">
        <f ca="1">'Module C Corrected'!DG63-'Module C Initial'!DG63</f>
        <v>114.56000000000131</v>
      </c>
      <c r="P63" s="31">
        <f ca="1">'Module C Corrected'!DH63-'Module C Initial'!DH63</f>
        <v>92.950000000000728</v>
      </c>
      <c r="Q63" s="32">
        <f ca="1">'Module C Corrected'!DI63-'Module C Initial'!DI63</f>
        <v>0</v>
      </c>
      <c r="R63" s="32">
        <f ca="1">'Module C Corrected'!DJ63-'Module C Initial'!DJ63</f>
        <v>0</v>
      </c>
      <c r="S63" s="32">
        <f ca="1">'Module C Corrected'!DK63-'Module C Initial'!DK63</f>
        <v>2.3800000000000239</v>
      </c>
      <c r="T63" s="32">
        <f ca="1">'Module C Corrected'!DL63-'Module C Initial'!DL63</f>
        <v>0.39999999999999858</v>
      </c>
      <c r="U63" s="32">
        <f ca="1">'Module C Corrected'!DM63-'Module C Initial'!DM63</f>
        <v>2.7800000000000011</v>
      </c>
      <c r="V63" s="32">
        <f ca="1">'Module C Corrected'!DN63-'Module C Initial'!DN63</f>
        <v>3.4699999999999989</v>
      </c>
      <c r="W63" s="32">
        <f ca="1">'Module C Corrected'!DO63-'Module C Initial'!DO63</f>
        <v>4.2400000000000091</v>
      </c>
      <c r="X63" s="32">
        <f ca="1">'Module C Corrected'!DP63-'Module C Initial'!DP63</f>
        <v>0.73000000000000398</v>
      </c>
      <c r="Y63" s="32">
        <f ca="1">'Module C Corrected'!DQ63-'Module C Initial'!DQ63</f>
        <v>2.5699999999999932</v>
      </c>
      <c r="Z63" s="32">
        <f ca="1">'Module C Corrected'!DR63-'Module C Initial'!DR63</f>
        <v>0.52000000000000313</v>
      </c>
      <c r="AA63" s="32">
        <f ca="1">'Module C Corrected'!DS63-'Module C Initial'!DS63</f>
        <v>5.7300000000000182</v>
      </c>
      <c r="AB63" s="32">
        <f ca="1">'Module C Corrected'!DT63-'Module C Initial'!DT63</f>
        <v>4.6399999999999864</v>
      </c>
      <c r="AC63" s="31">
        <f ca="1">'Module C Corrected'!DU63-'Module C Initial'!DU63</f>
        <v>0</v>
      </c>
      <c r="AD63" s="31">
        <f ca="1">'Module C Corrected'!DV63-'Module C Initial'!DV63</f>
        <v>0</v>
      </c>
      <c r="AE63" s="31">
        <f ca="1">'Module C Corrected'!DW63-'Module C Initial'!DW63</f>
        <v>15.150000000000091</v>
      </c>
      <c r="AF63" s="31">
        <f ca="1">'Module C Corrected'!DX63-'Module C Initial'!DX63</f>
        <v>2.539999999999992</v>
      </c>
      <c r="AG63" s="31">
        <f ca="1">'Module C Corrected'!DY63-'Module C Initial'!DY63</f>
        <v>17.490000000000009</v>
      </c>
      <c r="AH63" s="31">
        <f ca="1">'Module C Corrected'!DZ63-'Module C Initial'!DZ63</f>
        <v>21.660000000000082</v>
      </c>
      <c r="AI63" s="31">
        <f ca="1">'Module C Corrected'!EA63-'Module C Initial'!EA63</f>
        <v>26.3599999999999</v>
      </c>
      <c r="AJ63" s="31">
        <f ca="1">'Module C Corrected'!EB63-'Module C Initial'!EB63</f>
        <v>4.4900000000000091</v>
      </c>
      <c r="AK63" s="31">
        <f ca="1">'Module C Corrected'!EC63-'Module C Initial'!EC63</f>
        <v>15.789999999999964</v>
      </c>
      <c r="AL63" s="31">
        <f ca="1">'Module C Corrected'!ED63-'Module C Initial'!ED63</f>
        <v>3.1699999999999875</v>
      </c>
      <c r="AM63" s="31">
        <f ca="1">'Module C Corrected'!EE63-'Module C Initial'!EE63</f>
        <v>34.840000000000146</v>
      </c>
      <c r="AN63" s="31">
        <f ca="1">'Module C Corrected'!EF63-'Module C Initial'!EF63</f>
        <v>28.110000000000127</v>
      </c>
      <c r="AO63" s="32">
        <f t="shared" ref="AO63:AT119" ca="1" si="32">E63+Q63+AC63</f>
        <v>0</v>
      </c>
      <c r="AP63" s="32">
        <f t="shared" ca="1" si="32"/>
        <v>0</v>
      </c>
      <c r="AQ63" s="32">
        <f t="shared" ca="1" si="32"/>
        <v>65.200000000000188</v>
      </c>
      <c r="AR63" s="32">
        <f t="shared" ca="1" si="31"/>
        <v>11.00000000000005</v>
      </c>
      <c r="AS63" s="32">
        <f t="shared" ca="1" si="31"/>
        <v>75.940000000000083</v>
      </c>
      <c r="AT63" s="32">
        <f t="shared" ca="1" si="31"/>
        <v>94.470000000000226</v>
      </c>
      <c r="AU63" s="32">
        <f t="shared" ca="1" si="31"/>
        <v>115.39999999999918</v>
      </c>
      <c r="AV63" s="32">
        <f t="shared" ca="1" si="31"/>
        <v>19.749999999999986</v>
      </c>
      <c r="AW63" s="32">
        <f t="shared" ca="1" si="31"/>
        <v>69.719999999999629</v>
      </c>
      <c r="AX63" s="32">
        <f t="shared" ca="1" si="31"/>
        <v>14.049999999999891</v>
      </c>
      <c r="AY63" s="32">
        <f t="shared" ca="1" si="31"/>
        <v>155.13000000000147</v>
      </c>
      <c r="AZ63" s="32">
        <f t="shared" ca="1" si="31"/>
        <v>125.70000000000084</v>
      </c>
      <c r="BA63" s="31">
        <f t="shared" ca="1" si="28"/>
        <v>0</v>
      </c>
      <c r="BB63" s="31">
        <f t="shared" ca="1" si="5"/>
        <v>0</v>
      </c>
      <c r="BC63" s="31">
        <f t="shared" ca="1" si="6"/>
        <v>0.56000000000000005</v>
      </c>
      <c r="BD63" s="31">
        <f t="shared" ca="1" si="7"/>
        <v>0.09</v>
      </c>
      <c r="BE63" s="31">
        <f t="shared" ca="1" si="8"/>
        <v>0.65</v>
      </c>
      <c r="BF63" s="31">
        <f t="shared" ca="1" si="9"/>
        <v>0.81</v>
      </c>
      <c r="BG63" s="31">
        <f t="shared" ca="1" si="10"/>
        <v>0.99</v>
      </c>
      <c r="BH63" s="31">
        <f t="shared" ca="1" si="11"/>
        <v>0.17</v>
      </c>
      <c r="BI63" s="31">
        <f t="shared" ca="1" si="12"/>
        <v>0.6</v>
      </c>
      <c r="BJ63" s="31">
        <f t="shared" ca="1" si="13"/>
        <v>0.12</v>
      </c>
      <c r="BK63" s="31">
        <f t="shared" ca="1" si="14"/>
        <v>1.34</v>
      </c>
      <c r="BL63" s="31">
        <f t="shared" ca="1" si="15"/>
        <v>1.0900000000000001</v>
      </c>
      <c r="BM63" s="32">
        <f t="shared" ca="1" si="29"/>
        <v>0</v>
      </c>
      <c r="BN63" s="32">
        <f t="shared" ca="1" si="16"/>
        <v>0</v>
      </c>
      <c r="BO63" s="32">
        <f t="shared" ca="1" si="17"/>
        <v>65.76000000000019</v>
      </c>
      <c r="BP63" s="32">
        <f t="shared" ca="1" si="18"/>
        <v>11.09000000000005</v>
      </c>
      <c r="BQ63" s="32">
        <f t="shared" ca="1" si="19"/>
        <v>76.590000000000089</v>
      </c>
      <c r="BR63" s="32">
        <f t="shared" ca="1" si="20"/>
        <v>95.280000000000229</v>
      </c>
      <c r="BS63" s="32">
        <f t="shared" ca="1" si="21"/>
        <v>116.38999999999918</v>
      </c>
      <c r="BT63" s="32">
        <f t="shared" ca="1" si="22"/>
        <v>19.919999999999987</v>
      </c>
      <c r="BU63" s="32">
        <f t="shared" ca="1" si="23"/>
        <v>70.319999999999624</v>
      </c>
      <c r="BV63" s="32">
        <f t="shared" ca="1" si="24"/>
        <v>14.16999999999989</v>
      </c>
      <c r="BW63" s="32">
        <f t="shared" ca="1" si="25"/>
        <v>156.47000000000148</v>
      </c>
      <c r="BX63" s="32">
        <f t="shared" ca="1" si="26"/>
        <v>126.79000000000084</v>
      </c>
    </row>
    <row r="64" spans="1:76">
      <c r="A64" t="s">
        <v>448</v>
      </c>
      <c r="B64" s="1" t="s">
        <v>137</v>
      </c>
      <c r="C64" t="str">
        <f t="shared" ca="1" si="2"/>
        <v>BCHEXP</v>
      </c>
      <c r="D64" t="str">
        <f t="shared" ca="1" si="3"/>
        <v>Alberta-BC Intertie - Export</v>
      </c>
      <c r="E64" s="31">
        <f ca="1">'Module C Corrected'!CW64-'Module C Initial'!CW64</f>
        <v>0</v>
      </c>
      <c r="F64" s="31">
        <f ca="1">'Module C Corrected'!CX64-'Module C Initial'!CX64</f>
        <v>0</v>
      </c>
      <c r="G64" s="31">
        <f ca="1">'Module C Corrected'!CY64-'Module C Initial'!CY64</f>
        <v>0</v>
      </c>
      <c r="H64" s="31">
        <f ca="1">'Module C Corrected'!CZ64-'Module C Initial'!CZ64</f>
        <v>0</v>
      </c>
      <c r="I64" s="31">
        <f ca="1">'Module C Corrected'!DA64-'Module C Initial'!DA64</f>
        <v>5.6843418860808015E-14</v>
      </c>
      <c r="J64" s="31">
        <f ca="1">'Module C Corrected'!DB64-'Module C Initial'!DB64</f>
        <v>0</v>
      </c>
      <c r="K64" s="31">
        <f ca="1">'Module C Corrected'!DC64-'Module C Initial'!DC64</f>
        <v>1.0000000000005116E-2</v>
      </c>
      <c r="L64" s="31">
        <f ca="1">'Module C Corrected'!DD64-'Module C Initial'!DD64</f>
        <v>0</v>
      </c>
      <c r="M64" s="31">
        <f ca="1">'Module C Corrected'!DE64-'Module C Initial'!DE64</f>
        <v>0</v>
      </c>
      <c r="N64" s="31">
        <f ca="1">'Module C Corrected'!DF64-'Module C Initial'!DF64</f>
        <v>-9.9999999999909051E-3</v>
      </c>
      <c r="O64" s="31">
        <f ca="1">'Module C Corrected'!DG64-'Module C Initial'!DG64</f>
        <v>0</v>
      </c>
      <c r="P64" s="31">
        <f ca="1">'Module C Corrected'!DH64-'Module C Initial'!DH64</f>
        <v>0</v>
      </c>
      <c r="Q64" s="32">
        <f ca="1">'Module C Corrected'!DI64-'Module C Initial'!DI64</f>
        <v>0</v>
      </c>
      <c r="R64" s="32">
        <f ca="1">'Module C Corrected'!DJ64-'Module C Initial'!DJ64</f>
        <v>0</v>
      </c>
      <c r="S64" s="32">
        <f ca="1">'Module C Corrected'!DK64-'Module C Initial'!DK64</f>
        <v>0</v>
      </c>
      <c r="T64" s="32">
        <f ca="1">'Module C Corrected'!DL64-'Module C Initial'!DL64</f>
        <v>0</v>
      </c>
      <c r="U64" s="32">
        <f ca="1">'Module C Corrected'!DM64-'Module C Initial'!DM64</f>
        <v>0</v>
      </c>
      <c r="V64" s="32">
        <f ca="1">'Module C Corrected'!DN64-'Module C Initial'!DN64</f>
        <v>0</v>
      </c>
      <c r="W64" s="32">
        <f ca="1">'Module C Corrected'!DO64-'Module C Initial'!DO64</f>
        <v>0</v>
      </c>
      <c r="X64" s="32">
        <f ca="1">'Module C Corrected'!DP64-'Module C Initial'!DP64</f>
        <v>0</v>
      </c>
      <c r="Y64" s="32">
        <f ca="1">'Module C Corrected'!DQ64-'Module C Initial'!DQ64</f>
        <v>0</v>
      </c>
      <c r="Z64" s="32">
        <f ca="1">'Module C Corrected'!DR64-'Module C Initial'!DR64</f>
        <v>0</v>
      </c>
      <c r="AA64" s="32">
        <f ca="1">'Module C Corrected'!DS64-'Module C Initial'!DS64</f>
        <v>0</v>
      </c>
      <c r="AB64" s="32">
        <f ca="1">'Module C Corrected'!DT64-'Module C Initial'!DT64</f>
        <v>0</v>
      </c>
      <c r="AC64" s="31">
        <f ca="1">'Module C Corrected'!DU64-'Module C Initial'!DU64</f>
        <v>0</v>
      </c>
      <c r="AD64" s="31">
        <f ca="1">'Module C Corrected'!DV64-'Module C Initial'!DV64</f>
        <v>0</v>
      </c>
      <c r="AE64" s="31">
        <f ca="1">'Module C Corrected'!DW64-'Module C Initial'!DW64</f>
        <v>0</v>
      </c>
      <c r="AF64" s="31">
        <f ca="1">'Module C Corrected'!DX64-'Module C Initial'!DX64</f>
        <v>0</v>
      </c>
      <c r="AG64" s="31">
        <f ca="1">'Module C Corrected'!DY64-'Module C Initial'!DY64</f>
        <v>0</v>
      </c>
      <c r="AH64" s="31">
        <f ca="1">'Module C Corrected'!DZ64-'Module C Initial'!DZ64</f>
        <v>0</v>
      </c>
      <c r="AI64" s="31">
        <f ca="1">'Module C Corrected'!EA64-'Module C Initial'!EA64</f>
        <v>0</v>
      </c>
      <c r="AJ64" s="31">
        <f ca="1">'Module C Corrected'!EB64-'Module C Initial'!EB64</f>
        <v>0</v>
      </c>
      <c r="AK64" s="31">
        <f ca="1">'Module C Corrected'!EC64-'Module C Initial'!EC64</f>
        <v>0</v>
      </c>
      <c r="AL64" s="31">
        <f ca="1">'Module C Corrected'!ED64-'Module C Initial'!ED64</f>
        <v>0</v>
      </c>
      <c r="AM64" s="31">
        <f ca="1">'Module C Corrected'!EE64-'Module C Initial'!EE64</f>
        <v>0</v>
      </c>
      <c r="AN64" s="31">
        <f ca="1">'Module C Corrected'!EF64-'Module C Initial'!EF64</f>
        <v>0</v>
      </c>
      <c r="AO64" s="32">
        <f t="shared" ca="1" si="32"/>
        <v>0</v>
      </c>
      <c r="AP64" s="32">
        <f t="shared" ca="1" si="32"/>
        <v>0</v>
      </c>
      <c r="AQ64" s="32">
        <f t="shared" ca="1" si="32"/>
        <v>0</v>
      </c>
      <c r="AR64" s="32">
        <f t="shared" ca="1" si="31"/>
        <v>0</v>
      </c>
      <c r="AS64" s="32">
        <f t="shared" ca="1" si="31"/>
        <v>5.6843418860808015E-14</v>
      </c>
      <c r="AT64" s="32">
        <f t="shared" ca="1" si="31"/>
        <v>0</v>
      </c>
      <c r="AU64" s="32">
        <f t="shared" ca="1" si="31"/>
        <v>1.0000000000005116E-2</v>
      </c>
      <c r="AV64" s="32">
        <f t="shared" ca="1" si="31"/>
        <v>0</v>
      </c>
      <c r="AW64" s="32">
        <f t="shared" ca="1" si="31"/>
        <v>0</v>
      </c>
      <c r="AX64" s="32">
        <f t="shared" ca="1" si="31"/>
        <v>-9.9999999999909051E-3</v>
      </c>
      <c r="AY64" s="32">
        <f t="shared" ca="1" si="31"/>
        <v>0</v>
      </c>
      <c r="AZ64" s="32">
        <f t="shared" ca="1" si="31"/>
        <v>0</v>
      </c>
      <c r="BA64" s="31">
        <f t="shared" ca="1" si="28"/>
        <v>0</v>
      </c>
      <c r="BB64" s="31">
        <f t="shared" ca="1" si="5"/>
        <v>0</v>
      </c>
      <c r="BC64" s="31">
        <f t="shared" ca="1" si="6"/>
        <v>0</v>
      </c>
      <c r="BD64" s="31">
        <f t="shared" ca="1" si="7"/>
        <v>0</v>
      </c>
      <c r="BE64" s="31">
        <f t="shared" ca="1" si="8"/>
        <v>0</v>
      </c>
      <c r="BF64" s="31">
        <f t="shared" ca="1" si="9"/>
        <v>0</v>
      </c>
      <c r="BG64" s="31">
        <f t="shared" ca="1" si="10"/>
        <v>0</v>
      </c>
      <c r="BH64" s="31">
        <f t="shared" ca="1" si="11"/>
        <v>0</v>
      </c>
      <c r="BI64" s="31">
        <f t="shared" ca="1" si="12"/>
        <v>0</v>
      </c>
      <c r="BJ64" s="31">
        <f t="shared" ca="1" si="13"/>
        <v>0</v>
      </c>
      <c r="BK64" s="31">
        <f t="shared" ca="1" si="14"/>
        <v>0</v>
      </c>
      <c r="BL64" s="31">
        <f t="shared" ca="1" si="15"/>
        <v>0</v>
      </c>
      <c r="BM64" s="32">
        <f t="shared" ca="1" si="29"/>
        <v>0</v>
      </c>
      <c r="BN64" s="32">
        <f t="shared" ca="1" si="16"/>
        <v>0</v>
      </c>
      <c r="BO64" s="32">
        <f t="shared" ca="1" si="17"/>
        <v>0</v>
      </c>
      <c r="BP64" s="32">
        <f t="shared" ca="1" si="18"/>
        <v>0</v>
      </c>
      <c r="BQ64" s="32">
        <f t="shared" ca="1" si="19"/>
        <v>5.6843418860808015E-14</v>
      </c>
      <c r="BR64" s="32">
        <f t="shared" ca="1" si="20"/>
        <v>0</v>
      </c>
      <c r="BS64" s="32">
        <f t="shared" ca="1" si="21"/>
        <v>1.0000000000005116E-2</v>
      </c>
      <c r="BT64" s="32">
        <f t="shared" ca="1" si="22"/>
        <v>0</v>
      </c>
      <c r="BU64" s="32">
        <f t="shared" ca="1" si="23"/>
        <v>0</v>
      </c>
      <c r="BV64" s="32">
        <f t="shared" ca="1" si="24"/>
        <v>-9.9999999999909051E-3</v>
      </c>
      <c r="BW64" s="32">
        <f t="shared" ca="1" si="25"/>
        <v>0</v>
      </c>
      <c r="BX64" s="32">
        <f t="shared" ca="1" si="26"/>
        <v>0</v>
      </c>
    </row>
    <row r="65" spans="1:76">
      <c r="A65" t="s">
        <v>449</v>
      </c>
      <c r="B65" s="1" t="s">
        <v>106</v>
      </c>
      <c r="C65" t="str">
        <f t="shared" ca="1" si="2"/>
        <v>FNG1</v>
      </c>
      <c r="D65" t="str">
        <f t="shared" ca="1" si="3"/>
        <v>Fort Nelson</v>
      </c>
      <c r="E65" s="31">
        <f ca="1">'Module C Corrected'!CW65-'Module C Initial'!CW65</f>
        <v>150.20000000001164</v>
      </c>
      <c r="F65" s="31">
        <f ca="1">'Module C Corrected'!CX65-'Module C Initial'!CX65</f>
        <v>57.839999999996508</v>
      </c>
      <c r="G65" s="31">
        <f ca="1">'Module C Corrected'!CY65-'Module C Initial'!CY65</f>
        <v>53.839999999996508</v>
      </c>
      <c r="H65" s="31">
        <f ca="1">'Module C Corrected'!CZ65-'Module C Initial'!CZ65</f>
        <v>42.639999999999418</v>
      </c>
      <c r="I65" s="31">
        <f ca="1">'Module C Corrected'!DA65-'Module C Initial'!DA65</f>
        <v>15.020000000000437</v>
      </c>
      <c r="J65" s="31">
        <f ca="1">'Module C Corrected'!DB65-'Module C Initial'!DB65</f>
        <v>42.930000000007567</v>
      </c>
      <c r="K65" s="31">
        <f ca="1">'Module C Corrected'!DC65-'Module C Initial'!DC65</f>
        <v>51.589999999996508</v>
      </c>
      <c r="L65" s="31">
        <f ca="1">'Module C Corrected'!DD65-'Module C Initial'!DD65</f>
        <v>47.980000000003201</v>
      </c>
      <c r="M65" s="31">
        <f ca="1">'Module C Corrected'!DE65-'Module C Initial'!DE65</f>
        <v>66.759999999994761</v>
      </c>
      <c r="N65" s="31">
        <f ca="1">'Module C Corrected'!DF65-'Module C Initial'!DF65</f>
        <v>43</v>
      </c>
      <c r="O65" s="31">
        <f ca="1">'Module C Corrected'!DG65-'Module C Initial'!DG65</f>
        <v>45.110000000015134</v>
      </c>
      <c r="P65" s="31">
        <f ca="1">'Module C Corrected'!DH65-'Module C Initial'!DH65</f>
        <v>51.430000000007567</v>
      </c>
      <c r="Q65" s="32">
        <f ca="1">'Module C Corrected'!DI65-'Module C Initial'!DI65</f>
        <v>7.5100000000002183</v>
      </c>
      <c r="R65" s="32">
        <f ca="1">'Module C Corrected'!DJ65-'Module C Initial'!DJ65</f>
        <v>2.8900000000003274</v>
      </c>
      <c r="S65" s="32">
        <f ca="1">'Module C Corrected'!DK65-'Module C Initial'!DK65</f>
        <v>2.6900000000005093</v>
      </c>
      <c r="T65" s="32">
        <f ca="1">'Module C Corrected'!DL65-'Module C Initial'!DL65</f>
        <v>2.1300000000001091</v>
      </c>
      <c r="U65" s="32">
        <f ca="1">'Module C Corrected'!DM65-'Module C Initial'!DM65</f>
        <v>0.75999999999999091</v>
      </c>
      <c r="V65" s="32">
        <f ca="1">'Module C Corrected'!DN65-'Module C Initial'!DN65</f>
        <v>2.1500000000005457</v>
      </c>
      <c r="W65" s="32">
        <f ca="1">'Module C Corrected'!DO65-'Module C Initial'!DO65</f>
        <v>2.5799999999999272</v>
      </c>
      <c r="X65" s="32">
        <f ca="1">'Module C Corrected'!DP65-'Module C Initial'!DP65</f>
        <v>2.4000000000000909</v>
      </c>
      <c r="Y65" s="32">
        <f ca="1">'Module C Corrected'!DQ65-'Module C Initial'!DQ65</f>
        <v>3.3400000000001455</v>
      </c>
      <c r="Z65" s="32">
        <f ca="1">'Module C Corrected'!DR65-'Module C Initial'!DR65</f>
        <v>2.1500000000000909</v>
      </c>
      <c r="AA65" s="32">
        <f ca="1">'Module C Corrected'!DS65-'Module C Initial'!DS65</f>
        <v>2.2600000000002183</v>
      </c>
      <c r="AB65" s="32">
        <f ca="1">'Module C Corrected'!DT65-'Module C Initial'!DT65</f>
        <v>2.569999999999709</v>
      </c>
      <c r="AC65" s="31">
        <f ca="1">'Module C Corrected'!DU65-'Module C Initial'!DU65</f>
        <v>48.39000000001397</v>
      </c>
      <c r="AD65" s="31">
        <f ca="1">'Module C Corrected'!DV65-'Module C Initial'!DV65</f>
        <v>18.5</v>
      </c>
      <c r="AE65" s="31">
        <f ca="1">'Module C Corrected'!DW65-'Module C Initial'!DW65</f>
        <v>17.110000000000582</v>
      </c>
      <c r="AF65" s="31">
        <f ca="1">'Module C Corrected'!DX65-'Module C Initial'!DX65</f>
        <v>13.470000000001164</v>
      </c>
      <c r="AG65" s="31">
        <f ca="1">'Module C Corrected'!DY65-'Module C Initial'!DY65</f>
        <v>4.7100000000009459</v>
      </c>
      <c r="AH65" s="31">
        <f ca="1">'Module C Corrected'!DZ65-'Module C Initial'!DZ65</f>
        <v>13.409999999999854</v>
      </c>
      <c r="AI65" s="31">
        <f ca="1">'Module C Corrected'!EA65-'Module C Initial'!EA65</f>
        <v>16.029999999998836</v>
      </c>
      <c r="AJ65" s="31">
        <f ca="1">'Module C Corrected'!EB65-'Module C Initial'!EB65</f>
        <v>14.840000000000146</v>
      </c>
      <c r="AK65" s="31">
        <f ca="1">'Module C Corrected'!EC65-'Module C Initial'!EC65</f>
        <v>20.519999999996799</v>
      </c>
      <c r="AL65" s="31">
        <f ca="1">'Module C Corrected'!ED65-'Module C Initial'!ED65</f>
        <v>13.139999999999418</v>
      </c>
      <c r="AM65" s="31">
        <f ca="1">'Module C Corrected'!EE65-'Module C Initial'!EE65</f>
        <v>13.710000000002765</v>
      </c>
      <c r="AN65" s="31">
        <f ca="1">'Module C Corrected'!EF65-'Module C Initial'!EF65</f>
        <v>15.549999999999272</v>
      </c>
      <c r="AO65" s="32">
        <f t="shared" ca="1" si="32"/>
        <v>206.10000000002583</v>
      </c>
      <c r="AP65" s="32">
        <f t="shared" ca="1" si="32"/>
        <v>79.229999999996835</v>
      </c>
      <c r="AQ65" s="32">
        <f t="shared" ca="1" si="32"/>
        <v>73.639999999997599</v>
      </c>
      <c r="AR65" s="32">
        <f t="shared" ca="1" si="31"/>
        <v>58.240000000000691</v>
      </c>
      <c r="AS65" s="32">
        <f t="shared" ca="1" si="31"/>
        <v>20.490000000001373</v>
      </c>
      <c r="AT65" s="32">
        <f t="shared" ca="1" si="31"/>
        <v>58.490000000007967</v>
      </c>
      <c r="AU65" s="32">
        <f t="shared" ca="1" si="31"/>
        <v>70.199999999995271</v>
      </c>
      <c r="AV65" s="32">
        <f t="shared" ca="1" si="31"/>
        <v>65.220000000003438</v>
      </c>
      <c r="AW65" s="32">
        <f t="shared" ca="1" si="31"/>
        <v>90.619999999991705</v>
      </c>
      <c r="AX65" s="32">
        <f t="shared" ca="1" si="31"/>
        <v>58.289999999999509</v>
      </c>
      <c r="AY65" s="32">
        <f t="shared" ca="1" si="31"/>
        <v>61.080000000018117</v>
      </c>
      <c r="AZ65" s="32">
        <f t="shared" ca="1" si="31"/>
        <v>69.550000000006548</v>
      </c>
      <c r="BA65" s="31">
        <f t="shared" ca="1" si="28"/>
        <v>1.76</v>
      </c>
      <c r="BB65" s="31">
        <f t="shared" ca="1" si="5"/>
        <v>0.68</v>
      </c>
      <c r="BC65" s="31">
        <f t="shared" ca="1" si="6"/>
        <v>0.63</v>
      </c>
      <c r="BD65" s="31">
        <f t="shared" ca="1" si="7"/>
        <v>0.5</v>
      </c>
      <c r="BE65" s="31">
        <f t="shared" ca="1" si="8"/>
        <v>0.18</v>
      </c>
      <c r="BF65" s="31">
        <f t="shared" ca="1" si="9"/>
        <v>0.5</v>
      </c>
      <c r="BG65" s="31">
        <f t="shared" ca="1" si="10"/>
        <v>0.6</v>
      </c>
      <c r="BH65" s="31">
        <f t="shared" ca="1" si="11"/>
        <v>0.56000000000000005</v>
      </c>
      <c r="BI65" s="31">
        <f t="shared" ca="1" si="12"/>
        <v>0.78</v>
      </c>
      <c r="BJ65" s="31">
        <f t="shared" ca="1" si="13"/>
        <v>0.5</v>
      </c>
      <c r="BK65" s="31">
        <f t="shared" ca="1" si="14"/>
        <v>0.53</v>
      </c>
      <c r="BL65" s="31">
        <f t="shared" ca="1" si="15"/>
        <v>0.6</v>
      </c>
      <c r="BM65" s="32">
        <f t="shared" ca="1" si="29"/>
        <v>207.86000000002582</v>
      </c>
      <c r="BN65" s="32">
        <f t="shared" ca="1" si="16"/>
        <v>79.909999999996842</v>
      </c>
      <c r="BO65" s="32">
        <f t="shared" ca="1" si="17"/>
        <v>74.269999999997594</v>
      </c>
      <c r="BP65" s="32">
        <f t="shared" ca="1" si="18"/>
        <v>58.740000000000691</v>
      </c>
      <c r="BQ65" s="32">
        <f t="shared" ca="1" si="19"/>
        <v>20.670000000001373</v>
      </c>
      <c r="BR65" s="32">
        <f t="shared" ca="1" si="20"/>
        <v>58.990000000007967</v>
      </c>
      <c r="BS65" s="32">
        <f t="shared" ca="1" si="21"/>
        <v>70.799999999995265</v>
      </c>
      <c r="BT65" s="32">
        <f t="shared" ca="1" si="22"/>
        <v>65.78000000000344</v>
      </c>
      <c r="BU65" s="32">
        <f t="shared" ca="1" si="23"/>
        <v>91.399999999991707</v>
      </c>
      <c r="BV65" s="32">
        <f t="shared" ca="1" si="24"/>
        <v>58.789999999999509</v>
      </c>
      <c r="BW65" s="32">
        <f t="shared" ca="1" si="25"/>
        <v>61.610000000018118</v>
      </c>
      <c r="BX65" s="32">
        <f t="shared" ca="1" si="26"/>
        <v>70.150000000006543</v>
      </c>
    </row>
    <row r="66" spans="1:76">
      <c r="A66" t="s">
        <v>436</v>
      </c>
      <c r="B66" s="1" t="s">
        <v>127</v>
      </c>
      <c r="C66" t="str">
        <f t="shared" ca="1" si="2"/>
        <v>GHO</v>
      </c>
      <c r="D66" t="str">
        <f t="shared" ca="1" si="3"/>
        <v>Ghost Hydro Facility</v>
      </c>
      <c r="E66" s="31">
        <f ca="1">'Module C Corrected'!CW66-'Module C Initial'!CW66</f>
        <v>142.57000000000698</v>
      </c>
      <c r="F66" s="31">
        <f ca="1">'Module C Corrected'!CX66-'Module C Initial'!CX66</f>
        <v>55.25</v>
      </c>
      <c r="G66" s="31">
        <f ca="1">'Module C Corrected'!CY66-'Module C Initial'!CY66</f>
        <v>49.299999999999272</v>
      </c>
      <c r="H66" s="31">
        <f ca="1">'Module C Corrected'!CZ66-'Module C Initial'!CZ66</f>
        <v>30.579999999999927</v>
      </c>
      <c r="I66" s="31">
        <f ca="1">'Module C Corrected'!DA66-'Module C Initial'!DA66</f>
        <v>33.540000000000873</v>
      </c>
      <c r="J66" s="31">
        <f ca="1">'Module C Corrected'!DB66-'Module C Initial'!DB66</f>
        <v>88.580000000005384</v>
      </c>
      <c r="K66" s="31">
        <f ca="1">'Module C Corrected'!DC66-'Module C Initial'!DC66</f>
        <v>97.220000000001164</v>
      </c>
      <c r="L66" s="31">
        <f ca="1">'Module C Corrected'!DD66-'Module C Initial'!DD66</f>
        <v>71.629999999997381</v>
      </c>
      <c r="M66" s="31">
        <f ca="1">'Module C Corrected'!DE66-'Module C Initial'!DE66</f>
        <v>145.54000000000815</v>
      </c>
      <c r="N66" s="31">
        <f ca="1">'Module C Corrected'!DF66-'Module C Initial'!DF66</f>
        <v>39.549999999999272</v>
      </c>
      <c r="O66" s="31">
        <f ca="1">'Module C Corrected'!DG66-'Module C Initial'!DG66</f>
        <v>61.299999999995634</v>
      </c>
      <c r="P66" s="31">
        <f ca="1">'Module C Corrected'!DH66-'Module C Initial'!DH66</f>
        <v>63.979999999995925</v>
      </c>
      <c r="Q66" s="32">
        <f ca="1">'Module C Corrected'!DI66-'Module C Initial'!DI66</f>
        <v>7.1300000000001091</v>
      </c>
      <c r="R66" s="32">
        <f ca="1">'Module C Corrected'!DJ66-'Module C Initial'!DJ66</f>
        <v>2.7599999999998772</v>
      </c>
      <c r="S66" s="32">
        <f ca="1">'Module C Corrected'!DK66-'Module C Initial'!DK66</f>
        <v>2.4600000000000364</v>
      </c>
      <c r="T66" s="32">
        <f ca="1">'Module C Corrected'!DL66-'Module C Initial'!DL66</f>
        <v>1.5299999999999727</v>
      </c>
      <c r="U66" s="32">
        <f ca="1">'Module C Corrected'!DM66-'Module C Initial'!DM66</f>
        <v>1.6700000000000728</v>
      </c>
      <c r="V66" s="32">
        <f ca="1">'Module C Corrected'!DN66-'Module C Initial'!DN66</f>
        <v>4.4300000000000637</v>
      </c>
      <c r="W66" s="32">
        <f ca="1">'Module C Corrected'!DO66-'Module C Initial'!DO66</f>
        <v>4.8600000000001273</v>
      </c>
      <c r="X66" s="32">
        <f ca="1">'Module C Corrected'!DP66-'Module C Initial'!DP66</f>
        <v>3.5799999999999272</v>
      </c>
      <c r="Y66" s="32">
        <f ca="1">'Module C Corrected'!DQ66-'Module C Initial'!DQ66</f>
        <v>7.2799999999997453</v>
      </c>
      <c r="Z66" s="32">
        <f ca="1">'Module C Corrected'!DR66-'Module C Initial'!DR66</f>
        <v>1.9699999999999136</v>
      </c>
      <c r="AA66" s="32">
        <f ca="1">'Module C Corrected'!DS66-'Module C Initial'!DS66</f>
        <v>3.0699999999999363</v>
      </c>
      <c r="AB66" s="32">
        <f ca="1">'Module C Corrected'!DT66-'Module C Initial'!DT66</f>
        <v>3.2000000000000455</v>
      </c>
      <c r="AC66" s="31">
        <f ca="1">'Module C Corrected'!DU66-'Module C Initial'!DU66</f>
        <v>45.929999999996653</v>
      </c>
      <c r="AD66" s="31">
        <f ca="1">'Module C Corrected'!DV66-'Module C Initial'!DV66</f>
        <v>17.669999999999163</v>
      </c>
      <c r="AE66" s="31">
        <f ca="1">'Module C Corrected'!DW66-'Module C Initial'!DW66</f>
        <v>15.670000000000073</v>
      </c>
      <c r="AF66" s="31">
        <f ca="1">'Module C Corrected'!DX66-'Module C Initial'!DX66</f>
        <v>9.6599999999998545</v>
      </c>
      <c r="AG66" s="31">
        <f ca="1">'Module C Corrected'!DY66-'Module C Initial'!DY66</f>
        <v>10.529999999999745</v>
      </c>
      <c r="AH66" s="31">
        <f ca="1">'Module C Corrected'!DZ66-'Module C Initial'!DZ66</f>
        <v>27.680000000000291</v>
      </c>
      <c r="AI66" s="31">
        <f ca="1">'Module C Corrected'!EA66-'Module C Initial'!EA66</f>
        <v>30.220000000001164</v>
      </c>
      <c r="AJ66" s="31">
        <f ca="1">'Module C Corrected'!EB66-'Module C Initial'!EB66</f>
        <v>22.139999999999418</v>
      </c>
      <c r="AK66" s="31">
        <f ca="1">'Module C Corrected'!EC66-'Module C Initial'!EC66</f>
        <v>44.75</v>
      </c>
      <c r="AL66" s="31">
        <f ca="1">'Module C Corrected'!ED66-'Module C Initial'!ED66</f>
        <v>12.090000000000146</v>
      </c>
      <c r="AM66" s="31">
        <f ca="1">'Module C Corrected'!EE66-'Module C Initial'!EE66</f>
        <v>18.640000000000327</v>
      </c>
      <c r="AN66" s="31">
        <f ca="1">'Module C Corrected'!EF66-'Module C Initial'!EF66</f>
        <v>19.349999999999454</v>
      </c>
      <c r="AO66" s="32">
        <f t="shared" ca="1" si="32"/>
        <v>195.63000000000375</v>
      </c>
      <c r="AP66" s="32">
        <f t="shared" ca="1" si="32"/>
        <v>75.67999999999904</v>
      </c>
      <c r="AQ66" s="32">
        <f t="shared" ca="1" si="32"/>
        <v>67.429999999999382</v>
      </c>
      <c r="AR66" s="32">
        <f t="shared" ca="1" si="31"/>
        <v>41.769999999999754</v>
      </c>
      <c r="AS66" s="32">
        <f t="shared" ca="1" si="31"/>
        <v>45.740000000000691</v>
      </c>
      <c r="AT66" s="32">
        <f t="shared" ca="1" si="31"/>
        <v>120.69000000000574</v>
      </c>
      <c r="AU66" s="32">
        <f t="shared" ca="1" si="31"/>
        <v>132.30000000000246</v>
      </c>
      <c r="AV66" s="32">
        <f t="shared" ca="1" si="31"/>
        <v>97.349999999996726</v>
      </c>
      <c r="AW66" s="32">
        <f t="shared" ca="1" si="31"/>
        <v>197.57000000000789</v>
      </c>
      <c r="AX66" s="32">
        <f t="shared" ca="1" si="31"/>
        <v>53.609999999999332</v>
      </c>
      <c r="AY66" s="32">
        <f t="shared" ca="1" si="31"/>
        <v>83.009999999995898</v>
      </c>
      <c r="AZ66" s="32">
        <f t="shared" ca="1" si="31"/>
        <v>86.529999999995425</v>
      </c>
      <c r="BA66" s="31">
        <f t="shared" ca="1" si="28"/>
        <v>1.67</v>
      </c>
      <c r="BB66" s="31">
        <f t="shared" ca="1" si="5"/>
        <v>0.65</v>
      </c>
      <c r="BC66" s="31">
        <f t="shared" ca="1" si="6"/>
        <v>0.57999999999999996</v>
      </c>
      <c r="BD66" s="31">
        <f t="shared" ca="1" si="7"/>
        <v>0.36</v>
      </c>
      <c r="BE66" s="31">
        <f t="shared" ca="1" si="8"/>
        <v>0.39</v>
      </c>
      <c r="BF66" s="31">
        <f t="shared" ca="1" si="9"/>
        <v>1.04</v>
      </c>
      <c r="BG66" s="31">
        <f t="shared" ca="1" si="10"/>
        <v>1.1399999999999999</v>
      </c>
      <c r="BH66" s="31">
        <f t="shared" ca="1" si="11"/>
        <v>0.84</v>
      </c>
      <c r="BI66" s="31">
        <f t="shared" ca="1" si="12"/>
        <v>1.7</v>
      </c>
      <c r="BJ66" s="31">
        <f t="shared" ca="1" si="13"/>
        <v>0.46</v>
      </c>
      <c r="BK66" s="31">
        <f t="shared" ca="1" si="14"/>
        <v>0.72</v>
      </c>
      <c r="BL66" s="31">
        <f t="shared" ca="1" si="15"/>
        <v>0.75</v>
      </c>
      <c r="BM66" s="32">
        <f t="shared" ca="1" si="29"/>
        <v>197.30000000000373</v>
      </c>
      <c r="BN66" s="32">
        <f t="shared" ca="1" si="16"/>
        <v>76.329999999999046</v>
      </c>
      <c r="BO66" s="32">
        <f t="shared" ca="1" si="17"/>
        <v>68.00999999999938</v>
      </c>
      <c r="BP66" s="32">
        <f t="shared" ca="1" si="18"/>
        <v>42.129999999999754</v>
      </c>
      <c r="BQ66" s="32">
        <f t="shared" ca="1" si="19"/>
        <v>46.130000000000692</v>
      </c>
      <c r="BR66" s="32">
        <f t="shared" ca="1" si="20"/>
        <v>121.73000000000575</v>
      </c>
      <c r="BS66" s="32">
        <f t="shared" ca="1" si="21"/>
        <v>133.44000000000244</v>
      </c>
      <c r="BT66" s="32">
        <f t="shared" ca="1" si="22"/>
        <v>98.189999999996729</v>
      </c>
      <c r="BU66" s="32">
        <f t="shared" ca="1" si="23"/>
        <v>199.27000000000788</v>
      </c>
      <c r="BV66" s="32">
        <f t="shared" ca="1" si="24"/>
        <v>54.069999999999332</v>
      </c>
      <c r="BW66" s="32">
        <f t="shared" ca="1" si="25"/>
        <v>83.729999999995897</v>
      </c>
      <c r="BX66" s="32">
        <f t="shared" ca="1" si="26"/>
        <v>87.279999999995425</v>
      </c>
    </row>
    <row r="67" spans="1:76">
      <c r="A67" t="s">
        <v>450</v>
      </c>
      <c r="B67" s="1" t="s">
        <v>46</v>
      </c>
      <c r="C67" t="str">
        <f t="shared" ca="1" si="2"/>
        <v>GN1</v>
      </c>
      <c r="D67" t="str">
        <f t="shared" ca="1" si="3"/>
        <v>Genesee #1</v>
      </c>
      <c r="E67" s="31">
        <f ca="1">'Module C Corrected'!CW67-'Module C Initial'!CW67</f>
        <v>0</v>
      </c>
      <c r="F67" s="31">
        <f ca="1">'Module C Corrected'!CX67-'Module C Initial'!CX67</f>
        <v>0</v>
      </c>
      <c r="G67" s="31">
        <f ca="1">'Module C Corrected'!CY67-'Module C Initial'!CY67</f>
        <v>0</v>
      </c>
      <c r="H67" s="31">
        <f ca="1">'Module C Corrected'!CZ67-'Module C Initial'!CZ67</f>
        <v>0</v>
      </c>
      <c r="I67" s="31">
        <f ca="1">'Module C Corrected'!DA67-'Module C Initial'!DA67</f>
        <v>0</v>
      </c>
      <c r="J67" s="31">
        <f ca="1">'Module C Corrected'!DB67-'Module C Initial'!DB67</f>
        <v>0</v>
      </c>
      <c r="K67" s="31">
        <f ca="1">'Module C Corrected'!DC67-'Module C Initial'!DC67</f>
        <v>0</v>
      </c>
      <c r="L67" s="31">
        <f ca="1">'Module C Corrected'!DD67-'Module C Initial'!DD67</f>
        <v>0</v>
      </c>
      <c r="M67" s="31">
        <f ca="1">'Module C Corrected'!DE67-'Module C Initial'!DE67</f>
        <v>2.3283064365386963E-10</v>
      </c>
      <c r="N67" s="31">
        <f ca="1">'Module C Corrected'!DF67-'Module C Initial'!DF67</f>
        <v>0</v>
      </c>
      <c r="O67" s="31">
        <f ca="1">'Module C Corrected'!DG67-'Module C Initial'!DG67</f>
        <v>0</v>
      </c>
      <c r="P67" s="31">
        <f ca="1">'Module C Corrected'!DH67-'Module C Initial'!DH67</f>
        <v>0</v>
      </c>
      <c r="Q67" s="32">
        <f ca="1">'Module C Corrected'!DI67-'Module C Initial'!DI67</f>
        <v>0</v>
      </c>
      <c r="R67" s="32">
        <f ca="1">'Module C Corrected'!DJ67-'Module C Initial'!DJ67</f>
        <v>0</v>
      </c>
      <c r="S67" s="32">
        <f ca="1">'Module C Corrected'!DK67-'Module C Initial'!DK67</f>
        <v>0</v>
      </c>
      <c r="T67" s="32">
        <f ca="1">'Module C Corrected'!DL67-'Module C Initial'!DL67</f>
        <v>0</v>
      </c>
      <c r="U67" s="32">
        <f ca="1">'Module C Corrected'!DM67-'Module C Initial'!DM67</f>
        <v>0</v>
      </c>
      <c r="V67" s="32">
        <f ca="1">'Module C Corrected'!DN67-'Module C Initial'!DN67</f>
        <v>0</v>
      </c>
      <c r="W67" s="32">
        <f ca="1">'Module C Corrected'!DO67-'Module C Initial'!DO67</f>
        <v>0</v>
      </c>
      <c r="X67" s="32">
        <f ca="1">'Module C Corrected'!DP67-'Module C Initial'!DP67</f>
        <v>0</v>
      </c>
      <c r="Y67" s="32">
        <f ca="1">'Module C Corrected'!DQ67-'Module C Initial'!DQ67</f>
        <v>0</v>
      </c>
      <c r="Z67" s="32">
        <f ca="1">'Module C Corrected'!DR67-'Module C Initial'!DR67</f>
        <v>0</v>
      </c>
      <c r="AA67" s="32">
        <f ca="1">'Module C Corrected'!DS67-'Module C Initial'!DS67</f>
        <v>0</v>
      </c>
      <c r="AB67" s="32">
        <f ca="1">'Module C Corrected'!DT67-'Module C Initial'!DT67</f>
        <v>0</v>
      </c>
      <c r="AC67" s="31">
        <f ca="1">'Module C Corrected'!DU67-'Module C Initial'!DU67</f>
        <v>0</v>
      </c>
      <c r="AD67" s="31">
        <f ca="1">'Module C Corrected'!DV67-'Module C Initial'!DV67</f>
        <v>0</v>
      </c>
      <c r="AE67" s="31">
        <f ca="1">'Module C Corrected'!DW67-'Module C Initial'!DW67</f>
        <v>0</v>
      </c>
      <c r="AF67" s="31">
        <f ca="1">'Module C Corrected'!DX67-'Module C Initial'!DX67</f>
        <v>0</v>
      </c>
      <c r="AG67" s="31">
        <f ca="1">'Module C Corrected'!DY67-'Module C Initial'!DY67</f>
        <v>0</v>
      </c>
      <c r="AH67" s="31">
        <f ca="1">'Module C Corrected'!DZ67-'Module C Initial'!DZ67</f>
        <v>0</v>
      </c>
      <c r="AI67" s="31">
        <f ca="1">'Module C Corrected'!EA67-'Module C Initial'!EA67</f>
        <v>0</v>
      </c>
      <c r="AJ67" s="31">
        <f ca="1">'Module C Corrected'!EB67-'Module C Initial'!EB67</f>
        <v>0</v>
      </c>
      <c r="AK67" s="31">
        <f ca="1">'Module C Corrected'!EC67-'Module C Initial'!EC67</f>
        <v>0</v>
      </c>
      <c r="AL67" s="31">
        <f ca="1">'Module C Corrected'!ED67-'Module C Initial'!ED67</f>
        <v>0</v>
      </c>
      <c r="AM67" s="31">
        <f ca="1">'Module C Corrected'!EE67-'Module C Initial'!EE67</f>
        <v>0</v>
      </c>
      <c r="AN67" s="31">
        <f ca="1">'Module C Corrected'!EF67-'Module C Initial'!EF67</f>
        <v>0</v>
      </c>
      <c r="AO67" s="32">
        <f t="shared" ca="1" si="32"/>
        <v>0</v>
      </c>
      <c r="AP67" s="32">
        <f t="shared" ca="1" si="32"/>
        <v>0</v>
      </c>
      <c r="AQ67" s="32">
        <f t="shared" ca="1" si="32"/>
        <v>0</v>
      </c>
      <c r="AR67" s="32">
        <f t="shared" ca="1" si="31"/>
        <v>0</v>
      </c>
      <c r="AS67" s="32">
        <f t="shared" ca="1" si="31"/>
        <v>0</v>
      </c>
      <c r="AT67" s="32">
        <f t="shared" ca="1" si="31"/>
        <v>0</v>
      </c>
      <c r="AU67" s="32">
        <f t="shared" ca="1" si="31"/>
        <v>0</v>
      </c>
      <c r="AV67" s="32">
        <f t="shared" ca="1" si="31"/>
        <v>0</v>
      </c>
      <c r="AW67" s="32">
        <f t="shared" ca="1" si="31"/>
        <v>2.3283064365386963E-10</v>
      </c>
      <c r="AX67" s="32">
        <f t="shared" ca="1" si="31"/>
        <v>0</v>
      </c>
      <c r="AY67" s="32">
        <f t="shared" ca="1" si="31"/>
        <v>0</v>
      </c>
      <c r="AZ67" s="32">
        <f t="shared" ca="1" si="31"/>
        <v>0</v>
      </c>
      <c r="BA67" s="31">
        <f t="shared" ca="1" si="28"/>
        <v>0</v>
      </c>
      <c r="BB67" s="31">
        <f t="shared" ca="1" si="5"/>
        <v>0</v>
      </c>
      <c r="BC67" s="31">
        <f t="shared" ca="1" si="6"/>
        <v>0</v>
      </c>
      <c r="BD67" s="31">
        <f t="shared" ca="1" si="7"/>
        <v>0</v>
      </c>
      <c r="BE67" s="31">
        <f t="shared" ca="1" si="8"/>
        <v>0</v>
      </c>
      <c r="BF67" s="31">
        <f t="shared" ca="1" si="9"/>
        <v>0</v>
      </c>
      <c r="BG67" s="31">
        <f t="shared" ca="1" si="10"/>
        <v>0</v>
      </c>
      <c r="BH67" s="31">
        <f t="shared" ca="1" si="11"/>
        <v>0</v>
      </c>
      <c r="BI67" s="31">
        <f t="shared" ca="1" si="12"/>
        <v>0</v>
      </c>
      <c r="BJ67" s="31">
        <f t="shared" ca="1" si="13"/>
        <v>0</v>
      </c>
      <c r="BK67" s="31">
        <f t="shared" ca="1" si="14"/>
        <v>0</v>
      </c>
      <c r="BL67" s="31">
        <f t="shared" ca="1" si="15"/>
        <v>0</v>
      </c>
      <c r="BM67" s="32">
        <f t="shared" ca="1" si="29"/>
        <v>0</v>
      </c>
      <c r="BN67" s="32">
        <f t="shared" ca="1" si="16"/>
        <v>0</v>
      </c>
      <c r="BO67" s="32">
        <f t="shared" ca="1" si="17"/>
        <v>0</v>
      </c>
      <c r="BP67" s="32">
        <f t="shared" ca="1" si="18"/>
        <v>0</v>
      </c>
      <c r="BQ67" s="32">
        <f t="shared" ca="1" si="19"/>
        <v>0</v>
      </c>
      <c r="BR67" s="32">
        <f t="shared" ca="1" si="20"/>
        <v>0</v>
      </c>
      <c r="BS67" s="32">
        <f t="shared" ca="1" si="21"/>
        <v>0</v>
      </c>
      <c r="BT67" s="32">
        <f t="shared" ca="1" si="22"/>
        <v>0</v>
      </c>
      <c r="BU67" s="32">
        <f t="shared" ca="1" si="23"/>
        <v>2.3283064365386963E-10</v>
      </c>
      <c r="BV67" s="32">
        <f t="shared" ca="1" si="24"/>
        <v>0</v>
      </c>
      <c r="BW67" s="32">
        <f t="shared" ca="1" si="25"/>
        <v>0</v>
      </c>
      <c r="BX67" s="32">
        <f t="shared" ca="1" si="26"/>
        <v>0</v>
      </c>
    </row>
    <row r="68" spans="1:76">
      <c r="A68" t="s">
        <v>546</v>
      </c>
      <c r="B68" s="1" t="s">
        <v>46</v>
      </c>
      <c r="C68" t="str">
        <f t="shared" ca="1" si="2"/>
        <v>GN1</v>
      </c>
      <c r="D68" t="str">
        <f t="shared" ca="1" si="3"/>
        <v>Genesee #1</v>
      </c>
      <c r="E68" s="31">
        <f ca="1">'Module C Corrected'!CW68-'Module C Initial'!CW68</f>
        <v>-1.0000000242143869E-2</v>
      </c>
      <c r="F68" s="31">
        <f ca="1">'Module C Corrected'!CX68-'Module C Initial'!CX68</f>
        <v>0</v>
      </c>
      <c r="G68" s="31">
        <f ca="1">'Module C Corrected'!CY68-'Module C Initial'!CY68</f>
        <v>1.0000000009313226E-2</v>
      </c>
      <c r="H68" s="31">
        <f ca="1">'Module C Corrected'!CZ68-'Module C Initial'!CZ68</f>
        <v>0</v>
      </c>
      <c r="I68" s="31">
        <f ca="1">'Module C Corrected'!DA68-'Module C Initial'!DA68</f>
        <v>1.1641532182693481E-10</v>
      </c>
      <c r="J68" s="31">
        <f ca="1">'Module C Corrected'!DB68-'Module C Initial'!DB68</f>
        <v>-1.1641532182693481E-10</v>
      </c>
      <c r="K68" s="31">
        <f ca="1">'Module C Corrected'!DC68-'Module C Initial'!DC68</f>
        <v>0</v>
      </c>
      <c r="L68" s="31">
        <f ca="1">'Module C Corrected'!DD68-'Module C Initial'!DD68</f>
        <v>1.1641532182693481E-10</v>
      </c>
      <c r="M68" s="31">
        <f ca="1">'Module C Corrected'!DE68-'Module C Initial'!DE68</f>
        <v>0</v>
      </c>
      <c r="N68" s="31">
        <f ca="1">'Module C Corrected'!DF68-'Module C Initial'!DF68</f>
        <v>0</v>
      </c>
      <c r="O68" s="31">
        <f ca="1">'Module C Corrected'!DG68-'Module C Initial'!DG68</f>
        <v>0</v>
      </c>
      <c r="P68" s="31">
        <f ca="1">'Module C Corrected'!DH68-'Module C Initial'!DH68</f>
        <v>0</v>
      </c>
      <c r="Q68" s="32">
        <f ca="1">'Module C Corrected'!DI68-'Module C Initial'!DI68</f>
        <v>0</v>
      </c>
      <c r="R68" s="32">
        <f ca="1">'Module C Corrected'!DJ68-'Module C Initial'!DJ68</f>
        <v>0</v>
      </c>
      <c r="S68" s="32">
        <f ca="1">'Module C Corrected'!DK68-'Module C Initial'!DK68</f>
        <v>0</v>
      </c>
      <c r="T68" s="32">
        <f ca="1">'Module C Corrected'!DL68-'Module C Initial'!DL68</f>
        <v>0</v>
      </c>
      <c r="U68" s="32">
        <f ca="1">'Module C Corrected'!DM68-'Module C Initial'!DM68</f>
        <v>0</v>
      </c>
      <c r="V68" s="32">
        <f ca="1">'Module C Corrected'!DN68-'Module C Initial'!DN68</f>
        <v>0</v>
      </c>
      <c r="W68" s="32">
        <f ca="1">'Module C Corrected'!DO68-'Module C Initial'!DO68</f>
        <v>0</v>
      </c>
      <c r="X68" s="32">
        <f ca="1">'Module C Corrected'!DP68-'Module C Initial'!DP68</f>
        <v>0</v>
      </c>
      <c r="Y68" s="32">
        <f ca="1">'Module C Corrected'!DQ68-'Module C Initial'!DQ68</f>
        <v>0</v>
      </c>
      <c r="Z68" s="32">
        <f ca="1">'Module C Corrected'!DR68-'Module C Initial'!DR68</f>
        <v>0</v>
      </c>
      <c r="AA68" s="32">
        <f ca="1">'Module C Corrected'!DS68-'Module C Initial'!DS68</f>
        <v>0</v>
      </c>
      <c r="AB68" s="32">
        <f ca="1">'Module C Corrected'!DT68-'Module C Initial'!DT68</f>
        <v>0</v>
      </c>
      <c r="AC68" s="31">
        <f ca="1">'Module C Corrected'!DU68-'Module C Initial'!DU68</f>
        <v>-1.0000000009313226E-2</v>
      </c>
      <c r="AD68" s="31">
        <f ca="1">'Module C Corrected'!DV68-'Module C Initial'!DV68</f>
        <v>0</v>
      </c>
      <c r="AE68" s="31">
        <f ca="1">'Module C Corrected'!DW68-'Module C Initial'!DW68</f>
        <v>0</v>
      </c>
      <c r="AF68" s="31">
        <f ca="1">'Module C Corrected'!DX68-'Module C Initial'!DX68</f>
        <v>0</v>
      </c>
      <c r="AG68" s="31">
        <f ca="1">'Module C Corrected'!DY68-'Module C Initial'!DY68</f>
        <v>0</v>
      </c>
      <c r="AH68" s="31">
        <f ca="1">'Module C Corrected'!DZ68-'Module C Initial'!DZ68</f>
        <v>0</v>
      </c>
      <c r="AI68" s="31">
        <f ca="1">'Module C Corrected'!EA68-'Module C Initial'!EA68</f>
        <v>0</v>
      </c>
      <c r="AJ68" s="31">
        <f ca="1">'Module C Corrected'!EB68-'Module C Initial'!EB68</f>
        <v>0</v>
      </c>
      <c r="AK68" s="31">
        <f ca="1">'Module C Corrected'!EC68-'Module C Initial'!EC68</f>
        <v>0</v>
      </c>
      <c r="AL68" s="31">
        <f ca="1">'Module C Corrected'!ED68-'Module C Initial'!ED68</f>
        <v>0</v>
      </c>
      <c r="AM68" s="31">
        <f ca="1">'Module C Corrected'!EE68-'Module C Initial'!EE68</f>
        <v>0</v>
      </c>
      <c r="AN68" s="31">
        <f ca="1">'Module C Corrected'!EF68-'Module C Initial'!EF68</f>
        <v>0</v>
      </c>
      <c r="AO68" s="32">
        <f t="shared" ca="1" si="32"/>
        <v>-2.0000000251457095E-2</v>
      </c>
      <c r="AP68" s="32">
        <f t="shared" ca="1" si="32"/>
        <v>0</v>
      </c>
      <c r="AQ68" s="32">
        <f t="shared" ca="1" si="32"/>
        <v>1.0000000009313226E-2</v>
      </c>
      <c r="AR68" s="32">
        <f t="shared" ca="1" si="31"/>
        <v>0</v>
      </c>
      <c r="AS68" s="32">
        <f t="shared" ca="1" si="31"/>
        <v>1.1641532182693481E-10</v>
      </c>
      <c r="AT68" s="32">
        <f t="shared" ca="1" si="31"/>
        <v>-1.1641532182693481E-10</v>
      </c>
      <c r="AU68" s="32">
        <f t="shared" ca="1" si="31"/>
        <v>0</v>
      </c>
      <c r="AV68" s="32">
        <f t="shared" ca="1" si="31"/>
        <v>1.1641532182693481E-10</v>
      </c>
      <c r="AW68" s="32">
        <f t="shared" ca="1" si="31"/>
        <v>0</v>
      </c>
      <c r="AX68" s="32">
        <f t="shared" ca="1" si="31"/>
        <v>0</v>
      </c>
      <c r="AY68" s="32">
        <f t="shared" ca="1" si="31"/>
        <v>0</v>
      </c>
      <c r="AZ68" s="32">
        <f t="shared" ca="1" si="31"/>
        <v>0</v>
      </c>
      <c r="BA68" s="31">
        <f t="shared" ca="1" si="28"/>
        <v>0</v>
      </c>
      <c r="BB68" s="31">
        <f t="shared" ca="1" si="5"/>
        <v>0</v>
      </c>
      <c r="BC68" s="31">
        <f t="shared" ca="1" si="6"/>
        <v>0</v>
      </c>
      <c r="BD68" s="31">
        <f t="shared" ca="1" si="7"/>
        <v>0</v>
      </c>
      <c r="BE68" s="31">
        <f t="shared" ca="1" si="8"/>
        <v>0</v>
      </c>
      <c r="BF68" s="31">
        <f t="shared" ca="1" si="9"/>
        <v>0</v>
      </c>
      <c r="BG68" s="31">
        <f t="shared" ca="1" si="10"/>
        <v>0</v>
      </c>
      <c r="BH68" s="31">
        <f t="shared" ca="1" si="11"/>
        <v>0</v>
      </c>
      <c r="BI68" s="31">
        <f t="shared" ca="1" si="12"/>
        <v>0</v>
      </c>
      <c r="BJ68" s="31">
        <f t="shared" ca="1" si="13"/>
        <v>0</v>
      </c>
      <c r="BK68" s="31">
        <f t="shared" ca="1" si="14"/>
        <v>0</v>
      </c>
      <c r="BL68" s="31">
        <f t="shared" ca="1" si="15"/>
        <v>0</v>
      </c>
      <c r="BM68" s="32">
        <f t="shared" ca="1" si="29"/>
        <v>-2.0000000251457095E-2</v>
      </c>
      <c r="BN68" s="32">
        <f t="shared" ca="1" si="16"/>
        <v>0</v>
      </c>
      <c r="BO68" s="32">
        <f t="shared" ca="1" si="17"/>
        <v>1.0000000009313226E-2</v>
      </c>
      <c r="BP68" s="32">
        <f t="shared" ca="1" si="18"/>
        <v>0</v>
      </c>
      <c r="BQ68" s="32">
        <f t="shared" ca="1" si="19"/>
        <v>1.1641532182693481E-10</v>
      </c>
      <c r="BR68" s="32">
        <f t="shared" ca="1" si="20"/>
        <v>-1.1641532182693481E-10</v>
      </c>
      <c r="BS68" s="32">
        <f t="shared" ca="1" si="21"/>
        <v>0</v>
      </c>
      <c r="BT68" s="32">
        <f t="shared" ca="1" si="22"/>
        <v>1.1641532182693481E-10</v>
      </c>
      <c r="BU68" s="32">
        <f t="shared" ca="1" si="23"/>
        <v>0</v>
      </c>
      <c r="BV68" s="32">
        <f t="shared" ca="1" si="24"/>
        <v>0</v>
      </c>
      <c r="BW68" s="32">
        <f t="shared" ca="1" si="25"/>
        <v>0</v>
      </c>
      <c r="BX68" s="32">
        <f t="shared" ca="1" si="26"/>
        <v>0</v>
      </c>
    </row>
    <row r="69" spans="1:76">
      <c r="A69" t="s">
        <v>450</v>
      </c>
      <c r="B69" s="1" t="s">
        <v>47</v>
      </c>
      <c r="C69" t="str">
        <f t="shared" ref="C69:C132" ca="1" si="33">VLOOKUP($B69,LocationLookup,2,FALSE)</f>
        <v>GN2</v>
      </c>
      <c r="D69" t="str">
        <f t="shared" ref="D69:D132" ca="1" si="34">VLOOKUP($C69,LossFactorLookup,2,FALSE)</f>
        <v>Genesee #2</v>
      </c>
      <c r="E69" s="31">
        <f ca="1">'Module C Corrected'!CW69-'Module C Initial'!CW69</f>
        <v>0</v>
      </c>
      <c r="F69" s="31">
        <f ca="1">'Module C Corrected'!CX69-'Module C Initial'!CX69</f>
        <v>0</v>
      </c>
      <c r="G69" s="31">
        <f ca="1">'Module C Corrected'!CY69-'Module C Initial'!CY69</f>
        <v>0</v>
      </c>
      <c r="H69" s="31">
        <f ca="1">'Module C Corrected'!CZ69-'Module C Initial'!CZ69</f>
        <v>0</v>
      </c>
      <c r="I69" s="31">
        <f ca="1">'Module C Corrected'!DA69-'Module C Initial'!DA69</f>
        <v>0</v>
      </c>
      <c r="J69" s="31">
        <f ca="1">'Module C Corrected'!DB69-'Module C Initial'!DB69</f>
        <v>0</v>
      </c>
      <c r="K69" s="31">
        <f ca="1">'Module C Corrected'!DC69-'Module C Initial'!DC69</f>
        <v>0</v>
      </c>
      <c r="L69" s="31">
        <f ca="1">'Module C Corrected'!DD69-'Module C Initial'!DD69</f>
        <v>0</v>
      </c>
      <c r="M69" s="31">
        <f ca="1">'Module C Corrected'!DE69-'Module C Initial'!DE69</f>
        <v>0</v>
      </c>
      <c r="N69" s="31">
        <f ca="1">'Module C Corrected'!DF69-'Module C Initial'!DF69</f>
        <v>0</v>
      </c>
      <c r="O69" s="31">
        <f ca="1">'Module C Corrected'!DG69-'Module C Initial'!DG69</f>
        <v>0</v>
      </c>
      <c r="P69" s="31">
        <f ca="1">'Module C Corrected'!DH69-'Module C Initial'!DH69</f>
        <v>0</v>
      </c>
      <c r="Q69" s="32">
        <f ca="1">'Module C Corrected'!DI69-'Module C Initial'!DI69</f>
        <v>0</v>
      </c>
      <c r="R69" s="32">
        <f ca="1">'Module C Corrected'!DJ69-'Module C Initial'!DJ69</f>
        <v>0</v>
      </c>
      <c r="S69" s="32">
        <f ca="1">'Module C Corrected'!DK69-'Module C Initial'!DK69</f>
        <v>0</v>
      </c>
      <c r="T69" s="32">
        <f ca="1">'Module C Corrected'!DL69-'Module C Initial'!DL69</f>
        <v>0</v>
      </c>
      <c r="U69" s="32">
        <f ca="1">'Module C Corrected'!DM69-'Module C Initial'!DM69</f>
        <v>0</v>
      </c>
      <c r="V69" s="32">
        <f ca="1">'Module C Corrected'!DN69-'Module C Initial'!DN69</f>
        <v>0</v>
      </c>
      <c r="W69" s="32">
        <f ca="1">'Module C Corrected'!DO69-'Module C Initial'!DO69</f>
        <v>0</v>
      </c>
      <c r="X69" s="32">
        <f ca="1">'Module C Corrected'!DP69-'Module C Initial'!DP69</f>
        <v>0</v>
      </c>
      <c r="Y69" s="32">
        <f ca="1">'Module C Corrected'!DQ69-'Module C Initial'!DQ69</f>
        <v>0</v>
      </c>
      <c r="Z69" s="32">
        <f ca="1">'Module C Corrected'!DR69-'Module C Initial'!DR69</f>
        <v>0</v>
      </c>
      <c r="AA69" s="32">
        <f ca="1">'Module C Corrected'!DS69-'Module C Initial'!DS69</f>
        <v>0</v>
      </c>
      <c r="AB69" s="32">
        <f ca="1">'Module C Corrected'!DT69-'Module C Initial'!DT69</f>
        <v>0</v>
      </c>
      <c r="AC69" s="31">
        <f ca="1">'Module C Corrected'!DU69-'Module C Initial'!DU69</f>
        <v>0</v>
      </c>
      <c r="AD69" s="31">
        <f ca="1">'Module C Corrected'!DV69-'Module C Initial'!DV69</f>
        <v>0</v>
      </c>
      <c r="AE69" s="31">
        <f ca="1">'Module C Corrected'!DW69-'Module C Initial'!DW69</f>
        <v>0</v>
      </c>
      <c r="AF69" s="31">
        <f ca="1">'Module C Corrected'!DX69-'Module C Initial'!DX69</f>
        <v>0</v>
      </c>
      <c r="AG69" s="31">
        <f ca="1">'Module C Corrected'!DY69-'Module C Initial'!DY69</f>
        <v>0</v>
      </c>
      <c r="AH69" s="31">
        <f ca="1">'Module C Corrected'!DZ69-'Module C Initial'!DZ69</f>
        <v>0</v>
      </c>
      <c r="AI69" s="31">
        <f ca="1">'Module C Corrected'!EA69-'Module C Initial'!EA69</f>
        <v>0</v>
      </c>
      <c r="AJ69" s="31">
        <f ca="1">'Module C Corrected'!EB69-'Module C Initial'!EB69</f>
        <v>0</v>
      </c>
      <c r="AK69" s="31">
        <f ca="1">'Module C Corrected'!EC69-'Module C Initial'!EC69</f>
        <v>0</v>
      </c>
      <c r="AL69" s="31">
        <f ca="1">'Module C Corrected'!ED69-'Module C Initial'!ED69</f>
        <v>0</v>
      </c>
      <c r="AM69" s="31">
        <f ca="1">'Module C Corrected'!EE69-'Module C Initial'!EE69</f>
        <v>0</v>
      </c>
      <c r="AN69" s="31">
        <f ca="1">'Module C Corrected'!EF69-'Module C Initial'!EF69</f>
        <v>0</v>
      </c>
      <c r="AO69" s="32">
        <f t="shared" ca="1" si="32"/>
        <v>0</v>
      </c>
      <c r="AP69" s="32">
        <f t="shared" ca="1" si="32"/>
        <v>0</v>
      </c>
      <c r="AQ69" s="32">
        <f t="shared" ca="1" si="32"/>
        <v>0</v>
      </c>
      <c r="AR69" s="32">
        <f t="shared" ca="1" si="31"/>
        <v>0</v>
      </c>
      <c r="AS69" s="32">
        <f t="shared" ca="1" si="31"/>
        <v>0</v>
      </c>
      <c r="AT69" s="32">
        <f t="shared" ca="1" si="31"/>
        <v>0</v>
      </c>
      <c r="AU69" s="32">
        <f t="shared" ca="1" si="31"/>
        <v>0</v>
      </c>
      <c r="AV69" s="32">
        <f t="shared" ca="1" si="31"/>
        <v>0</v>
      </c>
      <c r="AW69" s="32">
        <f t="shared" ca="1" si="31"/>
        <v>0</v>
      </c>
      <c r="AX69" s="32">
        <f t="shared" ca="1" si="31"/>
        <v>0</v>
      </c>
      <c r="AY69" s="32">
        <f t="shared" ca="1" si="31"/>
        <v>0</v>
      </c>
      <c r="AZ69" s="32">
        <f t="shared" ca="1" si="31"/>
        <v>0</v>
      </c>
      <c r="BA69" s="31">
        <f t="shared" ca="1" si="28"/>
        <v>0</v>
      </c>
      <c r="BB69" s="31">
        <f t="shared" ref="BB69:BB132" ca="1" si="35">ROUND(F69*BB$3,2)</f>
        <v>0</v>
      </c>
      <c r="BC69" s="31">
        <f t="shared" ref="BC69:BC132" ca="1" si="36">ROUND(G69*BC$3,2)</f>
        <v>0</v>
      </c>
      <c r="BD69" s="31">
        <f t="shared" ref="BD69:BD132" ca="1" si="37">ROUND(H69*BD$3,2)</f>
        <v>0</v>
      </c>
      <c r="BE69" s="31">
        <f t="shared" ref="BE69:BE132" ca="1" si="38">ROUND(I69*BE$3,2)</f>
        <v>0</v>
      </c>
      <c r="BF69" s="31">
        <f t="shared" ref="BF69:BF132" ca="1" si="39">ROUND(J69*BF$3,2)</f>
        <v>0</v>
      </c>
      <c r="BG69" s="31">
        <f t="shared" ref="BG69:BG132" ca="1" si="40">ROUND(K69*BG$3,2)</f>
        <v>0</v>
      </c>
      <c r="BH69" s="31">
        <f t="shared" ref="BH69:BH132" ca="1" si="41">ROUND(L69*BH$3,2)</f>
        <v>0</v>
      </c>
      <c r="BI69" s="31">
        <f t="shared" ref="BI69:BI132" ca="1" si="42">ROUND(M69*BI$3,2)</f>
        <v>0</v>
      </c>
      <c r="BJ69" s="31">
        <f t="shared" ref="BJ69:BJ132" ca="1" si="43">ROUND(N69*BJ$3,2)</f>
        <v>0</v>
      </c>
      <c r="BK69" s="31">
        <f t="shared" ref="BK69:BK132" ca="1" si="44">ROUND(O69*BK$3,2)</f>
        <v>0</v>
      </c>
      <c r="BL69" s="31">
        <f t="shared" ref="BL69:BL132" ca="1" si="45">ROUND(P69*BL$3,2)</f>
        <v>0</v>
      </c>
      <c r="BM69" s="32">
        <f t="shared" ca="1" si="29"/>
        <v>0</v>
      </c>
      <c r="BN69" s="32">
        <f t="shared" ref="BN69:BN132" ca="1" si="46">AP69+BB69</f>
        <v>0</v>
      </c>
      <c r="BO69" s="32">
        <f t="shared" ref="BO69:BO132" ca="1" si="47">AQ69+BC69</f>
        <v>0</v>
      </c>
      <c r="BP69" s="32">
        <f t="shared" ref="BP69:BP132" ca="1" si="48">AR69+BD69</f>
        <v>0</v>
      </c>
      <c r="BQ69" s="32">
        <f t="shared" ref="BQ69:BQ132" ca="1" si="49">AS69+BE69</f>
        <v>0</v>
      </c>
      <c r="BR69" s="32">
        <f t="shared" ref="BR69:BR132" ca="1" si="50">AT69+BF69</f>
        <v>0</v>
      </c>
      <c r="BS69" s="32">
        <f t="shared" ref="BS69:BS132" ca="1" si="51">AU69+BG69</f>
        <v>0</v>
      </c>
      <c r="BT69" s="32">
        <f t="shared" ref="BT69:BT132" ca="1" si="52">AV69+BH69</f>
        <v>0</v>
      </c>
      <c r="BU69" s="32">
        <f t="shared" ref="BU69:BU132" ca="1" si="53">AW69+BI69</f>
        <v>0</v>
      </c>
      <c r="BV69" s="32">
        <f t="shared" ref="BV69:BV132" ca="1" si="54">AX69+BJ69</f>
        <v>0</v>
      </c>
      <c r="BW69" s="32">
        <f t="shared" ref="BW69:BW132" ca="1" si="55">AY69+BK69</f>
        <v>0</v>
      </c>
      <c r="BX69" s="32">
        <f t="shared" ref="BX69:BX132" ca="1" si="56">AZ69+BL69</f>
        <v>0</v>
      </c>
    </row>
    <row r="70" spans="1:76">
      <c r="A70" t="s">
        <v>546</v>
      </c>
      <c r="B70" s="1" t="s">
        <v>47</v>
      </c>
      <c r="C70" t="str">
        <f t="shared" ca="1" si="33"/>
        <v>GN2</v>
      </c>
      <c r="D70" t="str">
        <f t="shared" ca="1" si="34"/>
        <v>Genesee #2</v>
      </c>
      <c r="E70" s="31">
        <f ca="1">'Module C Corrected'!CW70-'Module C Initial'!CW70</f>
        <v>1.0000000009313226E-2</v>
      </c>
      <c r="F70" s="31">
        <f ca="1">'Module C Corrected'!CX70-'Module C Initial'!CX70</f>
        <v>0</v>
      </c>
      <c r="G70" s="31">
        <f ca="1">'Module C Corrected'!CY70-'Module C Initial'!CY70</f>
        <v>0</v>
      </c>
      <c r="H70" s="31">
        <f ca="1">'Module C Corrected'!CZ70-'Module C Initial'!CZ70</f>
        <v>1.0000000009313226E-2</v>
      </c>
      <c r="I70" s="31">
        <f ca="1">'Module C Corrected'!DA70-'Module C Initial'!DA70</f>
        <v>9.9999998928979039E-3</v>
      </c>
      <c r="J70" s="31">
        <f ca="1">'Module C Corrected'!DB70-'Module C Initial'!DB70</f>
        <v>1.0000000009313226E-2</v>
      </c>
      <c r="K70" s="31">
        <f ca="1">'Module C Corrected'!DC70-'Module C Initial'!DC70</f>
        <v>1.1641532182693481E-10</v>
      </c>
      <c r="L70" s="31">
        <f ca="1">'Module C Corrected'!DD70-'Module C Initial'!DD70</f>
        <v>-1.1641532182693481E-10</v>
      </c>
      <c r="M70" s="31">
        <f ca="1">'Module C Corrected'!DE70-'Module C Initial'!DE70</f>
        <v>0</v>
      </c>
      <c r="N70" s="31">
        <f ca="1">'Module C Corrected'!DF70-'Module C Initial'!DF70</f>
        <v>0</v>
      </c>
      <c r="O70" s="31">
        <f ca="1">'Module C Corrected'!DG70-'Module C Initial'!DG70</f>
        <v>0</v>
      </c>
      <c r="P70" s="31">
        <f ca="1">'Module C Corrected'!DH70-'Module C Initial'!DH70</f>
        <v>0</v>
      </c>
      <c r="Q70" s="32">
        <f ca="1">'Module C Corrected'!DI70-'Module C Initial'!DI70</f>
        <v>0</v>
      </c>
      <c r="R70" s="32">
        <f ca="1">'Module C Corrected'!DJ70-'Module C Initial'!DJ70</f>
        <v>0</v>
      </c>
      <c r="S70" s="32">
        <f ca="1">'Module C Corrected'!DK70-'Module C Initial'!DK70</f>
        <v>0</v>
      </c>
      <c r="T70" s="32">
        <f ca="1">'Module C Corrected'!DL70-'Module C Initial'!DL70</f>
        <v>0</v>
      </c>
      <c r="U70" s="32">
        <f ca="1">'Module C Corrected'!DM70-'Module C Initial'!DM70</f>
        <v>0</v>
      </c>
      <c r="V70" s="32">
        <f ca="1">'Module C Corrected'!DN70-'Module C Initial'!DN70</f>
        <v>0</v>
      </c>
      <c r="W70" s="32">
        <f ca="1">'Module C Corrected'!DO70-'Module C Initial'!DO70</f>
        <v>0</v>
      </c>
      <c r="X70" s="32">
        <f ca="1">'Module C Corrected'!DP70-'Module C Initial'!DP70</f>
        <v>0</v>
      </c>
      <c r="Y70" s="32">
        <f ca="1">'Module C Corrected'!DQ70-'Module C Initial'!DQ70</f>
        <v>0</v>
      </c>
      <c r="Z70" s="32">
        <f ca="1">'Module C Corrected'!DR70-'Module C Initial'!DR70</f>
        <v>0</v>
      </c>
      <c r="AA70" s="32">
        <f ca="1">'Module C Corrected'!DS70-'Module C Initial'!DS70</f>
        <v>0</v>
      </c>
      <c r="AB70" s="32">
        <f ca="1">'Module C Corrected'!DT70-'Module C Initial'!DT70</f>
        <v>0</v>
      </c>
      <c r="AC70" s="31">
        <f ca="1">'Module C Corrected'!DU70-'Module C Initial'!DU70</f>
        <v>0</v>
      </c>
      <c r="AD70" s="31">
        <f ca="1">'Module C Corrected'!DV70-'Module C Initial'!DV70</f>
        <v>0</v>
      </c>
      <c r="AE70" s="31">
        <f ca="1">'Module C Corrected'!DW70-'Module C Initial'!DW70</f>
        <v>0</v>
      </c>
      <c r="AF70" s="31">
        <f ca="1">'Module C Corrected'!DX70-'Module C Initial'!DX70</f>
        <v>0</v>
      </c>
      <c r="AG70" s="31">
        <f ca="1">'Module C Corrected'!DY70-'Module C Initial'!DY70</f>
        <v>0</v>
      </c>
      <c r="AH70" s="31">
        <f ca="1">'Module C Corrected'!DZ70-'Module C Initial'!DZ70</f>
        <v>0</v>
      </c>
      <c r="AI70" s="31">
        <f ca="1">'Module C Corrected'!EA70-'Module C Initial'!EA70</f>
        <v>0</v>
      </c>
      <c r="AJ70" s="31">
        <f ca="1">'Module C Corrected'!EB70-'Module C Initial'!EB70</f>
        <v>0</v>
      </c>
      <c r="AK70" s="31">
        <f ca="1">'Module C Corrected'!EC70-'Module C Initial'!EC70</f>
        <v>0</v>
      </c>
      <c r="AL70" s="31">
        <f ca="1">'Module C Corrected'!ED70-'Module C Initial'!ED70</f>
        <v>0</v>
      </c>
      <c r="AM70" s="31">
        <f ca="1">'Module C Corrected'!EE70-'Module C Initial'!EE70</f>
        <v>0</v>
      </c>
      <c r="AN70" s="31">
        <f ca="1">'Module C Corrected'!EF70-'Module C Initial'!EF70</f>
        <v>0</v>
      </c>
      <c r="AO70" s="32">
        <f t="shared" ca="1" si="32"/>
        <v>1.0000000009313226E-2</v>
      </c>
      <c r="AP70" s="32">
        <f t="shared" ca="1" si="32"/>
        <v>0</v>
      </c>
      <c r="AQ70" s="32">
        <f t="shared" ca="1" si="32"/>
        <v>0</v>
      </c>
      <c r="AR70" s="32">
        <f t="shared" ca="1" si="31"/>
        <v>1.0000000009313226E-2</v>
      </c>
      <c r="AS70" s="32">
        <f t="shared" ca="1" si="31"/>
        <v>9.9999998928979039E-3</v>
      </c>
      <c r="AT70" s="32">
        <f t="shared" ca="1" si="31"/>
        <v>1.0000000009313226E-2</v>
      </c>
      <c r="AU70" s="32">
        <f t="shared" ca="1" si="31"/>
        <v>1.1641532182693481E-10</v>
      </c>
      <c r="AV70" s="32">
        <f t="shared" ca="1" si="31"/>
        <v>-1.1641532182693481E-10</v>
      </c>
      <c r="AW70" s="32">
        <f t="shared" ca="1" si="31"/>
        <v>0</v>
      </c>
      <c r="AX70" s="32">
        <f t="shared" ca="1" si="31"/>
        <v>0</v>
      </c>
      <c r="AY70" s="32">
        <f t="shared" ca="1" si="31"/>
        <v>0</v>
      </c>
      <c r="AZ70" s="32">
        <f t="shared" ca="1" si="31"/>
        <v>0</v>
      </c>
      <c r="BA70" s="31">
        <f t="shared" ref="BA70:BA133" ca="1" si="57">ROUND(E70*BA$3,2)</f>
        <v>0</v>
      </c>
      <c r="BB70" s="31">
        <f t="shared" ca="1" si="35"/>
        <v>0</v>
      </c>
      <c r="BC70" s="31">
        <f t="shared" ca="1" si="36"/>
        <v>0</v>
      </c>
      <c r="BD70" s="31">
        <f t="shared" ca="1" si="37"/>
        <v>0</v>
      </c>
      <c r="BE70" s="31">
        <f t="shared" ca="1" si="38"/>
        <v>0</v>
      </c>
      <c r="BF70" s="31">
        <f t="shared" ca="1" si="39"/>
        <v>0</v>
      </c>
      <c r="BG70" s="31">
        <f t="shared" ca="1" si="40"/>
        <v>0</v>
      </c>
      <c r="BH70" s="31">
        <f t="shared" ca="1" si="41"/>
        <v>0</v>
      </c>
      <c r="BI70" s="31">
        <f t="shared" ca="1" si="42"/>
        <v>0</v>
      </c>
      <c r="BJ70" s="31">
        <f t="shared" ca="1" si="43"/>
        <v>0</v>
      </c>
      <c r="BK70" s="31">
        <f t="shared" ca="1" si="44"/>
        <v>0</v>
      </c>
      <c r="BL70" s="31">
        <f t="shared" ca="1" si="45"/>
        <v>0</v>
      </c>
      <c r="BM70" s="32">
        <f t="shared" ref="BM70:BM133" ca="1" si="58">AO70+BA70</f>
        <v>1.0000000009313226E-2</v>
      </c>
      <c r="BN70" s="32">
        <f t="shared" ca="1" si="46"/>
        <v>0</v>
      </c>
      <c r="BO70" s="32">
        <f t="shared" ca="1" si="47"/>
        <v>0</v>
      </c>
      <c r="BP70" s="32">
        <f t="shared" ca="1" si="48"/>
        <v>1.0000000009313226E-2</v>
      </c>
      <c r="BQ70" s="32">
        <f t="shared" ca="1" si="49"/>
        <v>9.9999998928979039E-3</v>
      </c>
      <c r="BR70" s="32">
        <f t="shared" ca="1" si="50"/>
        <v>1.0000000009313226E-2</v>
      </c>
      <c r="BS70" s="32">
        <f t="shared" ca="1" si="51"/>
        <v>1.1641532182693481E-10</v>
      </c>
      <c r="BT70" s="32">
        <f t="shared" ca="1" si="52"/>
        <v>-1.1641532182693481E-10</v>
      </c>
      <c r="BU70" s="32">
        <f t="shared" ca="1" si="53"/>
        <v>0</v>
      </c>
      <c r="BV70" s="32">
        <f t="shared" ca="1" si="54"/>
        <v>0</v>
      </c>
      <c r="BW70" s="32">
        <f t="shared" ca="1" si="55"/>
        <v>0</v>
      </c>
      <c r="BX70" s="32">
        <f t="shared" ca="1" si="56"/>
        <v>0</v>
      </c>
    </row>
    <row r="71" spans="1:76">
      <c r="A71" t="s">
        <v>546</v>
      </c>
      <c r="B71" s="1" t="s">
        <v>79</v>
      </c>
      <c r="C71" t="str">
        <f t="shared" ca="1" si="33"/>
        <v>GN3</v>
      </c>
      <c r="D71" t="str">
        <f t="shared" ca="1" si="34"/>
        <v>Genesee #3</v>
      </c>
      <c r="E71" s="31">
        <f ca="1">'Module C Corrected'!CW71-'Module C Initial'!CW71</f>
        <v>3100.8500000000931</v>
      </c>
      <c r="F71" s="31">
        <f ca="1">'Module C Corrected'!CX71-'Module C Initial'!CX71</f>
        <v>1599.1300000001211</v>
      </c>
      <c r="G71" s="31">
        <f ca="1">'Module C Corrected'!CY71-'Module C Initial'!CY71</f>
        <v>1442.8800000000047</v>
      </c>
      <c r="H71" s="31">
        <f ca="1">'Module C Corrected'!CZ71-'Module C Initial'!CZ71</f>
        <v>1008.5</v>
      </c>
      <c r="I71" s="31">
        <f ca="1">'Module C Corrected'!DA71-'Module C Initial'!DA71</f>
        <v>899.34000000008382</v>
      </c>
      <c r="J71" s="31">
        <f ca="1">'Module C Corrected'!DB71-'Module C Initial'!DB71</f>
        <v>1055.4200000000419</v>
      </c>
      <c r="K71" s="31">
        <f ca="1">'Module C Corrected'!DC71-'Module C Initial'!DC71</f>
        <v>0</v>
      </c>
      <c r="L71" s="31">
        <f ca="1">'Module C Corrected'!DD71-'Module C Initial'!DD71</f>
        <v>0</v>
      </c>
      <c r="M71" s="31">
        <f ca="1">'Module C Corrected'!DE71-'Module C Initial'!DE71</f>
        <v>0</v>
      </c>
      <c r="N71" s="31">
        <f ca="1">'Module C Corrected'!DF71-'Module C Initial'!DF71</f>
        <v>0</v>
      </c>
      <c r="O71" s="31">
        <f ca="1">'Module C Corrected'!DG71-'Module C Initial'!DG71</f>
        <v>0</v>
      </c>
      <c r="P71" s="31">
        <f ca="1">'Module C Corrected'!DH71-'Module C Initial'!DH71</f>
        <v>0</v>
      </c>
      <c r="Q71" s="32">
        <f ca="1">'Module C Corrected'!DI71-'Module C Initial'!DI71</f>
        <v>155.03999999999905</v>
      </c>
      <c r="R71" s="32">
        <f ca="1">'Module C Corrected'!DJ71-'Module C Initial'!DJ71</f>
        <v>79.960000000000036</v>
      </c>
      <c r="S71" s="32">
        <f ca="1">'Module C Corrected'!DK71-'Module C Initial'!DK71</f>
        <v>72.140000000000327</v>
      </c>
      <c r="T71" s="32">
        <f ca="1">'Module C Corrected'!DL71-'Module C Initial'!DL71</f>
        <v>50.430000000000291</v>
      </c>
      <c r="U71" s="32">
        <f ca="1">'Module C Corrected'!DM71-'Module C Initial'!DM71</f>
        <v>44.960000000000036</v>
      </c>
      <c r="V71" s="32">
        <f ca="1">'Module C Corrected'!DN71-'Module C Initial'!DN71</f>
        <v>52.770000000000437</v>
      </c>
      <c r="W71" s="32">
        <f ca="1">'Module C Corrected'!DO71-'Module C Initial'!DO71</f>
        <v>0</v>
      </c>
      <c r="X71" s="32">
        <f ca="1">'Module C Corrected'!DP71-'Module C Initial'!DP71</f>
        <v>0</v>
      </c>
      <c r="Y71" s="32">
        <f ca="1">'Module C Corrected'!DQ71-'Module C Initial'!DQ71</f>
        <v>0</v>
      </c>
      <c r="Z71" s="32">
        <f ca="1">'Module C Corrected'!DR71-'Module C Initial'!DR71</f>
        <v>0</v>
      </c>
      <c r="AA71" s="32">
        <f ca="1">'Module C Corrected'!DS71-'Module C Initial'!DS71</f>
        <v>0</v>
      </c>
      <c r="AB71" s="32">
        <f ca="1">'Module C Corrected'!DT71-'Module C Initial'!DT71</f>
        <v>0</v>
      </c>
      <c r="AC71" s="31">
        <f ca="1">'Module C Corrected'!DU71-'Module C Initial'!DU71</f>
        <v>999</v>
      </c>
      <c r="AD71" s="31">
        <f ca="1">'Module C Corrected'!DV71-'Module C Initial'!DV71</f>
        <v>511.4600000000064</v>
      </c>
      <c r="AE71" s="31">
        <f ca="1">'Module C Corrected'!DW71-'Module C Initial'!DW71</f>
        <v>458.44000000000233</v>
      </c>
      <c r="AF71" s="31">
        <f ca="1">'Module C Corrected'!DX71-'Module C Initial'!DX71</f>
        <v>318.4900000000016</v>
      </c>
      <c r="AG71" s="31">
        <f ca="1">'Module C Corrected'!DY71-'Module C Initial'!DY71</f>
        <v>282.54999999999927</v>
      </c>
      <c r="AH71" s="31">
        <f ca="1">'Module C Corrected'!DZ71-'Module C Initial'!DZ71</f>
        <v>329.79000000000087</v>
      </c>
      <c r="AI71" s="31">
        <f ca="1">'Module C Corrected'!EA71-'Module C Initial'!EA71</f>
        <v>0</v>
      </c>
      <c r="AJ71" s="31">
        <f ca="1">'Module C Corrected'!EB71-'Module C Initial'!EB71</f>
        <v>0</v>
      </c>
      <c r="AK71" s="31">
        <f ca="1">'Module C Corrected'!EC71-'Module C Initial'!EC71</f>
        <v>0</v>
      </c>
      <c r="AL71" s="31">
        <f ca="1">'Module C Corrected'!ED71-'Module C Initial'!ED71</f>
        <v>0</v>
      </c>
      <c r="AM71" s="31">
        <f ca="1">'Module C Corrected'!EE71-'Module C Initial'!EE71</f>
        <v>0</v>
      </c>
      <c r="AN71" s="31">
        <f ca="1">'Module C Corrected'!EF71-'Module C Initial'!EF71</f>
        <v>0</v>
      </c>
      <c r="AO71" s="32">
        <f t="shared" ca="1" si="32"/>
        <v>4254.8900000000922</v>
      </c>
      <c r="AP71" s="32">
        <f t="shared" ca="1" si="32"/>
        <v>2190.5500000001275</v>
      </c>
      <c r="AQ71" s="32">
        <f t="shared" ca="1" si="32"/>
        <v>1973.4600000000073</v>
      </c>
      <c r="AR71" s="32">
        <f t="shared" ca="1" si="31"/>
        <v>1377.4200000000019</v>
      </c>
      <c r="AS71" s="32">
        <f t="shared" ca="1" si="31"/>
        <v>1226.8500000000831</v>
      </c>
      <c r="AT71" s="32">
        <f t="shared" ca="1" si="31"/>
        <v>1437.9800000000432</v>
      </c>
      <c r="AU71" s="32">
        <f t="shared" ca="1" si="31"/>
        <v>0</v>
      </c>
      <c r="AV71" s="32">
        <f t="shared" ca="1" si="31"/>
        <v>0</v>
      </c>
      <c r="AW71" s="32">
        <f t="shared" ca="1" si="31"/>
        <v>0</v>
      </c>
      <c r="AX71" s="32">
        <f t="shared" ca="1" si="31"/>
        <v>0</v>
      </c>
      <c r="AY71" s="32">
        <f t="shared" ca="1" si="31"/>
        <v>0</v>
      </c>
      <c r="AZ71" s="32">
        <f t="shared" ca="1" si="31"/>
        <v>0</v>
      </c>
      <c r="BA71" s="31">
        <f t="shared" ca="1" si="57"/>
        <v>36.32</v>
      </c>
      <c r="BB71" s="31">
        <f t="shared" ca="1" si="35"/>
        <v>18.73</v>
      </c>
      <c r="BC71" s="31">
        <f t="shared" ca="1" si="36"/>
        <v>16.899999999999999</v>
      </c>
      <c r="BD71" s="31">
        <f t="shared" ca="1" si="37"/>
        <v>11.81</v>
      </c>
      <c r="BE71" s="31">
        <f t="shared" ca="1" si="38"/>
        <v>10.53</v>
      </c>
      <c r="BF71" s="31">
        <f t="shared" ca="1" si="39"/>
        <v>12.36</v>
      </c>
      <c r="BG71" s="31">
        <f t="shared" ca="1" si="40"/>
        <v>0</v>
      </c>
      <c r="BH71" s="31">
        <f t="shared" ca="1" si="41"/>
        <v>0</v>
      </c>
      <c r="BI71" s="31">
        <f t="shared" ca="1" si="42"/>
        <v>0</v>
      </c>
      <c r="BJ71" s="31">
        <f t="shared" ca="1" si="43"/>
        <v>0</v>
      </c>
      <c r="BK71" s="31">
        <f t="shared" ca="1" si="44"/>
        <v>0</v>
      </c>
      <c r="BL71" s="31">
        <f t="shared" ca="1" si="45"/>
        <v>0</v>
      </c>
      <c r="BM71" s="32">
        <f t="shared" ca="1" si="58"/>
        <v>4291.2100000000919</v>
      </c>
      <c r="BN71" s="32">
        <f t="shared" ca="1" si="46"/>
        <v>2209.2800000001275</v>
      </c>
      <c r="BO71" s="32">
        <f t="shared" ca="1" si="47"/>
        <v>1990.3600000000074</v>
      </c>
      <c r="BP71" s="32">
        <f t="shared" ca="1" si="48"/>
        <v>1389.2300000000018</v>
      </c>
      <c r="BQ71" s="32">
        <f t="shared" ca="1" si="49"/>
        <v>1237.3800000000831</v>
      </c>
      <c r="BR71" s="32">
        <f t="shared" ca="1" si="50"/>
        <v>1450.3400000000431</v>
      </c>
      <c r="BS71" s="32">
        <f t="shared" ca="1" si="51"/>
        <v>0</v>
      </c>
      <c r="BT71" s="32">
        <f t="shared" ca="1" si="52"/>
        <v>0</v>
      </c>
      <c r="BU71" s="32">
        <f t="shared" ca="1" si="53"/>
        <v>0</v>
      </c>
      <c r="BV71" s="32">
        <f t="shared" ca="1" si="54"/>
        <v>0</v>
      </c>
      <c r="BW71" s="32">
        <f t="shared" ca="1" si="55"/>
        <v>0</v>
      </c>
      <c r="BX71" s="32">
        <f t="shared" ca="1" si="56"/>
        <v>0</v>
      </c>
    </row>
    <row r="72" spans="1:76">
      <c r="A72" t="s">
        <v>451</v>
      </c>
      <c r="B72" s="1" t="s">
        <v>79</v>
      </c>
      <c r="C72" t="str">
        <f t="shared" ca="1" si="33"/>
        <v>GN3</v>
      </c>
      <c r="D72" t="str">
        <f t="shared" ca="1" si="34"/>
        <v>Genesee #3</v>
      </c>
      <c r="E72" s="31">
        <f ca="1">'Module C Corrected'!CW72-'Module C Initial'!CW72</f>
        <v>0</v>
      </c>
      <c r="F72" s="31">
        <f ca="1">'Module C Corrected'!CX72-'Module C Initial'!CX72</f>
        <v>0</v>
      </c>
      <c r="G72" s="31">
        <f ca="1">'Module C Corrected'!CY72-'Module C Initial'!CY72</f>
        <v>0</v>
      </c>
      <c r="H72" s="31">
        <f ca="1">'Module C Corrected'!CZ72-'Module C Initial'!CZ72</f>
        <v>0</v>
      </c>
      <c r="I72" s="31">
        <f ca="1">'Module C Corrected'!DA72-'Module C Initial'!DA72</f>
        <v>0</v>
      </c>
      <c r="J72" s="31">
        <f ca="1">'Module C Corrected'!DB72-'Module C Initial'!DB72</f>
        <v>0</v>
      </c>
      <c r="K72" s="31">
        <f ca="1">'Module C Corrected'!DC72-'Module C Initial'!DC72</f>
        <v>1229.859999999986</v>
      </c>
      <c r="L72" s="31">
        <f ca="1">'Module C Corrected'!DD72-'Module C Initial'!DD72</f>
        <v>1140.6700000000419</v>
      </c>
      <c r="M72" s="31">
        <f ca="1">'Module C Corrected'!DE72-'Module C Initial'!DE72</f>
        <v>2123.3100000000559</v>
      </c>
      <c r="N72" s="31">
        <f ca="1">'Module C Corrected'!DF72-'Module C Initial'!DF72</f>
        <v>1168.7099999999627</v>
      </c>
      <c r="O72" s="31">
        <f ca="1">'Module C Corrected'!DG72-'Module C Initial'!DG72</f>
        <v>1615.5600000000559</v>
      </c>
      <c r="P72" s="31">
        <f ca="1">'Module C Corrected'!DH72-'Module C Initial'!DH72</f>
        <v>1718.2800000000279</v>
      </c>
      <c r="Q72" s="32">
        <f ca="1">'Module C Corrected'!DI72-'Module C Initial'!DI72</f>
        <v>0</v>
      </c>
      <c r="R72" s="32">
        <f ca="1">'Module C Corrected'!DJ72-'Module C Initial'!DJ72</f>
        <v>0</v>
      </c>
      <c r="S72" s="32">
        <f ca="1">'Module C Corrected'!DK72-'Module C Initial'!DK72</f>
        <v>0</v>
      </c>
      <c r="T72" s="32">
        <f ca="1">'Module C Corrected'!DL72-'Module C Initial'!DL72</f>
        <v>0</v>
      </c>
      <c r="U72" s="32">
        <f ca="1">'Module C Corrected'!DM72-'Module C Initial'!DM72</f>
        <v>0</v>
      </c>
      <c r="V72" s="32">
        <f ca="1">'Module C Corrected'!DN72-'Module C Initial'!DN72</f>
        <v>0</v>
      </c>
      <c r="W72" s="32">
        <f ca="1">'Module C Corrected'!DO72-'Module C Initial'!DO72</f>
        <v>61.490000000000691</v>
      </c>
      <c r="X72" s="32">
        <f ca="1">'Module C Corrected'!DP72-'Module C Initial'!DP72</f>
        <v>57.029999999999745</v>
      </c>
      <c r="Y72" s="32">
        <f ca="1">'Module C Corrected'!DQ72-'Module C Initial'!DQ72</f>
        <v>106.15999999999985</v>
      </c>
      <c r="Z72" s="32">
        <f ca="1">'Module C Corrected'!DR72-'Module C Initial'!DR72</f>
        <v>58.430000000000291</v>
      </c>
      <c r="AA72" s="32">
        <f ca="1">'Module C Corrected'!DS72-'Module C Initial'!DS72</f>
        <v>80.780000000000655</v>
      </c>
      <c r="AB72" s="32">
        <f ca="1">'Module C Corrected'!DT72-'Module C Initial'!DT72</f>
        <v>85.909999999999854</v>
      </c>
      <c r="AC72" s="31">
        <f ca="1">'Module C Corrected'!DU72-'Module C Initial'!DU72</f>
        <v>0</v>
      </c>
      <c r="AD72" s="31">
        <f ca="1">'Module C Corrected'!DV72-'Module C Initial'!DV72</f>
        <v>0</v>
      </c>
      <c r="AE72" s="31">
        <f ca="1">'Module C Corrected'!DW72-'Module C Initial'!DW72</f>
        <v>0</v>
      </c>
      <c r="AF72" s="31">
        <f ca="1">'Module C Corrected'!DX72-'Module C Initial'!DX72</f>
        <v>0</v>
      </c>
      <c r="AG72" s="31">
        <f ca="1">'Module C Corrected'!DY72-'Module C Initial'!DY72</f>
        <v>0</v>
      </c>
      <c r="AH72" s="31">
        <f ca="1">'Module C Corrected'!DZ72-'Module C Initial'!DZ72</f>
        <v>0</v>
      </c>
      <c r="AI72" s="31">
        <f ca="1">'Module C Corrected'!EA72-'Module C Initial'!EA72</f>
        <v>382.27999999999884</v>
      </c>
      <c r="AJ72" s="31">
        <f ca="1">'Module C Corrected'!EB72-'Module C Initial'!EB72</f>
        <v>352.62000000000262</v>
      </c>
      <c r="AK72" s="31">
        <f ca="1">'Module C Corrected'!EC72-'Module C Initial'!EC72</f>
        <v>652.77000000000407</v>
      </c>
      <c r="AL72" s="31">
        <f ca="1">'Module C Corrected'!ED72-'Module C Initial'!ED72</f>
        <v>357.37999999999738</v>
      </c>
      <c r="AM72" s="31">
        <f ca="1">'Module C Corrected'!EE72-'Module C Initial'!EE72</f>
        <v>491.27999999999884</v>
      </c>
      <c r="AN72" s="31">
        <f ca="1">'Module C Corrected'!EF72-'Module C Initial'!EF72</f>
        <v>519.69000000000233</v>
      </c>
      <c r="AO72" s="32">
        <f t="shared" ca="1" si="32"/>
        <v>0</v>
      </c>
      <c r="AP72" s="32">
        <f t="shared" ca="1" si="32"/>
        <v>0</v>
      </c>
      <c r="AQ72" s="32">
        <f t="shared" ca="1" si="32"/>
        <v>0</v>
      </c>
      <c r="AR72" s="32">
        <f t="shared" ca="1" si="31"/>
        <v>0</v>
      </c>
      <c r="AS72" s="32">
        <f t="shared" ca="1" si="31"/>
        <v>0</v>
      </c>
      <c r="AT72" s="32">
        <f t="shared" ca="1" si="31"/>
        <v>0</v>
      </c>
      <c r="AU72" s="32">
        <f t="shared" ca="1" si="31"/>
        <v>1673.6299999999856</v>
      </c>
      <c r="AV72" s="32">
        <f t="shared" ca="1" si="31"/>
        <v>1550.3200000000443</v>
      </c>
      <c r="AW72" s="32">
        <f t="shared" ca="1" si="31"/>
        <v>2882.2400000000598</v>
      </c>
      <c r="AX72" s="32">
        <f t="shared" ca="1" si="31"/>
        <v>1584.5199999999604</v>
      </c>
      <c r="AY72" s="32">
        <f t="shared" ca="1" si="31"/>
        <v>2187.6200000000554</v>
      </c>
      <c r="AZ72" s="32">
        <f t="shared" ca="1" si="31"/>
        <v>2323.8800000000301</v>
      </c>
      <c r="BA72" s="31">
        <f t="shared" ca="1" si="57"/>
        <v>0</v>
      </c>
      <c r="BB72" s="31">
        <f t="shared" ca="1" si="35"/>
        <v>0</v>
      </c>
      <c r="BC72" s="31">
        <f t="shared" ca="1" si="36"/>
        <v>0</v>
      </c>
      <c r="BD72" s="31">
        <f t="shared" ca="1" si="37"/>
        <v>0</v>
      </c>
      <c r="BE72" s="31">
        <f t="shared" ca="1" si="38"/>
        <v>0</v>
      </c>
      <c r="BF72" s="31">
        <f t="shared" ca="1" si="39"/>
        <v>0</v>
      </c>
      <c r="BG72" s="31">
        <f t="shared" ca="1" si="40"/>
        <v>14.4</v>
      </c>
      <c r="BH72" s="31">
        <f t="shared" ca="1" si="41"/>
        <v>13.36</v>
      </c>
      <c r="BI72" s="31">
        <f t="shared" ca="1" si="42"/>
        <v>24.87</v>
      </c>
      <c r="BJ72" s="31">
        <f t="shared" ca="1" si="43"/>
        <v>13.69</v>
      </c>
      <c r="BK72" s="31">
        <f t="shared" ca="1" si="44"/>
        <v>18.920000000000002</v>
      </c>
      <c r="BL72" s="31">
        <f t="shared" ca="1" si="45"/>
        <v>20.12</v>
      </c>
      <c r="BM72" s="32">
        <f t="shared" ca="1" si="58"/>
        <v>0</v>
      </c>
      <c r="BN72" s="32">
        <f t="shared" ca="1" si="46"/>
        <v>0</v>
      </c>
      <c r="BO72" s="32">
        <f t="shared" ca="1" si="47"/>
        <v>0</v>
      </c>
      <c r="BP72" s="32">
        <f t="shared" ca="1" si="48"/>
        <v>0</v>
      </c>
      <c r="BQ72" s="32">
        <f t="shared" ca="1" si="49"/>
        <v>0</v>
      </c>
      <c r="BR72" s="32">
        <f t="shared" ca="1" si="50"/>
        <v>0</v>
      </c>
      <c r="BS72" s="32">
        <f t="shared" ca="1" si="51"/>
        <v>1688.0299999999856</v>
      </c>
      <c r="BT72" s="32">
        <f t="shared" ca="1" si="52"/>
        <v>1563.6800000000442</v>
      </c>
      <c r="BU72" s="32">
        <f t="shared" ca="1" si="53"/>
        <v>2907.1100000000597</v>
      </c>
      <c r="BV72" s="32">
        <f t="shared" ca="1" si="54"/>
        <v>1598.2099999999605</v>
      </c>
      <c r="BW72" s="32">
        <f t="shared" ca="1" si="55"/>
        <v>2206.5400000000554</v>
      </c>
      <c r="BX72" s="32">
        <f t="shared" ca="1" si="56"/>
        <v>2344.00000000003</v>
      </c>
    </row>
    <row r="73" spans="1:76">
      <c r="A73" t="s">
        <v>537</v>
      </c>
      <c r="B73" s="1" t="s">
        <v>43</v>
      </c>
      <c r="C73" t="str">
        <f t="shared" ca="1" si="33"/>
        <v>GPEC</v>
      </c>
      <c r="D73" t="str">
        <f t="shared" ca="1" si="34"/>
        <v>Grande Prairie EcoPower Industrial System</v>
      </c>
      <c r="E73" s="31">
        <f ca="1">'Module C Corrected'!CW73-'Module C Initial'!CW73</f>
        <v>-1080.0699999999997</v>
      </c>
      <c r="F73" s="31">
        <f ca="1">'Module C Corrected'!CX73-'Module C Initial'!CX73</f>
        <v>-924.63999999999214</v>
      </c>
      <c r="G73" s="31">
        <f ca="1">'Module C Corrected'!CY73-'Module C Initial'!CY73</f>
        <v>-775.13999999999942</v>
      </c>
      <c r="H73" s="31">
        <f ca="1">'Module C Corrected'!CZ73-'Module C Initial'!CZ73</f>
        <v>-549.91999999999825</v>
      </c>
      <c r="I73" s="31">
        <f ca="1">'Module C Corrected'!DA73-'Module C Initial'!DA73</f>
        <v>-555.93000000000393</v>
      </c>
      <c r="J73" s="31">
        <f ca="1">'Module C Corrected'!DB73-'Module C Initial'!DB73</f>
        <v>-416.40000000000146</v>
      </c>
      <c r="K73" s="31">
        <f ca="1">'Module C Corrected'!DC73-'Module C Initial'!DC73</f>
        <v>-279.23999999999978</v>
      </c>
      <c r="L73" s="31">
        <f ca="1">'Module C Corrected'!DD73-'Module C Initial'!DD73</f>
        <v>-351.04000000000087</v>
      </c>
      <c r="M73" s="31">
        <f ca="1">'Module C Corrected'!DE73-'Module C Initial'!DE73</f>
        <v>-949.20999999999185</v>
      </c>
      <c r="N73" s="31">
        <f ca="1">'Module C Corrected'!DF73-'Module C Initial'!DF73</f>
        <v>-638.16000000000349</v>
      </c>
      <c r="O73" s="31">
        <f ca="1">'Module C Corrected'!DG73-'Module C Initial'!DG73</f>
        <v>-782.28000000000611</v>
      </c>
      <c r="P73" s="31">
        <f ca="1">'Module C Corrected'!DH73-'Module C Initial'!DH73</f>
        <v>-835.29000000000087</v>
      </c>
      <c r="Q73" s="32">
        <f ca="1">'Module C Corrected'!DI73-'Module C Initial'!DI73</f>
        <v>-54.009999999999764</v>
      </c>
      <c r="R73" s="32">
        <f ca="1">'Module C Corrected'!DJ73-'Module C Initial'!DJ73</f>
        <v>-46.230000000000018</v>
      </c>
      <c r="S73" s="32">
        <f ca="1">'Module C Corrected'!DK73-'Module C Initial'!DK73</f>
        <v>-38.759999999999991</v>
      </c>
      <c r="T73" s="32">
        <f ca="1">'Module C Corrected'!DL73-'Module C Initial'!DL73</f>
        <v>-27.5</v>
      </c>
      <c r="U73" s="32">
        <f ca="1">'Module C Corrected'!DM73-'Module C Initial'!DM73</f>
        <v>-27.799999999999955</v>
      </c>
      <c r="V73" s="32">
        <f ca="1">'Module C Corrected'!DN73-'Module C Initial'!DN73</f>
        <v>-20.82000000000005</v>
      </c>
      <c r="W73" s="32">
        <f ca="1">'Module C Corrected'!DO73-'Module C Initial'!DO73</f>
        <v>-13.970000000000027</v>
      </c>
      <c r="X73" s="32">
        <f ca="1">'Module C Corrected'!DP73-'Module C Initial'!DP73</f>
        <v>-17.550000000000068</v>
      </c>
      <c r="Y73" s="32">
        <f ca="1">'Module C Corrected'!DQ73-'Module C Initial'!DQ73</f>
        <v>-47.460000000000036</v>
      </c>
      <c r="Z73" s="32">
        <f ca="1">'Module C Corrected'!DR73-'Module C Initial'!DR73</f>
        <v>-31.909999999999854</v>
      </c>
      <c r="AA73" s="32">
        <f ca="1">'Module C Corrected'!DS73-'Module C Initial'!DS73</f>
        <v>-39.110000000000127</v>
      </c>
      <c r="AB73" s="32">
        <f ca="1">'Module C Corrected'!DT73-'Module C Initial'!DT73</f>
        <v>-41.759999999999991</v>
      </c>
      <c r="AC73" s="31">
        <f ca="1">'Module C Corrected'!DU73-'Module C Initial'!DU73</f>
        <v>-347.96999999999753</v>
      </c>
      <c r="AD73" s="31">
        <f ca="1">'Module C Corrected'!DV73-'Module C Initial'!DV73</f>
        <v>-295.73000000000138</v>
      </c>
      <c r="AE73" s="31">
        <f ca="1">'Module C Corrected'!DW73-'Module C Initial'!DW73</f>
        <v>-246.27999999999884</v>
      </c>
      <c r="AF73" s="31">
        <f ca="1">'Module C Corrected'!DX73-'Module C Initial'!DX73</f>
        <v>-173.67000000000007</v>
      </c>
      <c r="AG73" s="31">
        <f ca="1">'Module C Corrected'!DY73-'Module C Initial'!DY73</f>
        <v>-174.65999999999985</v>
      </c>
      <c r="AH73" s="31">
        <f ca="1">'Module C Corrected'!DZ73-'Module C Initial'!DZ73</f>
        <v>-130.11999999999989</v>
      </c>
      <c r="AI73" s="31">
        <f ca="1">'Module C Corrected'!EA73-'Module C Initial'!EA73</f>
        <v>-86.789999999999964</v>
      </c>
      <c r="AJ73" s="31">
        <f ca="1">'Module C Corrected'!EB73-'Module C Initial'!EB73</f>
        <v>-108.51999999999953</v>
      </c>
      <c r="AK73" s="31">
        <f ca="1">'Module C Corrected'!EC73-'Module C Initial'!EC73</f>
        <v>-291.81000000000131</v>
      </c>
      <c r="AL73" s="31">
        <f ca="1">'Module C Corrected'!ED73-'Module C Initial'!ED73</f>
        <v>-195.14000000000124</v>
      </c>
      <c r="AM73" s="31">
        <f ca="1">'Module C Corrected'!EE73-'Module C Initial'!EE73</f>
        <v>-237.88000000000102</v>
      </c>
      <c r="AN73" s="31">
        <f ca="1">'Module C Corrected'!EF73-'Module C Initial'!EF73</f>
        <v>-252.6299999999992</v>
      </c>
      <c r="AO73" s="32">
        <f t="shared" ca="1" si="32"/>
        <v>-1482.049999999997</v>
      </c>
      <c r="AP73" s="32">
        <f t="shared" ca="1" si="32"/>
        <v>-1266.5999999999935</v>
      </c>
      <c r="AQ73" s="32">
        <f t="shared" ca="1" si="32"/>
        <v>-1060.1799999999982</v>
      </c>
      <c r="AR73" s="32">
        <f t="shared" ca="1" si="31"/>
        <v>-751.08999999999833</v>
      </c>
      <c r="AS73" s="32">
        <f t="shared" ca="1" si="31"/>
        <v>-758.39000000000374</v>
      </c>
      <c r="AT73" s="32">
        <f t="shared" ca="1" si="31"/>
        <v>-567.3400000000014</v>
      </c>
      <c r="AU73" s="32">
        <f t="shared" ca="1" si="31"/>
        <v>-379.99999999999977</v>
      </c>
      <c r="AV73" s="32">
        <f t="shared" ca="1" si="31"/>
        <v>-477.11000000000047</v>
      </c>
      <c r="AW73" s="32">
        <f t="shared" ca="1" si="31"/>
        <v>-1288.4799999999932</v>
      </c>
      <c r="AX73" s="32">
        <f t="shared" ca="1" si="31"/>
        <v>-865.21000000000458</v>
      </c>
      <c r="AY73" s="32">
        <f t="shared" ca="1" si="31"/>
        <v>-1059.2700000000073</v>
      </c>
      <c r="AZ73" s="32">
        <f t="shared" ca="1" si="31"/>
        <v>-1129.68</v>
      </c>
      <c r="BA73" s="31">
        <f t="shared" ca="1" si="57"/>
        <v>-12.65</v>
      </c>
      <c r="BB73" s="31">
        <f t="shared" ca="1" si="35"/>
        <v>-10.83</v>
      </c>
      <c r="BC73" s="31">
        <f t="shared" ca="1" si="36"/>
        <v>-9.08</v>
      </c>
      <c r="BD73" s="31">
        <f t="shared" ca="1" si="37"/>
        <v>-6.44</v>
      </c>
      <c r="BE73" s="31">
        <f t="shared" ca="1" si="38"/>
        <v>-6.51</v>
      </c>
      <c r="BF73" s="31">
        <f t="shared" ca="1" si="39"/>
        <v>-4.88</v>
      </c>
      <c r="BG73" s="31">
        <f t="shared" ca="1" si="40"/>
        <v>-3.27</v>
      </c>
      <c r="BH73" s="31">
        <f t="shared" ca="1" si="41"/>
        <v>-4.1100000000000003</v>
      </c>
      <c r="BI73" s="31">
        <f t="shared" ca="1" si="42"/>
        <v>-11.12</v>
      </c>
      <c r="BJ73" s="31">
        <f t="shared" ca="1" si="43"/>
        <v>-7.47</v>
      </c>
      <c r="BK73" s="31">
        <f t="shared" ca="1" si="44"/>
        <v>-9.16</v>
      </c>
      <c r="BL73" s="31">
        <f t="shared" ca="1" si="45"/>
        <v>-9.7799999999999994</v>
      </c>
      <c r="BM73" s="32">
        <f t="shared" ca="1" si="58"/>
        <v>-1494.6999999999971</v>
      </c>
      <c r="BN73" s="32">
        <f t="shared" ca="1" si="46"/>
        <v>-1277.4299999999935</v>
      </c>
      <c r="BO73" s="32">
        <f t="shared" ca="1" si="47"/>
        <v>-1069.2599999999982</v>
      </c>
      <c r="BP73" s="32">
        <f t="shared" ca="1" si="48"/>
        <v>-757.52999999999838</v>
      </c>
      <c r="BQ73" s="32">
        <f t="shared" ca="1" si="49"/>
        <v>-764.90000000000373</v>
      </c>
      <c r="BR73" s="32">
        <f t="shared" ca="1" si="50"/>
        <v>-572.22000000000139</v>
      </c>
      <c r="BS73" s="32">
        <f t="shared" ca="1" si="51"/>
        <v>-383.26999999999975</v>
      </c>
      <c r="BT73" s="32">
        <f t="shared" ca="1" si="52"/>
        <v>-481.22000000000048</v>
      </c>
      <c r="BU73" s="32">
        <f t="shared" ca="1" si="53"/>
        <v>-1299.5999999999931</v>
      </c>
      <c r="BV73" s="32">
        <f t="shared" ca="1" si="54"/>
        <v>-872.68000000000461</v>
      </c>
      <c r="BW73" s="32">
        <f t="shared" ca="1" si="55"/>
        <v>-1068.4300000000073</v>
      </c>
      <c r="BX73" s="32">
        <f t="shared" ca="1" si="56"/>
        <v>-1139.46</v>
      </c>
    </row>
    <row r="74" spans="1:76">
      <c r="A74" t="s">
        <v>462</v>
      </c>
      <c r="B74" s="1" t="s">
        <v>119</v>
      </c>
      <c r="C74" t="str">
        <f t="shared" ca="1" si="33"/>
        <v>GWW1</v>
      </c>
      <c r="D74" t="str">
        <f t="shared" ca="1" si="34"/>
        <v>Soderglen Wind Facility</v>
      </c>
      <c r="E74" s="31">
        <f ca="1">'Module C Corrected'!CW74-'Module C Initial'!CW74</f>
        <v>802.08000000000902</v>
      </c>
      <c r="F74" s="31">
        <f ca="1">'Module C Corrected'!CX74-'Module C Initial'!CX74</f>
        <v>287.75</v>
      </c>
      <c r="G74" s="31">
        <f ca="1">'Module C Corrected'!CY74-'Module C Initial'!CY74</f>
        <v>351.27999999999884</v>
      </c>
      <c r="H74" s="31">
        <f ca="1">'Module C Corrected'!CZ74-'Module C Initial'!CZ74</f>
        <v>209.75000000000182</v>
      </c>
      <c r="I74" s="31">
        <f ca="1">'Module C Corrected'!DA74-'Module C Initial'!DA74</f>
        <v>255.47999999999956</v>
      </c>
      <c r="J74" s="31">
        <f ca="1">'Module C Corrected'!DB74-'Module C Initial'!DB74</f>
        <v>137.43000000000029</v>
      </c>
      <c r="K74" s="31">
        <f ca="1">'Module C Corrected'!DC74-'Module C Initial'!DC74</f>
        <v>121.15999999999985</v>
      </c>
      <c r="L74" s="31">
        <f ca="1">'Module C Corrected'!DD74-'Module C Initial'!DD74</f>
        <v>137.39999999999964</v>
      </c>
      <c r="M74" s="31">
        <f ca="1">'Module C Corrected'!DE74-'Module C Initial'!DE74</f>
        <v>408.56999999999607</v>
      </c>
      <c r="N74" s="31">
        <f ca="1">'Module C Corrected'!DF74-'Module C Initial'!DF74</f>
        <v>221.69999999999891</v>
      </c>
      <c r="O74" s="31">
        <f ca="1">'Module C Corrected'!DG74-'Module C Initial'!DG74</f>
        <v>720.15000000000146</v>
      </c>
      <c r="P74" s="31">
        <f ca="1">'Module C Corrected'!DH74-'Module C Initial'!DH74</f>
        <v>299.65999999999985</v>
      </c>
      <c r="Q74" s="32">
        <f ca="1">'Module C Corrected'!DI74-'Module C Initial'!DI74</f>
        <v>40.110000000000014</v>
      </c>
      <c r="R74" s="32">
        <f ca="1">'Module C Corrected'!DJ74-'Module C Initial'!DJ74</f>
        <v>14.379999999999995</v>
      </c>
      <c r="S74" s="32">
        <f ca="1">'Module C Corrected'!DK74-'Module C Initial'!DK74</f>
        <v>17.560000000000002</v>
      </c>
      <c r="T74" s="32">
        <f ca="1">'Module C Corrected'!DL74-'Module C Initial'!DL74</f>
        <v>10.480000000000018</v>
      </c>
      <c r="U74" s="32">
        <f ca="1">'Module C Corrected'!DM74-'Module C Initial'!DM74</f>
        <v>12.769999999999982</v>
      </c>
      <c r="V74" s="32">
        <f ca="1">'Module C Corrected'!DN74-'Module C Initial'!DN74</f>
        <v>6.8700000000000045</v>
      </c>
      <c r="W74" s="32">
        <f ca="1">'Module C Corrected'!DO74-'Module C Initial'!DO74</f>
        <v>6.0600000000000023</v>
      </c>
      <c r="X74" s="32">
        <f ca="1">'Module C Corrected'!DP74-'Module C Initial'!DP74</f>
        <v>6.8700000000000045</v>
      </c>
      <c r="Y74" s="32">
        <f ca="1">'Module C Corrected'!DQ74-'Module C Initial'!DQ74</f>
        <v>20.430000000000007</v>
      </c>
      <c r="Z74" s="32">
        <f ca="1">'Module C Corrected'!DR74-'Module C Initial'!DR74</f>
        <v>11.089999999999975</v>
      </c>
      <c r="AA74" s="32">
        <f ca="1">'Module C Corrected'!DS74-'Module C Initial'!DS74</f>
        <v>36.009999999999991</v>
      </c>
      <c r="AB74" s="32">
        <f ca="1">'Module C Corrected'!DT74-'Module C Initial'!DT74</f>
        <v>14.990000000000009</v>
      </c>
      <c r="AC74" s="31">
        <f ca="1">'Module C Corrected'!DU74-'Module C Initial'!DU74</f>
        <v>258.40999999999985</v>
      </c>
      <c r="AD74" s="31">
        <f ca="1">'Module C Corrected'!DV74-'Module C Initial'!DV74</f>
        <v>92.0300000000002</v>
      </c>
      <c r="AE74" s="31">
        <f ca="1">'Module C Corrected'!DW74-'Module C Initial'!DW74</f>
        <v>111.61000000000013</v>
      </c>
      <c r="AF74" s="31">
        <f ca="1">'Module C Corrected'!DX74-'Module C Initial'!DX74</f>
        <v>66.240000000000009</v>
      </c>
      <c r="AG74" s="31">
        <f ca="1">'Module C Corrected'!DY74-'Module C Initial'!DY74</f>
        <v>80.269999999999982</v>
      </c>
      <c r="AH74" s="31">
        <f ca="1">'Module C Corrected'!DZ74-'Module C Initial'!DZ74</f>
        <v>42.940000000000055</v>
      </c>
      <c r="AI74" s="31">
        <f ca="1">'Module C Corrected'!EA74-'Module C Initial'!EA74</f>
        <v>37.659999999999968</v>
      </c>
      <c r="AJ74" s="31">
        <f ca="1">'Module C Corrected'!EB74-'Module C Initial'!EB74</f>
        <v>42.470000000000027</v>
      </c>
      <c r="AK74" s="31">
        <f ca="1">'Module C Corrected'!EC74-'Module C Initial'!EC74</f>
        <v>125.61000000000013</v>
      </c>
      <c r="AL74" s="31">
        <f ca="1">'Module C Corrected'!ED74-'Module C Initial'!ED74</f>
        <v>67.789999999999964</v>
      </c>
      <c r="AM74" s="31">
        <f ca="1">'Module C Corrected'!EE74-'Module C Initial'!EE74</f>
        <v>218.98999999999978</v>
      </c>
      <c r="AN74" s="31">
        <f ca="1">'Module C Corrected'!EF74-'Module C Initial'!EF74</f>
        <v>90.629999999999882</v>
      </c>
      <c r="AO74" s="32">
        <f t="shared" ca="1" si="32"/>
        <v>1100.600000000009</v>
      </c>
      <c r="AP74" s="32">
        <f t="shared" ca="1" si="32"/>
        <v>394.1600000000002</v>
      </c>
      <c r="AQ74" s="32">
        <f t="shared" ca="1" si="32"/>
        <v>480.44999999999897</v>
      </c>
      <c r="AR74" s="32">
        <f t="shared" ca="1" si="31"/>
        <v>286.47000000000185</v>
      </c>
      <c r="AS74" s="32">
        <f t="shared" ca="1" si="31"/>
        <v>348.51999999999953</v>
      </c>
      <c r="AT74" s="32">
        <f t="shared" ca="1" si="31"/>
        <v>187.24000000000035</v>
      </c>
      <c r="AU74" s="32">
        <f t="shared" ca="1" si="31"/>
        <v>164.87999999999982</v>
      </c>
      <c r="AV74" s="32">
        <f t="shared" ca="1" si="31"/>
        <v>186.73999999999967</v>
      </c>
      <c r="AW74" s="32">
        <f t="shared" ca="1" si="31"/>
        <v>554.60999999999626</v>
      </c>
      <c r="AX74" s="32">
        <f t="shared" ca="1" si="31"/>
        <v>300.57999999999885</v>
      </c>
      <c r="AY74" s="32">
        <f t="shared" ca="1" si="31"/>
        <v>975.15000000000123</v>
      </c>
      <c r="AZ74" s="32">
        <f t="shared" ca="1" si="31"/>
        <v>405.27999999999975</v>
      </c>
      <c r="BA74" s="31">
        <f t="shared" ca="1" si="57"/>
        <v>9.39</v>
      </c>
      <c r="BB74" s="31">
        <f t="shared" ca="1" si="35"/>
        <v>3.37</v>
      </c>
      <c r="BC74" s="31">
        <f t="shared" ca="1" si="36"/>
        <v>4.1100000000000003</v>
      </c>
      <c r="BD74" s="31">
        <f t="shared" ca="1" si="37"/>
        <v>2.46</v>
      </c>
      <c r="BE74" s="31">
        <f t="shared" ca="1" si="38"/>
        <v>2.99</v>
      </c>
      <c r="BF74" s="31">
        <f t="shared" ca="1" si="39"/>
        <v>1.61</v>
      </c>
      <c r="BG74" s="31">
        <f t="shared" ca="1" si="40"/>
        <v>1.42</v>
      </c>
      <c r="BH74" s="31">
        <f t="shared" ca="1" si="41"/>
        <v>1.61</v>
      </c>
      <c r="BI74" s="31">
        <f t="shared" ca="1" si="42"/>
        <v>4.79</v>
      </c>
      <c r="BJ74" s="31">
        <f t="shared" ca="1" si="43"/>
        <v>2.6</v>
      </c>
      <c r="BK74" s="31">
        <f t="shared" ca="1" si="44"/>
        <v>8.43</v>
      </c>
      <c r="BL74" s="31">
        <f t="shared" ca="1" si="45"/>
        <v>3.51</v>
      </c>
      <c r="BM74" s="32">
        <f t="shared" ca="1" si="58"/>
        <v>1109.9900000000091</v>
      </c>
      <c r="BN74" s="32">
        <f t="shared" ca="1" si="46"/>
        <v>397.5300000000002</v>
      </c>
      <c r="BO74" s="32">
        <f t="shared" ca="1" si="47"/>
        <v>484.55999999999898</v>
      </c>
      <c r="BP74" s="32">
        <f t="shared" ca="1" si="48"/>
        <v>288.93000000000183</v>
      </c>
      <c r="BQ74" s="32">
        <f t="shared" ca="1" si="49"/>
        <v>351.50999999999954</v>
      </c>
      <c r="BR74" s="32">
        <f t="shared" ca="1" si="50"/>
        <v>188.85000000000036</v>
      </c>
      <c r="BS74" s="32">
        <f t="shared" ca="1" si="51"/>
        <v>166.29999999999981</v>
      </c>
      <c r="BT74" s="32">
        <f t="shared" ca="1" si="52"/>
        <v>188.34999999999968</v>
      </c>
      <c r="BU74" s="32">
        <f t="shared" ca="1" si="53"/>
        <v>559.39999999999623</v>
      </c>
      <c r="BV74" s="32">
        <f t="shared" ca="1" si="54"/>
        <v>303.17999999999887</v>
      </c>
      <c r="BW74" s="32">
        <f t="shared" ca="1" si="55"/>
        <v>983.58000000000118</v>
      </c>
      <c r="BX74" s="32">
        <f t="shared" ca="1" si="56"/>
        <v>408.78999999999974</v>
      </c>
    </row>
    <row r="75" spans="1:76">
      <c r="A75" t="s">
        <v>452</v>
      </c>
      <c r="B75" s="1" t="s">
        <v>92</v>
      </c>
      <c r="C75" t="str">
        <f t="shared" ca="1" si="33"/>
        <v>HRM</v>
      </c>
      <c r="D75" t="str">
        <f t="shared" ca="1" si="34"/>
        <v>H. R. Milner</v>
      </c>
      <c r="E75" s="31">
        <f ca="1">'Module C Corrected'!CW75-'Module C Initial'!CW75</f>
        <v>-15859.209999999963</v>
      </c>
      <c r="F75" s="31">
        <f ca="1">'Module C Corrected'!CX75-'Module C Initial'!CX75</f>
        <v>-6626.9199999999837</v>
      </c>
      <c r="G75" s="31">
        <f ca="1">'Module C Corrected'!CY75-'Module C Initial'!CY75</f>
        <v>-5541.640000000014</v>
      </c>
      <c r="H75" s="31">
        <f ca="1">'Module C Corrected'!CZ75-'Module C Initial'!CZ75</f>
        <v>-3649.679999999993</v>
      </c>
      <c r="I75" s="31">
        <f ca="1">'Module C Corrected'!DA75-'Module C Initial'!DA75</f>
        <v>-1213.7200000000012</v>
      </c>
      <c r="J75" s="31">
        <f ca="1">'Module C Corrected'!DB75-'Module C Initial'!DB75</f>
        <v>-5764.6799999999348</v>
      </c>
      <c r="K75" s="31">
        <f ca="1">'Module C Corrected'!DC75-'Module C Initial'!DC75</f>
        <v>-6067.539999999979</v>
      </c>
      <c r="L75" s="31">
        <f ca="1">'Module C Corrected'!DD75-'Module C Initial'!DD75</f>
        <v>-6201.4900000000489</v>
      </c>
      <c r="M75" s="31">
        <f ca="1">'Module C Corrected'!DE75-'Module C Initial'!DE75</f>
        <v>-12585.419999999925</v>
      </c>
      <c r="N75" s="31">
        <f ca="1">'Module C Corrected'!DF75-'Module C Initial'!DF75</f>
        <v>-5365.4900000000489</v>
      </c>
      <c r="O75" s="31">
        <f ca="1">'Module C Corrected'!DG75-'Module C Initial'!DG75</f>
        <v>-8493.859999999986</v>
      </c>
      <c r="P75" s="31">
        <f ca="1">'Module C Corrected'!DH75-'Module C Initial'!DH75</f>
        <v>-9038.4400000000023</v>
      </c>
      <c r="Q75" s="32">
        <f ca="1">'Module C Corrected'!DI75-'Module C Initial'!DI75</f>
        <v>-792.97000000000116</v>
      </c>
      <c r="R75" s="32">
        <f ca="1">'Module C Corrected'!DJ75-'Module C Initial'!DJ75</f>
        <v>-331.35000000000218</v>
      </c>
      <c r="S75" s="32">
        <f ca="1">'Module C Corrected'!DK75-'Module C Initial'!DK75</f>
        <v>-277.07999999999993</v>
      </c>
      <c r="T75" s="32">
        <f ca="1">'Module C Corrected'!DL75-'Module C Initial'!DL75</f>
        <v>-182.47999999999956</v>
      </c>
      <c r="U75" s="32">
        <f ca="1">'Module C Corrected'!DM75-'Module C Initial'!DM75</f>
        <v>-60.6899999999996</v>
      </c>
      <c r="V75" s="32">
        <f ca="1">'Module C Corrected'!DN75-'Module C Initial'!DN75</f>
        <v>-288.2400000000016</v>
      </c>
      <c r="W75" s="32">
        <f ca="1">'Module C Corrected'!DO75-'Module C Initial'!DO75</f>
        <v>-303.38000000000102</v>
      </c>
      <c r="X75" s="32">
        <f ca="1">'Module C Corrected'!DP75-'Module C Initial'!DP75</f>
        <v>-310.06999999999971</v>
      </c>
      <c r="Y75" s="32">
        <f ca="1">'Module C Corrected'!DQ75-'Module C Initial'!DQ75</f>
        <v>-629.27000000000407</v>
      </c>
      <c r="Z75" s="32">
        <f ca="1">'Module C Corrected'!DR75-'Module C Initial'!DR75</f>
        <v>-268.27999999999884</v>
      </c>
      <c r="AA75" s="32">
        <f ca="1">'Module C Corrected'!DS75-'Module C Initial'!DS75</f>
        <v>-424.69000000000233</v>
      </c>
      <c r="AB75" s="32">
        <f ca="1">'Module C Corrected'!DT75-'Module C Initial'!DT75</f>
        <v>-451.91999999999825</v>
      </c>
      <c r="AC75" s="31">
        <f ca="1">'Module C Corrected'!DU75-'Module C Initial'!DU75</f>
        <v>-5109.3699999999953</v>
      </c>
      <c r="AD75" s="31">
        <f ca="1">'Module C Corrected'!DV75-'Module C Initial'!DV75</f>
        <v>-2119.5200000000041</v>
      </c>
      <c r="AE75" s="31">
        <f ca="1">'Module C Corrected'!DW75-'Module C Initial'!DW75</f>
        <v>-1760.7200000000012</v>
      </c>
      <c r="AF75" s="31">
        <f ca="1">'Module C Corrected'!DX75-'Module C Initial'!DX75</f>
        <v>-1152.6199999999953</v>
      </c>
      <c r="AG75" s="31">
        <f ca="1">'Module C Corrected'!DY75-'Module C Initial'!DY75</f>
        <v>-381.31000000000131</v>
      </c>
      <c r="AH75" s="31">
        <f ca="1">'Module C Corrected'!DZ75-'Module C Initial'!DZ75</f>
        <v>-1801.2899999999936</v>
      </c>
      <c r="AI75" s="31">
        <f ca="1">'Module C Corrected'!EA75-'Module C Initial'!EA75</f>
        <v>-1885.9599999999919</v>
      </c>
      <c r="AJ75" s="31">
        <f ca="1">'Module C Corrected'!EB75-'Module C Initial'!EB75</f>
        <v>-1917.070000000007</v>
      </c>
      <c r="AK75" s="31">
        <f ca="1">'Module C Corrected'!EC75-'Module C Initial'!EC75</f>
        <v>-3869.1399999999849</v>
      </c>
      <c r="AL75" s="31">
        <f ca="1">'Module C Corrected'!ED75-'Module C Initial'!ED75</f>
        <v>-1640.6999999999971</v>
      </c>
      <c r="AM75" s="31">
        <f ca="1">'Module C Corrected'!EE75-'Module C Initial'!EE75</f>
        <v>-2582.8800000000047</v>
      </c>
      <c r="AN75" s="31">
        <f ca="1">'Module C Corrected'!EF75-'Module C Initial'!EF75</f>
        <v>-2733.6300000000047</v>
      </c>
      <c r="AO75" s="32">
        <f t="shared" ca="1" si="32"/>
        <v>-21761.549999999959</v>
      </c>
      <c r="AP75" s="32">
        <f t="shared" ca="1" si="32"/>
        <v>-9077.78999999999</v>
      </c>
      <c r="AQ75" s="32">
        <f t="shared" ca="1" si="32"/>
        <v>-7579.4400000000151</v>
      </c>
      <c r="AR75" s="32">
        <f t="shared" ca="1" si="31"/>
        <v>-4984.7799999999879</v>
      </c>
      <c r="AS75" s="32">
        <f t="shared" ca="1" si="31"/>
        <v>-1655.7200000000021</v>
      </c>
      <c r="AT75" s="32">
        <f t="shared" ca="1" si="31"/>
        <v>-7854.20999999993</v>
      </c>
      <c r="AU75" s="32">
        <f t="shared" ca="1" si="31"/>
        <v>-8256.8799999999719</v>
      </c>
      <c r="AV75" s="32">
        <f t="shared" ca="1" si="31"/>
        <v>-8428.6300000000556</v>
      </c>
      <c r="AW75" s="32">
        <f t="shared" ca="1" si="31"/>
        <v>-17083.829999999914</v>
      </c>
      <c r="AX75" s="32">
        <f t="shared" ca="1" si="31"/>
        <v>-7274.4700000000448</v>
      </c>
      <c r="AY75" s="32">
        <f t="shared" ca="1" si="31"/>
        <v>-11501.429999999993</v>
      </c>
      <c r="AZ75" s="32">
        <f t="shared" ca="1" si="31"/>
        <v>-12223.990000000005</v>
      </c>
      <c r="BA75" s="31">
        <f t="shared" ca="1" si="57"/>
        <v>-185.75</v>
      </c>
      <c r="BB75" s="31">
        <f t="shared" ca="1" si="35"/>
        <v>-77.62</v>
      </c>
      <c r="BC75" s="31">
        <f t="shared" ca="1" si="36"/>
        <v>-64.91</v>
      </c>
      <c r="BD75" s="31">
        <f t="shared" ca="1" si="37"/>
        <v>-42.75</v>
      </c>
      <c r="BE75" s="31">
        <f t="shared" ca="1" si="38"/>
        <v>-14.22</v>
      </c>
      <c r="BF75" s="31">
        <f t="shared" ca="1" si="39"/>
        <v>-67.52</v>
      </c>
      <c r="BG75" s="31">
        <f t="shared" ca="1" si="40"/>
        <v>-71.06</v>
      </c>
      <c r="BH75" s="31">
        <f t="shared" ca="1" si="41"/>
        <v>-72.63</v>
      </c>
      <c r="BI75" s="31">
        <f t="shared" ca="1" si="42"/>
        <v>-147.4</v>
      </c>
      <c r="BJ75" s="31">
        <f t="shared" ca="1" si="43"/>
        <v>-62.84</v>
      </c>
      <c r="BK75" s="31">
        <f t="shared" ca="1" si="44"/>
        <v>-99.48</v>
      </c>
      <c r="BL75" s="31">
        <f t="shared" ca="1" si="45"/>
        <v>-105.86</v>
      </c>
      <c r="BM75" s="32">
        <f t="shared" ca="1" si="58"/>
        <v>-21947.299999999959</v>
      </c>
      <c r="BN75" s="32">
        <f t="shared" ca="1" si="46"/>
        <v>-9155.4099999999908</v>
      </c>
      <c r="BO75" s="32">
        <f t="shared" ca="1" si="47"/>
        <v>-7644.3500000000149</v>
      </c>
      <c r="BP75" s="32">
        <f t="shared" ca="1" si="48"/>
        <v>-5027.5299999999879</v>
      </c>
      <c r="BQ75" s="32">
        <f t="shared" ca="1" si="49"/>
        <v>-1669.9400000000021</v>
      </c>
      <c r="BR75" s="32">
        <f t="shared" ca="1" si="50"/>
        <v>-7921.7299999999304</v>
      </c>
      <c r="BS75" s="32">
        <f t="shared" ca="1" si="51"/>
        <v>-8327.9399999999714</v>
      </c>
      <c r="BT75" s="32">
        <f t="shared" ca="1" si="52"/>
        <v>-8501.2600000000548</v>
      </c>
      <c r="BU75" s="32">
        <f t="shared" ca="1" si="53"/>
        <v>-17231.229999999916</v>
      </c>
      <c r="BV75" s="32">
        <f t="shared" ca="1" si="54"/>
        <v>-7337.310000000045</v>
      </c>
      <c r="BW75" s="32">
        <f t="shared" ca="1" si="55"/>
        <v>-11600.909999999993</v>
      </c>
      <c r="BX75" s="32">
        <f t="shared" ca="1" si="56"/>
        <v>-12329.850000000006</v>
      </c>
    </row>
    <row r="76" spans="1:76">
      <c r="A76" t="s">
        <v>436</v>
      </c>
      <c r="B76" s="1" t="s">
        <v>128</v>
      </c>
      <c r="C76" t="str">
        <f t="shared" ca="1" si="33"/>
        <v>HSH</v>
      </c>
      <c r="D76" t="str">
        <f t="shared" ca="1" si="34"/>
        <v>Horseshoe Hydro Facility</v>
      </c>
      <c r="E76" s="31">
        <f ca="1">'Module C Corrected'!CW76-'Module C Initial'!CW76</f>
        <v>66.919999999998254</v>
      </c>
      <c r="F76" s="31">
        <f ca="1">'Module C Corrected'!CX76-'Module C Initial'!CX76</f>
        <v>31.860000000000582</v>
      </c>
      <c r="G76" s="31">
        <f ca="1">'Module C Corrected'!CY76-'Module C Initial'!CY76</f>
        <v>25.239999999999782</v>
      </c>
      <c r="H76" s="31">
        <f ca="1">'Module C Corrected'!CZ76-'Module C Initial'!CZ76</f>
        <v>16.479999999999563</v>
      </c>
      <c r="I76" s="31">
        <f ca="1">'Module C Corrected'!DA76-'Module C Initial'!DA76</f>
        <v>17.329999999999927</v>
      </c>
      <c r="J76" s="31">
        <f ca="1">'Module C Corrected'!DB76-'Module C Initial'!DB76</f>
        <v>23.860000000000582</v>
      </c>
      <c r="K76" s="31">
        <f ca="1">'Module C Corrected'!DC76-'Module C Initial'!DC76</f>
        <v>37.830000000001746</v>
      </c>
      <c r="L76" s="31">
        <f ca="1">'Module C Corrected'!DD76-'Module C Initial'!DD76</f>
        <v>33.319999999999709</v>
      </c>
      <c r="M76" s="31">
        <f ca="1">'Module C Corrected'!DE76-'Module C Initial'!DE76</f>
        <v>61.870000000002619</v>
      </c>
      <c r="N76" s="31">
        <f ca="1">'Module C Corrected'!DF76-'Module C Initial'!DF76</f>
        <v>19</v>
      </c>
      <c r="O76" s="31">
        <f ca="1">'Module C Corrected'!DG76-'Module C Initial'!DG76</f>
        <v>26.840000000000146</v>
      </c>
      <c r="P76" s="31">
        <f ca="1">'Module C Corrected'!DH76-'Module C Initial'!DH76</f>
        <v>31.940000000000509</v>
      </c>
      <c r="Q76" s="32">
        <f ca="1">'Module C Corrected'!DI76-'Module C Initial'!DI76</f>
        <v>3.3499999999999091</v>
      </c>
      <c r="R76" s="32">
        <f ca="1">'Module C Corrected'!DJ76-'Module C Initial'!DJ76</f>
        <v>1.5900000000000318</v>
      </c>
      <c r="S76" s="32">
        <f ca="1">'Module C Corrected'!DK76-'Module C Initial'!DK76</f>
        <v>1.2600000000000477</v>
      </c>
      <c r="T76" s="32">
        <f ca="1">'Module C Corrected'!DL76-'Module C Initial'!DL76</f>
        <v>0.81999999999999318</v>
      </c>
      <c r="U76" s="32">
        <f ca="1">'Module C Corrected'!DM76-'Module C Initial'!DM76</f>
        <v>0.87000000000000455</v>
      </c>
      <c r="V76" s="32">
        <f ca="1">'Module C Corrected'!DN76-'Module C Initial'!DN76</f>
        <v>1.2000000000000455</v>
      </c>
      <c r="W76" s="32">
        <f ca="1">'Module C Corrected'!DO76-'Module C Initial'!DO76</f>
        <v>1.8899999999999864</v>
      </c>
      <c r="X76" s="32">
        <f ca="1">'Module C Corrected'!DP76-'Module C Initial'!DP76</f>
        <v>1.6700000000000728</v>
      </c>
      <c r="Y76" s="32">
        <f ca="1">'Module C Corrected'!DQ76-'Module C Initial'!DQ76</f>
        <v>3.0899999999999181</v>
      </c>
      <c r="Z76" s="32">
        <f ca="1">'Module C Corrected'!DR76-'Module C Initial'!DR76</f>
        <v>0.95000000000004547</v>
      </c>
      <c r="AA76" s="32">
        <f ca="1">'Module C Corrected'!DS76-'Module C Initial'!DS76</f>
        <v>1.3499999999999659</v>
      </c>
      <c r="AB76" s="32">
        <f ca="1">'Module C Corrected'!DT76-'Module C Initial'!DT76</f>
        <v>1.6000000000000227</v>
      </c>
      <c r="AC76" s="31">
        <f ca="1">'Module C Corrected'!DU76-'Module C Initial'!DU76</f>
        <v>21.559999999999491</v>
      </c>
      <c r="AD76" s="31">
        <f ca="1">'Module C Corrected'!DV76-'Module C Initial'!DV76</f>
        <v>10.1899999999996</v>
      </c>
      <c r="AE76" s="31">
        <f ca="1">'Module C Corrected'!DW76-'Module C Initial'!DW76</f>
        <v>8.0199999999999818</v>
      </c>
      <c r="AF76" s="31">
        <f ca="1">'Module C Corrected'!DX76-'Module C Initial'!DX76</f>
        <v>5.2100000000000364</v>
      </c>
      <c r="AG76" s="31">
        <f ca="1">'Module C Corrected'!DY76-'Module C Initial'!DY76</f>
        <v>5.4400000000000546</v>
      </c>
      <c r="AH76" s="31">
        <f ca="1">'Module C Corrected'!DZ76-'Module C Initial'!DZ76</f>
        <v>7.4499999999998181</v>
      </c>
      <c r="AI76" s="31">
        <f ca="1">'Module C Corrected'!EA76-'Module C Initial'!EA76</f>
        <v>11.760000000000218</v>
      </c>
      <c r="AJ76" s="31">
        <f ca="1">'Module C Corrected'!EB76-'Module C Initial'!EB76</f>
        <v>10.299999999999727</v>
      </c>
      <c r="AK76" s="31">
        <f ca="1">'Module C Corrected'!EC76-'Module C Initial'!EC76</f>
        <v>19.020000000000437</v>
      </c>
      <c r="AL76" s="31">
        <f ca="1">'Module C Corrected'!ED76-'Module C Initial'!ED76</f>
        <v>5.8100000000001728</v>
      </c>
      <c r="AM76" s="31">
        <f ca="1">'Module C Corrected'!EE76-'Module C Initial'!EE76</f>
        <v>8.1600000000003092</v>
      </c>
      <c r="AN76" s="31">
        <f ca="1">'Module C Corrected'!EF76-'Module C Initial'!EF76</f>
        <v>9.6600000000003092</v>
      </c>
      <c r="AO76" s="32">
        <f t="shared" ca="1" si="32"/>
        <v>91.829999999997654</v>
      </c>
      <c r="AP76" s="32">
        <f t="shared" ca="1" si="32"/>
        <v>43.640000000000214</v>
      </c>
      <c r="AQ76" s="32">
        <f t="shared" ca="1" si="32"/>
        <v>34.519999999999811</v>
      </c>
      <c r="AR76" s="32">
        <f t="shared" ca="1" si="31"/>
        <v>22.509999999999593</v>
      </c>
      <c r="AS76" s="32">
        <f t="shared" ca="1" si="31"/>
        <v>23.639999999999986</v>
      </c>
      <c r="AT76" s="32">
        <f t="shared" ca="1" si="31"/>
        <v>32.510000000000446</v>
      </c>
      <c r="AU76" s="32">
        <f t="shared" ca="1" si="31"/>
        <v>51.480000000001951</v>
      </c>
      <c r="AV76" s="32">
        <f t="shared" ca="1" si="31"/>
        <v>45.289999999999509</v>
      </c>
      <c r="AW76" s="32">
        <f t="shared" ca="1" si="31"/>
        <v>83.980000000002974</v>
      </c>
      <c r="AX76" s="32">
        <f t="shared" ca="1" si="31"/>
        <v>25.760000000000218</v>
      </c>
      <c r="AY76" s="32">
        <f t="shared" ca="1" si="31"/>
        <v>36.350000000000421</v>
      </c>
      <c r="AZ76" s="32">
        <f t="shared" ca="1" si="31"/>
        <v>43.200000000000841</v>
      </c>
      <c r="BA76" s="31">
        <f t="shared" ca="1" si="57"/>
        <v>0.78</v>
      </c>
      <c r="BB76" s="31">
        <f t="shared" ca="1" si="35"/>
        <v>0.37</v>
      </c>
      <c r="BC76" s="31">
        <f t="shared" ca="1" si="36"/>
        <v>0.3</v>
      </c>
      <c r="BD76" s="31">
        <f t="shared" ca="1" si="37"/>
        <v>0.19</v>
      </c>
      <c r="BE76" s="31">
        <f t="shared" ca="1" si="38"/>
        <v>0.2</v>
      </c>
      <c r="BF76" s="31">
        <f t="shared" ca="1" si="39"/>
        <v>0.28000000000000003</v>
      </c>
      <c r="BG76" s="31">
        <f t="shared" ca="1" si="40"/>
        <v>0.44</v>
      </c>
      <c r="BH76" s="31">
        <f t="shared" ca="1" si="41"/>
        <v>0.39</v>
      </c>
      <c r="BI76" s="31">
        <f t="shared" ca="1" si="42"/>
        <v>0.72</v>
      </c>
      <c r="BJ76" s="31">
        <f t="shared" ca="1" si="43"/>
        <v>0.22</v>
      </c>
      <c r="BK76" s="31">
        <f t="shared" ca="1" si="44"/>
        <v>0.31</v>
      </c>
      <c r="BL76" s="31">
        <f t="shared" ca="1" si="45"/>
        <v>0.37</v>
      </c>
      <c r="BM76" s="32">
        <f t="shared" ca="1" si="58"/>
        <v>92.609999999997655</v>
      </c>
      <c r="BN76" s="32">
        <f t="shared" ca="1" si="46"/>
        <v>44.010000000000211</v>
      </c>
      <c r="BO76" s="32">
        <f t="shared" ca="1" si="47"/>
        <v>34.819999999999808</v>
      </c>
      <c r="BP76" s="32">
        <f t="shared" ca="1" si="48"/>
        <v>22.699999999999594</v>
      </c>
      <c r="BQ76" s="32">
        <f t="shared" ca="1" si="49"/>
        <v>23.839999999999986</v>
      </c>
      <c r="BR76" s="32">
        <f t="shared" ca="1" si="50"/>
        <v>32.790000000000447</v>
      </c>
      <c r="BS76" s="32">
        <f t="shared" ca="1" si="51"/>
        <v>51.920000000001949</v>
      </c>
      <c r="BT76" s="32">
        <f t="shared" ca="1" si="52"/>
        <v>45.679999999999509</v>
      </c>
      <c r="BU76" s="32">
        <f t="shared" ca="1" si="53"/>
        <v>84.700000000002973</v>
      </c>
      <c r="BV76" s="32">
        <f t="shared" ca="1" si="54"/>
        <v>25.980000000000217</v>
      </c>
      <c r="BW76" s="32">
        <f t="shared" ca="1" si="55"/>
        <v>36.660000000000423</v>
      </c>
      <c r="BX76" s="32">
        <f t="shared" ca="1" si="56"/>
        <v>43.570000000000839</v>
      </c>
    </row>
    <row r="77" spans="1:76">
      <c r="A77" t="s">
        <v>435</v>
      </c>
      <c r="B77" s="1" t="s">
        <v>161</v>
      </c>
      <c r="C77" t="str">
        <f t="shared" ca="1" si="33"/>
        <v>IEW1</v>
      </c>
      <c r="D77" t="str">
        <f t="shared" ca="1" si="34"/>
        <v>Summerview 1 Wind Facility</v>
      </c>
      <c r="E77" s="31">
        <f ca="1">'Module C Corrected'!CW77-'Module C Initial'!CW77</f>
        <v>785.55000000000291</v>
      </c>
      <c r="F77" s="31">
        <f ca="1">'Module C Corrected'!CX77-'Module C Initial'!CX77</f>
        <v>310.18000000000029</v>
      </c>
      <c r="G77" s="31">
        <f ca="1">'Module C Corrected'!CY77-'Module C Initial'!CY77</f>
        <v>364.80999999999767</v>
      </c>
      <c r="H77" s="31">
        <f ca="1">'Module C Corrected'!CZ77-'Module C Initial'!CZ77</f>
        <v>224.30000000000291</v>
      </c>
      <c r="I77" s="31">
        <f ca="1">'Module C Corrected'!DA77-'Module C Initial'!DA77</f>
        <v>217.23999999999796</v>
      </c>
      <c r="J77" s="31">
        <f ca="1">'Module C Corrected'!DB77-'Module C Initial'!DB77</f>
        <v>131.41999999999825</v>
      </c>
      <c r="K77" s="31">
        <f ca="1">'Module C Corrected'!DC77-'Module C Initial'!DC77</f>
        <v>118.79999999999745</v>
      </c>
      <c r="L77" s="31">
        <f ca="1">'Module C Corrected'!DD77-'Module C Initial'!DD77</f>
        <v>115</v>
      </c>
      <c r="M77" s="31">
        <f ca="1">'Module C Corrected'!DE77-'Module C Initial'!DE77</f>
        <v>342.36000000000058</v>
      </c>
      <c r="N77" s="31">
        <f ca="1">'Module C Corrected'!DF77-'Module C Initial'!DF77</f>
        <v>221.48999999999614</v>
      </c>
      <c r="O77" s="31">
        <f ca="1">'Module C Corrected'!DG77-'Module C Initial'!DG77</f>
        <v>766.05000000000291</v>
      </c>
      <c r="P77" s="31">
        <f ca="1">'Module C Corrected'!DH77-'Module C Initial'!DH77</f>
        <v>290.68000000000029</v>
      </c>
      <c r="Q77" s="32">
        <f ca="1">'Module C Corrected'!DI77-'Module C Initial'!DI77</f>
        <v>39.270000000000437</v>
      </c>
      <c r="R77" s="32">
        <f ca="1">'Module C Corrected'!DJ77-'Module C Initial'!DJ77</f>
        <v>15.509999999999991</v>
      </c>
      <c r="S77" s="32">
        <f ca="1">'Module C Corrected'!DK77-'Module C Initial'!DK77</f>
        <v>18.240000000000009</v>
      </c>
      <c r="T77" s="32">
        <f ca="1">'Module C Corrected'!DL77-'Module C Initial'!DL77</f>
        <v>11.220000000000027</v>
      </c>
      <c r="U77" s="32">
        <f ca="1">'Module C Corrected'!DM77-'Module C Initial'!DM77</f>
        <v>10.8599999999999</v>
      </c>
      <c r="V77" s="32">
        <f ca="1">'Module C Corrected'!DN77-'Module C Initial'!DN77</f>
        <v>6.5799999999999841</v>
      </c>
      <c r="W77" s="32">
        <f ca="1">'Module C Corrected'!DO77-'Module C Initial'!DO77</f>
        <v>5.9399999999999977</v>
      </c>
      <c r="X77" s="32">
        <f ca="1">'Module C Corrected'!DP77-'Module C Initial'!DP77</f>
        <v>5.75</v>
      </c>
      <c r="Y77" s="32">
        <f ca="1">'Module C Corrected'!DQ77-'Module C Initial'!DQ77</f>
        <v>17.120000000000118</v>
      </c>
      <c r="Z77" s="32">
        <f ca="1">'Module C Corrected'!DR77-'Module C Initial'!DR77</f>
        <v>11.069999999999936</v>
      </c>
      <c r="AA77" s="32">
        <f ca="1">'Module C Corrected'!DS77-'Module C Initial'!DS77</f>
        <v>38.299999999999727</v>
      </c>
      <c r="AB77" s="32">
        <f ca="1">'Module C Corrected'!DT77-'Module C Initial'!DT77</f>
        <v>14.529999999999973</v>
      </c>
      <c r="AC77" s="31">
        <f ca="1">'Module C Corrected'!DU77-'Module C Initial'!DU77</f>
        <v>253.08000000000175</v>
      </c>
      <c r="AD77" s="31">
        <f ca="1">'Module C Corrected'!DV77-'Module C Initial'!DV77</f>
        <v>99.210000000000036</v>
      </c>
      <c r="AE77" s="31">
        <f ca="1">'Module C Corrected'!DW77-'Module C Initial'!DW77</f>
        <v>115.90999999999985</v>
      </c>
      <c r="AF77" s="31">
        <f ca="1">'Module C Corrected'!DX77-'Module C Initial'!DX77</f>
        <v>70.840000000000146</v>
      </c>
      <c r="AG77" s="31">
        <f ca="1">'Module C Corrected'!DY77-'Module C Initial'!DY77</f>
        <v>68.25</v>
      </c>
      <c r="AH77" s="31">
        <f ca="1">'Module C Corrected'!DZ77-'Module C Initial'!DZ77</f>
        <v>41.069999999999709</v>
      </c>
      <c r="AI77" s="31">
        <f ca="1">'Module C Corrected'!EA77-'Module C Initial'!EA77</f>
        <v>36.920000000000073</v>
      </c>
      <c r="AJ77" s="31">
        <f ca="1">'Module C Corrected'!EB77-'Module C Initial'!EB77</f>
        <v>35.549999999999727</v>
      </c>
      <c r="AK77" s="31">
        <f ca="1">'Module C Corrected'!EC77-'Module C Initial'!EC77</f>
        <v>105.26000000000022</v>
      </c>
      <c r="AL77" s="31">
        <f ca="1">'Module C Corrected'!ED77-'Module C Initial'!ED77</f>
        <v>67.729999999999563</v>
      </c>
      <c r="AM77" s="31">
        <f ca="1">'Module C Corrected'!EE77-'Module C Initial'!EE77</f>
        <v>232.95000000000073</v>
      </c>
      <c r="AN77" s="31">
        <f ca="1">'Module C Corrected'!EF77-'Module C Initial'!EF77</f>
        <v>87.910000000000764</v>
      </c>
      <c r="AO77" s="32">
        <f t="shared" ca="1" si="32"/>
        <v>1077.9000000000051</v>
      </c>
      <c r="AP77" s="32">
        <f t="shared" ca="1" si="32"/>
        <v>424.90000000000032</v>
      </c>
      <c r="AQ77" s="32">
        <f t="shared" ca="1" si="32"/>
        <v>498.95999999999754</v>
      </c>
      <c r="AR77" s="32">
        <f t="shared" ca="1" si="31"/>
        <v>306.36000000000308</v>
      </c>
      <c r="AS77" s="32">
        <f t="shared" ca="1" si="31"/>
        <v>296.34999999999786</v>
      </c>
      <c r="AT77" s="32">
        <f t="shared" ca="1" si="31"/>
        <v>179.06999999999795</v>
      </c>
      <c r="AU77" s="32">
        <f t="shared" ca="1" si="31"/>
        <v>161.65999999999752</v>
      </c>
      <c r="AV77" s="32">
        <f t="shared" ca="1" si="31"/>
        <v>156.29999999999973</v>
      </c>
      <c r="AW77" s="32">
        <f t="shared" ca="1" si="31"/>
        <v>464.74000000000092</v>
      </c>
      <c r="AX77" s="32">
        <f t="shared" ca="1" si="31"/>
        <v>300.28999999999564</v>
      </c>
      <c r="AY77" s="32">
        <f t="shared" ca="1" si="31"/>
        <v>1037.3000000000034</v>
      </c>
      <c r="AZ77" s="32">
        <f t="shared" ca="1" si="31"/>
        <v>393.12000000000103</v>
      </c>
      <c r="BA77" s="31">
        <f t="shared" ca="1" si="57"/>
        <v>9.1999999999999993</v>
      </c>
      <c r="BB77" s="31">
        <f t="shared" ca="1" si="35"/>
        <v>3.63</v>
      </c>
      <c r="BC77" s="31">
        <f t="shared" ca="1" si="36"/>
        <v>4.2699999999999996</v>
      </c>
      <c r="BD77" s="31">
        <f t="shared" ca="1" si="37"/>
        <v>2.63</v>
      </c>
      <c r="BE77" s="31">
        <f t="shared" ca="1" si="38"/>
        <v>2.54</v>
      </c>
      <c r="BF77" s="31">
        <f t="shared" ca="1" si="39"/>
        <v>1.54</v>
      </c>
      <c r="BG77" s="31">
        <f t="shared" ca="1" si="40"/>
        <v>1.39</v>
      </c>
      <c r="BH77" s="31">
        <f t="shared" ca="1" si="41"/>
        <v>1.35</v>
      </c>
      <c r="BI77" s="31">
        <f t="shared" ca="1" si="42"/>
        <v>4.01</v>
      </c>
      <c r="BJ77" s="31">
        <f t="shared" ca="1" si="43"/>
        <v>2.59</v>
      </c>
      <c r="BK77" s="31">
        <f t="shared" ca="1" si="44"/>
        <v>8.9700000000000006</v>
      </c>
      <c r="BL77" s="31">
        <f t="shared" ca="1" si="45"/>
        <v>3.4</v>
      </c>
      <c r="BM77" s="32">
        <f t="shared" ca="1" si="58"/>
        <v>1087.1000000000051</v>
      </c>
      <c r="BN77" s="32">
        <f t="shared" ca="1" si="46"/>
        <v>428.53000000000031</v>
      </c>
      <c r="BO77" s="32">
        <f t="shared" ca="1" si="47"/>
        <v>503.22999999999752</v>
      </c>
      <c r="BP77" s="32">
        <f t="shared" ca="1" si="48"/>
        <v>308.99000000000308</v>
      </c>
      <c r="BQ77" s="32">
        <f t="shared" ca="1" si="49"/>
        <v>298.88999999999788</v>
      </c>
      <c r="BR77" s="32">
        <f t="shared" ca="1" si="50"/>
        <v>180.60999999999794</v>
      </c>
      <c r="BS77" s="32">
        <f t="shared" ca="1" si="51"/>
        <v>163.04999999999751</v>
      </c>
      <c r="BT77" s="32">
        <f t="shared" ca="1" si="52"/>
        <v>157.64999999999972</v>
      </c>
      <c r="BU77" s="32">
        <f t="shared" ca="1" si="53"/>
        <v>468.75000000000091</v>
      </c>
      <c r="BV77" s="32">
        <f t="shared" ca="1" si="54"/>
        <v>302.87999999999562</v>
      </c>
      <c r="BW77" s="32">
        <f t="shared" ca="1" si="55"/>
        <v>1046.2700000000034</v>
      </c>
      <c r="BX77" s="32">
        <f t="shared" ca="1" si="56"/>
        <v>396.520000000001</v>
      </c>
    </row>
    <row r="78" spans="1:76">
      <c r="A78" t="s">
        <v>436</v>
      </c>
      <c r="B78" s="1" t="s">
        <v>129</v>
      </c>
      <c r="C78" t="str">
        <f t="shared" ca="1" si="33"/>
        <v>INT</v>
      </c>
      <c r="D78" t="str">
        <f t="shared" ca="1" si="34"/>
        <v>Interlakes Hydro Facility</v>
      </c>
      <c r="E78" s="31">
        <f ca="1">'Module C Corrected'!CW78-'Module C Initial'!CW78</f>
        <v>0</v>
      </c>
      <c r="F78" s="31">
        <f ca="1">'Module C Corrected'!CX78-'Module C Initial'!CX78</f>
        <v>-1.0000000000218279E-2</v>
      </c>
      <c r="G78" s="31">
        <f ca="1">'Module C Corrected'!CY78-'Module C Initial'!CY78</f>
        <v>-9.9999999999909051E-3</v>
      </c>
      <c r="H78" s="31">
        <f ca="1">'Module C Corrected'!CZ78-'Module C Initial'!CZ78</f>
        <v>0</v>
      </c>
      <c r="I78" s="31">
        <f ca="1">'Module C Corrected'!DA78-'Module C Initial'!DA78</f>
        <v>0</v>
      </c>
      <c r="J78" s="31">
        <f ca="1">'Module C Corrected'!DB78-'Module C Initial'!DB78</f>
        <v>0</v>
      </c>
      <c r="K78" s="31">
        <f ca="1">'Module C Corrected'!DC78-'Module C Initial'!DC78</f>
        <v>0</v>
      </c>
      <c r="L78" s="31">
        <f ca="1">'Module C Corrected'!DD78-'Module C Initial'!DD78</f>
        <v>-9.9999999999909051E-3</v>
      </c>
      <c r="M78" s="31">
        <f ca="1">'Module C Corrected'!DE78-'Module C Initial'!DE78</f>
        <v>0</v>
      </c>
      <c r="N78" s="31">
        <f ca="1">'Module C Corrected'!DF78-'Module C Initial'!DF78</f>
        <v>0</v>
      </c>
      <c r="O78" s="31">
        <f ca="1">'Module C Corrected'!DG78-'Module C Initial'!DG78</f>
        <v>9.9999999997635314E-3</v>
      </c>
      <c r="P78" s="31">
        <f ca="1">'Module C Corrected'!DH78-'Module C Initial'!DH78</f>
        <v>9.9999999997635314E-3</v>
      </c>
      <c r="Q78" s="32">
        <f ca="1">'Module C Corrected'!DI78-'Module C Initial'!DI78</f>
        <v>0</v>
      </c>
      <c r="R78" s="32">
        <f ca="1">'Module C Corrected'!DJ78-'Module C Initial'!DJ78</f>
        <v>0</v>
      </c>
      <c r="S78" s="32">
        <f ca="1">'Module C Corrected'!DK78-'Module C Initial'!DK78</f>
        <v>0</v>
      </c>
      <c r="T78" s="32">
        <f ca="1">'Module C Corrected'!DL78-'Module C Initial'!DL78</f>
        <v>0</v>
      </c>
      <c r="U78" s="32">
        <f ca="1">'Module C Corrected'!DM78-'Module C Initial'!DM78</f>
        <v>0</v>
      </c>
      <c r="V78" s="32">
        <f ca="1">'Module C Corrected'!DN78-'Module C Initial'!DN78</f>
        <v>0</v>
      </c>
      <c r="W78" s="32">
        <f ca="1">'Module C Corrected'!DO78-'Module C Initial'!DO78</f>
        <v>0</v>
      </c>
      <c r="X78" s="32">
        <f ca="1">'Module C Corrected'!DP78-'Module C Initial'!DP78</f>
        <v>0</v>
      </c>
      <c r="Y78" s="32">
        <f ca="1">'Module C Corrected'!DQ78-'Module C Initial'!DQ78</f>
        <v>0</v>
      </c>
      <c r="Z78" s="32">
        <f ca="1">'Module C Corrected'!DR78-'Module C Initial'!DR78</f>
        <v>0</v>
      </c>
      <c r="AA78" s="32">
        <f ca="1">'Module C Corrected'!DS78-'Module C Initial'!DS78</f>
        <v>0</v>
      </c>
      <c r="AB78" s="32">
        <f ca="1">'Module C Corrected'!DT78-'Module C Initial'!DT78</f>
        <v>0</v>
      </c>
      <c r="AC78" s="31">
        <f ca="1">'Module C Corrected'!DU78-'Module C Initial'!DU78</f>
        <v>0</v>
      </c>
      <c r="AD78" s="31">
        <f ca="1">'Module C Corrected'!DV78-'Module C Initial'!DV78</f>
        <v>-1.0000000000047748E-2</v>
      </c>
      <c r="AE78" s="31">
        <f ca="1">'Module C Corrected'!DW78-'Module C Initial'!DW78</f>
        <v>-9.9999999999909051E-3</v>
      </c>
      <c r="AF78" s="31">
        <f ca="1">'Module C Corrected'!DX78-'Module C Initial'!DX78</f>
        <v>0</v>
      </c>
      <c r="AG78" s="31">
        <f ca="1">'Module C Corrected'!DY78-'Module C Initial'!DY78</f>
        <v>0</v>
      </c>
      <c r="AH78" s="31">
        <f ca="1">'Module C Corrected'!DZ78-'Module C Initial'!DZ78</f>
        <v>0</v>
      </c>
      <c r="AI78" s="31">
        <f ca="1">'Module C Corrected'!EA78-'Module C Initial'!EA78</f>
        <v>0</v>
      </c>
      <c r="AJ78" s="31">
        <f ca="1">'Module C Corrected'!EB78-'Module C Initial'!EB78</f>
        <v>0</v>
      </c>
      <c r="AK78" s="31">
        <f ca="1">'Module C Corrected'!EC78-'Module C Initial'!EC78</f>
        <v>0</v>
      </c>
      <c r="AL78" s="31">
        <f ca="1">'Module C Corrected'!ED78-'Module C Initial'!ED78</f>
        <v>0</v>
      </c>
      <c r="AM78" s="31">
        <f ca="1">'Module C Corrected'!EE78-'Module C Initial'!EE78</f>
        <v>0</v>
      </c>
      <c r="AN78" s="31">
        <f ca="1">'Module C Corrected'!EF78-'Module C Initial'!EF78</f>
        <v>0</v>
      </c>
      <c r="AO78" s="32">
        <f t="shared" ca="1" si="32"/>
        <v>0</v>
      </c>
      <c r="AP78" s="32">
        <f t="shared" ca="1" si="32"/>
        <v>-2.0000000000266027E-2</v>
      </c>
      <c r="AQ78" s="32">
        <f t="shared" ca="1" si="32"/>
        <v>-1.999999999998181E-2</v>
      </c>
      <c r="AR78" s="32">
        <f t="shared" ca="1" si="31"/>
        <v>0</v>
      </c>
      <c r="AS78" s="32">
        <f t="shared" ca="1" si="31"/>
        <v>0</v>
      </c>
      <c r="AT78" s="32">
        <f t="shared" ca="1" si="31"/>
        <v>0</v>
      </c>
      <c r="AU78" s="32">
        <f t="shared" ca="1" si="31"/>
        <v>0</v>
      </c>
      <c r="AV78" s="32">
        <f t="shared" ca="1" si="31"/>
        <v>-9.9999999999909051E-3</v>
      </c>
      <c r="AW78" s="32">
        <f t="shared" ca="1" si="31"/>
        <v>0</v>
      </c>
      <c r="AX78" s="32">
        <f t="shared" ca="1" si="31"/>
        <v>0</v>
      </c>
      <c r="AY78" s="32">
        <f t="shared" ca="1" si="31"/>
        <v>9.9999999997635314E-3</v>
      </c>
      <c r="AZ78" s="32">
        <f t="shared" ca="1" si="31"/>
        <v>9.9999999997635314E-3</v>
      </c>
      <c r="BA78" s="31">
        <f t="shared" ca="1" si="57"/>
        <v>0</v>
      </c>
      <c r="BB78" s="31">
        <f t="shared" ca="1" si="35"/>
        <v>0</v>
      </c>
      <c r="BC78" s="31">
        <f t="shared" ca="1" si="36"/>
        <v>0</v>
      </c>
      <c r="BD78" s="31">
        <f t="shared" ca="1" si="37"/>
        <v>0</v>
      </c>
      <c r="BE78" s="31">
        <f t="shared" ca="1" si="38"/>
        <v>0</v>
      </c>
      <c r="BF78" s="31">
        <f t="shared" ca="1" si="39"/>
        <v>0</v>
      </c>
      <c r="BG78" s="31">
        <f t="shared" ca="1" si="40"/>
        <v>0</v>
      </c>
      <c r="BH78" s="31">
        <f t="shared" ca="1" si="41"/>
        <v>0</v>
      </c>
      <c r="BI78" s="31">
        <f t="shared" ca="1" si="42"/>
        <v>0</v>
      </c>
      <c r="BJ78" s="31">
        <f t="shared" ca="1" si="43"/>
        <v>0</v>
      </c>
      <c r="BK78" s="31">
        <f t="shared" ca="1" si="44"/>
        <v>0</v>
      </c>
      <c r="BL78" s="31">
        <f t="shared" ca="1" si="45"/>
        <v>0</v>
      </c>
      <c r="BM78" s="32">
        <f t="shared" ca="1" si="58"/>
        <v>0</v>
      </c>
      <c r="BN78" s="32">
        <f t="shared" ca="1" si="46"/>
        <v>-2.0000000000266027E-2</v>
      </c>
      <c r="BO78" s="32">
        <f t="shared" ca="1" si="47"/>
        <v>-1.999999999998181E-2</v>
      </c>
      <c r="BP78" s="32">
        <f t="shared" ca="1" si="48"/>
        <v>0</v>
      </c>
      <c r="BQ78" s="32">
        <f t="shared" ca="1" si="49"/>
        <v>0</v>
      </c>
      <c r="BR78" s="32">
        <f t="shared" ca="1" si="50"/>
        <v>0</v>
      </c>
      <c r="BS78" s="32">
        <f t="shared" ca="1" si="51"/>
        <v>0</v>
      </c>
      <c r="BT78" s="32">
        <f t="shared" ca="1" si="52"/>
        <v>-9.9999999999909051E-3</v>
      </c>
      <c r="BU78" s="32">
        <f t="shared" ca="1" si="53"/>
        <v>0</v>
      </c>
      <c r="BV78" s="32">
        <f t="shared" ca="1" si="54"/>
        <v>0</v>
      </c>
      <c r="BW78" s="32">
        <f t="shared" ca="1" si="55"/>
        <v>9.9999999997635314E-3</v>
      </c>
      <c r="BX78" s="32">
        <f t="shared" ca="1" si="56"/>
        <v>9.9999999997635314E-3</v>
      </c>
    </row>
    <row r="79" spans="1:76">
      <c r="A79" t="s">
        <v>453</v>
      </c>
      <c r="B79" s="1" t="s">
        <v>81</v>
      </c>
      <c r="C79" t="str">
        <f t="shared" ca="1" si="33"/>
        <v>IOR1</v>
      </c>
      <c r="D79" t="str">
        <f t="shared" ca="1" si="34"/>
        <v>Cold Lake Industrial System</v>
      </c>
      <c r="E79" s="31">
        <f ca="1">'Module C Corrected'!CW79-'Module C Initial'!CW79</f>
        <v>1528.8699999999953</v>
      </c>
      <c r="F79" s="31">
        <f ca="1">'Module C Corrected'!CX79-'Module C Initial'!CX79</f>
        <v>719.97000000000116</v>
      </c>
      <c r="G79" s="31">
        <f ca="1">'Module C Corrected'!CY79-'Module C Initial'!CY79</f>
        <v>570.61999999998079</v>
      </c>
      <c r="H79" s="31">
        <f ca="1">'Module C Corrected'!CZ79-'Module C Initial'!CZ79</f>
        <v>96.649999999999636</v>
      </c>
      <c r="I79" s="31">
        <f ca="1">'Module C Corrected'!DA79-'Module C Initial'!DA79</f>
        <v>159.70999999999913</v>
      </c>
      <c r="J79" s="31">
        <f ca="1">'Module C Corrected'!DB79-'Module C Initial'!DB79</f>
        <v>344.93999999999505</v>
      </c>
      <c r="K79" s="31">
        <f ca="1">'Module C Corrected'!DC79-'Module C Initial'!DC79</f>
        <v>446.02000000000407</v>
      </c>
      <c r="L79" s="31">
        <f ca="1">'Module C Corrected'!DD79-'Module C Initial'!DD79</f>
        <v>439.68999999999505</v>
      </c>
      <c r="M79" s="31">
        <f ca="1">'Module C Corrected'!DE79-'Module C Initial'!DE79</f>
        <v>876.0399999999936</v>
      </c>
      <c r="N79" s="31">
        <f ca="1">'Module C Corrected'!DF79-'Module C Initial'!DF79</f>
        <v>582.58999999999651</v>
      </c>
      <c r="O79" s="31">
        <f ca="1">'Module C Corrected'!DG79-'Module C Initial'!DG79</f>
        <v>650.63000000000466</v>
      </c>
      <c r="P79" s="31">
        <f ca="1">'Module C Corrected'!DH79-'Module C Initial'!DH79</f>
        <v>808.27999999998428</v>
      </c>
      <c r="Q79" s="32">
        <f ca="1">'Module C Corrected'!DI79-'Module C Initial'!DI79</f>
        <v>76.449999999999818</v>
      </c>
      <c r="R79" s="32">
        <f ca="1">'Module C Corrected'!DJ79-'Module C Initial'!DJ79</f>
        <v>36</v>
      </c>
      <c r="S79" s="32">
        <f ca="1">'Module C Corrected'!DK79-'Module C Initial'!DK79</f>
        <v>28.529999999999973</v>
      </c>
      <c r="T79" s="32">
        <f ca="1">'Module C Corrected'!DL79-'Module C Initial'!DL79</f>
        <v>4.8400000000000034</v>
      </c>
      <c r="U79" s="32">
        <f ca="1">'Module C Corrected'!DM79-'Module C Initial'!DM79</f>
        <v>7.9800000000000182</v>
      </c>
      <c r="V79" s="32">
        <f ca="1">'Module C Corrected'!DN79-'Module C Initial'!DN79</f>
        <v>17.25</v>
      </c>
      <c r="W79" s="32">
        <f ca="1">'Module C Corrected'!DO79-'Module C Initial'!DO79</f>
        <v>22.300000000000068</v>
      </c>
      <c r="X79" s="32">
        <f ca="1">'Module C Corrected'!DP79-'Module C Initial'!DP79</f>
        <v>21.980000000000018</v>
      </c>
      <c r="Y79" s="32">
        <f ca="1">'Module C Corrected'!DQ79-'Module C Initial'!DQ79</f>
        <v>43.799999999999955</v>
      </c>
      <c r="Z79" s="32">
        <f ca="1">'Module C Corrected'!DR79-'Module C Initial'!DR79</f>
        <v>29.130000000000109</v>
      </c>
      <c r="AA79" s="32">
        <f ca="1">'Module C Corrected'!DS79-'Module C Initial'!DS79</f>
        <v>32.540000000000191</v>
      </c>
      <c r="AB79" s="32">
        <f ca="1">'Module C Corrected'!DT79-'Module C Initial'!DT79</f>
        <v>40.410000000000082</v>
      </c>
      <c r="AC79" s="31">
        <f ca="1">'Module C Corrected'!DU79-'Module C Initial'!DU79</f>
        <v>492.54999999999927</v>
      </c>
      <c r="AD79" s="31">
        <f ca="1">'Module C Corrected'!DV79-'Module C Initial'!DV79</f>
        <v>230.26999999999953</v>
      </c>
      <c r="AE79" s="31">
        <f ca="1">'Module C Corrected'!DW79-'Module C Initial'!DW79</f>
        <v>181.30999999999949</v>
      </c>
      <c r="AF79" s="31">
        <f ca="1">'Module C Corrected'!DX79-'Module C Initial'!DX79</f>
        <v>30.519999999999982</v>
      </c>
      <c r="AG79" s="31">
        <f ca="1">'Module C Corrected'!DY79-'Module C Initial'!DY79</f>
        <v>50.180000000000064</v>
      </c>
      <c r="AH79" s="31">
        <f ca="1">'Module C Corrected'!DZ79-'Module C Initial'!DZ79</f>
        <v>107.78999999999996</v>
      </c>
      <c r="AI79" s="31">
        <f ca="1">'Module C Corrected'!EA79-'Module C Initial'!EA79</f>
        <v>138.64000000000033</v>
      </c>
      <c r="AJ79" s="31">
        <f ca="1">'Module C Corrected'!EB79-'Module C Initial'!EB79</f>
        <v>135.92000000000007</v>
      </c>
      <c r="AK79" s="31">
        <f ca="1">'Module C Corrected'!EC79-'Module C Initial'!EC79</f>
        <v>269.31999999999971</v>
      </c>
      <c r="AL79" s="31">
        <f ca="1">'Module C Corrected'!ED79-'Module C Initial'!ED79</f>
        <v>178.15000000000055</v>
      </c>
      <c r="AM79" s="31">
        <f ca="1">'Module C Corrected'!EE79-'Module C Initial'!EE79</f>
        <v>197.85000000000036</v>
      </c>
      <c r="AN79" s="31">
        <f ca="1">'Module C Corrected'!EF79-'Module C Initial'!EF79</f>
        <v>244.46000000000095</v>
      </c>
      <c r="AO79" s="32">
        <f t="shared" ca="1" si="32"/>
        <v>2097.8699999999944</v>
      </c>
      <c r="AP79" s="32">
        <f t="shared" ca="1" si="32"/>
        <v>986.24000000000069</v>
      </c>
      <c r="AQ79" s="32">
        <f t="shared" ca="1" si="32"/>
        <v>780.45999999998025</v>
      </c>
      <c r="AR79" s="32">
        <f t="shared" ca="1" si="31"/>
        <v>132.00999999999962</v>
      </c>
      <c r="AS79" s="32">
        <f t="shared" ca="1" si="31"/>
        <v>217.86999999999921</v>
      </c>
      <c r="AT79" s="32">
        <f t="shared" ca="1" si="31"/>
        <v>469.97999999999502</v>
      </c>
      <c r="AU79" s="32">
        <f t="shared" ca="1" si="31"/>
        <v>606.96000000000447</v>
      </c>
      <c r="AV79" s="32">
        <f t="shared" ca="1" si="31"/>
        <v>597.58999999999514</v>
      </c>
      <c r="AW79" s="32">
        <f t="shared" ca="1" si="31"/>
        <v>1189.1599999999933</v>
      </c>
      <c r="AX79" s="32">
        <f t="shared" ca="1" si="31"/>
        <v>789.86999999999716</v>
      </c>
      <c r="AY79" s="32">
        <f t="shared" ca="1" si="31"/>
        <v>881.02000000000521</v>
      </c>
      <c r="AZ79" s="32">
        <f t="shared" ca="1" si="31"/>
        <v>1093.1499999999853</v>
      </c>
      <c r="BA79" s="31">
        <f t="shared" ca="1" si="57"/>
        <v>17.91</v>
      </c>
      <c r="BB79" s="31">
        <f t="shared" ca="1" si="35"/>
        <v>8.43</v>
      </c>
      <c r="BC79" s="31">
        <f t="shared" ca="1" si="36"/>
        <v>6.68</v>
      </c>
      <c r="BD79" s="31">
        <f t="shared" ca="1" si="37"/>
        <v>1.1299999999999999</v>
      </c>
      <c r="BE79" s="31">
        <f t="shared" ca="1" si="38"/>
        <v>1.87</v>
      </c>
      <c r="BF79" s="31">
        <f t="shared" ca="1" si="39"/>
        <v>4.04</v>
      </c>
      <c r="BG79" s="31">
        <f t="shared" ca="1" si="40"/>
        <v>5.22</v>
      </c>
      <c r="BH79" s="31">
        <f t="shared" ca="1" si="41"/>
        <v>5.15</v>
      </c>
      <c r="BI79" s="31">
        <f t="shared" ca="1" si="42"/>
        <v>10.26</v>
      </c>
      <c r="BJ79" s="31">
        <f t="shared" ca="1" si="43"/>
        <v>6.82</v>
      </c>
      <c r="BK79" s="31">
        <f t="shared" ca="1" si="44"/>
        <v>7.62</v>
      </c>
      <c r="BL79" s="31">
        <f t="shared" ca="1" si="45"/>
        <v>9.4700000000000006</v>
      </c>
      <c r="BM79" s="32">
        <f t="shared" ca="1" si="58"/>
        <v>2115.7799999999943</v>
      </c>
      <c r="BN79" s="32">
        <f t="shared" ca="1" si="46"/>
        <v>994.67000000000064</v>
      </c>
      <c r="BO79" s="32">
        <f t="shared" ca="1" si="47"/>
        <v>787.1399999999802</v>
      </c>
      <c r="BP79" s="32">
        <f t="shared" ca="1" si="48"/>
        <v>133.13999999999962</v>
      </c>
      <c r="BQ79" s="32">
        <f t="shared" ca="1" si="49"/>
        <v>219.73999999999921</v>
      </c>
      <c r="BR79" s="32">
        <f t="shared" ca="1" si="50"/>
        <v>474.01999999999504</v>
      </c>
      <c r="BS79" s="32">
        <f t="shared" ca="1" si="51"/>
        <v>612.1800000000045</v>
      </c>
      <c r="BT79" s="32">
        <f t="shared" ca="1" si="52"/>
        <v>602.73999999999512</v>
      </c>
      <c r="BU79" s="32">
        <f t="shared" ca="1" si="53"/>
        <v>1199.4199999999933</v>
      </c>
      <c r="BV79" s="32">
        <f t="shared" ca="1" si="54"/>
        <v>796.68999999999721</v>
      </c>
      <c r="BW79" s="32">
        <f t="shared" ca="1" si="55"/>
        <v>888.64000000000522</v>
      </c>
      <c r="BX79" s="32">
        <f t="shared" ca="1" si="56"/>
        <v>1102.6199999999853</v>
      </c>
    </row>
    <row r="80" spans="1:76">
      <c r="A80" t="s">
        <v>436</v>
      </c>
      <c r="B80" s="1" t="s">
        <v>130</v>
      </c>
      <c r="C80" t="str">
        <f t="shared" ca="1" si="33"/>
        <v>KAN</v>
      </c>
      <c r="D80" t="str">
        <f t="shared" ca="1" si="34"/>
        <v>Kananaskis Hydro Facility</v>
      </c>
      <c r="E80" s="31">
        <f ca="1">'Module C Corrected'!CW80-'Module C Initial'!CW80</f>
        <v>68.75</v>
      </c>
      <c r="F80" s="31">
        <f ca="1">'Module C Corrected'!CX80-'Module C Initial'!CX80</f>
        <v>33.429999999998472</v>
      </c>
      <c r="G80" s="31">
        <f ca="1">'Module C Corrected'!CY80-'Module C Initial'!CY80</f>
        <v>25.270000000000437</v>
      </c>
      <c r="H80" s="31">
        <f ca="1">'Module C Corrected'!CZ80-'Module C Initial'!CZ80</f>
        <v>17.289999999999054</v>
      </c>
      <c r="I80" s="31">
        <f ca="1">'Module C Corrected'!DA80-'Module C Initial'!DA80</f>
        <v>21.139999999999418</v>
      </c>
      <c r="J80" s="31">
        <f ca="1">'Module C Corrected'!DB80-'Module C Initial'!DB80</f>
        <v>44.369999999998981</v>
      </c>
      <c r="K80" s="31">
        <f ca="1">'Module C Corrected'!DC80-'Module C Initial'!DC80</f>
        <v>52.819999999999709</v>
      </c>
      <c r="L80" s="31">
        <f ca="1">'Module C Corrected'!DD80-'Module C Initial'!DD80</f>
        <v>36.159999999999854</v>
      </c>
      <c r="M80" s="31">
        <f ca="1">'Module C Corrected'!DE80-'Module C Initial'!DE80</f>
        <v>67.939999999995052</v>
      </c>
      <c r="N80" s="31">
        <f ca="1">'Module C Corrected'!DF80-'Module C Initial'!DF80</f>
        <v>20.239999999999782</v>
      </c>
      <c r="O80" s="31">
        <f ca="1">'Module C Corrected'!DG80-'Module C Initial'!DG80</f>
        <v>27.790000000000873</v>
      </c>
      <c r="P80" s="31">
        <f ca="1">'Module C Corrected'!DH80-'Module C Initial'!DH80</f>
        <v>32.909999999999854</v>
      </c>
      <c r="Q80" s="32">
        <f ca="1">'Module C Corrected'!DI80-'Module C Initial'!DI80</f>
        <v>3.4399999999998272</v>
      </c>
      <c r="R80" s="32">
        <f ca="1">'Module C Corrected'!DJ80-'Module C Initial'!DJ80</f>
        <v>1.6699999999999591</v>
      </c>
      <c r="S80" s="32">
        <f ca="1">'Module C Corrected'!DK80-'Module C Initial'!DK80</f>
        <v>1.2599999999999909</v>
      </c>
      <c r="T80" s="32">
        <f ca="1">'Module C Corrected'!DL80-'Module C Initial'!DL80</f>
        <v>0.86000000000001364</v>
      </c>
      <c r="U80" s="32">
        <f ca="1">'Module C Corrected'!DM80-'Module C Initial'!DM80</f>
        <v>1.0600000000000023</v>
      </c>
      <c r="V80" s="32">
        <f ca="1">'Module C Corrected'!DN80-'Module C Initial'!DN80</f>
        <v>2.2200000000000273</v>
      </c>
      <c r="W80" s="32">
        <f ca="1">'Module C Corrected'!DO80-'Module C Initial'!DO80</f>
        <v>2.6399999999999864</v>
      </c>
      <c r="X80" s="32">
        <f ca="1">'Module C Corrected'!DP80-'Module C Initial'!DP80</f>
        <v>1.8100000000000591</v>
      </c>
      <c r="Y80" s="32">
        <f ca="1">'Module C Corrected'!DQ80-'Module C Initial'!DQ80</f>
        <v>3.3899999999998727</v>
      </c>
      <c r="Z80" s="32">
        <f ca="1">'Module C Corrected'!DR80-'Module C Initial'!DR80</f>
        <v>1.0099999999999909</v>
      </c>
      <c r="AA80" s="32">
        <f ca="1">'Module C Corrected'!DS80-'Module C Initial'!DS80</f>
        <v>1.3899999999999864</v>
      </c>
      <c r="AB80" s="32">
        <f ca="1">'Module C Corrected'!DT80-'Module C Initial'!DT80</f>
        <v>1.6499999999999773</v>
      </c>
      <c r="AC80" s="31">
        <f ca="1">'Module C Corrected'!DU80-'Module C Initial'!DU80</f>
        <v>22.149999999999636</v>
      </c>
      <c r="AD80" s="31">
        <f ca="1">'Module C Corrected'!DV80-'Module C Initial'!DV80</f>
        <v>10.700000000000273</v>
      </c>
      <c r="AE80" s="31">
        <f ca="1">'Module C Corrected'!DW80-'Module C Initial'!DW80</f>
        <v>8.0300000000002001</v>
      </c>
      <c r="AF80" s="31">
        <f ca="1">'Module C Corrected'!DX80-'Module C Initial'!DX80</f>
        <v>5.4600000000000364</v>
      </c>
      <c r="AG80" s="31">
        <f ca="1">'Module C Corrected'!DY80-'Module C Initial'!DY80</f>
        <v>6.6400000000003274</v>
      </c>
      <c r="AH80" s="31">
        <f ca="1">'Module C Corrected'!DZ80-'Module C Initial'!DZ80</f>
        <v>13.860000000000582</v>
      </c>
      <c r="AI80" s="31">
        <f ca="1">'Module C Corrected'!EA80-'Module C Initial'!EA80</f>
        <v>16.409999999999854</v>
      </c>
      <c r="AJ80" s="31">
        <f ca="1">'Module C Corrected'!EB80-'Module C Initial'!EB80</f>
        <v>11.179999999999836</v>
      </c>
      <c r="AK80" s="31">
        <f ca="1">'Module C Corrected'!EC80-'Module C Initial'!EC80</f>
        <v>20.880000000000109</v>
      </c>
      <c r="AL80" s="31">
        <f ca="1">'Module C Corrected'!ED80-'Module C Initial'!ED80</f>
        <v>6.1900000000000546</v>
      </c>
      <c r="AM80" s="31">
        <f ca="1">'Module C Corrected'!EE80-'Module C Initial'!EE80</f>
        <v>8.4500000000002728</v>
      </c>
      <c r="AN80" s="31">
        <f ca="1">'Module C Corrected'!EF80-'Module C Initial'!EF80</f>
        <v>9.9499999999998181</v>
      </c>
      <c r="AO80" s="32">
        <f t="shared" ca="1" si="32"/>
        <v>94.339999999999463</v>
      </c>
      <c r="AP80" s="32">
        <f t="shared" ca="1" si="32"/>
        <v>45.799999999998704</v>
      </c>
      <c r="AQ80" s="32">
        <f t="shared" ca="1" si="32"/>
        <v>34.560000000000628</v>
      </c>
      <c r="AR80" s="32">
        <f t="shared" ca="1" si="31"/>
        <v>23.609999999999104</v>
      </c>
      <c r="AS80" s="32">
        <f t="shared" ca="1" si="31"/>
        <v>28.839999999999748</v>
      </c>
      <c r="AT80" s="32">
        <f t="shared" ca="1" si="31"/>
        <v>60.449999999999591</v>
      </c>
      <c r="AU80" s="32">
        <f t="shared" ca="1" si="31"/>
        <v>71.86999999999955</v>
      </c>
      <c r="AV80" s="32">
        <f t="shared" ca="1" si="31"/>
        <v>49.14999999999975</v>
      </c>
      <c r="AW80" s="32">
        <f t="shared" ca="1" si="31"/>
        <v>92.209999999995034</v>
      </c>
      <c r="AX80" s="32">
        <f t="shared" ca="1" si="31"/>
        <v>27.439999999999827</v>
      </c>
      <c r="AY80" s="32">
        <f t="shared" ca="1" si="31"/>
        <v>37.630000000001132</v>
      </c>
      <c r="AZ80" s="32">
        <f t="shared" ca="1" si="31"/>
        <v>44.50999999999965</v>
      </c>
      <c r="BA80" s="31">
        <f t="shared" ca="1" si="57"/>
        <v>0.81</v>
      </c>
      <c r="BB80" s="31">
        <f t="shared" ca="1" si="35"/>
        <v>0.39</v>
      </c>
      <c r="BC80" s="31">
        <f t="shared" ca="1" si="36"/>
        <v>0.3</v>
      </c>
      <c r="BD80" s="31">
        <f t="shared" ca="1" si="37"/>
        <v>0.2</v>
      </c>
      <c r="BE80" s="31">
        <f t="shared" ca="1" si="38"/>
        <v>0.25</v>
      </c>
      <c r="BF80" s="31">
        <f t="shared" ca="1" si="39"/>
        <v>0.52</v>
      </c>
      <c r="BG80" s="31">
        <f t="shared" ca="1" si="40"/>
        <v>0.62</v>
      </c>
      <c r="BH80" s="31">
        <f t="shared" ca="1" si="41"/>
        <v>0.42</v>
      </c>
      <c r="BI80" s="31">
        <f t="shared" ca="1" si="42"/>
        <v>0.8</v>
      </c>
      <c r="BJ80" s="31">
        <f t="shared" ca="1" si="43"/>
        <v>0.24</v>
      </c>
      <c r="BK80" s="31">
        <f t="shared" ca="1" si="44"/>
        <v>0.33</v>
      </c>
      <c r="BL80" s="31">
        <f t="shared" ca="1" si="45"/>
        <v>0.39</v>
      </c>
      <c r="BM80" s="32">
        <f t="shared" ca="1" si="58"/>
        <v>95.149999999999466</v>
      </c>
      <c r="BN80" s="32">
        <f t="shared" ca="1" si="46"/>
        <v>46.189999999998705</v>
      </c>
      <c r="BO80" s="32">
        <f t="shared" ca="1" si="47"/>
        <v>34.860000000000625</v>
      </c>
      <c r="BP80" s="32">
        <f t="shared" ca="1" si="48"/>
        <v>23.809999999999103</v>
      </c>
      <c r="BQ80" s="32">
        <f t="shared" ca="1" si="49"/>
        <v>29.089999999999748</v>
      </c>
      <c r="BR80" s="32">
        <f t="shared" ca="1" si="50"/>
        <v>60.969999999999594</v>
      </c>
      <c r="BS80" s="32">
        <f t="shared" ca="1" si="51"/>
        <v>72.489999999999554</v>
      </c>
      <c r="BT80" s="32">
        <f t="shared" ca="1" si="52"/>
        <v>49.569999999999752</v>
      </c>
      <c r="BU80" s="32">
        <f t="shared" ca="1" si="53"/>
        <v>93.009999999995031</v>
      </c>
      <c r="BV80" s="32">
        <f t="shared" ca="1" si="54"/>
        <v>27.679999999999826</v>
      </c>
      <c r="BW80" s="32">
        <f t="shared" ca="1" si="55"/>
        <v>37.960000000001131</v>
      </c>
      <c r="BX80" s="32">
        <f t="shared" ca="1" si="56"/>
        <v>44.89999999999965</v>
      </c>
    </row>
    <row r="81" spans="1:76">
      <c r="A81" t="s">
        <v>434</v>
      </c>
      <c r="B81" s="1" t="s">
        <v>63</v>
      </c>
      <c r="C81" t="str">
        <f t="shared" ca="1" si="33"/>
        <v>KH1</v>
      </c>
      <c r="D81" t="str">
        <f t="shared" ca="1" si="34"/>
        <v>Keephills #1</v>
      </c>
      <c r="E81" s="31">
        <f ca="1">'Module C Corrected'!CW81-'Module C Initial'!CW81</f>
        <v>1780.0600000000559</v>
      </c>
      <c r="F81" s="31">
        <f ca="1">'Module C Corrected'!CX81-'Module C Initial'!CX81</f>
        <v>1211.5500000000466</v>
      </c>
      <c r="G81" s="31">
        <f ca="1">'Module C Corrected'!CY81-'Module C Initial'!CY81</f>
        <v>1206.0500000000466</v>
      </c>
      <c r="H81" s="31">
        <f ca="1">'Module C Corrected'!CZ81-'Module C Initial'!CZ81</f>
        <v>325.47000000000116</v>
      </c>
      <c r="I81" s="31">
        <f ca="1">'Module C Corrected'!DA81-'Module C Initial'!DA81</f>
        <v>6.8699999999998909</v>
      </c>
      <c r="J81" s="31">
        <f ca="1">'Module C Corrected'!DB81-'Module C Initial'!DB81</f>
        <v>805.45000000006985</v>
      </c>
      <c r="K81" s="31">
        <f ca="1">'Module C Corrected'!DC81-'Module C Initial'!DC81</f>
        <v>1169.8200000000652</v>
      </c>
      <c r="L81" s="31">
        <f ca="1">'Module C Corrected'!DD81-'Module C Initial'!DD81</f>
        <v>967.30000000004657</v>
      </c>
      <c r="M81" s="31">
        <f ca="1">'Module C Corrected'!DE81-'Module C Initial'!DE81</f>
        <v>1995.7199999999721</v>
      </c>
      <c r="N81" s="31">
        <f ca="1">'Module C Corrected'!DF81-'Module C Initial'!DF81</f>
        <v>970.42000000004191</v>
      </c>
      <c r="O81" s="31">
        <f ca="1">'Module C Corrected'!DG81-'Module C Initial'!DG81</f>
        <v>1366.2299999999814</v>
      </c>
      <c r="P81" s="31">
        <f ca="1">'Module C Corrected'!DH81-'Module C Initial'!DH81</f>
        <v>1520.9399999999441</v>
      </c>
      <c r="Q81" s="32">
        <f ca="1">'Module C Corrected'!DI81-'Module C Initial'!DI81</f>
        <v>89</v>
      </c>
      <c r="R81" s="32">
        <f ca="1">'Module C Corrected'!DJ81-'Module C Initial'!DJ81</f>
        <v>60.579999999999927</v>
      </c>
      <c r="S81" s="32">
        <f ca="1">'Module C Corrected'!DK81-'Module C Initial'!DK81</f>
        <v>60.300000000000182</v>
      </c>
      <c r="T81" s="32">
        <f ca="1">'Module C Corrected'!DL81-'Module C Initial'!DL81</f>
        <v>16.279999999999745</v>
      </c>
      <c r="U81" s="32">
        <f ca="1">'Module C Corrected'!DM81-'Module C Initial'!DM81</f>
        <v>0.33999999999999631</v>
      </c>
      <c r="V81" s="32">
        <f ca="1">'Module C Corrected'!DN81-'Module C Initial'!DN81</f>
        <v>40.270000000000437</v>
      </c>
      <c r="W81" s="32">
        <f ca="1">'Module C Corrected'!DO81-'Module C Initial'!DO81</f>
        <v>58.489999999999782</v>
      </c>
      <c r="X81" s="32">
        <f ca="1">'Module C Corrected'!DP81-'Module C Initial'!DP81</f>
        <v>48.359999999999673</v>
      </c>
      <c r="Y81" s="32">
        <f ca="1">'Module C Corrected'!DQ81-'Module C Initial'!DQ81</f>
        <v>99.790000000000873</v>
      </c>
      <c r="Z81" s="32">
        <f ca="1">'Module C Corrected'!DR81-'Module C Initial'!DR81</f>
        <v>48.520000000000437</v>
      </c>
      <c r="AA81" s="32">
        <f ca="1">'Module C Corrected'!DS81-'Module C Initial'!DS81</f>
        <v>68.31000000000131</v>
      </c>
      <c r="AB81" s="32">
        <f ca="1">'Module C Corrected'!DT81-'Module C Initial'!DT81</f>
        <v>76.049999999999272</v>
      </c>
      <c r="AC81" s="31">
        <f ca="1">'Module C Corrected'!DU81-'Module C Initial'!DU81</f>
        <v>573.48000000001048</v>
      </c>
      <c r="AD81" s="31">
        <f ca="1">'Module C Corrected'!DV81-'Module C Initial'!DV81</f>
        <v>387.5</v>
      </c>
      <c r="AE81" s="31">
        <f ca="1">'Module C Corrected'!DW81-'Module C Initial'!DW81</f>
        <v>383.19000000000233</v>
      </c>
      <c r="AF81" s="31">
        <f ca="1">'Module C Corrected'!DX81-'Module C Initial'!DX81</f>
        <v>102.79000000000087</v>
      </c>
      <c r="AG81" s="31">
        <f ca="1">'Module C Corrected'!DY81-'Module C Initial'!DY81</f>
        <v>2.1499999999999773</v>
      </c>
      <c r="AH81" s="31">
        <f ca="1">'Module C Corrected'!DZ81-'Module C Initial'!DZ81</f>
        <v>251.68000000000029</v>
      </c>
      <c r="AI81" s="31">
        <f ca="1">'Module C Corrected'!EA81-'Module C Initial'!EA81</f>
        <v>363.61000000000058</v>
      </c>
      <c r="AJ81" s="31">
        <f ca="1">'Module C Corrected'!EB81-'Module C Initial'!EB81</f>
        <v>299.0199999999968</v>
      </c>
      <c r="AK81" s="31">
        <f ca="1">'Module C Corrected'!EC81-'Module C Initial'!EC81</f>
        <v>613.55000000000291</v>
      </c>
      <c r="AL81" s="31">
        <f ca="1">'Module C Corrected'!ED81-'Module C Initial'!ED81</f>
        <v>296.73999999999796</v>
      </c>
      <c r="AM81" s="31">
        <f ca="1">'Module C Corrected'!EE81-'Module C Initial'!EE81</f>
        <v>415.45000000000437</v>
      </c>
      <c r="AN81" s="31">
        <f ca="1">'Module C Corrected'!EF81-'Module C Initial'!EF81</f>
        <v>460</v>
      </c>
      <c r="AO81" s="32">
        <f t="shared" ca="1" si="32"/>
        <v>2442.5400000000664</v>
      </c>
      <c r="AP81" s="32">
        <f t="shared" ca="1" si="32"/>
        <v>1659.6300000000465</v>
      </c>
      <c r="AQ81" s="32">
        <f t="shared" ca="1" si="32"/>
        <v>1649.5400000000491</v>
      </c>
      <c r="AR81" s="32">
        <f t="shared" ca="1" si="31"/>
        <v>444.54000000000178</v>
      </c>
      <c r="AS81" s="32">
        <f t="shared" ca="1" si="31"/>
        <v>9.3599999999998644</v>
      </c>
      <c r="AT81" s="32">
        <f t="shared" ca="1" si="31"/>
        <v>1097.4000000000706</v>
      </c>
      <c r="AU81" s="32">
        <f t="shared" ca="1" si="31"/>
        <v>1591.9200000000656</v>
      </c>
      <c r="AV81" s="32">
        <f t="shared" ca="1" si="31"/>
        <v>1314.680000000043</v>
      </c>
      <c r="AW81" s="32">
        <f t="shared" ca="1" si="31"/>
        <v>2709.0599999999758</v>
      </c>
      <c r="AX81" s="32">
        <f t="shared" ca="1" si="31"/>
        <v>1315.6800000000403</v>
      </c>
      <c r="AY81" s="32">
        <f t="shared" ca="1" si="31"/>
        <v>1849.989999999987</v>
      </c>
      <c r="AZ81" s="32">
        <f t="shared" ca="1" si="31"/>
        <v>2056.9899999999434</v>
      </c>
      <c r="BA81" s="31">
        <f t="shared" ca="1" si="57"/>
        <v>20.85</v>
      </c>
      <c r="BB81" s="31">
        <f t="shared" ca="1" si="35"/>
        <v>14.19</v>
      </c>
      <c r="BC81" s="31">
        <f t="shared" ca="1" si="36"/>
        <v>14.13</v>
      </c>
      <c r="BD81" s="31">
        <f t="shared" ca="1" si="37"/>
        <v>3.81</v>
      </c>
      <c r="BE81" s="31">
        <f t="shared" ca="1" si="38"/>
        <v>0.08</v>
      </c>
      <c r="BF81" s="31">
        <f t="shared" ca="1" si="39"/>
        <v>9.43</v>
      </c>
      <c r="BG81" s="31">
        <f t="shared" ca="1" si="40"/>
        <v>13.7</v>
      </c>
      <c r="BH81" s="31">
        <f t="shared" ca="1" si="41"/>
        <v>11.33</v>
      </c>
      <c r="BI81" s="31">
        <f t="shared" ca="1" si="42"/>
        <v>23.37</v>
      </c>
      <c r="BJ81" s="31">
        <f t="shared" ca="1" si="43"/>
        <v>11.37</v>
      </c>
      <c r="BK81" s="31">
        <f t="shared" ca="1" si="44"/>
        <v>16</v>
      </c>
      <c r="BL81" s="31">
        <f t="shared" ca="1" si="45"/>
        <v>17.809999999999999</v>
      </c>
      <c r="BM81" s="32">
        <f t="shared" ca="1" si="58"/>
        <v>2463.3900000000663</v>
      </c>
      <c r="BN81" s="32">
        <f t="shared" ca="1" si="46"/>
        <v>1673.8200000000465</v>
      </c>
      <c r="BO81" s="32">
        <f t="shared" ca="1" si="47"/>
        <v>1663.6700000000492</v>
      </c>
      <c r="BP81" s="32">
        <f t="shared" ca="1" si="48"/>
        <v>448.35000000000178</v>
      </c>
      <c r="BQ81" s="32">
        <f t="shared" ca="1" si="49"/>
        <v>9.4399999999998645</v>
      </c>
      <c r="BR81" s="32">
        <f t="shared" ca="1" si="50"/>
        <v>1106.8300000000706</v>
      </c>
      <c r="BS81" s="32">
        <f t="shared" ca="1" si="51"/>
        <v>1605.6200000000656</v>
      </c>
      <c r="BT81" s="32">
        <f t="shared" ca="1" si="52"/>
        <v>1326.010000000043</v>
      </c>
      <c r="BU81" s="32">
        <f t="shared" ca="1" si="53"/>
        <v>2732.4299999999757</v>
      </c>
      <c r="BV81" s="32">
        <f t="shared" ca="1" si="54"/>
        <v>1327.0500000000402</v>
      </c>
      <c r="BW81" s="32">
        <f t="shared" ca="1" si="55"/>
        <v>1865.989999999987</v>
      </c>
      <c r="BX81" s="32">
        <f t="shared" ca="1" si="56"/>
        <v>2074.7999999999433</v>
      </c>
    </row>
    <row r="82" spans="1:76">
      <c r="A82" t="s">
        <v>434</v>
      </c>
      <c r="B82" s="1" t="s">
        <v>64</v>
      </c>
      <c r="C82" t="str">
        <f t="shared" ca="1" si="33"/>
        <v>KH2</v>
      </c>
      <c r="D82" t="str">
        <f t="shared" ca="1" si="34"/>
        <v>Keephills #2</v>
      </c>
      <c r="E82" s="31">
        <f ca="1">'Module C Corrected'!CW82-'Module C Initial'!CW82</f>
        <v>2620.0700000000652</v>
      </c>
      <c r="F82" s="31">
        <f ca="1">'Module C Corrected'!CX82-'Module C Initial'!CX82</f>
        <v>562.19000000000233</v>
      </c>
      <c r="G82" s="31">
        <f ca="1">'Module C Corrected'!CY82-'Module C Initial'!CY82</f>
        <v>124.47000000000116</v>
      </c>
      <c r="H82" s="31">
        <f ca="1">'Module C Corrected'!CZ82-'Module C Initial'!CZ82</f>
        <v>698.10999999998603</v>
      </c>
      <c r="I82" s="31">
        <f ca="1">'Module C Corrected'!DA82-'Module C Initial'!DA82</f>
        <v>819.73999999999069</v>
      </c>
      <c r="J82" s="31">
        <f ca="1">'Module C Corrected'!DB82-'Module C Initial'!DB82</f>
        <v>906.85999999998603</v>
      </c>
      <c r="K82" s="31">
        <f ca="1">'Module C Corrected'!DC82-'Module C Initial'!DC82</f>
        <v>1164.609999999986</v>
      </c>
      <c r="L82" s="31">
        <f ca="1">'Module C Corrected'!DD82-'Module C Initial'!DD82</f>
        <v>972.84999999997672</v>
      </c>
      <c r="M82" s="31">
        <f ca="1">'Module C Corrected'!DE82-'Module C Initial'!DE82</f>
        <v>1461.5699999999488</v>
      </c>
      <c r="N82" s="31">
        <f ca="1">'Module C Corrected'!DF82-'Module C Initial'!DF82</f>
        <v>909.89000000001397</v>
      </c>
      <c r="O82" s="31">
        <f ca="1">'Module C Corrected'!DG82-'Module C Initial'!DG82</f>
        <v>1147.890000000014</v>
      </c>
      <c r="P82" s="31">
        <f ca="1">'Module C Corrected'!DH82-'Module C Initial'!DH82</f>
        <v>1513.2999999998137</v>
      </c>
      <c r="Q82" s="32">
        <f ca="1">'Module C Corrected'!DI82-'Module C Initial'!DI82</f>
        <v>131</v>
      </c>
      <c r="R82" s="32">
        <f ca="1">'Module C Corrected'!DJ82-'Module C Initial'!DJ82</f>
        <v>28.110000000000127</v>
      </c>
      <c r="S82" s="32">
        <f ca="1">'Module C Corrected'!DK82-'Module C Initial'!DK82</f>
        <v>6.2200000000000273</v>
      </c>
      <c r="T82" s="32">
        <f ca="1">'Module C Corrected'!DL82-'Module C Initial'!DL82</f>
        <v>34.909999999999854</v>
      </c>
      <c r="U82" s="32">
        <f ca="1">'Module C Corrected'!DM82-'Module C Initial'!DM82</f>
        <v>40.990000000000691</v>
      </c>
      <c r="V82" s="32">
        <f ca="1">'Module C Corrected'!DN82-'Module C Initial'!DN82</f>
        <v>45.349999999999454</v>
      </c>
      <c r="W82" s="32">
        <f ca="1">'Module C Corrected'!DO82-'Module C Initial'!DO82</f>
        <v>58.230000000000473</v>
      </c>
      <c r="X82" s="32">
        <f ca="1">'Module C Corrected'!DP82-'Module C Initial'!DP82</f>
        <v>48.640000000000327</v>
      </c>
      <c r="Y82" s="32">
        <f ca="1">'Module C Corrected'!DQ82-'Module C Initial'!DQ82</f>
        <v>73.079999999999927</v>
      </c>
      <c r="Z82" s="32">
        <f ca="1">'Module C Corrected'!DR82-'Module C Initial'!DR82</f>
        <v>45.5</v>
      </c>
      <c r="AA82" s="32">
        <f ca="1">'Module C Corrected'!DS82-'Module C Initial'!DS82</f>
        <v>57.399999999999636</v>
      </c>
      <c r="AB82" s="32">
        <f ca="1">'Module C Corrected'!DT82-'Module C Initial'!DT82</f>
        <v>75.670000000000073</v>
      </c>
      <c r="AC82" s="31">
        <f ca="1">'Module C Corrected'!DU82-'Module C Initial'!DU82</f>
        <v>844.09999999999127</v>
      </c>
      <c r="AD82" s="31">
        <f ca="1">'Module C Corrected'!DV82-'Module C Initial'!DV82</f>
        <v>179.79999999999927</v>
      </c>
      <c r="AE82" s="31">
        <f ca="1">'Module C Corrected'!DW82-'Module C Initial'!DW82</f>
        <v>39.549999999999272</v>
      </c>
      <c r="AF82" s="31">
        <f ca="1">'Module C Corrected'!DX82-'Module C Initial'!DX82</f>
        <v>220.47000000000116</v>
      </c>
      <c r="AG82" s="31">
        <f ca="1">'Module C Corrected'!DY82-'Module C Initial'!DY82</f>
        <v>257.54000000000087</v>
      </c>
      <c r="AH82" s="31">
        <f ca="1">'Module C Corrected'!DZ82-'Module C Initial'!DZ82</f>
        <v>283.37000000000262</v>
      </c>
      <c r="AI82" s="31">
        <f ca="1">'Module C Corrected'!EA82-'Module C Initial'!EA82</f>
        <v>362</v>
      </c>
      <c r="AJ82" s="31">
        <f ca="1">'Module C Corrected'!EB82-'Module C Initial'!EB82</f>
        <v>300.7300000000032</v>
      </c>
      <c r="AK82" s="31">
        <f ca="1">'Module C Corrected'!EC82-'Module C Initial'!EC82</f>
        <v>449.33999999999651</v>
      </c>
      <c r="AL82" s="31">
        <f ca="1">'Module C Corrected'!ED82-'Module C Initial'!ED82</f>
        <v>278.2300000000032</v>
      </c>
      <c r="AM82" s="31">
        <f ca="1">'Module C Corrected'!EE82-'Module C Initial'!EE82</f>
        <v>349.05999999999767</v>
      </c>
      <c r="AN82" s="31">
        <f ca="1">'Module C Corrected'!EF82-'Module C Initial'!EF82</f>
        <v>457.69000000000233</v>
      </c>
      <c r="AO82" s="32">
        <f t="shared" ca="1" si="32"/>
        <v>3595.1700000000565</v>
      </c>
      <c r="AP82" s="32">
        <f t="shared" ca="1" si="32"/>
        <v>770.10000000000173</v>
      </c>
      <c r="AQ82" s="32">
        <f t="shared" ca="1" si="32"/>
        <v>170.24000000000046</v>
      </c>
      <c r="AR82" s="32">
        <f t="shared" ca="1" si="31"/>
        <v>953.48999999998705</v>
      </c>
      <c r="AS82" s="32">
        <f t="shared" ca="1" si="31"/>
        <v>1118.2699999999923</v>
      </c>
      <c r="AT82" s="32">
        <f t="shared" ca="1" si="31"/>
        <v>1235.5799999999881</v>
      </c>
      <c r="AU82" s="32">
        <f t="shared" ca="1" si="31"/>
        <v>1584.8399999999865</v>
      </c>
      <c r="AV82" s="32">
        <f t="shared" ca="1" si="31"/>
        <v>1322.2199999999802</v>
      </c>
      <c r="AW82" s="32">
        <f t="shared" ca="1" si="31"/>
        <v>1983.9899999999452</v>
      </c>
      <c r="AX82" s="32">
        <f t="shared" ca="1" si="31"/>
        <v>1233.6200000000172</v>
      </c>
      <c r="AY82" s="32">
        <f t="shared" ca="1" si="31"/>
        <v>1554.3500000000113</v>
      </c>
      <c r="AZ82" s="32">
        <f t="shared" ca="1" si="31"/>
        <v>2046.6599999998161</v>
      </c>
      <c r="BA82" s="31">
        <f t="shared" ca="1" si="57"/>
        <v>30.69</v>
      </c>
      <c r="BB82" s="31">
        <f t="shared" ca="1" si="35"/>
        <v>6.58</v>
      </c>
      <c r="BC82" s="31">
        <f t="shared" ca="1" si="36"/>
        <v>1.46</v>
      </c>
      <c r="BD82" s="31">
        <f t="shared" ca="1" si="37"/>
        <v>8.18</v>
      </c>
      <c r="BE82" s="31">
        <f t="shared" ca="1" si="38"/>
        <v>9.6</v>
      </c>
      <c r="BF82" s="31">
        <f t="shared" ca="1" si="39"/>
        <v>10.62</v>
      </c>
      <c r="BG82" s="31">
        <f t="shared" ca="1" si="40"/>
        <v>13.64</v>
      </c>
      <c r="BH82" s="31">
        <f t="shared" ca="1" si="41"/>
        <v>11.39</v>
      </c>
      <c r="BI82" s="31">
        <f t="shared" ca="1" si="42"/>
        <v>17.12</v>
      </c>
      <c r="BJ82" s="31">
        <f t="shared" ca="1" si="43"/>
        <v>10.66</v>
      </c>
      <c r="BK82" s="31">
        <f t="shared" ca="1" si="44"/>
        <v>13.44</v>
      </c>
      <c r="BL82" s="31">
        <f t="shared" ca="1" si="45"/>
        <v>17.72</v>
      </c>
      <c r="BM82" s="32">
        <f t="shared" ca="1" si="58"/>
        <v>3625.8600000000565</v>
      </c>
      <c r="BN82" s="32">
        <f t="shared" ca="1" si="46"/>
        <v>776.68000000000177</v>
      </c>
      <c r="BO82" s="32">
        <f t="shared" ca="1" si="47"/>
        <v>171.70000000000047</v>
      </c>
      <c r="BP82" s="32">
        <f t="shared" ca="1" si="48"/>
        <v>961.669999999987</v>
      </c>
      <c r="BQ82" s="32">
        <f t="shared" ca="1" si="49"/>
        <v>1127.8699999999922</v>
      </c>
      <c r="BR82" s="32">
        <f t="shared" ca="1" si="50"/>
        <v>1246.199999999988</v>
      </c>
      <c r="BS82" s="32">
        <f t="shared" ca="1" si="51"/>
        <v>1598.4799999999866</v>
      </c>
      <c r="BT82" s="32">
        <f t="shared" ca="1" si="52"/>
        <v>1333.6099999999803</v>
      </c>
      <c r="BU82" s="32">
        <f t="shared" ca="1" si="53"/>
        <v>2001.1099999999451</v>
      </c>
      <c r="BV82" s="32">
        <f t="shared" ca="1" si="54"/>
        <v>1244.2800000000173</v>
      </c>
      <c r="BW82" s="32">
        <f t="shared" ca="1" si="55"/>
        <v>1567.7900000000113</v>
      </c>
      <c r="BX82" s="32">
        <f t="shared" ca="1" si="56"/>
        <v>2064.3799999998159</v>
      </c>
    </row>
    <row r="83" spans="1:76">
      <c r="A83" t="s">
        <v>454</v>
      </c>
      <c r="B83" s="1" t="s">
        <v>88</v>
      </c>
      <c r="C83" t="str">
        <f t="shared" ca="1" si="33"/>
        <v>KHW1</v>
      </c>
      <c r="D83" t="str">
        <f t="shared" ca="1" si="34"/>
        <v>Kettles Hill Wind Facility</v>
      </c>
      <c r="E83" s="31">
        <f ca="1">'Module C Corrected'!CW83-'Module C Initial'!CW83</f>
        <v>839.75</v>
      </c>
      <c r="F83" s="31">
        <f ca="1">'Module C Corrected'!CX83-'Module C Initial'!CX83</f>
        <v>337.0099999999984</v>
      </c>
      <c r="G83" s="31">
        <f ca="1">'Module C Corrected'!CY83-'Module C Initial'!CY83</f>
        <v>379.81999999999971</v>
      </c>
      <c r="H83" s="31">
        <f ca="1">'Module C Corrected'!CZ83-'Module C Initial'!CZ83</f>
        <v>220.9900000000016</v>
      </c>
      <c r="I83" s="31">
        <f ca="1">'Module C Corrected'!DA83-'Module C Initial'!DA83</f>
        <v>272.29999999999927</v>
      </c>
      <c r="J83" s="31">
        <f ca="1">'Module C Corrected'!DB83-'Module C Initial'!DB83</f>
        <v>155.89000000000124</v>
      </c>
      <c r="K83" s="31">
        <f ca="1">'Module C Corrected'!DC83-'Module C Initial'!DC83</f>
        <v>112.95999999999913</v>
      </c>
      <c r="L83" s="31">
        <f ca="1">'Module C Corrected'!DD83-'Module C Initial'!DD83</f>
        <v>118.63999999999942</v>
      </c>
      <c r="M83" s="31">
        <f ca="1">'Module C Corrected'!DE83-'Module C Initial'!DE83</f>
        <v>437.14000000000669</v>
      </c>
      <c r="N83" s="31">
        <f ca="1">'Module C Corrected'!DF83-'Module C Initial'!DF83</f>
        <v>239.65000000000146</v>
      </c>
      <c r="O83" s="31">
        <f ca="1">'Module C Corrected'!DG83-'Module C Initial'!DG83</f>
        <v>742.80999999999767</v>
      </c>
      <c r="P83" s="31">
        <f ca="1">'Module C Corrected'!DH83-'Module C Initial'!DH83</f>
        <v>319.54999999999927</v>
      </c>
      <c r="Q83" s="32">
        <f ca="1">'Module C Corrected'!DI83-'Module C Initial'!DI83</f>
        <v>41.990000000000236</v>
      </c>
      <c r="R83" s="32">
        <f ca="1">'Module C Corrected'!DJ83-'Module C Initial'!DJ83</f>
        <v>16.849999999999909</v>
      </c>
      <c r="S83" s="32">
        <f ca="1">'Module C Corrected'!DK83-'Module C Initial'!DK83</f>
        <v>18.990000000000009</v>
      </c>
      <c r="T83" s="32">
        <f ca="1">'Module C Corrected'!DL83-'Module C Initial'!DL83</f>
        <v>11.049999999999955</v>
      </c>
      <c r="U83" s="32">
        <f ca="1">'Module C Corrected'!DM83-'Module C Initial'!DM83</f>
        <v>13.620000000000005</v>
      </c>
      <c r="V83" s="32">
        <f ca="1">'Module C Corrected'!DN83-'Module C Initial'!DN83</f>
        <v>7.7900000000000205</v>
      </c>
      <c r="W83" s="32">
        <f ca="1">'Module C Corrected'!DO83-'Module C Initial'!DO83</f>
        <v>5.6400000000000432</v>
      </c>
      <c r="X83" s="32">
        <f ca="1">'Module C Corrected'!DP83-'Module C Initial'!DP83</f>
        <v>5.92999999999995</v>
      </c>
      <c r="Y83" s="32">
        <f ca="1">'Module C Corrected'!DQ83-'Module C Initial'!DQ83</f>
        <v>21.8599999999999</v>
      </c>
      <c r="Z83" s="32">
        <f ca="1">'Module C Corrected'!DR83-'Module C Initial'!DR83</f>
        <v>11.980000000000018</v>
      </c>
      <c r="AA83" s="32">
        <f ca="1">'Module C Corrected'!DS83-'Module C Initial'!DS83</f>
        <v>37.140000000000327</v>
      </c>
      <c r="AB83" s="32">
        <f ca="1">'Module C Corrected'!DT83-'Module C Initial'!DT83</f>
        <v>15.970000000000027</v>
      </c>
      <c r="AC83" s="31">
        <f ca="1">'Module C Corrected'!DU83-'Module C Initial'!DU83</f>
        <v>270.54000000000087</v>
      </c>
      <c r="AD83" s="31">
        <f ca="1">'Module C Corrected'!DV83-'Module C Initial'!DV83</f>
        <v>107.77999999999975</v>
      </c>
      <c r="AE83" s="31">
        <f ca="1">'Module C Corrected'!DW83-'Module C Initial'!DW83</f>
        <v>120.67000000000007</v>
      </c>
      <c r="AF83" s="31">
        <f ca="1">'Module C Corrected'!DX83-'Module C Initial'!DX83</f>
        <v>69.789999999999509</v>
      </c>
      <c r="AG83" s="31">
        <f ca="1">'Module C Corrected'!DY83-'Module C Initial'!DY83</f>
        <v>85.550000000000182</v>
      </c>
      <c r="AH83" s="31">
        <f ca="1">'Module C Corrected'!DZ83-'Module C Initial'!DZ83</f>
        <v>48.710000000000036</v>
      </c>
      <c r="AI83" s="31">
        <f ca="1">'Module C Corrected'!EA83-'Module C Initial'!EA83</f>
        <v>35.1099999999999</v>
      </c>
      <c r="AJ83" s="31">
        <f ca="1">'Module C Corrected'!EB83-'Module C Initial'!EB83</f>
        <v>36.680000000000291</v>
      </c>
      <c r="AK83" s="31">
        <f ca="1">'Module C Corrected'!EC83-'Module C Initial'!EC83</f>
        <v>134.38999999999942</v>
      </c>
      <c r="AL83" s="31">
        <f ca="1">'Module C Corrected'!ED83-'Module C Initial'!ED83</f>
        <v>73.2800000000002</v>
      </c>
      <c r="AM83" s="31">
        <f ca="1">'Module C Corrected'!EE83-'Module C Initial'!EE83</f>
        <v>225.8799999999992</v>
      </c>
      <c r="AN83" s="31">
        <f ca="1">'Module C Corrected'!EF83-'Module C Initial'!EF83</f>
        <v>96.649999999999636</v>
      </c>
      <c r="AO83" s="32">
        <f t="shared" ca="1" si="32"/>
        <v>1152.2800000000011</v>
      </c>
      <c r="AP83" s="32">
        <f t="shared" ca="1" si="32"/>
        <v>461.63999999999805</v>
      </c>
      <c r="AQ83" s="32">
        <f t="shared" ca="1" si="32"/>
        <v>519.47999999999979</v>
      </c>
      <c r="AR83" s="32">
        <f t="shared" ca="1" si="31"/>
        <v>301.83000000000106</v>
      </c>
      <c r="AS83" s="32">
        <f t="shared" ca="1" si="31"/>
        <v>371.46999999999946</v>
      </c>
      <c r="AT83" s="32">
        <f t="shared" ca="1" si="31"/>
        <v>212.39000000000129</v>
      </c>
      <c r="AU83" s="32">
        <f t="shared" ca="1" si="31"/>
        <v>153.70999999999907</v>
      </c>
      <c r="AV83" s="32">
        <f t="shared" ca="1" si="31"/>
        <v>161.24999999999966</v>
      </c>
      <c r="AW83" s="32">
        <f t="shared" ca="1" si="31"/>
        <v>593.39000000000601</v>
      </c>
      <c r="AX83" s="32">
        <f t="shared" ca="1" si="31"/>
        <v>324.91000000000167</v>
      </c>
      <c r="AY83" s="32">
        <f t="shared" ca="1" si="31"/>
        <v>1005.8299999999972</v>
      </c>
      <c r="AZ83" s="32">
        <f t="shared" ca="1" si="31"/>
        <v>432.16999999999894</v>
      </c>
      <c r="BA83" s="31">
        <f t="shared" ca="1" si="57"/>
        <v>9.84</v>
      </c>
      <c r="BB83" s="31">
        <f t="shared" ca="1" si="35"/>
        <v>3.95</v>
      </c>
      <c r="BC83" s="31">
        <f t="shared" ca="1" si="36"/>
        <v>4.45</v>
      </c>
      <c r="BD83" s="31">
        <f t="shared" ca="1" si="37"/>
        <v>2.59</v>
      </c>
      <c r="BE83" s="31">
        <f t="shared" ca="1" si="38"/>
        <v>3.19</v>
      </c>
      <c r="BF83" s="31">
        <f t="shared" ca="1" si="39"/>
        <v>1.83</v>
      </c>
      <c r="BG83" s="31">
        <f t="shared" ca="1" si="40"/>
        <v>1.32</v>
      </c>
      <c r="BH83" s="31">
        <f t="shared" ca="1" si="41"/>
        <v>1.39</v>
      </c>
      <c r="BI83" s="31">
        <f t="shared" ca="1" si="42"/>
        <v>5.12</v>
      </c>
      <c r="BJ83" s="31">
        <f t="shared" ca="1" si="43"/>
        <v>2.81</v>
      </c>
      <c r="BK83" s="31">
        <f t="shared" ca="1" si="44"/>
        <v>8.6999999999999993</v>
      </c>
      <c r="BL83" s="31">
        <f t="shared" ca="1" si="45"/>
        <v>3.74</v>
      </c>
      <c r="BM83" s="32">
        <f t="shared" ca="1" si="58"/>
        <v>1162.120000000001</v>
      </c>
      <c r="BN83" s="32">
        <f t="shared" ca="1" si="46"/>
        <v>465.58999999999804</v>
      </c>
      <c r="BO83" s="32">
        <f t="shared" ca="1" si="47"/>
        <v>523.92999999999984</v>
      </c>
      <c r="BP83" s="32">
        <f t="shared" ca="1" si="48"/>
        <v>304.42000000000104</v>
      </c>
      <c r="BQ83" s="32">
        <f t="shared" ca="1" si="49"/>
        <v>374.65999999999946</v>
      </c>
      <c r="BR83" s="32">
        <f t="shared" ca="1" si="50"/>
        <v>214.22000000000131</v>
      </c>
      <c r="BS83" s="32">
        <f t="shared" ca="1" si="51"/>
        <v>155.02999999999906</v>
      </c>
      <c r="BT83" s="32">
        <f t="shared" ca="1" si="52"/>
        <v>162.63999999999965</v>
      </c>
      <c r="BU83" s="32">
        <f t="shared" ca="1" si="53"/>
        <v>598.51000000000602</v>
      </c>
      <c r="BV83" s="32">
        <f t="shared" ca="1" si="54"/>
        <v>327.72000000000168</v>
      </c>
      <c r="BW83" s="32">
        <f t="shared" ca="1" si="55"/>
        <v>1014.5299999999972</v>
      </c>
      <c r="BX83" s="32">
        <f t="shared" ca="1" si="56"/>
        <v>435.90999999999894</v>
      </c>
    </row>
    <row r="84" spans="1:76">
      <c r="A84" t="s">
        <v>455</v>
      </c>
      <c r="B84" s="1" t="s">
        <v>90</v>
      </c>
      <c r="C84" t="str">
        <f t="shared" ca="1" si="33"/>
        <v>SPCIMP</v>
      </c>
      <c r="D84" t="str">
        <f t="shared" ca="1" si="34"/>
        <v>Alberta-Saskatchewan Intertie - Import</v>
      </c>
      <c r="E84" s="31">
        <f ca="1">'Module C Corrected'!CW84-'Module C Initial'!CW84</f>
        <v>185.05999999999995</v>
      </c>
      <c r="F84" s="31">
        <f ca="1">'Module C Corrected'!CX84-'Module C Initial'!CX84</f>
        <v>816.30999999999767</v>
      </c>
      <c r="G84" s="31">
        <f ca="1">'Module C Corrected'!CY84-'Module C Initial'!CY84</f>
        <v>738.72999999999956</v>
      </c>
      <c r="H84" s="31">
        <f ca="1">'Module C Corrected'!CZ84-'Module C Initial'!CZ84</f>
        <v>783.20000000000073</v>
      </c>
      <c r="I84" s="31">
        <f ca="1">'Module C Corrected'!DA84-'Module C Initial'!DA84</f>
        <v>971.26000000000204</v>
      </c>
      <c r="J84" s="31">
        <f ca="1">'Module C Corrected'!DB84-'Module C Initial'!DB84</f>
        <v>978.48999999999796</v>
      </c>
      <c r="K84" s="31">
        <f ca="1">'Module C Corrected'!DC84-'Module C Initial'!DC84</f>
        <v>1507.6500000000015</v>
      </c>
      <c r="L84" s="31">
        <f ca="1">'Module C Corrected'!DD84-'Module C Initial'!DD84</f>
        <v>312.54000000000087</v>
      </c>
      <c r="M84" s="31">
        <f ca="1">'Module C Corrected'!DE84-'Module C Initial'!DE84</f>
        <v>80.129999999999882</v>
      </c>
      <c r="N84" s="31">
        <f ca="1">'Module C Corrected'!DF84-'Module C Initial'!DF84</f>
        <v>134.69999999999982</v>
      </c>
      <c r="O84" s="31">
        <f ca="1">'Module C Corrected'!DG84-'Module C Initial'!DG84</f>
        <v>331.14000000000124</v>
      </c>
      <c r="P84" s="31">
        <f ca="1">'Module C Corrected'!DH84-'Module C Initial'!DH84</f>
        <v>173.03999999999996</v>
      </c>
      <c r="Q84" s="32">
        <f ca="1">'Module C Corrected'!DI84-'Module C Initial'!DI84</f>
        <v>9.2599999999999909</v>
      </c>
      <c r="R84" s="32">
        <f ca="1">'Module C Corrected'!DJ84-'Module C Initial'!DJ84</f>
        <v>40.819999999999936</v>
      </c>
      <c r="S84" s="32">
        <f ca="1">'Module C Corrected'!DK84-'Module C Initial'!DK84</f>
        <v>36.940000000000055</v>
      </c>
      <c r="T84" s="32">
        <f ca="1">'Module C Corrected'!DL84-'Module C Initial'!DL84</f>
        <v>39.159999999999968</v>
      </c>
      <c r="U84" s="32">
        <f ca="1">'Module C Corrected'!DM84-'Module C Initial'!DM84</f>
        <v>48.560000000000059</v>
      </c>
      <c r="V84" s="32">
        <f ca="1">'Module C Corrected'!DN84-'Module C Initial'!DN84</f>
        <v>48.930000000000064</v>
      </c>
      <c r="W84" s="32">
        <f ca="1">'Module C Corrected'!DO84-'Module C Initial'!DO84</f>
        <v>75.379999999999882</v>
      </c>
      <c r="X84" s="32">
        <f ca="1">'Module C Corrected'!DP84-'Module C Initial'!DP84</f>
        <v>15.629999999999995</v>
      </c>
      <c r="Y84" s="32">
        <f ca="1">'Module C Corrected'!DQ84-'Module C Initial'!DQ84</f>
        <v>4</v>
      </c>
      <c r="Z84" s="32">
        <f ca="1">'Module C Corrected'!DR84-'Module C Initial'!DR84</f>
        <v>6.7399999999999949</v>
      </c>
      <c r="AA84" s="32">
        <f ca="1">'Module C Corrected'!DS84-'Module C Initial'!DS84</f>
        <v>16.550000000000011</v>
      </c>
      <c r="AB84" s="32">
        <f ca="1">'Module C Corrected'!DT84-'Module C Initial'!DT84</f>
        <v>8.6599999999999966</v>
      </c>
      <c r="AC84" s="31">
        <f ca="1">'Module C Corrected'!DU84-'Module C Initial'!DU84</f>
        <v>59.620000000000118</v>
      </c>
      <c r="AD84" s="31">
        <f ca="1">'Module C Corrected'!DV84-'Module C Initial'!DV84</f>
        <v>261.07999999999993</v>
      </c>
      <c r="AE84" s="31">
        <f ca="1">'Module C Corrected'!DW84-'Module C Initial'!DW84</f>
        <v>234.72000000000025</v>
      </c>
      <c r="AF84" s="31">
        <f ca="1">'Module C Corrected'!DX84-'Module C Initial'!DX84</f>
        <v>247.35000000000036</v>
      </c>
      <c r="AG84" s="31">
        <f ca="1">'Module C Corrected'!DY84-'Module C Initial'!DY84</f>
        <v>305.13999999999942</v>
      </c>
      <c r="AH84" s="31">
        <f ca="1">'Module C Corrected'!DZ84-'Module C Initial'!DZ84</f>
        <v>305.75</v>
      </c>
      <c r="AI84" s="31">
        <f ca="1">'Module C Corrected'!EA84-'Module C Initial'!EA84</f>
        <v>468.6200000000008</v>
      </c>
      <c r="AJ84" s="31">
        <f ca="1">'Module C Corrected'!EB84-'Module C Initial'!EB84</f>
        <v>96.620000000000118</v>
      </c>
      <c r="AK84" s="31">
        <f ca="1">'Module C Corrected'!EC84-'Module C Initial'!EC84</f>
        <v>24.629999999999995</v>
      </c>
      <c r="AL84" s="31">
        <f ca="1">'Module C Corrected'!ED84-'Module C Initial'!ED84</f>
        <v>41.189999999999941</v>
      </c>
      <c r="AM84" s="31">
        <f ca="1">'Module C Corrected'!EE84-'Module C Initial'!EE84</f>
        <v>100.69000000000005</v>
      </c>
      <c r="AN84" s="31">
        <f ca="1">'Module C Corrected'!EF84-'Module C Initial'!EF84</f>
        <v>52.329999999999927</v>
      </c>
      <c r="AO84" s="32">
        <f t="shared" ca="1" si="32"/>
        <v>253.94000000000005</v>
      </c>
      <c r="AP84" s="32">
        <f t="shared" ca="1" si="32"/>
        <v>1118.2099999999975</v>
      </c>
      <c r="AQ84" s="32">
        <f t="shared" ca="1" si="32"/>
        <v>1010.3899999999999</v>
      </c>
      <c r="AR84" s="32">
        <f t="shared" ca="1" si="31"/>
        <v>1069.7100000000009</v>
      </c>
      <c r="AS84" s="32">
        <f t="shared" ca="1" si="31"/>
        <v>1324.9600000000014</v>
      </c>
      <c r="AT84" s="32">
        <f t="shared" ca="1" si="31"/>
        <v>1333.169999999998</v>
      </c>
      <c r="AU84" s="32">
        <f t="shared" ca="1" si="31"/>
        <v>2051.6500000000024</v>
      </c>
      <c r="AV84" s="32">
        <f t="shared" ca="1" si="31"/>
        <v>424.79000000000099</v>
      </c>
      <c r="AW84" s="32">
        <f t="shared" ca="1" si="31"/>
        <v>108.75999999999988</v>
      </c>
      <c r="AX84" s="32">
        <f t="shared" ca="1" si="31"/>
        <v>182.62999999999977</v>
      </c>
      <c r="AY84" s="32">
        <f t="shared" ca="1" si="31"/>
        <v>448.3800000000013</v>
      </c>
      <c r="AZ84" s="32">
        <f t="shared" ca="1" si="31"/>
        <v>234.02999999999989</v>
      </c>
      <c r="BA84" s="31">
        <f t="shared" ca="1" si="57"/>
        <v>2.17</v>
      </c>
      <c r="BB84" s="31">
        <f t="shared" ca="1" si="35"/>
        <v>9.56</v>
      </c>
      <c r="BC84" s="31">
        <f t="shared" ca="1" si="36"/>
        <v>8.65</v>
      </c>
      <c r="BD84" s="31">
        <f t="shared" ca="1" si="37"/>
        <v>9.17</v>
      </c>
      <c r="BE84" s="31">
        <f t="shared" ca="1" si="38"/>
        <v>11.38</v>
      </c>
      <c r="BF84" s="31">
        <f t="shared" ca="1" si="39"/>
        <v>11.46</v>
      </c>
      <c r="BG84" s="31">
        <f t="shared" ca="1" si="40"/>
        <v>17.66</v>
      </c>
      <c r="BH84" s="31">
        <f t="shared" ca="1" si="41"/>
        <v>3.66</v>
      </c>
      <c r="BI84" s="31">
        <f t="shared" ca="1" si="42"/>
        <v>0.94</v>
      </c>
      <c r="BJ84" s="31">
        <f t="shared" ca="1" si="43"/>
        <v>1.58</v>
      </c>
      <c r="BK84" s="31">
        <f t="shared" ca="1" si="44"/>
        <v>3.88</v>
      </c>
      <c r="BL84" s="31">
        <f t="shared" ca="1" si="45"/>
        <v>2.0299999999999998</v>
      </c>
      <c r="BM84" s="32">
        <f t="shared" ca="1" si="58"/>
        <v>256.11000000000007</v>
      </c>
      <c r="BN84" s="32">
        <f t="shared" ca="1" si="46"/>
        <v>1127.7699999999975</v>
      </c>
      <c r="BO84" s="32">
        <f t="shared" ca="1" si="47"/>
        <v>1019.0399999999998</v>
      </c>
      <c r="BP84" s="32">
        <f t="shared" ca="1" si="48"/>
        <v>1078.880000000001</v>
      </c>
      <c r="BQ84" s="32">
        <f t="shared" ca="1" si="49"/>
        <v>1336.3400000000015</v>
      </c>
      <c r="BR84" s="32">
        <f t="shared" ca="1" si="50"/>
        <v>1344.6299999999981</v>
      </c>
      <c r="BS84" s="32">
        <f t="shared" ca="1" si="51"/>
        <v>2069.3100000000022</v>
      </c>
      <c r="BT84" s="32">
        <f t="shared" ca="1" si="52"/>
        <v>428.45000000000101</v>
      </c>
      <c r="BU84" s="32">
        <f t="shared" ca="1" si="53"/>
        <v>109.69999999999987</v>
      </c>
      <c r="BV84" s="32">
        <f t="shared" ca="1" si="54"/>
        <v>184.20999999999978</v>
      </c>
      <c r="BW84" s="32">
        <f t="shared" ca="1" si="55"/>
        <v>452.2600000000013</v>
      </c>
      <c r="BX84" s="32">
        <f t="shared" ca="1" si="56"/>
        <v>236.05999999999989</v>
      </c>
    </row>
    <row r="85" spans="1:76">
      <c r="A85" t="s">
        <v>456</v>
      </c>
      <c r="B85" s="1" t="s">
        <v>91</v>
      </c>
      <c r="C85" t="str">
        <f t="shared" ca="1" si="33"/>
        <v>MEG1</v>
      </c>
      <c r="D85" t="str">
        <f t="shared" ca="1" si="34"/>
        <v>MEG Christina Lake Industrial System</v>
      </c>
      <c r="E85" s="31">
        <f ca="1">'Module C Corrected'!CW85-'Module C Initial'!CW85</f>
        <v>0</v>
      </c>
      <c r="F85" s="31">
        <f ca="1">'Module C Corrected'!CX85-'Module C Initial'!CX85</f>
        <v>0</v>
      </c>
      <c r="G85" s="31">
        <f ca="1">'Module C Corrected'!CY85-'Module C Initial'!CY85</f>
        <v>0</v>
      </c>
      <c r="H85" s="31">
        <f ca="1">'Module C Corrected'!CZ85-'Module C Initial'!CZ85</f>
        <v>0</v>
      </c>
      <c r="I85" s="31">
        <f ca="1">'Module C Corrected'!DA85-'Module C Initial'!DA85</f>
        <v>0</v>
      </c>
      <c r="J85" s="31">
        <f ca="1">'Module C Corrected'!DB85-'Module C Initial'!DB85</f>
        <v>0</v>
      </c>
      <c r="K85" s="31">
        <f ca="1">'Module C Corrected'!DC85-'Module C Initial'!DC85</f>
        <v>0</v>
      </c>
      <c r="L85" s="31">
        <f ca="1">'Module C Corrected'!DD85-'Module C Initial'!DD85</f>
        <v>0</v>
      </c>
      <c r="M85" s="31">
        <f ca="1">'Module C Corrected'!DE85-'Module C Initial'!DE85</f>
        <v>-59.270000000004075</v>
      </c>
      <c r="N85" s="31">
        <f ca="1">'Module C Corrected'!DF85-'Module C Initial'!DF85</f>
        <v>-82.070000000006985</v>
      </c>
      <c r="O85" s="31">
        <f ca="1">'Module C Corrected'!DG85-'Module C Initial'!DG85</f>
        <v>-106</v>
      </c>
      <c r="P85" s="31">
        <f ca="1">'Module C Corrected'!DH85-'Module C Initial'!DH85</f>
        <v>-238.38000000000466</v>
      </c>
      <c r="Q85" s="32">
        <f ca="1">'Module C Corrected'!DI85-'Module C Initial'!DI85</f>
        <v>0</v>
      </c>
      <c r="R85" s="32">
        <f ca="1">'Module C Corrected'!DJ85-'Module C Initial'!DJ85</f>
        <v>0</v>
      </c>
      <c r="S85" s="32">
        <f ca="1">'Module C Corrected'!DK85-'Module C Initial'!DK85</f>
        <v>0</v>
      </c>
      <c r="T85" s="32">
        <f ca="1">'Module C Corrected'!DL85-'Module C Initial'!DL85</f>
        <v>0</v>
      </c>
      <c r="U85" s="32">
        <f ca="1">'Module C Corrected'!DM85-'Module C Initial'!DM85</f>
        <v>0</v>
      </c>
      <c r="V85" s="32">
        <f ca="1">'Module C Corrected'!DN85-'Module C Initial'!DN85</f>
        <v>0</v>
      </c>
      <c r="W85" s="32">
        <f ca="1">'Module C Corrected'!DO85-'Module C Initial'!DO85</f>
        <v>0</v>
      </c>
      <c r="X85" s="32">
        <f ca="1">'Module C Corrected'!DP85-'Module C Initial'!DP85</f>
        <v>0</v>
      </c>
      <c r="Y85" s="32">
        <f ca="1">'Module C Corrected'!DQ85-'Module C Initial'!DQ85</f>
        <v>-2.9599999999999795</v>
      </c>
      <c r="Z85" s="32">
        <f ca="1">'Module C Corrected'!DR85-'Module C Initial'!DR85</f>
        <v>-4.1100000000000136</v>
      </c>
      <c r="AA85" s="32">
        <f ca="1">'Module C Corrected'!DS85-'Module C Initial'!DS85</f>
        <v>-5.2999999999999545</v>
      </c>
      <c r="AB85" s="32">
        <f ca="1">'Module C Corrected'!DT85-'Module C Initial'!DT85</f>
        <v>-11.920000000000073</v>
      </c>
      <c r="AC85" s="31">
        <f ca="1">'Module C Corrected'!DU85-'Module C Initial'!DU85</f>
        <v>0</v>
      </c>
      <c r="AD85" s="31">
        <f ca="1">'Module C Corrected'!DV85-'Module C Initial'!DV85</f>
        <v>0</v>
      </c>
      <c r="AE85" s="31">
        <f ca="1">'Module C Corrected'!DW85-'Module C Initial'!DW85</f>
        <v>0</v>
      </c>
      <c r="AF85" s="31">
        <f ca="1">'Module C Corrected'!DX85-'Module C Initial'!DX85</f>
        <v>0</v>
      </c>
      <c r="AG85" s="31">
        <f ca="1">'Module C Corrected'!DY85-'Module C Initial'!DY85</f>
        <v>0</v>
      </c>
      <c r="AH85" s="31">
        <f ca="1">'Module C Corrected'!DZ85-'Module C Initial'!DZ85</f>
        <v>0</v>
      </c>
      <c r="AI85" s="31">
        <f ca="1">'Module C Corrected'!EA85-'Module C Initial'!EA85</f>
        <v>0</v>
      </c>
      <c r="AJ85" s="31">
        <f ca="1">'Module C Corrected'!EB85-'Module C Initial'!EB85</f>
        <v>0</v>
      </c>
      <c r="AK85" s="31">
        <f ca="1">'Module C Corrected'!EC85-'Module C Initial'!EC85</f>
        <v>-18.220000000000255</v>
      </c>
      <c r="AL85" s="31">
        <f ca="1">'Module C Corrected'!ED85-'Module C Initial'!ED85</f>
        <v>-25.099999999999454</v>
      </c>
      <c r="AM85" s="31">
        <f ca="1">'Module C Corrected'!EE85-'Module C Initial'!EE85</f>
        <v>-32.239999999999782</v>
      </c>
      <c r="AN85" s="31">
        <f ca="1">'Module C Corrected'!EF85-'Module C Initial'!EF85</f>
        <v>-72.100000000000364</v>
      </c>
      <c r="AO85" s="32">
        <f t="shared" ca="1" si="32"/>
        <v>0</v>
      </c>
      <c r="AP85" s="32">
        <f t="shared" ca="1" si="32"/>
        <v>0</v>
      </c>
      <c r="AQ85" s="32">
        <f t="shared" ca="1" si="32"/>
        <v>0</v>
      </c>
      <c r="AR85" s="32">
        <f t="shared" ca="1" si="31"/>
        <v>0</v>
      </c>
      <c r="AS85" s="32">
        <f t="shared" ca="1" si="31"/>
        <v>0</v>
      </c>
      <c r="AT85" s="32">
        <f t="shared" ca="1" si="31"/>
        <v>0</v>
      </c>
      <c r="AU85" s="32">
        <f t="shared" ca="1" si="31"/>
        <v>0</v>
      </c>
      <c r="AV85" s="32">
        <f t="shared" ca="1" si="31"/>
        <v>0</v>
      </c>
      <c r="AW85" s="32">
        <f t="shared" ca="1" si="31"/>
        <v>-80.450000000004309</v>
      </c>
      <c r="AX85" s="32">
        <f t="shared" ca="1" si="31"/>
        <v>-111.28000000000645</v>
      </c>
      <c r="AY85" s="32">
        <f t="shared" ca="1" si="31"/>
        <v>-143.53999999999974</v>
      </c>
      <c r="AZ85" s="32">
        <f t="shared" ca="1" si="31"/>
        <v>-322.40000000000509</v>
      </c>
      <c r="BA85" s="31">
        <f t="shared" ca="1" si="57"/>
        <v>0</v>
      </c>
      <c r="BB85" s="31">
        <f t="shared" ca="1" si="35"/>
        <v>0</v>
      </c>
      <c r="BC85" s="31">
        <f t="shared" ca="1" si="36"/>
        <v>0</v>
      </c>
      <c r="BD85" s="31">
        <f t="shared" ca="1" si="37"/>
        <v>0</v>
      </c>
      <c r="BE85" s="31">
        <f t="shared" ca="1" si="38"/>
        <v>0</v>
      </c>
      <c r="BF85" s="31">
        <f t="shared" ca="1" si="39"/>
        <v>0</v>
      </c>
      <c r="BG85" s="31">
        <f t="shared" ca="1" si="40"/>
        <v>0</v>
      </c>
      <c r="BH85" s="31">
        <f t="shared" ca="1" si="41"/>
        <v>0</v>
      </c>
      <c r="BI85" s="31">
        <f t="shared" ca="1" si="42"/>
        <v>-0.69</v>
      </c>
      <c r="BJ85" s="31">
        <f t="shared" ca="1" si="43"/>
        <v>-0.96</v>
      </c>
      <c r="BK85" s="31">
        <f t="shared" ca="1" si="44"/>
        <v>-1.24</v>
      </c>
      <c r="BL85" s="31">
        <f t="shared" ca="1" si="45"/>
        <v>-2.79</v>
      </c>
      <c r="BM85" s="32">
        <f t="shared" ca="1" si="58"/>
        <v>0</v>
      </c>
      <c r="BN85" s="32">
        <f t="shared" ca="1" si="46"/>
        <v>0</v>
      </c>
      <c r="BO85" s="32">
        <f t="shared" ca="1" si="47"/>
        <v>0</v>
      </c>
      <c r="BP85" s="32">
        <f t="shared" ca="1" si="48"/>
        <v>0</v>
      </c>
      <c r="BQ85" s="32">
        <f t="shared" ca="1" si="49"/>
        <v>0</v>
      </c>
      <c r="BR85" s="32">
        <f t="shared" ca="1" si="50"/>
        <v>0</v>
      </c>
      <c r="BS85" s="32">
        <f t="shared" ca="1" si="51"/>
        <v>0</v>
      </c>
      <c r="BT85" s="32">
        <f t="shared" ca="1" si="52"/>
        <v>0</v>
      </c>
      <c r="BU85" s="32">
        <f t="shared" ca="1" si="53"/>
        <v>-81.140000000004306</v>
      </c>
      <c r="BV85" s="32">
        <f t="shared" ca="1" si="54"/>
        <v>-112.24000000000645</v>
      </c>
      <c r="BW85" s="32">
        <f t="shared" ca="1" si="55"/>
        <v>-144.77999999999975</v>
      </c>
      <c r="BX85" s="32">
        <f t="shared" ca="1" si="56"/>
        <v>-325.19000000000511</v>
      </c>
    </row>
    <row r="86" spans="1:76">
      <c r="A86" t="s">
        <v>547</v>
      </c>
      <c r="B86" s="1" t="s">
        <v>111</v>
      </c>
      <c r="C86" t="str">
        <f t="shared" ca="1" si="33"/>
        <v>MKR1</v>
      </c>
      <c r="D86" t="str">
        <f t="shared" ca="1" si="34"/>
        <v>Muskeg River Industrial System</v>
      </c>
      <c r="E86" s="31">
        <f ca="1">'Module C Corrected'!CW86-'Module C Initial'!CW86</f>
        <v>-1290.6499999999069</v>
      </c>
      <c r="F86" s="31">
        <f ca="1">'Module C Corrected'!CX86-'Module C Initial'!CX86</f>
        <v>0</v>
      </c>
      <c r="G86" s="31">
        <f ca="1">'Module C Corrected'!CY86-'Module C Initial'!CY86</f>
        <v>0</v>
      </c>
      <c r="H86" s="31">
        <f ca="1">'Module C Corrected'!CZ86-'Module C Initial'!CZ86</f>
        <v>0</v>
      </c>
      <c r="I86" s="31">
        <f ca="1">'Module C Corrected'!DA86-'Module C Initial'!DA86</f>
        <v>0</v>
      </c>
      <c r="J86" s="31">
        <f ca="1">'Module C Corrected'!DB86-'Module C Initial'!DB86</f>
        <v>0</v>
      </c>
      <c r="K86" s="31">
        <f ca="1">'Module C Corrected'!DC86-'Module C Initial'!DC86</f>
        <v>0</v>
      </c>
      <c r="L86" s="31">
        <f ca="1">'Module C Corrected'!DD86-'Module C Initial'!DD86</f>
        <v>0</v>
      </c>
      <c r="M86" s="31">
        <f ca="1">'Module C Corrected'!DE86-'Module C Initial'!DE86</f>
        <v>0</v>
      </c>
      <c r="N86" s="31">
        <f ca="1">'Module C Corrected'!DF86-'Module C Initial'!DF86</f>
        <v>0</v>
      </c>
      <c r="O86" s="31">
        <f ca="1">'Module C Corrected'!DG86-'Module C Initial'!DG86</f>
        <v>0</v>
      </c>
      <c r="P86" s="31">
        <f ca="1">'Module C Corrected'!DH86-'Module C Initial'!DH86</f>
        <v>0</v>
      </c>
      <c r="Q86" s="32">
        <f ca="1">'Module C Corrected'!DI86-'Module C Initial'!DI86</f>
        <v>-64.530000000000655</v>
      </c>
      <c r="R86" s="32">
        <f ca="1">'Module C Corrected'!DJ86-'Module C Initial'!DJ86</f>
        <v>0</v>
      </c>
      <c r="S86" s="32">
        <f ca="1">'Module C Corrected'!DK86-'Module C Initial'!DK86</f>
        <v>0</v>
      </c>
      <c r="T86" s="32">
        <f ca="1">'Module C Corrected'!DL86-'Module C Initial'!DL86</f>
        <v>0</v>
      </c>
      <c r="U86" s="32">
        <f ca="1">'Module C Corrected'!DM86-'Module C Initial'!DM86</f>
        <v>0</v>
      </c>
      <c r="V86" s="32">
        <f ca="1">'Module C Corrected'!DN86-'Module C Initial'!DN86</f>
        <v>0</v>
      </c>
      <c r="W86" s="32">
        <f ca="1">'Module C Corrected'!DO86-'Module C Initial'!DO86</f>
        <v>0</v>
      </c>
      <c r="X86" s="32">
        <f ca="1">'Module C Corrected'!DP86-'Module C Initial'!DP86</f>
        <v>0</v>
      </c>
      <c r="Y86" s="32">
        <f ca="1">'Module C Corrected'!DQ86-'Module C Initial'!DQ86</f>
        <v>0</v>
      </c>
      <c r="Z86" s="32">
        <f ca="1">'Module C Corrected'!DR86-'Module C Initial'!DR86</f>
        <v>0</v>
      </c>
      <c r="AA86" s="32">
        <f ca="1">'Module C Corrected'!DS86-'Module C Initial'!DS86</f>
        <v>0</v>
      </c>
      <c r="AB86" s="32">
        <f ca="1">'Module C Corrected'!DT86-'Module C Initial'!DT86</f>
        <v>0</v>
      </c>
      <c r="AC86" s="31">
        <f ca="1">'Module C Corrected'!DU86-'Module C Initial'!DU86</f>
        <v>-415.80000000000291</v>
      </c>
      <c r="AD86" s="31">
        <f ca="1">'Module C Corrected'!DV86-'Module C Initial'!DV86</f>
        <v>0</v>
      </c>
      <c r="AE86" s="31">
        <f ca="1">'Module C Corrected'!DW86-'Module C Initial'!DW86</f>
        <v>0</v>
      </c>
      <c r="AF86" s="31">
        <f ca="1">'Module C Corrected'!DX86-'Module C Initial'!DX86</f>
        <v>0</v>
      </c>
      <c r="AG86" s="31">
        <f ca="1">'Module C Corrected'!DY86-'Module C Initial'!DY86</f>
        <v>0</v>
      </c>
      <c r="AH86" s="31">
        <f ca="1">'Module C Corrected'!DZ86-'Module C Initial'!DZ86</f>
        <v>0</v>
      </c>
      <c r="AI86" s="31">
        <f ca="1">'Module C Corrected'!EA86-'Module C Initial'!EA86</f>
        <v>0</v>
      </c>
      <c r="AJ86" s="31">
        <f ca="1">'Module C Corrected'!EB86-'Module C Initial'!EB86</f>
        <v>0</v>
      </c>
      <c r="AK86" s="31">
        <f ca="1">'Module C Corrected'!EC86-'Module C Initial'!EC86</f>
        <v>0</v>
      </c>
      <c r="AL86" s="31">
        <f ca="1">'Module C Corrected'!ED86-'Module C Initial'!ED86</f>
        <v>0</v>
      </c>
      <c r="AM86" s="31">
        <f ca="1">'Module C Corrected'!EE86-'Module C Initial'!EE86</f>
        <v>0</v>
      </c>
      <c r="AN86" s="31">
        <f ca="1">'Module C Corrected'!EF86-'Module C Initial'!EF86</f>
        <v>0</v>
      </c>
      <c r="AO86" s="32">
        <f t="shared" ca="1" si="32"/>
        <v>-1770.9799999999104</v>
      </c>
      <c r="AP86" s="32">
        <f t="shared" ca="1" si="32"/>
        <v>0</v>
      </c>
      <c r="AQ86" s="32">
        <f t="shared" ca="1" si="32"/>
        <v>0</v>
      </c>
      <c r="AR86" s="32">
        <f t="shared" ca="1" si="31"/>
        <v>0</v>
      </c>
      <c r="AS86" s="32">
        <f t="shared" ca="1" si="31"/>
        <v>0</v>
      </c>
      <c r="AT86" s="32">
        <f t="shared" ca="1" si="31"/>
        <v>0</v>
      </c>
      <c r="AU86" s="32">
        <f t="shared" ca="1" si="31"/>
        <v>0</v>
      </c>
      <c r="AV86" s="32">
        <f t="shared" ca="1" si="31"/>
        <v>0</v>
      </c>
      <c r="AW86" s="32">
        <f t="shared" ca="1" si="31"/>
        <v>0</v>
      </c>
      <c r="AX86" s="32">
        <f t="shared" ca="1" si="31"/>
        <v>0</v>
      </c>
      <c r="AY86" s="32">
        <f t="shared" ca="1" si="31"/>
        <v>0</v>
      </c>
      <c r="AZ86" s="32">
        <f t="shared" ca="1" si="31"/>
        <v>0</v>
      </c>
      <c r="BA86" s="31">
        <f t="shared" ca="1" si="57"/>
        <v>-15.12</v>
      </c>
      <c r="BB86" s="31">
        <f t="shared" ca="1" si="35"/>
        <v>0</v>
      </c>
      <c r="BC86" s="31">
        <f t="shared" ca="1" si="36"/>
        <v>0</v>
      </c>
      <c r="BD86" s="31">
        <f t="shared" ca="1" si="37"/>
        <v>0</v>
      </c>
      <c r="BE86" s="31">
        <f t="shared" ca="1" si="38"/>
        <v>0</v>
      </c>
      <c r="BF86" s="31">
        <f t="shared" ca="1" si="39"/>
        <v>0</v>
      </c>
      <c r="BG86" s="31">
        <f t="shared" ca="1" si="40"/>
        <v>0</v>
      </c>
      <c r="BH86" s="31">
        <f t="shared" ca="1" si="41"/>
        <v>0</v>
      </c>
      <c r="BI86" s="31">
        <f t="shared" ca="1" si="42"/>
        <v>0</v>
      </c>
      <c r="BJ86" s="31">
        <f t="shared" ca="1" si="43"/>
        <v>0</v>
      </c>
      <c r="BK86" s="31">
        <f t="shared" ca="1" si="44"/>
        <v>0</v>
      </c>
      <c r="BL86" s="31">
        <f t="shared" ca="1" si="45"/>
        <v>0</v>
      </c>
      <c r="BM86" s="32">
        <f t="shared" ca="1" si="58"/>
        <v>-1786.0999999999103</v>
      </c>
      <c r="BN86" s="32">
        <f t="shared" ca="1" si="46"/>
        <v>0</v>
      </c>
      <c r="BO86" s="32">
        <f t="shared" ca="1" si="47"/>
        <v>0</v>
      </c>
      <c r="BP86" s="32">
        <f t="shared" ca="1" si="48"/>
        <v>0</v>
      </c>
      <c r="BQ86" s="32">
        <f t="shared" ca="1" si="49"/>
        <v>0</v>
      </c>
      <c r="BR86" s="32">
        <f t="shared" ca="1" si="50"/>
        <v>0</v>
      </c>
      <c r="BS86" s="32">
        <f t="shared" ca="1" si="51"/>
        <v>0</v>
      </c>
      <c r="BT86" s="32">
        <f t="shared" ca="1" si="52"/>
        <v>0</v>
      </c>
      <c r="BU86" s="32">
        <f t="shared" ca="1" si="53"/>
        <v>0</v>
      </c>
      <c r="BV86" s="32">
        <f t="shared" ca="1" si="54"/>
        <v>0</v>
      </c>
      <c r="BW86" s="32">
        <f t="shared" ca="1" si="55"/>
        <v>0</v>
      </c>
      <c r="BX86" s="32">
        <f t="shared" ca="1" si="56"/>
        <v>0</v>
      </c>
    </row>
    <row r="87" spans="1:76">
      <c r="A87" t="s">
        <v>457</v>
      </c>
      <c r="B87" s="1" t="s">
        <v>111</v>
      </c>
      <c r="C87" t="str">
        <f t="shared" ca="1" si="33"/>
        <v>MKR1</v>
      </c>
      <c r="D87" t="str">
        <f t="shared" ca="1" si="34"/>
        <v>Muskeg River Industrial System</v>
      </c>
      <c r="E87" s="31">
        <f ca="1">'Module C Corrected'!CW87-'Module C Initial'!CW87</f>
        <v>0</v>
      </c>
      <c r="F87" s="31">
        <f ca="1">'Module C Corrected'!CX87-'Module C Initial'!CX87</f>
        <v>-544.64999999999418</v>
      </c>
      <c r="G87" s="31">
        <f ca="1">'Module C Corrected'!CY87-'Module C Initial'!CY87</f>
        <v>-534.96000000002095</v>
      </c>
      <c r="H87" s="31">
        <f ca="1">'Module C Corrected'!CZ87-'Module C Initial'!CZ87</f>
        <v>-318.34999999997672</v>
      </c>
      <c r="I87" s="31">
        <f ca="1">'Module C Corrected'!DA87-'Module C Initial'!DA87</f>
        <v>-312.91000000000349</v>
      </c>
      <c r="J87" s="31">
        <f ca="1">'Module C Corrected'!DB87-'Module C Initial'!DB87</f>
        <v>-323.55000000001746</v>
      </c>
      <c r="K87" s="31">
        <f ca="1">'Module C Corrected'!DC87-'Module C Initial'!DC87</f>
        <v>-449.26000000000931</v>
      </c>
      <c r="L87" s="31">
        <f ca="1">'Module C Corrected'!DD87-'Module C Initial'!DD87</f>
        <v>-362.60000000000582</v>
      </c>
      <c r="M87" s="31">
        <f ca="1">'Module C Corrected'!DE87-'Module C Initial'!DE87</f>
        <v>-839.35999999998603</v>
      </c>
      <c r="N87" s="31">
        <f ca="1">'Module C Corrected'!DF87-'Module C Initial'!DF87</f>
        <v>-381.72000000000116</v>
      </c>
      <c r="O87" s="31">
        <f ca="1">'Module C Corrected'!DG87-'Module C Initial'!DG87</f>
        <v>-653.94000000000233</v>
      </c>
      <c r="P87" s="31">
        <f ca="1">'Module C Corrected'!DH87-'Module C Initial'!DH87</f>
        <v>-705.65000000002328</v>
      </c>
      <c r="Q87" s="32">
        <f ca="1">'Module C Corrected'!DI87-'Module C Initial'!DI87</f>
        <v>0</v>
      </c>
      <c r="R87" s="32">
        <f ca="1">'Module C Corrected'!DJ87-'Module C Initial'!DJ87</f>
        <v>-27.240000000000236</v>
      </c>
      <c r="S87" s="32">
        <f ca="1">'Module C Corrected'!DK87-'Module C Initial'!DK87</f>
        <v>-26.740000000000236</v>
      </c>
      <c r="T87" s="32">
        <f ca="1">'Module C Corrected'!DL87-'Module C Initial'!DL87</f>
        <v>-15.909999999999854</v>
      </c>
      <c r="U87" s="32">
        <f ca="1">'Module C Corrected'!DM87-'Module C Initial'!DM87</f>
        <v>-15.650000000000091</v>
      </c>
      <c r="V87" s="32">
        <f ca="1">'Module C Corrected'!DN87-'Module C Initial'!DN87</f>
        <v>-16.170000000000073</v>
      </c>
      <c r="W87" s="32">
        <f ca="1">'Module C Corrected'!DO87-'Module C Initial'!DO87</f>
        <v>-22.470000000000255</v>
      </c>
      <c r="X87" s="32">
        <f ca="1">'Module C Corrected'!DP87-'Module C Initial'!DP87</f>
        <v>-18.129999999999882</v>
      </c>
      <c r="Y87" s="32">
        <f ca="1">'Module C Corrected'!DQ87-'Module C Initial'!DQ87</f>
        <v>-41.970000000000255</v>
      </c>
      <c r="Z87" s="32">
        <f ca="1">'Module C Corrected'!DR87-'Module C Initial'!DR87</f>
        <v>-19.089999999999691</v>
      </c>
      <c r="AA87" s="32">
        <f ca="1">'Module C Corrected'!DS87-'Module C Initial'!DS87</f>
        <v>-32.700000000000273</v>
      </c>
      <c r="AB87" s="32">
        <f ca="1">'Module C Corrected'!DT87-'Module C Initial'!DT87</f>
        <v>-35.279999999999745</v>
      </c>
      <c r="AC87" s="31">
        <f ca="1">'Module C Corrected'!DU87-'Module C Initial'!DU87</f>
        <v>0</v>
      </c>
      <c r="AD87" s="31">
        <f ca="1">'Module C Corrected'!DV87-'Module C Initial'!DV87</f>
        <v>-174.20000000000073</v>
      </c>
      <c r="AE87" s="31">
        <f ca="1">'Module C Corrected'!DW87-'Module C Initial'!DW87</f>
        <v>-169.97000000000116</v>
      </c>
      <c r="AF87" s="31">
        <f ca="1">'Module C Corrected'!DX87-'Module C Initial'!DX87</f>
        <v>-100.53999999999905</v>
      </c>
      <c r="AG87" s="31">
        <f ca="1">'Module C Corrected'!DY87-'Module C Initial'!DY87</f>
        <v>-98.309999999999491</v>
      </c>
      <c r="AH87" s="31">
        <f ca="1">'Module C Corrected'!DZ87-'Module C Initial'!DZ87</f>
        <v>-101.09999999999854</v>
      </c>
      <c r="AI87" s="31">
        <f ca="1">'Module C Corrected'!EA87-'Module C Initial'!EA87</f>
        <v>-139.63999999999942</v>
      </c>
      <c r="AJ87" s="31">
        <f ca="1">'Module C Corrected'!EB87-'Module C Initial'!EB87</f>
        <v>-112.09000000000015</v>
      </c>
      <c r="AK87" s="31">
        <f ca="1">'Module C Corrected'!EC87-'Module C Initial'!EC87</f>
        <v>-258.04999999999927</v>
      </c>
      <c r="AL87" s="31">
        <f ca="1">'Module C Corrected'!ED87-'Module C Initial'!ED87</f>
        <v>-116.72000000000116</v>
      </c>
      <c r="AM87" s="31">
        <f ca="1">'Module C Corrected'!EE87-'Module C Initial'!EE87</f>
        <v>-198.86000000000058</v>
      </c>
      <c r="AN87" s="31">
        <f ca="1">'Module C Corrected'!EF87-'Module C Initial'!EF87</f>
        <v>-213.41999999999825</v>
      </c>
      <c r="AO87" s="32">
        <f t="shared" ca="1" si="32"/>
        <v>0</v>
      </c>
      <c r="AP87" s="32">
        <f t="shared" ca="1" si="32"/>
        <v>-746.08999999999514</v>
      </c>
      <c r="AQ87" s="32">
        <f t="shared" ca="1" si="32"/>
        <v>-731.67000000002236</v>
      </c>
      <c r="AR87" s="32">
        <f t="shared" ca="1" si="31"/>
        <v>-434.79999999997563</v>
      </c>
      <c r="AS87" s="32">
        <f t="shared" ca="1" si="31"/>
        <v>-426.87000000000307</v>
      </c>
      <c r="AT87" s="32">
        <f t="shared" ca="1" si="31"/>
        <v>-440.82000000001608</v>
      </c>
      <c r="AU87" s="32">
        <f t="shared" ca="1" si="31"/>
        <v>-611.37000000000899</v>
      </c>
      <c r="AV87" s="32">
        <f t="shared" ca="1" si="31"/>
        <v>-492.82000000000585</v>
      </c>
      <c r="AW87" s="32">
        <f t="shared" ca="1" si="31"/>
        <v>-1139.3799999999856</v>
      </c>
      <c r="AX87" s="32">
        <f t="shared" ca="1" si="31"/>
        <v>-517.53000000000202</v>
      </c>
      <c r="AY87" s="32">
        <f t="shared" ca="1" si="31"/>
        <v>-885.50000000000318</v>
      </c>
      <c r="AZ87" s="32">
        <f t="shared" ca="1" si="31"/>
        <v>-954.35000000002128</v>
      </c>
      <c r="BA87" s="31">
        <f t="shared" ca="1" si="57"/>
        <v>0</v>
      </c>
      <c r="BB87" s="31">
        <f t="shared" ca="1" si="35"/>
        <v>-6.38</v>
      </c>
      <c r="BC87" s="31">
        <f t="shared" ca="1" si="36"/>
        <v>-6.27</v>
      </c>
      <c r="BD87" s="31">
        <f t="shared" ca="1" si="37"/>
        <v>-3.73</v>
      </c>
      <c r="BE87" s="31">
        <f t="shared" ca="1" si="38"/>
        <v>-3.66</v>
      </c>
      <c r="BF87" s="31">
        <f t="shared" ca="1" si="39"/>
        <v>-3.79</v>
      </c>
      <c r="BG87" s="31">
        <f t="shared" ca="1" si="40"/>
        <v>-5.26</v>
      </c>
      <c r="BH87" s="31">
        <f t="shared" ca="1" si="41"/>
        <v>-4.25</v>
      </c>
      <c r="BI87" s="31">
        <f t="shared" ca="1" si="42"/>
        <v>-9.83</v>
      </c>
      <c r="BJ87" s="31">
        <f t="shared" ca="1" si="43"/>
        <v>-4.47</v>
      </c>
      <c r="BK87" s="31">
        <f t="shared" ca="1" si="44"/>
        <v>-7.66</v>
      </c>
      <c r="BL87" s="31">
        <f t="shared" ca="1" si="45"/>
        <v>-8.26</v>
      </c>
      <c r="BM87" s="32">
        <f t="shared" ca="1" si="58"/>
        <v>0</v>
      </c>
      <c r="BN87" s="32">
        <f t="shared" ca="1" si="46"/>
        <v>-752.46999999999514</v>
      </c>
      <c r="BO87" s="32">
        <f t="shared" ca="1" si="47"/>
        <v>-737.94000000002234</v>
      </c>
      <c r="BP87" s="32">
        <f t="shared" ca="1" si="48"/>
        <v>-438.52999999997564</v>
      </c>
      <c r="BQ87" s="32">
        <f t="shared" ca="1" si="49"/>
        <v>-430.5300000000031</v>
      </c>
      <c r="BR87" s="32">
        <f t="shared" ca="1" si="50"/>
        <v>-444.6100000000161</v>
      </c>
      <c r="BS87" s="32">
        <f t="shared" ca="1" si="51"/>
        <v>-616.63000000000898</v>
      </c>
      <c r="BT87" s="32">
        <f t="shared" ca="1" si="52"/>
        <v>-497.07000000000585</v>
      </c>
      <c r="BU87" s="32">
        <f t="shared" ca="1" si="53"/>
        <v>-1149.2099999999855</v>
      </c>
      <c r="BV87" s="32">
        <f t="shared" ca="1" si="54"/>
        <v>-522.00000000000205</v>
      </c>
      <c r="BW87" s="32">
        <f t="shared" ca="1" si="55"/>
        <v>-893.16000000000315</v>
      </c>
      <c r="BX87" s="32">
        <f t="shared" ca="1" si="56"/>
        <v>-962.61000000002127</v>
      </c>
    </row>
    <row r="88" spans="1:76">
      <c r="A88" t="s">
        <v>437</v>
      </c>
      <c r="B88" s="1" t="s">
        <v>140</v>
      </c>
      <c r="C88" t="str">
        <f t="shared" ca="1" si="33"/>
        <v>MKRC</v>
      </c>
      <c r="D88" t="str">
        <f t="shared" ca="1" si="34"/>
        <v>MacKay River Industrial System</v>
      </c>
      <c r="E88" s="31">
        <f ca="1">'Module C Corrected'!CW88-'Module C Initial'!CW88</f>
        <v>-3485.4800000000978</v>
      </c>
      <c r="F88" s="31">
        <f ca="1">'Module C Corrected'!CX88-'Module C Initial'!CX88</f>
        <v>-1757.3399999999674</v>
      </c>
      <c r="G88" s="31">
        <f ca="1">'Module C Corrected'!CY88-'Module C Initial'!CY88</f>
        <v>-1562.460000000021</v>
      </c>
      <c r="H88" s="31">
        <f ca="1">'Module C Corrected'!CZ88-'Module C Initial'!CZ88</f>
        <v>-1058.2799999999697</v>
      </c>
      <c r="I88" s="31">
        <f ca="1">'Module C Corrected'!DA88-'Module C Initial'!DA88</f>
        <v>-959.88000000000466</v>
      </c>
      <c r="J88" s="31">
        <f ca="1">'Module C Corrected'!DB88-'Module C Initial'!DB88</f>
        <v>-1063.1000000000349</v>
      </c>
      <c r="K88" s="31">
        <f ca="1">'Module C Corrected'!DC88-'Module C Initial'!DC88</f>
        <v>-1101.6699999999837</v>
      </c>
      <c r="L88" s="31">
        <f ca="1">'Module C Corrected'!DD88-'Module C Initial'!DD88</f>
        <v>-1129.6200000000536</v>
      </c>
      <c r="M88" s="31">
        <f ca="1">'Module C Corrected'!DE88-'Module C Initial'!DE88</f>
        <v>-967.85000000000582</v>
      </c>
      <c r="N88" s="31">
        <f ca="1">'Module C Corrected'!DF88-'Module C Initial'!DF88</f>
        <v>-1224.0200000000186</v>
      </c>
      <c r="O88" s="31">
        <f ca="1">'Module C Corrected'!DG88-'Module C Initial'!DG88</f>
        <v>-1697.9899999999907</v>
      </c>
      <c r="P88" s="31">
        <f ca="1">'Module C Corrected'!DH88-'Module C Initial'!DH88</f>
        <v>-1945.9700000000303</v>
      </c>
      <c r="Q88" s="32">
        <f ca="1">'Module C Corrected'!DI88-'Module C Initial'!DI88</f>
        <v>-174.27000000000044</v>
      </c>
      <c r="R88" s="32">
        <f ca="1">'Module C Corrected'!DJ88-'Module C Initial'!DJ88</f>
        <v>-87.869999999999891</v>
      </c>
      <c r="S88" s="32">
        <f ca="1">'Module C Corrected'!DK88-'Module C Initial'!DK88</f>
        <v>-78.119999999999891</v>
      </c>
      <c r="T88" s="32">
        <f ca="1">'Module C Corrected'!DL88-'Module C Initial'!DL88</f>
        <v>-52.920000000000073</v>
      </c>
      <c r="U88" s="32">
        <f ca="1">'Module C Corrected'!DM88-'Module C Initial'!DM88</f>
        <v>-47.990000000000009</v>
      </c>
      <c r="V88" s="32">
        <f ca="1">'Module C Corrected'!DN88-'Module C Initial'!DN88</f>
        <v>-53.150000000000091</v>
      </c>
      <c r="W88" s="32">
        <f ca="1">'Module C Corrected'!DO88-'Module C Initial'!DO88</f>
        <v>-55.079999999999927</v>
      </c>
      <c r="X88" s="32">
        <f ca="1">'Module C Corrected'!DP88-'Module C Initial'!DP88</f>
        <v>-56.480000000000018</v>
      </c>
      <c r="Y88" s="32">
        <f ca="1">'Module C Corrected'!DQ88-'Module C Initial'!DQ88</f>
        <v>-48.3900000000001</v>
      </c>
      <c r="Z88" s="32">
        <f ca="1">'Module C Corrected'!DR88-'Module C Initial'!DR88</f>
        <v>-61.200000000000273</v>
      </c>
      <c r="AA88" s="32">
        <f ca="1">'Module C Corrected'!DS88-'Module C Initial'!DS88</f>
        <v>-84.899999999999636</v>
      </c>
      <c r="AB88" s="32">
        <f ca="1">'Module C Corrected'!DT88-'Module C Initial'!DT88</f>
        <v>-97.289999999999964</v>
      </c>
      <c r="AC88" s="31">
        <f ca="1">'Module C Corrected'!DU88-'Module C Initial'!DU88</f>
        <v>-1122.9200000000055</v>
      </c>
      <c r="AD88" s="31">
        <f ca="1">'Module C Corrected'!DV88-'Module C Initial'!DV88</f>
        <v>-562.04999999999927</v>
      </c>
      <c r="AE88" s="31">
        <f ca="1">'Module C Corrected'!DW88-'Module C Initial'!DW88</f>
        <v>-496.43999999999869</v>
      </c>
      <c r="AF88" s="31">
        <f ca="1">'Module C Corrected'!DX88-'Module C Initial'!DX88</f>
        <v>-334.21999999999935</v>
      </c>
      <c r="AG88" s="31">
        <f ca="1">'Module C Corrected'!DY88-'Module C Initial'!DY88</f>
        <v>-301.56999999999971</v>
      </c>
      <c r="AH88" s="31">
        <f ca="1">'Module C Corrected'!DZ88-'Module C Initial'!DZ88</f>
        <v>-332.18000000000029</v>
      </c>
      <c r="AI88" s="31">
        <f ca="1">'Module C Corrected'!EA88-'Module C Initial'!EA88</f>
        <v>-342.43000000000029</v>
      </c>
      <c r="AJ88" s="31">
        <f ca="1">'Module C Corrected'!EB88-'Module C Initial'!EB88</f>
        <v>-349.20000000000073</v>
      </c>
      <c r="AK88" s="31">
        <f ca="1">'Module C Corrected'!EC88-'Module C Initial'!EC88</f>
        <v>-297.53999999999905</v>
      </c>
      <c r="AL88" s="31">
        <f ca="1">'Module C Corrected'!ED88-'Module C Initial'!ED88</f>
        <v>-374.29000000000087</v>
      </c>
      <c r="AM88" s="31">
        <f ca="1">'Module C Corrected'!EE88-'Module C Initial'!EE88</f>
        <v>-516.34000000000015</v>
      </c>
      <c r="AN88" s="31">
        <f ca="1">'Module C Corrected'!EF88-'Module C Initial'!EF88</f>
        <v>-588.54999999999927</v>
      </c>
      <c r="AO88" s="32">
        <f t="shared" ca="1" si="32"/>
        <v>-4782.6700000001038</v>
      </c>
      <c r="AP88" s="32">
        <f t="shared" ca="1" si="32"/>
        <v>-2407.2599999999666</v>
      </c>
      <c r="AQ88" s="32">
        <f t="shared" ca="1" si="32"/>
        <v>-2137.0200000000195</v>
      </c>
      <c r="AR88" s="32">
        <f t="shared" ca="1" si="31"/>
        <v>-1445.4199999999691</v>
      </c>
      <c r="AS88" s="32">
        <f t="shared" ca="1" si="31"/>
        <v>-1309.4400000000044</v>
      </c>
      <c r="AT88" s="32">
        <f t="shared" ca="1" si="31"/>
        <v>-1448.4300000000353</v>
      </c>
      <c r="AU88" s="32">
        <f t="shared" ca="1" si="31"/>
        <v>-1499.1799999999839</v>
      </c>
      <c r="AV88" s="32">
        <f t="shared" ca="1" si="31"/>
        <v>-1535.3000000000543</v>
      </c>
      <c r="AW88" s="32">
        <f t="shared" ca="1" si="31"/>
        <v>-1313.780000000005</v>
      </c>
      <c r="AX88" s="32">
        <f t="shared" ca="1" si="31"/>
        <v>-1659.5100000000198</v>
      </c>
      <c r="AY88" s="32">
        <f t="shared" ca="1" si="31"/>
        <v>-2299.2299999999905</v>
      </c>
      <c r="AZ88" s="32">
        <f t="shared" ca="1" si="31"/>
        <v>-2631.8100000000295</v>
      </c>
      <c r="BA88" s="31">
        <f t="shared" ca="1" si="57"/>
        <v>-40.82</v>
      </c>
      <c r="BB88" s="31">
        <f t="shared" ca="1" si="35"/>
        <v>-20.58</v>
      </c>
      <c r="BC88" s="31">
        <f t="shared" ca="1" si="36"/>
        <v>-18.3</v>
      </c>
      <c r="BD88" s="31">
        <f t="shared" ca="1" si="37"/>
        <v>-12.39</v>
      </c>
      <c r="BE88" s="31">
        <f t="shared" ca="1" si="38"/>
        <v>-11.24</v>
      </c>
      <c r="BF88" s="31">
        <f t="shared" ca="1" si="39"/>
        <v>-12.45</v>
      </c>
      <c r="BG88" s="31">
        <f t="shared" ca="1" si="40"/>
        <v>-12.9</v>
      </c>
      <c r="BH88" s="31">
        <f t="shared" ca="1" si="41"/>
        <v>-13.23</v>
      </c>
      <c r="BI88" s="31">
        <f t="shared" ca="1" si="42"/>
        <v>-11.34</v>
      </c>
      <c r="BJ88" s="31">
        <f t="shared" ca="1" si="43"/>
        <v>-14.34</v>
      </c>
      <c r="BK88" s="31">
        <f t="shared" ca="1" si="44"/>
        <v>-19.89</v>
      </c>
      <c r="BL88" s="31">
        <f t="shared" ca="1" si="45"/>
        <v>-22.79</v>
      </c>
      <c r="BM88" s="32">
        <f t="shared" ca="1" si="58"/>
        <v>-4823.4900000001035</v>
      </c>
      <c r="BN88" s="32">
        <f t="shared" ca="1" si="46"/>
        <v>-2427.8399999999665</v>
      </c>
      <c r="BO88" s="32">
        <f t="shared" ca="1" si="47"/>
        <v>-2155.3200000000197</v>
      </c>
      <c r="BP88" s="32">
        <f t="shared" ca="1" si="48"/>
        <v>-1457.8099999999692</v>
      </c>
      <c r="BQ88" s="32">
        <f t="shared" ca="1" si="49"/>
        <v>-1320.6800000000044</v>
      </c>
      <c r="BR88" s="32">
        <f t="shared" ca="1" si="50"/>
        <v>-1460.8800000000354</v>
      </c>
      <c r="BS88" s="32">
        <f t="shared" ca="1" si="51"/>
        <v>-1512.079999999984</v>
      </c>
      <c r="BT88" s="32">
        <f t="shared" ca="1" si="52"/>
        <v>-1548.5300000000543</v>
      </c>
      <c r="BU88" s="32">
        <f t="shared" ca="1" si="53"/>
        <v>-1325.1200000000049</v>
      </c>
      <c r="BV88" s="32">
        <f t="shared" ca="1" si="54"/>
        <v>-1673.8500000000197</v>
      </c>
      <c r="BW88" s="32">
        <f t="shared" ca="1" si="55"/>
        <v>-2319.1199999999903</v>
      </c>
      <c r="BX88" s="32">
        <f t="shared" ca="1" si="56"/>
        <v>-2654.6000000000295</v>
      </c>
    </row>
    <row r="89" spans="1:76">
      <c r="A89" t="s">
        <v>458</v>
      </c>
      <c r="B89" s="1" t="s">
        <v>93</v>
      </c>
      <c r="C89" t="str">
        <f t="shared" ca="1" si="33"/>
        <v>BCHIMP</v>
      </c>
      <c r="D89" t="str">
        <f t="shared" ca="1" si="34"/>
        <v>Alberta-BC Intertie - Import</v>
      </c>
      <c r="E89" s="31">
        <f ca="1">'Module C Corrected'!CW89-'Module C Initial'!CW89</f>
        <v>38.830000000000382</v>
      </c>
      <c r="F89" s="31">
        <f ca="1">'Module C Corrected'!CX89-'Module C Initial'!CX89</f>
        <v>3.5800000000000409</v>
      </c>
      <c r="G89" s="31">
        <f ca="1">'Module C Corrected'!CY89-'Module C Initial'!CY89</f>
        <v>3.0000000000000027E-2</v>
      </c>
      <c r="H89" s="31">
        <f ca="1">'Module C Corrected'!CZ89-'Module C Initial'!CZ89</f>
        <v>0</v>
      </c>
      <c r="I89" s="31">
        <f ca="1">'Module C Corrected'!DA89-'Module C Initial'!DA89</f>
        <v>0</v>
      </c>
      <c r="J89" s="31">
        <f ca="1">'Module C Corrected'!DB89-'Module C Initial'!DB89</f>
        <v>0</v>
      </c>
      <c r="K89" s="31">
        <f ca="1">'Module C Corrected'!DC89-'Module C Initial'!DC89</f>
        <v>0</v>
      </c>
      <c r="L89" s="31">
        <f ca="1">'Module C Corrected'!DD89-'Module C Initial'!DD89</f>
        <v>0</v>
      </c>
      <c r="M89" s="31">
        <f ca="1">'Module C Corrected'!DE89-'Module C Initial'!DE89</f>
        <v>0</v>
      </c>
      <c r="N89" s="31">
        <f ca="1">'Module C Corrected'!DF89-'Module C Initial'!DF89</f>
        <v>0</v>
      </c>
      <c r="O89" s="31">
        <f ca="1">'Module C Corrected'!DG89-'Module C Initial'!DG89</f>
        <v>1.0000000000000009E-2</v>
      </c>
      <c r="P89" s="31">
        <f ca="1">'Module C Corrected'!DH89-'Module C Initial'!DH89</f>
        <v>0</v>
      </c>
      <c r="Q89" s="32">
        <f ca="1">'Module C Corrected'!DI89-'Module C Initial'!DI89</f>
        <v>1.9399999999999977</v>
      </c>
      <c r="R89" s="32">
        <f ca="1">'Module C Corrected'!DJ89-'Module C Initial'!DJ89</f>
        <v>0.18000000000000149</v>
      </c>
      <c r="S89" s="32">
        <f ca="1">'Module C Corrected'!DK89-'Module C Initial'!DK89</f>
        <v>0</v>
      </c>
      <c r="T89" s="32">
        <f ca="1">'Module C Corrected'!DL89-'Module C Initial'!DL89</f>
        <v>0</v>
      </c>
      <c r="U89" s="32">
        <f ca="1">'Module C Corrected'!DM89-'Module C Initial'!DM89</f>
        <v>0</v>
      </c>
      <c r="V89" s="32">
        <f ca="1">'Module C Corrected'!DN89-'Module C Initial'!DN89</f>
        <v>0</v>
      </c>
      <c r="W89" s="32">
        <f ca="1">'Module C Corrected'!DO89-'Module C Initial'!DO89</f>
        <v>0</v>
      </c>
      <c r="X89" s="32">
        <f ca="1">'Module C Corrected'!DP89-'Module C Initial'!DP89</f>
        <v>0</v>
      </c>
      <c r="Y89" s="32">
        <f ca="1">'Module C Corrected'!DQ89-'Module C Initial'!DQ89</f>
        <v>0</v>
      </c>
      <c r="Z89" s="32">
        <f ca="1">'Module C Corrected'!DR89-'Module C Initial'!DR89</f>
        <v>0</v>
      </c>
      <c r="AA89" s="32">
        <f ca="1">'Module C Corrected'!DS89-'Module C Initial'!DS89</f>
        <v>0</v>
      </c>
      <c r="AB89" s="32">
        <f ca="1">'Module C Corrected'!DT89-'Module C Initial'!DT89</f>
        <v>0</v>
      </c>
      <c r="AC89" s="31">
        <f ca="1">'Module C Corrected'!DU89-'Module C Initial'!DU89</f>
        <v>12.509999999999991</v>
      </c>
      <c r="AD89" s="31">
        <f ca="1">'Module C Corrected'!DV89-'Module C Initial'!DV89</f>
        <v>1.1500000000000057</v>
      </c>
      <c r="AE89" s="31">
        <f ca="1">'Module C Corrected'!DW89-'Module C Initial'!DW89</f>
        <v>9.9999999999998979E-3</v>
      </c>
      <c r="AF89" s="31">
        <f ca="1">'Module C Corrected'!DX89-'Module C Initial'!DX89</f>
        <v>0</v>
      </c>
      <c r="AG89" s="31">
        <f ca="1">'Module C Corrected'!DY89-'Module C Initial'!DY89</f>
        <v>0</v>
      </c>
      <c r="AH89" s="31">
        <f ca="1">'Module C Corrected'!DZ89-'Module C Initial'!DZ89</f>
        <v>0</v>
      </c>
      <c r="AI89" s="31">
        <f ca="1">'Module C Corrected'!EA89-'Module C Initial'!EA89</f>
        <v>0</v>
      </c>
      <c r="AJ89" s="31">
        <f ca="1">'Module C Corrected'!EB89-'Module C Initial'!EB89</f>
        <v>0</v>
      </c>
      <c r="AK89" s="31">
        <f ca="1">'Module C Corrected'!EC89-'Module C Initial'!EC89</f>
        <v>0</v>
      </c>
      <c r="AL89" s="31">
        <f ca="1">'Module C Corrected'!ED89-'Module C Initial'!ED89</f>
        <v>0</v>
      </c>
      <c r="AM89" s="31">
        <f ca="1">'Module C Corrected'!EE89-'Module C Initial'!EE89</f>
        <v>0</v>
      </c>
      <c r="AN89" s="31">
        <f ca="1">'Module C Corrected'!EF89-'Module C Initial'!EF89</f>
        <v>0</v>
      </c>
      <c r="AO89" s="32">
        <f t="shared" ca="1" si="32"/>
        <v>53.280000000000371</v>
      </c>
      <c r="AP89" s="32">
        <f t="shared" ca="1" si="32"/>
        <v>4.9100000000000481</v>
      </c>
      <c r="AQ89" s="32">
        <f t="shared" ca="1" si="32"/>
        <v>3.9999999999999925E-2</v>
      </c>
      <c r="AR89" s="32">
        <f t="shared" ca="1" si="31"/>
        <v>0</v>
      </c>
      <c r="AS89" s="32">
        <f t="shared" ca="1" si="31"/>
        <v>0</v>
      </c>
      <c r="AT89" s="32">
        <f t="shared" ca="1" si="31"/>
        <v>0</v>
      </c>
      <c r="AU89" s="32">
        <f t="shared" ca="1" si="31"/>
        <v>0</v>
      </c>
      <c r="AV89" s="32">
        <f t="shared" ca="1" si="31"/>
        <v>0</v>
      </c>
      <c r="AW89" s="32">
        <f t="shared" ca="1" si="31"/>
        <v>0</v>
      </c>
      <c r="AX89" s="32">
        <f t="shared" ca="1" si="31"/>
        <v>0</v>
      </c>
      <c r="AY89" s="32">
        <f t="shared" ca="1" si="31"/>
        <v>1.0000000000000009E-2</v>
      </c>
      <c r="AZ89" s="32">
        <f t="shared" ca="1" si="31"/>
        <v>0</v>
      </c>
      <c r="BA89" s="31">
        <f t="shared" ca="1" si="57"/>
        <v>0.45</v>
      </c>
      <c r="BB89" s="31">
        <f t="shared" ca="1" si="35"/>
        <v>0.04</v>
      </c>
      <c r="BC89" s="31">
        <f t="shared" ca="1" si="36"/>
        <v>0</v>
      </c>
      <c r="BD89" s="31">
        <f t="shared" ca="1" si="37"/>
        <v>0</v>
      </c>
      <c r="BE89" s="31">
        <f t="shared" ca="1" si="38"/>
        <v>0</v>
      </c>
      <c r="BF89" s="31">
        <f t="shared" ca="1" si="39"/>
        <v>0</v>
      </c>
      <c r="BG89" s="31">
        <f t="shared" ca="1" si="40"/>
        <v>0</v>
      </c>
      <c r="BH89" s="31">
        <f t="shared" ca="1" si="41"/>
        <v>0</v>
      </c>
      <c r="BI89" s="31">
        <f t="shared" ca="1" si="42"/>
        <v>0</v>
      </c>
      <c r="BJ89" s="31">
        <f t="shared" ca="1" si="43"/>
        <v>0</v>
      </c>
      <c r="BK89" s="31">
        <f t="shared" ca="1" si="44"/>
        <v>0</v>
      </c>
      <c r="BL89" s="31">
        <f t="shared" ca="1" si="45"/>
        <v>0</v>
      </c>
      <c r="BM89" s="32">
        <f t="shared" ca="1" si="58"/>
        <v>53.730000000000373</v>
      </c>
      <c r="BN89" s="32">
        <f t="shared" ca="1" si="46"/>
        <v>4.9500000000000481</v>
      </c>
      <c r="BO89" s="32">
        <f t="shared" ca="1" si="47"/>
        <v>3.9999999999999925E-2</v>
      </c>
      <c r="BP89" s="32">
        <f t="shared" ca="1" si="48"/>
        <v>0</v>
      </c>
      <c r="BQ89" s="32">
        <f t="shared" ca="1" si="49"/>
        <v>0</v>
      </c>
      <c r="BR89" s="32">
        <f t="shared" ca="1" si="50"/>
        <v>0</v>
      </c>
      <c r="BS89" s="32">
        <f t="shared" ca="1" si="51"/>
        <v>0</v>
      </c>
      <c r="BT89" s="32">
        <f t="shared" ca="1" si="52"/>
        <v>0</v>
      </c>
      <c r="BU89" s="32">
        <f t="shared" ca="1" si="53"/>
        <v>0</v>
      </c>
      <c r="BV89" s="32">
        <f t="shared" ca="1" si="54"/>
        <v>0</v>
      </c>
      <c r="BW89" s="32">
        <f t="shared" ca="1" si="55"/>
        <v>1.0000000000000009E-2</v>
      </c>
      <c r="BX89" s="32">
        <f t="shared" ca="1" si="56"/>
        <v>0</v>
      </c>
    </row>
    <row r="90" spans="1:76">
      <c r="A90" t="s">
        <v>459</v>
      </c>
      <c r="B90" s="1" t="s">
        <v>22</v>
      </c>
      <c r="C90" t="str">
        <f t="shared" ca="1" si="33"/>
        <v>NOVAGEN15M</v>
      </c>
      <c r="D90" t="str">
        <f t="shared" ca="1" si="34"/>
        <v>Joffre Industrial System</v>
      </c>
      <c r="E90" s="31">
        <f ca="1">'Module C Corrected'!CW90-'Module C Initial'!CW90</f>
        <v>2230.0500000000029</v>
      </c>
      <c r="F90" s="31">
        <f ca="1">'Module C Corrected'!CX90-'Module C Initial'!CX90</f>
        <v>907.82999999999447</v>
      </c>
      <c r="G90" s="31">
        <f ca="1">'Module C Corrected'!CY90-'Module C Initial'!CY90</f>
        <v>760.52999999999884</v>
      </c>
      <c r="H90" s="31">
        <f ca="1">'Module C Corrected'!CZ90-'Module C Initial'!CZ90</f>
        <v>408.92000000000189</v>
      </c>
      <c r="I90" s="31">
        <f ca="1">'Module C Corrected'!DA90-'Module C Initial'!DA90</f>
        <v>181.38000000000102</v>
      </c>
      <c r="J90" s="31">
        <f ca="1">'Module C Corrected'!DB90-'Module C Initial'!DB90</f>
        <v>439</v>
      </c>
      <c r="K90" s="31">
        <f ca="1">'Module C Corrected'!DC90-'Module C Initial'!DC90</f>
        <v>666.7599999999984</v>
      </c>
      <c r="L90" s="31">
        <f ca="1">'Module C Corrected'!DD90-'Module C Initial'!DD90</f>
        <v>593.27999999999884</v>
      </c>
      <c r="M90" s="31">
        <f ca="1">'Module C Corrected'!DE90-'Module C Initial'!DE90</f>
        <v>1399.0999999999985</v>
      </c>
      <c r="N90" s="31">
        <f ca="1">'Module C Corrected'!DF90-'Module C Initial'!DF90</f>
        <v>331.93000000000029</v>
      </c>
      <c r="O90" s="31">
        <f ca="1">'Module C Corrected'!DG90-'Module C Initial'!DG90</f>
        <v>807.11000000000058</v>
      </c>
      <c r="P90" s="31">
        <f ca="1">'Module C Corrected'!DH90-'Module C Initial'!DH90</f>
        <v>778.4900000000016</v>
      </c>
      <c r="Q90" s="32">
        <f ca="1">'Module C Corrected'!DI90-'Module C Initial'!DI90</f>
        <v>111.5</v>
      </c>
      <c r="R90" s="32">
        <f ca="1">'Module C Corrected'!DJ90-'Module C Initial'!DJ90</f>
        <v>45.400000000000091</v>
      </c>
      <c r="S90" s="32">
        <f ca="1">'Module C Corrected'!DK90-'Module C Initial'!DK90</f>
        <v>38.019999999999982</v>
      </c>
      <c r="T90" s="32">
        <f ca="1">'Module C Corrected'!DL90-'Module C Initial'!DL90</f>
        <v>20.450000000000045</v>
      </c>
      <c r="U90" s="32">
        <f ca="1">'Module C Corrected'!DM90-'Module C Initial'!DM90</f>
        <v>9.0699999999999932</v>
      </c>
      <c r="V90" s="32">
        <f ca="1">'Module C Corrected'!DN90-'Module C Initial'!DN90</f>
        <v>21.949999999999932</v>
      </c>
      <c r="W90" s="32">
        <f ca="1">'Module C Corrected'!DO90-'Module C Initial'!DO90</f>
        <v>33.330000000000155</v>
      </c>
      <c r="X90" s="32">
        <f ca="1">'Module C Corrected'!DP90-'Module C Initial'!DP90</f>
        <v>29.670000000000073</v>
      </c>
      <c r="Y90" s="32">
        <f ca="1">'Module C Corrected'!DQ90-'Module C Initial'!DQ90</f>
        <v>69.949999999999818</v>
      </c>
      <c r="Z90" s="32">
        <f ca="1">'Module C Corrected'!DR90-'Module C Initial'!DR90</f>
        <v>16.589999999999918</v>
      </c>
      <c r="AA90" s="32">
        <f ca="1">'Module C Corrected'!DS90-'Module C Initial'!DS90</f>
        <v>40.349999999999909</v>
      </c>
      <c r="AB90" s="32">
        <f ca="1">'Module C Corrected'!DT90-'Module C Initial'!DT90</f>
        <v>38.930000000000064</v>
      </c>
      <c r="AC90" s="31">
        <f ca="1">'Module C Corrected'!DU90-'Module C Initial'!DU90</f>
        <v>718.45000000000073</v>
      </c>
      <c r="AD90" s="31">
        <f ca="1">'Module C Corrected'!DV90-'Module C Initial'!DV90</f>
        <v>290.36000000000058</v>
      </c>
      <c r="AE90" s="31">
        <f ca="1">'Module C Corrected'!DW90-'Module C Initial'!DW90</f>
        <v>241.63999999999942</v>
      </c>
      <c r="AF90" s="31">
        <f ca="1">'Module C Corrected'!DX90-'Module C Initial'!DX90</f>
        <v>129.14000000000033</v>
      </c>
      <c r="AG90" s="31">
        <f ca="1">'Module C Corrected'!DY90-'Module C Initial'!DY90</f>
        <v>56.990000000000236</v>
      </c>
      <c r="AH90" s="31">
        <f ca="1">'Module C Corrected'!DZ90-'Module C Initial'!DZ90</f>
        <v>137.17000000000007</v>
      </c>
      <c r="AI90" s="31">
        <f ca="1">'Module C Corrected'!EA90-'Module C Initial'!EA90</f>
        <v>207.25</v>
      </c>
      <c r="AJ90" s="31">
        <f ca="1">'Module C Corrected'!EB90-'Module C Initial'!EB90</f>
        <v>183.40000000000055</v>
      </c>
      <c r="AK90" s="31">
        <f ca="1">'Module C Corrected'!EC90-'Module C Initial'!EC90</f>
        <v>430.13000000000102</v>
      </c>
      <c r="AL90" s="31">
        <f ca="1">'Module C Corrected'!ED90-'Module C Initial'!ED90</f>
        <v>101.5</v>
      </c>
      <c r="AM90" s="31">
        <f ca="1">'Module C Corrected'!EE90-'Module C Initial'!EE90</f>
        <v>245.4399999999996</v>
      </c>
      <c r="AN90" s="31">
        <f ca="1">'Module C Corrected'!EF90-'Module C Initial'!EF90</f>
        <v>235.44999999999982</v>
      </c>
      <c r="AO90" s="32">
        <f t="shared" ca="1" si="32"/>
        <v>3060.0000000000036</v>
      </c>
      <c r="AP90" s="32">
        <f t="shared" ca="1" si="32"/>
        <v>1243.5899999999951</v>
      </c>
      <c r="AQ90" s="32">
        <f t="shared" ca="1" si="32"/>
        <v>1040.1899999999982</v>
      </c>
      <c r="AR90" s="32">
        <f t="shared" ca="1" si="31"/>
        <v>558.51000000000226</v>
      </c>
      <c r="AS90" s="32">
        <f t="shared" ca="1" si="31"/>
        <v>247.44000000000125</v>
      </c>
      <c r="AT90" s="32">
        <f t="shared" ca="1" si="31"/>
        <v>598.12</v>
      </c>
      <c r="AU90" s="32">
        <f t="shared" ref="AU90:AZ132" ca="1" si="59">K90+W90+AI90</f>
        <v>907.33999999999855</v>
      </c>
      <c r="AV90" s="32">
        <f t="shared" ca="1" si="59"/>
        <v>806.34999999999945</v>
      </c>
      <c r="AW90" s="32">
        <f t="shared" ca="1" si="59"/>
        <v>1899.1799999999994</v>
      </c>
      <c r="AX90" s="32">
        <f t="shared" ca="1" si="59"/>
        <v>450.02000000000021</v>
      </c>
      <c r="AY90" s="32">
        <f t="shared" ca="1" si="59"/>
        <v>1092.9000000000001</v>
      </c>
      <c r="AZ90" s="32">
        <f t="shared" ca="1" si="59"/>
        <v>1052.8700000000015</v>
      </c>
      <c r="BA90" s="31">
        <f t="shared" ca="1" si="57"/>
        <v>26.12</v>
      </c>
      <c r="BB90" s="31">
        <f t="shared" ca="1" si="35"/>
        <v>10.63</v>
      </c>
      <c r="BC90" s="31">
        <f t="shared" ca="1" si="36"/>
        <v>8.91</v>
      </c>
      <c r="BD90" s="31">
        <f t="shared" ca="1" si="37"/>
        <v>4.79</v>
      </c>
      <c r="BE90" s="31">
        <f t="shared" ca="1" si="38"/>
        <v>2.12</v>
      </c>
      <c r="BF90" s="31">
        <f t="shared" ca="1" si="39"/>
        <v>5.14</v>
      </c>
      <c r="BG90" s="31">
        <f t="shared" ca="1" si="40"/>
        <v>7.81</v>
      </c>
      <c r="BH90" s="31">
        <f t="shared" ca="1" si="41"/>
        <v>6.95</v>
      </c>
      <c r="BI90" s="31">
        <f t="shared" ca="1" si="42"/>
        <v>16.39</v>
      </c>
      <c r="BJ90" s="31">
        <f t="shared" ca="1" si="43"/>
        <v>3.89</v>
      </c>
      <c r="BK90" s="31">
        <f t="shared" ca="1" si="44"/>
        <v>9.4499999999999993</v>
      </c>
      <c r="BL90" s="31">
        <f t="shared" ca="1" si="45"/>
        <v>9.1199999999999992</v>
      </c>
      <c r="BM90" s="32">
        <f t="shared" ca="1" si="58"/>
        <v>3086.1200000000035</v>
      </c>
      <c r="BN90" s="32">
        <f t="shared" ca="1" si="46"/>
        <v>1254.2199999999953</v>
      </c>
      <c r="BO90" s="32">
        <f t="shared" ca="1" si="47"/>
        <v>1049.0999999999983</v>
      </c>
      <c r="BP90" s="32">
        <f t="shared" ca="1" si="48"/>
        <v>563.30000000000223</v>
      </c>
      <c r="BQ90" s="32">
        <f t="shared" ca="1" si="49"/>
        <v>249.56000000000125</v>
      </c>
      <c r="BR90" s="32">
        <f t="shared" ca="1" si="50"/>
        <v>603.26</v>
      </c>
      <c r="BS90" s="32">
        <f t="shared" ca="1" si="51"/>
        <v>915.1499999999985</v>
      </c>
      <c r="BT90" s="32">
        <f t="shared" ca="1" si="52"/>
        <v>813.2999999999995</v>
      </c>
      <c r="BU90" s="32">
        <f t="shared" ca="1" si="53"/>
        <v>1915.5699999999995</v>
      </c>
      <c r="BV90" s="32">
        <f t="shared" ca="1" si="54"/>
        <v>453.9100000000002</v>
      </c>
      <c r="BW90" s="32">
        <f t="shared" ca="1" si="55"/>
        <v>1102.3500000000001</v>
      </c>
      <c r="BX90" s="32">
        <f t="shared" ca="1" si="56"/>
        <v>1061.9900000000014</v>
      </c>
    </row>
    <row r="91" spans="1:76">
      <c r="A91" t="s">
        <v>460</v>
      </c>
      <c r="B91" s="1" t="s">
        <v>101</v>
      </c>
      <c r="C91" t="str">
        <f t="shared" ca="1" si="33"/>
        <v>NPC1</v>
      </c>
      <c r="D91" t="str">
        <f t="shared" ca="1" si="34"/>
        <v>Northstone Power</v>
      </c>
      <c r="E91" s="31">
        <f ca="1">'Module C Corrected'!CW91-'Module C Initial'!CW91</f>
        <v>18.280000000002474</v>
      </c>
      <c r="F91" s="31">
        <f ca="1">'Module C Corrected'!CX91-'Module C Initial'!CX91</f>
        <v>1</v>
      </c>
      <c r="G91" s="31">
        <f ca="1">'Module C Corrected'!CY91-'Module C Initial'!CY91</f>
        <v>1.0199999999999818</v>
      </c>
      <c r="H91" s="31">
        <f ca="1">'Module C Corrected'!CZ91-'Module C Initial'!CZ91</f>
        <v>0.44999999999993179</v>
      </c>
      <c r="I91" s="31">
        <f ca="1">'Module C Corrected'!DA91-'Module C Initial'!DA91</f>
        <v>0.88000000000010914</v>
      </c>
      <c r="J91" s="31">
        <f ca="1">'Module C Corrected'!DB91-'Module C Initial'!DB91</f>
        <v>1.6900000000000546</v>
      </c>
      <c r="K91" s="31">
        <f ca="1">'Module C Corrected'!DC91-'Module C Initial'!DC91</f>
        <v>2.8099999999999454</v>
      </c>
      <c r="L91" s="31">
        <f ca="1">'Module C Corrected'!DD91-'Module C Initial'!DD91</f>
        <v>5.2399999999997817</v>
      </c>
      <c r="M91" s="31">
        <f ca="1">'Module C Corrected'!DE91-'Module C Initial'!DE91</f>
        <v>13</v>
      </c>
      <c r="N91" s="31">
        <f ca="1">'Module C Corrected'!DF91-'Module C Initial'!DF91</f>
        <v>0.26000000000004775</v>
      </c>
      <c r="O91" s="31">
        <f ca="1">'Module C Corrected'!DG91-'Module C Initial'!DG91</f>
        <v>7.9099999999998545</v>
      </c>
      <c r="P91" s="31">
        <f ca="1">'Module C Corrected'!DH91-'Module C Initial'!DH91</f>
        <v>10</v>
      </c>
      <c r="Q91" s="32">
        <f ca="1">'Module C Corrected'!DI91-'Module C Initial'!DI91</f>
        <v>0.92000000000007276</v>
      </c>
      <c r="R91" s="32">
        <f ca="1">'Module C Corrected'!DJ91-'Module C Initial'!DJ91</f>
        <v>5.0000000000004263E-2</v>
      </c>
      <c r="S91" s="32">
        <f ca="1">'Module C Corrected'!DK91-'Module C Initial'!DK91</f>
        <v>4.9999999999997158E-2</v>
      </c>
      <c r="T91" s="32">
        <f ca="1">'Module C Corrected'!DL91-'Module C Initial'!DL91</f>
        <v>2.000000000000135E-2</v>
      </c>
      <c r="U91" s="32">
        <f ca="1">'Module C Corrected'!DM91-'Module C Initial'!DM91</f>
        <v>5.0000000000000711E-2</v>
      </c>
      <c r="V91" s="32">
        <f ca="1">'Module C Corrected'!DN91-'Module C Initial'!DN91</f>
        <v>7.9999999999998295E-2</v>
      </c>
      <c r="W91" s="32">
        <f ca="1">'Module C Corrected'!DO91-'Module C Initial'!DO91</f>
        <v>0.14000000000000057</v>
      </c>
      <c r="X91" s="32">
        <f ca="1">'Module C Corrected'!DP91-'Module C Initial'!DP91</f>
        <v>0.25999999999999091</v>
      </c>
      <c r="Y91" s="32">
        <f ca="1">'Module C Corrected'!DQ91-'Module C Initial'!DQ91</f>
        <v>0.64999999999997726</v>
      </c>
      <c r="Z91" s="32">
        <f ca="1">'Module C Corrected'!DR91-'Module C Initial'!DR91</f>
        <v>9.9999999999997868E-3</v>
      </c>
      <c r="AA91" s="32">
        <f ca="1">'Module C Corrected'!DS91-'Module C Initial'!DS91</f>
        <v>0.40000000000003411</v>
      </c>
      <c r="AB91" s="32">
        <f ca="1">'Module C Corrected'!DT91-'Module C Initial'!DT91</f>
        <v>0.5</v>
      </c>
      <c r="AC91" s="31">
        <f ca="1">'Module C Corrected'!DU91-'Module C Initial'!DU91</f>
        <v>5.8899999999998727</v>
      </c>
      <c r="AD91" s="31">
        <f ca="1">'Module C Corrected'!DV91-'Module C Initial'!DV91</f>
        <v>0.31999999999999318</v>
      </c>
      <c r="AE91" s="31">
        <f ca="1">'Module C Corrected'!DW91-'Module C Initial'!DW91</f>
        <v>0.3200000000000216</v>
      </c>
      <c r="AF91" s="31">
        <f ca="1">'Module C Corrected'!DX91-'Module C Initial'!DX91</f>
        <v>0.15000000000000568</v>
      </c>
      <c r="AG91" s="31">
        <f ca="1">'Module C Corrected'!DY91-'Module C Initial'!DY91</f>
        <v>0.28000000000000114</v>
      </c>
      <c r="AH91" s="31">
        <f ca="1">'Module C Corrected'!DZ91-'Module C Initial'!DZ91</f>
        <v>0.51999999999998181</v>
      </c>
      <c r="AI91" s="31">
        <f ca="1">'Module C Corrected'!EA91-'Module C Initial'!EA91</f>
        <v>0.87999999999999545</v>
      </c>
      <c r="AJ91" s="31">
        <f ca="1">'Module C Corrected'!EB91-'Module C Initial'!EB91</f>
        <v>1.6200000000001182</v>
      </c>
      <c r="AK91" s="31">
        <f ca="1">'Module C Corrected'!EC91-'Module C Initial'!EC91</f>
        <v>4</v>
      </c>
      <c r="AL91" s="31">
        <f ca="1">'Module C Corrected'!ED91-'Module C Initial'!ED91</f>
        <v>7.9999999999998295E-2</v>
      </c>
      <c r="AM91" s="31">
        <f ca="1">'Module C Corrected'!EE91-'Module C Initial'!EE91</f>
        <v>2.4100000000000819</v>
      </c>
      <c r="AN91" s="31">
        <f ca="1">'Module C Corrected'!EF91-'Module C Initial'!EF91</f>
        <v>3.0299999999999727</v>
      </c>
      <c r="AO91" s="32">
        <f t="shared" ca="1" si="32"/>
        <v>25.090000000002419</v>
      </c>
      <c r="AP91" s="32">
        <f t="shared" ca="1" si="32"/>
        <v>1.3699999999999974</v>
      </c>
      <c r="AQ91" s="32">
        <f t="shared" ca="1" si="32"/>
        <v>1.3900000000000006</v>
      </c>
      <c r="AR91" s="32">
        <f t="shared" ca="1" si="32"/>
        <v>0.61999999999993882</v>
      </c>
      <c r="AS91" s="32">
        <f t="shared" ca="1" si="32"/>
        <v>1.210000000000111</v>
      </c>
      <c r="AT91" s="32">
        <f t="shared" ca="1" si="32"/>
        <v>2.2900000000000347</v>
      </c>
      <c r="AU91" s="32">
        <f t="shared" ca="1" si="59"/>
        <v>3.8299999999999415</v>
      </c>
      <c r="AV91" s="32">
        <f t="shared" ca="1" si="59"/>
        <v>7.1199999999998909</v>
      </c>
      <c r="AW91" s="32">
        <f t="shared" ca="1" si="59"/>
        <v>17.649999999999977</v>
      </c>
      <c r="AX91" s="32">
        <f t="shared" ca="1" si="59"/>
        <v>0.35000000000004583</v>
      </c>
      <c r="AY91" s="32">
        <f t="shared" ca="1" si="59"/>
        <v>10.71999999999997</v>
      </c>
      <c r="AZ91" s="32">
        <f t="shared" ca="1" si="59"/>
        <v>13.529999999999973</v>
      </c>
      <c r="BA91" s="31">
        <f t="shared" ca="1" si="57"/>
        <v>0.21</v>
      </c>
      <c r="BB91" s="31">
        <f t="shared" ca="1" si="35"/>
        <v>0.01</v>
      </c>
      <c r="BC91" s="31">
        <f t="shared" ca="1" si="36"/>
        <v>0.01</v>
      </c>
      <c r="BD91" s="31">
        <f t="shared" ca="1" si="37"/>
        <v>0.01</v>
      </c>
      <c r="BE91" s="31">
        <f t="shared" ca="1" si="38"/>
        <v>0.01</v>
      </c>
      <c r="BF91" s="31">
        <f t="shared" ca="1" si="39"/>
        <v>0.02</v>
      </c>
      <c r="BG91" s="31">
        <f t="shared" ca="1" si="40"/>
        <v>0.03</v>
      </c>
      <c r="BH91" s="31">
        <f t="shared" ca="1" si="41"/>
        <v>0.06</v>
      </c>
      <c r="BI91" s="31">
        <f t="shared" ca="1" si="42"/>
        <v>0.15</v>
      </c>
      <c r="BJ91" s="31">
        <f t="shared" ca="1" si="43"/>
        <v>0</v>
      </c>
      <c r="BK91" s="31">
        <f t="shared" ca="1" si="44"/>
        <v>0.09</v>
      </c>
      <c r="BL91" s="31">
        <f t="shared" ca="1" si="45"/>
        <v>0.12</v>
      </c>
      <c r="BM91" s="32">
        <f t="shared" ca="1" si="58"/>
        <v>25.30000000000242</v>
      </c>
      <c r="BN91" s="32">
        <f t="shared" ca="1" si="46"/>
        <v>1.3799999999999975</v>
      </c>
      <c r="BO91" s="32">
        <f t="shared" ca="1" si="47"/>
        <v>1.4000000000000006</v>
      </c>
      <c r="BP91" s="32">
        <f t="shared" ca="1" si="48"/>
        <v>0.62999999999993883</v>
      </c>
      <c r="BQ91" s="32">
        <f t="shared" ca="1" si="49"/>
        <v>1.220000000000111</v>
      </c>
      <c r="BR91" s="32">
        <f t="shared" ca="1" si="50"/>
        <v>2.3100000000000347</v>
      </c>
      <c r="BS91" s="32">
        <f t="shared" ca="1" si="51"/>
        <v>3.8599999999999413</v>
      </c>
      <c r="BT91" s="32">
        <f t="shared" ca="1" si="52"/>
        <v>7.1799999999998905</v>
      </c>
      <c r="BU91" s="32">
        <f t="shared" ca="1" si="53"/>
        <v>17.799999999999976</v>
      </c>
      <c r="BV91" s="32">
        <f t="shared" ca="1" si="54"/>
        <v>0.35000000000004583</v>
      </c>
      <c r="BW91" s="32">
        <f t="shared" ca="1" si="55"/>
        <v>10.80999999999997</v>
      </c>
      <c r="BX91" s="32">
        <f t="shared" ca="1" si="56"/>
        <v>13.649999999999972</v>
      </c>
    </row>
    <row r="92" spans="1:76">
      <c r="A92" t="s">
        <v>461</v>
      </c>
      <c r="B92" s="1" t="s">
        <v>82</v>
      </c>
      <c r="C92" t="str">
        <f t="shared" ca="1" si="33"/>
        <v>NPP1</v>
      </c>
      <c r="D92" t="str">
        <f t="shared" ca="1" si="34"/>
        <v>Northern Prairie Power Project</v>
      </c>
      <c r="E92" s="31">
        <f ca="1">'Module C Corrected'!CW92-'Module C Initial'!CW92</f>
        <v>243.8399999999674</v>
      </c>
      <c r="F92" s="31">
        <f ca="1">'Module C Corrected'!CX92-'Module C Initial'!CX92</f>
        <v>21.789999999997235</v>
      </c>
      <c r="G92" s="31">
        <f ca="1">'Module C Corrected'!CY92-'Module C Initial'!CY92</f>
        <v>21.849999999998545</v>
      </c>
      <c r="H92" s="31">
        <f ca="1">'Module C Corrected'!CZ92-'Module C Initial'!CZ92</f>
        <v>6.430000000000291</v>
      </c>
      <c r="I92" s="31">
        <f ca="1">'Module C Corrected'!DA92-'Module C Initial'!DA92</f>
        <v>18.380000000001019</v>
      </c>
      <c r="J92" s="31">
        <f ca="1">'Module C Corrected'!DB92-'Module C Initial'!DB92</f>
        <v>45.680000000000291</v>
      </c>
      <c r="K92" s="31">
        <f ca="1">'Module C Corrected'!DC92-'Module C Initial'!DC92</f>
        <v>71.740000000005239</v>
      </c>
      <c r="L92" s="31">
        <f ca="1">'Module C Corrected'!DD92-'Module C Initial'!DD92</f>
        <v>41.430000000000291</v>
      </c>
      <c r="M92" s="31">
        <f ca="1">'Module C Corrected'!DE92-'Module C Initial'!DE92</f>
        <v>279.13000000000466</v>
      </c>
      <c r="N92" s="31">
        <f ca="1">'Module C Corrected'!DF92-'Module C Initial'!DF92</f>
        <v>4.6900000000005093</v>
      </c>
      <c r="O92" s="31">
        <f ca="1">'Module C Corrected'!DG92-'Module C Initial'!DG92</f>
        <v>59.080000000001746</v>
      </c>
      <c r="P92" s="31">
        <f ca="1">'Module C Corrected'!DH92-'Module C Initial'!DH92</f>
        <v>82.040000000008149</v>
      </c>
      <c r="Q92" s="32">
        <f ca="1">'Module C Corrected'!DI92-'Module C Initial'!DI92</f>
        <v>12.200000000000728</v>
      </c>
      <c r="R92" s="32">
        <f ca="1">'Module C Corrected'!DJ92-'Module C Initial'!DJ92</f>
        <v>1.0900000000000318</v>
      </c>
      <c r="S92" s="32">
        <f ca="1">'Module C Corrected'!DK92-'Module C Initial'!DK92</f>
        <v>1.0899999999999181</v>
      </c>
      <c r="T92" s="32">
        <f ca="1">'Module C Corrected'!DL92-'Module C Initial'!DL92</f>
        <v>0.31999999999999318</v>
      </c>
      <c r="U92" s="32">
        <f ca="1">'Module C Corrected'!DM92-'Module C Initial'!DM92</f>
        <v>0.92000000000007276</v>
      </c>
      <c r="V92" s="32">
        <f ca="1">'Module C Corrected'!DN92-'Module C Initial'!DN92</f>
        <v>2.2899999999999636</v>
      </c>
      <c r="W92" s="32">
        <f ca="1">'Module C Corrected'!DO92-'Module C Initial'!DO92</f>
        <v>3.5900000000001455</v>
      </c>
      <c r="X92" s="32">
        <f ca="1">'Module C Corrected'!DP92-'Module C Initial'!DP92</f>
        <v>2.0700000000001637</v>
      </c>
      <c r="Y92" s="32">
        <f ca="1">'Module C Corrected'!DQ92-'Module C Initial'!DQ92</f>
        <v>13.959999999999127</v>
      </c>
      <c r="Z92" s="32">
        <f ca="1">'Module C Corrected'!DR92-'Module C Initial'!DR92</f>
        <v>0.22999999999998977</v>
      </c>
      <c r="AA92" s="32">
        <f ca="1">'Module C Corrected'!DS92-'Module C Initial'!DS92</f>
        <v>2.959999999999809</v>
      </c>
      <c r="AB92" s="32">
        <f ca="1">'Module C Corrected'!DT92-'Module C Initial'!DT92</f>
        <v>4.0999999999999091</v>
      </c>
      <c r="AC92" s="31">
        <f ca="1">'Module C Corrected'!DU92-'Module C Initial'!DU92</f>
        <v>78.559999999997672</v>
      </c>
      <c r="AD92" s="31">
        <f ca="1">'Module C Corrected'!DV92-'Module C Initial'!DV92</f>
        <v>6.9700000000002547</v>
      </c>
      <c r="AE92" s="31">
        <f ca="1">'Module C Corrected'!DW92-'Module C Initial'!DW92</f>
        <v>6.9400000000005093</v>
      </c>
      <c r="AF92" s="31">
        <f ca="1">'Module C Corrected'!DX92-'Module C Initial'!DX92</f>
        <v>2.0300000000002001</v>
      </c>
      <c r="AG92" s="31">
        <f ca="1">'Module C Corrected'!DY92-'Module C Initial'!DY92</f>
        <v>5.7699999999999818</v>
      </c>
      <c r="AH92" s="31">
        <f ca="1">'Module C Corrected'!DZ92-'Module C Initial'!DZ92</f>
        <v>14.280000000000655</v>
      </c>
      <c r="AI92" s="31">
        <f ca="1">'Module C Corrected'!EA92-'Module C Initial'!EA92</f>
        <v>22.289999999999054</v>
      </c>
      <c r="AJ92" s="31">
        <f ca="1">'Module C Corrected'!EB92-'Module C Initial'!EB92</f>
        <v>12.809999999999491</v>
      </c>
      <c r="AK92" s="31">
        <f ca="1">'Module C Corrected'!EC92-'Module C Initial'!EC92</f>
        <v>85.809999999997672</v>
      </c>
      <c r="AL92" s="31">
        <f ca="1">'Module C Corrected'!ED92-'Module C Initial'!ED92</f>
        <v>1.42999999999995</v>
      </c>
      <c r="AM92" s="31">
        <f ca="1">'Module C Corrected'!EE92-'Module C Initial'!EE92</f>
        <v>17.959999999999127</v>
      </c>
      <c r="AN92" s="31">
        <f ca="1">'Module C Corrected'!EF92-'Module C Initial'!EF92</f>
        <v>24.81000000000131</v>
      </c>
      <c r="AO92" s="32">
        <f t="shared" ca="1" si="32"/>
        <v>334.5999999999658</v>
      </c>
      <c r="AP92" s="32">
        <f t="shared" ca="1" si="32"/>
        <v>29.849999999997522</v>
      </c>
      <c r="AQ92" s="32">
        <f t="shared" ca="1" si="32"/>
        <v>29.879999999998972</v>
      </c>
      <c r="AR92" s="32">
        <f t="shared" ca="1" si="32"/>
        <v>8.7800000000004843</v>
      </c>
      <c r="AS92" s="32">
        <f t="shared" ca="1" si="32"/>
        <v>25.070000000001073</v>
      </c>
      <c r="AT92" s="32">
        <f t="shared" ca="1" si="32"/>
        <v>62.250000000000909</v>
      </c>
      <c r="AU92" s="32">
        <f t="shared" ca="1" si="59"/>
        <v>97.620000000004438</v>
      </c>
      <c r="AV92" s="32">
        <f t="shared" ca="1" si="59"/>
        <v>56.309999999999945</v>
      </c>
      <c r="AW92" s="32">
        <f t="shared" ca="1" si="59"/>
        <v>378.90000000000146</v>
      </c>
      <c r="AX92" s="32">
        <f t="shared" ca="1" si="59"/>
        <v>6.3500000000004491</v>
      </c>
      <c r="AY92" s="32">
        <f t="shared" ca="1" si="59"/>
        <v>80.000000000000682</v>
      </c>
      <c r="AZ92" s="32">
        <f t="shared" ca="1" si="59"/>
        <v>110.95000000000937</v>
      </c>
      <c r="BA92" s="31">
        <f t="shared" ca="1" si="57"/>
        <v>2.86</v>
      </c>
      <c r="BB92" s="31">
        <f t="shared" ca="1" si="35"/>
        <v>0.26</v>
      </c>
      <c r="BC92" s="31">
        <f t="shared" ca="1" si="36"/>
        <v>0.26</v>
      </c>
      <c r="BD92" s="31">
        <f t="shared" ca="1" si="37"/>
        <v>0.08</v>
      </c>
      <c r="BE92" s="31">
        <f t="shared" ca="1" si="38"/>
        <v>0.22</v>
      </c>
      <c r="BF92" s="31">
        <f t="shared" ca="1" si="39"/>
        <v>0.54</v>
      </c>
      <c r="BG92" s="31">
        <f t="shared" ca="1" si="40"/>
        <v>0.84</v>
      </c>
      <c r="BH92" s="31">
        <f t="shared" ca="1" si="41"/>
        <v>0.49</v>
      </c>
      <c r="BI92" s="31">
        <f t="shared" ca="1" si="42"/>
        <v>3.27</v>
      </c>
      <c r="BJ92" s="31">
        <f t="shared" ca="1" si="43"/>
        <v>0.05</v>
      </c>
      <c r="BK92" s="31">
        <f t="shared" ca="1" si="44"/>
        <v>0.69</v>
      </c>
      <c r="BL92" s="31">
        <f t="shared" ca="1" si="45"/>
        <v>0.96</v>
      </c>
      <c r="BM92" s="32">
        <f t="shared" ca="1" si="58"/>
        <v>337.45999999996582</v>
      </c>
      <c r="BN92" s="32">
        <f t="shared" ca="1" si="46"/>
        <v>30.109999999997523</v>
      </c>
      <c r="BO92" s="32">
        <f t="shared" ca="1" si="47"/>
        <v>30.139999999998974</v>
      </c>
      <c r="BP92" s="32">
        <f t="shared" ca="1" si="48"/>
        <v>8.8600000000004844</v>
      </c>
      <c r="BQ92" s="32">
        <f t="shared" ca="1" si="49"/>
        <v>25.290000000001072</v>
      </c>
      <c r="BR92" s="32">
        <f t="shared" ca="1" si="50"/>
        <v>62.790000000000909</v>
      </c>
      <c r="BS92" s="32">
        <f t="shared" ca="1" si="51"/>
        <v>98.460000000004442</v>
      </c>
      <c r="BT92" s="32">
        <f t="shared" ca="1" si="52"/>
        <v>56.799999999999947</v>
      </c>
      <c r="BU92" s="32">
        <f t="shared" ca="1" si="53"/>
        <v>382.17000000000144</v>
      </c>
      <c r="BV92" s="32">
        <f t="shared" ca="1" si="54"/>
        <v>6.4000000000004489</v>
      </c>
      <c r="BW92" s="32">
        <f t="shared" ca="1" si="55"/>
        <v>80.69000000000068</v>
      </c>
      <c r="BX92" s="32">
        <f t="shared" ca="1" si="56"/>
        <v>111.91000000000936</v>
      </c>
    </row>
    <row r="93" spans="1:76">
      <c r="A93" t="s">
        <v>462</v>
      </c>
      <c r="B93" s="1" t="s">
        <v>103</v>
      </c>
      <c r="C93" t="str">
        <f t="shared" ca="1" si="33"/>
        <v>NX01</v>
      </c>
      <c r="D93" t="str">
        <f t="shared" ca="1" si="34"/>
        <v>Nexen Balzac</v>
      </c>
      <c r="E93" s="31">
        <f ca="1">'Module C Corrected'!CW93-'Module C Initial'!CW93</f>
        <v>1749.6199999999953</v>
      </c>
      <c r="F93" s="31">
        <f ca="1">'Module C Corrected'!CX93-'Module C Initial'!CX93</f>
        <v>802.74999999998545</v>
      </c>
      <c r="G93" s="31">
        <f ca="1">'Module C Corrected'!CY93-'Module C Initial'!CY93</f>
        <v>734.85000000000582</v>
      </c>
      <c r="H93" s="31">
        <f ca="1">'Module C Corrected'!CZ93-'Module C Initial'!CZ93</f>
        <v>265.05999999999767</v>
      </c>
      <c r="I93" s="31">
        <f ca="1">'Module C Corrected'!DA93-'Module C Initial'!DA93</f>
        <v>353.11999999999534</v>
      </c>
      <c r="J93" s="31">
        <f ca="1">'Module C Corrected'!DB93-'Module C Initial'!DB93</f>
        <v>445.94000000000233</v>
      </c>
      <c r="K93" s="31">
        <f ca="1">'Module C Corrected'!DC93-'Module C Initial'!DC93</f>
        <v>654.73999999999069</v>
      </c>
      <c r="L93" s="31">
        <f ca="1">'Module C Corrected'!DD93-'Module C Initial'!DD93</f>
        <v>530.54000000000815</v>
      </c>
      <c r="M93" s="31">
        <f ca="1">'Module C Corrected'!DE93-'Module C Initial'!DE93</f>
        <v>1199.1299999999756</v>
      </c>
      <c r="N93" s="31">
        <f ca="1">'Module C Corrected'!DF93-'Module C Initial'!DF93</f>
        <v>396.40000000000146</v>
      </c>
      <c r="O93" s="31">
        <f ca="1">'Module C Corrected'!DG93-'Module C Initial'!DG93</f>
        <v>817.91999999999825</v>
      </c>
      <c r="P93" s="31">
        <f ca="1">'Module C Corrected'!DH93-'Module C Initial'!DH93</f>
        <v>836.48999999999069</v>
      </c>
      <c r="Q93" s="32">
        <f ca="1">'Module C Corrected'!DI93-'Module C Initial'!DI93</f>
        <v>87.480000000001382</v>
      </c>
      <c r="R93" s="32">
        <f ca="1">'Module C Corrected'!DJ93-'Module C Initial'!DJ93</f>
        <v>40.139999999999418</v>
      </c>
      <c r="S93" s="32">
        <f ca="1">'Module C Corrected'!DK93-'Module C Initial'!DK93</f>
        <v>36.740000000000236</v>
      </c>
      <c r="T93" s="32">
        <f ca="1">'Module C Corrected'!DL93-'Module C Initial'!DL93</f>
        <v>13.259999999999991</v>
      </c>
      <c r="U93" s="32">
        <f ca="1">'Module C Corrected'!DM93-'Module C Initial'!DM93</f>
        <v>17.649999999999864</v>
      </c>
      <c r="V93" s="32">
        <f ca="1">'Module C Corrected'!DN93-'Module C Initial'!DN93</f>
        <v>22.299999999999727</v>
      </c>
      <c r="W93" s="32">
        <f ca="1">'Module C Corrected'!DO93-'Module C Initial'!DO93</f>
        <v>32.740000000000236</v>
      </c>
      <c r="X93" s="32">
        <f ca="1">'Module C Corrected'!DP93-'Module C Initial'!DP93</f>
        <v>26.5300000000002</v>
      </c>
      <c r="Y93" s="32">
        <f ca="1">'Module C Corrected'!DQ93-'Module C Initial'!DQ93</f>
        <v>59.960000000000036</v>
      </c>
      <c r="Z93" s="32">
        <f ca="1">'Module C Corrected'!DR93-'Module C Initial'!DR93</f>
        <v>19.820000000000164</v>
      </c>
      <c r="AA93" s="32">
        <f ca="1">'Module C Corrected'!DS93-'Module C Initial'!DS93</f>
        <v>40.899999999999636</v>
      </c>
      <c r="AB93" s="32">
        <f ca="1">'Module C Corrected'!DT93-'Module C Initial'!DT93</f>
        <v>41.829999999999927</v>
      </c>
      <c r="AC93" s="31">
        <f ca="1">'Module C Corrected'!DU93-'Module C Initial'!DU93</f>
        <v>563.66999999999825</v>
      </c>
      <c r="AD93" s="31">
        <f ca="1">'Module C Corrected'!DV93-'Module C Initial'!DV93</f>
        <v>256.75</v>
      </c>
      <c r="AE93" s="31">
        <f ca="1">'Module C Corrected'!DW93-'Module C Initial'!DW93</f>
        <v>233.4800000000032</v>
      </c>
      <c r="AF93" s="31">
        <f ca="1">'Module C Corrected'!DX93-'Module C Initial'!DX93</f>
        <v>83.709999999999127</v>
      </c>
      <c r="AG93" s="31">
        <f ca="1">'Module C Corrected'!DY93-'Module C Initial'!DY93</f>
        <v>110.94000000000051</v>
      </c>
      <c r="AH93" s="31">
        <f ca="1">'Module C Corrected'!DZ93-'Module C Initial'!DZ93</f>
        <v>139.34999999999854</v>
      </c>
      <c r="AI93" s="31">
        <f ca="1">'Module C Corrected'!EA93-'Module C Initial'!EA93</f>
        <v>203.51000000000204</v>
      </c>
      <c r="AJ93" s="31">
        <f ca="1">'Module C Corrected'!EB93-'Module C Initial'!EB93</f>
        <v>164.0099999999984</v>
      </c>
      <c r="AK93" s="31">
        <f ca="1">'Module C Corrected'!EC93-'Module C Initial'!EC93</f>
        <v>368.65000000000146</v>
      </c>
      <c r="AL93" s="31">
        <f ca="1">'Module C Corrected'!ED93-'Module C Initial'!ED93</f>
        <v>121.21999999999935</v>
      </c>
      <c r="AM93" s="31">
        <f ca="1">'Module C Corrected'!EE93-'Module C Initial'!EE93</f>
        <v>248.72000000000116</v>
      </c>
      <c r="AN93" s="31">
        <f ca="1">'Module C Corrected'!EF93-'Module C Initial'!EF93</f>
        <v>252.98999999999796</v>
      </c>
      <c r="AO93" s="32">
        <f t="shared" ca="1" si="32"/>
        <v>2400.769999999995</v>
      </c>
      <c r="AP93" s="32">
        <f t="shared" ca="1" si="32"/>
        <v>1099.6399999999849</v>
      </c>
      <c r="AQ93" s="32">
        <f t="shared" ca="1" si="32"/>
        <v>1005.0700000000093</v>
      </c>
      <c r="AR93" s="32">
        <f t="shared" ca="1" si="32"/>
        <v>362.02999999999679</v>
      </c>
      <c r="AS93" s="32">
        <f t="shared" ca="1" si="32"/>
        <v>481.70999999999572</v>
      </c>
      <c r="AT93" s="32">
        <f t="shared" ca="1" si="32"/>
        <v>607.5900000000006</v>
      </c>
      <c r="AU93" s="32">
        <f t="shared" ca="1" si="59"/>
        <v>890.98999999999296</v>
      </c>
      <c r="AV93" s="32">
        <f t="shared" ca="1" si="59"/>
        <v>721.08000000000675</v>
      </c>
      <c r="AW93" s="32">
        <f t="shared" ca="1" si="59"/>
        <v>1627.739999999977</v>
      </c>
      <c r="AX93" s="32">
        <f t="shared" ca="1" si="59"/>
        <v>537.44000000000096</v>
      </c>
      <c r="AY93" s="32">
        <f t="shared" ca="1" si="59"/>
        <v>1107.5399999999991</v>
      </c>
      <c r="AZ93" s="32">
        <f t="shared" ca="1" si="59"/>
        <v>1131.3099999999886</v>
      </c>
      <c r="BA93" s="31">
        <f t="shared" ca="1" si="57"/>
        <v>20.49</v>
      </c>
      <c r="BB93" s="31">
        <f t="shared" ca="1" si="35"/>
        <v>9.4</v>
      </c>
      <c r="BC93" s="31">
        <f t="shared" ca="1" si="36"/>
        <v>8.61</v>
      </c>
      <c r="BD93" s="31">
        <f t="shared" ca="1" si="37"/>
        <v>3.1</v>
      </c>
      <c r="BE93" s="31">
        <f t="shared" ca="1" si="38"/>
        <v>4.1399999999999997</v>
      </c>
      <c r="BF93" s="31">
        <f t="shared" ca="1" si="39"/>
        <v>5.22</v>
      </c>
      <c r="BG93" s="31">
        <f t="shared" ca="1" si="40"/>
        <v>7.67</v>
      </c>
      <c r="BH93" s="31">
        <f t="shared" ca="1" si="41"/>
        <v>6.21</v>
      </c>
      <c r="BI93" s="31">
        <f t="shared" ca="1" si="42"/>
        <v>14.04</v>
      </c>
      <c r="BJ93" s="31">
        <f t="shared" ca="1" si="43"/>
        <v>4.6399999999999997</v>
      </c>
      <c r="BK93" s="31">
        <f t="shared" ca="1" si="44"/>
        <v>9.58</v>
      </c>
      <c r="BL93" s="31">
        <f t="shared" ca="1" si="45"/>
        <v>9.8000000000000007</v>
      </c>
      <c r="BM93" s="32">
        <f t="shared" ca="1" si="58"/>
        <v>2421.2599999999948</v>
      </c>
      <c r="BN93" s="32">
        <f t="shared" ca="1" si="46"/>
        <v>1109.039999999985</v>
      </c>
      <c r="BO93" s="32">
        <f t="shared" ca="1" si="47"/>
        <v>1013.6800000000093</v>
      </c>
      <c r="BP93" s="32">
        <f t="shared" ca="1" si="48"/>
        <v>365.12999999999681</v>
      </c>
      <c r="BQ93" s="32">
        <f t="shared" ca="1" si="49"/>
        <v>485.8499999999957</v>
      </c>
      <c r="BR93" s="32">
        <f t="shared" ca="1" si="50"/>
        <v>612.81000000000063</v>
      </c>
      <c r="BS93" s="32">
        <f t="shared" ca="1" si="51"/>
        <v>898.65999999999292</v>
      </c>
      <c r="BT93" s="32">
        <f t="shared" ca="1" si="52"/>
        <v>727.29000000000678</v>
      </c>
      <c r="BU93" s="32">
        <f t="shared" ca="1" si="53"/>
        <v>1641.779999999977</v>
      </c>
      <c r="BV93" s="32">
        <f t="shared" ca="1" si="54"/>
        <v>542.08000000000095</v>
      </c>
      <c r="BW93" s="32">
        <f t="shared" ca="1" si="55"/>
        <v>1117.119999999999</v>
      </c>
      <c r="BX93" s="32">
        <f t="shared" ca="1" si="56"/>
        <v>1141.1099999999885</v>
      </c>
    </row>
    <row r="94" spans="1:76">
      <c r="A94" t="s">
        <v>462</v>
      </c>
      <c r="B94" s="1" t="s">
        <v>104</v>
      </c>
      <c r="C94" t="str">
        <f t="shared" ca="1" si="33"/>
        <v>NX02</v>
      </c>
      <c r="D94" t="str">
        <f t="shared" ca="1" si="34"/>
        <v>Nexen Long Lake Industrial System</v>
      </c>
      <c r="E94" s="31">
        <f ca="1">'Module C Corrected'!CW94-'Module C Initial'!CW94</f>
        <v>0</v>
      </c>
      <c r="F94" s="31">
        <f ca="1">'Module C Corrected'!CX94-'Module C Initial'!CX94</f>
        <v>0</v>
      </c>
      <c r="G94" s="31">
        <f ca="1">'Module C Corrected'!CY94-'Module C Initial'!CY94</f>
        <v>0</v>
      </c>
      <c r="H94" s="31">
        <f ca="1">'Module C Corrected'!CZ94-'Module C Initial'!CZ94</f>
        <v>0</v>
      </c>
      <c r="I94" s="31">
        <f ca="1">'Module C Corrected'!DA94-'Module C Initial'!DA94</f>
        <v>-1.0000000009313226E-2</v>
      </c>
      <c r="J94" s="31">
        <f ca="1">'Module C Corrected'!DB94-'Module C Initial'!DB94</f>
        <v>0</v>
      </c>
      <c r="K94" s="31">
        <f ca="1">'Module C Corrected'!DC94-'Module C Initial'!DC94</f>
        <v>0</v>
      </c>
      <c r="L94" s="31">
        <f ca="1">'Module C Corrected'!DD94-'Module C Initial'!DD94</f>
        <v>0</v>
      </c>
      <c r="M94" s="31">
        <f ca="1">'Module C Corrected'!DE94-'Module C Initial'!DE94</f>
        <v>0</v>
      </c>
      <c r="N94" s="31">
        <f ca="1">'Module C Corrected'!DF94-'Module C Initial'!DF94</f>
        <v>0</v>
      </c>
      <c r="O94" s="31">
        <f ca="1">'Module C Corrected'!DG94-'Module C Initial'!DG94</f>
        <v>0</v>
      </c>
      <c r="P94" s="31">
        <f ca="1">'Module C Corrected'!DH94-'Module C Initial'!DH94</f>
        <v>-9.9999999802093953E-3</v>
      </c>
      <c r="Q94" s="32">
        <f ca="1">'Module C Corrected'!DI94-'Module C Initial'!DI94</f>
        <v>0</v>
      </c>
      <c r="R94" s="32">
        <f ca="1">'Module C Corrected'!DJ94-'Module C Initial'!DJ94</f>
        <v>0</v>
      </c>
      <c r="S94" s="32">
        <f ca="1">'Module C Corrected'!DK94-'Module C Initial'!DK94</f>
        <v>0</v>
      </c>
      <c r="T94" s="32">
        <f ca="1">'Module C Corrected'!DL94-'Module C Initial'!DL94</f>
        <v>0</v>
      </c>
      <c r="U94" s="32">
        <f ca="1">'Module C Corrected'!DM94-'Module C Initial'!DM94</f>
        <v>0</v>
      </c>
      <c r="V94" s="32">
        <f ca="1">'Module C Corrected'!DN94-'Module C Initial'!DN94</f>
        <v>0</v>
      </c>
      <c r="W94" s="32">
        <f ca="1">'Module C Corrected'!DO94-'Module C Initial'!DO94</f>
        <v>0</v>
      </c>
      <c r="X94" s="32">
        <f ca="1">'Module C Corrected'!DP94-'Module C Initial'!DP94</f>
        <v>0</v>
      </c>
      <c r="Y94" s="32">
        <f ca="1">'Module C Corrected'!DQ94-'Module C Initial'!DQ94</f>
        <v>0</v>
      </c>
      <c r="Z94" s="32">
        <f ca="1">'Module C Corrected'!DR94-'Module C Initial'!DR94</f>
        <v>0</v>
      </c>
      <c r="AA94" s="32">
        <f ca="1">'Module C Corrected'!DS94-'Module C Initial'!DS94</f>
        <v>0</v>
      </c>
      <c r="AB94" s="32">
        <f ca="1">'Module C Corrected'!DT94-'Module C Initial'!DT94</f>
        <v>0</v>
      </c>
      <c r="AC94" s="31">
        <f ca="1">'Module C Corrected'!DU94-'Module C Initial'!DU94</f>
        <v>0</v>
      </c>
      <c r="AD94" s="31">
        <f ca="1">'Module C Corrected'!DV94-'Module C Initial'!DV94</f>
        <v>0</v>
      </c>
      <c r="AE94" s="31">
        <f ca="1">'Module C Corrected'!DW94-'Module C Initial'!DW94</f>
        <v>0</v>
      </c>
      <c r="AF94" s="31">
        <f ca="1">'Module C Corrected'!DX94-'Module C Initial'!DX94</f>
        <v>0</v>
      </c>
      <c r="AG94" s="31">
        <f ca="1">'Module C Corrected'!DY94-'Module C Initial'!DY94</f>
        <v>0</v>
      </c>
      <c r="AH94" s="31">
        <f ca="1">'Module C Corrected'!DZ94-'Module C Initial'!DZ94</f>
        <v>0</v>
      </c>
      <c r="AI94" s="31">
        <f ca="1">'Module C Corrected'!EA94-'Module C Initial'!EA94</f>
        <v>0</v>
      </c>
      <c r="AJ94" s="31">
        <f ca="1">'Module C Corrected'!EB94-'Module C Initial'!EB94</f>
        <v>0</v>
      </c>
      <c r="AK94" s="31">
        <f ca="1">'Module C Corrected'!EC94-'Module C Initial'!EC94</f>
        <v>0</v>
      </c>
      <c r="AL94" s="31">
        <f ca="1">'Module C Corrected'!ED94-'Module C Initial'!ED94</f>
        <v>0</v>
      </c>
      <c r="AM94" s="31">
        <f ca="1">'Module C Corrected'!EE94-'Module C Initial'!EE94</f>
        <v>0</v>
      </c>
      <c r="AN94" s="31">
        <f ca="1">'Module C Corrected'!EF94-'Module C Initial'!EF94</f>
        <v>0</v>
      </c>
      <c r="AO94" s="32">
        <f t="shared" ca="1" si="32"/>
        <v>0</v>
      </c>
      <c r="AP94" s="32">
        <f t="shared" ca="1" si="32"/>
        <v>0</v>
      </c>
      <c r="AQ94" s="32">
        <f t="shared" ca="1" si="32"/>
        <v>0</v>
      </c>
      <c r="AR94" s="32">
        <f t="shared" ca="1" si="32"/>
        <v>0</v>
      </c>
      <c r="AS94" s="32">
        <f t="shared" ca="1" si="32"/>
        <v>-1.0000000009313226E-2</v>
      </c>
      <c r="AT94" s="32">
        <f t="shared" ca="1" si="32"/>
        <v>0</v>
      </c>
      <c r="AU94" s="32">
        <f t="shared" ca="1" si="59"/>
        <v>0</v>
      </c>
      <c r="AV94" s="32">
        <f t="shared" ca="1" si="59"/>
        <v>0</v>
      </c>
      <c r="AW94" s="32">
        <f t="shared" ca="1" si="59"/>
        <v>0</v>
      </c>
      <c r="AX94" s="32">
        <f t="shared" ca="1" si="59"/>
        <v>0</v>
      </c>
      <c r="AY94" s="32">
        <f t="shared" ca="1" si="59"/>
        <v>0</v>
      </c>
      <c r="AZ94" s="32">
        <f t="shared" ca="1" si="59"/>
        <v>-9.9999999802093953E-3</v>
      </c>
      <c r="BA94" s="31">
        <f t="shared" ca="1" si="57"/>
        <v>0</v>
      </c>
      <c r="BB94" s="31">
        <f t="shared" ca="1" si="35"/>
        <v>0</v>
      </c>
      <c r="BC94" s="31">
        <f t="shared" ca="1" si="36"/>
        <v>0</v>
      </c>
      <c r="BD94" s="31">
        <f t="shared" ca="1" si="37"/>
        <v>0</v>
      </c>
      <c r="BE94" s="31">
        <f t="shared" ca="1" si="38"/>
        <v>0</v>
      </c>
      <c r="BF94" s="31">
        <f t="shared" ca="1" si="39"/>
        <v>0</v>
      </c>
      <c r="BG94" s="31">
        <f t="shared" ca="1" si="40"/>
        <v>0</v>
      </c>
      <c r="BH94" s="31">
        <f t="shared" ca="1" si="41"/>
        <v>0</v>
      </c>
      <c r="BI94" s="31">
        <f t="shared" ca="1" si="42"/>
        <v>0</v>
      </c>
      <c r="BJ94" s="31">
        <f t="shared" ca="1" si="43"/>
        <v>0</v>
      </c>
      <c r="BK94" s="31">
        <f t="shared" ca="1" si="44"/>
        <v>0</v>
      </c>
      <c r="BL94" s="31">
        <f t="shared" ca="1" si="45"/>
        <v>0</v>
      </c>
      <c r="BM94" s="32">
        <f t="shared" ca="1" si="58"/>
        <v>0</v>
      </c>
      <c r="BN94" s="32">
        <f t="shared" ca="1" si="46"/>
        <v>0</v>
      </c>
      <c r="BO94" s="32">
        <f t="shared" ca="1" si="47"/>
        <v>0</v>
      </c>
      <c r="BP94" s="32">
        <f t="shared" ca="1" si="48"/>
        <v>0</v>
      </c>
      <c r="BQ94" s="32">
        <f t="shared" ca="1" si="49"/>
        <v>-1.0000000009313226E-2</v>
      </c>
      <c r="BR94" s="32">
        <f t="shared" ca="1" si="50"/>
        <v>0</v>
      </c>
      <c r="BS94" s="32">
        <f t="shared" ca="1" si="51"/>
        <v>0</v>
      </c>
      <c r="BT94" s="32">
        <f t="shared" ca="1" si="52"/>
        <v>0</v>
      </c>
      <c r="BU94" s="32">
        <f t="shared" ca="1" si="53"/>
        <v>0</v>
      </c>
      <c r="BV94" s="32">
        <f t="shared" ca="1" si="54"/>
        <v>0</v>
      </c>
      <c r="BW94" s="32">
        <f t="shared" ca="1" si="55"/>
        <v>0</v>
      </c>
      <c r="BX94" s="32">
        <f t="shared" ca="1" si="56"/>
        <v>-9.9999999802093953E-3</v>
      </c>
    </row>
    <row r="95" spans="1:76">
      <c r="A95" t="s">
        <v>462</v>
      </c>
      <c r="B95" s="1" t="s">
        <v>387</v>
      </c>
      <c r="C95" t="str">
        <f t="shared" ca="1" si="33"/>
        <v>BCHIMP</v>
      </c>
      <c r="D95" t="str">
        <f t="shared" ca="1" si="34"/>
        <v>Alberta-BC Intertie - Import</v>
      </c>
      <c r="E95" s="31">
        <f ca="1">'Module C Corrected'!CW95-'Module C Initial'!CW95</f>
        <v>0</v>
      </c>
      <c r="F95" s="31">
        <f ca="1">'Module C Corrected'!CX95-'Module C Initial'!CX95</f>
        <v>0</v>
      </c>
      <c r="G95" s="31">
        <f ca="1">'Module C Corrected'!CY95-'Module C Initial'!CY95</f>
        <v>0</v>
      </c>
      <c r="H95" s="31">
        <f ca="1">'Module C Corrected'!CZ95-'Module C Initial'!CZ95</f>
        <v>0</v>
      </c>
      <c r="I95" s="31">
        <f ca="1">'Module C Corrected'!DA95-'Module C Initial'!DA95</f>
        <v>0</v>
      </c>
      <c r="J95" s="31">
        <f ca="1">'Module C Corrected'!DB95-'Module C Initial'!DB95</f>
        <v>0.30000000000000426</v>
      </c>
      <c r="K95" s="31">
        <f ca="1">'Module C Corrected'!DC95-'Module C Initial'!DC95</f>
        <v>0</v>
      </c>
      <c r="L95" s="31">
        <f ca="1">'Module C Corrected'!DD95-'Module C Initial'!DD95</f>
        <v>0</v>
      </c>
      <c r="M95" s="31">
        <f ca="1">'Module C Corrected'!DE95-'Module C Initial'!DE95</f>
        <v>0</v>
      </c>
      <c r="N95" s="31">
        <f ca="1">'Module C Corrected'!DF95-'Module C Initial'!DF95</f>
        <v>0.67999999999999972</v>
      </c>
      <c r="O95" s="31">
        <f ca="1">'Module C Corrected'!DG95-'Module C Initial'!DG95</f>
        <v>0.35999999999999943</v>
      </c>
      <c r="P95" s="31">
        <f ca="1">'Module C Corrected'!DH95-'Module C Initial'!DH95</f>
        <v>0</v>
      </c>
      <c r="Q95" s="32">
        <f ca="1">'Module C Corrected'!DI95-'Module C Initial'!DI95</f>
        <v>0</v>
      </c>
      <c r="R95" s="32">
        <f ca="1">'Module C Corrected'!DJ95-'Module C Initial'!DJ95</f>
        <v>0</v>
      </c>
      <c r="S95" s="32">
        <f ca="1">'Module C Corrected'!DK95-'Module C Initial'!DK95</f>
        <v>0</v>
      </c>
      <c r="T95" s="32">
        <f ca="1">'Module C Corrected'!DL95-'Module C Initial'!DL95</f>
        <v>0</v>
      </c>
      <c r="U95" s="32">
        <f ca="1">'Module C Corrected'!DM95-'Module C Initial'!DM95</f>
        <v>0</v>
      </c>
      <c r="V95" s="32">
        <f ca="1">'Module C Corrected'!DN95-'Module C Initial'!DN95</f>
        <v>2.0000000000000018E-2</v>
      </c>
      <c r="W95" s="32">
        <f ca="1">'Module C Corrected'!DO95-'Module C Initial'!DO95</f>
        <v>0</v>
      </c>
      <c r="X95" s="32">
        <f ca="1">'Module C Corrected'!DP95-'Module C Initial'!DP95</f>
        <v>0</v>
      </c>
      <c r="Y95" s="32">
        <f ca="1">'Module C Corrected'!DQ95-'Module C Initial'!DQ95</f>
        <v>0</v>
      </c>
      <c r="Z95" s="32">
        <f ca="1">'Module C Corrected'!DR95-'Module C Initial'!DR95</f>
        <v>3.0000000000000249E-2</v>
      </c>
      <c r="AA95" s="32">
        <f ca="1">'Module C Corrected'!DS95-'Module C Initial'!DS95</f>
        <v>2.0000000000000018E-2</v>
      </c>
      <c r="AB95" s="32">
        <f ca="1">'Module C Corrected'!DT95-'Module C Initial'!DT95</f>
        <v>0</v>
      </c>
      <c r="AC95" s="31">
        <f ca="1">'Module C Corrected'!DU95-'Module C Initial'!DU95</f>
        <v>0</v>
      </c>
      <c r="AD95" s="31">
        <f ca="1">'Module C Corrected'!DV95-'Module C Initial'!DV95</f>
        <v>0</v>
      </c>
      <c r="AE95" s="31">
        <f ca="1">'Module C Corrected'!DW95-'Module C Initial'!DW95</f>
        <v>0</v>
      </c>
      <c r="AF95" s="31">
        <f ca="1">'Module C Corrected'!DX95-'Module C Initial'!DX95</f>
        <v>0</v>
      </c>
      <c r="AG95" s="31">
        <f ca="1">'Module C Corrected'!DY95-'Module C Initial'!DY95</f>
        <v>0</v>
      </c>
      <c r="AH95" s="31">
        <f ca="1">'Module C Corrected'!DZ95-'Module C Initial'!DZ95</f>
        <v>8.9999999999999858E-2</v>
      </c>
      <c r="AI95" s="31">
        <f ca="1">'Module C Corrected'!EA95-'Module C Initial'!EA95</f>
        <v>0</v>
      </c>
      <c r="AJ95" s="31">
        <f ca="1">'Module C Corrected'!EB95-'Module C Initial'!EB95</f>
        <v>0</v>
      </c>
      <c r="AK95" s="31">
        <f ca="1">'Module C Corrected'!EC95-'Module C Initial'!EC95</f>
        <v>0</v>
      </c>
      <c r="AL95" s="31">
        <f ca="1">'Module C Corrected'!ED95-'Module C Initial'!ED95</f>
        <v>0.20999999999999908</v>
      </c>
      <c r="AM95" s="31">
        <f ca="1">'Module C Corrected'!EE95-'Module C Initial'!EE95</f>
        <v>0.11000000000000032</v>
      </c>
      <c r="AN95" s="31">
        <f ca="1">'Module C Corrected'!EF95-'Module C Initial'!EF95</f>
        <v>0</v>
      </c>
      <c r="AO95" s="32">
        <f t="shared" ca="1" si="32"/>
        <v>0</v>
      </c>
      <c r="AP95" s="32">
        <f t="shared" ca="1" si="32"/>
        <v>0</v>
      </c>
      <c r="AQ95" s="32">
        <f t="shared" ca="1" si="32"/>
        <v>0</v>
      </c>
      <c r="AR95" s="32">
        <f t="shared" ca="1" si="32"/>
        <v>0</v>
      </c>
      <c r="AS95" s="32">
        <f t="shared" ca="1" si="32"/>
        <v>0</v>
      </c>
      <c r="AT95" s="32">
        <f t="shared" ca="1" si="32"/>
        <v>0.41000000000000414</v>
      </c>
      <c r="AU95" s="32">
        <f t="shared" ca="1" si="59"/>
        <v>0</v>
      </c>
      <c r="AV95" s="32">
        <f t="shared" ca="1" si="59"/>
        <v>0</v>
      </c>
      <c r="AW95" s="32">
        <f t="shared" ca="1" si="59"/>
        <v>0</v>
      </c>
      <c r="AX95" s="32">
        <f t="shared" ca="1" si="59"/>
        <v>0.91999999999999904</v>
      </c>
      <c r="AY95" s="32">
        <f t="shared" ca="1" si="59"/>
        <v>0.48999999999999977</v>
      </c>
      <c r="AZ95" s="32">
        <f t="shared" ca="1" si="59"/>
        <v>0</v>
      </c>
      <c r="BA95" s="31">
        <f t="shared" ca="1" si="57"/>
        <v>0</v>
      </c>
      <c r="BB95" s="31">
        <f t="shared" ca="1" si="35"/>
        <v>0</v>
      </c>
      <c r="BC95" s="31">
        <f t="shared" ca="1" si="36"/>
        <v>0</v>
      </c>
      <c r="BD95" s="31">
        <f t="shared" ca="1" si="37"/>
        <v>0</v>
      </c>
      <c r="BE95" s="31">
        <f t="shared" ca="1" si="38"/>
        <v>0</v>
      </c>
      <c r="BF95" s="31">
        <f t="shared" ca="1" si="39"/>
        <v>0</v>
      </c>
      <c r="BG95" s="31">
        <f t="shared" ca="1" si="40"/>
        <v>0</v>
      </c>
      <c r="BH95" s="31">
        <f t="shared" ca="1" si="41"/>
        <v>0</v>
      </c>
      <c r="BI95" s="31">
        <f t="shared" ca="1" si="42"/>
        <v>0</v>
      </c>
      <c r="BJ95" s="31">
        <f t="shared" ca="1" si="43"/>
        <v>0.01</v>
      </c>
      <c r="BK95" s="31">
        <f t="shared" ca="1" si="44"/>
        <v>0</v>
      </c>
      <c r="BL95" s="31">
        <f t="shared" ca="1" si="45"/>
        <v>0</v>
      </c>
      <c r="BM95" s="32">
        <f t="shared" ca="1" si="58"/>
        <v>0</v>
      </c>
      <c r="BN95" s="32">
        <f t="shared" ca="1" si="46"/>
        <v>0</v>
      </c>
      <c r="BO95" s="32">
        <f t="shared" ca="1" si="47"/>
        <v>0</v>
      </c>
      <c r="BP95" s="32">
        <f t="shared" ca="1" si="48"/>
        <v>0</v>
      </c>
      <c r="BQ95" s="32">
        <f t="shared" ca="1" si="49"/>
        <v>0</v>
      </c>
      <c r="BR95" s="32">
        <f t="shared" ca="1" si="50"/>
        <v>0.41000000000000414</v>
      </c>
      <c r="BS95" s="32">
        <f t="shared" ca="1" si="51"/>
        <v>0</v>
      </c>
      <c r="BT95" s="32">
        <f t="shared" ca="1" si="52"/>
        <v>0</v>
      </c>
      <c r="BU95" s="32">
        <f t="shared" ca="1" si="53"/>
        <v>0</v>
      </c>
      <c r="BV95" s="32">
        <f t="shared" ca="1" si="54"/>
        <v>0.92999999999999905</v>
      </c>
      <c r="BW95" s="32">
        <f t="shared" ca="1" si="55"/>
        <v>0.48999999999999977</v>
      </c>
      <c r="BX95" s="32">
        <f t="shared" ca="1" si="56"/>
        <v>0</v>
      </c>
    </row>
    <row r="96" spans="1:76">
      <c r="A96" t="s">
        <v>463</v>
      </c>
      <c r="B96" s="1" t="s">
        <v>49</v>
      </c>
      <c r="C96" t="str">
        <f t="shared" ca="1" si="33"/>
        <v>OMRH</v>
      </c>
      <c r="D96" t="str">
        <f t="shared" ca="1" si="34"/>
        <v>Oldman River Hydro Facility</v>
      </c>
      <c r="E96" s="31">
        <f ca="1">'Module C Corrected'!CW96-'Module C Initial'!CW96</f>
        <v>23.820000000000164</v>
      </c>
      <c r="F96" s="31">
        <f ca="1">'Module C Corrected'!CX96-'Module C Initial'!CX96</f>
        <v>12.600000000000136</v>
      </c>
      <c r="G96" s="31">
        <f ca="1">'Module C Corrected'!CY96-'Module C Initial'!CY96</f>
        <v>12.25</v>
      </c>
      <c r="H96" s="31">
        <f ca="1">'Module C Corrected'!CZ96-'Module C Initial'!CZ96</f>
        <v>30.800000000000182</v>
      </c>
      <c r="I96" s="31">
        <f ca="1">'Module C Corrected'!DA96-'Module C Initial'!DA96</f>
        <v>74.160000000000764</v>
      </c>
      <c r="J96" s="31">
        <f ca="1">'Module C Corrected'!DB96-'Module C Initial'!DB96</f>
        <v>124.39999999999964</v>
      </c>
      <c r="K96" s="31">
        <f ca="1">'Module C Corrected'!DC96-'Module C Initial'!DC96</f>
        <v>166.3799999999992</v>
      </c>
      <c r="L96" s="31">
        <f ca="1">'Module C Corrected'!DD96-'Module C Initial'!DD96</f>
        <v>137.59000000000015</v>
      </c>
      <c r="M96" s="31">
        <f ca="1">'Module C Corrected'!DE96-'Module C Initial'!DE96</f>
        <v>184.22000000000116</v>
      </c>
      <c r="N96" s="31">
        <f ca="1">'Module C Corrected'!DF96-'Module C Initial'!DF96</f>
        <v>48.800000000000182</v>
      </c>
      <c r="O96" s="31">
        <f ca="1">'Module C Corrected'!DG96-'Module C Initial'!DG96</f>
        <v>65.279999999999745</v>
      </c>
      <c r="P96" s="31">
        <f ca="1">'Module C Corrected'!DH96-'Module C Initial'!DH96</f>
        <v>30.920000000000073</v>
      </c>
      <c r="Q96" s="32">
        <f ca="1">'Module C Corrected'!DI96-'Module C Initial'!DI96</f>
        <v>1.1899999999999977</v>
      </c>
      <c r="R96" s="32">
        <f ca="1">'Module C Corrected'!DJ96-'Module C Initial'!DJ96</f>
        <v>0.62999999999999545</v>
      </c>
      <c r="S96" s="32">
        <f ca="1">'Module C Corrected'!DK96-'Module C Initial'!DK96</f>
        <v>0.61999999999999744</v>
      </c>
      <c r="T96" s="32">
        <f ca="1">'Module C Corrected'!DL96-'Module C Initial'!DL96</f>
        <v>1.539999999999992</v>
      </c>
      <c r="U96" s="32">
        <f ca="1">'Module C Corrected'!DM96-'Module C Initial'!DM96</f>
        <v>3.7099999999999795</v>
      </c>
      <c r="V96" s="32">
        <f ca="1">'Module C Corrected'!DN96-'Module C Initial'!DN96</f>
        <v>6.2199999999999136</v>
      </c>
      <c r="W96" s="32">
        <f ca="1">'Module C Corrected'!DO96-'Module C Initial'!DO96</f>
        <v>8.32000000000005</v>
      </c>
      <c r="X96" s="32">
        <f ca="1">'Module C Corrected'!DP96-'Module C Initial'!DP96</f>
        <v>6.8799999999999955</v>
      </c>
      <c r="Y96" s="32">
        <f ca="1">'Module C Corrected'!DQ96-'Module C Initial'!DQ96</f>
        <v>9.2099999999999227</v>
      </c>
      <c r="Z96" s="32">
        <f ca="1">'Module C Corrected'!DR96-'Module C Initial'!DR96</f>
        <v>2.4400000000000261</v>
      </c>
      <c r="AA96" s="32">
        <f ca="1">'Module C Corrected'!DS96-'Module C Initial'!DS96</f>
        <v>3.2599999999999909</v>
      </c>
      <c r="AB96" s="32">
        <f ca="1">'Module C Corrected'!DT96-'Module C Initial'!DT96</f>
        <v>1.5400000000000063</v>
      </c>
      <c r="AC96" s="31">
        <f ca="1">'Module C Corrected'!DU96-'Module C Initial'!DU96</f>
        <v>7.6800000000000637</v>
      </c>
      <c r="AD96" s="31">
        <f ca="1">'Module C Corrected'!DV96-'Module C Initial'!DV96</f>
        <v>4.0300000000000296</v>
      </c>
      <c r="AE96" s="31">
        <f ca="1">'Module C Corrected'!DW96-'Module C Initial'!DW96</f>
        <v>3.8900000000000432</v>
      </c>
      <c r="AF96" s="31">
        <f ca="1">'Module C Corrected'!DX96-'Module C Initial'!DX96</f>
        <v>9.7300000000000182</v>
      </c>
      <c r="AG96" s="31">
        <f ca="1">'Module C Corrected'!DY96-'Module C Initial'!DY96</f>
        <v>23.300000000000182</v>
      </c>
      <c r="AH96" s="31">
        <f ca="1">'Module C Corrected'!DZ96-'Module C Initial'!DZ96</f>
        <v>38.869999999999891</v>
      </c>
      <c r="AI96" s="31">
        <f ca="1">'Module C Corrected'!EA96-'Module C Initial'!EA96</f>
        <v>51.710000000000036</v>
      </c>
      <c r="AJ96" s="31">
        <f ca="1">'Module C Corrected'!EB96-'Module C Initial'!EB96</f>
        <v>42.539999999999964</v>
      </c>
      <c r="AK96" s="31">
        <f ca="1">'Module C Corrected'!EC96-'Module C Initial'!EC96</f>
        <v>56.630000000000109</v>
      </c>
      <c r="AL96" s="31">
        <f ca="1">'Module C Corrected'!ED96-'Module C Initial'!ED96</f>
        <v>14.920000000000073</v>
      </c>
      <c r="AM96" s="31">
        <f ca="1">'Module C Corrected'!EE96-'Module C Initial'!EE96</f>
        <v>19.849999999999909</v>
      </c>
      <c r="AN96" s="31">
        <f ca="1">'Module C Corrected'!EF96-'Module C Initial'!EF96</f>
        <v>9.3500000000000227</v>
      </c>
      <c r="AO96" s="32">
        <f t="shared" ca="1" si="32"/>
        <v>32.690000000000225</v>
      </c>
      <c r="AP96" s="32">
        <f t="shared" ca="1" si="32"/>
        <v>17.260000000000161</v>
      </c>
      <c r="AQ96" s="32">
        <f t="shared" ca="1" si="32"/>
        <v>16.760000000000041</v>
      </c>
      <c r="AR96" s="32">
        <f t="shared" ca="1" si="32"/>
        <v>42.070000000000192</v>
      </c>
      <c r="AS96" s="32">
        <f t="shared" ca="1" si="32"/>
        <v>101.17000000000093</v>
      </c>
      <c r="AT96" s="32">
        <f t="shared" ca="1" si="32"/>
        <v>169.48999999999944</v>
      </c>
      <c r="AU96" s="32">
        <f t="shared" ca="1" si="59"/>
        <v>226.40999999999929</v>
      </c>
      <c r="AV96" s="32">
        <f t="shared" ca="1" si="59"/>
        <v>187.0100000000001</v>
      </c>
      <c r="AW96" s="32">
        <f t="shared" ca="1" si="59"/>
        <v>250.0600000000012</v>
      </c>
      <c r="AX96" s="32">
        <f t="shared" ca="1" si="59"/>
        <v>66.160000000000281</v>
      </c>
      <c r="AY96" s="32">
        <f t="shared" ca="1" si="59"/>
        <v>88.389999999999645</v>
      </c>
      <c r="AZ96" s="32">
        <f t="shared" ca="1" si="59"/>
        <v>41.810000000000102</v>
      </c>
      <c r="BA96" s="31">
        <f t="shared" ca="1" si="57"/>
        <v>0.28000000000000003</v>
      </c>
      <c r="BB96" s="31">
        <f t="shared" ca="1" si="35"/>
        <v>0.15</v>
      </c>
      <c r="BC96" s="31">
        <f t="shared" ca="1" si="36"/>
        <v>0.14000000000000001</v>
      </c>
      <c r="BD96" s="31">
        <f t="shared" ca="1" si="37"/>
        <v>0.36</v>
      </c>
      <c r="BE96" s="31">
        <f t="shared" ca="1" si="38"/>
        <v>0.87</v>
      </c>
      <c r="BF96" s="31">
        <f t="shared" ca="1" si="39"/>
        <v>1.46</v>
      </c>
      <c r="BG96" s="31">
        <f t="shared" ca="1" si="40"/>
        <v>1.95</v>
      </c>
      <c r="BH96" s="31">
        <f t="shared" ca="1" si="41"/>
        <v>1.61</v>
      </c>
      <c r="BI96" s="31">
        <f t="shared" ca="1" si="42"/>
        <v>2.16</v>
      </c>
      <c r="BJ96" s="31">
        <f t="shared" ca="1" si="43"/>
        <v>0.56999999999999995</v>
      </c>
      <c r="BK96" s="31">
        <f t="shared" ca="1" si="44"/>
        <v>0.76</v>
      </c>
      <c r="BL96" s="31">
        <f t="shared" ca="1" si="45"/>
        <v>0.36</v>
      </c>
      <c r="BM96" s="32">
        <f t="shared" ca="1" si="58"/>
        <v>32.970000000000226</v>
      </c>
      <c r="BN96" s="32">
        <f t="shared" ca="1" si="46"/>
        <v>17.41000000000016</v>
      </c>
      <c r="BO96" s="32">
        <f t="shared" ca="1" si="47"/>
        <v>16.900000000000041</v>
      </c>
      <c r="BP96" s="32">
        <f t="shared" ca="1" si="48"/>
        <v>42.430000000000192</v>
      </c>
      <c r="BQ96" s="32">
        <f t="shared" ca="1" si="49"/>
        <v>102.04000000000093</v>
      </c>
      <c r="BR96" s="32">
        <f t="shared" ca="1" si="50"/>
        <v>170.94999999999945</v>
      </c>
      <c r="BS96" s="32">
        <f t="shared" ca="1" si="51"/>
        <v>228.35999999999927</v>
      </c>
      <c r="BT96" s="32">
        <f t="shared" ca="1" si="52"/>
        <v>188.62000000000012</v>
      </c>
      <c r="BU96" s="32">
        <f t="shared" ca="1" si="53"/>
        <v>252.22000000000119</v>
      </c>
      <c r="BV96" s="32">
        <f t="shared" ca="1" si="54"/>
        <v>66.730000000000274</v>
      </c>
      <c r="BW96" s="32">
        <f t="shared" ca="1" si="55"/>
        <v>89.14999999999965</v>
      </c>
      <c r="BX96" s="32">
        <f t="shared" ca="1" si="56"/>
        <v>42.170000000000101</v>
      </c>
    </row>
    <row r="97" spans="1:76">
      <c r="A97" t="s">
        <v>463</v>
      </c>
      <c r="B97" s="1" t="s">
        <v>50</v>
      </c>
      <c r="C97" t="str">
        <f t="shared" ca="1" si="33"/>
        <v>PH1</v>
      </c>
      <c r="D97" t="str">
        <f t="shared" ca="1" si="34"/>
        <v>Poplar Hill #1</v>
      </c>
      <c r="E97" s="31">
        <f ca="1">'Module C Corrected'!CW97-'Module C Initial'!CW97</f>
        <v>47.610000000000582</v>
      </c>
      <c r="F97" s="31">
        <f ca="1">'Module C Corrected'!CX97-'Module C Initial'!CX97</f>
        <v>15.209999999999127</v>
      </c>
      <c r="G97" s="31">
        <f ca="1">'Module C Corrected'!CY97-'Module C Initial'!CY97</f>
        <v>24.460000000002765</v>
      </c>
      <c r="H97" s="31">
        <f ca="1">'Module C Corrected'!CZ97-'Module C Initial'!CZ97</f>
        <v>14.179999999996653</v>
      </c>
      <c r="I97" s="31">
        <f ca="1">'Module C Corrected'!DA97-'Module C Initial'!DA97</f>
        <v>8.7100000000009459</v>
      </c>
      <c r="J97" s="31">
        <f ca="1">'Module C Corrected'!DB97-'Module C Initial'!DB97</f>
        <v>2.180000000000291</v>
      </c>
      <c r="K97" s="31">
        <f ca="1">'Module C Corrected'!DC97-'Module C Initial'!DC97</f>
        <v>7.7999999999992724</v>
      </c>
      <c r="L97" s="31">
        <f ca="1">'Module C Corrected'!DD97-'Module C Initial'!DD97</f>
        <v>9.7299999999995634</v>
      </c>
      <c r="M97" s="31">
        <f ca="1">'Module C Corrected'!DE97-'Module C Initial'!DE97</f>
        <v>41.569999999999709</v>
      </c>
      <c r="N97" s="31">
        <f ca="1">'Module C Corrected'!DF97-'Module C Initial'!DF97</f>
        <v>2.3299999999999272</v>
      </c>
      <c r="O97" s="31">
        <f ca="1">'Module C Corrected'!DG97-'Module C Initial'!DG97</f>
        <v>6.0000000000002274E-2</v>
      </c>
      <c r="P97" s="31">
        <f ca="1">'Module C Corrected'!DH97-'Module C Initial'!DH97</f>
        <v>4.1199999999998909</v>
      </c>
      <c r="Q97" s="32">
        <f ca="1">'Module C Corrected'!DI97-'Module C Initial'!DI97</f>
        <v>2.3800000000001091</v>
      </c>
      <c r="R97" s="32">
        <f ca="1">'Module C Corrected'!DJ97-'Module C Initial'!DJ97</f>
        <v>0.75999999999999091</v>
      </c>
      <c r="S97" s="32">
        <f ca="1">'Module C Corrected'!DK97-'Module C Initial'!DK97</f>
        <v>1.2200000000000273</v>
      </c>
      <c r="T97" s="32">
        <f ca="1">'Module C Corrected'!DL97-'Module C Initial'!DL97</f>
        <v>0.71000000000003638</v>
      </c>
      <c r="U97" s="32">
        <f ca="1">'Module C Corrected'!DM97-'Module C Initial'!DM97</f>
        <v>0.43000000000000682</v>
      </c>
      <c r="V97" s="32">
        <f ca="1">'Module C Corrected'!DN97-'Module C Initial'!DN97</f>
        <v>0.10999999999999943</v>
      </c>
      <c r="W97" s="32">
        <f ca="1">'Module C Corrected'!DO97-'Module C Initial'!DO97</f>
        <v>0.38999999999998636</v>
      </c>
      <c r="X97" s="32">
        <f ca="1">'Module C Corrected'!DP97-'Module C Initial'!DP97</f>
        <v>0.48000000000001819</v>
      </c>
      <c r="Y97" s="32">
        <f ca="1">'Module C Corrected'!DQ97-'Module C Initial'!DQ97</f>
        <v>2.0799999999999272</v>
      </c>
      <c r="Z97" s="32">
        <f ca="1">'Module C Corrected'!DR97-'Module C Initial'!DR97</f>
        <v>0.12000000000000455</v>
      </c>
      <c r="AA97" s="32">
        <f ca="1">'Module C Corrected'!DS97-'Module C Initial'!DS97</f>
        <v>0</v>
      </c>
      <c r="AB97" s="32">
        <f ca="1">'Module C Corrected'!DT97-'Module C Initial'!DT97</f>
        <v>0.21000000000000796</v>
      </c>
      <c r="AC97" s="31">
        <f ca="1">'Module C Corrected'!DU97-'Module C Initial'!DU97</f>
        <v>15.340000000000146</v>
      </c>
      <c r="AD97" s="31">
        <f ca="1">'Module C Corrected'!DV97-'Module C Initial'!DV97</f>
        <v>4.8600000000001273</v>
      </c>
      <c r="AE97" s="31">
        <f ca="1">'Module C Corrected'!DW97-'Module C Initial'!DW97</f>
        <v>7.7700000000004366</v>
      </c>
      <c r="AF97" s="31">
        <f ca="1">'Module C Corrected'!DX97-'Module C Initial'!DX97</f>
        <v>4.4800000000000182</v>
      </c>
      <c r="AG97" s="31">
        <f ca="1">'Module C Corrected'!DY97-'Module C Initial'!DY97</f>
        <v>2.7399999999997817</v>
      </c>
      <c r="AH97" s="31">
        <f ca="1">'Module C Corrected'!DZ97-'Module C Initial'!DZ97</f>
        <v>0.68000000000000682</v>
      </c>
      <c r="AI97" s="31">
        <f ca="1">'Module C Corrected'!EA97-'Module C Initial'!EA97</f>
        <v>2.4300000000000637</v>
      </c>
      <c r="AJ97" s="31">
        <f ca="1">'Module C Corrected'!EB97-'Module C Initial'!EB97</f>
        <v>3</v>
      </c>
      <c r="AK97" s="31">
        <f ca="1">'Module C Corrected'!EC97-'Module C Initial'!EC97</f>
        <v>12.780000000000655</v>
      </c>
      <c r="AL97" s="31">
        <f ca="1">'Module C Corrected'!ED97-'Module C Initial'!ED97</f>
        <v>0.71000000000003638</v>
      </c>
      <c r="AM97" s="31">
        <f ca="1">'Module C Corrected'!EE97-'Module C Initial'!EE97</f>
        <v>1.9999999999999574E-2</v>
      </c>
      <c r="AN97" s="31">
        <f ca="1">'Module C Corrected'!EF97-'Module C Initial'!EF97</f>
        <v>1.2400000000000091</v>
      </c>
      <c r="AO97" s="32">
        <f t="shared" ca="1" si="32"/>
        <v>65.330000000000837</v>
      </c>
      <c r="AP97" s="32">
        <f t="shared" ca="1" si="32"/>
        <v>20.829999999999245</v>
      </c>
      <c r="AQ97" s="32">
        <f t="shared" ca="1" si="32"/>
        <v>33.450000000003229</v>
      </c>
      <c r="AR97" s="32">
        <f t="shared" ca="1" si="32"/>
        <v>19.369999999996708</v>
      </c>
      <c r="AS97" s="32">
        <f t="shared" ca="1" si="32"/>
        <v>11.880000000000734</v>
      </c>
      <c r="AT97" s="32">
        <f t="shared" ca="1" si="32"/>
        <v>2.9700000000002973</v>
      </c>
      <c r="AU97" s="32">
        <f t="shared" ca="1" si="59"/>
        <v>10.619999999999322</v>
      </c>
      <c r="AV97" s="32">
        <f t="shared" ca="1" si="59"/>
        <v>13.209999999999582</v>
      </c>
      <c r="AW97" s="32">
        <f t="shared" ca="1" si="59"/>
        <v>56.430000000000291</v>
      </c>
      <c r="AX97" s="32">
        <f t="shared" ca="1" si="59"/>
        <v>3.1599999999999682</v>
      </c>
      <c r="AY97" s="32">
        <f t="shared" ca="1" si="59"/>
        <v>8.0000000000001847E-2</v>
      </c>
      <c r="AZ97" s="32">
        <f t="shared" ca="1" si="59"/>
        <v>5.5699999999999079</v>
      </c>
      <c r="BA97" s="31">
        <f t="shared" ca="1" si="57"/>
        <v>0.56000000000000005</v>
      </c>
      <c r="BB97" s="31">
        <f t="shared" ca="1" si="35"/>
        <v>0.18</v>
      </c>
      <c r="BC97" s="31">
        <f t="shared" ca="1" si="36"/>
        <v>0.28999999999999998</v>
      </c>
      <c r="BD97" s="31">
        <f t="shared" ca="1" si="37"/>
        <v>0.17</v>
      </c>
      <c r="BE97" s="31">
        <f t="shared" ca="1" si="38"/>
        <v>0.1</v>
      </c>
      <c r="BF97" s="31">
        <f t="shared" ca="1" si="39"/>
        <v>0.03</v>
      </c>
      <c r="BG97" s="31">
        <f t="shared" ca="1" si="40"/>
        <v>0.09</v>
      </c>
      <c r="BH97" s="31">
        <f t="shared" ca="1" si="41"/>
        <v>0.11</v>
      </c>
      <c r="BI97" s="31">
        <f t="shared" ca="1" si="42"/>
        <v>0.49</v>
      </c>
      <c r="BJ97" s="31">
        <f t="shared" ca="1" si="43"/>
        <v>0.03</v>
      </c>
      <c r="BK97" s="31">
        <f t="shared" ca="1" si="44"/>
        <v>0</v>
      </c>
      <c r="BL97" s="31">
        <f t="shared" ca="1" si="45"/>
        <v>0.05</v>
      </c>
      <c r="BM97" s="32">
        <f t="shared" ca="1" si="58"/>
        <v>65.890000000000839</v>
      </c>
      <c r="BN97" s="32">
        <f t="shared" ca="1" si="46"/>
        <v>21.009999999999245</v>
      </c>
      <c r="BO97" s="32">
        <f t="shared" ca="1" si="47"/>
        <v>33.740000000003228</v>
      </c>
      <c r="BP97" s="32">
        <f t="shared" ca="1" si="48"/>
        <v>19.539999999996709</v>
      </c>
      <c r="BQ97" s="32">
        <f t="shared" ca="1" si="49"/>
        <v>11.980000000000734</v>
      </c>
      <c r="BR97" s="32">
        <f t="shared" ca="1" si="50"/>
        <v>3.0000000000002971</v>
      </c>
      <c r="BS97" s="32">
        <f t="shared" ca="1" si="51"/>
        <v>10.709999999999322</v>
      </c>
      <c r="BT97" s="32">
        <f t="shared" ca="1" si="52"/>
        <v>13.319999999999581</v>
      </c>
      <c r="BU97" s="32">
        <f t="shared" ca="1" si="53"/>
        <v>56.920000000000293</v>
      </c>
      <c r="BV97" s="32">
        <f t="shared" ca="1" si="54"/>
        <v>3.189999999999968</v>
      </c>
      <c r="BW97" s="32">
        <f t="shared" ca="1" si="55"/>
        <v>8.0000000000001847E-2</v>
      </c>
      <c r="BX97" s="32">
        <f t="shared" ca="1" si="56"/>
        <v>5.6199999999999077</v>
      </c>
    </row>
    <row r="98" spans="1:76">
      <c r="A98" t="s">
        <v>509</v>
      </c>
      <c r="B98" s="1" t="s">
        <v>56</v>
      </c>
      <c r="C98" t="str">
        <f t="shared" ca="1" si="33"/>
        <v>PKNE</v>
      </c>
      <c r="D98" t="str">
        <f t="shared" ca="1" si="34"/>
        <v>Cowley Ridge Phase 1 Wind Facility</v>
      </c>
      <c r="E98" s="31">
        <f ca="1">'Module C Corrected'!CW98-'Module C Initial'!CW98</f>
        <v>0</v>
      </c>
      <c r="F98" s="31">
        <f ca="1">'Module C Corrected'!CX98-'Module C Initial'!CX98</f>
        <v>0</v>
      </c>
      <c r="G98" s="31">
        <f ca="1">'Module C Corrected'!CY98-'Module C Initial'!CY98</f>
        <v>0</v>
      </c>
      <c r="H98" s="31">
        <f ca="1">'Module C Corrected'!CZ98-'Module C Initial'!CZ98</f>
        <v>0</v>
      </c>
      <c r="I98" s="31">
        <f ca="1">'Module C Corrected'!DA98-'Module C Initial'!DA98</f>
        <v>0</v>
      </c>
      <c r="J98" s="31">
        <f ca="1">'Module C Corrected'!DB98-'Module C Initial'!DB98</f>
        <v>0</v>
      </c>
      <c r="K98" s="31">
        <f ca="1">'Module C Corrected'!DC98-'Module C Initial'!DC98</f>
        <v>0</v>
      </c>
      <c r="L98" s="31">
        <f ca="1">'Module C Corrected'!DD98-'Module C Initial'!DD98</f>
        <v>0</v>
      </c>
      <c r="M98" s="31">
        <f ca="1">'Module C Corrected'!DE98-'Module C Initial'!DE98</f>
        <v>0</v>
      </c>
      <c r="N98" s="31">
        <f ca="1">'Module C Corrected'!DF98-'Module C Initial'!DF98</f>
        <v>0</v>
      </c>
      <c r="O98" s="31">
        <f ca="1">'Module C Corrected'!DG98-'Module C Initial'!DG98</f>
        <v>23.029999999998836</v>
      </c>
      <c r="P98" s="31">
        <f ca="1">'Module C Corrected'!DH98-'Module C Initial'!DH98</f>
        <v>9.2399999999997817</v>
      </c>
      <c r="Q98" s="32">
        <f ca="1">'Module C Corrected'!DI98-'Module C Initial'!DI98</f>
        <v>0</v>
      </c>
      <c r="R98" s="32">
        <f ca="1">'Module C Corrected'!DJ98-'Module C Initial'!DJ98</f>
        <v>0</v>
      </c>
      <c r="S98" s="32">
        <f ca="1">'Module C Corrected'!DK98-'Module C Initial'!DK98</f>
        <v>0</v>
      </c>
      <c r="T98" s="32">
        <f ca="1">'Module C Corrected'!DL98-'Module C Initial'!DL98</f>
        <v>0</v>
      </c>
      <c r="U98" s="32">
        <f ca="1">'Module C Corrected'!DM98-'Module C Initial'!DM98</f>
        <v>0</v>
      </c>
      <c r="V98" s="32">
        <f ca="1">'Module C Corrected'!DN98-'Module C Initial'!DN98</f>
        <v>0</v>
      </c>
      <c r="W98" s="32">
        <f ca="1">'Module C Corrected'!DO98-'Module C Initial'!DO98</f>
        <v>0</v>
      </c>
      <c r="X98" s="32">
        <f ca="1">'Module C Corrected'!DP98-'Module C Initial'!DP98</f>
        <v>0</v>
      </c>
      <c r="Y98" s="32">
        <f ca="1">'Module C Corrected'!DQ98-'Module C Initial'!DQ98</f>
        <v>0</v>
      </c>
      <c r="Z98" s="32">
        <f ca="1">'Module C Corrected'!DR98-'Module C Initial'!DR98</f>
        <v>0</v>
      </c>
      <c r="AA98" s="32">
        <f ca="1">'Module C Corrected'!DS98-'Module C Initial'!DS98</f>
        <v>1.1499999999999773</v>
      </c>
      <c r="AB98" s="32">
        <f ca="1">'Module C Corrected'!DT98-'Module C Initial'!DT98</f>
        <v>0.47000000000002728</v>
      </c>
      <c r="AC98" s="31">
        <f ca="1">'Module C Corrected'!DU98-'Module C Initial'!DU98</f>
        <v>0</v>
      </c>
      <c r="AD98" s="31">
        <f ca="1">'Module C Corrected'!DV98-'Module C Initial'!DV98</f>
        <v>0</v>
      </c>
      <c r="AE98" s="31">
        <f ca="1">'Module C Corrected'!DW98-'Module C Initial'!DW98</f>
        <v>0</v>
      </c>
      <c r="AF98" s="31">
        <f ca="1">'Module C Corrected'!DX98-'Module C Initial'!DX98</f>
        <v>0</v>
      </c>
      <c r="AG98" s="31">
        <f ca="1">'Module C Corrected'!DY98-'Module C Initial'!DY98</f>
        <v>0</v>
      </c>
      <c r="AH98" s="31">
        <f ca="1">'Module C Corrected'!DZ98-'Module C Initial'!DZ98</f>
        <v>0</v>
      </c>
      <c r="AI98" s="31">
        <f ca="1">'Module C Corrected'!EA98-'Module C Initial'!EA98</f>
        <v>0</v>
      </c>
      <c r="AJ98" s="31">
        <f ca="1">'Module C Corrected'!EB98-'Module C Initial'!EB98</f>
        <v>0</v>
      </c>
      <c r="AK98" s="31">
        <f ca="1">'Module C Corrected'!EC98-'Module C Initial'!EC98</f>
        <v>0</v>
      </c>
      <c r="AL98" s="31">
        <f ca="1">'Module C Corrected'!ED98-'Module C Initial'!ED98</f>
        <v>0</v>
      </c>
      <c r="AM98" s="31">
        <f ca="1">'Module C Corrected'!EE98-'Module C Initial'!EE98</f>
        <v>7</v>
      </c>
      <c r="AN98" s="31">
        <f ca="1">'Module C Corrected'!EF98-'Module C Initial'!EF98</f>
        <v>2.7899999999999636</v>
      </c>
      <c r="AO98" s="32">
        <f t="shared" ca="1" si="32"/>
        <v>0</v>
      </c>
      <c r="AP98" s="32">
        <f t="shared" ca="1" si="32"/>
        <v>0</v>
      </c>
      <c r="AQ98" s="32">
        <f t="shared" ca="1" si="32"/>
        <v>0</v>
      </c>
      <c r="AR98" s="32">
        <f t="shared" ca="1" si="32"/>
        <v>0</v>
      </c>
      <c r="AS98" s="32">
        <f t="shared" ca="1" si="32"/>
        <v>0</v>
      </c>
      <c r="AT98" s="32">
        <f t="shared" ca="1" si="32"/>
        <v>0</v>
      </c>
      <c r="AU98" s="32">
        <f t="shared" ca="1" si="59"/>
        <v>0</v>
      </c>
      <c r="AV98" s="32">
        <f t="shared" ca="1" si="59"/>
        <v>0</v>
      </c>
      <c r="AW98" s="32">
        <f t="shared" ca="1" si="59"/>
        <v>0</v>
      </c>
      <c r="AX98" s="32">
        <f t="shared" ca="1" si="59"/>
        <v>0</v>
      </c>
      <c r="AY98" s="32">
        <f t="shared" ca="1" si="59"/>
        <v>31.179999999998813</v>
      </c>
      <c r="AZ98" s="32">
        <f t="shared" ca="1" si="59"/>
        <v>12.499999999999773</v>
      </c>
      <c r="BA98" s="31">
        <f t="shared" ca="1" si="57"/>
        <v>0</v>
      </c>
      <c r="BB98" s="31">
        <f t="shared" ca="1" si="35"/>
        <v>0</v>
      </c>
      <c r="BC98" s="31">
        <f t="shared" ca="1" si="36"/>
        <v>0</v>
      </c>
      <c r="BD98" s="31">
        <f t="shared" ca="1" si="37"/>
        <v>0</v>
      </c>
      <c r="BE98" s="31">
        <f t="shared" ca="1" si="38"/>
        <v>0</v>
      </c>
      <c r="BF98" s="31">
        <f t="shared" ca="1" si="39"/>
        <v>0</v>
      </c>
      <c r="BG98" s="31">
        <f t="shared" ca="1" si="40"/>
        <v>0</v>
      </c>
      <c r="BH98" s="31">
        <f t="shared" ca="1" si="41"/>
        <v>0</v>
      </c>
      <c r="BI98" s="31">
        <f t="shared" ca="1" si="42"/>
        <v>0</v>
      </c>
      <c r="BJ98" s="31">
        <f t="shared" ca="1" si="43"/>
        <v>0</v>
      </c>
      <c r="BK98" s="31">
        <f t="shared" ca="1" si="44"/>
        <v>0.27</v>
      </c>
      <c r="BL98" s="31">
        <f t="shared" ca="1" si="45"/>
        <v>0.11</v>
      </c>
      <c r="BM98" s="32">
        <f t="shared" ca="1" si="58"/>
        <v>0</v>
      </c>
      <c r="BN98" s="32">
        <f t="shared" ca="1" si="46"/>
        <v>0</v>
      </c>
      <c r="BO98" s="32">
        <f t="shared" ca="1" si="47"/>
        <v>0</v>
      </c>
      <c r="BP98" s="32">
        <f t="shared" ca="1" si="48"/>
        <v>0</v>
      </c>
      <c r="BQ98" s="32">
        <f t="shared" ca="1" si="49"/>
        <v>0</v>
      </c>
      <c r="BR98" s="32">
        <f t="shared" ca="1" si="50"/>
        <v>0</v>
      </c>
      <c r="BS98" s="32">
        <f t="shared" ca="1" si="51"/>
        <v>0</v>
      </c>
      <c r="BT98" s="32">
        <f t="shared" ca="1" si="52"/>
        <v>0</v>
      </c>
      <c r="BU98" s="32">
        <f t="shared" ca="1" si="53"/>
        <v>0</v>
      </c>
      <c r="BV98" s="32">
        <f t="shared" ca="1" si="54"/>
        <v>0</v>
      </c>
      <c r="BW98" s="32">
        <f t="shared" ca="1" si="55"/>
        <v>31.449999999998813</v>
      </c>
      <c r="BX98" s="32">
        <f t="shared" ca="1" si="56"/>
        <v>12.609999999999772</v>
      </c>
    </row>
    <row r="99" spans="1:76">
      <c r="A99" t="s">
        <v>436</v>
      </c>
      <c r="B99" s="1" t="s">
        <v>131</v>
      </c>
      <c r="C99" t="str">
        <f t="shared" ca="1" si="33"/>
        <v>POC</v>
      </c>
      <c r="D99" t="str">
        <f t="shared" ca="1" si="34"/>
        <v>Pocaterra Hydro Facility</v>
      </c>
      <c r="E99" s="31">
        <f ca="1">'Module C Corrected'!CW99-'Module C Initial'!CW99</f>
        <v>176.72999999999956</v>
      </c>
      <c r="F99" s="31">
        <f ca="1">'Module C Corrected'!CX99-'Module C Initial'!CX99</f>
        <v>65.689999999999827</v>
      </c>
      <c r="G99" s="31">
        <f ca="1">'Module C Corrected'!CY99-'Module C Initial'!CY99</f>
        <v>46.679999999999836</v>
      </c>
      <c r="H99" s="31">
        <f ca="1">'Module C Corrected'!CZ99-'Module C Initial'!CZ99</f>
        <v>20.370000000000005</v>
      </c>
      <c r="I99" s="31">
        <f ca="1">'Module C Corrected'!DA99-'Module C Initial'!DA99</f>
        <v>17.689999999999941</v>
      </c>
      <c r="J99" s="31">
        <f ca="1">'Module C Corrected'!DB99-'Module C Initial'!DB99</f>
        <v>2.75</v>
      </c>
      <c r="K99" s="31">
        <f ca="1">'Module C Corrected'!DC99-'Module C Initial'!DC99</f>
        <v>9.0599999999999454</v>
      </c>
      <c r="L99" s="31">
        <f ca="1">'Module C Corrected'!DD99-'Module C Initial'!DD99</f>
        <v>10.939999999999998</v>
      </c>
      <c r="M99" s="31">
        <f ca="1">'Module C Corrected'!DE99-'Module C Initial'!DE99</f>
        <v>98.539999999999964</v>
      </c>
      <c r="N99" s="31">
        <f ca="1">'Module C Corrected'!DF99-'Module C Initial'!DF99</f>
        <v>26.169999999999959</v>
      </c>
      <c r="O99" s="31">
        <f ca="1">'Module C Corrected'!DG99-'Module C Initial'!DG99</f>
        <v>59.929999999999609</v>
      </c>
      <c r="P99" s="31">
        <f ca="1">'Module C Corrected'!DH99-'Module C Initial'!DH99</f>
        <v>91.210000000000036</v>
      </c>
      <c r="Q99" s="32">
        <f ca="1">'Module C Corrected'!DI99-'Module C Initial'!DI99</f>
        <v>8.8300000000000125</v>
      </c>
      <c r="R99" s="32">
        <f ca="1">'Module C Corrected'!DJ99-'Module C Initial'!DJ99</f>
        <v>3.2800000000000011</v>
      </c>
      <c r="S99" s="32">
        <f ca="1">'Module C Corrected'!DK99-'Module C Initial'!DK99</f>
        <v>2.3399999999999963</v>
      </c>
      <c r="T99" s="32">
        <f ca="1">'Module C Corrected'!DL99-'Module C Initial'!DL99</f>
        <v>1.0199999999999996</v>
      </c>
      <c r="U99" s="32">
        <f ca="1">'Module C Corrected'!DM99-'Module C Initial'!DM99</f>
        <v>0.87999999999999901</v>
      </c>
      <c r="V99" s="32">
        <f ca="1">'Module C Corrected'!DN99-'Module C Initial'!DN99</f>
        <v>0.14000000000000012</v>
      </c>
      <c r="W99" s="32">
        <f ca="1">'Module C Corrected'!DO99-'Module C Initial'!DO99</f>
        <v>0.45000000000000107</v>
      </c>
      <c r="X99" s="32">
        <f ca="1">'Module C Corrected'!DP99-'Module C Initial'!DP99</f>
        <v>0.54999999999999893</v>
      </c>
      <c r="Y99" s="32">
        <f ca="1">'Module C Corrected'!DQ99-'Module C Initial'!DQ99</f>
        <v>4.9299999999999926</v>
      </c>
      <c r="Z99" s="32">
        <f ca="1">'Module C Corrected'!DR99-'Module C Initial'!DR99</f>
        <v>1.3099999999999987</v>
      </c>
      <c r="AA99" s="32">
        <f ca="1">'Module C Corrected'!DS99-'Module C Initial'!DS99</f>
        <v>2.9899999999999949</v>
      </c>
      <c r="AB99" s="32">
        <f ca="1">'Module C Corrected'!DT99-'Module C Initial'!DT99</f>
        <v>4.5699999999999932</v>
      </c>
      <c r="AC99" s="31">
        <f ca="1">'Module C Corrected'!DU99-'Module C Initial'!DU99</f>
        <v>56.940000000000055</v>
      </c>
      <c r="AD99" s="31">
        <f ca="1">'Module C Corrected'!DV99-'Module C Initial'!DV99</f>
        <v>21.009999999999991</v>
      </c>
      <c r="AE99" s="31">
        <f ca="1">'Module C Corrected'!DW99-'Module C Initial'!DW99</f>
        <v>14.829999999999984</v>
      </c>
      <c r="AF99" s="31">
        <f ca="1">'Module C Corrected'!DX99-'Module C Initial'!DX99</f>
        <v>6.4299999999999926</v>
      </c>
      <c r="AG99" s="31">
        <f ca="1">'Module C Corrected'!DY99-'Module C Initial'!DY99</f>
        <v>5.5600000000000023</v>
      </c>
      <c r="AH99" s="31">
        <f ca="1">'Module C Corrected'!DZ99-'Module C Initial'!DZ99</f>
        <v>0.85999999999999943</v>
      </c>
      <c r="AI99" s="31">
        <f ca="1">'Module C Corrected'!EA99-'Module C Initial'!EA99</f>
        <v>2.8200000000000003</v>
      </c>
      <c r="AJ99" s="31">
        <f ca="1">'Module C Corrected'!EB99-'Module C Initial'!EB99</f>
        <v>3.3800000000000026</v>
      </c>
      <c r="AK99" s="31">
        <f ca="1">'Module C Corrected'!EC99-'Module C Initial'!EC99</f>
        <v>30.289999999999964</v>
      </c>
      <c r="AL99" s="31">
        <f ca="1">'Module C Corrected'!ED99-'Module C Initial'!ED99</f>
        <v>8.0099999999999909</v>
      </c>
      <c r="AM99" s="31">
        <f ca="1">'Module C Corrected'!EE99-'Module C Initial'!EE99</f>
        <v>18.21999999999997</v>
      </c>
      <c r="AN99" s="31">
        <f ca="1">'Module C Corrected'!EF99-'Module C Initial'!EF99</f>
        <v>27.590000000000032</v>
      </c>
      <c r="AO99" s="32">
        <f t="shared" ca="1" si="32"/>
        <v>242.49999999999963</v>
      </c>
      <c r="AP99" s="32">
        <f t="shared" ca="1" si="32"/>
        <v>89.979999999999819</v>
      </c>
      <c r="AQ99" s="32">
        <f t="shared" ca="1" si="32"/>
        <v>63.849999999999817</v>
      </c>
      <c r="AR99" s="32">
        <f t="shared" ca="1" si="32"/>
        <v>27.819999999999997</v>
      </c>
      <c r="AS99" s="32">
        <f t="shared" ca="1" si="32"/>
        <v>24.129999999999942</v>
      </c>
      <c r="AT99" s="32">
        <f t="shared" ca="1" si="32"/>
        <v>3.7499999999999996</v>
      </c>
      <c r="AU99" s="32">
        <f t="shared" ca="1" si="59"/>
        <v>12.329999999999947</v>
      </c>
      <c r="AV99" s="32">
        <f t="shared" ca="1" si="59"/>
        <v>14.87</v>
      </c>
      <c r="AW99" s="32">
        <f t="shared" ca="1" si="59"/>
        <v>133.75999999999993</v>
      </c>
      <c r="AX99" s="32">
        <f t="shared" ca="1" si="59"/>
        <v>35.489999999999952</v>
      </c>
      <c r="AY99" s="32">
        <f t="shared" ca="1" si="59"/>
        <v>81.139999999999574</v>
      </c>
      <c r="AZ99" s="32">
        <f t="shared" ca="1" si="59"/>
        <v>123.37000000000006</v>
      </c>
      <c r="BA99" s="31">
        <f t="shared" ca="1" si="57"/>
        <v>2.0699999999999998</v>
      </c>
      <c r="BB99" s="31">
        <f t="shared" ca="1" si="35"/>
        <v>0.77</v>
      </c>
      <c r="BC99" s="31">
        <f t="shared" ca="1" si="36"/>
        <v>0.55000000000000004</v>
      </c>
      <c r="BD99" s="31">
        <f t="shared" ca="1" si="37"/>
        <v>0.24</v>
      </c>
      <c r="BE99" s="31">
        <f t="shared" ca="1" si="38"/>
        <v>0.21</v>
      </c>
      <c r="BF99" s="31">
        <f t="shared" ca="1" si="39"/>
        <v>0.03</v>
      </c>
      <c r="BG99" s="31">
        <f t="shared" ca="1" si="40"/>
        <v>0.11</v>
      </c>
      <c r="BH99" s="31">
        <f t="shared" ca="1" si="41"/>
        <v>0.13</v>
      </c>
      <c r="BI99" s="31">
        <f t="shared" ca="1" si="42"/>
        <v>1.1499999999999999</v>
      </c>
      <c r="BJ99" s="31">
        <f t="shared" ca="1" si="43"/>
        <v>0.31</v>
      </c>
      <c r="BK99" s="31">
        <f t="shared" ca="1" si="44"/>
        <v>0.7</v>
      </c>
      <c r="BL99" s="31">
        <f t="shared" ca="1" si="45"/>
        <v>1.07</v>
      </c>
      <c r="BM99" s="32">
        <f t="shared" ca="1" si="58"/>
        <v>244.56999999999962</v>
      </c>
      <c r="BN99" s="32">
        <f t="shared" ca="1" si="46"/>
        <v>90.749999999999815</v>
      </c>
      <c r="BO99" s="32">
        <f t="shared" ca="1" si="47"/>
        <v>64.399999999999821</v>
      </c>
      <c r="BP99" s="32">
        <f t="shared" ca="1" si="48"/>
        <v>28.059999999999995</v>
      </c>
      <c r="BQ99" s="32">
        <f t="shared" ca="1" si="49"/>
        <v>24.339999999999943</v>
      </c>
      <c r="BR99" s="32">
        <f t="shared" ca="1" si="50"/>
        <v>3.7799999999999994</v>
      </c>
      <c r="BS99" s="32">
        <f t="shared" ca="1" si="51"/>
        <v>12.439999999999946</v>
      </c>
      <c r="BT99" s="32">
        <f t="shared" ca="1" si="52"/>
        <v>15</v>
      </c>
      <c r="BU99" s="32">
        <f t="shared" ca="1" si="53"/>
        <v>134.90999999999994</v>
      </c>
      <c r="BV99" s="32">
        <f t="shared" ca="1" si="54"/>
        <v>35.799999999999955</v>
      </c>
      <c r="BW99" s="32">
        <f t="shared" ca="1" si="55"/>
        <v>81.839999999999577</v>
      </c>
      <c r="BX99" s="32">
        <f t="shared" ca="1" si="56"/>
        <v>124.44000000000005</v>
      </c>
    </row>
    <row r="100" spans="1:76">
      <c r="A100" t="s">
        <v>464</v>
      </c>
      <c r="B100" s="1" t="s">
        <v>11</v>
      </c>
      <c r="C100" t="str">
        <f t="shared" ca="1" si="33"/>
        <v>PR1</v>
      </c>
      <c r="D100" t="str">
        <f t="shared" ca="1" si="34"/>
        <v>Primrose #1</v>
      </c>
      <c r="E100" s="31">
        <f ca="1">'Module C Corrected'!CW100-'Module C Initial'!CW100</f>
        <v>-133.41000000000349</v>
      </c>
      <c r="F100" s="31">
        <f ca="1">'Module C Corrected'!CX100-'Module C Initial'!CX100</f>
        <v>-72.140000000006694</v>
      </c>
      <c r="G100" s="31">
        <f ca="1">'Module C Corrected'!CY100-'Module C Initial'!CY100</f>
        <v>-71.889999999999418</v>
      </c>
      <c r="H100" s="31">
        <f ca="1">'Module C Corrected'!CZ100-'Module C Initial'!CZ100</f>
        <v>-43.239999999997963</v>
      </c>
      <c r="I100" s="31">
        <f ca="1">'Module C Corrected'!DA100-'Module C Initial'!DA100</f>
        <v>-36.709999999999127</v>
      </c>
      <c r="J100" s="31">
        <f ca="1">'Module C Corrected'!DB100-'Module C Initial'!DB100</f>
        <v>-35.11000000000422</v>
      </c>
      <c r="K100" s="31">
        <f ca="1">'Module C Corrected'!DC100-'Module C Initial'!DC100</f>
        <v>-48.900000000001455</v>
      </c>
      <c r="L100" s="31">
        <f ca="1">'Module C Corrected'!DD100-'Module C Initial'!DD100</f>
        <v>-38.319999999999709</v>
      </c>
      <c r="M100" s="31">
        <f ca="1">'Module C Corrected'!DE100-'Module C Initial'!DE100</f>
        <v>-19.039999999999054</v>
      </c>
      <c r="N100" s="31">
        <f ca="1">'Module C Corrected'!DF100-'Module C Initial'!DF100</f>
        <v>-36.930000000003929</v>
      </c>
      <c r="O100" s="31">
        <f ca="1">'Module C Corrected'!DG100-'Module C Initial'!DG100</f>
        <v>-58.559999999997672</v>
      </c>
      <c r="P100" s="31">
        <f ca="1">'Module C Corrected'!DH100-'Module C Initial'!DH100</f>
        <v>-64.239999999997963</v>
      </c>
      <c r="Q100" s="32">
        <f ca="1">'Module C Corrected'!DI100-'Module C Initial'!DI100</f>
        <v>-6.6800000000000637</v>
      </c>
      <c r="R100" s="32">
        <f ca="1">'Module C Corrected'!DJ100-'Module C Initial'!DJ100</f>
        <v>-3.6000000000000227</v>
      </c>
      <c r="S100" s="32">
        <f ca="1">'Module C Corrected'!DK100-'Module C Initial'!DK100</f>
        <v>-3.5900000000000318</v>
      </c>
      <c r="T100" s="32">
        <f ca="1">'Module C Corrected'!DL100-'Module C Initial'!DL100</f>
        <v>-2.1599999999999682</v>
      </c>
      <c r="U100" s="32">
        <f ca="1">'Module C Corrected'!DM100-'Module C Initial'!DM100</f>
        <v>-1.8400000000000034</v>
      </c>
      <c r="V100" s="32">
        <f ca="1">'Module C Corrected'!DN100-'Module C Initial'!DN100</f>
        <v>-1.7599999999999909</v>
      </c>
      <c r="W100" s="32">
        <f ca="1">'Module C Corrected'!DO100-'Module C Initial'!DO100</f>
        <v>-2.4499999999999886</v>
      </c>
      <c r="X100" s="32">
        <f ca="1">'Module C Corrected'!DP100-'Module C Initial'!DP100</f>
        <v>-1.9200000000000159</v>
      </c>
      <c r="Y100" s="32">
        <f ca="1">'Module C Corrected'!DQ100-'Module C Initial'!DQ100</f>
        <v>-0.94999999999998863</v>
      </c>
      <c r="Z100" s="32">
        <f ca="1">'Module C Corrected'!DR100-'Module C Initial'!DR100</f>
        <v>-1.839999999999975</v>
      </c>
      <c r="AA100" s="32">
        <f ca="1">'Module C Corrected'!DS100-'Module C Initial'!DS100</f>
        <v>-2.9200000000000159</v>
      </c>
      <c r="AB100" s="32">
        <f ca="1">'Module C Corrected'!DT100-'Module C Initial'!DT100</f>
        <v>-3.2099999999999795</v>
      </c>
      <c r="AC100" s="31">
        <f ca="1">'Module C Corrected'!DU100-'Module C Initial'!DU100</f>
        <v>-42.980000000000473</v>
      </c>
      <c r="AD100" s="31">
        <f ca="1">'Module C Corrected'!DV100-'Module C Initial'!DV100</f>
        <v>-23.079999999999927</v>
      </c>
      <c r="AE100" s="31">
        <f ca="1">'Module C Corrected'!DW100-'Module C Initial'!DW100</f>
        <v>-22.840000000000146</v>
      </c>
      <c r="AF100" s="31">
        <f ca="1">'Module C Corrected'!DX100-'Module C Initial'!DX100</f>
        <v>-13.650000000000091</v>
      </c>
      <c r="AG100" s="31">
        <f ca="1">'Module C Corrected'!DY100-'Module C Initial'!DY100</f>
        <v>-11.539999999999964</v>
      </c>
      <c r="AH100" s="31">
        <f ca="1">'Module C Corrected'!DZ100-'Module C Initial'!DZ100</f>
        <v>-10.970000000000027</v>
      </c>
      <c r="AI100" s="31">
        <f ca="1">'Module C Corrected'!EA100-'Module C Initial'!EA100</f>
        <v>-15.200000000000045</v>
      </c>
      <c r="AJ100" s="31">
        <f ca="1">'Module C Corrected'!EB100-'Module C Initial'!EB100</f>
        <v>-11.849999999999909</v>
      </c>
      <c r="AK100" s="31">
        <f ca="1">'Module C Corrected'!EC100-'Module C Initial'!EC100</f>
        <v>-5.8600000000000136</v>
      </c>
      <c r="AL100" s="31">
        <f ca="1">'Module C Corrected'!ED100-'Module C Initial'!ED100</f>
        <v>-11.289999999999964</v>
      </c>
      <c r="AM100" s="31">
        <f ca="1">'Module C Corrected'!EE100-'Module C Initial'!EE100</f>
        <v>-17.799999999999727</v>
      </c>
      <c r="AN100" s="31">
        <f ca="1">'Module C Corrected'!EF100-'Module C Initial'!EF100</f>
        <v>-19.430000000000291</v>
      </c>
      <c r="AO100" s="32">
        <f t="shared" ca="1" si="32"/>
        <v>-183.07000000000403</v>
      </c>
      <c r="AP100" s="32">
        <f t="shared" ca="1" si="32"/>
        <v>-98.820000000006644</v>
      </c>
      <c r="AQ100" s="32">
        <f t="shared" ca="1" si="32"/>
        <v>-98.319999999999595</v>
      </c>
      <c r="AR100" s="32">
        <f t="shared" ca="1" si="32"/>
        <v>-59.049999999998022</v>
      </c>
      <c r="AS100" s="32">
        <f t="shared" ca="1" si="32"/>
        <v>-50.089999999999094</v>
      </c>
      <c r="AT100" s="32">
        <f t="shared" ca="1" si="32"/>
        <v>-47.840000000004238</v>
      </c>
      <c r="AU100" s="32">
        <f t="shared" ca="1" si="59"/>
        <v>-66.550000000001489</v>
      </c>
      <c r="AV100" s="32">
        <f t="shared" ca="1" si="59"/>
        <v>-52.089999999999634</v>
      </c>
      <c r="AW100" s="32">
        <f t="shared" ca="1" si="59"/>
        <v>-25.849999999999056</v>
      </c>
      <c r="AX100" s="32">
        <f t="shared" ca="1" si="59"/>
        <v>-50.060000000003868</v>
      </c>
      <c r="AY100" s="32">
        <f t="shared" ca="1" si="59"/>
        <v>-79.279999999997415</v>
      </c>
      <c r="AZ100" s="32">
        <f t="shared" ca="1" si="59"/>
        <v>-86.879999999998233</v>
      </c>
      <c r="BA100" s="31">
        <f t="shared" ca="1" si="57"/>
        <v>-1.56</v>
      </c>
      <c r="BB100" s="31">
        <f t="shared" ca="1" si="35"/>
        <v>-0.84</v>
      </c>
      <c r="BC100" s="31">
        <f t="shared" ca="1" si="36"/>
        <v>-0.84</v>
      </c>
      <c r="BD100" s="31">
        <f t="shared" ca="1" si="37"/>
        <v>-0.51</v>
      </c>
      <c r="BE100" s="31">
        <f t="shared" ca="1" si="38"/>
        <v>-0.43</v>
      </c>
      <c r="BF100" s="31">
        <f t="shared" ca="1" si="39"/>
        <v>-0.41</v>
      </c>
      <c r="BG100" s="31">
        <f t="shared" ca="1" si="40"/>
        <v>-0.56999999999999995</v>
      </c>
      <c r="BH100" s="31">
        <f t="shared" ca="1" si="41"/>
        <v>-0.45</v>
      </c>
      <c r="BI100" s="31">
        <f t="shared" ca="1" si="42"/>
        <v>-0.22</v>
      </c>
      <c r="BJ100" s="31">
        <f t="shared" ca="1" si="43"/>
        <v>-0.43</v>
      </c>
      <c r="BK100" s="31">
        <f t="shared" ca="1" si="44"/>
        <v>-0.69</v>
      </c>
      <c r="BL100" s="31">
        <f t="shared" ca="1" si="45"/>
        <v>-0.75</v>
      </c>
      <c r="BM100" s="32">
        <f t="shared" ca="1" si="58"/>
        <v>-184.63000000000403</v>
      </c>
      <c r="BN100" s="32">
        <f t="shared" ca="1" si="46"/>
        <v>-99.660000000006647</v>
      </c>
      <c r="BO100" s="32">
        <f t="shared" ca="1" si="47"/>
        <v>-99.159999999999599</v>
      </c>
      <c r="BP100" s="32">
        <f t="shared" ca="1" si="48"/>
        <v>-59.55999999999802</v>
      </c>
      <c r="BQ100" s="32">
        <f t="shared" ca="1" si="49"/>
        <v>-50.519999999999094</v>
      </c>
      <c r="BR100" s="32">
        <f t="shared" ca="1" si="50"/>
        <v>-48.250000000004235</v>
      </c>
      <c r="BS100" s="32">
        <f t="shared" ca="1" si="51"/>
        <v>-67.120000000001482</v>
      </c>
      <c r="BT100" s="32">
        <f t="shared" ca="1" si="52"/>
        <v>-52.539999999999637</v>
      </c>
      <c r="BU100" s="32">
        <f t="shared" ca="1" si="53"/>
        <v>-26.069999999999055</v>
      </c>
      <c r="BV100" s="32">
        <f t="shared" ca="1" si="54"/>
        <v>-50.490000000003867</v>
      </c>
      <c r="BW100" s="32">
        <f t="shared" ca="1" si="55"/>
        <v>-79.969999999997412</v>
      </c>
      <c r="BX100" s="32">
        <f t="shared" ca="1" si="56"/>
        <v>-87.629999999998233</v>
      </c>
    </row>
    <row r="101" spans="1:76">
      <c r="A101" t="s">
        <v>449</v>
      </c>
      <c r="B101" s="1" t="s">
        <v>107</v>
      </c>
      <c r="C101" t="str">
        <f t="shared" ca="1" si="33"/>
        <v>BCHEXP</v>
      </c>
      <c r="D101" t="str">
        <f t="shared" ca="1" si="34"/>
        <v>Alberta-BC Intertie - Export</v>
      </c>
      <c r="E101" s="31">
        <f ca="1">'Module C Corrected'!CW101-'Module C Initial'!CW101</f>
        <v>0</v>
      </c>
      <c r="F101" s="31">
        <f ca="1">'Module C Corrected'!CX101-'Module C Initial'!CX101</f>
        <v>-9.0949470177292824E-13</v>
      </c>
      <c r="G101" s="31">
        <f ca="1">'Module C Corrected'!CY101-'Module C Initial'!CY101</f>
        <v>0</v>
      </c>
      <c r="H101" s="31">
        <f ca="1">'Module C Corrected'!CZ101-'Module C Initial'!CZ101</f>
        <v>-9.999999999308784E-3</v>
      </c>
      <c r="I101" s="31">
        <f ca="1">'Module C Corrected'!DA101-'Module C Initial'!DA101</f>
        <v>4.5474735088646412E-13</v>
      </c>
      <c r="J101" s="31">
        <f ca="1">'Module C Corrected'!DB101-'Module C Initial'!DB101</f>
        <v>1.0000000000047748E-2</v>
      </c>
      <c r="K101" s="31">
        <f ca="1">'Module C Corrected'!DC101-'Module C Initial'!DC101</f>
        <v>-1.0000000000218279E-2</v>
      </c>
      <c r="L101" s="31">
        <f ca="1">'Module C Corrected'!DD101-'Module C Initial'!DD101</f>
        <v>0</v>
      </c>
      <c r="M101" s="31">
        <f ca="1">'Module C Corrected'!DE101-'Module C Initial'!DE101</f>
        <v>0</v>
      </c>
      <c r="N101" s="31">
        <f ca="1">'Module C Corrected'!DF101-'Module C Initial'!DF101</f>
        <v>0</v>
      </c>
      <c r="O101" s="31">
        <f ca="1">'Module C Corrected'!DG101-'Module C Initial'!DG101</f>
        <v>0</v>
      </c>
      <c r="P101" s="31">
        <f ca="1">'Module C Corrected'!DH101-'Module C Initial'!DH101</f>
        <v>-1.8189894035458565E-12</v>
      </c>
      <c r="Q101" s="32">
        <f ca="1">'Module C Corrected'!DI101-'Module C Initial'!DI101</f>
        <v>0</v>
      </c>
      <c r="R101" s="32">
        <f ca="1">'Module C Corrected'!DJ101-'Module C Initial'!DJ101</f>
        <v>0</v>
      </c>
      <c r="S101" s="32">
        <f ca="1">'Module C Corrected'!DK101-'Module C Initial'!DK101</f>
        <v>0</v>
      </c>
      <c r="T101" s="32">
        <f ca="1">'Module C Corrected'!DL101-'Module C Initial'!DL101</f>
        <v>0</v>
      </c>
      <c r="U101" s="32">
        <f ca="1">'Module C Corrected'!DM101-'Module C Initial'!DM101</f>
        <v>0</v>
      </c>
      <c r="V101" s="32">
        <f ca="1">'Module C Corrected'!DN101-'Module C Initial'!DN101</f>
        <v>0</v>
      </c>
      <c r="W101" s="32">
        <f ca="1">'Module C Corrected'!DO101-'Module C Initial'!DO101</f>
        <v>0</v>
      </c>
      <c r="X101" s="32">
        <f ca="1">'Module C Corrected'!DP101-'Module C Initial'!DP101</f>
        <v>0</v>
      </c>
      <c r="Y101" s="32">
        <f ca="1">'Module C Corrected'!DQ101-'Module C Initial'!DQ101</f>
        <v>0</v>
      </c>
      <c r="Z101" s="32">
        <f ca="1">'Module C Corrected'!DR101-'Module C Initial'!DR101</f>
        <v>0</v>
      </c>
      <c r="AA101" s="32">
        <f ca="1">'Module C Corrected'!DS101-'Module C Initial'!DS101</f>
        <v>0</v>
      </c>
      <c r="AB101" s="32">
        <f ca="1">'Module C Corrected'!DT101-'Module C Initial'!DT101</f>
        <v>0</v>
      </c>
      <c r="AC101" s="31">
        <f ca="1">'Module C Corrected'!DU101-'Module C Initial'!DU101</f>
        <v>0</v>
      </c>
      <c r="AD101" s="31">
        <f ca="1">'Module C Corrected'!DV101-'Module C Initial'!DV101</f>
        <v>0</v>
      </c>
      <c r="AE101" s="31">
        <f ca="1">'Module C Corrected'!DW101-'Module C Initial'!DW101</f>
        <v>0</v>
      </c>
      <c r="AF101" s="31">
        <f ca="1">'Module C Corrected'!DX101-'Module C Initial'!DX101</f>
        <v>0</v>
      </c>
      <c r="AG101" s="31">
        <f ca="1">'Module C Corrected'!DY101-'Module C Initial'!DY101</f>
        <v>0</v>
      </c>
      <c r="AH101" s="31">
        <f ca="1">'Module C Corrected'!DZ101-'Module C Initial'!DZ101</f>
        <v>9.9999999999997868E-3</v>
      </c>
      <c r="AI101" s="31">
        <f ca="1">'Module C Corrected'!EA101-'Module C Initial'!EA101</f>
        <v>0</v>
      </c>
      <c r="AJ101" s="31">
        <f ca="1">'Module C Corrected'!EB101-'Module C Initial'!EB101</f>
        <v>0</v>
      </c>
      <c r="AK101" s="31">
        <f ca="1">'Module C Corrected'!EC101-'Module C Initial'!EC101</f>
        <v>0</v>
      </c>
      <c r="AL101" s="31">
        <f ca="1">'Module C Corrected'!ED101-'Module C Initial'!ED101</f>
        <v>0</v>
      </c>
      <c r="AM101" s="31">
        <f ca="1">'Module C Corrected'!EE101-'Module C Initial'!EE101</f>
        <v>0</v>
      </c>
      <c r="AN101" s="31">
        <f ca="1">'Module C Corrected'!EF101-'Module C Initial'!EF101</f>
        <v>0</v>
      </c>
      <c r="AO101" s="32">
        <f t="shared" ca="1" si="32"/>
        <v>0</v>
      </c>
      <c r="AP101" s="32">
        <f t="shared" ca="1" si="32"/>
        <v>-9.0949470177292824E-13</v>
      </c>
      <c r="AQ101" s="32">
        <f t="shared" ca="1" si="32"/>
        <v>0</v>
      </c>
      <c r="AR101" s="32">
        <f t="shared" ca="1" si="32"/>
        <v>-9.999999999308784E-3</v>
      </c>
      <c r="AS101" s="32">
        <f t="shared" ca="1" si="32"/>
        <v>4.5474735088646412E-13</v>
      </c>
      <c r="AT101" s="32">
        <f t="shared" ca="1" si="32"/>
        <v>2.0000000000047535E-2</v>
      </c>
      <c r="AU101" s="32">
        <f t="shared" ca="1" si="59"/>
        <v>-1.0000000000218279E-2</v>
      </c>
      <c r="AV101" s="32">
        <f t="shared" ca="1" si="59"/>
        <v>0</v>
      </c>
      <c r="AW101" s="32">
        <f t="shared" ca="1" si="59"/>
        <v>0</v>
      </c>
      <c r="AX101" s="32">
        <f t="shared" ca="1" si="59"/>
        <v>0</v>
      </c>
      <c r="AY101" s="32">
        <f t="shared" ca="1" si="59"/>
        <v>0</v>
      </c>
      <c r="AZ101" s="32">
        <f t="shared" ca="1" si="59"/>
        <v>-1.8189894035458565E-12</v>
      </c>
      <c r="BA101" s="31">
        <f t="shared" ca="1" si="57"/>
        <v>0</v>
      </c>
      <c r="BB101" s="31">
        <f t="shared" ca="1" si="35"/>
        <v>0</v>
      </c>
      <c r="BC101" s="31">
        <f t="shared" ca="1" si="36"/>
        <v>0</v>
      </c>
      <c r="BD101" s="31">
        <f t="shared" ca="1" si="37"/>
        <v>0</v>
      </c>
      <c r="BE101" s="31">
        <f t="shared" ca="1" si="38"/>
        <v>0</v>
      </c>
      <c r="BF101" s="31">
        <f t="shared" ca="1" si="39"/>
        <v>0</v>
      </c>
      <c r="BG101" s="31">
        <f t="shared" ca="1" si="40"/>
        <v>0</v>
      </c>
      <c r="BH101" s="31">
        <f t="shared" ca="1" si="41"/>
        <v>0</v>
      </c>
      <c r="BI101" s="31">
        <f t="shared" ca="1" si="42"/>
        <v>0</v>
      </c>
      <c r="BJ101" s="31">
        <f t="shared" ca="1" si="43"/>
        <v>0</v>
      </c>
      <c r="BK101" s="31">
        <f t="shared" ca="1" si="44"/>
        <v>0</v>
      </c>
      <c r="BL101" s="31">
        <f t="shared" ca="1" si="45"/>
        <v>0</v>
      </c>
      <c r="BM101" s="32">
        <f t="shared" ca="1" si="58"/>
        <v>0</v>
      </c>
      <c r="BN101" s="32">
        <f t="shared" ca="1" si="46"/>
        <v>-9.0949470177292824E-13</v>
      </c>
      <c r="BO101" s="32">
        <f t="shared" ca="1" si="47"/>
        <v>0</v>
      </c>
      <c r="BP101" s="32">
        <f t="shared" ca="1" si="48"/>
        <v>-9.999999999308784E-3</v>
      </c>
      <c r="BQ101" s="32">
        <f t="shared" ca="1" si="49"/>
        <v>4.5474735088646412E-13</v>
      </c>
      <c r="BR101" s="32">
        <f t="shared" ca="1" si="50"/>
        <v>2.0000000000047535E-2</v>
      </c>
      <c r="BS101" s="32">
        <f t="shared" ca="1" si="51"/>
        <v>-1.0000000000218279E-2</v>
      </c>
      <c r="BT101" s="32">
        <f t="shared" ca="1" si="52"/>
        <v>0</v>
      </c>
      <c r="BU101" s="32">
        <f t="shared" ca="1" si="53"/>
        <v>0</v>
      </c>
      <c r="BV101" s="32">
        <f t="shared" ca="1" si="54"/>
        <v>0</v>
      </c>
      <c r="BW101" s="32">
        <f t="shared" ca="1" si="55"/>
        <v>0</v>
      </c>
      <c r="BX101" s="32">
        <f t="shared" ca="1" si="56"/>
        <v>-1.8189894035458565E-12</v>
      </c>
    </row>
    <row r="102" spans="1:76">
      <c r="A102" t="s">
        <v>449</v>
      </c>
      <c r="B102" s="1" t="s">
        <v>339</v>
      </c>
      <c r="C102" t="str">
        <f t="shared" ca="1" si="33"/>
        <v>SPCEXP</v>
      </c>
      <c r="D102" t="str">
        <f t="shared" ca="1" si="34"/>
        <v>Alberta-Saskatchewan Intertie - Export</v>
      </c>
      <c r="E102" s="31">
        <f ca="1">'Module C Corrected'!CW102-'Module C Initial'!CW102</f>
        <v>0</v>
      </c>
      <c r="F102" s="31">
        <f ca="1">'Module C Corrected'!CX102-'Module C Initial'!CX102</f>
        <v>-9.9999999998772182E-3</v>
      </c>
      <c r="G102" s="31">
        <f ca="1">'Module C Corrected'!CY102-'Module C Initial'!CY102</f>
        <v>0</v>
      </c>
      <c r="H102" s="31">
        <f ca="1">'Module C Corrected'!CZ102-'Module C Initial'!CZ102</f>
        <v>0</v>
      </c>
      <c r="I102" s="31">
        <f ca="1">'Module C Corrected'!DA102-'Module C Initial'!DA102</f>
        <v>-9.9999999999980105E-3</v>
      </c>
      <c r="J102" s="31">
        <f ca="1">'Module C Corrected'!DB102-'Module C Initial'!DB102</f>
        <v>0</v>
      </c>
      <c r="K102" s="31">
        <f ca="1">'Module C Corrected'!DC102-'Module C Initial'!DC102</f>
        <v>0</v>
      </c>
      <c r="L102" s="31">
        <f ca="1">'Module C Corrected'!DD102-'Module C Initial'!DD102</f>
        <v>0</v>
      </c>
      <c r="M102" s="31">
        <f ca="1">'Module C Corrected'!DE102-'Module C Initial'!DE102</f>
        <v>-1.4210854715202004E-14</v>
      </c>
      <c r="N102" s="31">
        <f ca="1">'Module C Corrected'!DF102-'Module C Initial'!DF102</f>
        <v>0</v>
      </c>
      <c r="O102" s="31">
        <f ca="1">'Module C Corrected'!DG102-'Module C Initial'!DG102</f>
        <v>0</v>
      </c>
      <c r="P102" s="31">
        <f ca="1">'Module C Corrected'!DH102-'Module C Initial'!DH102</f>
        <v>-5.6843418860808015E-14</v>
      </c>
      <c r="Q102" s="32">
        <f ca="1">'Module C Corrected'!DI102-'Module C Initial'!DI102</f>
        <v>0</v>
      </c>
      <c r="R102" s="32">
        <f ca="1">'Module C Corrected'!DJ102-'Module C Initial'!DJ102</f>
        <v>0</v>
      </c>
      <c r="S102" s="32">
        <f ca="1">'Module C Corrected'!DK102-'Module C Initial'!DK102</f>
        <v>0</v>
      </c>
      <c r="T102" s="32">
        <f ca="1">'Module C Corrected'!DL102-'Module C Initial'!DL102</f>
        <v>0</v>
      </c>
      <c r="U102" s="32">
        <f ca="1">'Module C Corrected'!DM102-'Module C Initial'!DM102</f>
        <v>0</v>
      </c>
      <c r="V102" s="32">
        <f ca="1">'Module C Corrected'!DN102-'Module C Initial'!DN102</f>
        <v>0</v>
      </c>
      <c r="W102" s="32">
        <f ca="1">'Module C Corrected'!DO102-'Module C Initial'!DO102</f>
        <v>0</v>
      </c>
      <c r="X102" s="32">
        <f ca="1">'Module C Corrected'!DP102-'Module C Initial'!DP102</f>
        <v>0</v>
      </c>
      <c r="Y102" s="32">
        <f ca="1">'Module C Corrected'!DQ102-'Module C Initial'!DQ102</f>
        <v>0</v>
      </c>
      <c r="Z102" s="32">
        <f ca="1">'Module C Corrected'!DR102-'Module C Initial'!DR102</f>
        <v>0</v>
      </c>
      <c r="AA102" s="32">
        <f ca="1">'Module C Corrected'!DS102-'Module C Initial'!DS102</f>
        <v>0</v>
      </c>
      <c r="AB102" s="32">
        <f ca="1">'Module C Corrected'!DT102-'Module C Initial'!DT102</f>
        <v>0</v>
      </c>
      <c r="AC102" s="31">
        <f ca="1">'Module C Corrected'!DU102-'Module C Initial'!DU102</f>
        <v>0</v>
      </c>
      <c r="AD102" s="31">
        <f ca="1">'Module C Corrected'!DV102-'Module C Initial'!DV102</f>
        <v>-9.9999999999980105E-3</v>
      </c>
      <c r="AE102" s="31">
        <f ca="1">'Module C Corrected'!DW102-'Module C Initial'!DW102</f>
        <v>0</v>
      </c>
      <c r="AF102" s="31">
        <f ca="1">'Module C Corrected'!DX102-'Module C Initial'!DX102</f>
        <v>0</v>
      </c>
      <c r="AG102" s="31">
        <f ca="1">'Module C Corrected'!DY102-'Module C Initial'!DY102</f>
        <v>0</v>
      </c>
      <c r="AH102" s="31">
        <f ca="1">'Module C Corrected'!DZ102-'Module C Initial'!DZ102</f>
        <v>0</v>
      </c>
      <c r="AI102" s="31">
        <f ca="1">'Module C Corrected'!EA102-'Module C Initial'!EA102</f>
        <v>0</v>
      </c>
      <c r="AJ102" s="31">
        <f ca="1">'Module C Corrected'!EB102-'Module C Initial'!EB102</f>
        <v>0</v>
      </c>
      <c r="AK102" s="31">
        <f ca="1">'Module C Corrected'!EC102-'Module C Initial'!EC102</f>
        <v>0</v>
      </c>
      <c r="AL102" s="31">
        <f ca="1">'Module C Corrected'!ED102-'Module C Initial'!ED102</f>
        <v>0</v>
      </c>
      <c r="AM102" s="31">
        <f ca="1">'Module C Corrected'!EE102-'Module C Initial'!EE102</f>
        <v>0</v>
      </c>
      <c r="AN102" s="31">
        <f ca="1">'Module C Corrected'!EF102-'Module C Initial'!EF102</f>
        <v>0</v>
      </c>
      <c r="AO102" s="32">
        <f t="shared" ca="1" si="32"/>
        <v>0</v>
      </c>
      <c r="AP102" s="32">
        <f t="shared" ca="1" si="32"/>
        <v>-1.9999999999875229E-2</v>
      </c>
      <c r="AQ102" s="32">
        <f t="shared" ca="1" si="32"/>
        <v>0</v>
      </c>
      <c r="AR102" s="32">
        <f t="shared" ca="1" si="32"/>
        <v>0</v>
      </c>
      <c r="AS102" s="32">
        <f t="shared" ca="1" si="32"/>
        <v>-9.9999999999980105E-3</v>
      </c>
      <c r="AT102" s="32">
        <f t="shared" ca="1" si="32"/>
        <v>0</v>
      </c>
      <c r="AU102" s="32">
        <f t="shared" ca="1" si="59"/>
        <v>0</v>
      </c>
      <c r="AV102" s="32">
        <f t="shared" ca="1" si="59"/>
        <v>0</v>
      </c>
      <c r="AW102" s="32">
        <f t="shared" ca="1" si="59"/>
        <v>-1.4210854715202004E-14</v>
      </c>
      <c r="AX102" s="32">
        <f t="shared" ca="1" si="59"/>
        <v>0</v>
      </c>
      <c r="AY102" s="32">
        <f t="shared" ca="1" si="59"/>
        <v>0</v>
      </c>
      <c r="AZ102" s="32">
        <f t="shared" ca="1" si="59"/>
        <v>-5.6843418860808015E-14</v>
      </c>
      <c r="BA102" s="31">
        <f t="shared" ca="1" si="57"/>
        <v>0</v>
      </c>
      <c r="BB102" s="31">
        <f t="shared" ca="1" si="35"/>
        <v>0</v>
      </c>
      <c r="BC102" s="31">
        <f t="shared" ca="1" si="36"/>
        <v>0</v>
      </c>
      <c r="BD102" s="31">
        <f t="shared" ca="1" si="37"/>
        <v>0</v>
      </c>
      <c r="BE102" s="31">
        <f t="shared" ca="1" si="38"/>
        <v>0</v>
      </c>
      <c r="BF102" s="31">
        <f t="shared" ca="1" si="39"/>
        <v>0</v>
      </c>
      <c r="BG102" s="31">
        <f t="shared" ca="1" si="40"/>
        <v>0</v>
      </c>
      <c r="BH102" s="31">
        <f t="shared" ca="1" si="41"/>
        <v>0</v>
      </c>
      <c r="BI102" s="31">
        <f t="shared" ca="1" si="42"/>
        <v>0</v>
      </c>
      <c r="BJ102" s="31">
        <f t="shared" ca="1" si="43"/>
        <v>0</v>
      </c>
      <c r="BK102" s="31">
        <f t="shared" ca="1" si="44"/>
        <v>0</v>
      </c>
      <c r="BL102" s="31">
        <f t="shared" ca="1" si="45"/>
        <v>0</v>
      </c>
      <c r="BM102" s="32">
        <f t="shared" ca="1" si="58"/>
        <v>0</v>
      </c>
      <c r="BN102" s="32">
        <f t="shared" ca="1" si="46"/>
        <v>-1.9999999999875229E-2</v>
      </c>
      <c r="BO102" s="32">
        <f t="shared" ca="1" si="47"/>
        <v>0</v>
      </c>
      <c r="BP102" s="32">
        <f t="shared" ca="1" si="48"/>
        <v>0</v>
      </c>
      <c r="BQ102" s="32">
        <f t="shared" ca="1" si="49"/>
        <v>-9.9999999999980105E-3</v>
      </c>
      <c r="BR102" s="32">
        <f t="shared" ca="1" si="50"/>
        <v>0</v>
      </c>
      <c r="BS102" s="32">
        <f t="shared" ca="1" si="51"/>
        <v>0</v>
      </c>
      <c r="BT102" s="32">
        <f t="shared" ca="1" si="52"/>
        <v>0</v>
      </c>
      <c r="BU102" s="32">
        <f t="shared" ca="1" si="53"/>
        <v>-1.4210854715202004E-14</v>
      </c>
      <c r="BV102" s="32">
        <f t="shared" ca="1" si="54"/>
        <v>0</v>
      </c>
      <c r="BW102" s="32">
        <f t="shared" ca="1" si="55"/>
        <v>0</v>
      </c>
      <c r="BX102" s="32">
        <f t="shared" ca="1" si="56"/>
        <v>-5.6843418860808015E-14</v>
      </c>
    </row>
    <row r="103" spans="1:76">
      <c r="A103" t="s">
        <v>449</v>
      </c>
      <c r="B103" s="1" t="s">
        <v>108</v>
      </c>
      <c r="C103" t="str">
        <f t="shared" ca="1" si="33"/>
        <v>BCHIMP</v>
      </c>
      <c r="D103" t="str">
        <f t="shared" ca="1" si="34"/>
        <v>Alberta-BC Intertie - Import</v>
      </c>
      <c r="E103" s="31">
        <f ca="1">'Module C Corrected'!CW103-'Module C Initial'!CW103</f>
        <v>4329</v>
      </c>
      <c r="F103" s="31">
        <f ca="1">'Module C Corrected'!CX103-'Module C Initial'!CX103</f>
        <v>1516.8700000000099</v>
      </c>
      <c r="G103" s="31">
        <f ca="1">'Module C Corrected'!CY103-'Module C Initial'!CY103</f>
        <v>1233.359999999986</v>
      </c>
      <c r="H103" s="31">
        <f ca="1">'Module C Corrected'!CZ103-'Module C Initial'!CZ103</f>
        <v>425.06000000000131</v>
      </c>
      <c r="I103" s="31">
        <f ca="1">'Module C Corrected'!DA103-'Module C Initial'!DA103</f>
        <v>798.57999999999447</v>
      </c>
      <c r="J103" s="31">
        <f ca="1">'Module C Corrected'!DB103-'Module C Initial'!DB103</f>
        <v>719.11999999999534</v>
      </c>
      <c r="K103" s="31">
        <f ca="1">'Module C Corrected'!DC103-'Module C Initial'!DC103</f>
        <v>1043.890000000014</v>
      </c>
      <c r="L103" s="31">
        <f ca="1">'Module C Corrected'!DD103-'Module C Initial'!DD103</f>
        <v>357.54000000000087</v>
      </c>
      <c r="M103" s="31">
        <f ca="1">'Module C Corrected'!DE103-'Module C Initial'!DE103</f>
        <v>443.18999999999505</v>
      </c>
      <c r="N103" s="31">
        <f ca="1">'Module C Corrected'!DF103-'Module C Initial'!DF103</f>
        <v>245.73999999999796</v>
      </c>
      <c r="O103" s="31">
        <f ca="1">'Module C Corrected'!DG103-'Module C Initial'!DG103</f>
        <v>932.38000000000466</v>
      </c>
      <c r="P103" s="31">
        <f ca="1">'Module C Corrected'!DH103-'Module C Initial'!DH103</f>
        <v>920.47999999999593</v>
      </c>
      <c r="Q103" s="32">
        <f ca="1">'Module C Corrected'!DI103-'Module C Initial'!DI103</f>
        <v>216.45000000000073</v>
      </c>
      <c r="R103" s="32">
        <f ca="1">'Module C Corrected'!DJ103-'Module C Initial'!DJ103</f>
        <v>75.840000000000146</v>
      </c>
      <c r="S103" s="32">
        <f ca="1">'Module C Corrected'!DK103-'Module C Initial'!DK103</f>
        <v>61.670000000000073</v>
      </c>
      <c r="T103" s="32">
        <f ca="1">'Module C Corrected'!DL103-'Module C Initial'!DL103</f>
        <v>21.25</v>
      </c>
      <c r="U103" s="32">
        <f ca="1">'Module C Corrected'!DM103-'Module C Initial'!DM103</f>
        <v>39.929999999999836</v>
      </c>
      <c r="V103" s="32">
        <f ca="1">'Module C Corrected'!DN103-'Module C Initial'!DN103</f>
        <v>35.950000000000273</v>
      </c>
      <c r="W103" s="32">
        <f ca="1">'Module C Corrected'!DO103-'Module C Initial'!DO103</f>
        <v>52.199999999999818</v>
      </c>
      <c r="X103" s="32">
        <f ca="1">'Module C Corrected'!DP103-'Module C Initial'!DP103</f>
        <v>17.880000000000109</v>
      </c>
      <c r="Y103" s="32">
        <f ca="1">'Module C Corrected'!DQ103-'Module C Initial'!DQ103</f>
        <v>22.159999999999854</v>
      </c>
      <c r="Z103" s="32">
        <f ca="1">'Module C Corrected'!DR103-'Module C Initial'!DR103</f>
        <v>12.290000000000077</v>
      </c>
      <c r="AA103" s="32">
        <f ca="1">'Module C Corrected'!DS103-'Module C Initial'!DS103</f>
        <v>46.620000000000346</v>
      </c>
      <c r="AB103" s="32">
        <f ca="1">'Module C Corrected'!DT103-'Module C Initial'!DT103</f>
        <v>46.019999999999982</v>
      </c>
      <c r="AC103" s="31">
        <f ca="1">'Module C Corrected'!DU103-'Module C Initial'!DU103</f>
        <v>1394.6800000000076</v>
      </c>
      <c r="AD103" s="31">
        <f ca="1">'Module C Corrected'!DV103-'Module C Initial'!DV103</f>
        <v>485.15000000000146</v>
      </c>
      <c r="AE103" s="31">
        <f ca="1">'Module C Corrected'!DW103-'Module C Initial'!DW103</f>
        <v>391.87000000000262</v>
      </c>
      <c r="AF103" s="31">
        <f ca="1">'Module C Corrected'!DX103-'Module C Initial'!DX103</f>
        <v>134.2400000000016</v>
      </c>
      <c r="AG103" s="31">
        <f ca="1">'Module C Corrected'!DY103-'Module C Initial'!DY103</f>
        <v>250.88999999999942</v>
      </c>
      <c r="AH103" s="31">
        <f ca="1">'Module C Corrected'!DZ103-'Module C Initial'!DZ103</f>
        <v>224.70000000000073</v>
      </c>
      <c r="AI103" s="31">
        <f ca="1">'Module C Corrected'!EA103-'Module C Initial'!EA103</f>
        <v>324.47000000000116</v>
      </c>
      <c r="AJ103" s="31">
        <f ca="1">'Module C Corrected'!EB103-'Module C Initial'!EB103</f>
        <v>110.53000000000065</v>
      </c>
      <c r="AK103" s="31">
        <f ca="1">'Module C Corrected'!EC103-'Module C Initial'!EC103</f>
        <v>136.25</v>
      </c>
      <c r="AL103" s="31">
        <f ca="1">'Module C Corrected'!ED103-'Module C Initial'!ED103</f>
        <v>75.149999999999636</v>
      </c>
      <c r="AM103" s="31">
        <f ca="1">'Module C Corrected'!EE103-'Module C Initial'!EE103</f>
        <v>283.52999999999884</v>
      </c>
      <c r="AN103" s="31">
        <f ca="1">'Module C Corrected'!EF103-'Module C Initial'!EF103</f>
        <v>278.38999999999942</v>
      </c>
      <c r="AO103" s="32">
        <f t="shared" ca="1" si="32"/>
        <v>5940.1300000000083</v>
      </c>
      <c r="AP103" s="32">
        <f t="shared" ca="1" si="32"/>
        <v>2077.8600000000115</v>
      </c>
      <c r="AQ103" s="32">
        <f t="shared" ca="1" si="32"/>
        <v>1686.8999999999887</v>
      </c>
      <c r="AR103" s="32">
        <f t="shared" ca="1" si="32"/>
        <v>580.55000000000291</v>
      </c>
      <c r="AS103" s="32">
        <f t="shared" ca="1" si="32"/>
        <v>1089.3999999999937</v>
      </c>
      <c r="AT103" s="32">
        <f t="shared" ca="1" si="32"/>
        <v>979.76999999999634</v>
      </c>
      <c r="AU103" s="32">
        <f t="shared" ca="1" si="59"/>
        <v>1420.560000000015</v>
      </c>
      <c r="AV103" s="32">
        <f t="shared" ca="1" si="59"/>
        <v>485.95000000000164</v>
      </c>
      <c r="AW103" s="32">
        <f t="shared" ca="1" si="59"/>
        <v>601.59999999999491</v>
      </c>
      <c r="AX103" s="32">
        <f t="shared" ca="1" si="59"/>
        <v>333.17999999999768</v>
      </c>
      <c r="AY103" s="32">
        <f t="shared" ca="1" si="59"/>
        <v>1262.5300000000038</v>
      </c>
      <c r="AZ103" s="32">
        <f t="shared" ca="1" si="59"/>
        <v>1244.8899999999953</v>
      </c>
      <c r="BA103" s="31">
        <f t="shared" ca="1" si="57"/>
        <v>50.7</v>
      </c>
      <c r="BB103" s="31">
        <f t="shared" ca="1" si="35"/>
        <v>17.77</v>
      </c>
      <c r="BC103" s="31">
        <f t="shared" ca="1" si="36"/>
        <v>14.45</v>
      </c>
      <c r="BD103" s="31">
        <f t="shared" ca="1" si="37"/>
        <v>4.9800000000000004</v>
      </c>
      <c r="BE103" s="31">
        <f t="shared" ca="1" si="38"/>
        <v>9.35</v>
      </c>
      <c r="BF103" s="31">
        <f t="shared" ca="1" si="39"/>
        <v>8.42</v>
      </c>
      <c r="BG103" s="31">
        <f t="shared" ca="1" si="40"/>
        <v>12.23</v>
      </c>
      <c r="BH103" s="31">
        <f t="shared" ca="1" si="41"/>
        <v>4.1900000000000004</v>
      </c>
      <c r="BI103" s="31">
        <f t="shared" ca="1" si="42"/>
        <v>5.19</v>
      </c>
      <c r="BJ103" s="31">
        <f t="shared" ca="1" si="43"/>
        <v>2.88</v>
      </c>
      <c r="BK103" s="31">
        <f t="shared" ca="1" si="44"/>
        <v>10.92</v>
      </c>
      <c r="BL103" s="31">
        <f t="shared" ca="1" si="45"/>
        <v>10.78</v>
      </c>
      <c r="BM103" s="32">
        <f t="shared" ca="1" si="58"/>
        <v>5990.8300000000081</v>
      </c>
      <c r="BN103" s="32">
        <f t="shared" ca="1" si="46"/>
        <v>2095.6300000000115</v>
      </c>
      <c r="BO103" s="32">
        <f t="shared" ca="1" si="47"/>
        <v>1701.3499999999888</v>
      </c>
      <c r="BP103" s="32">
        <f t="shared" ca="1" si="48"/>
        <v>585.53000000000293</v>
      </c>
      <c r="BQ103" s="32">
        <f t="shared" ca="1" si="49"/>
        <v>1098.7499999999936</v>
      </c>
      <c r="BR103" s="32">
        <f t="shared" ca="1" si="50"/>
        <v>988.1899999999963</v>
      </c>
      <c r="BS103" s="32">
        <f t="shared" ca="1" si="51"/>
        <v>1432.790000000015</v>
      </c>
      <c r="BT103" s="32">
        <f t="shared" ca="1" si="52"/>
        <v>490.14000000000163</v>
      </c>
      <c r="BU103" s="32">
        <f t="shared" ca="1" si="53"/>
        <v>606.78999999999496</v>
      </c>
      <c r="BV103" s="32">
        <f t="shared" ca="1" si="54"/>
        <v>336.05999999999767</v>
      </c>
      <c r="BW103" s="32">
        <f t="shared" ca="1" si="55"/>
        <v>1273.4500000000039</v>
      </c>
      <c r="BX103" s="32">
        <f t="shared" ca="1" si="56"/>
        <v>1255.6699999999953</v>
      </c>
    </row>
    <row r="104" spans="1:76">
      <c r="A104" t="s">
        <v>449</v>
      </c>
      <c r="B104" s="1" t="s">
        <v>394</v>
      </c>
      <c r="C104" t="str">
        <f t="shared" ca="1" si="33"/>
        <v>SPCIMP</v>
      </c>
      <c r="D104" t="str">
        <f t="shared" ca="1" si="34"/>
        <v>Alberta-Saskatchewan Intertie - Import</v>
      </c>
      <c r="E104" s="31">
        <f ca="1">'Module C Corrected'!CW104-'Module C Initial'!CW104</f>
        <v>1680.8599999999969</v>
      </c>
      <c r="F104" s="31">
        <f ca="1">'Module C Corrected'!CX104-'Module C Initial'!CX104</f>
        <v>48.159999999999854</v>
      </c>
      <c r="G104" s="31">
        <f ca="1">'Module C Corrected'!CY104-'Module C Initial'!CY104</f>
        <v>46.280000000000086</v>
      </c>
      <c r="H104" s="31">
        <f ca="1">'Module C Corrected'!CZ104-'Module C Initial'!CZ104</f>
        <v>120.94999999999982</v>
      </c>
      <c r="I104" s="31">
        <f ca="1">'Module C Corrected'!DA104-'Module C Initial'!DA104</f>
        <v>46.32000000000005</v>
      </c>
      <c r="J104" s="31">
        <f ca="1">'Module C Corrected'!DB104-'Module C Initial'!DB104</f>
        <v>16.839999999999975</v>
      </c>
      <c r="K104" s="31">
        <f ca="1">'Module C Corrected'!DC104-'Module C Initial'!DC104</f>
        <v>33.530000000000086</v>
      </c>
      <c r="L104" s="31">
        <f ca="1">'Module C Corrected'!DD104-'Module C Initial'!DD104</f>
        <v>1024.7999999999993</v>
      </c>
      <c r="M104" s="31">
        <f ca="1">'Module C Corrected'!DE104-'Module C Initial'!DE104</f>
        <v>2162.6699999999983</v>
      </c>
      <c r="N104" s="31">
        <f ca="1">'Module C Corrected'!DF104-'Module C Initial'!DF104</f>
        <v>871.30999999999767</v>
      </c>
      <c r="O104" s="31">
        <f ca="1">'Module C Corrected'!DG104-'Module C Initial'!DG104</f>
        <v>2177.3399999999965</v>
      </c>
      <c r="P104" s="31">
        <f ca="1">'Module C Corrected'!DH104-'Module C Initial'!DH104</f>
        <v>2531.9400000000023</v>
      </c>
      <c r="Q104" s="32">
        <f ca="1">'Module C Corrected'!DI104-'Module C Initial'!DI104</f>
        <v>84.039999999999964</v>
      </c>
      <c r="R104" s="32">
        <f ca="1">'Module C Corrected'!DJ104-'Module C Initial'!DJ104</f>
        <v>2.4100000000000037</v>
      </c>
      <c r="S104" s="32">
        <f ca="1">'Module C Corrected'!DK104-'Module C Initial'!DK104</f>
        <v>2.3100000000000023</v>
      </c>
      <c r="T104" s="32">
        <f ca="1">'Module C Corrected'!DL104-'Module C Initial'!DL104</f>
        <v>6.0499999999999972</v>
      </c>
      <c r="U104" s="32">
        <f ca="1">'Module C Corrected'!DM104-'Module C Initial'!DM104</f>
        <v>2.3100000000000023</v>
      </c>
      <c r="V104" s="32">
        <f ca="1">'Module C Corrected'!DN104-'Module C Initial'!DN104</f>
        <v>0.83999999999999986</v>
      </c>
      <c r="W104" s="32">
        <f ca="1">'Module C Corrected'!DO104-'Module C Initial'!DO104</f>
        <v>1.6799999999999997</v>
      </c>
      <c r="X104" s="32">
        <f ca="1">'Module C Corrected'!DP104-'Module C Initial'!DP104</f>
        <v>51.240000000000009</v>
      </c>
      <c r="Y104" s="32">
        <f ca="1">'Module C Corrected'!DQ104-'Module C Initial'!DQ104</f>
        <v>108.13000000000011</v>
      </c>
      <c r="Z104" s="32">
        <f ca="1">'Module C Corrected'!DR104-'Module C Initial'!DR104</f>
        <v>43.569999999999936</v>
      </c>
      <c r="AA104" s="32">
        <f ca="1">'Module C Corrected'!DS104-'Module C Initial'!DS104</f>
        <v>108.86000000000013</v>
      </c>
      <c r="AB104" s="32">
        <f ca="1">'Module C Corrected'!DT104-'Module C Initial'!DT104</f>
        <v>126.59999999999991</v>
      </c>
      <c r="AC104" s="31">
        <f ca="1">'Module C Corrected'!DU104-'Module C Initial'!DU104</f>
        <v>541.52000000000044</v>
      </c>
      <c r="AD104" s="31">
        <f ca="1">'Module C Corrected'!DV104-'Module C Initial'!DV104</f>
        <v>15.399999999999977</v>
      </c>
      <c r="AE104" s="31">
        <f ca="1">'Module C Corrected'!DW104-'Module C Initial'!DW104</f>
        <v>14.700000000000045</v>
      </c>
      <c r="AF104" s="31">
        <f ca="1">'Module C Corrected'!DX104-'Module C Initial'!DX104</f>
        <v>38.189999999999941</v>
      </c>
      <c r="AG104" s="31">
        <f ca="1">'Module C Corrected'!DY104-'Module C Initial'!DY104</f>
        <v>14.550000000000011</v>
      </c>
      <c r="AH104" s="31">
        <f ca="1">'Module C Corrected'!DZ104-'Module C Initial'!DZ104</f>
        <v>5.2599999999999909</v>
      </c>
      <c r="AI104" s="31">
        <f ca="1">'Module C Corrected'!EA104-'Module C Initial'!EA104</f>
        <v>10.419999999999987</v>
      </c>
      <c r="AJ104" s="31">
        <f ca="1">'Module C Corrected'!EB104-'Module C Initial'!EB104</f>
        <v>316.80000000000018</v>
      </c>
      <c r="AK104" s="31">
        <f ca="1">'Module C Corrected'!EC104-'Module C Initial'!EC104</f>
        <v>664.8700000000008</v>
      </c>
      <c r="AL104" s="31">
        <f ca="1">'Module C Corrected'!ED104-'Module C Initial'!ED104</f>
        <v>266.43000000000029</v>
      </c>
      <c r="AM104" s="31">
        <f ca="1">'Module C Corrected'!EE104-'Module C Initial'!EE104</f>
        <v>662.10000000000036</v>
      </c>
      <c r="AN104" s="31">
        <f ca="1">'Module C Corrected'!EF104-'Module C Initial'!EF104</f>
        <v>765.77000000000044</v>
      </c>
      <c r="AO104" s="32">
        <f t="shared" ca="1" si="32"/>
        <v>2306.4199999999973</v>
      </c>
      <c r="AP104" s="32">
        <f t="shared" ca="1" si="32"/>
        <v>65.969999999999828</v>
      </c>
      <c r="AQ104" s="32">
        <f t="shared" ca="1" si="32"/>
        <v>63.290000000000134</v>
      </c>
      <c r="AR104" s="32">
        <f t="shared" ca="1" si="32"/>
        <v>165.18999999999977</v>
      </c>
      <c r="AS104" s="32">
        <f t="shared" ca="1" si="32"/>
        <v>63.180000000000064</v>
      </c>
      <c r="AT104" s="32">
        <f t="shared" ca="1" si="32"/>
        <v>22.939999999999966</v>
      </c>
      <c r="AU104" s="32">
        <f t="shared" ca="1" si="59"/>
        <v>45.630000000000074</v>
      </c>
      <c r="AV104" s="32">
        <f t="shared" ca="1" si="59"/>
        <v>1392.8399999999995</v>
      </c>
      <c r="AW104" s="32">
        <f t="shared" ca="1" si="59"/>
        <v>2935.6699999999992</v>
      </c>
      <c r="AX104" s="32">
        <f t="shared" ca="1" si="59"/>
        <v>1181.3099999999979</v>
      </c>
      <c r="AY104" s="32">
        <f t="shared" ca="1" si="59"/>
        <v>2948.299999999997</v>
      </c>
      <c r="AZ104" s="32">
        <f t="shared" ca="1" si="59"/>
        <v>3424.3100000000027</v>
      </c>
      <c r="BA104" s="31">
        <f t="shared" ca="1" si="57"/>
        <v>19.690000000000001</v>
      </c>
      <c r="BB104" s="31">
        <f t="shared" ca="1" si="35"/>
        <v>0.56000000000000005</v>
      </c>
      <c r="BC104" s="31">
        <f t="shared" ca="1" si="36"/>
        <v>0.54</v>
      </c>
      <c r="BD104" s="31">
        <f t="shared" ca="1" si="37"/>
        <v>1.42</v>
      </c>
      <c r="BE104" s="31">
        <f t="shared" ca="1" si="38"/>
        <v>0.54</v>
      </c>
      <c r="BF104" s="31">
        <f t="shared" ca="1" si="39"/>
        <v>0.2</v>
      </c>
      <c r="BG104" s="31">
        <f t="shared" ca="1" si="40"/>
        <v>0.39</v>
      </c>
      <c r="BH104" s="31">
        <f t="shared" ca="1" si="41"/>
        <v>12</v>
      </c>
      <c r="BI104" s="31">
        <f t="shared" ca="1" si="42"/>
        <v>25.33</v>
      </c>
      <c r="BJ104" s="31">
        <f t="shared" ca="1" si="43"/>
        <v>10.210000000000001</v>
      </c>
      <c r="BK104" s="31">
        <f t="shared" ca="1" si="44"/>
        <v>25.5</v>
      </c>
      <c r="BL104" s="31">
        <f t="shared" ca="1" si="45"/>
        <v>29.65</v>
      </c>
      <c r="BM104" s="32">
        <f t="shared" ca="1" si="58"/>
        <v>2326.1099999999974</v>
      </c>
      <c r="BN104" s="32">
        <f t="shared" ca="1" si="46"/>
        <v>66.529999999999831</v>
      </c>
      <c r="BO104" s="32">
        <f t="shared" ca="1" si="47"/>
        <v>63.830000000000133</v>
      </c>
      <c r="BP104" s="32">
        <f t="shared" ca="1" si="48"/>
        <v>166.60999999999976</v>
      </c>
      <c r="BQ104" s="32">
        <f t="shared" ca="1" si="49"/>
        <v>63.720000000000063</v>
      </c>
      <c r="BR104" s="32">
        <f t="shared" ca="1" si="50"/>
        <v>23.139999999999965</v>
      </c>
      <c r="BS104" s="32">
        <f t="shared" ca="1" si="51"/>
        <v>46.020000000000074</v>
      </c>
      <c r="BT104" s="32">
        <f t="shared" ca="1" si="52"/>
        <v>1404.8399999999995</v>
      </c>
      <c r="BU104" s="32">
        <f t="shared" ca="1" si="53"/>
        <v>2960.9999999999991</v>
      </c>
      <c r="BV104" s="32">
        <f t="shared" ca="1" si="54"/>
        <v>1191.5199999999979</v>
      </c>
      <c r="BW104" s="32">
        <f t="shared" ca="1" si="55"/>
        <v>2973.799999999997</v>
      </c>
      <c r="BX104" s="32">
        <f t="shared" ca="1" si="56"/>
        <v>3453.9600000000028</v>
      </c>
    </row>
    <row r="105" spans="1:76">
      <c r="A105" t="s">
        <v>463</v>
      </c>
      <c r="B105" s="1" t="s">
        <v>271</v>
      </c>
      <c r="C105" t="str">
        <f t="shared" ca="1" si="33"/>
        <v>RB1</v>
      </c>
      <c r="D105" t="str">
        <f t="shared" ca="1" si="34"/>
        <v>Rainbow #1</v>
      </c>
      <c r="E105" s="31">
        <f ca="1">'Module C Corrected'!CW105-'Module C Initial'!CW105</f>
        <v>0</v>
      </c>
      <c r="F105" s="31">
        <f ca="1">'Module C Corrected'!CX105-'Module C Initial'!CX105</f>
        <v>0</v>
      </c>
      <c r="G105" s="31">
        <f ca="1">'Module C Corrected'!CY105-'Module C Initial'!CY105</f>
        <v>0</v>
      </c>
      <c r="H105" s="31">
        <f ca="1">'Module C Corrected'!CZ105-'Module C Initial'!CZ105</f>
        <v>0</v>
      </c>
      <c r="I105" s="31">
        <f ca="1">'Module C Corrected'!DA105-'Module C Initial'!DA105</f>
        <v>0</v>
      </c>
      <c r="J105" s="31">
        <f ca="1">'Module C Corrected'!DB105-'Module C Initial'!DB105</f>
        <v>0</v>
      </c>
      <c r="K105" s="31">
        <f ca="1">'Module C Corrected'!DC105-'Module C Initial'!DC105</f>
        <v>0</v>
      </c>
      <c r="L105" s="31">
        <f ca="1">'Module C Corrected'!DD105-'Module C Initial'!DD105</f>
        <v>0</v>
      </c>
      <c r="M105" s="31">
        <f ca="1">'Module C Corrected'!DE105-'Module C Initial'!DE105</f>
        <v>0</v>
      </c>
      <c r="N105" s="31">
        <f ca="1">'Module C Corrected'!DF105-'Module C Initial'!DF105</f>
        <v>0</v>
      </c>
      <c r="O105" s="31">
        <f ca="1">'Module C Corrected'!DG105-'Module C Initial'!DG105</f>
        <v>0</v>
      </c>
      <c r="P105" s="31">
        <f ca="1">'Module C Corrected'!DH105-'Module C Initial'!DH105</f>
        <v>0</v>
      </c>
      <c r="Q105" s="32">
        <f ca="1">'Module C Corrected'!DI105-'Module C Initial'!DI105</f>
        <v>0</v>
      </c>
      <c r="R105" s="32">
        <f ca="1">'Module C Corrected'!DJ105-'Module C Initial'!DJ105</f>
        <v>0</v>
      </c>
      <c r="S105" s="32">
        <f ca="1">'Module C Corrected'!DK105-'Module C Initial'!DK105</f>
        <v>0</v>
      </c>
      <c r="T105" s="32">
        <f ca="1">'Module C Corrected'!DL105-'Module C Initial'!DL105</f>
        <v>0</v>
      </c>
      <c r="U105" s="32">
        <f ca="1">'Module C Corrected'!DM105-'Module C Initial'!DM105</f>
        <v>0</v>
      </c>
      <c r="V105" s="32">
        <f ca="1">'Module C Corrected'!DN105-'Module C Initial'!DN105</f>
        <v>0</v>
      </c>
      <c r="W105" s="32">
        <f ca="1">'Module C Corrected'!DO105-'Module C Initial'!DO105</f>
        <v>0</v>
      </c>
      <c r="X105" s="32">
        <f ca="1">'Module C Corrected'!DP105-'Module C Initial'!DP105</f>
        <v>0</v>
      </c>
      <c r="Y105" s="32">
        <f ca="1">'Module C Corrected'!DQ105-'Module C Initial'!DQ105</f>
        <v>0</v>
      </c>
      <c r="Z105" s="32">
        <f ca="1">'Module C Corrected'!DR105-'Module C Initial'!DR105</f>
        <v>0</v>
      </c>
      <c r="AA105" s="32">
        <f ca="1">'Module C Corrected'!DS105-'Module C Initial'!DS105</f>
        <v>0</v>
      </c>
      <c r="AB105" s="32">
        <f ca="1">'Module C Corrected'!DT105-'Module C Initial'!DT105</f>
        <v>0</v>
      </c>
      <c r="AC105" s="31">
        <f ca="1">'Module C Corrected'!DU105-'Module C Initial'!DU105</f>
        <v>0</v>
      </c>
      <c r="AD105" s="31">
        <f ca="1">'Module C Corrected'!DV105-'Module C Initial'!DV105</f>
        <v>0</v>
      </c>
      <c r="AE105" s="31">
        <f ca="1">'Module C Corrected'!DW105-'Module C Initial'!DW105</f>
        <v>0</v>
      </c>
      <c r="AF105" s="31">
        <f ca="1">'Module C Corrected'!DX105-'Module C Initial'!DX105</f>
        <v>0</v>
      </c>
      <c r="AG105" s="31">
        <f ca="1">'Module C Corrected'!DY105-'Module C Initial'!DY105</f>
        <v>0</v>
      </c>
      <c r="AH105" s="31">
        <f ca="1">'Module C Corrected'!DZ105-'Module C Initial'!DZ105</f>
        <v>0</v>
      </c>
      <c r="AI105" s="31">
        <f ca="1">'Module C Corrected'!EA105-'Module C Initial'!EA105</f>
        <v>0</v>
      </c>
      <c r="AJ105" s="31">
        <f ca="1">'Module C Corrected'!EB105-'Module C Initial'!EB105</f>
        <v>0</v>
      </c>
      <c r="AK105" s="31">
        <f ca="1">'Module C Corrected'!EC105-'Module C Initial'!EC105</f>
        <v>0</v>
      </c>
      <c r="AL105" s="31">
        <f ca="1">'Module C Corrected'!ED105-'Module C Initial'!ED105</f>
        <v>0</v>
      </c>
      <c r="AM105" s="31">
        <f ca="1">'Module C Corrected'!EE105-'Module C Initial'!EE105</f>
        <v>0</v>
      </c>
      <c r="AN105" s="31">
        <f ca="1">'Module C Corrected'!EF105-'Module C Initial'!EF105</f>
        <v>0</v>
      </c>
      <c r="AO105" s="32">
        <f t="shared" ca="1" si="32"/>
        <v>0</v>
      </c>
      <c r="AP105" s="32">
        <f t="shared" ca="1" si="32"/>
        <v>0</v>
      </c>
      <c r="AQ105" s="32">
        <f t="shared" ca="1" si="32"/>
        <v>0</v>
      </c>
      <c r="AR105" s="32">
        <f t="shared" ca="1" si="32"/>
        <v>0</v>
      </c>
      <c r="AS105" s="32">
        <f t="shared" ca="1" si="32"/>
        <v>0</v>
      </c>
      <c r="AT105" s="32">
        <f t="shared" ca="1" si="32"/>
        <v>0</v>
      </c>
      <c r="AU105" s="32">
        <f t="shared" ca="1" si="59"/>
        <v>0</v>
      </c>
      <c r="AV105" s="32">
        <f t="shared" ca="1" si="59"/>
        <v>0</v>
      </c>
      <c r="AW105" s="32">
        <f t="shared" ca="1" si="59"/>
        <v>0</v>
      </c>
      <c r="AX105" s="32">
        <f t="shared" ca="1" si="59"/>
        <v>0</v>
      </c>
      <c r="AY105" s="32">
        <f t="shared" ca="1" si="59"/>
        <v>0</v>
      </c>
      <c r="AZ105" s="32">
        <f t="shared" ca="1" si="59"/>
        <v>0</v>
      </c>
      <c r="BA105" s="31">
        <f t="shared" ca="1" si="57"/>
        <v>0</v>
      </c>
      <c r="BB105" s="31">
        <f t="shared" ca="1" si="35"/>
        <v>0</v>
      </c>
      <c r="BC105" s="31">
        <f t="shared" ca="1" si="36"/>
        <v>0</v>
      </c>
      <c r="BD105" s="31">
        <f t="shared" ca="1" si="37"/>
        <v>0</v>
      </c>
      <c r="BE105" s="31">
        <f t="shared" ca="1" si="38"/>
        <v>0</v>
      </c>
      <c r="BF105" s="31">
        <f t="shared" ca="1" si="39"/>
        <v>0</v>
      </c>
      <c r="BG105" s="31">
        <f t="shared" ca="1" si="40"/>
        <v>0</v>
      </c>
      <c r="BH105" s="31">
        <f t="shared" ca="1" si="41"/>
        <v>0</v>
      </c>
      <c r="BI105" s="31">
        <f t="shared" ca="1" si="42"/>
        <v>0</v>
      </c>
      <c r="BJ105" s="31">
        <f t="shared" ca="1" si="43"/>
        <v>0</v>
      </c>
      <c r="BK105" s="31">
        <f t="shared" ca="1" si="44"/>
        <v>0</v>
      </c>
      <c r="BL105" s="31">
        <f t="shared" ca="1" si="45"/>
        <v>0</v>
      </c>
      <c r="BM105" s="32">
        <f t="shared" ca="1" si="58"/>
        <v>0</v>
      </c>
      <c r="BN105" s="32">
        <f t="shared" ca="1" si="46"/>
        <v>0</v>
      </c>
      <c r="BO105" s="32">
        <f t="shared" ca="1" si="47"/>
        <v>0</v>
      </c>
      <c r="BP105" s="32">
        <f t="shared" ca="1" si="48"/>
        <v>0</v>
      </c>
      <c r="BQ105" s="32">
        <f t="shared" ca="1" si="49"/>
        <v>0</v>
      </c>
      <c r="BR105" s="32">
        <f t="shared" ca="1" si="50"/>
        <v>0</v>
      </c>
      <c r="BS105" s="32">
        <f t="shared" ca="1" si="51"/>
        <v>0</v>
      </c>
      <c r="BT105" s="32">
        <f t="shared" ca="1" si="52"/>
        <v>0</v>
      </c>
      <c r="BU105" s="32">
        <f t="shared" ca="1" si="53"/>
        <v>0</v>
      </c>
      <c r="BV105" s="32">
        <f t="shared" ca="1" si="54"/>
        <v>0</v>
      </c>
      <c r="BW105" s="32">
        <f t="shared" ca="1" si="55"/>
        <v>0</v>
      </c>
      <c r="BX105" s="32">
        <f t="shared" ca="1" si="56"/>
        <v>0</v>
      </c>
    </row>
    <row r="106" spans="1:76">
      <c r="A106" t="s">
        <v>463</v>
      </c>
      <c r="B106" s="1" t="s">
        <v>273</v>
      </c>
      <c r="C106" t="str">
        <f t="shared" ca="1" si="33"/>
        <v>RB2</v>
      </c>
      <c r="D106" t="str">
        <f t="shared" ca="1" si="34"/>
        <v>Rainbow #2</v>
      </c>
      <c r="E106" s="31">
        <f ca="1">'Module C Corrected'!CW106-'Module C Initial'!CW106</f>
        <v>136.1699999999837</v>
      </c>
      <c r="F106" s="31">
        <f ca="1">'Module C Corrected'!CX106-'Module C Initial'!CX106</f>
        <v>0</v>
      </c>
      <c r="G106" s="31">
        <f ca="1">'Module C Corrected'!CY106-'Module C Initial'!CY106</f>
        <v>0</v>
      </c>
      <c r="H106" s="31">
        <f ca="1">'Module C Corrected'!CZ106-'Module C Initial'!CZ106</f>
        <v>1.8399999999996908</v>
      </c>
      <c r="I106" s="31">
        <f ca="1">'Module C Corrected'!DA106-'Module C Initial'!DA106</f>
        <v>19.970000000001164</v>
      </c>
      <c r="J106" s="31">
        <f ca="1">'Module C Corrected'!DB106-'Module C Initial'!DB106</f>
        <v>16.290000000000873</v>
      </c>
      <c r="K106" s="31">
        <f ca="1">'Module C Corrected'!DC106-'Module C Initial'!DC106</f>
        <v>11.069999999999709</v>
      </c>
      <c r="L106" s="31">
        <f ca="1">'Module C Corrected'!DD106-'Module C Initial'!DD106</f>
        <v>2.6400000000003274</v>
      </c>
      <c r="M106" s="31">
        <f ca="1">'Module C Corrected'!DE106-'Module C Initial'!DE106</f>
        <v>45.479999999995925</v>
      </c>
      <c r="N106" s="31">
        <f ca="1">'Module C Corrected'!DF106-'Module C Initial'!DF106</f>
        <v>0.14000000000001478</v>
      </c>
      <c r="O106" s="31">
        <f ca="1">'Module C Corrected'!DG106-'Module C Initial'!DG106</f>
        <v>3.9600000000009459</v>
      </c>
      <c r="P106" s="31">
        <f ca="1">'Module C Corrected'!DH106-'Module C Initial'!DH106</f>
        <v>6.5</v>
      </c>
      <c r="Q106" s="32">
        <f ca="1">'Module C Corrected'!DI106-'Module C Initial'!DI106</f>
        <v>6.8099999999994907</v>
      </c>
      <c r="R106" s="32">
        <f ca="1">'Module C Corrected'!DJ106-'Module C Initial'!DJ106</f>
        <v>0</v>
      </c>
      <c r="S106" s="32">
        <f ca="1">'Module C Corrected'!DK106-'Module C Initial'!DK106</f>
        <v>0</v>
      </c>
      <c r="T106" s="32">
        <f ca="1">'Module C Corrected'!DL106-'Module C Initial'!DL106</f>
        <v>9.0000000000003411E-2</v>
      </c>
      <c r="U106" s="32">
        <f ca="1">'Module C Corrected'!DM106-'Module C Initial'!DM106</f>
        <v>1</v>
      </c>
      <c r="V106" s="32">
        <f ca="1">'Module C Corrected'!DN106-'Module C Initial'!DN106</f>
        <v>0.80999999999994543</v>
      </c>
      <c r="W106" s="32">
        <f ca="1">'Module C Corrected'!DO106-'Module C Initial'!DO106</f>
        <v>0.55000000000006821</v>
      </c>
      <c r="X106" s="32">
        <f ca="1">'Module C Corrected'!DP106-'Module C Initial'!DP106</f>
        <v>0.13000000000002387</v>
      </c>
      <c r="Y106" s="32">
        <f ca="1">'Module C Corrected'!DQ106-'Module C Initial'!DQ106</f>
        <v>2.2800000000002001</v>
      </c>
      <c r="Z106" s="32">
        <f ca="1">'Module C Corrected'!DR106-'Module C Initial'!DR106</f>
        <v>0</v>
      </c>
      <c r="AA106" s="32">
        <f ca="1">'Module C Corrected'!DS106-'Module C Initial'!DS106</f>
        <v>0.18999999999999773</v>
      </c>
      <c r="AB106" s="32">
        <f ca="1">'Module C Corrected'!DT106-'Module C Initial'!DT106</f>
        <v>0.31999999999999318</v>
      </c>
      <c r="AC106" s="31">
        <f ca="1">'Module C Corrected'!DU106-'Module C Initial'!DU106</f>
        <v>43.870000000002619</v>
      </c>
      <c r="AD106" s="31">
        <f ca="1">'Module C Corrected'!DV106-'Module C Initial'!DV106</f>
        <v>0</v>
      </c>
      <c r="AE106" s="31">
        <f ca="1">'Module C Corrected'!DW106-'Module C Initial'!DW106</f>
        <v>0</v>
      </c>
      <c r="AF106" s="31">
        <f ca="1">'Module C Corrected'!DX106-'Module C Initial'!DX106</f>
        <v>0.57999999999992724</v>
      </c>
      <c r="AG106" s="31">
        <f ca="1">'Module C Corrected'!DY106-'Module C Initial'!DY106</f>
        <v>6.2699999999986176</v>
      </c>
      <c r="AH106" s="31">
        <f ca="1">'Module C Corrected'!DZ106-'Module C Initial'!DZ106</f>
        <v>5.0900000000001455</v>
      </c>
      <c r="AI106" s="31">
        <f ca="1">'Module C Corrected'!EA106-'Module C Initial'!EA106</f>
        <v>3.4400000000005093</v>
      </c>
      <c r="AJ106" s="31">
        <f ca="1">'Module C Corrected'!EB106-'Module C Initial'!EB106</f>
        <v>0.80999999999994543</v>
      </c>
      <c r="AK106" s="31">
        <f ca="1">'Module C Corrected'!EC106-'Module C Initial'!EC106</f>
        <v>13.980000000003201</v>
      </c>
      <c r="AL106" s="31">
        <f ca="1">'Module C Corrected'!ED106-'Module C Initial'!ED106</f>
        <v>4.9999999999997158E-2</v>
      </c>
      <c r="AM106" s="31">
        <f ca="1">'Module C Corrected'!EE106-'Module C Initial'!EE106</f>
        <v>1.2100000000000364</v>
      </c>
      <c r="AN106" s="31">
        <f ca="1">'Module C Corrected'!EF106-'Module C Initial'!EF106</f>
        <v>1.9600000000000364</v>
      </c>
      <c r="AO106" s="32">
        <f t="shared" ca="1" si="32"/>
        <v>186.84999999998581</v>
      </c>
      <c r="AP106" s="32">
        <f t="shared" ca="1" si="32"/>
        <v>0</v>
      </c>
      <c r="AQ106" s="32">
        <f t="shared" ca="1" si="32"/>
        <v>0</v>
      </c>
      <c r="AR106" s="32">
        <f t="shared" ca="1" si="32"/>
        <v>2.5099999999996214</v>
      </c>
      <c r="AS106" s="32">
        <f t="shared" ca="1" si="32"/>
        <v>27.239999999999782</v>
      </c>
      <c r="AT106" s="32">
        <f t="shared" ca="1" si="32"/>
        <v>22.190000000000964</v>
      </c>
      <c r="AU106" s="32">
        <f t="shared" ca="1" si="59"/>
        <v>15.060000000000286</v>
      </c>
      <c r="AV106" s="32">
        <f t="shared" ca="1" si="59"/>
        <v>3.5800000000002967</v>
      </c>
      <c r="AW106" s="32">
        <f t="shared" ca="1" si="59"/>
        <v>61.739999999999327</v>
      </c>
      <c r="AX106" s="32">
        <f t="shared" ca="1" si="59"/>
        <v>0.19000000000001194</v>
      </c>
      <c r="AY106" s="32">
        <f t="shared" ca="1" si="59"/>
        <v>5.36000000000098</v>
      </c>
      <c r="AZ106" s="32">
        <f t="shared" ca="1" si="59"/>
        <v>8.7800000000000296</v>
      </c>
      <c r="BA106" s="31">
        <f t="shared" ca="1" si="57"/>
        <v>1.59</v>
      </c>
      <c r="BB106" s="31">
        <f t="shared" ca="1" si="35"/>
        <v>0</v>
      </c>
      <c r="BC106" s="31">
        <f t="shared" ca="1" si="36"/>
        <v>0</v>
      </c>
      <c r="BD106" s="31">
        <f t="shared" ca="1" si="37"/>
        <v>0.02</v>
      </c>
      <c r="BE106" s="31">
        <f t="shared" ca="1" si="38"/>
        <v>0.23</v>
      </c>
      <c r="BF106" s="31">
        <f t="shared" ca="1" si="39"/>
        <v>0.19</v>
      </c>
      <c r="BG106" s="31">
        <f t="shared" ca="1" si="40"/>
        <v>0.13</v>
      </c>
      <c r="BH106" s="31">
        <f t="shared" ca="1" si="41"/>
        <v>0.03</v>
      </c>
      <c r="BI106" s="31">
        <f t="shared" ca="1" si="42"/>
        <v>0.53</v>
      </c>
      <c r="BJ106" s="31">
        <f t="shared" ca="1" si="43"/>
        <v>0</v>
      </c>
      <c r="BK106" s="31">
        <f t="shared" ca="1" si="44"/>
        <v>0.05</v>
      </c>
      <c r="BL106" s="31">
        <f t="shared" ca="1" si="45"/>
        <v>0.08</v>
      </c>
      <c r="BM106" s="32">
        <f t="shared" ca="1" si="58"/>
        <v>188.43999999998582</v>
      </c>
      <c r="BN106" s="32">
        <f t="shared" ca="1" si="46"/>
        <v>0</v>
      </c>
      <c r="BO106" s="32">
        <f t="shared" ca="1" si="47"/>
        <v>0</v>
      </c>
      <c r="BP106" s="32">
        <f t="shared" ca="1" si="48"/>
        <v>2.5299999999996214</v>
      </c>
      <c r="BQ106" s="32">
        <f t="shared" ca="1" si="49"/>
        <v>27.469999999999782</v>
      </c>
      <c r="BR106" s="32">
        <f t="shared" ca="1" si="50"/>
        <v>22.380000000000965</v>
      </c>
      <c r="BS106" s="32">
        <f t="shared" ca="1" si="51"/>
        <v>15.190000000000287</v>
      </c>
      <c r="BT106" s="32">
        <f t="shared" ca="1" si="52"/>
        <v>3.6100000000002965</v>
      </c>
      <c r="BU106" s="32">
        <f t="shared" ca="1" si="53"/>
        <v>62.269999999999328</v>
      </c>
      <c r="BV106" s="32">
        <f t="shared" ca="1" si="54"/>
        <v>0.19000000000001194</v>
      </c>
      <c r="BW106" s="32">
        <f t="shared" ca="1" si="55"/>
        <v>5.4100000000009798</v>
      </c>
      <c r="BX106" s="32">
        <f t="shared" ca="1" si="56"/>
        <v>8.8600000000000296</v>
      </c>
    </row>
    <row r="107" spans="1:76">
      <c r="A107" t="s">
        <v>463</v>
      </c>
      <c r="B107" s="1" t="s">
        <v>275</v>
      </c>
      <c r="C107" t="str">
        <f t="shared" ca="1" si="33"/>
        <v>RB3</v>
      </c>
      <c r="D107" t="str">
        <f t="shared" ca="1" si="34"/>
        <v>Rainbow #3</v>
      </c>
      <c r="E107" s="31">
        <f ca="1">'Module C Corrected'!CW107-'Module C Initial'!CW107</f>
        <v>0</v>
      </c>
      <c r="F107" s="31">
        <f ca="1">'Module C Corrected'!CX107-'Module C Initial'!CX107</f>
        <v>0</v>
      </c>
      <c r="G107" s="31">
        <f ca="1">'Module C Corrected'!CY107-'Module C Initial'!CY107</f>
        <v>0</v>
      </c>
      <c r="H107" s="31">
        <f ca="1">'Module C Corrected'!CZ107-'Module C Initial'!CZ107</f>
        <v>0</v>
      </c>
      <c r="I107" s="31">
        <f ca="1">'Module C Corrected'!DA107-'Module C Initial'!DA107</f>
        <v>0</v>
      </c>
      <c r="J107" s="31">
        <f ca="1">'Module C Corrected'!DB107-'Module C Initial'!DB107</f>
        <v>0</v>
      </c>
      <c r="K107" s="31">
        <f ca="1">'Module C Corrected'!DC107-'Module C Initial'!DC107</f>
        <v>0</v>
      </c>
      <c r="L107" s="31">
        <f ca="1">'Module C Corrected'!DD107-'Module C Initial'!DD107</f>
        <v>0</v>
      </c>
      <c r="M107" s="31">
        <f ca="1">'Module C Corrected'!DE107-'Module C Initial'!DE107</f>
        <v>0</v>
      </c>
      <c r="N107" s="31">
        <f ca="1">'Module C Corrected'!DF107-'Module C Initial'!DF107</f>
        <v>0</v>
      </c>
      <c r="O107" s="31">
        <f ca="1">'Module C Corrected'!DG107-'Module C Initial'!DG107</f>
        <v>0</v>
      </c>
      <c r="P107" s="31">
        <f ca="1">'Module C Corrected'!DH107-'Module C Initial'!DH107</f>
        <v>0</v>
      </c>
      <c r="Q107" s="32">
        <f ca="1">'Module C Corrected'!DI107-'Module C Initial'!DI107</f>
        <v>0</v>
      </c>
      <c r="R107" s="32">
        <f ca="1">'Module C Corrected'!DJ107-'Module C Initial'!DJ107</f>
        <v>0</v>
      </c>
      <c r="S107" s="32">
        <f ca="1">'Module C Corrected'!DK107-'Module C Initial'!DK107</f>
        <v>0</v>
      </c>
      <c r="T107" s="32">
        <f ca="1">'Module C Corrected'!DL107-'Module C Initial'!DL107</f>
        <v>0</v>
      </c>
      <c r="U107" s="32">
        <f ca="1">'Module C Corrected'!DM107-'Module C Initial'!DM107</f>
        <v>0</v>
      </c>
      <c r="V107" s="32">
        <f ca="1">'Module C Corrected'!DN107-'Module C Initial'!DN107</f>
        <v>0</v>
      </c>
      <c r="W107" s="32">
        <f ca="1">'Module C Corrected'!DO107-'Module C Initial'!DO107</f>
        <v>0</v>
      </c>
      <c r="X107" s="32">
        <f ca="1">'Module C Corrected'!DP107-'Module C Initial'!DP107</f>
        <v>0</v>
      </c>
      <c r="Y107" s="32">
        <f ca="1">'Module C Corrected'!DQ107-'Module C Initial'!DQ107</f>
        <v>0</v>
      </c>
      <c r="Z107" s="32">
        <f ca="1">'Module C Corrected'!DR107-'Module C Initial'!DR107</f>
        <v>0</v>
      </c>
      <c r="AA107" s="32">
        <f ca="1">'Module C Corrected'!DS107-'Module C Initial'!DS107</f>
        <v>0</v>
      </c>
      <c r="AB107" s="32">
        <f ca="1">'Module C Corrected'!DT107-'Module C Initial'!DT107</f>
        <v>0</v>
      </c>
      <c r="AC107" s="31">
        <f ca="1">'Module C Corrected'!DU107-'Module C Initial'!DU107</f>
        <v>0</v>
      </c>
      <c r="AD107" s="31">
        <f ca="1">'Module C Corrected'!DV107-'Module C Initial'!DV107</f>
        <v>0</v>
      </c>
      <c r="AE107" s="31">
        <f ca="1">'Module C Corrected'!DW107-'Module C Initial'!DW107</f>
        <v>0</v>
      </c>
      <c r="AF107" s="31">
        <f ca="1">'Module C Corrected'!DX107-'Module C Initial'!DX107</f>
        <v>0</v>
      </c>
      <c r="AG107" s="31">
        <f ca="1">'Module C Corrected'!DY107-'Module C Initial'!DY107</f>
        <v>0</v>
      </c>
      <c r="AH107" s="31">
        <f ca="1">'Module C Corrected'!DZ107-'Module C Initial'!DZ107</f>
        <v>0</v>
      </c>
      <c r="AI107" s="31">
        <f ca="1">'Module C Corrected'!EA107-'Module C Initial'!EA107</f>
        <v>0</v>
      </c>
      <c r="AJ107" s="31">
        <f ca="1">'Module C Corrected'!EB107-'Module C Initial'!EB107</f>
        <v>0</v>
      </c>
      <c r="AK107" s="31">
        <f ca="1">'Module C Corrected'!EC107-'Module C Initial'!EC107</f>
        <v>0</v>
      </c>
      <c r="AL107" s="31">
        <f ca="1">'Module C Corrected'!ED107-'Module C Initial'!ED107</f>
        <v>0</v>
      </c>
      <c r="AM107" s="31">
        <f ca="1">'Module C Corrected'!EE107-'Module C Initial'!EE107</f>
        <v>0</v>
      </c>
      <c r="AN107" s="31">
        <f ca="1">'Module C Corrected'!EF107-'Module C Initial'!EF107</f>
        <v>0</v>
      </c>
      <c r="AO107" s="32">
        <f t="shared" ca="1" si="32"/>
        <v>0</v>
      </c>
      <c r="AP107" s="32">
        <f t="shared" ca="1" si="32"/>
        <v>0</v>
      </c>
      <c r="AQ107" s="32">
        <f t="shared" ca="1" si="32"/>
        <v>0</v>
      </c>
      <c r="AR107" s="32">
        <f t="shared" ca="1" si="32"/>
        <v>0</v>
      </c>
      <c r="AS107" s="32">
        <f t="shared" ca="1" si="32"/>
        <v>0</v>
      </c>
      <c r="AT107" s="32">
        <f t="shared" ca="1" si="32"/>
        <v>0</v>
      </c>
      <c r="AU107" s="32">
        <f t="shared" ca="1" si="59"/>
        <v>0</v>
      </c>
      <c r="AV107" s="32">
        <f t="shared" ca="1" si="59"/>
        <v>0</v>
      </c>
      <c r="AW107" s="32">
        <f t="shared" ca="1" si="59"/>
        <v>0</v>
      </c>
      <c r="AX107" s="32">
        <f t="shared" ca="1" si="59"/>
        <v>0</v>
      </c>
      <c r="AY107" s="32">
        <f t="shared" ca="1" si="59"/>
        <v>0</v>
      </c>
      <c r="AZ107" s="32">
        <f t="shared" ca="1" si="59"/>
        <v>0</v>
      </c>
      <c r="BA107" s="31">
        <f t="shared" ca="1" si="57"/>
        <v>0</v>
      </c>
      <c r="BB107" s="31">
        <f t="shared" ca="1" si="35"/>
        <v>0</v>
      </c>
      <c r="BC107" s="31">
        <f t="shared" ca="1" si="36"/>
        <v>0</v>
      </c>
      <c r="BD107" s="31">
        <f t="shared" ca="1" si="37"/>
        <v>0</v>
      </c>
      <c r="BE107" s="31">
        <f t="shared" ca="1" si="38"/>
        <v>0</v>
      </c>
      <c r="BF107" s="31">
        <f t="shared" ca="1" si="39"/>
        <v>0</v>
      </c>
      <c r="BG107" s="31">
        <f t="shared" ca="1" si="40"/>
        <v>0</v>
      </c>
      <c r="BH107" s="31">
        <f t="shared" ca="1" si="41"/>
        <v>0</v>
      </c>
      <c r="BI107" s="31">
        <f t="shared" ca="1" si="42"/>
        <v>0</v>
      </c>
      <c r="BJ107" s="31">
        <f t="shared" ca="1" si="43"/>
        <v>0</v>
      </c>
      <c r="BK107" s="31">
        <f t="shared" ca="1" si="44"/>
        <v>0</v>
      </c>
      <c r="BL107" s="31">
        <f t="shared" ca="1" si="45"/>
        <v>0</v>
      </c>
      <c r="BM107" s="32">
        <f t="shared" ca="1" si="58"/>
        <v>0</v>
      </c>
      <c r="BN107" s="32">
        <f t="shared" ca="1" si="46"/>
        <v>0</v>
      </c>
      <c r="BO107" s="32">
        <f t="shared" ca="1" si="47"/>
        <v>0</v>
      </c>
      <c r="BP107" s="32">
        <f t="shared" ca="1" si="48"/>
        <v>0</v>
      </c>
      <c r="BQ107" s="32">
        <f t="shared" ca="1" si="49"/>
        <v>0</v>
      </c>
      <c r="BR107" s="32">
        <f t="shared" ca="1" si="50"/>
        <v>0</v>
      </c>
      <c r="BS107" s="32">
        <f t="shared" ca="1" si="51"/>
        <v>0</v>
      </c>
      <c r="BT107" s="32">
        <f t="shared" ca="1" si="52"/>
        <v>0</v>
      </c>
      <c r="BU107" s="32">
        <f t="shared" ca="1" si="53"/>
        <v>0</v>
      </c>
      <c r="BV107" s="32">
        <f t="shared" ca="1" si="54"/>
        <v>0</v>
      </c>
      <c r="BW107" s="32">
        <f t="shared" ca="1" si="55"/>
        <v>0</v>
      </c>
      <c r="BX107" s="32">
        <f t="shared" ca="1" si="56"/>
        <v>0</v>
      </c>
    </row>
    <row r="108" spans="1:76">
      <c r="A108" t="s">
        <v>463</v>
      </c>
      <c r="B108" s="1" t="s">
        <v>51</v>
      </c>
      <c r="C108" t="str">
        <f t="shared" ca="1" si="33"/>
        <v>RB5</v>
      </c>
      <c r="D108" t="str">
        <f t="shared" ca="1" si="34"/>
        <v>Rainbow #5</v>
      </c>
      <c r="E108" s="31">
        <f ca="1">'Module C Corrected'!CW108-'Module C Initial'!CW108</f>
        <v>120.52999999999884</v>
      </c>
      <c r="F108" s="31">
        <f ca="1">'Module C Corrected'!CX108-'Module C Initial'!CX108</f>
        <v>56.860000000000582</v>
      </c>
      <c r="G108" s="31">
        <f ca="1">'Module C Corrected'!CY108-'Module C Initial'!CY108</f>
        <v>64.30000000000291</v>
      </c>
      <c r="H108" s="31">
        <f ca="1">'Module C Corrected'!CZ108-'Module C Initial'!CZ108</f>
        <v>41.349999999998545</v>
      </c>
      <c r="I108" s="31">
        <f ca="1">'Module C Corrected'!DA108-'Module C Initial'!DA108</f>
        <v>72.369999999995343</v>
      </c>
      <c r="J108" s="31">
        <f ca="1">'Module C Corrected'!DB108-'Module C Initial'!DB108</f>
        <v>47.930000000007567</v>
      </c>
      <c r="K108" s="31">
        <f ca="1">'Module C Corrected'!DC108-'Module C Initial'!DC108</f>
        <v>45.339999999996508</v>
      </c>
      <c r="L108" s="31">
        <f ca="1">'Module C Corrected'!DD108-'Module C Initial'!DD108</f>
        <v>35.629999999997381</v>
      </c>
      <c r="M108" s="31">
        <f ca="1">'Module C Corrected'!DE108-'Module C Initial'!DE108</f>
        <v>137.52999999999884</v>
      </c>
      <c r="N108" s="31">
        <f ca="1">'Module C Corrected'!DF108-'Module C Initial'!DF108</f>
        <v>30.80000000000291</v>
      </c>
      <c r="O108" s="31">
        <f ca="1">'Module C Corrected'!DG108-'Module C Initial'!DG108</f>
        <v>72.649999999994179</v>
      </c>
      <c r="P108" s="31">
        <f ca="1">'Module C Corrected'!DH108-'Module C Initial'!DH108</f>
        <v>92.959999999991851</v>
      </c>
      <c r="Q108" s="32">
        <f ca="1">'Module C Corrected'!DI108-'Module C Initial'!DI108</f>
        <v>6.0200000000004366</v>
      </c>
      <c r="R108" s="32">
        <f ca="1">'Module C Corrected'!DJ108-'Module C Initial'!DJ108</f>
        <v>2.8400000000001455</v>
      </c>
      <c r="S108" s="32">
        <f ca="1">'Module C Corrected'!DK108-'Module C Initial'!DK108</f>
        <v>3.2199999999993452</v>
      </c>
      <c r="T108" s="32">
        <f ca="1">'Module C Corrected'!DL108-'Module C Initial'!DL108</f>
        <v>2.069999999999709</v>
      </c>
      <c r="U108" s="32">
        <f ca="1">'Module C Corrected'!DM108-'Module C Initial'!DM108</f>
        <v>3.6199999999998909</v>
      </c>
      <c r="V108" s="32">
        <f ca="1">'Module C Corrected'!DN108-'Module C Initial'!DN108</f>
        <v>2.3899999999998727</v>
      </c>
      <c r="W108" s="32">
        <f ca="1">'Module C Corrected'!DO108-'Module C Initial'!DO108</f>
        <v>2.2699999999999818</v>
      </c>
      <c r="X108" s="32">
        <f ca="1">'Module C Corrected'!DP108-'Module C Initial'!DP108</f>
        <v>1.7799999999997453</v>
      </c>
      <c r="Y108" s="32">
        <f ca="1">'Module C Corrected'!DQ108-'Module C Initial'!DQ108</f>
        <v>6.8799999999991996</v>
      </c>
      <c r="Z108" s="32">
        <f ca="1">'Module C Corrected'!DR108-'Module C Initial'!DR108</f>
        <v>1.5399999999999636</v>
      </c>
      <c r="AA108" s="32">
        <f ca="1">'Module C Corrected'!DS108-'Module C Initial'!DS108</f>
        <v>3.6300000000001091</v>
      </c>
      <c r="AB108" s="32">
        <f ca="1">'Module C Corrected'!DT108-'Module C Initial'!DT108</f>
        <v>4.6499999999996362</v>
      </c>
      <c r="AC108" s="31">
        <f ca="1">'Module C Corrected'!DU108-'Module C Initial'!DU108</f>
        <v>38.830000000001746</v>
      </c>
      <c r="AD108" s="31">
        <f ca="1">'Module C Corrected'!DV108-'Module C Initial'!DV108</f>
        <v>18.180000000000291</v>
      </c>
      <c r="AE108" s="31">
        <f ca="1">'Module C Corrected'!DW108-'Module C Initial'!DW108</f>
        <v>20.430000000000291</v>
      </c>
      <c r="AF108" s="31">
        <f ca="1">'Module C Corrected'!DX108-'Module C Initial'!DX108</f>
        <v>13.059999999997672</v>
      </c>
      <c r="AG108" s="31">
        <f ca="1">'Module C Corrected'!DY108-'Module C Initial'!DY108</f>
        <v>22.739999999997963</v>
      </c>
      <c r="AH108" s="31">
        <f ca="1">'Module C Corrected'!DZ108-'Module C Initial'!DZ108</f>
        <v>14.979999999999563</v>
      </c>
      <c r="AI108" s="31">
        <f ca="1">'Module C Corrected'!EA108-'Module C Initial'!EA108</f>
        <v>14.099999999998545</v>
      </c>
      <c r="AJ108" s="31">
        <f ca="1">'Module C Corrected'!EB108-'Module C Initial'!EB108</f>
        <v>11.010000000000218</v>
      </c>
      <c r="AK108" s="31">
        <f ca="1">'Module C Corrected'!EC108-'Module C Initial'!EC108</f>
        <v>42.279999999998836</v>
      </c>
      <c r="AL108" s="31">
        <f ca="1">'Module C Corrected'!ED108-'Module C Initial'!ED108</f>
        <v>9.4200000000000728</v>
      </c>
      <c r="AM108" s="31">
        <f ca="1">'Module C Corrected'!EE108-'Module C Initial'!EE108</f>
        <v>22.090000000000146</v>
      </c>
      <c r="AN108" s="31">
        <f ca="1">'Module C Corrected'!EF108-'Module C Initial'!EF108</f>
        <v>28.120000000002619</v>
      </c>
      <c r="AO108" s="32">
        <f t="shared" ca="1" si="32"/>
        <v>165.38000000000102</v>
      </c>
      <c r="AP108" s="32">
        <f t="shared" ca="1" si="32"/>
        <v>77.880000000001019</v>
      </c>
      <c r="AQ108" s="32">
        <f t="shared" ca="1" si="32"/>
        <v>87.950000000002547</v>
      </c>
      <c r="AR108" s="32">
        <f t="shared" ca="1" si="32"/>
        <v>56.479999999995925</v>
      </c>
      <c r="AS108" s="32">
        <f t="shared" ca="1" si="32"/>
        <v>98.729999999993197</v>
      </c>
      <c r="AT108" s="32">
        <f t="shared" ca="1" si="32"/>
        <v>65.300000000007003</v>
      </c>
      <c r="AU108" s="32">
        <f t="shared" ca="1" si="59"/>
        <v>61.709999999995034</v>
      </c>
      <c r="AV108" s="32">
        <f t="shared" ca="1" si="59"/>
        <v>48.419999999997344</v>
      </c>
      <c r="AW108" s="32">
        <f t="shared" ca="1" si="59"/>
        <v>186.68999999999687</v>
      </c>
      <c r="AX108" s="32">
        <f t="shared" ca="1" si="59"/>
        <v>41.760000000002947</v>
      </c>
      <c r="AY108" s="32">
        <f t="shared" ca="1" si="59"/>
        <v>98.369999999994434</v>
      </c>
      <c r="AZ108" s="32">
        <f t="shared" ca="1" si="59"/>
        <v>125.72999999999411</v>
      </c>
      <c r="BA108" s="31">
        <f t="shared" ca="1" si="57"/>
        <v>1.41</v>
      </c>
      <c r="BB108" s="31">
        <f t="shared" ca="1" si="35"/>
        <v>0.67</v>
      </c>
      <c r="BC108" s="31">
        <f t="shared" ca="1" si="36"/>
        <v>0.75</v>
      </c>
      <c r="BD108" s="31">
        <f t="shared" ca="1" si="37"/>
        <v>0.48</v>
      </c>
      <c r="BE108" s="31">
        <f t="shared" ca="1" si="38"/>
        <v>0.85</v>
      </c>
      <c r="BF108" s="31">
        <f t="shared" ca="1" si="39"/>
        <v>0.56000000000000005</v>
      </c>
      <c r="BG108" s="31">
        <f t="shared" ca="1" si="40"/>
        <v>0.53</v>
      </c>
      <c r="BH108" s="31">
        <f t="shared" ca="1" si="41"/>
        <v>0.42</v>
      </c>
      <c r="BI108" s="31">
        <f t="shared" ca="1" si="42"/>
        <v>1.61</v>
      </c>
      <c r="BJ108" s="31">
        <f t="shared" ca="1" si="43"/>
        <v>0.36</v>
      </c>
      <c r="BK108" s="31">
        <f t="shared" ca="1" si="44"/>
        <v>0.85</v>
      </c>
      <c r="BL108" s="31">
        <f t="shared" ca="1" si="45"/>
        <v>1.0900000000000001</v>
      </c>
      <c r="BM108" s="32">
        <f t="shared" ca="1" si="58"/>
        <v>166.79000000000102</v>
      </c>
      <c r="BN108" s="32">
        <f t="shared" ca="1" si="46"/>
        <v>78.55000000000102</v>
      </c>
      <c r="BO108" s="32">
        <f t="shared" ca="1" si="47"/>
        <v>88.700000000002547</v>
      </c>
      <c r="BP108" s="32">
        <f t="shared" ca="1" si="48"/>
        <v>56.959999999995922</v>
      </c>
      <c r="BQ108" s="32">
        <f t="shared" ca="1" si="49"/>
        <v>99.579999999993191</v>
      </c>
      <c r="BR108" s="32">
        <f t="shared" ca="1" si="50"/>
        <v>65.860000000007005</v>
      </c>
      <c r="BS108" s="32">
        <f t="shared" ca="1" si="51"/>
        <v>62.239999999995035</v>
      </c>
      <c r="BT108" s="32">
        <f t="shared" ca="1" si="52"/>
        <v>48.839999999997346</v>
      </c>
      <c r="BU108" s="32">
        <f t="shared" ca="1" si="53"/>
        <v>188.29999999999688</v>
      </c>
      <c r="BV108" s="32">
        <f t="shared" ca="1" si="54"/>
        <v>42.120000000002946</v>
      </c>
      <c r="BW108" s="32">
        <f t="shared" ca="1" si="55"/>
        <v>99.219999999994428</v>
      </c>
      <c r="BX108" s="32">
        <f t="shared" ca="1" si="56"/>
        <v>126.81999999999411</v>
      </c>
    </row>
    <row r="109" spans="1:76">
      <c r="A109" t="s">
        <v>463</v>
      </c>
      <c r="B109" s="1" t="s">
        <v>52</v>
      </c>
      <c r="C109" t="str">
        <f t="shared" ca="1" si="33"/>
        <v>RL1</v>
      </c>
      <c r="D109" t="str">
        <f t="shared" ca="1" si="34"/>
        <v>Rainbow Lake #1</v>
      </c>
      <c r="E109" s="31">
        <f ca="1">'Module C Corrected'!CW109-'Module C Initial'!CW109</f>
        <v>82.589999999996508</v>
      </c>
      <c r="F109" s="31">
        <f ca="1">'Module C Corrected'!CX109-'Module C Initial'!CX109</f>
        <v>135.10000000000582</v>
      </c>
      <c r="G109" s="31">
        <f ca="1">'Module C Corrected'!CY109-'Module C Initial'!CY109</f>
        <v>120.13999999998487</v>
      </c>
      <c r="H109" s="31">
        <f ca="1">'Module C Corrected'!CZ109-'Module C Initial'!CZ109</f>
        <v>70.130000000004657</v>
      </c>
      <c r="I109" s="31">
        <f ca="1">'Module C Corrected'!DA109-'Module C Initial'!DA109</f>
        <v>61.459999999991851</v>
      </c>
      <c r="J109" s="31">
        <f ca="1">'Module C Corrected'!DB109-'Module C Initial'!DB109</f>
        <v>49.660000000003492</v>
      </c>
      <c r="K109" s="31">
        <f ca="1">'Module C Corrected'!DC109-'Module C Initial'!DC109</f>
        <v>79.269999999989523</v>
      </c>
      <c r="L109" s="31">
        <f ca="1">'Module C Corrected'!DD109-'Module C Initial'!DD109</f>
        <v>84.630000000004657</v>
      </c>
      <c r="M109" s="31">
        <f ca="1">'Module C Corrected'!DE109-'Module C Initial'!DE109</f>
        <v>172.14000000001397</v>
      </c>
      <c r="N109" s="31">
        <f ca="1">'Module C Corrected'!DF109-'Module C Initial'!DF109</f>
        <v>100.00999999998021</v>
      </c>
      <c r="O109" s="31">
        <f ca="1">'Module C Corrected'!DG109-'Module C Initial'!DG109</f>
        <v>148.70000000001164</v>
      </c>
      <c r="P109" s="31">
        <f ca="1">'Module C Corrected'!DH109-'Module C Initial'!DH109</f>
        <v>153.54999999998836</v>
      </c>
      <c r="Q109" s="32">
        <f ca="1">'Module C Corrected'!DI109-'Module C Initial'!DI109</f>
        <v>4.1300000000001091</v>
      </c>
      <c r="R109" s="32">
        <f ca="1">'Module C Corrected'!DJ109-'Module C Initial'!DJ109</f>
        <v>6.75</v>
      </c>
      <c r="S109" s="32">
        <f ca="1">'Module C Corrected'!DK109-'Module C Initial'!DK109</f>
        <v>6.0100000000002183</v>
      </c>
      <c r="T109" s="32">
        <f ca="1">'Module C Corrected'!DL109-'Module C Initial'!DL109</f>
        <v>3.5</v>
      </c>
      <c r="U109" s="32">
        <f ca="1">'Module C Corrected'!DM109-'Module C Initial'!DM109</f>
        <v>3.0799999999999272</v>
      </c>
      <c r="V109" s="32">
        <f ca="1">'Module C Corrected'!DN109-'Module C Initial'!DN109</f>
        <v>2.4800000000000182</v>
      </c>
      <c r="W109" s="32">
        <f ca="1">'Module C Corrected'!DO109-'Module C Initial'!DO109</f>
        <v>3.9600000000000364</v>
      </c>
      <c r="X109" s="32">
        <f ca="1">'Module C Corrected'!DP109-'Module C Initial'!DP109</f>
        <v>4.2299999999995634</v>
      </c>
      <c r="Y109" s="32">
        <f ca="1">'Module C Corrected'!DQ109-'Module C Initial'!DQ109</f>
        <v>8.6100000000005821</v>
      </c>
      <c r="Z109" s="32">
        <f ca="1">'Module C Corrected'!DR109-'Module C Initial'!DR109</f>
        <v>5</v>
      </c>
      <c r="AA109" s="32">
        <f ca="1">'Module C Corrected'!DS109-'Module C Initial'!DS109</f>
        <v>7.4399999999986903</v>
      </c>
      <c r="AB109" s="32">
        <f ca="1">'Module C Corrected'!DT109-'Module C Initial'!DT109</f>
        <v>7.680000000000291</v>
      </c>
      <c r="AC109" s="31">
        <f ca="1">'Module C Corrected'!DU109-'Module C Initial'!DU109</f>
        <v>26.610000000000582</v>
      </c>
      <c r="AD109" s="31">
        <f ca="1">'Module C Corrected'!DV109-'Module C Initial'!DV109</f>
        <v>43.209999999999127</v>
      </c>
      <c r="AE109" s="31">
        <f ca="1">'Module C Corrected'!DW109-'Module C Initial'!DW109</f>
        <v>38.169999999998254</v>
      </c>
      <c r="AF109" s="31">
        <f ca="1">'Module C Corrected'!DX109-'Module C Initial'!DX109</f>
        <v>22.150000000001455</v>
      </c>
      <c r="AG109" s="31">
        <f ca="1">'Module C Corrected'!DY109-'Module C Initial'!DY109</f>
        <v>19.30000000000291</v>
      </c>
      <c r="AH109" s="31">
        <f ca="1">'Module C Corrected'!DZ109-'Module C Initial'!DZ109</f>
        <v>15.520000000000437</v>
      </c>
      <c r="AI109" s="31">
        <f ca="1">'Module C Corrected'!EA109-'Module C Initial'!EA109</f>
        <v>24.639999999999418</v>
      </c>
      <c r="AJ109" s="31">
        <f ca="1">'Module C Corrected'!EB109-'Module C Initial'!EB109</f>
        <v>26.159999999996217</v>
      </c>
      <c r="AK109" s="31">
        <f ca="1">'Module C Corrected'!EC109-'Module C Initial'!EC109</f>
        <v>52.929999999993015</v>
      </c>
      <c r="AL109" s="31">
        <f ca="1">'Module C Corrected'!ED109-'Module C Initial'!ED109</f>
        <v>30.589999999996508</v>
      </c>
      <c r="AM109" s="31">
        <f ca="1">'Module C Corrected'!EE109-'Module C Initial'!EE109</f>
        <v>45.220000000001164</v>
      </c>
      <c r="AN109" s="31">
        <f ca="1">'Module C Corrected'!EF109-'Module C Initial'!EF109</f>
        <v>46.440000000002328</v>
      </c>
      <c r="AO109" s="32">
        <f t="shared" ca="1" si="32"/>
        <v>113.3299999999972</v>
      </c>
      <c r="AP109" s="32">
        <f t="shared" ca="1" si="32"/>
        <v>185.06000000000495</v>
      </c>
      <c r="AQ109" s="32">
        <f t="shared" ca="1" si="32"/>
        <v>164.31999999998334</v>
      </c>
      <c r="AR109" s="32">
        <f t="shared" ca="1" si="32"/>
        <v>95.780000000006112</v>
      </c>
      <c r="AS109" s="32">
        <f t="shared" ca="1" si="32"/>
        <v>83.839999999994689</v>
      </c>
      <c r="AT109" s="32">
        <f t="shared" ca="1" si="32"/>
        <v>67.660000000003947</v>
      </c>
      <c r="AU109" s="32">
        <f t="shared" ca="1" si="59"/>
        <v>107.86999999998898</v>
      </c>
      <c r="AV109" s="32">
        <f t="shared" ca="1" si="59"/>
        <v>115.02000000000044</v>
      </c>
      <c r="AW109" s="32">
        <f t="shared" ca="1" si="59"/>
        <v>233.68000000000757</v>
      </c>
      <c r="AX109" s="32">
        <f t="shared" ca="1" si="59"/>
        <v>135.59999999997672</v>
      </c>
      <c r="AY109" s="32">
        <f t="shared" ca="1" si="59"/>
        <v>201.3600000000115</v>
      </c>
      <c r="AZ109" s="32">
        <f t="shared" ca="1" si="59"/>
        <v>207.66999999999098</v>
      </c>
      <c r="BA109" s="31">
        <f t="shared" ca="1" si="57"/>
        <v>0.97</v>
      </c>
      <c r="BB109" s="31">
        <f t="shared" ca="1" si="35"/>
        <v>1.58</v>
      </c>
      <c r="BC109" s="31">
        <f t="shared" ca="1" si="36"/>
        <v>1.41</v>
      </c>
      <c r="BD109" s="31">
        <f t="shared" ca="1" si="37"/>
        <v>0.82</v>
      </c>
      <c r="BE109" s="31">
        <f t="shared" ca="1" si="38"/>
        <v>0.72</v>
      </c>
      <c r="BF109" s="31">
        <f t="shared" ca="1" si="39"/>
        <v>0.57999999999999996</v>
      </c>
      <c r="BG109" s="31">
        <f t="shared" ca="1" si="40"/>
        <v>0.93</v>
      </c>
      <c r="BH109" s="31">
        <f t="shared" ca="1" si="41"/>
        <v>0.99</v>
      </c>
      <c r="BI109" s="31">
        <f t="shared" ca="1" si="42"/>
        <v>2.02</v>
      </c>
      <c r="BJ109" s="31">
        <f t="shared" ca="1" si="43"/>
        <v>1.17</v>
      </c>
      <c r="BK109" s="31">
        <f t="shared" ca="1" si="44"/>
        <v>1.74</v>
      </c>
      <c r="BL109" s="31">
        <f t="shared" ca="1" si="45"/>
        <v>1.8</v>
      </c>
      <c r="BM109" s="32">
        <f t="shared" ca="1" si="58"/>
        <v>114.2999999999972</v>
      </c>
      <c r="BN109" s="32">
        <f t="shared" ca="1" si="46"/>
        <v>186.64000000000496</v>
      </c>
      <c r="BO109" s="32">
        <f t="shared" ca="1" si="47"/>
        <v>165.72999999998333</v>
      </c>
      <c r="BP109" s="32">
        <f t="shared" ca="1" si="48"/>
        <v>96.600000000006105</v>
      </c>
      <c r="BQ109" s="32">
        <f t="shared" ca="1" si="49"/>
        <v>84.559999999994687</v>
      </c>
      <c r="BR109" s="32">
        <f t="shared" ca="1" si="50"/>
        <v>68.240000000003946</v>
      </c>
      <c r="BS109" s="32">
        <f t="shared" ca="1" si="51"/>
        <v>108.79999999998898</v>
      </c>
      <c r="BT109" s="32">
        <f t="shared" ca="1" si="52"/>
        <v>116.01000000000043</v>
      </c>
      <c r="BU109" s="32">
        <f t="shared" ca="1" si="53"/>
        <v>235.70000000000758</v>
      </c>
      <c r="BV109" s="32">
        <f t="shared" ca="1" si="54"/>
        <v>136.7699999999767</v>
      </c>
      <c r="BW109" s="32">
        <f t="shared" ca="1" si="55"/>
        <v>203.10000000001151</v>
      </c>
      <c r="BX109" s="32">
        <f t="shared" ca="1" si="56"/>
        <v>209.46999999999099</v>
      </c>
    </row>
    <row r="110" spans="1:76">
      <c r="A110" t="s">
        <v>436</v>
      </c>
      <c r="B110" s="1" t="s">
        <v>132</v>
      </c>
      <c r="C110" t="str">
        <f t="shared" ca="1" si="33"/>
        <v>RUN</v>
      </c>
      <c r="D110" t="str">
        <f t="shared" ca="1" si="34"/>
        <v>Rundle Hydro Facility</v>
      </c>
      <c r="E110" s="31">
        <f ca="1">'Module C Corrected'!CW110-'Module C Initial'!CW110</f>
        <v>-1002.0999999999985</v>
      </c>
      <c r="F110" s="31">
        <f ca="1">'Module C Corrected'!CX110-'Module C Initial'!CX110</f>
        <v>-425.4800000000032</v>
      </c>
      <c r="G110" s="31">
        <f ca="1">'Module C Corrected'!CY110-'Module C Initial'!CY110</f>
        <v>-403.58000000000175</v>
      </c>
      <c r="H110" s="31">
        <f ca="1">'Module C Corrected'!CZ110-'Module C Initial'!CZ110</f>
        <v>-266.48999999999978</v>
      </c>
      <c r="I110" s="31">
        <f ca="1">'Module C Corrected'!DA110-'Module C Initial'!DA110</f>
        <v>-148.17000000000007</v>
      </c>
      <c r="J110" s="31">
        <f ca="1">'Module C Corrected'!DB110-'Module C Initial'!DB110</f>
        <v>-264.13999999999942</v>
      </c>
      <c r="K110" s="31">
        <f ca="1">'Module C Corrected'!DC110-'Module C Initial'!DC110</f>
        <v>-177.65999999999894</v>
      </c>
      <c r="L110" s="31">
        <f ca="1">'Module C Corrected'!DD110-'Module C Initial'!DD110</f>
        <v>-157.02999999999929</v>
      </c>
      <c r="M110" s="31">
        <f ca="1">'Module C Corrected'!DE110-'Module C Initial'!DE110</f>
        <v>-674.31999999999971</v>
      </c>
      <c r="N110" s="31">
        <f ca="1">'Module C Corrected'!DF110-'Module C Initial'!DF110</f>
        <v>-172.52000000000044</v>
      </c>
      <c r="O110" s="31">
        <f ca="1">'Module C Corrected'!DG110-'Module C Initial'!DG110</f>
        <v>-371.98999999999796</v>
      </c>
      <c r="P110" s="31">
        <f ca="1">'Module C Corrected'!DH110-'Module C Initial'!DH110</f>
        <v>-504.81999999999971</v>
      </c>
      <c r="Q110" s="32">
        <f ca="1">'Module C Corrected'!DI110-'Module C Initial'!DI110</f>
        <v>-50.110000000000127</v>
      </c>
      <c r="R110" s="32">
        <f ca="1">'Module C Corrected'!DJ110-'Module C Initial'!DJ110</f>
        <v>-21.269999999999982</v>
      </c>
      <c r="S110" s="32">
        <f ca="1">'Module C Corrected'!DK110-'Module C Initial'!DK110</f>
        <v>-20.17999999999995</v>
      </c>
      <c r="T110" s="32">
        <f ca="1">'Module C Corrected'!DL110-'Module C Initial'!DL110</f>
        <v>-13.32000000000005</v>
      </c>
      <c r="U110" s="32">
        <f ca="1">'Module C Corrected'!DM110-'Module C Initial'!DM110</f>
        <v>-7.4000000000000057</v>
      </c>
      <c r="V110" s="32">
        <f ca="1">'Module C Corrected'!DN110-'Module C Initial'!DN110</f>
        <v>-13.210000000000036</v>
      </c>
      <c r="W110" s="32">
        <f ca="1">'Module C Corrected'!DO110-'Module C Initial'!DO110</f>
        <v>-8.8799999999999955</v>
      </c>
      <c r="X110" s="32">
        <f ca="1">'Module C Corrected'!DP110-'Module C Initial'!DP110</f>
        <v>-7.8499999999999943</v>
      </c>
      <c r="Y110" s="32">
        <f ca="1">'Module C Corrected'!DQ110-'Module C Initial'!DQ110</f>
        <v>-33.720000000000027</v>
      </c>
      <c r="Z110" s="32">
        <f ca="1">'Module C Corrected'!DR110-'Module C Initial'!DR110</f>
        <v>-8.6300000000000239</v>
      </c>
      <c r="AA110" s="32">
        <f ca="1">'Module C Corrected'!DS110-'Module C Initial'!DS110</f>
        <v>-18.600000000000023</v>
      </c>
      <c r="AB110" s="32">
        <f ca="1">'Module C Corrected'!DT110-'Module C Initial'!DT110</f>
        <v>-25.240000000000009</v>
      </c>
      <c r="AC110" s="31">
        <f ca="1">'Module C Corrected'!DU110-'Module C Initial'!DU110</f>
        <v>-322.84999999999945</v>
      </c>
      <c r="AD110" s="31">
        <f ca="1">'Module C Corrected'!DV110-'Module C Initial'!DV110</f>
        <v>-136.09000000000015</v>
      </c>
      <c r="AE110" s="31">
        <f ca="1">'Module C Corrected'!DW110-'Module C Initial'!DW110</f>
        <v>-128.23000000000002</v>
      </c>
      <c r="AF110" s="31">
        <f ca="1">'Module C Corrected'!DX110-'Module C Initial'!DX110</f>
        <v>-84.159999999999854</v>
      </c>
      <c r="AG110" s="31">
        <f ca="1">'Module C Corrected'!DY110-'Module C Initial'!DY110</f>
        <v>-46.549999999999955</v>
      </c>
      <c r="AH110" s="31">
        <f ca="1">'Module C Corrected'!DZ110-'Module C Initial'!DZ110</f>
        <v>-82.539999999999964</v>
      </c>
      <c r="AI110" s="31">
        <f ca="1">'Module C Corrected'!EA110-'Module C Initial'!EA110</f>
        <v>-55.220000000000027</v>
      </c>
      <c r="AJ110" s="31">
        <f ca="1">'Module C Corrected'!EB110-'Module C Initial'!EB110</f>
        <v>-48.539999999999964</v>
      </c>
      <c r="AK110" s="31">
        <f ca="1">'Module C Corrected'!EC110-'Module C Initial'!EC110</f>
        <v>-207.3100000000004</v>
      </c>
      <c r="AL110" s="31">
        <f ca="1">'Module C Corrected'!ED110-'Module C Initial'!ED110</f>
        <v>-52.759999999999991</v>
      </c>
      <c r="AM110" s="31">
        <f ca="1">'Module C Corrected'!EE110-'Module C Initial'!EE110</f>
        <v>-113.11000000000013</v>
      </c>
      <c r="AN110" s="31">
        <f ca="1">'Module C Corrected'!EF110-'Module C Initial'!EF110</f>
        <v>-152.67000000000007</v>
      </c>
      <c r="AO110" s="32">
        <f t="shared" ca="1" si="32"/>
        <v>-1375.0599999999981</v>
      </c>
      <c r="AP110" s="32">
        <f t="shared" ca="1" si="32"/>
        <v>-582.84000000000333</v>
      </c>
      <c r="AQ110" s="32">
        <f t="shared" ca="1" si="32"/>
        <v>-551.99000000000171</v>
      </c>
      <c r="AR110" s="32">
        <f t="shared" ca="1" si="32"/>
        <v>-363.96999999999969</v>
      </c>
      <c r="AS110" s="32">
        <f t="shared" ca="1" si="32"/>
        <v>-202.12000000000003</v>
      </c>
      <c r="AT110" s="32">
        <f t="shared" ca="1" si="32"/>
        <v>-359.88999999999942</v>
      </c>
      <c r="AU110" s="32">
        <f t="shared" ca="1" si="59"/>
        <v>-241.75999999999897</v>
      </c>
      <c r="AV110" s="32">
        <f t="shared" ca="1" si="59"/>
        <v>-213.41999999999925</v>
      </c>
      <c r="AW110" s="32">
        <f t="shared" ca="1" si="59"/>
        <v>-915.35000000000014</v>
      </c>
      <c r="AX110" s="32">
        <f t="shared" ca="1" si="59"/>
        <v>-233.91000000000045</v>
      </c>
      <c r="AY110" s="32">
        <f t="shared" ca="1" si="59"/>
        <v>-503.69999999999811</v>
      </c>
      <c r="AZ110" s="32">
        <f t="shared" ca="1" si="59"/>
        <v>-682.72999999999979</v>
      </c>
      <c r="BA110" s="31">
        <f t="shared" ca="1" si="57"/>
        <v>-11.74</v>
      </c>
      <c r="BB110" s="31">
        <f t="shared" ca="1" si="35"/>
        <v>-4.9800000000000004</v>
      </c>
      <c r="BC110" s="31">
        <f t="shared" ca="1" si="36"/>
        <v>-4.7300000000000004</v>
      </c>
      <c r="BD110" s="31">
        <f t="shared" ca="1" si="37"/>
        <v>-3.12</v>
      </c>
      <c r="BE110" s="31">
        <f t="shared" ca="1" si="38"/>
        <v>-1.74</v>
      </c>
      <c r="BF110" s="31">
        <f t="shared" ca="1" si="39"/>
        <v>-3.09</v>
      </c>
      <c r="BG110" s="31">
        <f t="shared" ca="1" si="40"/>
        <v>-2.08</v>
      </c>
      <c r="BH110" s="31">
        <f t="shared" ca="1" si="41"/>
        <v>-1.84</v>
      </c>
      <c r="BI110" s="31">
        <f t="shared" ca="1" si="42"/>
        <v>-7.9</v>
      </c>
      <c r="BJ110" s="31">
        <f t="shared" ca="1" si="43"/>
        <v>-2.02</v>
      </c>
      <c r="BK110" s="31">
        <f t="shared" ca="1" si="44"/>
        <v>-4.3600000000000003</v>
      </c>
      <c r="BL110" s="31">
        <f t="shared" ca="1" si="45"/>
        <v>-5.91</v>
      </c>
      <c r="BM110" s="32">
        <f t="shared" ca="1" si="58"/>
        <v>-1386.7999999999981</v>
      </c>
      <c r="BN110" s="32">
        <f t="shared" ca="1" si="46"/>
        <v>-587.82000000000335</v>
      </c>
      <c r="BO110" s="32">
        <f t="shared" ca="1" si="47"/>
        <v>-556.72000000000173</v>
      </c>
      <c r="BP110" s="32">
        <f t="shared" ca="1" si="48"/>
        <v>-367.08999999999969</v>
      </c>
      <c r="BQ110" s="32">
        <f t="shared" ca="1" si="49"/>
        <v>-203.86000000000004</v>
      </c>
      <c r="BR110" s="32">
        <f t="shared" ca="1" si="50"/>
        <v>-362.97999999999939</v>
      </c>
      <c r="BS110" s="32">
        <f t="shared" ca="1" si="51"/>
        <v>-243.83999999999898</v>
      </c>
      <c r="BT110" s="32">
        <f t="shared" ca="1" si="52"/>
        <v>-215.25999999999925</v>
      </c>
      <c r="BU110" s="32">
        <f t="shared" ca="1" si="53"/>
        <v>-923.25000000000011</v>
      </c>
      <c r="BV110" s="32">
        <f t="shared" ca="1" si="54"/>
        <v>-235.93000000000046</v>
      </c>
      <c r="BW110" s="32">
        <f t="shared" ca="1" si="55"/>
        <v>-508.05999999999813</v>
      </c>
      <c r="BX110" s="32">
        <f t="shared" ca="1" si="56"/>
        <v>-688.63999999999976</v>
      </c>
    </row>
    <row r="111" spans="1:76">
      <c r="A111" t="s">
        <v>465</v>
      </c>
      <c r="B111" s="1" t="s">
        <v>112</v>
      </c>
      <c r="C111" t="str">
        <f t="shared" ca="1" si="33"/>
        <v>SCL1</v>
      </c>
      <c r="D111" t="str">
        <f t="shared" ca="1" si="34"/>
        <v>Syncrude Industrial System</v>
      </c>
      <c r="E111" s="31">
        <f ca="1">'Module C Corrected'!CW111-'Module C Initial'!CW111</f>
        <v>-351.84999999997672</v>
      </c>
      <c r="F111" s="31">
        <f ca="1">'Module C Corrected'!CX111-'Module C Initial'!CX111</f>
        <v>-155.29000000000815</v>
      </c>
      <c r="G111" s="31">
        <f ca="1">'Module C Corrected'!CY111-'Module C Initial'!CY111</f>
        <v>-82.379999999990105</v>
      </c>
      <c r="H111" s="31">
        <f ca="1">'Module C Corrected'!CZ111-'Module C Initial'!CZ111</f>
        <v>-107.88999999999942</v>
      </c>
      <c r="I111" s="31">
        <f ca="1">'Module C Corrected'!DA111-'Module C Initial'!DA111</f>
        <v>-29.119999999998981</v>
      </c>
      <c r="J111" s="31">
        <f ca="1">'Module C Corrected'!DB111-'Module C Initial'!DB111</f>
        <v>-27.680000000000291</v>
      </c>
      <c r="K111" s="31">
        <f ca="1">'Module C Corrected'!DC111-'Module C Initial'!DC111</f>
        <v>-29.760000000002037</v>
      </c>
      <c r="L111" s="31">
        <f ca="1">'Module C Corrected'!DD111-'Module C Initial'!DD111</f>
        <v>-43.009999999994761</v>
      </c>
      <c r="M111" s="31">
        <f ca="1">'Module C Corrected'!DE111-'Module C Initial'!DE111</f>
        <v>-158.38000000000466</v>
      </c>
      <c r="N111" s="31">
        <f ca="1">'Module C Corrected'!DF111-'Module C Initial'!DF111</f>
        <v>-99.490000000005239</v>
      </c>
      <c r="O111" s="31">
        <f ca="1">'Module C Corrected'!DG111-'Module C Initial'!DG111</f>
        <v>-109</v>
      </c>
      <c r="P111" s="31">
        <f ca="1">'Module C Corrected'!DH111-'Module C Initial'!DH111</f>
        <v>-164.81000000002678</v>
      </c>
      <c r="Q111" s="32">
        <f ca="1">'Module C Corrected'!DI111-'Module C Initial'!DI111</f>
        <v>-17.590000000000146</v>
      </c>
      <c r="R111" s="32">
        <f ca="1">'Module C Corrected'!DJ111-'Module C Initial'!DJ111</f>
        <v>-7.7600000000002183</v>
      </c>
      <c r="S111" s="32">
        <f ca="1">'Module C Corrected'!DK111-'Module C Initial'!DK111</f>
        <v>-4.1199999999998909</v>
      </c>
      <c r="T111" s="32">
        <f ca="1">'Module C Corrected'!DL111-'Module C Initial'!DL111</f>
        <v>-5.3999999999998636</v>
      </c>
      <c r="U111" s="32">
        <f ca="1">'Module C Corrected'!DM111-'Module C Initial'!DM111</f>
        <v>-1.4499999999999886</v>
      </c>
      <c r="V111" s="32">
        <f ca="1">'Module C Corrected'!DN111-'Module C Initial'!DN111</f>
        <v>-1.3799999999999955</v>
      </c>
      <c r="W111" s="32">
        <f ca="1">'Module C Corrected'!DO111-'Module C Initial'!DO111</f>
        <v>-1.4900000000000091</v>
      </c>
      <c r="X111" s="32">
        <f ca="1">'Module C Corrected'!DP111-'Module C Initial'!DP111</f>
        <v>-2.1600000000000819</v>
      </c>
      <c r="Y111" s="32">
        <f ca="1">'Module C Corrected'!DQ111-'Module C Initial'!DQ111</f>
        <v>-7.9200000000000728</v>
      </c>
      <c r="Z111" s="32">
        <f ca="1">'Module C Corrected'!DR111-'Module C Initial'!DR111</f>
        <v>-4.9800000000000182</v>
      </c>
      <c r="AA111" s="32">
        <f ca="1">'Module C Corrected'!DS111-'Module C Initial'!DS111</f>
        <v>-5.4500000000000455</v>
      </c>
      <c r="AB111" s="32">
        <f ca="1">'Module C Corrected'!DT111-'Module C Initial'!DT111</f>
        <v>-8.2399999999997817</v>
      </c>
      <c r="AC111" s="31">
        <f ca="1">'Module C Corrected'!DU111-'Module C Initial'!DU111</f>
        <v>-113.36000000000058</v>
      </c>
      <c r="AD111" s="31">
        <f ca="1">'Module C Corrected'!DV111-'Module C Initial'!DV111</f>
        <v>-49.670000000000073</v>
      </c>
      <c r="AE111" s="31">
        <f ca="1">'Module C Corrected'!DW111-'Module C Initial'!DW111</f>
        <v>-26.180000000000291</v>
      </c>
      <c r="AF111" s="31">
        <f ca="1">'Module C Corrected'!DX111-'Module C Initial'!DX111</f>
        <v>-34.069999999999709</v>
      </c>
      <c r="AG111" s="31">
        <f ca="1">'Module C Corrected'!DY111-'Module C Initial'!DY111</f>
        <v>-9.1500000000000909</v>
      </c>
      <c r="AH111" s="31">
        <f ca="1">'Module C Corrected'!DZ111-'Module C Initial'!DZ111</f>
        <v>-8.6500000000000909</v>
      </c>
      <c r="AI111" s="31">
        <f ca="1">'Module C Corrected'!EA111-'Module C Initial'!EA111</f>
        <v>-9.25</v>
      </c>
      <c r="AJ111" s="31">
        <f ca="1">'Module C Corrected'!EB111-'Module C Initial'!EB111</f>
        <v>-13.289999999999964</v>
      </c>
      <c r="AK111" s="31">
        <f ca="1">'Module C Corrected'!EC111-'Module C Initial'!EC111</f>
        <v>-48.690000000000509</v>
      </c>
      <c r="AL111" s="31">
        <f ca="1">'Module C Corrected'!ED111-'Module C Initial'!ED111</f>
        <v>-30.430000000000291</v>
      </c>
      <c r="AM111" s="31">
        <f ca="1">'Module C Corrected'!EE111-'Module C Initial'!EE111</f>
        <v>-33.140000000001237</v>
      </c>
      <c r="AN111" s="31">
        <f ca="1">'Module C Corrected'!EF111-'Module C Initial'!EF111</f>
        <v>-49.849999999998545</v>
      </c>
      <c r="AO111" s="32">
        <f t="shared" ca="1" si="32"/>
        <v>-482.79999999997744</v>
      </c>
      <c r="AP111" s="32">
        <f t="shared" ca="1" si="32"/>
        <v>-212.72000000000844</v>
      </c>
      <c r="AQ111" s="32">
        <f t="shared" ca="1" si="32"/>
        <v>-112.67999999999029</v>
      </c>
      <c r="AR111" s="32">
        <f t="shared" ca="1" si="32"/>
        <v>-147.35999999999899</v>
      </c>
      <c r="AS111" s="32">
        <f t="shared" ca="1" si="32"/>
        <v>-39.719999999999061</v>
      </c>
      <c r="AT111" s="32">
        <f t="shared" ca="1" si="32"/>
        <v>-37.710000000000377</v>
      </c>
      <c r="AU111" s="32">
        <f t="shared" ca="1" si="59"/>
        <v>-40.500000000002046</v>
      </c>
      <c r="AV111" s="32">
        <f t="shared" ca="1" si="59"/>
        <v>-58.459999999994807</v>
      </c>
      <c r="AW111" s="32">
        <f t="shared" ca="1" si="59"/>
        <v>-214.99000000000524</v>
      </c>
      <c r="AX111" s="32">
        <f t="shared" ca="1" si="59"/>
        <v>-134.90000000000555</v>
      </c>
      <c r="AY111" s="32">
        <f t="shared" ca="1" si="59"/>
        <v>-147.59000000000128</v>
      </c>
      <c r="AZ111" s="32">
        <f t="shared" ca="1" si="59"/>
        <v>-222.9000000000251</v>
      </c>
      <c r="BA111" s="31">
        <f t="shared" ca="1" si="57"/>
        <v>-4.12</v>
      </c>
      <c r="BB111" s="31">
        <f t="shared" ca="1" si="35"/>
        <v>-1.82</v>
      </c>
      <c r="BC111" s="31">
        <f t="shared" ca="1" si="36"/>
        <v>-0.96</v>
      </c>
      <c r="BD111" s="31">
        <f t="shared" ca="1" si="37"/>
        <v>-1.26</v>
      </c>
      <c r="BE111" s="31">
        <f t="shared" ca="1" si="38"/>
        <v>-0.34</v>
      </c>
      <c r="BF111" s="31">
        <f t="shared" ca="1" si="39"/>
        <v>-0.32</v>
      </c>
      <c r="BG111" s="31">
        <f t="shared" ca="1" si="40"/>
        <v>-0.35</v>
      </c>
      <c r="BH111" s="31">
        <f t="shared" ca="1" si="41"/>
        <v>-0.5</v>
      </c>
      <c r="BI111" s="31">
        <f t="shared" ca="1" si="42"/>
        <v>-1.85</v>
      </c>
      <c r="BJ111" s="31">
        <f t="shared" ca="1" si="43"/>
        <v>-1.17</v>
      </c>
      <c r="BK111" s="31">
        <f t="shared" ca="1" si="44"/>
        <v>-1.28</v>
      </c>
      <c r="BL111" s="31">
        <f t="shared" ca="1" si="45"/>
        <v>-1.93</v>
      </c>
      <c r="BM111" s="32">
        <f t="shared" ca="1" si="58"/>
        <v>-486.91999999997745</v>
      </c>
      <c r="BN111" s="32">
        <f t="shared" ca="1" si="46"/>
        <v>-214.54000000000843</v>
      </c>
      <c r="BO111" s="32">
        <f t="shared" ca="1" si="47"/>
        <v>-113.63999999999028</v>
      </c>
      <c r="BP111" s="32">
        <f t="shared" ca="1" si="48"/>
        <v>-148.61999999999898</v>
      </c>
      <c r="BQ111" s="32">
        <f t="shared" ca="1" si="49"/>
        <v>-40.059999999999064</v>
      </c>
      <c r="BR111" s="32">
        <f t="shared" ca="1" si="50"/>
        <v>-38.030000000000378</v>
      </c>
      <c r="BS111" s="32">
        <f t="shared" ca="1" si="51"/>
        <v>-40.850000000002048</v>
      </c>
      <c r="BT111" s="32">
        <f t="shared" ca="1" si="52"/>
        <v>-58.959999999994807</v>
      </c>
      <c r="BU111" s="32">
        <f t="shared" ca="1" si="53"/>
        <v>-216.84000000000523</v>
      </c>
      <c r="BV111" s="32">
        <f t="shared" ca="1" si="54"/>
        <v>-136.07000000000554</v>
      </c>
      <c r="BW111" s="32">
        <f t="shared" ca="1" si="55"/>
        <v>-148.87000000000128</v>
      </c>
      <c r="BX111" s="32">
        <f t="shared" ca="1" si="56"/>
        <v>-224.83000000002511</v>
      </c>
    </row>
    <row r="112" spans="1:76">
      <c r="A112" t="s">
        <v>466</v>
      </c>
      <c r="B112" s="1" t="s">
        <v>113</v>
      </c>
      <c r="C112" t="str">
        <f t="shared" ca="1" si="33"/>
        <v>SCR1</v>
      </c>
      <c r="D112" t="str">
        <f t="shared" ca="1" si="34"/>
        <v>Suncor Industrial System</v>
      </c>
      <c r="E112" s="31">
        <f ca="1">'Module C Corrected'!CW112-'Module C Initial'!CW112</f>
        <v>-4371.8899999998976</v>
      </c>
      <c r="F112" s="31">
        <f ca="1">'Module C Corrected'!CX112-'Module C Initial'!CX112</f>
        <v>-2037.5100000001257</v>
      </c>
      <c r="G112" s="31">
        <f ca="1">'Module C Corrected'!CY112-'Module C Initial'!CY112</f>
        <v>-1712.2700000000768</v>
      </c>
      <c r="H112" s="31">
        <f ca="1">'Module C Corrected'!CZ112-'Module C Initial'!CZ112</f>
        <v>-808.60999999998603</v>
      </c>
      <c r="I112" s="31">
        <f ca="1">'Module C Corrected'!DA112-'Module C Initial'!DA112</f>
        <v>-1085.0899999999674</v>
      </c>
      <c r="J112" s="31">
        <f ca="1">'Module C Corrected'!DB112-'Module C Initial'!DB112</f>
        <v>-792.32999999998719</v>
      </c>
      <c r="K112" s="31">
        <f ca="1">'Module C Corrected'!DC112-'Module C Initial'!DC112</f>
        <v>-952.07999999998719</v>
      </c>
      <c r="L112" s="31">
        <f ca="1">'Module C Corrected'!DD112-'Module C Initial'!DD112</f>
        <v>-634.11999999999534</v>
      </c>
      <c r="M112" s="31">
        <f ca="1">'Module C Corrected'!DE112-'Module C Initial'!DE112</f>
        <v>-1555.1500000000233</v>
      </c>
      <c r="N112" s="31">
        <f ca="1">'Module C Corrected'!DF112-'Module C Initial'!DF112</f>
        <v>-1019.2900000000373</v>
      </c>
      <c r="O112" s="31">
        <f ca="1">'Module C Corrected'!DG112-'Module C Initial'!DG112</f>
        <v>-1123.5199999999604</v>
      </c>
      <c r="P112" s="31">
        <f ca="1">'Module C Corrected'!DH112-'Module C Initial'!DH112</f>
        <v>-1579.4700000000303</v>
      </c>
      <c r="Q112" s="32">
        <f ca="1">'Module C Corrected'!DI112-'Module C Initial'!DI112</f>
        <v>-218.59000000000015</v>
      </c>
      <c r="R112" s="32">
        <f ca="1">'Module C Corrected'!DJ112-'Module C Initial'!DJ112</f>
        <v>-101.88000000000011</v>
      </c>
      <c r="S112" s="32">
        <f ca="1">'Module C Corrected'!DK112-'Module C Initial'!DK112</f>
        <v>-85.610000000000127</v>
      </c>
      <c r="T112" s="32">
        <f ca="1">'Module C Corrected'!DL112-'Module C Initial'!DL112</f>
        <v>-40.430000000000064</v>
      </c>
      <c r="U112" s="32">
        <f ca="1">'Module C Corrected'!DM112-'Module C Initial'!DM112</f>
        <v>-54.259999999999764</v>
      </c>
      <c r="V112" s="32">
        <f ca="1">'Module C Corrected'!DN112-'Module C Initial'!DN112</f>
        <v>-39.6099999999999</v>
      </c>
      <c r="W112" s="32">
        <f ca="1">'Module C Corrected'!DO112-'Module C Initial'!DO112</f>
        <v>-47.599999999999909</v>
      </c>
      <c r="X112" s="32">
        <f ca="1">'Module C Corrected'!DP112-'Module C Initial'!DP112</f>
        <v>-31.710000000000036</v>
      </c>
      <c r="Y112" s="32">
        <f ca="1">'Module C Corrected'!DQ112-'Module C Initial'!DQ112</f>
        <v>-77.759999999999764</v>
      </c>
      <c r="Z112" s="32">
        <f ca="1">'Module C Corrected'!DR112-'Module C Initial'!DR112</f>
        <v>-50.960000000000036</v>
      </c>
      <c r="AA112" s="32">
        <f ca="1">'Module C Corrected'!DS112-'Module C Initial'!DS112</f>
        <v>-56.170000000000073</v>
      </c>
      <c r="AB112" s="32">
        <f ca="1">'Module C Corrected'!DT112-'Module C Initial'!DT112</f>
        <v>-78.9699999999998</v>
      </c>
      <c r="AC112" s="31">
        <f ca="1">'Module C Corrected'!DU112-'Module C Initial'!DU112</f>
        <v>-1408.4900000000052</v>
      </c>
      <c r="AD112" s="31">
        <f ca="1">'Module C Corrected'!DV112-'Module C Initial'!DV112</f>
        <v>-651.66999999999825</v>
      </c>
      <c r="AE112" s="31">
        <f ca="1">'Module C Corrected'!DW112-'Module C Initial'!DW112</f>
        <v>-544.02999999999884</v>
      </c>
      <c r="AF112" s="31">
        <f ca="1">'Module C Corrected'!DX112-'Module C Initial'!DX112</f>
        <v>-255.36999999999898</v>
      </c>
      <c r="AG112" s="31">
        <f ca="1">'Module C Corrected'!DY112-'Module C Initial'!DY112</f>
        <v>-340.91000000000167</v>
      </c>
      <c r="AH112" s="31">
        <f ca="1">'Module C Corrected'!DZ112-'Module C Initial'!DZ112</f>
        <v>-247.57999999999993</v>
      </c>
      <c r="AI112" s="31">
        <f ca="1">'Module C Corrected'!EA112-'Module C Initial'!EA112</f>
        <v>-295.93000000000029</v>
      </c>
      <c r="AJ112" s="31">
        <f ca="1">'Module C Corrected'!EB112-'Module C Initial'!EB112</f>
        <v>-196.02000000000044</v>
      </c>
      <c r="AK112" s="31">
        <f ca="1">'Module C Corrected'!EC112-'Module C Initial'!EC112</f>
        <v>-478.09999999999854</v>
      </c>
      <c r="AL112" s="31">
        <f ca="1">'Module C Corrected'!ED112-'Module C Initial'!ED112</f>
        <v>-311.67999999999847</v>
      </c>
      <c r="AM112" s="31">
        <f ca="1">'Module C Corrected'!EE112-'Module C Initial'!EE112</f>
        <v>-341.64999999999782</v>
      </c>
      <c r="AN112" s="31">
        <f ca="1">'Module C Corrected'!EF112-'Module C Initial'!EF112</f>
        <v>-477.70000000000073</v>
      </c>
      <c r="AO112" s="32">
        <f t="shared" ca="1" si="32"/>
        <v>-5998.9699999999029</v>
      </c>
      <c r="AP112" s="32">
        <f t="shared" ca="1" si="32"/>
        <v>-2791.0600000001241</v>
      </c>
      <c r="AQ112" s="32">
        <f t="shared" ca="1" si="32"/>
        <v>-2341.9100000000758</v>
      </c>
      <c r="AR112" s="32">
        <f t="shared" ca="1" si="32"/>
        <v>-1104.4099999999851</v>
      </c>
      <c r="AS112" s="32">
        <f t="shared" ca="1" si="32"/>
        <v>-1480.2599999999688</v>
      </c>
      <c r="AT112" s="32">
        <f t="shared" ca="1" si="32"/>
        <v>-1079.519999999987</v>
      </c>
      <c r="AU112" s="32">
        <f t="shared" ca="1" si="59"/>
        <v>-1295.6099999999874</v>
      </c>
      <c r="AV112" s="32">
        <f t="shared" ca="1" si="59"/>
        <v>-861.84999999999582</v>
      </c>
      <c r="AW112" s="32">
        <f t="shared" ca="1" si="59"/>
        <v>-2111.0100000000216</v>
      </c>
      <c r="AX112" s="32">
        <f t="shared" ca="1" si="59"/>
        <v>-1381.9300000000358</v>
      </c>
      <c r="AY112" s="32">
        <f t="shared" ca="1" si="59"/>
        <v>-1521.3399999999583</v>
      </c>
      <c r="AZ112" s="32">
        <f t="shared" ca="1" si="59"/>
        <v>-2136.1400000000308</v>
      </c>
      <c r="BA112" s="31">
        <f t="shared" ca="1" si="57"/>
        <v>-51.2</v>
      </c>
      <c r="BB112" s="31">
        <f t="shared" ca="1" si="35"/>
        <v>-23.86</v>
      </c>
      <c r="BC112" s="31">
        <f t="shared" ca="1" si="36"/>
        <v>-20.05</v>
      </c>
      <c r="BD112" s="31">
        <f t="shared" ca="1" si="37"/>
        <v>-9.4700000000000006</v>
      </c>
      <c r="BE112" s="31">
        <f t="shared" ca="1" si="38"/>
        <v>-12.71</v>
      </c>
      <c r="BF112" s="31">
        <f t="shared" ca="1" si="39"/>
        <v>-9.2799999999999994</v>
      </c>
      <c r="BG112" s="31">
        <f t="shared" ca="1" si="40"/>
        <v>-11.15</v>
      </c>
      <c r="BH112" s="31">
        <f t="shared" ca="1" si="41"/>
        <v>-7.43</v>
      </c>
      <c r="BI112" s="31">
        <f t="shared" ca="1" si="42"/>
        <v>-18.21</v>
      </c>
      <c r="BJ112" s="31">
        <f t="shared" ca="1" si="43"/>
        <v>-11.94</v>
      </c>
      <c r="BK112" s="31">
        <f t="shared" ca="1" si="44"/>
        <v>-13.16</v>
      </c>
      <c r="BL112" s="31">
        <f t="shared" ca="1" si="45"/>
        <v>-18.5</v>
      </c>
      <c r="BM112" s="32">
        <f t="shared" ca="1" si="58"/>
        <v>-6050.1699999999028</v>
      </c>
      <c r="BN112" s="32">
        <f t="shared" ca="1" si="46"/>
        <v>-2814.9200000001242</v>
      </c>
      <c r="BO112" s="32">
        <f t="shared" ca="1" si="47"/>
        <v>-2361.960000000076</v>
      </c>
      <c r="BP112" s="32">
        <f t="shared" ca="1" si="48"/>
        <v>-1113.8799999999851</v>
      </c>
      <c r="BQ112" s="32">
        <f t="shared" ca="1" si="49"/>
        <v>-1492.9699999999689</v>
      </c>
      <c r="BR112" s="32">
        <f t="shared" ca="1" si="50"/>
        <v>-1088.799999999987</v>
      </c>
      <c r="BS112" s="32">
        <f t="shared" ca="1" si="51"/>
        <v>-1306.7599999999875</v>
      </c>
      <c r="BT112" s="32">
        <f t="shared" ca="1" si="52"/>
        <v>-869.27999999999577</v>
      </c>
      <c r="BU112" s="32">
        <f t="shared" ca="1" si="53"/>
        <v>-2129.2200000000216</v>
      </c>
      <c r="BV112" s="32">
        <f t="shared" ca="1" si="54"/>
        <v>-1393.8700000000358</v>
      </c>
      <c r="BW112" s="32">
        <f t="shared" ca="1" si="55"/>
        <v>-1534.4999999999584</v>
      </c>
      <c r="BX112" s="32">
        <f t="shared" ca="1" si="56"/>
        <v>-2154.6400000000308</v>
      </c>
    </row>
    <row r="113" spans="1:76">
      <c r="A113" t="s">
        <v>467</v>
      </c>
      <c r="B113" s="1" t="s">
        <v>114</v>
      </c>
      <c r="C113" t="str">
        <f t="shared" ca="1" si="33"/>
        <v>SCR2</v>
      </c>
      <c r="D113" t="str">
        <f t="shared" ca="1" si="34"/>
        <v>Magrath Wind Facility</v>
      </c>
      <c r="E113" s="31">
        <f ca="1">'Module C Corrected'!CW113-'Module C Initial'!CW113</f>
        <v>292.9900000000016</v>
      </c>
      <c r="F113" s="31">
        <f ca="1">'Module C Corrected'!CX113-'Module C Initial'!CX113</f>
        <v>100.22999999999956</v>
      </c>
      <c r="G113" s="31">
        <f ca="1">'Module C Corrected'!CY113-'Module C Initial'!CY113</f>
        <v>159.19000000000051</v>
      </c>
      <c r="H113" s="31">
        <f ca="1">'Module C Corrected'!CZ113-'Module C Initial'!CZ113</f>
        <v>90.650000000000546</v>
      </c>
      <c r="I113" s="31">
        <f ca="1">'Module C Corrected'!DA113-'Module C Initial'!DA113</f>
        <v>97.090000000000146</v>
      </c>
      <c r="J113" s="31">
        <f ca="1">'Module C Corrected'!DB113-'Module C Initial'!DB113</f>
        <v>57.9699999999998</v>
      </c>
      <c r="K113" s="31">
        <f ca="1">'Module C Corrected'!DC113-'Module C Initial'!DC113</f>
        <v>46.509999999999309</v>
      </c>
      <c r="L113" s="31">
        <f ca="1">'Module C Corrected'!DD113-'Module C Initial'!DD113</f>
        <v>47.019999999999982</v>
      </c>
      <c r="M113" s="31">
        <f ca="1">'Module C Corrected'!DE113-'Module C Initial'!DE113</f>
        <v>183.59000000000015</v>
      </c>
      <c r="N113" s="31">
        <f ca="1">'Module C Corrected'!DF113-'Module C Initial'!DF113</f>
        <v>88.4399999999996</v>
      </c>
      <c r="O113" s="31">
        <f ca="1">'Module C Corrected'!DG113-'Module C Initial'!DG113</f>
        <v>265.75</v>
      </c>
      <c r="P113" s="31">
        <f ca="1">'Module C Corrected'!DH113-'Module C Initial'!DH113</f>
        <v>114.31999999999971</v>
      </c>
      <c r="Q113" s="32">
        <f ca="1">'Module C Corrected'!DI113-'Module C Initial'!DI113</f>
        <v>14.649999999999977</v>
      </c>
      <c r="R113" s="32">
        <f ca="1">'Module C Corrected'!DJ113-'Module C Initial'!DJ113</f>
        <v>5.0099999999999909</v>
      </c>
      <c r="S113" s="32">
        <f ca="1">'Module C Corrected'!DK113-'Module C Initial'!DK113</f>
        <v>7.9599999999999795</v>
      </c>
      <c r="T113" s="32">
        <f ca="1">'Module C Corrected'!DL113-'Module C Initial'!DL113</f>
        <v>4.5300000000000011</v>
      </c>
      <c r="U113" s="32">
        <f ca="1">'Module C Corrected'!DM113-'Module C Initial'!DM113</f>
        <v>4.8599999999999852</v>
      </c>
      <c r="V113" s="32">
        <f ca="1">'Module C Corrected'!DN113-'Module C Initial'!DN113</f>
        <v>2.9000000000000057</v>
      </c>
      <c r="W113" s="32">
        <f ca="1">'Module C Corrected'!DO113-'Module C Initial'!DO113</f>
        <v>2.3199999999999932</v>
      </c>
      <c r="X113" s="32">
        <f ca="1">'Module C Corrected'!DP113-'Module C Initial'!DP113</f>
        <v>2.3500000000000085</v>
      </c>
      <c r="Y113" s="32">
        <f ca="1">'Module C Corrected'!DQ113-'Module C Initial'!DQ113</f>
        <v>9.1700000000000159</v>
      </c>
      <c r="Z113" s="32">
        <f ca="1">'Module C Corrected'!DR113-'Module C Initial'!DR113</f>
        <v>4.4199999999999875</v>
      </c>
      <c r="AA113" s="32">
        <f ca="1">'Module C Corrected'!DS113-'Module C Initial'!DS113</f>
        <v>13.289999999999964</v>
      </c>
      <c r="AB113" s="32">
        <f ca="1">'Module C Corrected'!DT113-'Module C Initial'!DT113</f>
        <v>5.7100000000000364</v>
      </c>
      <c r="AC113" s="31">
        <f ca="1">'Module C Corrected'!DU113-'Module C Initial'!DU113</f>
        <v>94.389999999999418</v>
      </c>
      <c r="AD113" s="31">
        <f ca="1">'Module C Corrected'!DV113-'Module C Initial'!DV113</f>
        <v>32.059999999999945</v>
      </c>
      <c r="AE113" s="31">
        <f ca="1">'Module C Corrected'!DW113-'Module C Initial'!DW113</f>
        <v>50.579999999999927</v>
      </c>
      <c r="AF113" s="31">
        <f ca="1">'Module C Corrected'!DX113-'Module C Initial'!DX113</f>
        <v>28.630000000000109</v>
      </c>
      <c r="AG113" s="31">
        <f ca="1">'Module C Corrected'!DY113-'Module C Initial'!DY113</f>
        <v>30.509999999999991</v>
      </c>
      <c r="AH113" s="31">
        <f ca="1">'Module C Corrected'!DZ113-'Module C Initial'!DZ113</f>
        <v>18.120000000000005</v>
      </c>
      <c r="AI113" s="31">
        <f ca="1">'Module C Corrected'!EA113-'Module C Initial'!EA113</f>
        <v>14.449999999999932</v>
      </c>
      <c r="AJ113" s="31">
        <f ca="1">'Module C Corrected'!EB113-'Module C Initial'!EB113</f>
        <v>14.540000000000077</v>
      </c>
      <c r="AK113" s="31">
        <f ca="1">'Module C Corrected'!EC113-'Module C Initial'!EC113</f>
        <v>56.440000000000055</v>
      </c>
      <c r="AL113" s="31">
        <f ca="1">'Module C Corrected'!ED113-'Module C Initial'!ED113</f>
        <v>27.049999999999955</v>
      </c>
      <c r="AM113" s="31">
        <f ca="1">'Module C Corrected'!EE113-'Module C Initial'!EE113</f>
        <v>80.8100000000004</v>
      </c>
      <c r="AN113" s="31">
        <f ca="1">'Module C Corrected'!EF113-'Module C Initial'!EF113</f>
        <v>34.579999999999927</v>
      </c>
      <c r="AO113" s="32">
        <f t="shared" ca="1" si="32"/>
        <v>402.030000000001</v>
      </c>
      <c r="AP113" s="32">
        <f t="shared" ca="1" si="32"/>
        <v>137.2999999999995</v>
      </c>
      <c r="AQ113" s="32">
        <f t="shared" ca="1" si="32"/>
        <v>217.73000000000042</v>
      </c>
      <c r="AR113" s="32">
        <f t="shared" ca="1" si="32"/>
        <v>123.81000000000066</v>
      </c>
      <c r="AS113" s="32">
        <f t="shared" ca="1" si="32"/>
        <v>132.46000000000012</v>
      </c>
      <c r="AT113" s="32">
        <f t="shared" ca="1" si="32"/>
        <v>78.98999999999981</v>
      </c>
      <c r="AU113" s="32">
        <f t="shared" ca="1" si="59"/>
        <v>63.279999999999234</v>
      </c>
      <c r="AV113" s="32">
        <f t="shared" ca="1" si="59"/>
        <v>63.910000000000068</v>
      </c>
      <c r="AW113" s="32">
        <f t="shared" ca="1" si="59"/>
        <v>249.20000000000022</v>
      </c>
      <c r="AX113" s="32">
        <f t="shared" ca="1" si="59"/>
        <v>119.90999999999954</v>
      </c>
      <c r="AY113" s="32">
        <f t="shared" ca="1" si="59"/>
        <v>359.85000000000036</v>
      </c>
      <c r="AZ113" s="32">
        <f t="shared" ca="1" si="59"/>
        <v>154.60999999999967</v>
      </c>
      <c r="BA113" s="31">
        <f t="shared" ca="1" si="57"/>
        <v>3.43</v>
      </c>
      <c r="BB113" s="31">
        <f t="shared" ca="1" si="35"/>
        <v>1.17</v>
      </c>
      <c r="BC113" s="31">
        <f t="shared" ca="1" si="36"/>
        <v>1.86</v>
      </c>
      <c r="BD113" s="31">
        <f t="shared" ca="1" si="37"/>
        <v>1.06</v>
      </c>
      <c r="BE113" s="31">
        <f t="shared" ca="1" si="38"/>
        <v>1.1399999999999999</v>
      </c>
      <c r="BF113" s="31">
        <f t="shared" ca="1" si="39"/>
        <v>0.68</v>
      </c>
      <c r="BG113" s="31">
        <f t="shared" ca="1" si="40"/>
        <v>0.54</v>
      </c>
      <c r="BH113" s="31">
        <f t="shared" ca="1" si="41"/>
        <v>0.55000000000000004</v>
      </c>
      <c r="BI113" s="31">
        <f t="shared" ca="1" si="42"/>
        <v>2.15</v>
      </c>
      <c r="BJ113" s="31">
        <f t="shared" ca="1" si="43"/>
        <v>1.04</v>
      </c>
      <c r="BK113" s="31">
        <f t="shared" ca="1" si="44"/>
        <v>3.11</v>
      </c>
      <c r="BL113" s="31">
        <f t="shared" ca="1" si="45"/>
        <v>1.34</v>
      </c>
      <c r="BM113" s="32">
        <f t="shared" ca="1" si="58"/>
        <v>405.460000000001</v>
      </c>
      <c r="BN113" s="32">
        <f t="shared" ca="1" si="46"/>
        <v>138.46999999999949</v>
      </c>
      <c r="BO113" s="32">
        <f t="shared" ca="1" si="47"/>
        <v>219.59000000000043</v>
      </c>
      <c r="BP113" s="32">
        <f t="shared" ca="1" si="48"/>
        <v>124.87000000000066</v>
      </c>
      <c r="BQ113" s="32">
        <f t="shared" ca="1" si="49"/>
        <v>133.60000000000011</v>
      </c>
      <c r="BR113" s="32">
        <f t="shared" ca="1" si="50"/>
        <v>79.669999999999817</v>
      </c>
      <c r="BS113" s="32">
        <f t="shared" ca="1" si="51"/>
        <v>63.819999999999233</v>
      </c>
      <c r="BT113" s="32">
        <f t="shared" ca="1" si="52"/>
        <v>64.460000000000065</v>
      </c>
      <c r="BU113" s="32">
        <f t="shared" ca="1" si="53"/>
        <v>251.35000000000022</v>
      </c>
      <c r="BV113" s="32">
        <f t="shared" ca="1" si="54"/>
        <v>120.94999999999955</v>
      </c>
      <c r="BW113" s="32">
        <f t="shared" ca="1" si="55"/>
        <v>362.96000000000038</v>
      </c>
      <c r="BX113" s="32">
        <f t="shared" ca="1" si="56"/>
        <v>155.94999999999968</v>
      </c>
    </row>
    <row r="114" spans="1:76">
      <c r="A114" t="s">
        <v>467</v>
      </c>
      <c r="B114" s="1" t="s">
        <v>115</v>
      </c>
      <c r="C114" t="str">
        <f t="shared" ca="1" si="33"/>
        <v>SCR3</v>
      </c>
      <c r="D114" t="str">
        <f t="shared" ca="1" si="34"/>
        <v>Chin Chute Wind Facility</v>
      </c>
      <c r="E114" s="31">
        <f ca="1">'Module C Corrected'!CW114-'Module C Initial'!CW114</f>
        <v>241.36999999999898</v>
      </c>
      <c r="F114" s="31">
        <f ca="1">'Module C Corrected'!CX114-'Module C Initial'!CX114</f>
        <v>72.640000000000327</v>
      </c>
      <c r="G114" s="31">
        <f ca="1">'Module C Corrected'!CY114-'Module C Initial'!CY114</f>
        <v>132.90999999999985</v>
      </c>
      <c r="H114" s="31">
        <f ca="1">'Module C Corrected'!CZ114-'Module C Initial'!CZ114</f>
        <v>79.5</v>
      </c>
      <c r="I114" s="31">
        <f ca="1">'Module C Corrected'!DA114-'Module C Initial'!DA114</f>
        <v>78.059999999997672</v>
      </c>
      <c r="J114" s="31">
        <f ca="1">'Module C Corrected'!DB114-'Module C Initial'!DB114</f>
        <v>44.899999999999636</v>
      </c>
      <c r="K114" s="31">
        <f ca="1">'Module C Corrected'!DC114-'Module C Initial'!DC114</f>
        <v>43.650000000000546</v>
      </c>
      <c r="L114" s="31">
        <f ca="1">'Module C Corrected'!DD114-'Module C Initial'!DD114</f>
        <v>44.569999999999709</v>
      </c>
      <c r="M114" s="31">
        <f ca="1">'Module C Corrected'!DE114-'Module C Initial'!DE114</f>
        <v>144.27999999999884</v>
      </c>
      <c r="N114" s="31">
        <f ca="1">'Module C Corrected'!DF114-'Module C Initial'!DF114</f>
        <v>72.600000000002183</v>
      </c>
      <c r="O114" s="31">
        <f ca="1">'Module C Corrected'!DG114-'Module C Initial'!DG114</f>
        <v>215.33999999999651</v>
      </c>
      <c r="P114" s="31">
        <f ca="1">'Module C Corrected'!DH114-'Module C Initial'!DH114</f>
        <v>91.760000000000218</v>
      </c>
      <c r="Q114" s="32">
        <f ca="1">'Module C Corrected'!DI114-'Module C Initial'!DI114</f>
        <v>12.069999999999936</v>
      </c>
      <c r="R114" s="32">
        <f ca="1">'Module C Corrected'!DJ114-'Module C Initial'!DJ114</f>
        <v>3.6300000000000523</v>
      </c>
      <c r="S114" s="32">
        <f ca="1">'Module C Corrected'!DK114-'Module C Initial'!DK114</f>
        <v>6.6500000000000909</v>
      </c>
      <c r="T114" s="32">
        <f ca="1">'Module C Corrected'!DL114-'Module C Initial'!DL114</f>
        <v>3.9700000000000273</v>
      </c>
      <c r="U114" s="32">
        <f ca="1">'Module C Corrected'!DM114-'Module C Initial'!DM114</f>
        <v>3.8999999999999773</v>
      </c>
      <c r="V114" s="32">
        <f ca="1">'Module C Corrected'!DN114-'Module C Initial'!DN114</f>
        <v>2.2400000000000091</v>
      </c>
      <c r="W114" s="32">
        <f ca="1">'Module C Corrected'!DO114-'Module C Initial'!DO114</f>
        <v>2.1800000000000068</v>
      </c>
      <c r="X114" s="32">
        <f ca="1">'Module C Corrected'!DP114-'Module C Initial'!DP114</f>
        <v>2.2300000000000182</v>
      </c>
      <c r="Y114" s="32">
        <f ca="1">'Module C Corrected'!DQ114-'Module C Initial'!DQ114</f>
        <v>7.2100000000000364</v>
      </c>
      <c r="Z114" s="32">
        <f ca="1">'Module C Corrected'!DR114-'Module C Initial'!DR114</f>
        <v>3.6299999999999955</v>
      </c>
      <c r="AA114" s="32">
        <f ca="1">'Module C Corrected'!DS114-'Module C Initial'!DS114</f>
        <v>10.769999999999982</v>
      </c>
      <c r="AB114" s="32">
        <f ca="1">'Module C Corrected'!DT114-'Module C Initial'!DT114</f>
        <v>4.5799999999999841</v>
      </c>
      <c r="AC114" s="31">
        <f ca="1">'Module C Corrected'!DU114-'Module C Initial'!DU114</f>
        <v>77.760000000000218</v>
      </c>
      <c r="AD114" s="31">
        <f ca="1">'Module C Corrected'!DV114-'Module C Initial'!DV114</f>
        <v>23.230000000000018</v>
      </c>
      <c r="AE114" s="31">
        <f ca="1">'Module C Corrected'!DW114-'Module C Initial'!DW114</f>
        <v>42.220000000000255</v>
      </c>
      <c r="AF114" s="31">
        <f ca="1">'Module C Corrected'!DX114-'Module C Initial'!DX114</f>
        <v>25.099999999999909</v>
      </c>
      <c r="AG114" s="31">
        <f ca="1">'Module C Corrected'!DY114-'Module C Initial'!DY114</f>
        <v>24.5300000000002</v>
      </c>
      <c r="AH114" s="31">
        <f ca="1">'Module C Corrected'!DZ114-'Module C Initial'!DZ114</f>
        <v>14.029999999999973</v>
      </c>
      <c r="AI114" s="31">
        <f ca="1">'Module C Corrected'!EA114-'Module C Initial'!EA114</f>
        <v>13.569999999999936</v>
      </c>
      <c r="AJ114" s="31">
        <f ca="1">'Module C Corrected'!EB114-'Module C Initial'!EB114</f>
        <v>13.779999999999973</v>
      </c>
      <c r="AK114" s="31">
        <f ca="1">'Module C Corrected'!EC114-'Module C Initial'!EC114</f>
        <v>44.359999999999673</v>
      </c>
      <c r="AL114" s="31">
        <f ca="1">'Module C Corrected'!ED114-'Module C Initial'!ED114</f>
        <v>22.199999999999818</v>
      </c>
      <c r="AM114" s="31">
        <f ca="1">'Module C Corrected'!EE114-'Module C Initial'!EE114</f>
        <v>65.479999999999563</v>
      </c>
      <c r="AN114" s="31">
        <f ca="1">'Module C Corrected'!EF114-'Module C Initial'!EF114</f>
        <v>27.759999999999764</v>
      </c>
      <c r="AO114" s="32">
        <f t="shared" ca="1" si="32"/>
        <v>331.19999999999914</v>
      </c>
      <c r="AP114" s="32">
        <f t="shared" ca="1" si="32"/>
        <v>99.500000000000398</v>
      </c>
      <c r="AQ114" s="32">
        <f t="shared" ca="1" si="32"/>
        <v>181.7800000000002</v>
      </c>
      <c r="AR114" s="32">
        <f t="shared" ca="1" si="32"/>
        <v>108.56999999999994</v>
      </c>
      <c r="AS114" s="32">
        <f t="shared" ca="1" si="32"/>
        <v>106.48999999999785</v>
      </c>
      <c r="AT114" s="32">
        <f t="shared" ca="1" si="32"/>
        <v>61.169999999999618</v>
      </c>
      <c r="AU114" s="32">
        <f t="shared" ca="1" si="59"/>
        <v>59.400000000000489</v>
      </c>
      <c r="AV114" s="32">
        <f t="shared" ca="1" si="59"/>
        <v>60.5799999999997</v>
      </c>
      <c r="AW114" s="32">
        <f t="shared" ca="1" si="59"/>
        <v>195.84999999999854</v>
      </c>
      <c r="AX114" s="32">
        <f t="shared" ca="1" si="59"/>
        <v>98.430000000001996</v>
      </c>
      <c r="AY114" s="32">
        <f t="shared" ca="1" si="59"/>
        <v>291.58999999999605</v>
      </c>
      <c r="AZ114" s="32">
        <f t="shared" ca="1" si="59"/>
        <v>124.09999999999997</v>
      </c>
      <c r="BA114" s="31">
        <f t="shared" ca="1" si="57"/>
        <v>2.83</v>
      </c>
      <c r="BB114" s="31">
        <f t="shared" ca="1" si="35"/>
        <v>0.85</v>
      </c>
      <c r="BC114" s="31">
        <f t="shared" ca="1" si="36"/>
        <v>1.56</v>
      </c>
      <c r="BD114" s="31">
        <f t="shared" ca="1" si="37"/>
        <v>0.93</v>
      </c>
      <c r="BE114" s="31">
        <f t="shared" ca="1" si="38"/>
        <v>0.91</v>
      </c>
      <c r="BF114" s="31">
        <f t="shared" ca="1" si="39"/>
        <v>0.53</v>
      </c>
      <c r="BG114" s="31">
        <f t="shared" ca="1" si="40"/>
        <v>0.51</v>
      </c>
      <c r="BH114" s="31">
        <f t="shared" ca="1" si="41"/>
        <v>0.52</v>
      </c>
      <c r="BI114" s="31">
        <f t="shared" ca="1" si="42"/>
        <v>1.69</v>
      </c>
      <c r="BJ114" s="31">
        <f t="shared" ca="1" si="43"/>
        <v>0.85</v>
      </c>
      <c r="BK114" s="31">
        <f t="shared" ca="1" si="44"/>
        <v>2.52</v>
      </c>
      <c r="BL114" s="31">
        <f t="shared" ca="1" si="45"/>
        <v>1.07</v>
      </c>
      <c r="BM114" s="32">
        <f t="shared" ca="1" si="58"/>
        <v>334.02999999999912</v>
      </c>
      <c r="BN114" s="32">
        <f t="shared" ca="1" si="46"/>
        <v>100.35000000000039</v>
      </c>
      <c r="BO114" s="32">
        <f t="shared" ca="1" si="47"/>
        <v>183.3400000000002</v>
      </c>
      <c r="BP114" s="32">
        <f t="shared" ca="1" si="48"/>
        <v>109.49999999999994</v>
      </c>
      <c r="BQ114" s="32">
        <f t="shared" ca="1" si="49"/>
        <v>107.39999999999785</v>
      </c>
      <c r="BR114" s="32">
        <f t="shared" ca="1" si="50"/>
        <v>61.699999999999619</v>
      </c>
      <c r="BS114" s="32">
        <f t="shared" ca="1" si="51"/>
        <v>59.910000000000487</v>
      </c>
      <c r="BT114" s="32">
        <f t="shared" ca="1" si="52"/>
        <v>61.099999999999703</v>
      </c>
      <c r="BU114" s="32">
        <f t="shared" ca="1" si="53"/>
        <v>197.53999999999854</v>
      </c>
      <c r="BV114" s="32">
        <f t="shared" ca="1" si="54"/>
        <v>99.280000000001991</v>
      </c>
      <c r="BW114" s="32">
        <f t="shared" ca="1" si="55"/>
        <v>294.10999999999603</v>
      </c>
      <c r="BX114" s="32">
        <f t="shared" ca="1" si="56"/>
        <v>125.16999999999996</v>
      </c>
    </row>
    <row r="115" spans="1:76">
      <c r="A115" t="s">
        <v>468</v>
      </c>
      <c r="B115" s="1" t="s">
        <v>116</v>
      </c>
      <c r="C115" t="str">
        <f t="shared" ca="1" si="33"/>
        <v>SCTG</v>
      </c>
      <c r="D115" t="str">
        <f t="shared" ca="1" si="34"/>
        <v>Scotford Industrial System</v>
      </c>
      <c r="E115" s="31">
        <f ca="1">'Module C Corrected'!CW115-'Module C Initial'!CW115</f>
        <v>-3.210000000000008</v>
      </c>
      <c r="F115" s="31">
        <f ca="1">'Module C Corrected'!CX115-'Module C Initial'!CX115</f>
        <v>0</v>
      </c>
      <c r="G115" s="31">
        <f ca="1">'Module C Corrected'!CY115-'Module C Initial'!CY115</f>
        <v>-24</v>
      </c>
      <c r="H115" s="31">
        <f ca="1">'Module C Corrected'!CZ115-'Module C Initial'!CZ115</f>
        <v>-6.0000000000000497E-2</v>
      </c>
      <c r="I115" s="31">
        <f ca="1">'Module C Corrected'!DA115-'Module C Initial'!DA115</f>
        <v>-9.2299999999999756</v>
      </c>
      <c r="J115" s="31">
        <f ca="1">'Module C Corrected'!DB115-'Module C Initial'!DB115</f>
        <v>0</v>
      </c>
      <c r="K115" s="31">
        <f ca="1">'Module C Corrected'!DC115-'Module C Initial'!DC115</f>
        <v>0</v>
      </c>
      <c r="L115" s="31">
        <f ca="1">'Module C Corrected'!DD115-'Module C Initial'!DD115</f>
        <v>0</v>
      </c>
      <c r="M115" s="31">
        <f ca="1">'Module C Corrected'!DE115-'Module C Initial'!DE115</f>
        <v>-1563.8700000000099</v>
      </c>
      <c r="N115" s="31">
        <f ca="1">'Module C Corrected'!DF115-'Module C Initial'!DF115</f>
        <v>-52.220000000000255</v>
      </c>
      <c r="O115" s="31">
        <f ca="1">'Module C Corrected'!DG115-'Module C Initial'!DG115</f>
        <v>-0.19999999999999751</v>
      </c>
      <c r="P115" s="31">
        <f ca="1">'Module C Corrected'!DH115-'Module C Initial'!DH115</f>
        <v>-19.009999999999991</v>
      </c>
      <c r="Q115" s="32">
        <f ca="1">'Module C Corrected'!DI115-'Module C Initial'!DI115</f>
        <v>-0.16000000000000014</v>
      </c>
      <c r="R115" s="32">
        <f ca="1">'Module C Corrected'!DJ115-'Module C Initial'!DJ115</f>
        <v>0</v>
      </c>
      <c r="S115" s="32">
        <f ca="1">'Module C Corrected'!DK115-'Module C Initial'!DK115</f>
        <v>-1.1999999999999975</v>
      </c>
      <c r="T115" s="32">
        <f ca="1">'Module C Corrected'!DL115-'Module C Initial'!DL115</f>
        <v>-1.0000000000000002E-2</v>
      </c>
      <c r="U115" s="32">
        <f ca="1">'Module C Corrected'!DM115-'Module C Initial'!DM115</f>
        <v>-0.45999999999999996</v>
      </c>
      <c r="V115" s="32">
        <f ca="1">'Module C Corrected'!DN115-'Module C Initial'!DN115</f>
        <v>0</v>
      </c>
      <c r="W115" s="32">
        <f ca="1">'Module C Corrected'!DO115-'Module C Initial'!DO115</f>
        <v>0</v>
      </c>
      <c r="X115" s="32">
        <f ca="1">'Module C Corrected'!DP115-'Module C Initial'!DP115</f>
        <v>0</v>
      </c>
      <c r="Y115" s="32">
        <f ca="1">'Module C Corrected'!DQ115-'Module C Initial'!DQ115</f>
        <v>-78.190000000000055</v>
      </c>
      <c r="Z115" s="32">
        <f ca="1">'Module C Corrected'!DR115-'Module C Initial'!DR115</f>
        <v>-2.6099999999999994</v>
      </c>
      <c r="AA115" s="32">
        <f ca="1">'Module C Corrected'!DS115-'Module C Initial'!DS115</f>
        <v>-9.9999999999999811E-3</v>
      </c>
      <c r="AB115" s="32">
        <f ca="1">'Module C Corrected'!DT115-'Module C Initial'!DT115</f>
        <v>-0.95999999999999908</v>
      </c>
      <c r="AC115" s="31">
        <f ca="1">'Module C Corrected'!DU115-'Module C Initial'!DU115</f>
        <v>-1.0299999999999994</v>
      </c>
      <c r="AD115" s="31">
        <f ca="1">'Module C Corrected'!DV115-'Module C Initial'!DV115</f>
        <v>0</v>
      </c>
      <c r="AE115" s="31">
        <f ca="1">'Module C Corrected'!DW115-'Module C Initial'!DW115</f>
        <v>-7.6299999999999955</v>
      </c>
      <c r="AF115" s="31">
        <f ca="1">'Module C Corrected'!DX115-'Module C Initial'!DX115</f>
        <v>-1.9999999999999962E-2</v>
      </c>
      <c r="AG115" s="31">
        <f ca="1">'Module C Corrected'!DY115-'Module C Initial'!DY115</f>
        <v>-2.9000000000000057</v>
      </c>
      <c r="AH115" s="31">
        <f ca="1">'Module C Corrected'!DZ115-'Module C Initial'!DZ115</f>
        <v>0</v>
      </c>
      <c r="AI115" s="31">
        <f ca="1">'Module C Corrected'!EA115-'Module C Initial'!EA115</f>
        <v>0</v>
      </c>
      <c r="AJ115" s="31">
        <f ca="1">'Module C Corrected'!EB115-'Module C Initial'!EB115</f>
        <v>0</v>
      </c>
      <c r="AK115" s="31">
        <f ca="1">'Module C Corrected'!EC115-'Module C Initial'!EC115</f>
        <v>-480.77999999999975</v>
      </c>
      <c r="AL115" s="31">
        <f ca="1">'Module C Corrected'!ED115-'Module C Initial'!ED115</f>
        <v>-15.960000000000008</v>
      </c>
      <c r="AM115" s="31">
        <f ca="1">'Module C Corrected'!EE115-'Module C Initial'!EE115</f>
        <v>-6.0000000000000053E-2</v>
      </c>
      <c r="AN115" s="31">
        <f ca="1">'Module C Corrected'!EF115-'Module C Initial'!EF115</f>
        <v>-5.75</v>
      </c>
      <c r="AO115" s="32">
        <f t="shared" ca="1" si="32"/>
        <v>-4.4000000000000075</v>
      </c>
      <c r="AP115" s="32">
        <f t="shared" ca="1" si="32"/>
        <v>0</v>
      </c>
      <c r="AQ115" s="32">
        <f t="shared" ca="1" si="32"/>
        <v>-32.829999999999991</v>
      </c>
      <c r="AR115" s="32">
        <f t="shared" ca="1" si="32"/>
        <v>-9.0000000000000469E-2</v>
      </c>
      <c r="AS115" s="32">
        <f t="shared" ca="1" si="32"/>
        <v>-12.589999999999982</v>
      </c>
      <c r="AT115" s="32">
        <f t="shared" ca="1" si="32"/>
        <v>0</v>
      </c>
      <c r="AU115" s="32">
        <f t="shared" ca="1" si="59"/>
        <v>0</v>
      </c>
      <c r="AV115" s="32">
        <f t="shared" ca="1" si="59"/>
        <v>0</v>
      </c>
      <c r="AW115" s="32">
        <f t="shared" ca="1" si="59"/>
        <v>-2122.8400000000097</v>
      </c>
      <c r="AX115" s="32">
        <f t="shared" ca="1" si="59"/>
        <v>-70.790000000000262</v>
      </c>
      <c r="AY115" s="32">
        <f t="shared" ca="1" si="59"/>
        <v>-0.26999999999999758</v>
      </c>
      <c r="AZ115" s="32">
        <f t="shared" ca="1" si="59"/>
        <v>-25.719999999999992</v>
      </c>
      <c r="BA115" s="31">
        <f t="shared" ca="1" si="57"/>
        <v>-0.04</v>
      </c>
      <c r="BB115" s="31">
        <f t="shared" ca="1" si="35"/>
        <v>0</v>
      </c>
      <c r="BC115" s="31">
        <f t="shared" ca="1" si="36"/>
        <v>-0.28000000000000003</v>
      </c>
      <c r="BD115" s="31">
        <f t="shared" ca="1" si="37"/>
        <v>0</v>
      </c>
      <c r="BE115" s="31">
        <f t="shared" ca="1" si="38"/>
        <v>-0.11</v>
      </c>
      <c r="BF115" s="31">
        <f t="shared" ca="1" si="39"/>
        <v>0</v>
      </c>
      <c r="BG115" s="31">
        <f t="shared" ca="1" si="40"/>
        <v>0</v>
      </c>
      <c r="BH115" s="31">
        <f t="shared" ca="1" si="41"/>
        <v>0</v>
      </c>
      <c r="BI115" s="31">
        <f t="shared" ca="1" si="42"/>
        <v>-18.32</v>
      </c>
      <c r="BJ115" s="31">
        <f t="shared" ca="1" si="43"/>
        <v>-0.61</v>
      </c>
      <c r="BK115" s="31">
        <f t="shared" ca="1" si="44"/>
        <v>0</v>
      </c>
      <c r="BL115" s="31">
        <f t="shared" ca="1" si="45"/>
        <v>-0.22</v>
      </c>
      <c r="BM115" s="32">
        <f t="shared" ca="1" si="58"/>
        <v>-4.4400000000000075</v>
      </c>
      <c r="BN115" s="32">
        <f t="shared" ca="1" si="46"/>
        <v>0</v>
      </c>
      <c r="BO115" s="32">
        <f t="shared" ca="1" si="47"/>
        <v>-33.109999999999992</v>
      </c>
      <c r="BP115" s="32">
        <f t="shared" ca="1" si="48"/>
        <v>-9.0000000000000469E-2</v>
      </c>
      <c r="BQ115" s="32">
        <f t="shared" ca="1" si="49"/>
        <v>-12.699999999999982</v>
      </c>
      <c r="BR115" s="32">
        <f t="shared" ca="1" si="50"/>
        <v>0</v>
      </c>
      <c r="BS115" s="32">
        <f t="shared" ca="1" si="51"/>
        <v>0</v>
      </c>
      <c r="BT115" s="32">
        <f t="shared" ca="1" si="52"/>
        <v>0</v>
      </c>
      <c r="BU115" s="32">
        <f t="shared" ca="1" si="53"/>
        <v>-2141.1600000000099</v>
      </c>
      <c r="BV115" s="32">
        <f t="shared" ca="1" si="54"/>
        <v>-71.400000000000261</v>
      </c>
      <c r="BW115" s="32">
        <f t="shared" ca="1" si="55"/>
        <v>-0.26999999999999758</v>
      </c>
      <c r="BX115" s="32">
        <f t="shared" ca="1" si="56"/>
        <v>-25.939999999999991</v>
      </c>
    </row>
    <row r="116" spans="1:76">
      <c r="A116" t="s">
        <v>437</v>
      </c>
      <c r="B116" s="1" t="s">
        <v>26</v>
      </c>
      <c r="C116" t="str">
        <f t="shared" ca="1" si="33"/>
        <v>SD1</v>
      </c>
      <c r="D116" t="str">
        <f t="shared" ca="1" si="34"/>
        <v>Sundance #1</v>
      </c>
      <c r="E116" s="31">
        <f ca="1">'Module C Corrected'!CW116-'Module C Initial'!CW116</f>
        <v>0</v>
      </c>
      <c r="F116" s="31">
        <f ca="1">'Module C Corrected'!CX116-'Module C Initial'!CX116</f>
        <v>1.1641532182693481E-10</v>
      </c>
      <c r="G116" s="31">
        <f ca="1">'Module C Corrected'!CY116-'Module C Initial'!CY116</f>
        <v>-1.1641532182693481E-10</v>
      </c>
      <c r="H116" s="31">
        <f ca="1">'Module C Corrected'!CZ116-'Module C Initial'!CZ116</f>
        <v>0</v>
      </c>
      <c r="I116" s="31">
        <f ca="1">'Module C Corrected'!DA116-'Module C Initial'!DA116</f>
        <v>0</v>
      </c>
      <c r="J116" s="31">
        <f ca="1">'Module C Corrected'!DB116-'Module C Initial'!DB116</f>
        <v>0</v>
      </c>
      <c r="K116" s="31">
        <f ca="1">'Module C Corrected'!DC116-'Module C Initial'!DC116</f>
        <v>1.1641532182693481E-10</v>
      </c>
      <c r="L116" s="31">
        <f ca="1">'Module C Corrected'!DD116-'Module C Initial'!DD116</f>
        <v>-1.0000000009313226E-2</v>
      </c>
      <c r="M116" s="31">
        <f ca="1">'Module C Corrected'!DE116-'Module C Initial'!DE116</f>
        <v>-9.9999998928979039E-3</v>
      </c>
      <c r="N116" s="31">
        <f ca="1">'Module C Corrected'!DF116-'Module C Initial'!DF116</f>
        <v>0</v>
      </c>
      <c r="O116" s="31">
        <f ca="1">'Module C Corrected'!DG116-'Module C Initial'!DG116</f>
        <v>0</v>
      </c>
      <c r="P116" s="31">
        <f ca="1">'Module C Corrected'!DH116-'Module C Initial'!DH116</f>
        <v>1.0000000125728548E-2</v>
      </c>
      <c r="Q116" s="32">
        <f ca="1">'Module C Corrected'!DI116-'Module C Initial'!DI116</f>
        <v>0</v>
      </c>
      <c r="R116" s="32">
        <f ca="1">'Module C Corrected'!DJ116-'Module C Initial'!DJ116</f>
        <v>0</v>
      </c>
      <c r="S116" s="32">
        <f ca="1">'Module C Corrected'!DK116-'Module C Initial'!DK116</f>
        <v>0</v>
      </c>
      <c r="T116" s="32">
        <f ca="1">'Module C Corrected'!DL116-'Module C Initial'!DL116</f>
        <v>0</v>
      </c>
      <c r="U116" s="32">
        <f ca="1">'Module C Corrected'!DM116-'Module C Initial'!DM116</f>
        <v>0</v>
      </c>
      <c r="V116" s="32">
        <f ca="1">'Module C Corrected'!DN116-'Module C Initial'!DN116</f>
        <v>0</v>
      </c>
      <c r="W116" s="32">
        <f ca="1">'Module C Corrected'!DO116-'Module C Initial'!DO116</f>
        <v>0</v>
      </c>
      <c r="X116" s="32">
        <f ca="1">'Module C Corrected'!DP116-'Module C Initial'!DP116</f>
        <v>-1.0000000000218279E-2</v>
      </c>
      <c r="Y116" s="32">
        <f ca="1">'Module C Corrected'!DQ116-'Module C Initial'!DQ116</f>
        <v>0</v>
      </c>
      <c r="Z116" s="32">
        <f ca="1">'Module C Corrected'!DR116-'Module C Initial'!DR116</f>
        <v>0</v>
      </c>
      <c r="AA116" s="32">
        <f ca="1">'Module C Corrected'!DS116-'Module C Initial'!DS116</f>
        <v>0</v>
      </c>
      <c r="AB116" s="32">
        <f ca="1">'Module C Corrected'!DT116-'Module C Initial'!DT116</f>
        <v>0</v>
      </c>
      <c r="AC116" s="31">
        <f ca="1">'Module C Corrected'!DU116-'Module C Initial'!DU116</f>
        <v>0</v>
      </c>
      <c r="AD116" s="31">
        <f ca="1">'Module C Corrected'!DV116-'Module C Initial'!DV116</f>
        <v>0</v>
      </c>
      <c r="AE116" s="31">
        <f ca="1">'Module C Corrected'!DW116-'Module C Initial'!DW116</f>
        <v>0</v>
      </c>
      <c r="AF116" s="31">
        <f ca="1">'Module C Corrected'!DX116-'Module C Initial'!DX116</f>
        <v>0</v>
      </c>
      <c r="AG116" s="31">
        <f ca="1">'Module C Corrected'!DY116-'Module C Initial'!DY116</f>
        <v>0</v>
      </c>
      <c r="AH116" s="31">
        <f ca="1">'Module C Corrected'!DZ116-'Module C Initial'!DZ116</f>
        <v>0</v>
      </c>
      <c r="AI116" s="31">
        <f ca="1">'Module C Corrected'!EA116-'Module C Initial'!EA116</f>
        <v>0</v>
      </c>
      <c r="AJ116" s="31">
        <f ca="1">'Module C Corrected'!EB116-'Module C Initial'!EB116</f>
        <v>0</v>
      </c>
      <c r="AK116" s="31">
        <f ca="1">'Module C Corrected'!EC116-'Module C Initial'!EC116</f>
        <v>0</v>
      </c>
      <c r="AL116" s="31">
        <f ca="1">'Module C Corrected'!ED116-'Module C Initial'!ED116</f>
        <v>0</v>
      </c>
      <c r="AM116" s="31">
        <f ca="1">'Module C Corrected'!EE116-'Module C Initial'!EE116</f>
        <v>0</v>
      </c>
      <c r="AN116" s="31">
        <f ca="1">'Module C Corrected'!EF116-'Module C Initial'!EF116</f>
        <v>1.0000000002037268E-2</v>
      </c>
      <c r="AO116" s="32">
        <f t="shared" ca="1" si="32"/>
        <v>0</v>
      </c>
      <c r="AP116" s="32">
        <f t="shared" ca="1" si="32"/>
        <v>1.1641532182693481E-10</v>
      </c>
      <c r="AQ116" s="32">
        <f t="shared" ca="1" si="32"/>
        <v>-1.1641532182693481E-10</v>
      </c>
      <c r="AR116" s="32">
        <f t="shared" ca="1" si="32"/>
        <v>0</v>
      </c>
      <c r="AS116" s="32">
        <f t="shared" ca="1" si="32"/>
        <v>0</v>
      </c>
      <c r="AT116" s="32">
        <f t="shared" ca="1" si="32"/>
        <v>0</v>
      </c>
      <c r="AU116" s="32">
        <f t="shared" ca="1" si="59"/>
        <v>1.1641532182693481E-10</v>
      </c>
      <c r="AV116" s="32">
        <f t="shared" ca="1" si="59"/>
        <v>-2.0000000009531504E-2</v>
      </c>
      <c r="AW116" s="32">
        <f t="shared" ca="1" si="59"/>
        <v>-9.9999998928979039E-3</v>
      </c>
      <c r="AX116" s="32">
        <f t="shared" ca="1" si="59"/>
        <v>0</v>
      </c>
      <c r="AY116" s="32">
        <f t="shared" ca="1" si="59"/>
        <v>0</v>
      </c>
      <c r="AZ116" s="32">
        <f t="shared" ca="1" si="59"/>
        <v>2.0000000127765816E-2</v>
      </c>
      <c r="BA116" s="31">
        <f t="shared" ca="1" si="57"/>
        <v>0</v>
      </c>
      <c r="BB116" s="31">
        <f t="shared" ca="1" si="35"/>
        <v>0</v>
      </c>
      <c r="BC116" s="31">
        <f t="shared" ca="1" si="36"/>
        <v>0</v>
      </c>
      <c r="BD116" s="31">
        <f t="shared" ca="1" si="37"/>
        <v>0</v>
      </c>
      <c r="BE116" s="31">
        <f t="shared" ca="1" si="38"/>
        <v>0</v>
      </c>
      <c r="BF116" s="31">
        <f t="shared" ca="1" si="39"/>
        <v>0</v>
      </c>
      <c r="BG116" s="31">
        <f t="shared" ca="1" si="40"/>
        <v>0</v>
      </c>
      <c r="BH116" s="31">
        <f t="shared" ca="1" si="41"/>
        <v>0</v>
      </c>
      <c r="BI116" s="31">
        <f t="shared" ca="1" si="42"/>
        <v>0</v>
      </c>
      <c r="BJ116" s="31">
        <f t="shared" ca="1" si="43"/>
        <v>0</v>
      </c>
      <c r="BK116" s="31">
        <f t="shared" ca="1" si="44"/>
        <v>0</v>
      </c>
      <c r="BL116" s="31">
        <f t="shared" ca="1" si="45"/>
        <v>0</v>
      </c>
      <c r="BM116" s="32">
        <f t="shared" ca="1" si="58"/>
        <v>0</v>
      </c>
      <c r="BN116" s="32">
        <f t="shared" ca="1" si="46"/>
        <v>1.1641532182693481E-10</v>
      </c>
      <c r="BO116" s="32">
        <f t="shared" ca="1" si="47"/>
        <v>-1.1641532182693481E-10</v>
      </c>
      <c r="BP116" s="32">
        <f t="shared" ca="1" si="48"/>
        <v>0</v>
      </c>
      <c r="BQ116" s="32">
        <f t="shared" ca="1" si="49"/>
        <v>0</v>
      </c>
      <c r="BR116" s="32">
        <f t="shared" ca="1" si="50"/>
        <v>0</v>
      </c>
      <c r="BS116" s="32">
        <f t="shared" ca="1" si="51"/>
        <v>1.1641532182693481E-10</v>
      </c>
      <c r="BT116" s="32">
        <f t="shared" ca="1" si="52"/>
        <v>-2.0000000009531504E-2</v>
      </c>
      <c r="BU116" s="32">
        <f t="shared" ca="1" si="53"/>
        <v>-9.9999998928979039E-3</v>
      </c>
      <c r="BV116" s="32">
        <f t="shared" ca="1" si="54"/>
        <v>0</v>
      </c>
      <c r="BW116" s="32">
        <f t="shared" ca="1" si="55"/>
        <v>0</v>
      </c>
      <c r="BX116" s="32">
        <f t="shared" ca="1" si="56"/>
        <v>2.0000000127765816E-2</v>
      </c>
    </row>
    <row r="117" spans="1:76">
      <c r="A117" t="s">
        <v>437</v>
      </c>
      <c r="B117" s="1" t="s">
        <v>27</v>
      </c>
      <c r="C117" t="str">
        <f t="shared" ca="1" si="33"/>
        <v>SD2</v>
      </c>
      <c r="D117" t="str">
        <f t="shared" ca="1" si="34"/>
        <v>Sundance #2</v>
      </c>
      <c r="E117" s="31">
        <f ca="1">'Module C Corrected'!CW117-'Module C Initial'!CW117</f>
        <v>1.0000000009313226E-2</v>
      </c>
      <c r="F117" s="31">
        <f ca="1">'Module C Corrected'!CX117-'Module C Initial'!CX117</f>
        <v>-1.0000000009313226E-2</v>
      </c>
      <c r="G117" s="31">
        <f ca="1">'Module C Corrected'!CY117-'Module C Initial'!CY117</f>
        <v>-1.0000000009313226E-2</v>
      </c>
      <c r="H117" s="31">
        <f ca="1">'Module C Corrected'!CZ117-'Module C Initial'!CZ117</f>
        <v>-1.0000000067520887E-2</v>
      </c>
      <c r="I117" s="31">
        <f ca="1">'Module C Corrected'!DA117-'Module C Initial'!DA117</f>
        <v>0</v>
      </c>
      <c r="J117" s="31">
        <f ca="1">'Module C Corrected'!DB117-'Module C Initial'!DB117</f>
        <v>0</v>
      </c>
      <c r="K117" s="31">
        <f ca="1">'Module C Corrected'!DC117-'Module C Initial'!DC117</f>
        <v>1.0000000009313226E-2</v>
      </c>
      <c r="L117" s="31">
        <f ca="1">'Module C Corrected'!DD117-'Module C Initial'!DD117</f>
        <v>-1.0000000009313226E-2</v>
      </c>
      <c r="M117" s="31">
        <f ca="1">'Module C Corrected'!DE117-'Module C Initial'!DE117</f>
        <v>-1.0000000009313226E-2</v>
      </c>
      <c r="N117" s="31">
        <f ca="1">'Module C Corrected'!DF117-'Module C Initial'!DF117</f>
        <v>0</v>
      </c>
      <c r="O117" s="31">
        <f ca="1">'Module C Corrected'!DG117-'Module C Initial'!DG117</f>
        <v>0</v>
      </c>
      <c r="P117" s="31">
        <f ca="1">'Module C Corrected'!DH117-'Module C Initial'!DH117</f>
        <v>0</v>
      </c>
      <c r="Q117" s="32">
        <f ca="1">'Module C Corrected'!DI117-'Module C Initial'!DI117</f>
        <v>0</v>
      </c>
      <c r="R117" s="32">
        <f ca="1">'Module C Corrected'!DJ117-'Module C Initial'!DJ117</f>
        <v>0</v>
      </c>
      <c r="S117" s="32">
        <f ca="1">'Module C Corrected'!DK117-'Module C Initial'!DK117</f>
        <v>0</v>
      </c>
      <c r="T117" s="32">
        <f ca="1">'Module C Corrected'!DL117-'Module C Initial'!DL117</f>
        <v>0</v>
      </c>
      <c r="U117" s="32">
        <f ca="1">'Module C Corrected'!DM117-'Module C Initial'!DM117</f>
        <v>0</v>
      </c>
      <c r="V117" s="32">
        <f ca="1">'Module C Corrected'!DN117-'Module C Initial'!DN117</f>
        <v>0</v>
      </c>
      <c r="W117" s="32">
        <f ca="1">'Module C Corrected'!DO117-'Module C Initial'!DO117</f>
        <v>0</v>
      </c>
      <c r="X117" s="32">
        <f ca="1">'Module C Corrected'!DP117-'Module C Initial'!DP117</f>
        <v>0</v>
      </c>
      <c r="Y117" s="32">
        <f ca="1">'Module C Corrected'!DQ117-'Module C Initial'!DQ117</f>
        <v>0</v>
      </c>
      <c r="Z117" s="32">
        <f ca="1">'Module C Corrected'!DR117-'Module C Initial'!DR117</f>
        <v>0</v>
      </c>
      <c r="AA117" s="32">
        <f ca="1">'Module C Corrected'!DS117-'Module C Initial'!DS117</f>
        <v>0</v>
      </c>
      <c r="AB117" s="32">
        <f ca="1">'Module C Corrected'!DT117-'Module C Initial'!DT117</f>
        <v>0</v>
      </c>
      <c r="AC117" s="31">
        <f ca="1">'Module C Corrected'!DU117-'Module C Initial'!DU117</f>
        <v>0</v>
      </c>
      <c r="AD117" s="31">
        <f ca="1">'Module C Corrected'!DV117-'Module C Initial'!DV117</f>
        <v>0</v>
      </c>
      <c r="AE117" s="31">
        <f ca="1">'Module C Corrected'!DW117-'Module C Initial'!DW117</f>
        <v>-1.0000000002037268E-2</v>
      </c>
      <c r="AF117" s="31">
        <f ca="1">'Module C Corrected'!DX117-'Module C Initial'!DX117</f>
        <v>-1.0000000002037268E-2</v>
      </c>
      <c r="AG117" s="31">
        <f ca="1">'Module C Corrected'!DY117-'Module C Initial'!DY117</f>
        <v>0</v>
      </c>
      <c r="AH117" s="31">
        <f ca="1">'Module C Corrected'!DZ117-'Module C Initial'!DZ117</f>
        <v>0</v>
      </c>
      <c r="AI117" s="31">
        <f ca="1">'Module C Corrected'!EA117-'Module C Initial'!EA117</f>
        <v>0</v>
      </c>
      <c r="AJ117" s="31">
        <f ca="1">'Module C Corrected'!EB117-'Module C Initial'!EB117</f>
        <v>-9.9999999983992893E-3</v>
      </c>
      <c r="AK117" s="31">
        <f ca="1">'Module C Corrected'!EC117-'Module C Initial'!EC117</f>
        <v>0</v>
      </c>
      <c r="AL117" s="31">
        <f ca="1">'Module C Corrected'!ED117-'Module C Initial'!ED117</f>
        <v>0</v>
      </c>
      <c r="AM117" s="31">
        <f ca="1">'Module C Corrected'!EE117-'Module C Initial'!EE117</f>
        <v>0</v>
      </c>
      <c r="AN117" s="31">
        <f ca="1">'Module C Corrected'!EF117-'Module C Initial'!EF117</f>
        <v>0</v>
      </c>
      <c r="AO117" s="32">
        <f t="shared" ca="1" si="32"/>
        <v>1.0000000009313226E-2</v>
      </c>
      <c r="AP117" s="32">
        <f t="shared" ca="1" si="32"/>
        <v>-1.0000000009313226E-2</v>
      </c>
      <c r="AQ117" s="32">
        <f t="shared" ca="1" si="32"/>
        <v>-2.0000000011350494E-2</v>
      </c>
      <c r="AR117" s="32">
        <f t="shared" ca="1" si="32"/>
        <v>-2.0000000069558155E-2</v>
      </c>
      <c r="AS117" s="32">
        <f t="shared" ca="1" si="32"/>
        <v>0</v>
      </c>
      <c r="AT117" s="32">
        <f t="shared" ca="1" si="32"/>
        <v>0</v>
      </c>
      <c r="AU117" s="32">
        <f t="shared" ca="1" si="59"/>
        <v>1.0000000009313226E-2</v>
      </c>
      <c r="AV117" s="32">
        <f t="shared" ca="1" si="59"/>
        <v>-2.0000000007712515E-2</v>
      </c>
      <c r="AW117" s="32">
        <f t="shared" ca="1" si="59"/>
        <v>-1.0000000009313226E-2</v>
      </c>
      <c r="AX117" s="32">
        <f t="shared" ca="1" si="59"/>
        <v>0</v>
      </c>
      <c r="AY117" s="32">
        <f t="shared" ca="1" si="59"/>
        <v>0</v>
      </c>
      <c r="AZ117" s="32">
        <f t="shared" ca="1" si="59"/>
        <v>0</v>
      </c>
      <c r="BA117" s="31">
        <f t="shared" ca="1" si="57"/>
        <v>0</v>
      </c>
      <c r="BB117" s="31">
        <f t="shared" ca="1" si="35"/>
        <v>0</v>
      </c>
      <c r="BC117" s="31">
        <f t="shared" ca="1" si="36"/>
        <v>0</v>
      </c>
      <c r="BD117" s="31">
        <f t="shared" ca="1" si="37"/>
        <v>0</v>
      </c>
      <c r="BE117" s="31">
        <f t="shared" ca="1" si="38"/>
        <v>0</v>
      </c>
      <c r="BF117" s="31">
        <f t="shared" ca="1" si="39"/>
        <v>0</v>
      </c>
      <c r="BG117" s="31">
        <f t="shared" ca="1" si="40"/>
        <v>0</v>
      </c>
      <c r="BH117" s="31">
        <f t="shared" ca="1" si="41"/>
        <v>0</v>
      </c>
      <c r="BI117" s="31">
        <f t="shared" ca="1" si="42"/>
        <v>0</v>
      </c>
      <c r="BJ117" s="31">
        <f t="shared" ca="1" si="43"/>
        <v>0</v>
      </c>
      <c r="BK117" s="31">
        <f t="shared" ca="1" si="44"/>
        <v>0</v>
      </c>
      <c r="BL117" s="31">
        <f t="shared" ca="1" si="45"/>
        <v>0</v>
      </c>
      <c r="BM117" s="32">
        <f t="shared" ca="1" si="58"/>
        <v>1.0000000009313226E-2</v>
      </c>
      <c r="BN117" s="32">
        <f t="shared" ca="1" si="46"/>
        <v>-1.0000000009313226E-2</v>
      </c>
      <c r="BO117" s="32">
        <f t="shared" ca="1" si="47"/>
        <v>-2.0000000011350494E-2</v>
      </c>
      <c r="BP117" s="32">
        <f t="shared" ca="1" si="48"/>
        <v>-2.0000000069558155E-2</v>
      </c>
      <c r="BQ117" s="32">
        <f t="shared" ca="1" si="49"/>
        <v>0</v>
      </c>
      <c r="BR117" s="32">
        <f t="shared" ca="1" si="50"/>
        <v>0</v>
      </c>
      <c r="BS117" s="32">
        <f t="shared" ca="1" si="51"/>
        <v>1.0000000009313226E-2</v>
      </c>
      <c r="BT117" s="32">
        <f t="shared" ca="1" si="52"/>
        <v>-2.0000000007712515E-2</v>
      </c>
      <c r="BU117" s="32">
        <f t="shared" ca="1" si="53"/>
        <v>-1.0000000009313226E-2</v>
      </c>
      <c r="BV117" s="32">
        <f t="shared" ca="1" si="54"/>
        <v>0</v>
      </c>
      <c r="BW117" s="32">
        <f t="shared" ca="1" si="55"/>
        <v>0</v>
      </c>
      <c r="BX117" s="32">
        <f t="shared" ca="1" si="56"/>
        <v>0</v>
      </c>
    </row>
    <row r="118" spans="1:76">
      <c r="A118" t="s">
        <v>469</v>
      </c>
      <c r="B118" s="1" t="s">
        <v>23</v>
      </c>
      <c r="C118" t="str">
        <f t="shared" ca="1" si="33"/>
        <v>SD3</v>
      </c>
      <c r="D118" t="str">
        <f t="shared" ca="1" si="34"/>
        <v>Sundance #3</v>
      </c>
      <c r="E118" s="31">
        <f ca="1">'Module C Corrected'!CW118-'Module C Initial'!CW118</f>
        <v>1279.0999999999767</v>
      </c>
      <c r="F118" s="31">
        <f ca="1">'Module C Corrected'!CX118-'Module C Initial'!CX118</f>
        <v>1196.6500000000233</v>
      </c>
      <c r="G118" s="31">
        <f ca="1">'Module C Corrected'!CY118-'Module C Initial'!CY118</f>
        <v>622.84999999997672</v>
      </c>
      <c r="H118" s="31">
        <f ca="1">'Module C Corrected'!CZ118-'Module C Initial'!CZ118</f>
        <v>186.43000000002212</v>
      </c>
      <c r="I118" s="31">
        <f ca="1">'Module C Corrected'!DA118-'Module C Initial'!DA118</f>
        <v>705.22999999998137</v>
      </c>
      <c r="J118" s="31">
        <f ca="1">'Module C Corrected'!DB118-'Module C Initial'!DB118</f>
        <v>43.380000000001019</v>
      </c>
      <c r="K118" s="31">
        <f ca="1">'Module C Corrected'!DC118-'Module C Initial'!DC118</f>
        <v>231.80999999999767</v>
      </c>
      <c r="L118" s="31">
        <f ca="1">'Module C Corrected'!DD118-'Module C Initial'!DD118</f>
        <v>818.36999999999534</v>
      </c>
      <c r="M118" s="31">
        <f ca="1">'Module C Corrected'!DE118-'Module C Initial'!DE118</f>
        <v>1276.390000000014</v>
      </c>
      <c r="N118" s="31">
        <f ca="1">'Module C Corrected'!DF118-'Module C Initial'!DF118</f>
        <v>811.35999999998603</v>
      </c>
      <c r="O118" s="31">
        <f ca="1">'Module C Corrected'!DG118-'Module C Initial'!DG118</f>
        <v>950.26000000000931</v>
      </c>
      <c r="P118" s="31">
        <f ca="1">'Module C Corrected'!DH118-'Module C Initial'!DH118</f>
        <v>1205.1800000000512</v>
      </c>
      <c r="Q118" s="32">
        <f ca="1">'Module C Corrected'!DI118-'Module C Initial'!DI118</f>
        <v>63.960000000000946</v>
      </c>
      <c r="R118" s="32">
        <f ca="1">'Module C Corrected'!DJ118-'Module C Initial'!DJ118</f>
        <v>59.840000000000146</v>
      </c>
      <c r="S118" s="32">
        <f ca="1">'Module C Corrected'!DK118-'Module C Initial'!DK118</f>
        <v>31.149999999999636</v>
      </c>
      <c r="T118" s="32">
        <f ca="1">'Module C Corrected'!DL118-'Module C Initial'!DL118</f>
        <v>9.3199999999999363</v>
      </c>
      <c r="U118" s="32">
        <f ca="1">'Module C Corrected'!DM118-'Module C Initial'!DM118</f>
        <v>35.260000000000218</v>
      </c>
      <c r="V118" s="32">
        <f ca="1">'Module C Corrected'!DN118-'Module C Initial'!DN118</f>
        <v>2.1699999999999591</v>
      </c>
      <c r="W118" s="32">
        <f ca="1">'Module C Corrected'!DO118-'Module C Initial'!DO118</f>
        <v>11.589999999999918</v>
      </c>
      <c r="X118" s="32">
        <f ca="1">'Module C Corrected'!DP118-'Module C Initial'!DP118</f>
        <v>40.920000000000073</v>
      </c>
      <c r="Y118" s="32">
        <f ca="1">'Module C Corrected'!DQ118-'Module C Initial'!DQ118</f>
        <v>63.819999999999709</v>
      </c>
      <c r="Z118" s="32">
        <f ca="1">'Module C Corrected'!DR118-'Module C Initial'!DR118</f>
        <v>40.559999999999491</v>
      </c>
      <c r="AA118" s="32">
        <f ca="1">'Module C Corrected'!DS118-'Module C Initial'!DS118</f>
        <v>47.520000000000437</v>
      </c>
      <c r="AB118" s="32">
        <f ca="1">'Module C Corrected'!DT118-'Module C Initial'!DT118</f>
        <v>60.260000000000218</v>
      </c>
      <c r="AC118" s="31">
        <f ca="1">'Module C Corrected'!DU118-'Module C Initial'!DU118</f>
        <v>412.07999999999447</v>
      </c>
      <c r="AD118" s="31">
        <f ca="1">'Module C Corrected'!DV118-'Module C Initial'!DV118</f>
        <v>382.7300000000032</v>
      </c>
      <c r="AE118" s="31">
        <f ca="1">'Module C Corrected'!DW118-'Module C Initial'!DW118</f>
        <v>197.90000000000146</v>
      </c>
      <c r="AF118" s="31">
        <f ca="1">'Module C Corrected'!DX118-'Module C Initial'!DX118</f>
        <v>58.880000000000109</v>
      </c>
      <c r="AG118" s="31">
        <f ca="1">'Module C Corrected'!DY118-'Module C Initial'!DY118</f>
        <v>221.56000000000131</v>
      </c>
      <c r="AH118" s="31">
        <f ca="1">'Module C Corrected'!DZ118-'Module C Initial'!DZ118</f>
        <v>13.549999999999955</v>
      </c>
      <c r="AI118" s="31">
        <f ca="1">'Module C Corrected'!EA118-'Module C Initial'!EA118</f>
        <v>72.059999999999491</v>
      </c>
      <c r="AJ118" s="31">
        <f ca="1">'Module C Corrected'!EB118-'Module C Initial'!EB118</f>
        <v>252.9800000000032</v>
      </c>
      <c r="AK118" s="31">
        <f ca="1">'Module C Corrected'!EC118-'Module C Initial'!EC118</f>
        <v>392.40000000000146</v>
      </c>
      <c r="AL118" s="31">
        <f ca="1">'Module C Corrected'!ED118-'Module C Initial'!ED118</f>
        <v>248.10000000000582</v>
      </c>
      <c r="AM118" s="31">
        <f ca="1">'Module C Corrected'!EE118-'Module C Initial'!EE118</f>
        <v>288.95999999999913</v>
      </c>
      <c r="AN118" s="31">
        <f ca="1">'Module C Corrected'!EF118-'Module C Initial'!EF118</f>
        <v>364.5</v>
      </c>
      <c r="AO118" s="32">
        <f t="shared" ca="1" si="32"/>
        <v>1755.1399999999721</v>
      </c>
      <c r="AP118" s="32">
        <f t="shared" ca="1" si="32"/>
        <v>1639.2200000000266</v>
      </c>
      <c r="AQ118" s="32">
        <f t="shared" ca="1" si="32"/>
        <v>851.89999999997781</v>
      </c>
      <c r="AR118" s="32">
        <f t="shared" ca="1" si="32"/>
        <v>254.63000000002216</v>
      </c>
      <c r="AS118" s="32">
        <f t="shared" ca="1" si="32"/>
        <v>962.0499999999829</v>
      </c>
      <c r="AT118" s="32">
        <f t="shared" ca="1" si="32"/>
        <v>59.100000000000932</v>
      </c>
      <c r="AU118" s="32">
        <f t="shared" ca="1" si="59"/>
        <v>315.45999999999708</v>
      </c>
      <c r="AV118" s="32">
        <f t="shared" ca="1" si="59"/>
        <v>1112.2699999999986</v>
      </c>
      <c r="AW118" s="32">
        <f t="shared" ca="1" si="59"/>
        <v>1732.6100000000151</v>
      </c>
      <c r="AX118" s="32">
        <f t="shared" ca="1" si="59"/>
        <v>1100.0199999999913</v>
      </c>
      <c r="AY118" s="32">
        <f t="shared" ca="1" si="59"/>
        <v>1286.7400000000089</v>
      </c>
      <c r="AZ118" s="32">
        <f t="shared" ca="1" si="59"/>
        <v>1629.9400000000514</v>
      </c>
      <c r="BA118" s="31">
        <f t="shared" ca="1" si="57"/>
        <v>14.98</v>
      </c>
      <c r="BB118" s="31">
        <f t="shared" ca="1" si="35"/>
        <v>14.02</v>
      </c>
      <c r="BC118" s="31">
        <f t="shared" ca="1" si="36"/>
        <v>7.29</v>
      </c>
      <c r="BD118" s="31">
        <f t="shared" ca="1" si="37"/>
        <v>2.1800000000000002</v>
      </c>
      <c r="BE118" s="31">
        <f t="shared" ca="1" si="38"/>
        <v>8.26</v>
      </c>
      <c r="BF118" s="31">
        <f t="shared" ca="1" si="39"/>
        <v>0.51</v>
      </c>
      <c r="BG118" s="31">
        <f t="shared" ca="1" si="40"/>
        <v>2.72</v>
      </c>
      <c r="BH118" s="31">
        <f t="shared" ca="1" si="41"/>
        <v>9.58</v>
      </c>
      <c r="BI118" s="31">
        <f t="shared" ca="1" si="42"/>
        <v>14.95</v>
      </c>
      <c r="BJ118" s="31">
        <f t="shared" ca="1" si="43"/>
        <v>9.5</v>
      </c>
      <c r="BK118" s="31">
        <f t="shared" ca="1" si="44"/>
        <v>11.13</v>
      </c>
      <c r="BL118" s="31">
        <f t="shared" ca="1" si="45"/>
        <v>14.12</v>
      </c>
      <c r="BM118" s="32">
        <f t="shared" ca="1" si="58"/>
        <v>1770.1199999999722</v>
      </c>
      <c r="BN118" s="32">
        <f t="shared" ca="1" si="46"/>
        <v>1653.2400000000266</v>
      </c>
      <c r="BO118" s="32">
        <f t="shared" ca="1" si="47"/>
        <v>859.18999999997777</v>
      </c>
      <c r="BP118" s="32">
        <f t="shared" ca="1" si="48"/>
        <v>256.81000000002217</v>
      </c>
      <c r="BQ118" s="32">
        <f t="shared" ca="1" si="49"/>
        <v>970.30999999998289</v>
      </c>
      <c r="BR118" s="32">
        <f t="shared" ca="1" si="50"/>
        <v>59.61000000000093</v>
      </c>
      <c r="BS118" s="32">
        <f t="shared" ca="1" si="51"/>
        <v>318.17999999999711</v>
      </c>
      <c r="BT118" s="32">
        <f t="shared" ca="1" si="52"/>
        <v>1121.8499999999985</v>
      </c>
      <c r="BU118" s="32">
        <f t="shared" ca="1" si="53"/>
        <v>1747.5600000000152</v>
      </c>
      <c r="BV118" s="32">
        <f t="shared" ca="1" si="54"/>
        <v>1109.5199999999913</v>
      </c>
      <c r="BW118" s="32">
        <f t="shared" ca="1" si="55"/>
        <v>1297.870000000009</v>
      </c>
      <c r="BX118" s="32">
        <f t="shared" ca="1" si="56"/>
        <v>1644.0600000000513</v>
      </c>
    </row>
    <row r="119" spans="1:76">
      <c r="A119" t="s">
        <v>469</v>
      </c>
      <c r="B119" s="1" t="s">
        <v>24</v>
      </c>
      <c r="C119" t="str">
        <f t="shared" ca="1" si="33"/>
        <v>SD4</v>
      </c>
      <c r="D119" t="str">
        <f t="shared" ca="1" si="34"/>
        <v>Sundance #4</v>
      </c>
      <c r="E119" s="31">
        <f ca="1">'Module C Corrected'!CW119-'Module C Initial'!CW119</f>
        <v>1155.2899999999208</v>
      </c>
      <c r="F119" s="31">
        <f ca="1">'Module C Corrected'!CX119-'Module C Initial'!CX119</f>
        <v>606.23999999999069</v>
      </c>
      <c r="G119" s="31">
        <f ca="1">'Module C Corrected'!CY119-'Module C Initial'!CY119</f>
        <v>932.86999999999534</v>
      </c>
      <c r="H119" s="31">
        <f ca="1">'Module C Corrected'!CZ119-'Module C Initial'!CZ119</f>
        <v>856.89000000001397</v>
      </c>
      <c r="I119" s="31">
        <f ca="1">'Module C Corrected'!DA119-'Module C Initial'!DA119</f>
        <v>788.93000000005122</v>
      </c>
      <c r="J119" s="31">
        <f ca="1">'Module C Corrected'!DB119-'Module C Initial'!DB119</f>
        <v>843.84999999997672</v>
      </c>
      <c r="K119" s="31">
        <f ca="1">'Module C Corrected'!DC119-'Module C Initial'!DC119</f>
        <v>759.59999999997672</v>
      </c>
      <c r="L119" s="31">
        <f ca="1">'Module C Corrected'!DD119-'Module C Initial'!DD119</f>
        <v>604.54999999998836</v>
      </c>
      <c r="M119" s="31">
        <f ca="1">'Module C Corrected'!DE119-'Module C Initial'!DE119</f>
        <v>1416.5800000000745</v>
      </c>
      <c r="N119" s="31">
        <f ca="1">'Module C Corrected'!DF119-'Module C Initial'!DF119</f>
        <v>926.61999999999534</v>
      </c>
      <c r="O119" s="31">
        <f ca="1">'Module C Corrected'!DG119-'Module C Initial'!DG119</f>
        <v>570.46000000002095</v>
      </c>
      <c r="P119" s="31">
        <f ca="1">'Module C Corrected'!DH119-'Module C Initial'!DH119</f>
        <v>1190.3300000000745</v>
      </c>
      <c r="Q119" s="32">
        <f ca="1">'Module C Corrected'!DI119-'Module C Initial'!DI119</f>
        <v>57.760000000000218</v>
      </c>
      <c r="R119" s="32">
        <f ca="1">'Module C Corrected'!DJ119-'Module C Initial'!DJ119</f>
        <v>30.319999999999709</v>
      </c>
      <c r="S119" s="32">
        <f ca="1">'Module C Corrected'!DK119-'Module C Initial'!DK119</f>
        <v>46.650000000000546</v>
      </c>
      <c r="T119" s="32">
        <f ca="1">'Module C Corrected'!DL119-'Module C Initial'!DL119</f>
        <v>42.840000000000146</v>
      </c>
      <c r="U119" s="32">
        <f ca="1">'Module C Corrected'!DM119-'Module C Initial'!DM119</f>
        <v>39.449999999999818</v>
      </c>
      <c r="V119" s="32">
        <f ca="1">'Module C Corrected'!DN119-'Module C Initial'!DN119</f>
        <v>42.200000000000728</v>
      </c>
      <c r="W119" s="32">
        <f ca="1">'Module C Corrected'!DO119-'Module C Initial'!DO119</f>
        <v>37.980000000000473</v>
      </c>
      <c r="X119" s="32">
        <f ca="1">'Module C Corrected'!DP119-'Module C Initial'!DP119</f>
        <v>30.220000000000255</v>
      </c>
      <c r="Y119" s="32">
        <f ca="1">'Module C Corrected'!DQ119-'Module C Initial'!DQ119</f>
        <v>70.829999999999927</v>
      </c>
      <c r="Z119" s="32">
        <f ca="1">'Module C Corrected'!DR119-'Module C Initial'!DR119</f>
        <v>46.329999999999927</v>
      </c>
      <c r="AA119" s="32">
        <f ca="1">'Module C Corrected'!DS119-'Module C Initial'!DS119</f>
        <v>28.519999999999982</v>
      </c>
      <c r="AB119" s="32">
        <f ca="1">'Module C Corrected'!DT119-'Module C Initial'!DT119</f>
        <v>59.510000000000218</v>
      </c>
      <c r="AC119" s="31">
        <f ca="1">'Module C Corrected'!DU119-'Module C Initial'!DU119</f>
        <v>372.20000000000437</v>
      </c>
      <c r="AD119" s="31">
        <f ca="1">'Module C Corrected'!DV119-'Module C Initial'!DV119</f>
        <v>193.90000000000146</v>
      </c>
      <c r="AE119" s="31">
        <f ca="1">'Module C Corrected'!DW119-'Module C Initial'!DW119</f>
        <v>296.38999999999942</v>
      </c>
      <c r="AF119" s="31">
        <f ca="1">'Module C Corrected'!DX119-'Module C Initial'!DX119</f>
        <v>270.62000000000262</v>
      </c>
      <c r="AG119" s="31">
        <f ca="1">'Module C Corrected'!DY119-'Module C Initial'!DY119</f>
        <v>247.86000000000058</v>
      </c>
      <c r="AH119" s="31">
        <f ca="1">'Module C Corrected'!DZ119-'Module C Initial'!DZ119</f>
        <v>263.68000000000029</v>
      </c>
      <c r="AI119" s="31">
        <f ca="1">'Module C Corrected'!EA119-'Module C Initial'!EA119</f>
        <v>236.10000000000218</v>
      </c>
      <c r="AJ119" s="31">
        <f ca="1">'Module C Corrected'!EB119-'Module C Initial'!EB119</f>
        <v>186.87999999999738</v>
      </c>
      <c r="AK119" s="31">
        <f ca="1">'Module C Corrected'!EC119-'Module C Initial'!EC119</f>
        <v>435.5</v>
      </c>
      <c r="AL119" s="31">
        <f ca="1">'Module C Corrected'!ED119-'Module C Initial'!ED119</f>
        <v>283.34999999999854</v>
      </c>
      <c r="AM119" s="31">
        <f ca="1">'Module C Corrected'!EE119-'Module C Initial'!EE119</f>
        <v>173.47000000000116</v>
      </c>
      <c r="AN119" s="31">
        <f ca="1">'Module C Corrected'!EF119-'Module C Initial'!EF119</f>
        <v>360.01000000000204</v>
      </c>
      <c r="AO119" s="32">
        <f t="shared" ca="1" si="32"/>
        <v>1585.2499999999254</v>
      </c>
      <c r="AP119" s="32">
        <f t="shared" ca="1" si="32"/>
        <v>830.45999999999185</v>
      </c>
      <c r="AQ119" s="32">
        <f t="shared" ca="1" si="32"/>
        <v>1275.9099999999953</v>
      </c>
      <c r="AR119" s="32">
        <f t="shared" ref="AR119:AW146" ca="1" si="60">H119+T119+AF119</f>
        <v>1170.3500000000167</v>
      </c>
      <c r="AS119" s="32">
        <f t="shared" ca="1" si="60"/>
        <v>1076.2400000000516</v>
      </c>
      <c r="AT119" s="32">
        <f t="shared" ca="1" si="60"/>
        <v>1149.7299999999777</v>
      </c>
      <c r="AU119" s="32">
        <f t="shared" ca="1" si="59"/>
        <v>1033.6799999999794</v>
      </c>
      <c r="AV119" s="32">
        <f t="shared" ca="1" si="59"/>
        <v>821.64999999998599</v>
      </c>
      <c r="AW119" s="32">
        <f t="shared" ca="1" si="59"/>
        <v>1922.9100000000744</v>
      </c>
      <c r="AX119" s="32">
        <f t="shared" ca="1" si="59"/>
        <v>1256.2999999999938</v>
      </c>
      <c r="AY119" s="32">
        <f t="shared" ca="1" si="59"/>
        <v>772.4500000000221</v>
      </c>
      <c r="AZ119" s="32">
        <f t="shared" ca="1" si="59"/>
        <v>1609.8500000000768</v>
      </c>
      <c r="BA119" s="31">
        <f t="shared" ca="1" si="57"/>
        <v>13.53</v>
      </c>
      <c r="BB119" s="31">
        <f t="shared" ca="1" si="35"/>
        <v>7.1</v>
      </c>
      <c r="BC119" s="31">
        <f t="shared" ca="1" si="36"/>
        <v>10.93</v>
      </c>
      <c r="BD119" s="31">
        <f t="shared" ca="1" si="37"/>
        <v>10.039999999999999</v>
      </c>
      <c r="BE119" s="31">
        <f t="shared" ca="1" si="38"/>
        <v>9.24</v>
      </c>
      <c r="BF119" s="31">
        <f t="shared" ca="1" si="39"/>
        <v>9.8800000000000008</v>
      </c>
      <c r="BG119" s="31">
        <f t="shared" ca="1" si="40"/>
        <v>8.9</v>
      </c>
      <c r="BH119" s="31">
        <f t="shared" ca="1" si="41"/>
        <v>7.08</v>
      </c>
      <c r="BI119" s="31">
        <f t="shared" ca="1" si="42"/>
        <v>16.59</v>
      </c>
      <c r="BJ119" s="31">
        <f t="shared" ca="1" si="43"/>
        <v>10.85</v>
      </c>
      <c r="BK119" s="31">
        <f t="shared" ca="1" si="44"/>
        <v>6.68</v>
      </c>
      <c r="BL119" s="31">
        <f t="shared" ca="1" si="45"/>
        <v>13.94</v>
      </c>
      <c r="BM119" s="32">
        <f t="shared" ca="1" si="58"/>
        <v>1598.7799999999254</v>
      </c>
      <c r="BN119" s="32">
        <f t="shared" ca="1" si="46"/>
        <v>837.55999999999187</v>
      </c>
      <c r="BO119" s="32">
        <f t="shared" ca="1" si="47"/>
        <v>1286.8399999999954</v>
      </c>
      <c r="BP119" s="32">
        <f t="shared" ca="1" si="48"/>
        <v>1180.3900000000167</v>
      </c>
      <c r="BQ119" s="32">
        <f t="shared" ca="1" si="49"/>
        <v>1085.4800000000516</v>
      </c>
      <c r="BR119" s="32">
        <f t="shared" ca="1" si="50"/>
        <v>1159.6099999999778</v>
      </c>
      <c r="BS119" s="32">
        <f t="shared" ca="1" si="51"/>
        <v>1042.5799999999795</v>
      </c>
      <c r="BT119" s="32">
        <f t="shared" ca="1" si="52"/>
        <v>828.72999999998603</v>
      </c>
      <c r="BU119" s="32">
        <f t="shared" ca="1" si="53"/>
        <v>1939.5000000000744</v>
      </c>
      <c r="BV119" s="32">
        <f t="shared" ca="1" si="54"/>
        <v>1267.1499999999937</v>
      </c>
      <c r="BW119" s="32">
        <f t="shared" ca="1" si="55"/>
        <v>779.13000000002205</v>
      </c>
      <c r="BX119" s="32">
        <f t="shared" ca="1" si="56"/>
        <v>1623.7900000000768</v>
      </c>
    </row>
    <row r="120" spans="1:76">
      <c r="A120" t="s">
        <v>470</v>
      </c>
      <c r="B120" s="1" t="s">
        <v>28</v>
      </c>
      <c r="C120" t="str">
        <f t="shared" ca="1" si="33"/>
        <v>SD5</v>
      </c>
      <c r="D120" t="str">
        <f t="shared" ca="1" si="34"/>
        <v>Sundance #5</v>
      </c>
      <c r="E120" s="31">
        <f ca="1">'Module C Corrected'!CW120-'Module C Initial'!CW120</f>
        <v>-2.3283064365386963E-10</v>
      </c>
      <c r="F120" s="31">
        <f ca="1">'Module C Corrected'!CX120-'Module C Initial'!CX120</f>
        <v>1.0000000009313226E-2</v>
      </c>
      <c r="G120" s="31">
        <f ca="1">'Module C Corrected'!CY120-'Module C Initial'!CY120</f>
        <v>0</v>
      </c>
      <c r="H120" s="31">
        <f ca="1">'Module C Corrected'!CZ120-'Module C Initial'!CZ120</f>
        <v>1.0000000009313226E-2</v>
      </c>
      <c r="I120" s="31">
        <f ca="1">'Module C Corrected'!DA120-'Module C Initial'!DA120</f>
        <v>-1.0000000009313226E-2</v>
      </c>
      <c r="J120" s="31">
        <f ca="1">'Module C Corrected'!DB120-'Module C Initial'!DB120</f>
        <v>0</v>
      </c>
      <c r="K120" s="31">
        <f ca="1">'Module C Corrected'!DC120-'Module C Initial'!DC120</f>
        <v>1.1641532182693481E-10</v>
      </c>
      <c r="L120" s="31">
        <f ca="1">'Module C Corrected'!DD120-'Module C Initial'!DD120</f>
        <v>0</v>
      </c>
      <c r="M120" s="31">
        <f ca="1">'Module C Corrected'!DE120-'Module C Initial'!DE120</f>
        <v>0</v>
      </c>
      <c r="N120" s="31">
        <f ca="1">'Module C Corrected'!DF120-'Module C Initial'!DF120</f>
        <v>0</v>
      </c>
      <c r="O120" s="31">
        <f ca="1">'Module C Corrected'!DG120-'Module C Initial'!DG120</f>
        <v>0</v>
      </c>
      <c r="P120" s="31">
        <f ca="1">'Module C Corrected'!DH120-'Module C Initial'!DH120</f>
        <v>9.9999997764825821E-3</v>
      </c>
      <c r="Q120" s="32">
        <f ca="1">'Module C Corrected'!DI120-'Module C Initial'!DI120</f>
        <v>0</v>
      </c>
      <c r="R120" s="32">
        <f ca="1">'Module C Corrected'!DJ120-'Module C Initial'!DJ120</f>
        <v>0</v>
      </c>
      <c r="S120" s="32">
        <f ca="1">'Module C Corrected'!DK120-'Module C Initial'!DK120</f>
        <v>0</v>
      </c>
      <c r="T120" s="32">
        <f ca="1">'Module C Corrected'!DL120-'Module C Initial'!DL120</f>
        <v>0</v>
      </c>
      <c r="U120" s="32">
        <f ca="1">'Module C Corrected'!DM120-'Module C Initial'!DM120</f>
        <v>0</v>
      </c>
      <c r="V120" s="32">
        <f ca="1">'Module C Corrected'!DN120-'Module C Initial'!DN120</f>
        <v>0</v>
      </c>
      <c r="W120" s="32">
        <f ca="1">'Module C Corrected'!DO120-'Module C Initial'!DO120</f>
        <v>0</v>
      </c>
      <c r="X120" s="32">
        <f ca="1">'Module C Corrected'!DP120-'Module C Initial'!DP120</f>
        <v>0</v>
      </c>
      <c r="Y120" s="32">
        <f ca="1">'Module C Corrected'!DQ120-'Module C Initial'!DQ120</f>
        <v>0</v>
      </c>
      <c r="Z120" s="32">
        <f ca="1">'Module C Corrected'!DR120-'Module C Initial'!DR120</f>
        <v>0</v>
      </c>
      <c r="AA120" s="32">
        <f ca="1">'Module C Corrected'!DS120-'Module C Initial'!DS120</f>
        <v>0</v>
      </c>
      <c r="AB120" s="32">
        <f ca="1">'Module C Corrected'!DT120-'Module C Initial'!DT120</f>
        <v>0</v>
      </c>
      <c r="AC120" s="31">
        <f ca="1">'Module C Corrected'!DU120-'Module C Initial'!DU120</f>
        <v>0</v>
      </c>
      <c r="AD120" s="31">
        <f ca="1">'Module C Corrected'!DV120-'Module C Initial'!DV120</f>
        <v>0</v>
      </c>
      <c r="AE120" s="31">
        <f ca="1">'Module C Corrected'!DW120-'Module C Initial'!DW120</f>
        <v>0</v>
      </c>
      <c r="AF120" s="31">
        <f ca="1">'Module C Corrected'!DX120-'Module C Initial'!DX120</f>
        <v>0</v>
      </c>
      <c r="AG120" s="31">
        <f ca="1">'Module C Corrected'!DY120-'Module C Initial'!DY120</f>
        <v>0</v>
      </c>
      <c r="AH120" s="31">
        <f ca="1">'Module C Corrected'!DZ120-'Module C Initial'!DZ120</f>
        <v>0</v>
      </c>
      <c r="AI120" s="31">
        <f ca="1">'Module C Corrected'!EA120-'Module C Initial'!EA120</f>
        <v>0</v>
      </c>
      <c r="AJ120" s="31">
        <f ca="1">'Module C Corrected'!EB120-'Module C Initial'!EB120</f>
        <v>0</v>
      </c>
      <c r="AK120" s="31">
        <f ca="1">'Module C Corrected'!EC120-'Module C Initial'!EC120</f>
        <v>0</v>
      </c>
      <c r="AL120" s="31">
        <f ca="1">'Module C Corrected'!ED120-'Module C Initial'!ED120</f>
        <v>0</v>
      </c>
      <c r="AM120" s="31">
        <f ca="1">'Module C Corrected'!EE120-'Module C Initial'!EE120</f>
        <v>0</v>
      </c>
      <c r="AN120" s="31">
        <f ca="1">'Module C Corrected'!EF120-'Module C Initial'!EF120</f>
        <v>9.9999999947613105E-3</v>
      </c>
      <c r="AO120" s="32">
        <f t="shared" ref="AO120:AQ146" ca="1" si="61">E120+Q120+AC120</f>
        <v>-2.3283064365386963E-10</v>
      </c>
      <c r="AP120" s="32">
        <f t="shared" ca="1" si="61"/>
        <v>1.0000000009313226E-2</v>
      </c>
      <c r="AQ120" s="32">
        <f t="shared" ca="1" si="61"/>
        <v>0</v>
      </c>
      <c r="AR120" s="32">
        <f t="shared" ca="1" si="60"/>
        <v>1.0000000009313226E-2</v>
      </c>
      <c r="AS120" s="32">
        <f t="shared" ca="1" si="60"/>
        <v>-1.0000000009313226E-2</v>
      </c>
      <c r="AT120" s="32">
        <f t="shared" ca="1" si="60"/>
        <v>0</v>
      </c>
      <c r="AU120" s="32">
        <f t="shared" ca="1" si="59"/>
        <v>1.1641532182693481E-10</v>
      </c>
      <c r="AV120" s="32">
        <f t="shared" ca="1" si="59"/>
        <v>0</v>
      </c>
      <c r="AW120" s="32">
        <f t="shared" ca="1" si="59"/>
        <v>0</v>
      </c>
      <c r="AX120" s="32">
        <f t="shared" ca="1" si="59"/>
        <v>0</v>
      </c>
      <c r="AY120" s="32">
        <f t="shared" ca="1" si="59"/>
        <v>0</v>
      </c>
      <c r="AZ120" s="32">
        <f t="shared" ca="1" si="59"/>
        <v>1.9999999771243893E-2</v>
      </c>
      <c r="BA120" s="31">
        <f t="shared" ca="1" si="57"/>
        <v>0</v>
      </c>
      <c r="BB120" s="31">
        <f t="shared" ca="1" si="35"/>
        <v>0</v>
      </c>
      <c r="BC120" s="31">
        <f t="shared" ca="1" si="36"/>
        <v>0</v>
      </c>
      <c r="BD120" s="31">
        <f t="shared" ca="1" si="37"/>
        <v>0</v>
      </c>
      <c r="BE120" s="31">
        <f t="shared" ca="1" si="38"/>
        <v>0</v>
      </c>
      <c r="BF120" s="31">
        <f t="shared" ca="1" si="39"/>
        <v>0</v>
      </c>
      <c r="BG120" s="31">
        <f t="shared" ca="1" si="40"/>
        <v>0</v>
      </c>
      <c r="BH120" s="31">
        <f t="shared" ca="1" si="41"/>
        <v>0</v>
      </c>
      <c r="BI120" s="31">
        <f t="shared" ca="1" si="42"/>
        <v>0</v>
      </c>
      <c r="BJ120" s="31">
        <f t="shared" ca="1" si="43"/>
        <v>0</v>
      </c>
      <c r="BK120" s="31">
        <f t="shared" ca="1" si="44"/>
        <v>0</v>
      </c>
      <c r="BL120" s="31">
        <f t="shared" ca="1" si="45"/>
        <v>0</v>
      </c>
      <c r="BM120" s="32">
        <f t="shared" ca="1" si="58"/>
        <v>-2.3283064365386963E-10</v>
      </c>
      <c r="BN120" s="32">
        <f t="shared" ca="1" si="46"/>
        <v>1.0000000009313226E-2</v>
      </c>
      <c r="BO120" s="32">
        <f t="shared" ca="1" si="47"/>
        <v>0</v>
      </c>
      <c r="BP120" s="32">
        <f t="shared" ca="1" si="48"/>
        <v>1.0000000009313226E-2</v>
      </c>
      <c r="BQ120" s="32">
        <f t="shared" ca="1" si="49"/>
        <v>-1.0000000009313226E-2</v>
      </c>
      <c r="BR120" s="32">
        <f t="shared" ca="1" si="50"/>
        <v>0</v>
      </c>
      <c r="BS120" s="32">
        <f t="shared" ca="1" si="51"/>
        <v>1.1641532182693481E-10</v>
      </c>
      <c r="BT120" s="32">
        <f t="shared" ca="1" si="52"/>
        <v>0</v>
      </c>
      <c r="BU120" s="32">
        <f t="shared" ca="1" si="53"/>
        <v>0</v>
      </c>
      <c r="BV120" s="32">
        <f t="shared" ca="1" si="54"/>
        <v>0</v>
      </c>
      <c r="BW120" s="32">
        <f t="shared" ca="1" si="55"/>
        <v>0</v>
      </c>
      <c r="BX120" s="32">
        <f t="shared" ca="1" si="56"/>
        <v>1.9999999771243893E-2</v>
      </c>
    </row>
    <row r="121" spans="1:76">
      <c r="A121" t="s">
        <v>470</v>
      </c>
      <c r="B121" s="1" t="s">
        <v>29</v>
      </c>
      <c r="C121" t="str">
        <f t="shared" ca="1" si="33"/>
        <v>SD6</v>
      </c>
      <c r="D121" t="str">
        <f t="shared" ca="1" si="34"/>
        <v>Sundance #6</v>
      </c>
      <c r="E121" s="31">
        <f ca="1">'Module C Corrected'!CW121-'Module C Initial'!CW121</f>
        <v>2084.5999999998603</v>
      </c>
      <c r="F121" s="31">
        <f ca="1">'Module C Corrected'!CX121-'Module C Initial'!CX121</f>
        <v>1216.6700000000419</v>
      </c>
      <c r="G121" s="31">
        <f ca="1">'Module C Corrected'!CY121-'Module C Initial'!CY121</f>
        <v>837.57000000006519</v>
      </c>
      <c r="H121" s="31">
        <f ca="1">'Module C Corrected'!CZ121-'Module C Initial'!CZ121</f>
        <v>749.70000000006985</v>
      </c>
      <c r="I121" s="31">
        <f ca="1">'Module C Corrected'!DA121-'Module C Initial'!DA121</f>
        <v>802.72999999998137</v>
      </c>
      <c r="J121" s="31">
        <f ca="1">'Module C Corrected'!DB121-'Module C Initial'!DB121</f>
        <v>784.70000000006985</v>
      </c>
      <c r="K121" s="31">
        <f ca="1">'Module C Corrected'!DC121-'Module C Initial'!DC121</f>
        <v>919.30000000004657</v>
      </c>
      <c r="L121" s="31">
        <f ca="1">'Module C Corrected'!DD121-'Module C Initial'!DD121</f>
        <v>533.79999999998836</v>
      </c>
      <c r="M121" s="31">
        <f ca="1">'Module C Corrected'!DE121-'Module C Initial'!DE121</f>
        <v>1907.0300000000279</v>
      </c>
      <c r="N121" s="31">
        <f ca="1">'Module C Corrected'!DF121-'Module C Initial'!DF121</f>
        <v>919.94999999995343</v>
      </c>
      <c r="O121" s="31">
        <f ca="1">'Module C Corrected'!DG121-'Module C Initial'!DG121</f>
        <v>1250.4500000000698</v>
      </c>
      <c r="P121" s="31">
        <f ca="1">'Module C Corrected'!DH121-'Module C Initial'!DH121</f>
        <v>1357.859999999986</v>
      </c>
      <c r="Q121" s="32">
        <f ca="1">'Module C Corrected'!DI121-'Module C Initial'!DI121</f>
        <v>104.22999999999956</v>
      </c>
      <c r="R121" s="32">
        <f ca="1">'Module C Corrected'!DJ121-'Module C Initial'!DJ121</f>
        <v>60.840000000000146</v>
      </c>
      <c r="S121" s="32">
        <f ca="1">'Module C Corrected'!DK121-'Module C Initial'!DK121</f>
        <v>41.8799999999992</v>
      </c>
      <c r="T121" s="32">
        <f ca="1">'Module C Corrected'!DL121-'Module C Initial'!DL121</f>
        <v>37.490000000000691</v>
      </c>
      <c r="U121" s="32">
        <f ca="1">'Module C Corrected'!DM121-'Module C Initial'!DM121</f>
        <v>40.130000000000109</v>
      </c>
      <c r="V121" s="32">
        <f ca="1">'Module C Corrected'!DN121-'Module C Initial'!DN121</f>
        <v>39.239999999999782</v>
      </c>
      <c r="W121" s="32">
        <f ca="1">'Module C Corrected'!DO121-'Module C Initial'!DO121</f>
        <v>45.960000000000036</v>
      </c>
      <c r="X121" s="32">
        <f ca="1">'Module C Corrected'!DP121-'Module C Initial'!DP121</f>
        <v>26.690000000000055</v>
      </c>
      <c r="Y121" s="32">
        <f ca="1">'Module C Corrected'!DQ121-'Module C Initial'!DQ121</f>
        <v>95.350000000000364</v>
      </c>
      <c r="Z121" s="32">
        <f ca="1">'Module C Corrected'!DR121-'Module C Initial'!DR121</f>
        <v>46</v>
      </c>
      <c r="AA121" s="32">
        <f ca="1">'Module C Corrected'!DS121-'Module C Initial'!DS121</f>
        <v>62.519999999999527</v>
      </c>
      <c r="AB121" s="32">
        <f ca="1">'Module C Corrected'!DT121-'Module C Initial'!DT121</f>
        <v>67.889999999999418</v>
      </c>
      <c r="AC121" s="31">
        <f ca="1">'Module C Corrected'!DU121-'Module C Initial'!DU121</f>
        <v>671.60000000000582</v>
      </c>
      <c r="AD121" s="31">
        <f ca="1">'Module C Corrected'!DV121-'Module C Initial'!DV121</f>
        <v>389.13000000000466</v>
      </c>
      <c r="AE121" s="31">
        <f ca="1">'Module C Corrected'!DW121-'Module C Initial'!DW121</f>
        <v>266.11999999999898</v>
      </c>
      <c r="AF121" s="31">
        <f ca="1">'Module C Corrected'!DX121-'Module C Initial'!DX121</f>
        <v>236.76000000000204</v>
      </c>
      <c r="AG121" s="31">
        <f ca="1">'Module C Corrected'!DY121-'Module C Initial'!DY121</f>
        <v>252.18999999999869</v>
      </c>
      <c r="AH121" s="31">
        <f ca="1">'Module C Corrected'!DZ121-'Module C Initial'!DZ121</f>
        <v>245.20000000000073</v>
      </c>
      <c r="AI121" s="31">
        <f ca="1">'Module C Corrected'!EA121-'Module C Initial'!EA121</f>
        <v>285.73999999999796</v>
      </c>
      <c r="AJ121" s="31">
        <f ca="1">'Module C Corrected'!EB121-'Module C Initial'!EB121</f>
        <v>165.0099999999984</v>
      </c>
      <c r="AK121" s="31">
        <f ca="1">'Module C Corrected'!EC121-'Module C Initial'!EC121</f>
        <v>586.27999999999884</v>
      </c>
      <c r="AL121" s="31">
        <f ca="1">'Module C Corrected'!ED121-'Module C Initial'!ED121</f>
        <v>281.30000000000291</v>
      </c>
      <c r="AM121" s="31">
        <f ca="1">'Module C Corrected'!EE121-'Module C Initial'!EE121</f>
        <v>380.25</v>
      </c>
      <c r="AN121" s="31">
        <f ca="1">'Module C Corrected'!EF121-'Module C Initial'!EF121</f>
        <v>410.68000000000029</v>
      </c>
      <c r="AO121" s="32">
        <f t="shared" ca="1" si="61"/>
        <v>2860.4299999998657</v>
      </c>
      <c r="AP121" s="32">
        <f t="shared" ca="1" si="61"/>
        <v>1666.6400000000467</v>
      </c>
      <c r="AQ121" s="32">
        <f t="shared" ca="1" si="61"/>
        <v>1145.5700000000634</v>
      </c>
      <c r="AR121" s="32">
        <f t="shared" ca="1" si="60"/>
        <v>1023.9500000000726</v>
      </c>
      <c r="AS121" s="32">
        <f t="shared" ca="1" si="60"/>
        <v>1095.0499999999802</v>
      </c>
      <c r="AT121" s="32">
        <f t="shared" ca="1" si="60"/>
        <v>1069.1400000000704</v>
      </c>
      <c r="AU121" s="32">
        <f t="shared" ca="1" si="59"/>
        <v>1251.0000000000446</v>
      </c>
      <c r="AV121" s="32">
        <f t="shared" ca="1" si="59"/>
        <v>725.49999999998681</v>
      </c>
      <c r="AW121" s="32">
        <f t="shared" ca="1" si="59"/>
        <v>2588.6600000000271</v>
      </c>
      <c r="AX121" s="32">
        <f t="shared" ca="1" si="59"/>
        <v>1247.2499999999563</v>
      </c>
      <c r="AY121" s="32">
        <f t="shared" ca="1" si="59"/>
        <v>1693.2200000000694</v>
      </c>
      <c r="AZ121" s="32">
        <f t="shared" ca="1" si="59"/>
        <v>1836.4299999999857</v>
      </c>
      <c r="BA121" s="31">
        <f t="shared" ca="1" si="57"/>
        <v>24.42</v>
      </c>
      <c r="BB121" s="31">
        <f t="shared" ca="1" si="35"/>
        <v>14.25</v>
      </c>
      <c r="BC121" s="31">
        <f t="shared" ca="1" si="36"/>
        <v>9.81</v>
      </c>
      <c r="BD121" s="31">
        <f t="shared" ca="1" si="37"/>
        <v>8.7799999999999994</v>
      </c>
      <c r="BE121" s="31">
        <f t="shared" ca="1" si="38"/>
        <v>9.4</v>
      </c>
      <c r="BF121" s="31">
        <f t="shared" ca="1" si="39"/>
        <v>9.19</v>
      </c>
      <c r="BG121" s="31">
        <f t="shared" ca="1" si="40"/>
        <v>10.77</v>
      </c>
      <c r="BH121" s="31">
        <f t="shared" ca="1" si="41"/>
        <v>6.25</v>
      </c>
      <c r="BI121" s="31">
        <f t="shared" ca="1" si="42"/>
        <v>22.34</v>
      </c>
      <c r="BJ121" s="31">
        <f t="shared" ca="1" si="43"/>
        <v>10.77</v>
      </c>
      <c r="BK121" s="31">
        <f t="shared" ca="1" si="44"/>
        <v>14.65</v>
      </c>
      <c r="BL121" s="31">
        <f t="shared" ca="1" si="45"/>
        <v>15.9</v>
      </c>
      <c r="BM121" s="32">
        <f t="shared" ca="1" si="58"/>
        <v>2884.8499999998658</v>
      </c>
      <c r="BN121" s="32">
        <f t="shared" ca="1" si="46"/>
        <v>1680.8900000000467</v>
      </c>
      <c r="BO121" s="32">
        <f t="shared" ca="1" si="47"/>
        <v>1155.3800000000633</v>
      </c>
      <c r="BP121" s="32">
        <f t="shared" ca="1" si="48"/>
        <v>1032.7300000000726</v>
      </c>
      <c r="BQ121" s="32">
        <f t="shared" ca="1" si="49"/>
        <v>1104.4499999999803</v>
      </c>
      <c r="BR121" s="32">
        <f t="shared" ca="1" si="50"/>
        <v>1078.3300000000704</v>
      </c>
      <c r="BS121" s="32">
        <f t="shared" ca="1" si="51"/>
        <v>1261.7700000000445</v>
      </c>
      <c r="BT121" s="32">
        <f t="shared" ca="1" si="52"/>
        <v>731.74999999998681</v>
      </c>
      <c r="BU121" s="32">
        <f t="shared" ca="1" si="53"/>
        <v>2611.0000000000273</v>
      </c>
      <c r="BV121" s="32">
        <f t="shared" ca="1" si="54"/>
        <v>1258.0199999999563</v>
      </c>
      <c r="BW121" s="32">
        <f t="shared" ca="1" si="55"/>
        <v>1707.8700000000695</v>
      </c>
      <c r="BX121" s="32">
        <f t="shared" ca="1" si="56"/>
        <v>1852.3299999999858</v>
      </c>
    </row>
    <row r="122" spans="1:76">
      <c r="A122" t="s">
        <v>548</v>
      </c>
      <c r="B122" s="1" t="s">
        <v>397</v>
      </c>
      <c r="C122" t="str">
        <f t="shared" ca="1" si="33"/>
        <v>BCHIMP</v>
      </c>
      <c r="D122" t="str">
        <f t="shared" ca="1" si="34"/>
        <v>Alberta-BC Intertie - Import</v>
      </c>
      <c r="E122" s="31">
        <f ca="1">'Module C Corrected'!CW122-'Module C Initial'!CW122</f>
        <v>0</v>
      </c>
      <c r="F122" s="31">
        <f ca="1">'Module C Corrected'!CX122-'Module C Initial'!CX122</f>
        <v>0</v>
      </c>
      <c r="G122" s="31">
        <f ca="1">'Module C Corrected'!CY122-'Module C Initial'!CY122</f>
        <v>0</v>
      </c>
      <c r="H122" s="31">
        <f ca="1">'Module C Corrected'!CZ122-'Module C Initial'!CZ122</f>
        <v>0</v>
      </c>
      <c r="I122" s="31">
        <f ca="1">'Module C Corrected'!DA122-'Module C Initial'!DA122</f>
        <v>0</v>
      </c>
      <c r="J122" s="31">
        <f ca="1">'Module C Corrected'!DB122-'Module C Initial'!DB122</f>
        <v>0</v>
      </c>
      <c r="K122" s="31">
        <f ca="1">'Module C Corrected'!DC122-'Module C Initial'!DC122</f>
        <v>0.57000000000000028</v>
      </c>
      <c r="L122" s="31">
        <f ca="1">'Module C Corrected'!DD122-'Module C Initial'!DD122</f>
        <v>0</v>
      </c>
      <c r="M122" s="31">
        <f ca="1">'Module C Corrected'!DE122-'Module C Initial'!DE122</f>
        <v>0</v>
      </c>
      <c r="N122" s="31">
        <f ca="1">'Module C Corrected'!DF122-'Module C Initial'!DF122</f>
        <v>0</v>
      </c>
      <c r="O122" s="31">
        <f ca="1">'Module C Corrected'!DG122-'Module C Initial'!DG122</f>
        <v>0</v>
      </c>
      <c r="P122" s="31">
        <f ca="1">'Module C Corrected'!DH122-'Module C Initial'!DH122</f>
        <v>0</v>
      </c>
      <c r="Q122" s="32">
        <f ca="1">'Module C Corrected'!DI122-'Module C Initial'!DI122</f>
        <v>0</v>
      </c>
      <c r="R122" s="32">
        <f ca="1">'Module C Corrected'!DJ122-'Module C Initial'!DJ122</f>
        <v>0</v>
      </c>
      <c r="S122" s="32">
        <f ca="1">'Module C Corrected'!DK122-'Module C Initial'!DK122</f>
        <v>0</v>
      </c>
      <c r="T122" s="32">
        <f ca="1">'Module C Corrected'!DL122-'Module C Initial'!DL122</f>
        <v>0</v>
      </c>
      <c r="U122" s="32">
        <f ca="1">'Module C Corrected'!DM122-'Module C Initial'!DM122</f>
        <v>0</v>
      </c>
      <c r="V122" s="32">
        <f ca="1">'Module C Corrected'!DN122-'Module C Initial'!DN122</f>
        <v>0</v>
      </c>
      <c r="W122" s="32">
        <f ca="1">'Module C Corrected'!DO122-'Module C Initial'!DO122</f>
        <v>2.9999999999999805E-2</v>
      </c>
      <c r="X122" s="32">
        <f ca="1">'Module C Corrected'!DP122-'Module C Initial'!DP122</f>
        <v>0</v>
      </c>
      <c r="Y122" s="32">
        <f ca="1">'Module C Corrected'!DQ122-'Module C Initial'!DQ122</f>
        <v>0</v>
      </c>
      <c r="Z122" s="32">
        <f ca="1">'Module C Corrected'!DR122-'Module C Initial'!DR122</f>
        <v>0</v>
      </c>
      <c r="AA122" s="32">
        <f ca="1">'Module C Corrected'!DS122-'Module C Initial'!DS122</f>
        <v>0</v>
      </c>
      <c r="AB122" s="32">
        <f ca="1">'Module C Corrected'!DT122-'Module C Initial'!DT122</f>
        <v>0</v>
      </c>
      <c r="AC122" s="31">
        <f ca="1">'Module C Corrected'!DU122-'Module C Initial'!DU122</f>
        <v>0</v>
      </c>
      <c r="AD122" s="31">
        <f ca="1">'Module C Corrected'!DV122-'Module C Initial'!DV122</f>
        <v>0</v>
      </c>
      <c r="AE122" s="31">
        <f ca="1">'Module C Corrected'!DW122-'Module C Initial'!DW122</f>
        <v>0</v>
      </c>
      <c r="AF122" s="31">
        <f ca="1">'Module C Corrected'!DX122-'Module C Initial'!DX122</f>
        <v>0</v>
      </c>
      <c r="AG122" s="31">
        <f ca="1">'Module C Corrected'!DY122-'Module C Initial'!DY122</f>
        <v>0</v>
      </c>
      <c r="AH122" s="31">
        <f ca="1">'Module C Corrected'!DZ122-'Module C Initial'!DZ122</f>
        <v>0</v>
      </c>
      <c r="AI122" s="31">
        <f ca="1">'Module C Corrected'!EA122-'Module C Initial'!EA122</f>
        <v>0.17999999999999972</v>
      </c>
      <c r="AJ122" s="31">
        <f ca="1">'Module C Corrected'!EB122-'Module C Initial'!EB122</f>
        <v>0</v>
      </c>
      <c r="AK122" s="31">
        <f ca="1">'Module C Corrected'!EC122-'Module C Initial'!EC122</f>
        <v>0</v>
      </c>
      <c r="AL122" s="31">
        <f ca="1">'Module C Corrected'!ED122-'Module C Initial'!ED122</f>
        <v>0</v>
      </c>
      <c r="AM122" s="31">
        <f ca="1">'Module C Corrected'!EE122-'Module C Initial'!EE122</f>
        <v>0</v>
      </c>
      <c r="AN122" s="31">
        <f ca="1">'Module C Corrected'!EF122-'Module C Initial'!EF122</f>
        <v>0</v>
      </c>
      <c r="AO122" s="32">
        <f t="shared" ca="1" si="61"/>
        <v>0</v>
      </c>
      <c r="AP122" s="32">
        <f t="shared" ca="1" si="61"/>
        <v>0</v>
      </c>
      <c r="AQ122" s="32">
        <f t="shared" ca="1" si="61"/>
        <v>0</v>
      </c>
      <c r="AR122" s="32">
        <f t="shared" ca="1" si="60"/>
        <v>0</v>
      </c>
      <c r="AS122" s="32">
        <f t="shared" ca="1" si="60"/>
        <v>0</v>
      </c>
      <c r="AT122" s="32">
        <f t="shared" ca="1" si="60"/>
        <v>0</v>
      </c>
      <c r="AU122" s="32">
        <f t="shared" ca="1" si="59"/>
        <v>0.7799999999999998</v>
      </c>
      <c r="AV122" s="32">
        <f t="shared" ca="1" si="59"/>
        <v>0</v>
      </c>
      <c r="AW122" s="32">
        <f t="shared" ca="1" si="59"/>
        <v>0</v>
      </c>
      <c r="AX122" s="32">
        <f t="shared" ca="1" si="59"/>
        <v>0</v>
      </c>
      <c r="AY122" s="32">
        <f t="shared" ca="1" si="59"/>
        <v>0</v>
      </c>
      <c r="AZ122" s="32">
        <f t="shared" ca="1" si="59"/>
        <v>0</v>
      </c>
      <c r="BA122" s="31">
        <f t="shared" ca="1" si="57"/>
        <v>0</v>
      </c>
      <c r="BB122" s="31">
        <f t="shared" ca="1" si="35"/>
        <v>0</v>
      </c>
      <c r="BC122" s="31">
        <f t="shared" ca="1" si="36"/>
        <v>0</v>
      </c>
      <c r="BD122" s="31">
        <f t="shared" ca="1" si="37"/>
        <v>0</v>
      </c>
      <c r="BE122" s="31">
        <f t="shared" ca="1" si="38"/>
        <v>0</v>
      </c>
      <c r="BF122" s="31">
        <f t="shared" ca="1" si="39"/>
        <v>0</v>
      </c>
      <c r="BG122" s="31">
        <f t="shared" ca="1" si="40"/>
        <v>0.01</v>
      </c>
      <c r="BH122" s="31">
        <f t="shared" ca="1" si="41"/>
        <v>0</v>
      </c>
      <c r="BI122" s="31">
        <f t="shared" ca="1" si="42"/>
        <v>0</v>
      </c>
      <c r="BJ122" s="31">
        <f t="shared" ca="1" si="43"/>
        <v>0</v>
      </c>
      <c r="BK122" s="31">
        <f t="shared" ca="1" si="44"/>
        <v>0</v>
      </c>
      <c r="BL122" s="31">
        <f t="shared" ca="1" si="45"/>
        <v>0</v>
      </c>
      <c r="BM122" s="32">
        <f t="shared" ca="1" si="58"/>
        <v>0</v>
      </c>
      <c r="BN122" s="32">
        <f t="shared" ca="1" si="46"/>
        <v>0</v>
      </c>
      <c r="BO122" s="32">
        <f t="shared" ca="1" si="47"/>
        <v>0</v>
      </c>
      <c r="BP122" s="32">
        <f t="shared" ca="1" si="48"/>
        <v>0</v>
      </c>
      <c r="BQ122" s="32">
        <f t="shared" ca="1" si="49"/>
        <v>0</v>
      </c>
      <c r="BR122" s="32">
        <f t="shared" ca="1" si="50"/>
        <v>0</v>
      </c>
      <c r="BS122" s="32">
        <f t="shared" ca="1" si="51"/>
        <v>0.78999999999999981</v>
      </c>
      <c r="BT122" s="32">
        <f t="shared" ca="1" si="52"/>
        <v>0</v>
      </c>
      <c r="BU122" s="32">
        <f t="shared" ca="1" si="53"/>
        <v>0</v>
      </c>
      <c r="BV122" s="32">
        <f t="shared" ca="1" si="54"/>
        <v>0</v>
      </c>
      <c r="BW122" s="32">
        <f t="shared" ca="1" si="55"/>
        <v>0</v>
      </c>
      <c r="BX122" s="32">
        <f t="shared" ca="1" si="56"/>
        <v>0</v>
      </c>
    </row>
    <row r="123" spans="1:76">
      <c r="A123" t="s">
        <v>437</v>
      </c>
      <c r="B123" s="1" t="s">
        <v>30</v>
      </c>
      <c r="C123" t="str">
        <f t="shared" ca="1" si="33"/>
        <v>SH1</v>
      </c>
      <c r="D123" t="str">
        <f t="shared" ca="1" si="34"/>
        <v>Sheerness #1</v>
      </c>
      <c r="E123" s="31">
        <f ca="1">'Module C Corrected'!CW123-'Module C Initial'!CW123</f>
        <v>9939.1899999999441</v>
      </c>
      <c r="F123" s="31">
        <f ca="1">'Module C Corrected'!CX123-'Module C Initial'!CX123</f>
        <v>4950.6999999999534</v>
      </c>
      <c r="G123" s="31">
        <f ca="1">'Module C Corrected'!CY123-'Module C Initial'!CY123</f>
        <v>4101.0300000000279</v>
      </c>
      <c r="H123" s="31">
        <f ca="1">'Module C Corrected'!CZ123-'Module C Initial'!CZ123</f>
        <v>2955.6000000000058</v>
      </c>
      <c r="I123" s="31">
        <f ca="1">'Module C Corrected'!DA123-'Module C Initial'!DA123</f>
        <v>2903.9499999999825</v>
      </c>
      <c r="J123" s="31">
        <f ca="1">'Module C Corrected'!DB123-'Module C Initial'!DB123</f>
        <v>2775.9000000000233</v>
      </c>
      <c r="K123" s="31">
        <f ca="1">'Module C Corrected'!DC123-'Module C Initial'!DC123</f>
        <v>3137.6499999999942</v>
      </c>
      <c r="L123" s="31">
        <f ca="1">'Module C Corrected'!DD123-'Module C Initial'!DD123</f>
        <v>2574.359999999986</v>
      </c>
      <c r="M123" s="31">
        <f ca="1">'Module C Corrected'!DE123-'Module C Initial'!DE123</f>
        <v>7440.679999999993</v>
      </c>
      <c r="N123" s="31">
        <f ca="1">'Module C Corrected'!DF123-'Module C Initial'!DF123</f>
        <v>3187.0699999999779</v>
      </c>
      <c r="O123" s="31">
        <f ca="1">'Module C Corrected'!DG123-'Module C Initial'!DG123</f>
        <v>4950.0100000000093</v>
      </c>
      <c r="P123" s="31">
        <f ca="1">'Module C Corrected'!DH123-'Module C Initial'!DH123</f>
        <v>5413.4000000000815</v>
      </c>
      <c r="Q123" s="32">
        <f ca="1">'Module C Corrected'!DI123-'Module C Initial'!DI123</f>
        <v>496.95999999999913</v>
      </c>
      <c r="R123" s="32">
        <f ca="1">'Module C Corrected'!DJ123-'Module C Initial'!DJ123</f>
        <v>247.52999999999975</v>
      </c>
      <c r="S123" s="32">
        <f ca="1">'Module C Corrected'!DK123-'Module C Initial'!DK123</f>
        <v>205.05000000000018</v>
      </c>
      <c r="T123" s="32">
        <f ca="1">'Module C Corrected'!DL123-'Module C Initial'!DL123</f>
        <v>147.77999999999975</v>
      </c>
      <c r="U123" s="32">
        <f ca="1">'Module C Corrected'!DM123-'Module C Initial'!DM123</f>
        <v>145.1899999999996</v>
      </c>
      <c r="V123" s="32">
        <f ca="1">'Module C Corrected'!DN123-'Module C Initial'!DN123</f>
        <v>138.78999999999996</v>
      </c>
      <c r="W123" s="32">
        <f ca="1">'Module C Corrected'!DO123-'Module C Initial'!DO123</f>
        <v>156.88000000000011</v>
      </c>
      <c r="X123" s="32">
        <f ca="1">'Module C Corrected'!DP123-'Module C Initial'!DP123</f>
        <v>128.72000000000025</v>
      </c>
      <c r="Y123" s="32">
        <f ca="1">'Module C Corrected'!DQ123-'Module C Initial'!DQ123</f>
        <v>372.02999999999884</v>
      </c>
      <c r="Z123" s="32">
        <f ca="1">'Module C Corrected'!DR123-'Module C Initial'!DR123</f>
        <v>159.34999999999945</v>
      </c>
      <c r="AA123" s="32">
        <f ca="1">'Module C Corrected'!DS123-'Module C Initial'!DS123</f>
        <v>247.5</v>
      </c>
      <c r="AB123" s="32">
        <f ca="1">'Module C Corrected'!DT123-'Module C Initial'!DT123</f>
        <v>270.67000000000098</v>
      </c>
      <c r="AC123" s="31">
        <f ca="1">'Module C Corrected'!DU123-'Module C Initial'!DU123</f>
        <v>3202.1100000000006</v>
      </c>
      <c r="AD123" s="31">
        <f ca="1">'Module C Corrected'!DV123-'Module C Initial'!DV123</f>
        <v>1583.4100000000035</v>
      </c>
      <c r="AE123" s="31">
        <f ca="1">'Module C Corrected'!DW123-'Module C Initial'!DW123</f>
        <v>1303</v>
      </c>
      <c r="AF123" s="31">
        <f ca="1">'Module C Corrected'!DX123-'Module C Initial'!DX123</f>
        <v>933.41999999999825</v>
      </c>
      <c r="AG123" s="31">
        <f ca="1">'Module C Corrected'!DY123-'Module C Initial'!DY123</f>
        <v>912.32999999999811</v>
      </c>
      <c r="AH123" s="31">
        <f ca="1">'Module C Corrected'!DZ123-'Module C Initial'!DZ123</f>
        <v>867.38999999999942</v>
      </c>
      <c r="AI123" s="31">
        <f ca="1">'Module C Corrected'!EA123-'Module C Initial'!EA123</f>
        <v>975.27000000000044</v>
      </c>
      <c r="AJ123" s="31">
        <f ca="1">'Module C Corrected'!EB123-'Module C Initial'!EB123</f>
        <v>795.80999999999767</v>
      </c>
      <c r="AK123" s="31">
        <f ca="1">'Module C Corrected'!EC123-'Module C Initial'!EC123</f>
        <v>2287.4900000000052</v>
      </c>
      <c r="AL123" s="31">
        <f ca="1">'Module C Corrected'!ED123-'Module C Initial'!ED123</f>
        <v>974.56000000000131</v>
      </c>
      <c r="AM123" s="31">
        <f ca="1">'Module C Corrected'!EE123-'Module C Initial'!EE123</f>
        <v>1505.2400000000052</v>
      </c>
      <c r="AN123" s="31">
        <f ca="1">'Module C Corrected'!EF123-'Module C Initial'!EF123</f>
        <v>1637.25</v>
      </c>
      <c r="AO123" s="32">
        <f t="shared" ca="1" si="61"/>
        <v>13638.259999999944</v>
      </c>
      <c r="AP123" s="32">
        <f t="shared" ca="1" si="61"/>
        <v>6781.6399999999567</v>
      </c>
      <c r="AQ123" s="32">
        <f t="shared" ca="1" si="61"/>
        <v>5609.0800000000281</v>
      </c>
      <c r="AR123" s="32">
        <f t="shared" ca="1" si="60"/>
        <v>4036.8000000000038</v>
      </c>
      <c r="AS123" s="32">
        <f t="shared" ca="1" si="60"/>
        <v>3961.4699999999802</v>
      </c>
      <c r="AT123" s="32">
        <f t="shared" ca="1" si="60"/>
        <v>3782.0800000000227</v>
      </c>
      <c r="AU123" s="32">
        <f t="shared" ca="1" si="59"/>
        <v>4269.7999999999947</v>
      </c>
      <c r="AV123" s="32">
        <f t="shared" ca="1" si="59"/>
        <v>3498.889999999984</v>
      </c>
      <c r="AW123" s="32">
        <f t="shared" ca="1" si="59"/>
        <v>10100.199999999997</v>
      </c>
      <c r="AX123" s="32">
        <f t="shared" ca="1" si="59"/>
        <v>4320.9799999999786</v>
      </c>
      <c r="AY123" s="32">
        <f t="shared" ca="1" si="59"/>
        <v>6702.7500000000146</v>
      </c>
      <c r="AZ123" s="32">
        <f t="shared" ca="1" si="59"/>
        <v>7321.3200000000825</v>
      </c>
      <c r="BA123" s="31">
        <f t="shared" ca="1" si="57"/>
        <v>116.41</v>
      </c>
      <c r="BB123" s="31">
        <f t="shared" ca="1" si="35"/>
        <v>57.98</v>
      </c>
      <c r="BC123" s="31">
        <f t="shared" ca="1" si="36"/>
        <v>48.03</v>
      </c>
      <c r="BD123" s="31">
        <f t="shared" ca="1" si="37"/>
        <v>34.619999999999997</v>
      </c>
      <c r="BE123" s="31">
        <f t="shared" ca="1" si="38"/>
        <v>34.01</v>
      </c>
      <c r="BF123" s="31">
        <f t="shared" ca="1" si="39"/>
        <v>32.51</v>
      </c>
      <c r="BG123" s="31">
        <f t="shared" ca="1" si="40"/>
        <v>36.75</v>
      </c>
      <c r="BH123" s="31">
        <f t="shared" ca="1" si="41"/>
        <v>30.15</v>
      </c>
      <c r="BI123" s="31">
        <f t="shared" ca="1" si="42"/>
        <v>87.15</v>
      </c>
      <c r="BJ123" s="31">
        <f t="shared" ca="1" si="43"/>
        <v>37.33</v>
      </c>
      <c r="BK123" s="31">
        <f t="shared" ca="1" si="44"/>
        <v>57.98</v>
      </c>
      <c r="BL123" s="31">
        <f t="shared" ca="1" si="45"/>
        <v>63.4</v>
      </c>
      <c r="BM123" s="32">
        <f t="shared" ca="1" si="58"/>
        <v>13754.669999999944</v>
      </c>
      <c r="BN123" s="32">
        <f t="shared" ca="1" si="46"/>
        <v>6839.6199999999562</v>
      </c>
      <c r="BO123" s="32">
        <f t="shared" ca="1" si="47"/>
        <v>5657.1100000000279</v>
      </c>
      <c r="BP123" s="32">
        <f t="shared" ca="1" si="48"/>
        <v>4071.4200000000037</v>
      </c>
      <c r="BQ123" s="32">
        <f t="shared" ca="1" si="49"/>
        <v>3995.4799999999805</v>
      </c>
      <c r="BR123" s="32">
        <f t="shared" ca="1" si="50"/>
        <v>3814.5900000000229</v>
      </c>
      <c r="BS123" s="32">
        <f t="shared" ca="1" si="51"/>
        <v>4306.5499999999947</v>
      </c>
      <c r="BT123" s="32">
        <f t="shared" ca="1" si="52"/>
        <v>3529.039999999984</v>
      </c>
      <c r="BU123" s="32">
        <f t="shared" ca="1" si="53"/>
        <v>10187.349999999997</v>
      </c>
      <c r="BV123" s="32">
        <f t="shared" ca="1" si="54"/>
        <v>4358.3099999999786</v>
      </c>
      <c r="BW123" s="32">
        <f t="shared" ca="1" si="55"/>
        <v>6760.7300000000141</v>
      </c>
      <c r="BX123" s="32">
        <f t="shared" ca="1" si="56"/>
        <v>7384.7200000000821</v>
      </c>
    </row>
    <row r="124" spans="1:76">
      <c r="A124" t="s">
        <v>437</v>
      </c>
      <c r="B124" s="1" t="s">
        <v>31</v>
      </c>
      <c r="C124" t="str">
        <f t="shared" ca="1" si="33"/>
        <v>SH2</v>
      </c>
      <c r="D124" t="str">
        <f t="shared" ca="1" si="34"/>
        <v>Sheerness #2</v>
      </c>
      <c r="E124" s="31">
        <f ca="1">'Module C Corrected'!CW124-'Module C Initial'!CW124</f>
        <v>4357</v>
      </c>
      <c r="F124" s="31">
        <f ca="1">'Module C Corrected'!CX124-'Module C Initial'!CX124</f>
        <v>1971.3499999999913</v>
      </c>
      <c r="G124" s="31">
        <f ca="1">'Module C Corrected'!CY124-'Module C Initial'!CY124</f>
        <v>5268.1699999999255</v>
      </c>
      <c r="H124" s="31">
        <f ca="1">'Module C Corrected'!CZ124-'Module C Initial'!CZ124</f>
        <v>3426.890000000014</v>
      </c>
      <c r="I124" s="31">
        <f ca="1">'Module C Corrected'!DA124-'Module C Initial'!DA124</f>
        <v>3013.2000000000116</v>
      </c>
      <c r="J124" s="31">
        <f ca="1">'Module C Corrected'!DB124-'Module C Initial'!DB124</f>
        <v>3360.179999999993</v>
      </c>
      <c r="K124" s="31">
        <f ca="1">'Module C Corrected'!DC124-'Module C Initial'!DC124</f>
        <v>4316.5300000000279</v>
      </c>
      <c r="L124" s="31">
        <f ca="1">'Module C Corrected'!DD124-'Module C Initial'!DD124</f>
        <v>3398.429999999993</v>
      </c>
      <c r="M124" s="31">
        <f ca="1">'Module C Corrected'!DE124-'Module C Initial'!DE124</f>
        <v>9138.6900000000605</v>
      </c>
      <c r="N124" s="31">
        <f ca="1">'Module C Corrected'!DF124-'Module C Initial'!DF124</f>
        <v>3797.4500000000407</v>
      </c>
      <c r="O124" s="31">
        <f ca="1">'Module C Corrected'!DG124-'Module C Initial'!DG124</f>
        <v>5396.6999999999534</v>
      </c>
      <c r="P124" s="31">
        <f ca="1">'Module C Corrected'!DH124-'Module C Initial'!DH124</f>
        <v>6238.7800000000279</v>
      </c>
      <c r="Q124" s="32">
        <f ca="1">'Module C Corrected'!DI124-'Module C Initial'!DI124</f>
        <v>217.84999999999991</v>
      </c>
      <c r="R124" s="32">
        <f ca="1">'Module C Corrected'!DJ124-'Module C Initial'!DJ124</f>
        <v>98.569999999999936</v>
      </c>
      <c r="S124" s="32">
        <f ca="1">'Module C Corrected'!DK124-'Module C Initial'!DK124</f>
        <v>263.40999999999985</v>
      </c>
      <c r="T124" s="32">
        <f ca="1">'Module C Corrected'!DL124-'Module C Initial'!DL124</f>
        <v>171.34000000000015</v>
      </c>
      <c r="U124" s="32">
        <f ca="1">'Module C Corrected'!DM124-'Module C Initial'!DM124</f>
        <v>150.66000000000008</v>
      </c>
      <c r="V124" s="32">
        <f ca="1">'Module C Corrected'!DN124-'Module C Initial'!DN124</f>
        <v>168.01000000000022</v>
      </c>
      <c r="W124" s="32">
        <f ca="1">'Module C Corrected'!DO124-'Module C Initial'!DO124</f>
        <v>215.82999999999993</v>
      </c>
      <c r="X124" s="32">
        <f ca="1">'Module C Corrected'!DP124-'Module C Initial'!DP124</f>
        <v>169.93000000000029</v>
      </c>
      <c r="Y124" s="32">
        <f ca="1">'Module C Corrected'!DQ124-'Module C Initial'!DQ124</f>
        <v>456.94000000000051</v>
      </c>
      <c r="Z124" s="32">
        <f ca="1">'Module C Corrected'!DR124-'Module C Initial'!DR124</f>
        <v>189.86999999999989</v>
      </c>
      <c r="AA124" s="32">
        <f ca="1">'Module C Corrected'!DS124-'Module C Initial'!DS124</f>
        <v>269.84000000000015</v>
      </c>
      <c r="AB124" s="32">
        <f ca="1">'Module C Corrected'!DT124-'Module C Initial'!DT124</f>
        <v>311.94000000000005</v>
      </c>
      <c r="AC124" s="31">
        <f ca="1">'Module C Corrected'!DU124-'Module C Initial'!DU124</f>
        <v>1403.7000000000007</v>
      </c>
      <c r="AD124" s="31">
        <f ca="1">'Module C Corrected'!DV124-'Module C Initial'!DV124</f>
        <v>630.50999999999931</v>
      </c>
      <c r="AE124" s="31">
        <f ca="1">'Module C Corrected'!DW124-'Module C Initial'!DW124</f>
        <v>1673.8199999999997</v>
      </c>
      <c r="AF124" s="31">
        <f ca="1">'Module C Corrected'!DX124-'Module C Initial'!DX124</f>
        <v>1082.2600000000002</v>
      </c>
      <c r="AG124" s="31">
        <f ca="1">'Module C Corrected'!DY124-'Module C Initial'!DY124</f>
        <v>946.64999999999964</v>
      </c>
      <c r="AH124" s="31">
        <f ca="1">'Module C Corrected'!DZ124-'Module C Initial'!DZ124</f>
        <v>1049.9599999999991</v>
      </c>
      <c r="AI124" s="31">
        <f ca="1">'Module C Corrected'!EA124-'Module C Initial'!EA124</f>
        <v>1341.7000000000007</v>
      </c>
      <c r="AJ124" s="31">
        <f ca="1">'Module C Corrected'!EB124-'Module C Initial'!EB124</f>
        <v>1050.5599999999995</v>
      </c>
      <c r="AK124" s="31">
        <f ca="1">'Module C Corrected'!EC124-'Module C Initial'!EC124</f>
        <v>2809.510000000002</v>
      </c>
      <c r="AL124" s="31">
        <f ca="1">'Module C Corrected'!ED124-'Module C Initial'!ED124</f>
        <v>1161.2099999999991</v>
      </c>
      <c r="AM124" s="31">
        <f ca="1">'Module C Corrected'!EE124-'Module C Initial'!EE124</f>
        <v>1641.0699999999997</v>
      </c>
      <c r="AN124" s="31">
        <f ca="1">'Module C Corrected'!EF124-'Module C Initial'!EF124</f>
        <v>1886.880000000001</v>
      </c>
      <c r="AO124" s="32">
        <f t="shared" ca="1" si="61"/>
        <v>5978.5500000000011</v>
      </c>
      <c r="AP124" s="32">
        <f t="shared" ca="1" si="61"/>
        <v>2700.4299999999903</v>
      </c>
      <c r="AQ124" s="32">
        <f t="shared" ca="1" si="61"/>
        <v>7205.3999999999251</v>
      </c>
      <c r="AR124" s="32">
        <f t="shared" ca="1" si="60"/>
        <v>4680.4900000000143</v>
      </c>
      <c r="AS124" s="32">
        <f t="shared" ca="1" si="60"/>
        <v>4110.5100000000111</v>
      </c>
      <c r="AT124" s="32">
        <f t="shared" ca="1" si="60"/>
        <v>4578.1499999999924</v>
      </c>
      <c r="AU124" s="32">
        <f t="shared" ca="1" si="59"/>
        <v>5874.0600000000286</v>
      </c>
      <c r="AV124" s="32">
        <f t="shared" ca="1" si="59"/>
        <v>4618.9199999999928</v>
      </c>
      <c r="AW124" s="32">
        <f t="shared" ca="1" si="59"/>
        <v>12405.140000000063</v>
      </c>
      <c r="AX124" s="32">
        <f t="shared" ca="1" si="59"/>
        <v>5148.5300000000398</v>
      </c>
      <c r="AY124" s="32">
        <f t="shared" ca="1" si="59"/>
        <v>7307.6099999999533</v>
      </c>
      <c r="AZ124" s="32">
        <f t="shared" ca="1" si="59"/>
        <v>8437.6000000000295</v>
      </c>
      <c r="BA124" s="31">
        <f t="shared" ca="1" si="57"/>
        <v>51.03</v>
      </c>
      <c r="BB124" s="31">
        <f t="shared" ca="1" si="35"/>
        <v>23.09</v>
      </c>
      <c r="BC124" s="31">
        <f t="shared" ca="1" si="36"/>
        <v>61.7</v>
      </c>
      <c r="BD124" s="31">
        <f t="shared" ca="1" si="37"/>
        <v>40.14</v>
      </c>
      <c r="BE124" s="31">
        <f t="shared" ca="1" si="38"/>
        <v>35.29</v>
      </c>
      <c r="BF124" s="31">
        <f t="shared" ca="1" si="39"/>
        <v>39.36</v>
      </c>
      <c r="BG124" s="31">
        <f t="shared" ca="1" si="40"/>
        <v>50.56</v>
      </c>
      <c r="BH124" s="31">
        <f t="shared" ca="1" si="41"/>
        <v>39.799999999999997</v>
      </c>
      <c r="BI124" s="31">
        <f t="shared" ca="1" si="42"/>
        <v>107.03</v>
      </c>
      <c r="BJ124" s="31">
        <f t="shared" ca="1" si="43"/>
        <v>44.48</v>
      </c>
      <c r="BK124" s="31">
        <f t="shared" ca="1" si="44"/>
        <v>63.21</v>
      </c>
      <c r="BL124" s="31">
        <f t="shared" ca="1" si="45"/>
        <v>73.069999999999993</v>
      </c>
      <c r="BM124" s="32">
        <f t="shared" ca="1" si="58"/>
        <v>6029.5800000000008</v>
      </c>
      <c r="BN124" s="32">
        <f t="shared" ca="1" si="46"/>
        <v>2723.5199999999904</v>
      </c>
      <c r="BO124" s="32">
        <f t="shared" ca="1" si="47"/>
        <v>7267.0999999999249</v>
      </c>
      <c r="BP124" s="32">
        <f t="shared" ca="1" si="48"/>
        <v>4720.6300000000147</v>
      </c>
      <c r="BQ124" s="32">
        <f t="shared" ca="1" si="49"/>
        <v>4145.8000000000111</v>
      </c>
      <c r="BR124" s="32">
        <f t="shared" ca="1" si="50"/>
        <v>4617.509999999992</v>
      </c>
      <c r="BS124" s="32">
        <f t="shared" ca="1" si="51"/>
        <v>5924.620000000029</v>
      </c>
      <c r="BT124" s="32">
        <f t="shared" ca="1" si="52"/>
        <v>4658.719999999993</v>
      </c>
      <c r="BU124" s="32">
        <f t="shared" ca="1" si="53"/>
        <v>12512.170000000064</v>
      </c>
      <c r="BV124" s="32">
        <f t="shared" ca="1" si="54"/>
        <v>5193.0100000000393</v>
      </c>
      <c r="BW124" s="32">
        <f t="shared" ca="1" si="55"/>
        <v>7370.8199999999533</v>
      </c>
      <c r="BX124" s="32">
        <f t="shared" ca="1" si="56"/>
        <v>8510.6700000000292</v>
      </c>
    </row>
    <row r="125" spans="1:76">
      <c r="A125" t="s">
        <v>468</v>
      </c>
      <c r="B125" s="1" t="s">
        <v>117</v>
      </c>
      <c r="C125" t="str">
        <f t="shared" ca="1" si="33"/>
        <v>SHCG</v>
      </c>
      <c r="D125" t="str">
        <f t="shared" ca="1" si="34"/>
        <v>Shell Caroline</v>
      </c>
      <c r="E125" s="31">
        <f ca="1">'Module C Corrected'!CW125-'Module C Initial'!CW125</f>
        <v>-21.740000000000123</v>
      </c>
      <c r="F125" s="31">
        <f ca="1">'Module C Corrected'!CX125-'Module C Initial'!CX125</f>
        <v>-62.559999999999491</v>
      </c>
      <c r="G125" s="31">
        <f ca="1">'Module C Corrected'!CY125-'Module C Initial'!CY125</f>
        <v>-34.279999999999973</v>
      </c>
      <c r="H125" s="31">
        <f ca="1">'Module C Corrected'!CZ125-'Module C Initial'!CZ125</f>
        <v>-24.290000000000077</v>
      </c>
      <c r="I125" s="31">
        <f ca="1">'Module C Corrected'!DA125-'Module C Initial'!DA125</f>
        <v>-26.579999999999927</v>
      </c>
      <c r="J125" s="31">
        <f ca="1">'Module C Corrected'!DB125-'Module C Initial'!DB125</f>
        <v>-24.8599999999999</v>
      </c>
      <c r="K125" s="31">
        <f ca="1">'Module C Corrected'!DC125-'Module C Initial'!DC125</f>
        <v>-5.2199999999999989</v>
      </c>
      <c r="L125" s="31">
        <f ca="1">'Module C Corrected'!DD125-'Module C Initial'!DD125</f>
        <v>-1.8300000000000054</v>
      </c>
      <c r="M125" s="31">
        <f ca="1">'Module C Corrected'!DE125-'Module C Initial'!DE125</f>
        <v>-0.12000000000000011</v>
      </c>
      <c r="N125" s="31">
        <f ca="1">'Module C Corrected'!DF125-'Module C Initial'!DF125</f>
        <v>-0.64000000000000057</v>
      </c>
      <c r="O125" s="31">
        <f ca="1">'Module C Corrected'!DG125-'Module C Initial'!DG125</f>
        <v>-0.28999999999999915</v>
      </c>
      <c r="P125" s="31">
        <f ca="1">'Module C Corrected'!DH125-'Module C Initial'!DH125</f>
        <v>-8.8100000000000023</v>
      </c>
      <c r="Q125" s="32">
        <f ca="1">'Module C Corrected'!DI125-'Module C Initial'!DI125</f>
        <v>-1.0899999999999999</v>
      </c>
      <c r="R125" s="32">
        <f ca="1">'Module C Corrected'!DJ125-'Module C Initial'!DJ125</f>
        <v>-3.1300000000000097</v>
      </c>
      <c r="S125" s="32">
        <f ca="1">'Module C Corrected'!DK125-'Module C Initial'!DK125</f>
        <v>-1.7100000000000009</v>
      </c>
      <c r="T125" s="32">
        <f ca="1">'Module C Corrected'!DL125-'Module C Initial'!DL125</f>
        <v>-1.2200000000000024</v>
      </c>
      <c r="U125" s="32">
        <f ca="1">'Module C Corrected'!DM125-'Module C Initial'!DM125</f>
        <v>-1.3299999999999983</v>
      </c>
      <c r="V125" s="32">
        <f ca="1">'Module C Corrected'!DN125-'Module C Initial'!DN125</f>
        <v>-1.240000000000002</v>
      </c>
      <c r="W125" s="32">
        <f ca="1">'Module C Corrected'!DO125-'Module C Initial'!DO125</f>
        <v>-0.25999999999999979</v>
      </c>
      <c r="X125" s="32">
        <f ca="1">'Module C Corrected'!DP125-'Module C Initial'!DP125</f>
        <v>-0.10000000000000009</v>
      </c>
      <c r="Y125" s="32">
        <f ca="1">'Module C Corrected'!DQ125-'Module C Initial'!DQ125</f>
        <v>0</v>
      </c>
      <c r="Z125" s="32">
        <f ca="1">'Module C Corrected'!DR125-'Module C Initial'!DR125</f>
        <v>-3.0000000000000027E-2</v>
      </c>
      <c r="AA125" s="32">
        <f ca="1">'Module C Corrected'!DS125-'Module C Initial'!DS125</f>
        <v>-1.9999999999999962E-2</v>
      </c>
      <c r="AB125" s="32">
        <f ca="1">'Module C Corrected'!DT125-'Module C Initial'!DT125</f>
        <v>-0.45000000000000107</v>
      </c>
      <c r="AC125" s="31">
        <f ca="1">'Module C Corrected'!DU125-'Module C Initial'!DU125</f>
        <v>-7</v>
      </c>
      <c r="AD125" s="31">
        <f ca="1">'Module C Corrected'!DV125-'Module C Initial'!DV125</f>
        <v>-20.010000000000048</v>
      </c>
      <c r="AE125" s="31">
        <f ca="1">'Module C Corrected'!DW125-'Module C Initial'!DW125</f>
        <v>-10.899999999999977</v>
      </c>
      <c r="AF125" s="31">
        <f ca="1">'Module C Corrected'!DX125-'Module C Initial'!DX125</f>
        <v>-7.6700000000000159</v>
      </c>
      <c r="AG125" s="31">
        <f ca="1">'Module C Corrected'!DY125-'Module C Initial'!DY125</f>
        <v>-8.3500000000000227</v>
      </c>
      <c r="AH125" s="31">
        <f ca="1">'Module C Corrected'!DZ125-'Module C Initial'!DZ125</f>
        <v>-7.7700000000000102</v>
      </c>
      <c r="AI125" s="31">
        <f ca="1">'Module C Corrected'!EA125-'Module C Initial'!EA125</f>
        <v>-1.6300000000000026</v>
      </c>
      <c r="AJ125" s="31">
        <f ca="1">'Module C Corrected'!EB125-'Module C Initial'!EB125</f>
        <v>-0.5600000000000005</v>
      </c>
      <c r="AK125" s="31">
        <f ca="1">'Module C Corrected'!EC125-'Module C Initial'!EC125</f>
        <v>-4.0000000000000036E-2</v>
      </c>
      <c r="AL125" s="31">
        <f ca="1">'Module C Corrected'!ED125-'Module C Initial'!ED125</f>
        <v>-0.19999999999999973</v>
      </c>
      <c r="AM125" s="31">
        <f ca="1">'Module C Corrected'!EE125-'Module C Initial'!EE125</f>
        <v>-9.000000000000008E-2</v>
      </c>
      <c r="AN125" s="31">
        <f ca="1">'Module C Corrected'!EF125-'Module C Initial'!EF125</f>
        <v>-2.6700000000000017</v>
      </c>
      <c r="AO125" s="32">
        <f t="shared" ca="1" si="61"/>
        <v>-29.830000000000123</v>
      </c>
      <c r="AP125" s="32">
        <f t="shared" ca="1" si="61"/>
        <v>-85.699999999999548</v>
      </c>
      <c r="AQ125" s="32">
        <f t="shared" ca="1" si="61"/>
        <v>-46.889999999999951</v>
      </c>
      <c r="AR125" s="32">
        <f t="shared" ca="1" si="60"/>
        <v>-33.180000000000092</v>
      </c>
      <c r="AS125" s="32">
        <f t="shared" ca="1" si="60"/>
        <v>-36.259999999999948</v>
      </c>
      <c r="AT125" s="32">
        <f t="shared" ca="1" si="60"/>
        <v>-33.869999999999912</v>
      </c>
      <c r="AU125" s="32">
        <f t="shared" ca="1" si="59"/>
        <v>-7.1100000000000012</v>
      </c>
      <c r="AV125" s="32">
        <f t="shared" ca="1" si="59"/>
        <v>-2.490000000000006</v>
      </c>
      <c r="AW125" s="32">
        <f t="shared" ca="1" si="59"/>
        <v>-0.16000000000000014</v>
      </c>
      <c r="AX125" s="32">
        <f t="shared" ca="1" si="59"/>
        <v>-0.87000000000000033</v>
      </c>
      <c r="AY125" s="32">
        <f t="shared" ca="1" si="59"/>
        <v>-0.39999999999999919</v>
      </c>
      <c r="AZ125" s="32">
        <f t="shared" ca="1" si="59"/>
        <v>-11.930000000000005</v>
      </c>
      <c r="BA125" s="31">
        <f t="shared" ca="1" si="57"/>
        <v>-0.25</v>
      </c>
      <c r="BB125" s="31">
        <f t="shared" ca="1" si="35"/>
        <v>-0.73</v>
      </c>
      <c r="BC125" s="31">
        <f t="shared" ca="1" si="36"/>
        <v>-0.4</v>
      </c>
      <c r="BD125" s="31">
        <f t="shared" ca="1" si="37"/>
        <v>-0.28000000000000003</v>
      </c>
      <c r="BE125" s="31">
        <f t="shared" ca="1" si="38"/>
        <v>-0.31</v>
      </c>
      <c r="BF125" s="31">
        <f t="shared" ca="1" si="39"/>
        <v>-0.28999999999999998</v>
      </c>
      <c r="BG125" s="31">
        <f t="shared" ca="1" si="40"/>
        <v>-0.06</v>
      </c>
      <c r="BH125" s="31">
        <f t="shared" ca="1" si="41"/>
        <v>-0.02</v>
      </c>
      <c r="BI125" s="31">
        <f t="shared" ca="1" si="42"/>
        <v>0</v>
      </c>
      <c r="BJ125" s="31">
        <f t="shared" ca="1" si="43"/>
        <v>-0.01</v>
      </c>
      <c r="BK125" s="31">
        <f t="shared" ca="1" si="44"/>
        <v>0</v>
      </c>
      <c r="BL125" s="31">
        <f t="shared" ca="1" si="45"/>
        <v>-0.1</v>
      </c>
      <c r="BM125" s="32">
        <f t="shared" ca="1" si="58"/>
        <v>-30.080000000000123</v>
      </c>
      <c r="BN125" s="32">
        <f t="shared" ca="1" si="46"/>
        <v>-86.429999999999552</v>
      </c>
      <c r="BO125" s="32">
        <f t="shared" ca="1" si="47"/>
        <v>-47.289999999999949</v>
      </c>
      <c r="BP125" s="32">
        <f t="shared" ca="1" si="48"/>
        <v>-33.460000000000093</v>
      </c>
      <c r="BQ125" s="32">
        <f t="shared" ca="1" si="49"/>
        <v>-36.569999999999951</v>
      </c>
      <c r="BR125" s="32">
        <f t="shared" ca="1" si="50"/>
        <v>-34.159999999999911</v>
      </c>
      <c r="BS125" s="32">
        <f t="shared" ca="1" si="51"/>
        <v>-7.1700000000000008</v>
      </c>
      <c r="BT125" s="32">
        <f t="shared" ca="1" si="52"/>
        <v>-2.510000000000006</v>
      </c>
      <c r="BU125" s="32">
        <f t="shared" ca="1" si="53"/>
        <v>-0.16000000000000014</v>
      </c>
      <c r="BV125" s="32">
        <f t="shared" ca="1" si="54"/>
        <v>-0.88000000000000034</v>
      </c>
      <c r="BW125" s="32">
        <f t="shared" ca="1" si="55"/>
        <v>-0.39999999999999919</v>
      </c>
      <c r="BX125" s="32">
        <f t="shared" ca="1" si="56"/>
        <v>-12.030000000000005</v>
      </c>
    </row>
    <row r="126" spans="1:76">
      <c r="A126" t="s">
        <v>471</v>
      </c>
      <c r="B126" s="1" t="s">
        <v>97</v>
      </c>
      <c r="C126" t="str">
        <f t="shared" ca="1" si="33"/>
        <v>BCHIMP</v>
      </c>
      <c r="D126" t="str">
        <f t="shared" ca="1" si="34"/>
        <v>Alberta-BC Intertie - Import</v>
      </c>
      <c r="E126" s="31">
        <f ca="1">'Module C Corrected'!CW126-'Module C Initial'!CW126</f>
        <v>500.42000000000553</v>
      </c>
      <c r="F126" s="31">
        <f ca="1">'Module C Corrected'!CX126-'Module C Initial'!CX126</f>
        <v>189.95999999999913</v>
      </c>
      <c r="G126" s="31">
        <f ca="1">'Module C Corrected'!CY126-'Module C Initial'!CY126</f>
        <v>133.84000000000015</v>
      </c>
      <c r="H126" s="31">
        <f ca="1">'Module C Corrected'!CZ126-'Module C Initial'!CZ126</f>
        <v>111.41000000000167</v>
      </c>
      <c r="I126" s="31">
        <f ca="1">'Module C Corrected'!DA126-'Module C Initial'!DA126</f>
        <v>96.640000000000327</v>
      </c>
      <c r="J126" s="31">
        <f ca="1">'Module C Corrected'!DB126-'Module C Initial'!DB126</f>
        <v>253.41999999999825</v>
      </c>
      <c r="K126" s="31">
        <f ca="1">'Module C Corrected'!DC126-'Module C Initial'!DC126</f>
        <v>118.89999999999964</v>
      </c>
      <c r="L126" s="31">
        <f ca="1">'Module C Corrected'!DD126-'Module C Initial'!DD126</f>
        <v>42.649999999999636</v>
      </c>
      <c r="M126" s="31">
        <f ca="1">'Module C Corrected'!DE126-'Module C Initial'!DE126</f>
        <v>31.640000000000327</v>
      </c>
      <c r="N126" s="31">
        <f ca="1">'Module C Corrected'!DF126-'Module C Initial'!DF126</f>
        <v>3.3599999999999852</v>
      </c>
      <c r="O126" s="31">
        <f ca="1">'Module C Corrected'!DG126-'Module C Initial'!DG126</f>
        <v>223.91999999999825</v>
      </c>
      <c r="P126" s="31">
        <f ca="1">'Module C Corrected'!DH126-'Module C Initial'!DH126</f>
        <v>110.46000000000095</v>
      </c>
      <c r="Q126" s="32">
        <f ca="1">'Module C Corrected'!DI126-'Module C Initial'!DI126</f>
        <v>25.019999999999982</v>
      </c>
      <c r="R126" s="32">
        <f ca="1">'Module C Corrected'!DJ126-'Module C Initial'!DJ126</f>
        <v>9.5</v>
      </c>
      <c r="S126" s="32">
        <f ca="1">'Module C Corrected'!DK126-'Module C Initial'!DK126</f>
        <v>6.6899999999999977</v>
      </c>
      <c r="T126" s="32">
        <f ca="1">'Module C Corrected'!DL126-'Module C Initial'!DL126</f>
        <v>5.5699999999999932</v>
      </c>
      <c r="U126" s="32">
        <f ca="1">'Module C Corrected'!DM126-'Module C Initial'!DM126</f>
        <v>4.8299999999999841</v>
      </c>
      <c r="V126" s="32">
        <f ca="1">'Module C Corrected'!DN126-'Module C Initial'!DN126</f>
        <v>12.669999999999959</v>
      </c>
      <c r="W126" s="32">
        <f ca="1">'Module C Corrected'!DO126-'Module C Initial'!DO126</f>
        <v>5.9399999999999977</v>
      </c>
      <c r="X126" s="32">
        <f ca="1">'Module C Corrected'!DP126-'Module C Initial'!DP126</f>
        <v>2.1299999999999955</v>
      </c>
      <c r="Y126" s="32">
        <f ca="1">'Module C Corrected'!DQ126-'Module C Initial'!DQ126</f>
        <v>1.5799999999999983</v>
      </c>
      <c r="Z126" s="32">
        <f ca="1">'Module C Corrected'!DR126-'Module C Initial'!DR126</f>
        <v>0.16999999999999993</v>
      </c>
      <c r="AA126" s="32">
        <f ca="1">'Module C Corrected'!DS126-'Module C Initial'!DS126</f>
        <v>11.190000000000055</v>
      </c>
      <c r="AB126" s="32">
        <f ca="1">'Module C Corrected'!DT126-'Module C Initial'!DT126</f>
        <v>5.5200000000000387</v>
      </c>
      <c r="AC126" s="31">
        <f ca="1">'Module C Corrected'!DU126-'Module C Initial'!DU126</f>
        <v>161.22000000000116</v>
      </c>
      <c r="AD126" s="31">
        <f ca="1">'Module C Corrected'!DV126-'Module C Initial'!DV126</f>
        <v>60.759999999999309</v>
      </c>
      <c r="AE126" s="31">
        <f ca="1">'Module C Corrected'!DW126-'Module C Initial'!DW126</f>
        <v>42.529999999999745</v>
      </c>
      <c r="AF126" s="31">
        <f ca="1">'Module C Corrected'!DX126-'Module C Initial'!DX126</f>
        <v>35.190000000000055</v>
      </c>
      <c r="AG126" s="31">
        <f ca="1">'Module C Corrected'!DY126-'Module C Initial'!DY126</f>
        <v>30.360000000000127</v>
      </c>
      <c r="AH126" s="31">
        <f ca="1">'Module C Corrected'!DZ126-'Module C Initial'!DZ126</f>
        <v>79.180000000000291</v>
      </c>
      <c r="AI126" s="31">
        <f ca="1">'Module C Corrected'!EA126-'Module C Initial'!EA126</f>
        <v>36.960000000000036</v>
      </c>
      <c r="AJ126" s="31">
        <f ca="1">'Module C Corrected'!EB126-'Module C Initial'!EB126</f>
        <v>13.189999999999941</v>
      </c>
      <c r="AK126" s="31">
        <f ca="1">'Module C Corrected'!EC126-'Module C Initial'!EC126</f>
        <v>9.7300000000000182</v>
      </c>
      <c r="AL126" s="31">
        <f ca="1">'Module C Corrected'!ED126-'Module C Initial'!ED126</f>
        <v>1.019999999999996</v>
      </c>
      <c r="AM126" s="31">
        <f ca="1">'Module C Corrected'!EE126-'Module C Initial'!EE126</f>
        <v>68.100000000000364</v>
      </c>
      <c r="AN126" s="31">
        <f ca="1">'Module C Corrected'!EF126-'Module C Initial'!EF126</f>
        <v>33.409999999999854</v>
      </c>
      <c r="AO126" s="32">
        <f t="shared" ca="1" si="61"/>
        <v>686.66000000000668</v>
      </c>
      <c r="AP126" s="32">
        <f t="shared" ca="1" si="61"/>
        <v>260.21999999999844</v>
      </c>
      <c r="AQ126" s="32">
        <f t="shared" ca="1" si="61"/>
        <v>183.05999999999989</v>
      </c>
      <c r="AR126" s="32">
        <f t="shared" ca="1" si="60"/>
        <v>152.17000000000172</v>
      </c>
      <c r="AS126" s="32">
        <f t="shared" ca="1" si="60"/>
        <v>131.83000000000044</v>
      </c>
      <c r="AT126" s="32">
        <f t="shared" ca="1" si="60"/>
        <v>345.2699999999985</v>
      </c>
      <c r="AU126" s="32">
        <f t="shared" ca="1" si="59"/>
        <v>161.79999999999967</v>
      </c>
      <c r="AV126" s="32">
        <f t="shared" ca="1" si="59"/>
        <v>57.969999999999573</v>
      </c>
      <c r="AW126" s="32">
        <f t="shared" ca="1" si="59"/>
        <v>42.950000000000344</v>
      </c>
      <c r="AX126" s="32">
        <f t="shared" ca="1" si="59"/>
        <v>4.5499999999999812</v>
      </c>
      <c r="AY126" s="32">
        <f t="shared" ca="1" si="59"/>
        <v>303.20999999999867</v>
      </c>
      <c r="AZ126" s="32">
        <f t="shared" ca="1" si="59"/>
        <v>149.39000000000084</v>
      </c>
      <c r="BA126" s="31">
        <f t="shared" ca="1" si="57"/>
        <v>5.86</v>
      </c>
      <c r="BB126" s="31">
        <f t="shared" ca="1" si="35"/>
        <v>2.2200000000000002</v>
      </c>
      <c r="BC126" s="31">
        <f t="shared" ca="1" si="36"/>
        <v>1.57</v>
      </c>
      <c r="BD126" s="31">
        <f t="shared" ca="1" si="37"/>
        <v>1.3</v>
      </c>
      <c r="BE126" s="31">
        <f t="shared" ca="1" si="38"/>
        <v>1.1299999999999999</v>
      </c>
      <c r="BF126" s="31">
        <f t="shared" ca="1" si="39"/>
        <v>2.97</v>
      </c>
      <c r="BG126" s="31">
        <f t="shared" ca="1" si="40"/>
        <v>1.39</v>
      </c>
      <c r="BH126" s="31">
        <f t="shared" ca="1" si="41"/>
        <v>0.5</v>
      </c>
      <c r="BI126" s="31">
        <f t="shared" ca="1" si="42"/>
        <v>0.37</v>
      </c>
      <c r="BJ126" s="31">
        <f t="shared" ca="1" si="43"/>
        <v>0.04</v>
      </c>
      <c r="BK126" s="31">
        <f t="shared" ca="1" si="44"/>
        <v>2.62</v>
      </c>
      <c r="BL126" s="31">
        <f t="shared" ca="1" si="45"/>
        <v>1.29</v>
      </c>
      <c r="BM126" s="32">
        <f t="shared" ca="1" si="58"/>
        <v>692.52000000000669</v>
      </c>
      <c r="BN126" s="32">
        <f t="shared" ca="1" si="46"/>
        <v>262.43999999999846</v>
      </c>
      <c r="BO126" s="32">
        <f t="shared" ca="1" si="47"/>
        <v>184.62999999999988</v>
      </c>
      <c r="BP126" s="32">
        <f t="shared" ca="1" si="48"/>
        <v>153.47000000000173</v>
      </c>
      <c r="BQ126" s="32">
        <f t="shared" ca="1" si="49"/>
        <v>132.96000000000043</v>
      </c>
      <c r="BR126" s="32">
        <f t="shared" ca="1" si="50"/>
        <v>348.23999999999853</v>
      </c>
      <c r="BS126" s="32">
        <f t="shared" ca="1" si="51"/>
        <v>163.18999999999966</v>
      </c>
      <c r="BT126" s="32">
        <f t="shared" ca="1" si="52"/>
        <v>58.469999999999573</v>
      </c>
      <c r="BU126" s="32">
        <f t="shared" ca="1" si="53"/>
        <v>43.320000000000341</v>
      </c>
      <c r="BV126" s="32">
        <f t="shared" ca="1" si="54"/>
        <v>4.5899999999999812</v>
      </c>
      <c r="BW126" s="32">
        <f t="shared" ca="1" si="55"/>
        <v>305.82999999999868</v>
      </c>
      <c r="BX126" s="32">
        <f t="shared" ca="1" si="56"/>
        <v>150.68000000000083</v>
      </c>
    </row>
    <row r="127" spans="1:76">
      <c r="A127" t="s">
        <v>436</v>
      </c>
      <c r="B127" s="1" t="s">
        <v>133</v>
      </c>
      <c r="C127" t="str">
        <f t="shared" ca="1" si="33"/>
        <v>SPR</v>
      </c>
      <c r="D127" t="str">
        <f t="shared" ca="1" si="34"/>
        <v>Spray Hydro Facility</v>
      </c>
      <c r="E127" s="31">
        <f ca="1">'Module C Corrected'!CW127-'Module C Initial'!CW127</f>
        <v>1053.0400000000081</v>
      </c>
      <c r="F127" s="31">
        <f ca="1">'Module C Corrected'!CX127-'Module C Initial'!CX127</f>
        <v>452.75</v>
      </c>
      <c r="G127" s="31">
        <f ca="1">'Module C Corrected'!CY127-'Module C Initial'!CY127</f>
        <v>426.55000000000291</v>
      </c>
      <c r="H127" s="31">
        <f ca="1">'Module C Corrected'!CZ127-'Module C Initial'!CZ127</f>
        <v>278.34000000000378</v>
      </c>
      <c r="I127" s="31">
        <f ca="1">'Module C Corrected'!DA127-'Module C Initial'!DA127</f>
        <v>154.65000000000146</v>
      </c>
      <c r="J127" s="31">
        <f ca="1">'Module C Corrected'!DB127-'Module C Initial'!DB127</f>
        <v>277.87999999999738</v>
      </c>
      <c r="K127" s="31">
        <f ca="1">'Module C Corrected'!DC127-'Module C Initial'!DC127</f>
        <v>192.54000000000087</v>
      </c>
      <c r="L127" s="31">
        <f ca="1">'Module C Corrected'!DD127-'Module C Initial'!DD127</f>
        <v>170.09000000000015</v>
      </c>
      <c r="M127" s="31">
        <f ca="1">'Module C Corrected'!DE127-'Module C Initial'!DE127</f>
        <v>705.23000000001048</v>
      </c>
      <c r="N127" s="31">
        <f ca="1">'Module C Corrected'!DF127-'Module C Initial'!DF127</f>
        <v>215.02000000000044</v>
      </c>
      <c r="O127" s="31">
        <f ca="1">'Module C Corrected'!DG127-'Module C Initial'!DG127</f>
        <v>407.11999999999534</v>
      </c>
      <c r="P127" s="31">
        <f ca="1">'Module C Corrected'!DH127-'Module C Initial'!DH127</f>
        <v>549.20000000001164</v>
      </c>
      <c r="Q127" s="32">
        <f ca="1">'Module C Corrected'!DI127-'Module C Initial'!DI127</f>
        <v>52.650000000000546</v>
      </c>
      <c r="R127" s="32">
        <f ca="1">'Module C Corrected'!DJ127-'Module C Initial'!DJ127</f>
        <v>22.630000000000109</v>
      </c>
      <c r="S127" s="32">
        <f ca="1">'Module C Corrected'!DK127-'Module C Initial'!DK127</f>
        <v>21.319999999999936</v>
      </c>
      <c r="T127" s="32">
        <f ca="1">'Module C Corrected'!DL127-'Module C Initial'!DL127</f>
        <v>13.910000000000082</v>
      </c>
      <c r="U127" s="32">
        <f ca="1">'Module C Corrected'!DM127-'Module C Initial'!DM127</f>
        <v>7.7299999999999045</v>
      </c>
      <c r="V127" s="32">
        <f ca="1">'Module C Corrected'!DN127-'Module C Initial'!DN127</f>
        <v>13.889999999999873</v>
      </c>
      <c r="W127" s="32">
        <f ca="1">'Module C Corrected'!DO127-'Module C Initial'!DO127</f>
        <v>9.6299999999999955</v>
      </c>
      <c r="X127" s="32">
        <f ca="1">'Module C Corrected'!DP127-'Module C Initial'!DP127</f>
        <v>8.5099999999999909</v>
      </c>
      <c r="Y127" s="32">
        <f ca="1">'Module C Corrected'!DQ127-'Module C Initial'!DQ127</f>
        <v>35.260000000000218</v>
      </c>
      <c r="Z127" s="32">
        <f ca="1">'Module C Corrected'!DR127-'Module C Initial'!DR127</f>
        <v>10.75</v>
      </c>
      <c r="AA127" s="32">
        <f ca="1">'Module C Corrected'!DS127-'Module C Initial'!DS127</f>
        <v>20.349999999999909</v>
      </c>
      <c r="AB127" s="32">
        <f ca="1">'Module C Corrected'!DT127-'Module C Initial'!DT127</f>
        <v>27.460000000000036</v>
      </c>
      <c r="AC127" s="31">
        <f ca="1">'Module C Corrected'!DU127-'Module C Initial'!DU127</f>
        <v>339.2599999999984</v>
      </c>
      <c r="AD127" s="31">
        <f ca="1">'Module C Corrected'!DV127-'Module C Initial'!DV127</f>
        <v>144.81000000000131</v>
      </c>
      <c r="AE127" s="31">
        <f ca="1">'Module C Corrected'!DW127-'Module C Initial'!DW127</f>
        <v>135.52000000000044</v>
      </c>
      <c r="AF127" s="31">
        <f ca="1">'Module C Corrected'!DX127-'Module C Initial'!DX127</f>
        <v>87.909999999999854</v>
      </c>
      <c r="AG127" s="31">
        <f ca="1">'Module C Corrected'!DY127-'Module C Initial'!DY127</f>
        <v>48.579999999999927</v>
      </c>
      <c r="AH127" s="31">
        <f ca="1">'Module C Corrected'!DZ127-'Module C Initial'!DZ127</f>
        <v>86.829999999999927</v>
      </c>
      <c r="AI127" s="31">
        <f ca="1">'Module C Corrected'!EA127-'Module C Initial'!EA127</f>
        <v>59.839999999999236</v>
      </c>
      <c r="AJ127" s="31">
        <f ca="1">'Module C Corrected'!EB127-'Module C Initial'!EB127</f>
        <v>52.580000000000837</v>
      </c>
      <c r="AK127" s="31">
        <f ca="1">'Module C Corrected'!EC127-'Module C Initial'!EC127</f>
        <v>216.81000000000131</v>
      </c>
      <c r="AL127" s="31">
        <f ca="1">'Module C Corrected'!ED127-'Module C Initial'!ED127</f>
        <v>65.75</v>
      </c>
      <c r="AM127" s="31">
        <f ca="1">'Module C Corrected'!EE127-'Module C Initial'!EE127</f>
        <v>123.80000000000109</v>
      </c>
      <c r="AN127" s="31">
        <f ca="1">'Module C Corrected'!EF127-'Module C Initial'!EF127</f>
        <v>166.09999999999854</v>
      </c>
      <c r="AO127" s="32">
        <f t="shared" ca="1" si="61"/>
        <v>1444.9500000000071</v>
      </c>
      <c r="AP127" s="32">
        <f t="shared" ca="1" si="61"/>
        <v>620.19000000000142</v>
      </c>
      <c r="AQ127" s="32">
        <f t="shared" ca="1" si="61"/>
        <v>583.39000000000328</v>
      </c>
      <c r="AR127" s="32">
        <f t="shared" ca="1" si="60"/>
        <v>380.16000000000372</v>
      </c>
      <c r="AS127" s="32">
        <f t="shared" ca="1" si="60"/>
        <v>210.96000000000129</v>
      </c>
      <c r="AT127" s="32">
        <f t="shared" ca="1" si="60"/>
        <v>378.59999999999718</v>
      </c>
      <c r="AU127" s="32">
        <f t="shared" ca="1" si="59"/>
        <v>262.0100000000001</v>
      </c>
      <c r="AV127" s="32">
        <f t="shared" ca="1" si="59"/>
        <v>231.18000000000097</v>
      </c>
      <c r="AW127" s="32">
        <f t="shared" ca="1" si="59"/>
        <v>957.30000000001201</v>
      </c>
      <c r="AX127" s="32">
        <f t="shared" ca="1" si="59"/>
        <v>291.52000000000044</v>
      </c>
      <c r="AY127" s="32">
        <f t="shared" ca="1" si="59"/>
        <v>551.26999999999634</v>
      </c>
      <c r="AZ127" s="32">
        <f t="shared" ca="1" si="59"/>
        <v>742.76000000001022</v>
      </c>
      <c r="BA127" s="31">
        <f t="shared" ca="1" si="57"/>
        <v>12.33</v>
      </c>
      <c r="BB127" s="31">
        <f t="shared" ca="1" si="35"/>
        <v>5.3</v>
      </c>
      <c r="BC127" s="31">
        <f t="shared" ca="1" si="36"/>
        <v>5</v>
      </c>
      <c r="BD127" s="31">
        <f t="shared" ca="1" si="37"/>
        <v>3.26</v>
      </c>
      <c r="BE127" s="31">
        <f t="shared" ca="1" si="38"/>
        <v>1.81</v>
      </c>
      <c r="BF127" s="31">
        <f t="shared" ca="1" si="39"/>
        <v>3.25</v>
      </c>
      <c r="BG127" s="31">
        <f t="shared" ca="1" si="40"/>
        <v>2.2599999999999998</v>
      </c>
      <c r="BH127" s="31">
        <f t="shared" ca="1" si="41"/>
        <v>1.99</v>
      </c>
      <c r="BI127" s="31">
        <f t="shared" ca="1" si="42"/>
        <v>8.26</v>
      </c>
      <c r="BJ127" s="31">
        <f t="shared" ca="1" si="43"/>
        <v>2.52</v>
      </c>
      <c r="BK127" s="31">
        <f t="shared" ca="1" si="44"/>
        <v>4.7699999999999996</v>
      </c>
      <c r="BL127" s="31">
        <f t="shared" ca="1" si="45"/>
        <v>6.43</v>
      </c>
      <c r="BM127" s="32">
        <f t="shared" ca="1" si="58"/>
        <v>1457.280000000007</v>
      </c>
      <c r="BN127" s="32">
        <f t="shared" ca="1" si="46"/>
        <v>625.49000000000137</v>
      </c>
      <c r="BO127" s="32">
        <f t="shared" ca="1" si="47"/>
        <v>588.39000000000328</v>
      </c>
      <c r="BP127" s="32">
        <f t="shared" ca="1" si="48"/>
        <v>383.42000000000371</v>
      </c>
      <c r="BQ127" s="32">
        <f t="shared" ca="1" si="49"/>
        <v>212.77000000000129</v>
      </c>
      <c r="BR127" s="32">
        <f t="shared" ca="1" si="50"/>
        <v>381.84999999999718</v>
      </c>
      <c r="BS127" s="32">
        <f t="shared" ca="1" si="51"/>
        <v>264.2700000000001</v>
      </c>
      <c r="BT127" s="32">
        <f t="shared" ca="1" si="52"/>
        <v>233.17000000000098</v>
      </c>
      <c r="BU127" s="32">
        <f t="shared" ca="1" si="53"/>
        <v>965.560000000012</v>
      </c>
      <c r="BV127" s="32">
        <f t="shared" ca="1" si="54"/>
        <v>294.04000000000042</v>
      </c>
      <c r="BW127" s="32">
        <f t="shared" ca="1" si="55"/>
        <v>556.03999999999633</v>
      </c>
      <c r="BX127" s="32">
        <f t="shared" ca="1" si="56"/>
        <v>749.19000000001017</v>
      </c>
    </row>
    <row r="128" spans="1:76">
      <c r="A128" t="s">
        <v>471</v>
      </c>
      <c r="B128" s="1" t="s">
        <v>98</v>
      </c>
      <c r="C128" t="str">
        <f t="shared" ca="1" si="33"/>
        <v>SPCIMP</v>
      </c>
      <c r="D128" t="str">
        <f t="shared" ca="1" si="34"/>
        <v>Alberta-Saskatchewan Intertie - Import</v>
      </c>
      <c r="E128" s="31">
        <f ca="1">'Module C Corrected'!CW128-'Module C Initial'!CW128</f>
        <v>5762.3999999999942</v>
      </c>
      <c r="F128" s="31">
        <f ca="1">'Module C Corrected'!CX128-'Module C Initial'!CX128</f>
        <v>2452.0699999999924</v>
      </c>
      <c r="G128" s="31">
        <f ca="1">'Module C Corrected'!CY128-'Module C Initial'!CY128</f>
        <v>1049.4900000000016</v>
      </c>
      <c r="H128" s="31">
        <f ca="1">'Module C Corrected'!CZ128-'Module C Initial'!CZ128</f>
        <v>449.76999999999862</v>
      </c>
      <c r="I128" s="31">
        <f ca="1">'Module C Corrected'!DA128-'Module C Initial'!DA128</f>
        <v>1284.4300000000003</v>
      </c>
      <c r="J128" s="31">
        <f ca="1">'Module C Corrected'!DB128-'Module C Initial'!DB128</f>
        <v>677.74999999999818</v>
      </c>
      <c r="K128" s="31">
        <f ca="1">'Module C Corrected'!DC128-'Module C Initial'!DC128</f>
        <v>2342.2199999999939</v>
      </c>
      <c r="L128" s="31">
        <f ca="1">'Module C Corrected'!DD128-'Module C Initial'!DD128</f>
        <v>1842.6100000000006</v>
      </c>
      <c r="M128" s="31">
        <f ca="1">'Module C Corrected'!DE128-'Module C Initial'!DE128</f>
        <v>4625.6699999999983</v>
      </c>
      <c r="N128" s="31">
        <f ca="1">'Module C Corrected'!DF128-'Module C Initial'!DF128</f>
        <v>67.110000000000127</v>
      </c>
      <c r="O128" s="31">
        <f ca="1">'Module C Corrected'!DG128-'Module C Initial'!DG128</f>
        <v>1675.6799999999967</v>
      </c>
      <c r="P128" s="31">
        <f ca="1">'Module C Corrected'!DH128-'Module C Initial'!DH128</f>
        <v>1043.8199999999997</v>
      </c>
      <c r="Q128" s="32">
        <f ca="1">'Module C Corrected'!DI128-'Module C Initial'!DI128</f>
        <v>288.11999999999989</v>
      </c>
      <c r="R128" s="32">
        <f ca="1">'Module C Corrected'!DJ128-'Module C Initial'!DJ128</f>
        <v>122.59999999999991</v>
      </c>
      <c r="S128" s="32">
        <f ca="1">'Module C Corrected'!DK128-'Module C Initial'!DK128</f>
        <v>52.480000000000018</v>
      </c>
      <c r="T128" s="32">
        <f ca="1">'Module C Corrected'!DL128-'Module C Initial'!DL128</f>
        <v>22.490000000000009</v>
      </c>
      <c r="U128" s="32">
        <f ca="1">'Module C Corrected'!DM128-'Module C Initial'!DM128</f>
        <v>64.220000000000027</v>
      </c>
      <c r="V128" s="32">
        <f ca="1">'Module C Corrected'!DN128-'Module C Initial'!DN128</f>
        <v>33.889999999999986</v>
      </c>
      <c r="W128" s="32">
        <f ca="1">'Module C Corrected'!DO128-'Module C Initial'!DO128</f>
        <v>117.11000000000013</v>
      </c>
      <c r="X128" s="32">
        <f ca="1">'Module C Corrected'!DP128-'Module C Initial'!DP128</f>
        <v>92.130000000000109</v>
      </c>
      <c r="Y128" s="32">
        <f ca="1">'Module C Corrected'!DQ128-'Module C Initial'!DQ128</f>
        <v>231.28999999999996</v>
      </c>
      <c r="Z128" s="32">
        <f ca="1">'Module C Corrected'!DR128-'Module C Initial'!DR128</f>
        <v>3.3599999999999994</v>
      </c>
      <c r="AA128" s="32">
        <f ca="1">'Module C Corrected'!DS128-'Module C Initial'!DS128</f>
        <v>83.779999999999973</v>
      </c>
      <c r="AB128" s="32">
        <f ca="1">'Module C Corrected'!DT128-'Module C Initial'!DT128</f>
        <v>52.199999999999932</v>
      </c>
      <c r="AC128" s="31">
        <f ca="1">'Module C Corrected'!DU128-'Module C Initial'!DU128</f>
        <v>1856.4699999999939</v>
      </c>
      <c r="AD128" s="31">
        <f ca="1">'Module C Corrected'!DV128-'Module C Initial'!DV128</f>
        <v>784.26000000000022</v>
      </c>
      <c r="AE128" s="31">
        <f ca="1">'Module C Corrected'!DW128-'Module C Initial'!DW128</f>
        <v>333.44999999999982</v>
      </c>
      <c r="AF128" s="31">
        <f ca="1">'Module C Corrected'!DX128-'Module C Initial'!DX128</f>
        <v>142.03999999999996</v>
      </c>
      <c r="AG128" s="31">
        <f ca="1">'Module C Corrected'!DY128-'Module C Initial'!DY128</f>
        <v>403.53000000000065</v>
      </c>
      <c r="AH128" s="31">
        <f ca="1">'Module C Corrected'!DZ128-'Module C Initial'!DZ128</f>
        <v>211.7800000000002</v>
      </c>
      <c r="AI128" s="31">
        <f ca="1">'Module C Corrected'!EA128-'Module C Initial'!EA128</f>
        <v>728.03000000000065</v>
      </c>
      <c r="AJ128" s="31">
        <f ca="1">'Module C Corrected'!EB128-'Module C Initial'!EB128</f>
        <v>569.60000000000036</v>
      </c>
      <c r="AK128" s="31">
        <f ca="1">'Module C Corrected'!EC128-'Module C Initial'!EC128</f>
        <v>1422.0699999999997</v>
      </c>
      <c r="AL128" s="31">
        <f ca="1">'Module C Corrected'!ED128-'Module C Initial'!ED128</f>
        <v>20.519999999999982</v>
      </c>
      <c r="AM128" s="31">
        <f ca="1">'Module C Corrected'!EE128-'Module C Initial'!EE128</f>
        <v>509.54999999999927</v>
      </c>
      <c r="AN128" s="31">
        <f ca="1">'Module C Corrected'!EF128-'Module C Initial'!EF128</f>
        <v>315.69999999999982</v>
      </c>
      <c r="AO128" s="32">
        <f t="shared" ca="1" si="61"/>
        <v>7906.989999999988</v>
      </c>
      <c r="AP128" s="32">
        <f t="shared" ca="1" si="61"/>
        <v>3358.9299999999926</v>
      </c>
      <c r="AQ128" s="32">
        <f t="shared" ca="1" si="61"/>
        <v>1435.4200000000014</v>
      </c>
      <c r="AR128" s="32">
        <f t="shared" ca="1" si="60"/>
        <v>614.29999999999859</v>
      </c>
      <c r="AS128" s="32">
        <f t="shared" ca="1" si="60"/>
        <v>1752.180000000001</v>
      </c>
      <c r="AT128" s="32">
        <f t="shared" ca="1" si="60"/>
        <v>923.41999999999837</v>
      </c>
      <c r="AU128" s="32">
        <f t="shared" ca="1" si="59"/>
        <v>3187.3599999999947</v>
      </c>
      <c r="AV128" s="32">
        <f t="shared" ca="1" si="59"/>
        <v>2504.3400000000011</v>
      </c>
      <c r="AW128" s="32">
        <f t="shared" ca="1" si="59"/>
        <v>6279.0299999999979</v>
      </c>
      <c r="AX128" s="32">
        <f t="shared" ca="1" si="59"/>
        <v>90.990000000000109</v>
      </c>
      <c r="AY128" s="32">
        <f t="shared" ca="1" si="59"/>
        <v>2269.0099999999957</v>
      </c>
      <c r="AZ128" s="32">
        <f t="shared" ca="1" si="59"/>
        <v>1411.7199999999993</v>
      </c>
      <c r="BA128" s="31">
        <f t="shared" ca="1" si="57"/>
        <v>67.489999999999995</v>
      </c>
      <c r="BB128" s="31">
        <f t="shared" ca="1" si="35"/>
        <v>28.72</v>
      </c>
      <c r="BC128" s="31">
        <f t="shared" ca="1" si="36"/>
        <v>12.29</v>
      </c>
      <c r="BD128" s="31">
        <f t="shared" ca="1" si="37"/>
        <v>5.27</v>
      </c>
      <c r="BE128" s="31">
        <f t="shared" ca="1" si="38"/>
        <v>15.04</v>
      </c>
      <c r="BF128" s="31">
        <f t="shared" ca="1" si="39"/>
        <v>7.94</v>
      </c>
      <c r="BG128" s="31">
        <f t="shared" ca="1" si="40"/>
        <v>27.43</v>
      </c>
      <c r="BH128" s="31">
        <f t="shared" ca="1" si="41"/>
        <v>21.58</v>
      </c>
      <c r="BI128" s="31">
        <f t="shared" ca="1" si="42"/>
        <v>54.18</v>
      </c>
      <c r="BJ128" s="31">
        <f t="shared" ca="1" si="43"/>
        <v>0.79</v>
      </c>
      <c r="BK128" s="31">
        <f t="shared" ca="1" si="44"/>
        <v>19.63</v>
      </c>
      <c r="BL128" s="31">
        <f t="shared" ca="1" si="45"/>
        <v>12.23</v>
      </c>
      <c r="BM128" s="32">
        <f t="shared" ca="1" si="58"/>
        <v>7974.4799999999877</v>
      </c>
      <c r="BN128" s="32">
        <f t="shared" ca="1" si="46"/>
        <v>3387.6499999999924</v>
      </c>
      <c r="BO128" s="32">
        <f t="shared" ca="1" si="47"/>
        <v>1447.7100000000014</v>
      </c>
      <c r="BP128" s="32">
        <f t="shared" ca="1" si="48"/>
        <v>619.56999999999857</v>
      </c>
      <c r="BQ128" s="32">
        <f t="shared" ca="1" si="49"/>
        <v>1767.2200000000009</v>
      </c>
      <c r="BR128" s="32">
        <f t="shared" ca="1" si="50"/>
        <v>931.35999999999842</v>
      </c>
      <c r="BS128" s="32">
        <f t="shared" ca="1" si="51"/>
        <v>3214.7899999999945</v>
      </c>
      <c r="BT128" s="32">
        <f t="shared" ca="1" si="52"/>
        <v>2525.920000000001</v>
      </c>
      <c r="BU128" s="32">
        <f t="shared" ca="1" si="53"/>
        <v>6333.2099999999982</v>
      </c>
      <c r="BV128" s="32">
        <f t="shared" ca="1" si="54"/>
        <v>91.780000000000115</v>
      </c>
      <c r="BW128" s="32">
        <f t="shared" ca="1" si="55"/>
        <v>2288.6399999999958</v>
      </c>
      <c r="BX128" s="32">
        <f t="shared" ca="1" si="56"/>
        <v>1423.9499999999994</v>
      </c>
    </row>
    <row r="129" spans="1:76">
      <c r="A129" t="s">
        <v>471</v>
      </c>
      <c r="B129" s="1" t="s">
        <v>100</v>
      </c>
      <c r="C129" t="str">
        <f t="shared" ca="1" si="33"/>
        <v>SPCEXP</v>
      </c>
      <c r="D129" t="str">
        <f t="shared" ca="1" si="34"/>
        <v>Alberta-Saskatchewan Intertie - Export</v>
      </c>
      <c r="E129" s="31">
        <f ca="1">'Module C Corrected'!CW129-'Module C Initial'!CW129</f>
        <v>0</v>
      </c>
      <c r="F129" s="31">
        <f ca="1">'Module C Corrected'!CX129-'Module C Initial'!CX129</f>
        <v>-9.9999999999980105E-3</v>
      </c>
      <c r="G129" s="31">
        <f ca="1">'Module C Corrected'!CY129-'Module C Initial'!CY129</f>
        <v>0</v>
      </c>
      <c r="H129" s="31">
        <f ca="1">'Module C Corrected'!CZ129-'Module C Initial'!CZ129</f>
        <v>4.5474735088646412E-13</v>
      </c>
      <c r="I129" s="31">
        <f ca="1">'Module C Corrected'!DA129-'Module C Initial'!DA129</f>
        <v>9.999999999308784E-3</v>
      </c>
      <c r="J129" s="31">
        <f ca="1">'Module C Corrected'!DB129-'Module C Initial'!DB129</f>
        <v>9.999999999308784E-3</v>
      </c>
      <c r="K129" s="31">
        <f ca="1">'Module C Corrected'!DC129-'Module C Initial'!DC129</f>
        <v>-4.5474735088646412E-13</v>
      </c>
      <c r="L129" s="31">
        <f ca="1">'Module C Corrected'!DD129-'Module C Initial'!DD129</f>
        <v>0</v>
      </c>
      <c r="M129" s="31">
        <f ca="1">'Module C Corrected'!DE129-'Module C Initial'!DE129</f>
        <v>-9.9999999999909051E-3</v>
      </c>
      <c r="N129" s="31">
        <f ca="1">'Module C Corrected'!DF129-'Module C Initial'!DF129</f>
        <v>0</v>
      </c>
      <c r="O129" s="31">
        <f ca="1">'Module C Corrected'!DG129-'Module C Initial'!DG129</f>
        <v>0</v>
      </c>
      <c r="P129" s="31">
        <f ca="1">'Module C Corrected'!DH129-'Module C Initial'!DH129</f>
        <v>-2.8421709430404007E-14</v>
      </c>
      <c r="Q129" s="32">
        <f ca="1">'Module C Corrected'!DI129-'Module C Initial'!DI129</f>
        <v>0</v>
      </c>
      <c r="R129" s="32">
        <f ca="1">'Module C Corrected'!DJ129-'Module C Initial'!DJ129</f>
        <v>0</v>
      </c>
      <c r="S129" s="32">
        <f ca="1">'Module C Corrected'!DK129-'Module C Initial'!DK129</f>
        <v>0</v>
      </c>
      <c r="T129" s="32">
        <f ca="1">'Module C Corrected'!DL129-'Module C Initial'!DL129</f>
        <v>0</v>
      </c>
      <c r="U129" s="32">
        <f ca="1">'Module C Corrected'!DM129-'Module C Initial'!DM129</f>
        <v>0</v>
      </c>
      <c r="V129" s="32">
        <f ca="1">'Module C Corrected'!DN129-'Module C Initial'!DN129</f>
        <v>0</v>
      </c>
      <c r="W129" s="32">
        <f ca="1">'Module C Corrected'!DO129-'Module C Initial'!DO129</f>
        <v>0</v>
      </c>
      <c r="X129" s="32">
        <f ca="1">'Module C Corrected'!DP129-'Module C Initial'!DP129</f>
        <v>0</v>
      </c>
      <c r="Y129" s="32">
        <f ca="1">'Module C Corrected'!DQ129-'Module C Initial'!DQ129</f>
        <v>0</v>
      </c>
      <c r="Z129" s="32">
        <f ca="1">'Module C Corrected'!DR129-'Module C Initial'!DR129</f>
        <v>0</v>
      </c>
      <c r="AA129" s="32">
        <f ca="1">'Module C Corrected'!DS129-'Module C Initial'!DS129</f>
        <v>0</v>
      </c>
      <c r="AB129" s="32">
        <f ca="1">'Module C Corrected'!DT129-'Module C Initial'!DT129</f>
        <v>0</v>
      </c>
      <c r="AC129" s="31">
        <f ca="1">'Module C Corrected'!DU129-'Module C Initial'!DU129</f>
        <v>0</v>
      </c>
      <c r="AD129" s="31">
        <f ca="1">'Module C Corrected'!DV129-'Module C Initial'!DV129</f>
        <v>0</v>
      </c>
      <c r="AE129" s="31">
        <f ca="1">'Module C Corrected'!DW129-'Module C Initial'!DW129</f>
        <v>0</v>
      </c>
      <c r="AF129" s="31">
        <f ca="1">'Module C Corrected'!DX129-'Module C Initial'!DX129</f>
        <v>0</v>
      </c>
      <c r="AG129" s="31">
        <f ca="1">'Module C Corrected'!DY129-'Module C Initial'!DY129</f>
        <v>0</v>
      </c>
      <c r="AH129" s="31">
        <f ca="1">'Module C Corrected'!DZ129-'Module C Initial'!DZ129</f>
        <v>0</v>
      </c>
      <c r="AI129" s="31">
        <f ca="1">'Module C Corrected'!EA129-'Module C Initial'!EA129</f>
        <v>0</v>
      </c>
      <c r="AJ129" s="31">
        <f ca="1">'Module C Corrected'!EB129-'Module C Initial'!EB129</f>
        <v>0</v>
      </c>
      <c r="AK129" s="31">
        <f ca="1">'Module C Corrected'!EC129-'Module C Initial'!EC129</f>
        <v>0</v>
      </c>
      <c r="AL129" s="31">
        <f ca="1">'Module C Corrected'!ED129-'Module C Initial'!ED129</f>
        <v>0</v>
      </c>
      <c r="AM129" s="31">
        <f ca="1">'Module C Corrected'!EE129-'Module C Initial'!EE129</f>
        <v>0</v>
      </c>
      <c r="AN129" s="31">
        <f ca="1">'Module C Corrected'!EF129-'Module C Initial'!EF129</f>
        <v>0</v>
      </c>
      <c r="AO129" s="32">
        <f t="shared" ca="1" si="61"/>
        <v>0</v>
      </c>
      <c r="AP129" s="32">
        <f t="shared" ca="1" si="61"/>
        <v>-9.9999999999980105E-3</v>
      </c>
      <c r="AQ129" s="32">
        <f t="shared" ca="1" si="61"/>
        <v>0</v>
      </c>
      <c r="AR129" s="32">
        <f t="shared" ca="1" si="60"/>
        <v>4.5474735088646412E-13</v>
      </c>
      <c r="AS129" s="32">
        <f t="shared" ca="1" si="60"/>
        <v>9.999999999308784E-3</v>
      </c>
      <c r="AT129" s="32">
        <f t="shared" ca="1" si="60"/>
        <v>9.999999999308784E-3</v>
      </c>
      <c r="AU129" s="32">
        <f t="shared" ca="1" si="59"/>
        <v>-4.5474735088646412E-13</v>
      </c>
      <c r="AV129" s="32">
        <f t="shared" ca="1" si="59"/>
        <v>0</v>
      </c>
      <c r="AW129" s="32">
        <f t="shared" ca="1" si="59"/>
        <v>-9.9999999999909051E-3</v>
      </c>
      <c r="AX129" s="32">
        <f t="shared" ca="1" si="59"/>
        <v>0</v>
      </c>
      <c r="AY129" s="32">
        <f t="shared" ca="1" si="59"/>
        <v>0</v>
      </c>
      <c r="AZ129" s="32">
        <f t="shared" ca="1" si="59"/>
        <v>-2.8421709430404007E-14</v>
      </c>
      <c r="BA129" s="31">
        <f t="shared" ca="1" si="57"/>
        <v>0</v>
      </c>
      <c r="BB129" s="31">
        <f t="shared" ca="1" si="35"/>
        <v>0</v>
      </c>
      <c r="BC129" s="31">
        <f t="shared" ca="1" si="36"/>
        <v>0</v>
      </c>
      <c r="BD129" s="31">
        <f t="shared" ca="1" si="37"/>
        <v>0</v>
      </c>
      <c r="BE129" s="31">
        <f t="shared" ca="1" si="38"/>
        <v>0</v>
      </c>
      <c r="BF129" s="31">
        <f t="shared" ca="1" si="39"/>
        <v>0</v>
      </c>
      <c r="BG129" s="31">
        <f t="shared" ca="1" si="40"/>
        <v>0</v>
      </c>
      <c r="BH129" s="31">
        <f t="shared" ca="1" si="41"/>
        <v>0</v>
      </c>
      <c r="BI129" s="31">
        <f t="shared" ca="1" si="42"/>
        <v>0</v>
      </c>
      <c r="BJ129" s="31">
        <f t="shared" ca="1" si="43"/>
        <v>0</v>
      </c>
      <c r="BK129" s="31">
        <f t="shared" ca="1" si="44"/>
        <v>0</v>
      </c>
      <c r="BL129" s="31">
        <f t="shared" ca="1" si="45"/>
        <v>0</v>
      </c>
      <c r="BM129" s="32">
        <f t="shared" ca="1" si="58"/>
        <v>0</v>
      </c>
      <c r="BN129" s="32">
        <f t="shared" ca="1" si="46"/>
        <v>-9.9999999999980105E-3</v>
      </c>
      <c r="BO129" s="32">
        <f t="shared" ca="1" si="47"/>
        <v>0</v>
      </c>
      <c r="BP129" s="32">
        <f t="shared" ca="1" si="48"/>
        <v>4.5474735088646412E-13</v>
      </c>
      <c r="BQ129" s="32">
        <f t="shared" ca="1" si="49"/>
        <v>9.999999999308784E-3</v>
      </c>
      <c r="BR129" s="32">
        <f t="shared" ca="1" si="50"/>
        <v>9.999999999308784E-3</v>
      </c>
      <c r="BS129" s="32">
        <f t="shared" ca="1" si="51"/>
        <v>-4.5474735088646412E-13</v>
      </c>
      <c r="BT129" s="32">
        <f t="shared" ca="1" si="52"/>
        <v>0</v>
      </c>
      <c r="BU129" s="32">
        <f t="shared" ca="1" si="53"/>
        <v>-9.9999999999909051E-3</v>
      </c>
      <c r="BV129" s="32">
        <f t="shared" ca="1" si="54"/>
        <v>0</v>
      </c>
      <c r="BW129" s="32">
        <f t="shared" ca="1" si="55"/>
        <v>0</v>
      </c>
      <c r="BX129" s="32">
        <f t="shared" ca="1" si="56"/>
        <v>-2.8421709430404007E-14</v>
      </c>
    </row>
    <row r="130" spans="1:76">
      <c r="A130" t="s">
        <v>538</v>
      </c>
      <c r="B130" s="1" t="s">
        <v>297</v>
      </c>
      <c r="C130" t="str">
        <f t="shared" ca="1" si="33"/>
        <v>ST1</v>
      </c>
      <c r="D130" t="str">
        <f t="shared" ca="1" si="34"/>
        <v>Sturgeon #1</v>
      </c>
      <c r="E130" s="31">
        <f ca="1">'Module C Corrected'!CW130-'Module C Initial'!CW130</f>
        <v>0</v>
      </c>
      <c r="F130" s="31">
        <f ca="1">'Module C Corrected'!CX130-'Module C Initial'!CX130</f>
        <v>0</v>
      </c>
      <c r="G130" s="31">
        <f ca="1">'Module C Corrected'!CY130-'Module C Initial'!CY130</f>
        <v>0</v>
      </c>
      <c r="H130" s="31">
        <f ca="1">'Module C Corrected'!CZ130-'Module C Initial'!CZ130</f>
        <v>0</v>
      </c>
      <c r="I130" s="31">
        <f ca="1">'Module C Corrected'!DA130-'Module C Initial'!DA130</f>
        <v>0</v>
      </c>
      <c r="J130" s="31">
        <f ca="1">'Module C Corrected'!DB130-'Module C Initial'!DB130</f>
        <v>0</v>
      </c>
      <c r="K130" s="31">
        <f ca="1">'Module C Corrected'!DC130-'Module C Initial'!DC130</f>
        <v>0</v>
      </c>
      <c r="L130" s="31">
        <f ca="1">'Module C Corrected'!DD130-'Module C Initial'!DD130</f>
        <v>0</v>
      </c>
      <c r="M130" s="31">
        <f ca="1">'Module C Corrected'!DE130-'Module C Initial'!DE130</f>
        <v>0</v>
      </c>
      <c r="N130" s="31">
        <f ca="1">'Module C Corrected'!DF130-'Module C Initial'!DF130</f>
        <v>0</v>
      </c>
      <c r="O130" s="31">
        <f ca="1">'Module C Corrected'!DG130-'Module C Initial'!DG130</f>
        <v>0</v>
      </c>
      <c r="P130" s="31">
        <f ca="1">'Module C Corrected'!DH130-'Module C Initial'!DH130</f>
        <v>0</v>
      </c>
      <c r="Q130" s="32">
        <f ca="1">'Module C Corrected'!DI130-'Module C Initial'!DI130</f>
        <v>0</v>
      </c>
      <c r="R130" s="32">
        <f ca="1">'Module C Corrected'!DJ130-'Module C Initial'!DJ130</f>
        <v>0</v>
      </c>
      <c r="S130" s="32">
        <f ca="1">'Module C Corrected'!DK130-'Module C Initial'!DK130</f>
        <v>0</v>
      </c>
      <c r="T130" s="32">
        <f ca="1">'Module C Corrected'!DL130-'Module C Initial'!DL130</f>
        <v>0</v>
      </c>
      <c r="U130" s="32">
        <f ca="1">'Module C Corrected'!DM130-'Module C Initial'!DM130</f>
        <v>0</v>
      </c>
      <c r="V130" s="32">
        <f ca="1">'Module C Corrected'!DN130-'Module C Initial'!DN130</f>
        <v>0</v>
      </c>
      <c r="W130" s="32">
        <f ca="1">'Module C Corrected'!DO130-'Module C Initial'!DO130</f>
        <v>0</v>
      </c>
      <c r="X130" s="32">
        <f ca="1">'Module C Corrected'!DP130-'Module C Initial'!DP130</f>
        <v>0</v>
      </c>
      <c r="Y130" s="32">
        <f ca="1">'Module C Corrected'!DQ130-'Module C Initial'!DQ130</f>
        <v>0</v>
      </c>
      <c r="Z130" s="32">
        <f ca="1">'Module C Corrected'!DR130-'Module C Initial'!DR130</f>
        <v>0</v>
      </c>
      <c r="AA130" s="32">
        <f ca="1">'Module C Corrected'!DS130-'Module C Initial'!DS130</f>
        <v>0</v>
      </c>
      <c r="AB130" s="32">
        <f ca="1">'Module C Corrected'!DT130-'Module C Initial'!DT130</f>
        <v>0</v>
      </c>
      <c r="AC130" s="31">
        <f ca="1">'Module C Corrected'!DU130-'Module C Initial'!DU130</f>
        <v>0</v>
      </c>
      <c r="AD130" s="31">
        <f ca="1">'Module C Corrected'!DV130-'Module C Initial'!DV130</f>
        <v>0</v>
      </c>
      <c r="AE130" s="31">
        <f ca="1">'Module C Corrected'!DW130-'Module C Initial'!DW130</f>
        <v>0</v>
      </c>
      <c r="AF130" s="31">
        <f ca="1">'Module C Corrected'!DX130-'Module C Initial'!DX130</f>
        <v>0</v>
      </c>
      <c r="AG130" s="31">
        <f ca="1">'Module C Corrected'!DY130-'Module C Initial'!DY130</f>
        <v>0</v>
      </c>
      <c r="AH130" s="31">
        <f ca="1">'Module C Corrected'!DZ130-'Module C Initial'!DZ130</f>
        <v>0</v>
      </c>
      <c r="AI130" s="31">
        <f ca="1">'Module C Corrected'!EA130-'Module C Initial'!EA130</f>
        <v>0</v>
      </c>
      <c r="AJ130" s="31">
        <f ca="1">'Module C Corrected'!EB130-'Module C Initial'!EB130</f>
        <v>0</v>
      </c>
      <c r="AK130" s="31">
        <f ca="1">'Module C Corrected'!EC130-'Module C Initial'!EC130</f>
        <v>0</v>
      </c>
      <c r="AL130" s="31">
        <f ca="1">'Module C Corrected'!ED130-'Module C Initial'!ED130</f>
        <v>0</v>
      </c>
      <c r="AM130" s="31">
        <f ca="1">'Module C Corrected'!EE130-'Module C Initial'!EE130</f>
        <v>0</v>
      </c>
      <c r="AN130" s="31">
        <f ca="1">'Module C Corrected'!EF130-'Module C Initial'!EF130</f>
        <v>0</v>
      </c>
      <c r="AO130" s="32">
        <f t="shared" ca="1" si="61"/>
        <v>0</v>
      </c>
      <c r="AP130" s="32">
        <f t="shared" ca="1" si="61"/>
        <v>0</v>
      </c>
      <c r="AQ130" s="32">
        <f t="shared" ca="1" si="61"/>
        <v>0</v>
      </c>
      <c r="AR130" s="32">
        <f t="shared" ca="1" si="60"/>
        <v>0</v>
      </c>
      <c r="AS130" s="32">
        <f t="shared" ca="1" si="60"/>
        <v>0</v>
      </c>
      <c r="AT130" s="32">
        <f t="shared" ca="1" si="60"/>
        <v>0</v>
      </c>
      <c r="AU130" s="32">
        <f t="shared" ca="1" si="59"/>
        <v>0</v>
      </c>
      <c r="AV130" s="32">
        <f t="shared" ca="1" si="59"/>
        <v>0</v>
      </c>
      <c r="AW130" s="32">
        <f t="shared" ca="1" si="59"/>
        <v>0</v>
      </c>
      <c r="AX130" s="32">
        <f t="shared" ca="1" si="59"/>
        <v>0</v>
      </c>
      <c r="AY130" s="32">
        <f t="shared" ca="1" si="59"/>
        <v>0</v>
      </c>
      <c r="AZ130" s="32">
        <f t="shared" ca="1" si="59"/>
        <v>0</v>
      </c>
      <c r="BA130" s="31">
        <f t="shared" ca="1" si="57"/>
        <v>0</v>
      </c>
      <c r="BB130" s="31">
        <f t="shared" ca="1" si="35"/>
        <v>0</v>
      </c>
      <c r="BC130" s="31">
        <f t="shared" ca="1" si="36"/>
        <v>0</v>
      </c>
      <c r="BD130" s="31">
        <f t="shared" ca="1" si="37"/>
        <v>0</v>
      </c>
      <c r="BE130" s="31">
        <f t="shared" ca="1" si="38"/>
        <v>0</v>
      </c>
      <c r="BF130" s="31">
        <f t="shared" ca="1" si="39"/>
        <v>0</v>
      </c>
      <c r="BG130" s="31">
        <f t="shared" ca="1" si="40"/>
        <v>0</v>
      </c>
      <c r="BH130" s="31">
        <f t="shared" ca="1" si="41"/>
        <v>0</v>
      </c>
      <c r="BI130" s="31">
        <f t="shared" ca="1" si="42"/>
        <v>0</v>
      </c>
      <c r="BJ130" s="31">
        <f t="shared" ca="1" si="43"/>
        <v>0</v>
      </c>
      <c r="BK130" s="31">
        <f t="shared" ca="1" si="44"/>
        <v>0</v>
      </c>
      <c r="BL130" s="31">
        <f t="shared" ca="1" si="45"/>
        <v>0</v>
      </c>
      <c r="BM130" s="32">
        <f t="shared" ca="1" si="58"/>
        <v>0</v>
      </c>
      <c r="BN130" s="32">
        <f t="shared" ca="1" si="46"/>
        <v>0</v>
      </c>
      <c r="BO130" s="32">
        <f t="shared" ca="1" si="47"/>
        <v>0</v>
      </c>
      <c r="BP130" s="32">
        <f t="shared" ca="1" si="48"/>
        <v>0</v>
      </c>
      <c r="BQ130" s="32">
        <f t="shared" ca="1" si="49"/>
        <v>0</v>
      </c>
      <c r="BR130" s="32">
        <f t="shared" ca="1" si="50"/>
        <v>0</v>
      </c>
      <c r="BS130" s="32">
        <f t="shared" ca="1" si="51"/>
        <v>0</v>
      </c>
      <c r="BT130" s="32">
        <f t="shared" ca="1" si="52"/>
        <v>0</v>
      </c>
      <c r="BU130" s="32">
        <f t="shared" ca="1" si="53"/>
        <v>0</v>
      </c>
      <c r="BV130" s="32">
        <f t="shared" ca="1" si="54"/>
        <v>0</v>
      </c>
      <c r="BW130" s="32">
        <f t="shared" ca="1" si="55"/>
        <v>0</v>
      </c>
      <c r="BX130" s="32">
        <f t="shared" ca="1" si="56"/>
        <v>0</v>
      </c>
    </row>
    <row r="131" spans="1:76">
      <c r="A131" t="s">
        <v>538</v>
      </c>
      <c r="B131" s="1" t="s">
        <v>298</v>
      </c>
      <c r="C131" t="str">
        <f t="shared" ca="1" si="33"/>
        <v>ST2</v>
      </c>
      <c r="D131" t="str">
        <f t="shared" ca="1" si="34"/>
        <v>Sturgeon #2</v>
      </c>
      <c r="E131" s="31">
        <f ca="1">'Module C Corrected'!CW131-'Module C Initial'!CW131</f>
        <v>0</v>
      </c>
      <c r="F131" s="31">
        <f ca="1">'Module C Corrected'!CX131-'Module C Initial'!CX131</f>
        <v>0</v>
      </c>
      <c r="G131" s="31">
        <f ca="1">'Module C Corrected'!CY131-'Module C Initial'!CY131</f>
        <v>0</v>
      </c>
      <c r="H131" s="31">
        <f ca="1">'Module C Corrected'!CZ131-'Module C Initial'!CZ131</f>
        <v>0</v>
      </c>
      <c r="I131" s="31">
        <f ca="1">'Module C Corrected'!DA131-'Module C Initial'!DA131</f>
        <v>0</v>
      </c>
      <c r="J131" s="31">
        <f ca="1">'Module C Corrected'!DB131-'Module C Initial'!DB131</f>
        <v>0</v>
      </c>
      <c r="K131" s="31">
        <f ca="1">'Module C Corrected'!DC131-'Module C Initial'!DC131</f>
        <v>0</v>
      </c>
      <c r="L131" s="31">
        <f ca="1">'Module C Corrected'!DD131-'Module C Initial'!DD131</f>
        <v>0</v>
      </c>
      <c r="M131" s="31">
        <f ca="1">'Module C Corrected'!DE131-'Module C Initial'!DE131</f>
        <v>0</v>
      </c>
      <c r="N131" s="31">
        <f ca="1">'Module C Corrected'!DF131-'Module C Initial'!DF131</f>
        <v>0</v>
      </c>
      <c r="O131" s="31">
        <f ca="1">'Module C Corrected'!DG131-'Module C Initial'!DG131</f>
        <v>0</v>
      </c>
      <c r="P131" s="31">
        <f ca="1">'Module C Corrected'!DH131-'Module C Initial'!DH131</f>
        <v>0</v>
      </c>
      <c r="Q131" s="32">
        <f ca="1">'Module C Corrected'!DI131-'Module C Initial'!DI131</f>
        <v>0</v>
      </c>
      <c r="R131" s="32">
        <f ca="1">'Module C Corrected'!DJ131-'Module C Initial'!DJ131</f>
        <v>0</v>
      </c>
      <c r="S131" s="32">
        <f ca="1">'Module C Corrected'!DK131-'Module C Initial'!DK131</f>
        <v>0</v>
      </c>
      <c r="T131" s="32">
        <f ca="1">'Module C Corrected'!DL131-'Module C Initial'!DL131</f>
        <v>0</v>
      </c>
      <c r="U131" s="32">
        <f ca="1">'Module C Corrected'!DM131-'Module C Initial'!DM131</f>
        <v>0</v>
      </c>
      <c r="V131" s="32">
        <f ca="1">'Module C Corrected'!DN131-'Module C Initial'!DN131</f>
        <v>0</v>
      </c>
      <c r="W131" s="32">
        <f ca="1">'Module C Corrected'!DO131-'Module C Initial'!DO131</f>
        <v>0</v>
      </c>
      <c r="X131" s="32">
        <f ca="1">'Module C Corrected'!DP131-'Module C Initial'!DP131</f>
        <v>0</v>
      </c>
      <c r="Y131" s="32">
        <f ca="1">'Module C Corrected'!DQ131-'Module C Initial'!DQ131</f>
        <v>0</v>
      </c>
      <c r="Z131" s="32">
        <f ca="1">'Module C Corrected'!DR131-'Module C Initial'!DR131</f>
        <v>0</v>
      </c>
      <c r="AA131" s="32">
        <f ca="1">'Module C Corrected'!DS131-'Module C Initial'!DS131</f>
        <v>0</v>
      </c>
      <c r="AB131" s="32">
        <f ca="1">'Module C Corrected'!DT131-'Module C Initial'!DT131</f>
        <v>0</v>
      </c>
      <c r="AC131" s="31">
        <f ca="1">'Module C Corrected'!DU131-'Module C Initial'!DU131</f>
        <v>0</v>
      </c>
      <c r="AD131" s="31">
        <f ca="1">'Module C Corrected'!DV131-'Module C Initial'!DV131</f>
        <v>0</v>
      </c>
      <c r="AE131" s="31">
        <f ca="1">'Module C Corrected'!DW131-'Module C Initial'!DW131</f>
        <v>0</v>
      </c>
      <c r="AF131" s="31">
        <f ca="1">'Module C Corrected'!DX131-'Module C Initial'!DX131</f>
        <v>0</v>
      </c>
      <c r="AG131" s="31">
        <f ca="1">'Module C Corrected'!DY131-'Module C Initial'!DY131</f>
        <v>0</v>
      </c>
      <c r="AH131" s="31">
        <f ca="1">'Module C Corrected'!DZ131-'Module C Initial'!DZ131</f>
        <v>0</v>
      </c>
      <c r="AI131" s="31">
        <f ca="1">'Module C Corrected'!EA131-'Module C Initial'!EA131</f>
        <v>0</v>
      </c>
      <c r="AJ131" s="31">
        <f ca="1">'Module C Corrected'!EB131-'Module C Initial'!EB131</f>
        <v>0</v>
      </c>
      <c r="AK131" s="31">
        <f ca="1">'Module C Corrected'!EC131-'Module C Initial'!EC131</f>
        <v>0</v>
      </c>
      <c r="AL131" s="31">
        <f ca="1">'Module C Corrected'!ED131-'Module C Initial'!ED131</f>
        <v>0</v>
      </c>
      <c r="AM131" s="31">
        <f ca="1">'Module C Corrected'!EE131-'Module C Initial'!EE131</f>
        <v>0</v>
      </c>
      <c r="AN131" s="31">
        <f ca="1">'Module C Corrected'!EF131-'Module C Initial'!EF131</f>
        <v>0</v>
      </c>
      <c r="AO131" s="32">
        <f t="shared" ca="1" si="61"/>
        <v>0</v>
      </c>
      <c r="AP131" s="32">
        <f t="shared" ca="1" si="61"/>
        <v>0</v>
      </c>
      <c r="AQ131" s="32">
        <f t="shared" ca="1" si="61"/>
        <v>0</v>
      </c>
      <c r="AR131" s="32">
        <f t="shared" ca="1" si="60"/>
        <v>0</v>
      </c>
      <c r="AS131" s="32">
        <f t="shared" ca="1" si="60"/>
        <v>0</v>
      </c>
      <c r="AT131" s="32">
        <f t="shared" ca="1" si="60"/>
        <v>0</v>
      </c>
      <c r="AU131" s="32">
        <f t="shared" ca="1" si="59"/>
        <v>0</v>
      </c>
      <c r="AV131" s="32">
        <f t="shared" ca="1" si="59"/>
        <v>0</v>
      </c>
      <c r="AW131" s="32">
        <f t="shared" ca="1" si="59"/>
        <v>0</v>
      </c>
      <c r="AX131" s="32">
        <f t="shared" ca="1" si="59"/>
        <v>0</v>
      </c>
      <c r="AY131" s="32">
        <f t="shared" ca="1" si="59"/>
        <v>0</v>
      </c>
      <c r="AZ131" s="32">
        <f t="shared" ca="1" si="59"/>
        <v>0</v>
      </c>
      <c r="BA131" s="31">
        <f t="shared" ca="1" si="57"/>
        <v>0</v>
      </c>
      <c r="BB131" s="31">
        <f t="shared" ca="1" si="35"/>
        <v>0</v>
      </c>
      <c r="BC131" s="31">
        <f t="shared" ca="1" si="36"/>
        <v>0</v>
      </c>
      <c r="BD131" s="31">
        <f t="shared" ca="1" si="37"/>
        <v>0</v>
      </c>
      <c r="BE131" s="31">
        <f t="shared" ca="1" si="38"/>
        <v>0</v>
      </c>
      <c r="BF131" s="31">
        <f t="shared" ca="1" si="39"/>
        <v>0</v>
      </c>
      <c r="BG131" s="31">
        <f t="shared" ca="1" si="40"/>
        <v>0</v>
      </c>
      <c r="BH131" s="31">
        <f t="shared" ca="1" si="41"/>
        <v>0</v>
      </c>
      <c r="BI131" s="31">
        <f t="shared" ca="1" si="42"/>
        <v>0</v>
      </c>
      <c r="BJ131" s="31">
        <f t="shared" ca="1" si="43"/>
        <v>0</v>
      </c>
      <c r="BK131" s="31">
        <f t="shared" ca="1" si="44"/>
        <v>0</v>
      </c>
      <c r="BL131" s="31">
        <f t="shared" ca="1" si="45"/>
        <v>0</v>
      </c>
      <c r="BM131" s="32">
        <f t="shared" ca="1" si="58"/>
        <v>0</v>
      </c>
      <c r="BN131" s="32">
        <f t="shared" ca="1" si="46"/>
        <v>0</v>
      </c>
      <c r="BO131" s="32">
        <f t="shared" ca="1" si="47"/>
        <v>0</v>
      </c>
      <c r="BP131" s="32">
        <f t="shared" ca="1" si="48"/>
        <v>0</v>
      </c>
      <c r="BQ131" s="32">
        <f t="shared" ca="1" si="49"/>
        <v>0</v>
      </c>
      <c r="BR131" s="32">
        <f t="shared" ca="1" si="50"/>
        <v>0</v>
      </c>
      <c r="BS131" s="32">
        <f t="shared" ca="1" si="51"/>
        <v>0</v>
      </c>
      <c r="BT131" s="32">
        <f t="shared" ca="1" si="52"/>
        <v>0</v>
      </c>
      <c r="BU131" s="32">
        <f t="shared" ca="1" si="53"/>
        <v>0</v>
      </c>
      <c r="BV131" s="32">
        <f t="shared" ca="1" si="54"/>
        <v>0</v>
      </c>
      <c r="BW131" s="32">
        <f t="shared" ca="1" si="55"/>
        <v>0</v>
      </c>
      <c r="BX131" s="32">
        <f t="shared" ca="1" si="56"/>
        <v>0</v>
      </c>
    </row>
    <row r="132" spans="1:76">
      <c r="A132" t="s">
        <v>434</v>
      </c>
      <c r="B132" s="1" t="s">
        <v>65</v>
      </c>
      <c r="C132" t="str">
        <f t="shared" ca="1" si="33"/>
        <v>TAB1</v>
      </c>
      <c r="D132" t="str">
        <f t="shared" ca="1" si="34"/>
        <v>Taber Wind Facility</v>
      </c>
      <c r="E132" s="31">
        <f ca="1">'Module C Corrected'!CW132-'Module C Initial'!CW132</f>
        <v>934.27999999999884</v>
      </c>
      <c r="F132" s="31">
        <f ca="1">'Module C Corrected'!CX132-'Module C Initial'!CX132</f>
        <v>336.44000000000233</v>
      </c>
      <c r="G132" s="31">
        <f ca="1">'Module C Corrected'!CY132-'Module C Initial'!CY132</f>
        <v>524.88999999999942</v>
      </c>
      <c r="H132" s="31">
        <f ca="1">'Module C Corrected'!CZ132-'Module C Initial'!CZ132</f>
        <v>335.38999999999942</v>
      </c>
      <c r="I132" s="31">
        <f ca="1">'Module C Corrected'!DA132-'Module C Initial'!DA132</f>
        <v>347.09000000001106</v>
      </c>
      <c r="J132" s="31">
        <f ca="1">'Module C Corrected'!DB132-'Module C Initial'!DB132</f>
        <v>186.7200000000048</v>
      </c>
      <c r="K132" s="31">
        <f ca="1">'Module C Corrected'!DC132-'Module C Initial'!DC132</f>
        <v>194.67000000000189</v>
      </c>
      <c r="L132" s="31">
        <f ca="1">'Module C Corrected'!DD132-'Module C Initial'!DD132</f>
        <v>208.71000000000276</v>
      </c>
      <c r="M132" s="31">
        <f ca="1">'Module C Corrected'!DE132-'Module C Initial'!DE132</f>
        <v>586.73999999999796</v>
      </c>
      <c r="N132" s="31">
        <f ca="1">'Module C Corrected'!DF132-'Module C Initial'!DF132</f>
        <v>333.62999999999738</v>
      </c>
      <c r="O132" s="31">
        <f ca="1">'Module C Corrected'!DG132-'Module C Initial'!DG132</f>
        <v>1002.9600000000064</v>
      </c>
      <c r="P132" s="31">
        <f ca="1">'Module C Corrected'!DH132-'Module C Initial'!DH132</f>
        <v>399.59999999999854</v>
      </c>
      <c r="Q132" s="32">
        <f ca="1">'Module C Corrected'!DI132-'Module C Initial'!DI132</f>
        <v>46.710000000000036</v>
      </c>
      <c r="R132" s="32">
        <f ca="1">'Module C Corrected'!DJ132-'Module C Initial'!DJ132</f>
        <v>16.820000000000164</v>
      </c>
      <c r="S132" s="32">
        <f ca="1">'Module C Corrected'!DK132-'Module C Initial'!DK132</f>
        <v>26.25</v>
      </c>
      <c r="T132" s="32">
        <f ca="1">'Module C Corrected'!DL132-'Module C Initial'!DL132</f>
        <v>16.769999999999982</v>
      </c>
      <c r="U132" s="32">
        <f ca="1">'Module C Corrected'!DM132-'Module C Initial'!DM132</f>
        <v>17.350000000000136</v>
      </c>
      <c r="V132" s="32">
        <f ca="1">'Module C Corrected'!DN132-'Module C Initial'!DN132</f>
        <v>9.3399999999999181</v>
      </c>
      <c r="W132" s="32">
        <f ca="1">'Module C Corrected'!DO132-'Module C Initial'!DO132</f>
        <v>9.7400000000000091</v>
      </c>
      <c r="X132" s="32">
        <f ca="1">'Module C Corrected'!DP132-'Module C Initial'!DP132</f>
        <v>10.440000000000055</v>
      </c>
      <c r="Y132" s="32">
        <f ca="1">'Module C Corrected'!DQ132-'Module C Initial'!DQ132</f>
        <v>29.329999999999927</v>
      </c>
      <c r="Z132" s="32">
        <f ca="1">'Module C Corrected'!DR132-'Module C Initial'!DR132</f>
        <v>16.680000000000064</v>
      </c>
      <c r="AA132" s="32">
        <f ca="1">'Module C Corrected'!DS132-'Module C Initial'!DS132</f>
        <v>50.140000000000327</v>
      </c>
      <c r="AB132" s="32">
        <f ca="1">'Module C Corrected'!DT132-'Module C Initial'!DT132</f>
        <v>19.980000000000018</v>
      </c>
      <c r="AC132" s="31">
        <f ca="1">'Module C Corrected'!DU132-'Module C Initial'!DU132</f>
        <v>301</v>
      </c>
      <c r="AD132" s="31">
        <f ca="1">'Module C Corrected'!DV132-'Module C Initial'!DV132</f>
        <v>107.61000000000058</v>
      </c>
      <c r="AE132" s="31">
        <f ca="1">'Module C Corrected'!DW132-'Module C Initial'!DW132</f>
        <v>166.77000000000044</v>
      </c>
      <c r="AF132" s="31">
        <f ca="1">'Module C Corrected'!DX132-'Module C Initial'!DX132</f>
        <v>105.92000000000007</v>
      </c>
      <c r="AG132" s="31">
        <f ca="1">'Module C Corrected'!DY132-'Module C Initial'!DY132</f>
        <v>109.05000000000109</v>
      </c>
      <c r="AH132" s="31">
        <f ca="1">'Module C Corrected'!DZ132-'Module C Initial'!DZ132</f>
        <v>58.350000000000364</v>
      </c>
      <c r="AI132" s="31">
        <f ca="1">'Module C Corrected'!EA132-'Module C Initial'!EA132</f>
        <v>60.510000000000218</v>
      </c>
      <c r="AJ132" s="31">
        <f ca="1">'Module C Corrected'!EB132-'Module C Initial'!EB132</f>
        <v>64.509999999999309</v>
      </c>
      <c r="AK132" s="31">
        <f ca="1">'Module C Corrected'!EC132-'Module C Initial'!EC132</f>
        <v>180.38000000000102</v>
      </c>
      <c r="AL132" s="31">
        <f ca="1">'Module C Corrected'!ED132-'Module C Initial'!ED132</f>
        <v>102.02000000000044</v>
      </c>
      <c r="AM132" s="31">
        <f ca="1">'Module C Corrected'!EE132-'Module C Initial'!EE132</f>
        <v>304.9900000000016</v>
      </c>
      <c r="AN132" s="31">
        <f ca="1">'Module C Corrected'!EF132-'Module C Initial'!EF132</f>
        <v>120.86000000000058</v>
      </c>
      <c r="AO132" s="32">
        <f t="shared" ca="1" si="61"/>
        <v>1281.9899999999989</v>
      </c>
      <c r="AP132" s="32">
        <f t="shared" ca="1" si="61"/>
        <v>460.87000000000307</v>
      </c>
      <c r="AQ132" s="32">
        <f t="shared" ca="1" si="61"/>
        <v>717.90999999999985</v>
      </c>
      <c r="AR132" s="32">
        <f t="shared" ca="1" si="60"/>
        <v>458.07999999999947</v>
      </c>
      <c r="AS132" s="32">
        <f t="shared" ca="1" si="60"/>
        <v>473.49000000001229</v>
      </c>
      <c r="AT132" s="32">
        <f t="shared" ca="1" si="60"/>
        <v>254.41000000000508</v>
      </c>
      <c r="AU132" s="32">
        <f t="shared" ca="1" si="59"/>
        <v>264.92000000000212</v>
      </c>
      <c r="AV132" s="32">
        <f t="shared" ca="1" si="59"/>
        <v>283.66000000000213</v>
      </c>
      <c r="AW132" s="32">
        <f t="shared" ca="1" si="59"/>
        <v>796.44999999999891</v>
      </c>
      <c r="AX132" s="32">
        <f t="shared" ref="AX132:AZ146" ca="1" si="62">N132+Z132+AL132</f>
        <v>452.32999999999788</v>
      </c>
      <c r="AY132" s="32">
        <f t="shared" ca="1" si="62"/>
        <v>1358.0900000000083</v>
      </c>
      <c r="AZ132" s="32">
        <f t="shared" ca="1" si="62"/>
        <v>540.43999999999915</v>
      </c>
      <c r="BA132" s="31">
        <f t="shared" ca="1" si="57"/>
        <v>10.94</v>
      </c>
      <c r="BB132" s="31">
        <f t="shared" ca="1" si="35"/>
        <v>3.94</v>
      </c>
      <c r="BC132" s="31">
        <f t="shared" ca="1" si="36"/>
        <v>6.15</v>
      </c>
      <c r="BD132" s="31">
        <f t="shared" ca="1" si="37"/>
        <v>3.93</v>
      </c>
      <c r="BE132" s="31">
        <f t="shared" ca="1" si="38"/>
        <v>4.07</v>
      </c>
      <c r="BF132" s="31">
        <f t="shared" ca="1" si="39"/>
        <v>2.19</v>
      </c>
      <c r="BG132" s="31">
        <f t="shared" ca="1" si="40"/>
        <v>2.2799999999999998</v>
      </c>
      <c r="BH132" s="31">
        <f t="shared" ca="1" si="41"/>
        <v>2.44</v>
      </c>
      <c r="BI132" s="31">
        <f t="shared" ca="1" si="42"/>
        <v>6.87</v>
      </c>
      <c r="BJ132" s="31">
        <f t="shared" ca="1" si="43"/>
        <v>3.91</v>
      </c>
      <c r="BK132" s="31">
        <f t="shared" ca="1" si="44"/>
        <v>11.75</v>
      </c>
      <c r="BL132" s="31">
        <f t="shared" ca="1" si="45"/>
        <v>4.68</v>
      </c>
      <c r="BM132" s="32">
        <f t="shared" ca="1" si="58"/>
        <v>1292.9299999999989</v>
      </c>
      <c r="BN132" s="32">
        <f t="shared" ca="1" si="46"/>
        <v>464.81000000000307</v>
      </c>
      <c r="BO132" s="32">
        <f t="shared" ca="1" si="47"/>
        <v>724.05999999999983</v>
      </c>
      <c r="BP132" s="32">
        <f t="shared" ca="1" si="48"/>
        <v>462.00999999999948</v>
      </c>
      <c r="BQ132" s="32">
        <f t="shared" ca="1" si="49"/>
        <v>477.56000000001228</v>
      </c>
      <c r="BR132" s="32">
        <f t="shared" ca="1" si="50"/>
        <v>256.60000000000508</v>
      </c>
      <c r="BS132" s="32">
        <f t="shared" ca="1" si="51"/>
        <v>267.20000000000209</v>
      </c>
      <c r="BT132" s="32">
        <f t="shared" ca="1" si="52"/>
        <v>286.10000000000213</v>
      </c>
      <c r="BU132" s="32">
        <f t="shared" ca="1" si="53"/>
        <v>803.31999999999891</v>
      </c>
      <c r="BV132" s="32">
        <f t="shared" ca="1" si="54"/>
        <v>456.23999999999791</v>
      </c>
      <c r="BW132" s="32">
        <f t="shared" ca="1" si="55"/>
        <v>1369.8400000000083</v>
      </c>
      <c r="BX132" s="32">
        <f t="shared" ca="1" si="56"/>
        <v>545.1199999999991</v>
      </c>
    </row>
    <row r="133" spans="1:76">
      <c r="A133" t="s">
        <v>509</v>
      </c>
      <c r="B133" s="1" t="s">
        <v>118</v>
      </c>
      <c r="C133" t="str">
        <f t="shared" ref="C133:C146" ca="1" si="63">VLOOKUP($B133,LocationLookup,2,FALSE)</f>
        <v>TAY1</v>
      </c>
      <c r="D133" t="str">
        <f t="shared" ref="D133:D146" ca="1" si="64">VLOOKUP($C133,LossFactorLookup,2,FALSE)</f>
        <v>Taylor Hydro Facility</v>
      </c>
      <c r="E133" s="31">
        <f ca="1">'Module C Corrected'!CW133-'Module C Initial'!CW133</f>
        <v>0</v>
      </c>
      <c r="F133" s="31">
        <f ca="1">'Module C Corrected'!CX133-'Module C Initial'!CX133</f>
        <v>0</v>
      </c>
      <c r="G133" s="31">
        <f ca="1">'Module C Corrected'!CY133-'Module C Initial'!CY133</f>
        <v>0</v>
      </c>
      <c r="H133" s="31">
        <f ca="1">'Module C Corrected'!CZ133-'Module C Initial'!CZ133</f>
        <v>0</v>
      </c>
      <c r="I133" s="31">
        <f ca="1">'Module C Corrected'!DA133-'Module C Initial'!DA133</f>
        <v>36.360000000000582</v>
      </c>
      <c r="J133" s="31">
        <f ca="1">'Module C Corrected'!DB133-'Module C Initial'!DB133</f>
        <v>64.25</v>
      </c>
      <c r="K133" s="31">
        <f ca="1">'Module C Corrected'!DC133-'Module C Initial'!DC133</f>
        <v>81.309999999999491</v>
      </c>
      <c r="L133" s="31">
        <f ca="1">'Module C Corrected'!DD133-'Module C Initial'!DD133</f>
        <v>46.25</v>
      </c>
      <c r="M133" s="31">
        <f ca="1">'Module C Corrected'!DE133-'Module C Initial'!DE133</f>
        <v>117.45999999999913</v>
      </c>
      <c r="N133" s="31">
        <f ca="1">'Module C Corrected'!DF133-'Module C Initial'!DF133</f>
        <v>16.059999999999945</v>
      </c>
      <c r="O133" s="31">
        <f ca="1">'Module C Corrected'!DG133-'Module C Initial'!DG133</f>
        <v>0</v>
      </c>
      <c r="P133" s="31">
        <f ca="1">'Module C Corrected'!DH133-'Module C Initial'!DH133</f>
        <v>0</v>
      </c>
      <c r="Q133" s="32">
        <f ca="1">'Module C Corrected'!DI133-'Module C Initial'!DI133</f>
        <v>0</v>
      </c>
      <c r="R133" s="32">
        <f ca="1">'Module C Corrected'!DJ133-'Module C Initial'!DJ133</f>
        <v>0</v>
      </c>
      <c r="S133" s="32">
        <f ca="1">'Module C Corrected'!DK133-'Module C Initial'!DK133</f>
        <v>0</v>
      </c>
      <c r="T133" s="32">
        <f ca="1">'Module C Corrected'!DL133-'Module C Initial'!DL133</f>
        <v>0</v>
      </c>
      <c r="U133" s="32">
        <f ca="1">'Module C Corrected'!DM133-'Module C Initial'!DM133</f>
        <v>1.8100000000000023</v>
      </c>
      <c r="V133" s="32">
        <f ca="1">'Module C Corrected'!DN133-'Module C Initial'!DN133</f>
        <v>3.2099999999999227</v>
      </c>
      <c r="W133" s="32">
        <f ca="1">'Module C Corrected'!DO133-'Module C Initial'!DO133</f>
        <v>4.07000000000005</v>
      </c>
      <c r="X133" s="32">
        <f ca="1">'Module C Corrected'!DP133-'Module C Initial'!DP133</f>
        <v>2.3100000000000023</v>
      </c>
      <c r="Y133" s="32">
        <f ca="1">'Module C Corrected'!DQ133-'Module C Initial'!DQ133</f>
        <v>5.8700000000001182</v>
      </c>
      <c r="Z133" s="32">
        <f ca="1">'Module C Corrected'!DR133-'Module C Initial'!DR133</f>
        <v>0.79999999999998295</v>
      </c>
      <c r="AA133" s="32">
        <f ca="1">'Module C Corrected'!DS133-'Module C Initial'!DS133</f>
        <v>0</v>
      </c>
      <c r="AB133" s="32">
        <f ca="1">'Module C Corrected'!DT133-'Module C Initial'!DT133</f>
        <v>0</v>
      </c>
      <c r="AC133" s="31">
        <f ca="1">'Module C Corrected'!DU133-'Module C Initial'!DU133</f>
        <v>0</v>
      </c>
      <c r="AD133" s="31">
        <f ca="1">'Module C Corrected'!DV133-'Module C Initial'!DV133</f>
        <v>0</v>
      </c>
      <c r="AE133" s="31">
        <f ca="1">'Module C Corrected'!DW133-'Module C Initial'!DW133</f>
        <v>0</v>
      </c>
      <c r="AF133" s="31">
        <f ca="1">'Module C Corrected'!DX133-'Module C Initial'!DX133</f>
        <v>0</v>
      </c>
      <c r="AG133" s="31">
        <f ca="1">'Module C Corrected'!DY133-'Module C Initial'!DY133</f>
        <v>11.420000000000073</v>
      </c>
      <c r="AH133" s="31">
        <f ca="1">'Module C Corrected'!DZ133-'Module C Initial'!DZ133</f>
        <v>20.079999999999927</v>
      </c>
      <c r="AI133" s="31">
        <f ca="1">'Module C Corrected'!EA133-'Module C Initial'!EA133</f>
        <v>25.270000000000437</v>
      </c>
      <c r="AJ133" s="31">
        <f ca="1">'Module C Corrected'!EB133-'Module C Initial'!EB133</f>
        <v>14.289999999999964</v>
      </c>
      <c r="AK133" s="31">
        <f ca="1">'Module C Corrected'!EC133-'Module C Initial'!EC133</f>
        <v>36.109999999999673</v>
      </c>
      <c r="AL133" s="31">
        <f ca="1">'Module C Corrected'!ED133-'Module C Initial'!ED133</f>
        <v>4.9099999999999682</v>
      </c>
      <c r="AM133" s="31">
        <f ca="1">'Module C Corrected'!EE133-'Module C Initial'!EE133</f>
        <v>0</v>
      </c>
      <c r="AN133" s="31">
        <f ca="1">'Module C Corrected'!EF133-'Module C Initial'!EF133</f>
        <v>0</v>
      </c>
      <c r="AO133" s="32">
        <f t="shared" ca="1" si="61"/>
        <v>0</v>
      </c>
      <c r="AP133" s="32">
        <f t="shared" ca="1" si="61"/>
        <v>0</v>
      </c>
      <c r="AQ133" s="32">
        <f t="shared" ca="1" si="61"/>
        <v>0</v>
      </c>
      <c r="AR133" s="32">
        <f t="shared" ca="1" si="60"/>
        <v>0</v>
      </c>
      <c r="AS133" s="32">
        <f t="shared" ca="1" si="60"/>
        <v>49.590000000000657</v>
      </c>
      <c r="AT133" s="32">
        <f t="shared" ca="1" si="60"/>
        <v>87.53999999999985</v>
      </c>
      <c r="AU133" s="32">
        <f t="shared" ca="1" si="60"/>
        <v>110.64999999999998</v>
      </c>
      <c r="AV133" s="32">
        <f t="shared" ca="1" si="60"/>
        <v>62.849999999999966</v>
      </c>
      <c r="AW133" s="32">
        <f t="shared" ca="1" si="60"/>
        <v>159.43999999999892</v>
      </c>
      <c r="AX133" s="32">
        <f t="shared" ca="1" si="62"/>
        <v>21.769999999999897</v>
      </c>
      <c r="AY133" s="32">
        <f t="shared" ca="1" si="62"/>
        <v>0</v>
      </c>
      <c r="AZ133" s="32">
        <f t="shared" ca="1" si="62"/>
        <v>0</v>
      </c>
      <c r="BA133" s="31">
        <f t="shared" ca="1" si="57"/>
        <v>0</v>
      </c>
      <c r="BB133" s="31">
        <f t="shared" ref="BB133:BB146" ca="1" si="65">ROUND(F133*BB$3,2)</f>
        <v>0</v>
      </c>
      <c r="BC133" s="31">
        <f t="shared" ref="BC133:BC146" ca="1" si="66">ROUND(G133*BC$3,2)</f>
        <v>0</v>
      </c>
      <c r="BD133" s="31">
        <f t="shared" ref="BD133:BD146" ca="1" si="67">ROUND(H133*BD$3,2)</f>
        <v>0</v>
      </c>
      <c r="BE133" s="31">
        <f t="shared" ref="BE133:BE146" ca="1" si="68">ROUND(I133*BE$3,2)</f>
        <v>0.43</v>
      </c>
      <c r="BF133" s="31">
        <f t="shared" ref="BF133:BF146" ca="1" si="69">ROUND(J133*BF$3,2)</f>
        <v>0.75</v>
      </c>
      <c r="BG133" s="31">
        <f t="shared" ref="BG133:BG146" ca="1" si="70">ROUND(K133*BG$3,2)</f>
        <v>0.95</v>
      </c>
      <c r="BH133" s="31">
        <f t="shared" ref="BH133:BH146" ca="1" si="71">ROUND(L133*BH$3,2)</f>
        <v>0.54</v>
      </c>
      <c r="BI133" s="31">
        <f t="shared" ref="BI133:BI146" ca="1" si="72">ROUND(M133*BI$3,2)</f>
        <v>1.38</v>
      </c>
      <c r="BJ133" s="31">
        <f t="shared" ref="BJ133:BJ146" ca="1" si="73">ROUND(N133*BJ$3,2)</f>
        <v>0.19</v>
      </c>
      <c r="BK133" s="31">
        <f t="shared" ref="BK133:BK146" ca="1" si="74">ROUND(O133*BK$3,2)</f>
        <v>0</v>
      </c>
      <c r="BL133" s="31">
        <f t="shared" ref="BL133:BL146" ca="1" si="75">ROUND(P133*BL$3,2)</f>
        <v>0</v>
      </c>
      <c r="BM133" s="32">
        <f t="shared" ca="1" si="58"/>
        <v>0</v>
      </c>
      <c r="BN133" s="32">
        <f t="shared" ref="BN133:BN146" ca="1" si="76">AP133+BB133</f>
        <v>0</v>
      </c>
      <c r="BO133" s="32">
        <f t="shared" ref="BO133:BO146" ca="1" si="77">AQ133+BC133</f>
        <v>0</v>
      </c>
      <c r="BP133" s="32">
        <f t="shared" ref="BP133:BP146" ca="1" si="78">AR133+BD133</f>
        <v>0</v>
      </c>
      <c r="BQ133" s="32">
        <f t="shared" ref="BQ133:BQ146" ca="1" si="79">AS133+BE133</f>
        <v>50.020000000000657</v>
      </c>
      <c r="BR133" s="32">
        <f t="shared" ref="BR133:BR146" ca="1" si="80">AT133+BF133</f>
        <v>88.28999999999985</v>
      </c>
      <c r="BS133" s="32">
        <f t="shared" ref="BS133:BS146" ca="1" si="81">AU133+BG133</f>
        <v>111.59999999999998</v>
      </c>
      <c r="BT133" s="32">
        <f t="shared" ref="BT133:BT146" ca="1" si="82">AV133+BH133</f>
        <v>63.389999999999965</v>
      </c>
      <c r="BU133" s="32">
        <f t="shared" ref="BU133:BU146" ca="1" si="83">AW133+BI133</f>
        <v>160.81999999999891</v>
      </c>
      <c r="BV133" s="32">
        <f t="shared" ref="BV133:BV146" ca="1" si="84">AX133+BJ133</f>
        <v>21.959999999999898</v>
      </c>
      <c r="BW133" s="32">
        <f t="shared" ref="BW133:BW146" ca="1" si="85">AY133+BK133</f>
        <v>0</v>
      </c>
      <c r="BX133" s="32">
        <f t="shared" ref="BX133:BX146" ca="1" si="86">AZ133+BL133</f>
        <v>0</v>
      </c>
    </row>
    <row r="134" spans="1:76">
      <c r="A134" t="s">
        <v>509</v>
      </c>
      <c r="B134" s="1" t="s">
        <v>299</v>
      </c>
      <c r="C134" t="str">
        <f t="shared" ca="1" si="63"/>
        <v>TAY2</v>
      </c>
      <c r="D134" t="str">
        <f t="shared" ca="1" si="64"/>
        <v>Taylor Wind Facility</v>
      </c>
      <c r="E134" s="31">
        <f ca="1">'Module C Corrected'!CW134-'Module C Initial'!CW134</f>
        <v>-74.63</v>
      </c>
      <c r="F134" s="31">
        <f ca="1">'Module C Corrected'!CX134-'Module C Initial'!CX134</f>
        <v>-26.890000000000015</v>
      </c>
      <c r="G134" s="31">
        <f ca="1">'Module C Corrected'!CY134-'Module C Initial'!CY134</f>
        <v>-35.850000000000023</v>
      </c>
      <c r="H134" s="31">
        <f ca="1">'Module C Corrected'!CZ134-'Module C Initial'!CZ134</f>
        <v>-20.819999999999993</v>
      </c>
      <c r="I134" s="31">
        <f ca="1">'Module C Corrected'!DA134-'Module C Initial'!DA134</f>
        <v>-28.990000000000009</v>
      </c>
      <c r="J134" s="31">
        <f ca="1">'Module C Corrected'!DB134-'Module C Initial'!DB134</f>
        <v>-13.509999999999991</v>
      </c>
      <c r="K134" s="31">
        <f ca="1">'Module C Corrected'!DC134-'Module C Initial'!DC134</f>
        <v>-8.4699999999999989</v>
      </c>
      <c r="L134" s="31">
        <f ca="1">'Module C Corrected'!DD134-'Module C Initial'!DD134</f>
        <v>-11.11</v>
      </c>
      <c r="M134" s="31">
        <f ca="1">'Module C Corrected'!DE134-'Module C Initial'!DE134</f>
        <v>-49.139999999999986</v>
      </c>
      <c r="N134" s="31">
        <f ca="1">'Module C Corrected'!DF134-'Module C Initial'!DF134</f>
        <v>-20.590000000000032</v>
      </c>
      <c r="O134" s="31">
        <f ca="1">'Module C Corrected'!DG134-'Module C Initial'!DG134</f>
        <v>-75.569999999999936</v>
      </c>
      <c r="P134" s="31">
        <f ca="1">'Module C Corrected'!DH134-'Module C Initial'!DH134</f>
        <v>-30.189999999999998</v>
      </c>
      <c r="Q134" s="32">
        <f ca="1">'Module C Corrected'!DI134-'Module C Initial'!DI134</f>
        <v>-3.73</v>
      </c>
      <c r="R134" s="32">
        <f ca="1">'Module C Corrected'!DJ134-'Module C Initial'!DJ134</f>
        <v>-1.35</v>
      </c>
      <c r="S134" s="32">
        <f ca="1">'Module C Corrected'!DK134-'Module C Initial'!DK134</f>
        <v>-1.7999999999999998</v>
      </c>
      <c r="T134" s="32">
        <f ca="1">'Module C Corrected'!DL134-'Module C Initial'!DL134</f>
        <v>-1.04</v>
      </c>
      <c r="U134" s="32">
        <f ca="1">'Module C Corrected'!DM134-'Module C Initial'!DM134</f>
        <v>-1.4499999999999997</v>
      </c>
      <c r="V134" s="32">
        <f ca="1">'Module C Corrected'!DN134-'Module C Initial'!DN134</f>
        <v>-0.68000000000000016</v>
      </c>
      <c r="W134" s="32">
        <f ca="1">'Module C Corrected'!DO134-'Module C Initial'!DO134</f>
        <v>-0.42000000000000004</v>
      </c>
      <c r="X134" s="32">
        <f ca="1">'Module C Corrected'!DP134-'Module C Initial'!DP134</f>
        <v>-0.55000000000000004</v>
      </c>
      <c r="Y134" s="32">
        <f ca="1">'Module C Corrected'!DQ134-'Module C Initial'!DQ134</f>
        <v>-2.4600000000000004</v>
      </c>
      <c r="Z134" s="32">
        <f ca="1">'Module C Corrected'!DR134-'Module C Initial'!DR134</f>
        <v>-1.0299999999999998</v>
      </c>
      <c r="AA134" s="32">
        <f ca="1">'Module C Corrected'!DS134-'Module C Initial'!DS134</f>
        <v>-3.7800000000000002</v>
      </c>
      <c r="AB134" s="32">
        <f ca="1">'Module C Corrected'!DT134-'Module C Initial'!DT134</f>
        <v>-1.51</v>
      </c>
      <c r="AC134" s="31">
        <f ca="1">'Module C Corrected'!DU134-'Module C Initial'!DU134</f>
        <v>-24.04</v>
      </c>
      <c r="AD134" s="31">
        <f ca="1">'Module C Corrected'!DV134-'Module C Initial'!DV134</f>
        <v>-8.6</v>
      </c>
      <c r="AE134" s="31">
        <f ca="1">'Module C Corrected'!DW134-'Module C Initial'!DW134</f>
        <v>-11.389999999999999</v>
      </c>
      <c r="AF134" s="31">
        <f ca="1">'Module C Corrected'!DX134-'Module C Initial'!DX134</f>
        <v>-6.5699999999999994</v>
      </c>
      <c r="AG134" s="31">
        <f ca="1">'Module C Corrected'!DY134-'Module C Initial'!DY134</f>
        <v>-9.11</v>
      </c>
      <c r="AH134" s="31">
        <f ca="1">'Module C Corrected'!DZ134-'Module C Initial'!DZ134</f>
        <v>-4.2200000000000006</v>
      </c>
      <c r="AI134" s="31">
        <f ca="1">'Module C Corrected'!EA134-'Module C Initial'!EA134</f>
        <v>-2.63</v>
      </c>
      <c r="AJ134" s="31">
        <f ca="1">'Module C Corrected'!EB134-'Module C Initial'!EB134</f>
        <v>-3.4300000000000006</v>
      </c>
      <c r="AK134" s="31">
        <f ca="1">'Module C Corrected'!EC134-'Module C Initial'!EC134</f>
        <v>-15.11</v>
      </c>
      <c r="AL134" s="31">
        <f ca="1">'Module C Corrected'!ED134-'Module C Initial'!ED134</f>
        <v>-6.29</v>
      </c>
      <c r="AM134" s="31">
        <f ca="1">'Module C Corrected'!EE134-'Module C Initial'!EE134</f>
        <v>-22.98</v>
      </c>
      <c r="AN134" s="31">
        <f ca="1">'Module C Corrected'!EF134-'Module C Initial'!EF134</f>
        <v>-9.129999999999999</v>
      </c>
      <c r="AO134" s="32">
        <f t="shared" ca="1" si="61"/>
        <v>-102.4</v>
      </c>
      <c r="AP134" s="32">
        <f t="shared" ca="1" si="61"/>
        <v>-36.840000000000018</v>
      </c>
      <c r="AQ134" s="32">
        <f t="shared" ca="1" si="61"/>
        <v>-49.04000000000002</v>
      </c>
      <c r="AR134" s="32">
        <f t="shared" ca="1" si="60"/>
        <v>-28.429999999999993</v>
      </c>
      <c r="AS134" s="32">
        <f t="shared" ca="1" si="60"/>
        <v>-39.550000000000011</v>
      </c>
      <c r="AT134" s="32">
        <f t="shared" ca="1" si="60"/>
        <v>-18.409999999999989</v>
      </c>
      <c r="AU134" s="32">
        <f t="shared" ca="1" si="60"/>
        <v>-11.52</v>
      </c>
      <c r="AV134" s="32">
        <f t="shared" ca="1" si="60"/>
        <v>-15.09</v>
      </c>
      <c r="AW134" s="32">
        <f t="shared" ca="1" si="60"/>
        <v>-66.70999999999998</v>
      </c>
      <c r="AX134" s="32">
        <f t="shared" ca="1" si="62"/>
        <v>-27.910000000000032</v>
      </c>
      <c r="AY134" s="32">
        <f t="shared" ca="1" si="62"/>
        <v>-102.32999999999994</v>
      </c>
      <c r="AZ134" s="32">
        <f t="shared" ca="1" si="62"/>
        <v>-40.83</v>
      </c>
      <c r="BA134" s="31">
        <f t="shared" ref="BA134:BA146" ca="1" si="87">ROUND(E134*BA$3,2)</f>
        <v>-0.87</v>
      </c>
      <c r="BB134" s="31">
        <f t="shared" ca="1" si="65"/>
        <v>-0.31</v>
      </c>
      <c r="BC134" s="31">
        <f t="shared" ca="1" si="66"/>
        <v>-0.42</v>
      </c>
      <c r="BD134" s="31">
        <f t="shared" ca="1" si="67"/>
        <v>-0.24</v>
      </c>
      <c r="BE134" s="31">
        <f t="shared" ca="1" si="68"/>
        <v>-0.34</v>
      </c>
      <c r="BF134" s="31">
        <f t="shared" ca="1" si="69"/>
        <v>-0.16</v>
      </c>
      <c r="BG134" s="31">
        <f t="shared" ca="1" si="70"/>
        <v>-0.1</v>
      </c>
      <c r="BH134" s="31">
        <f t="shared" ca="1" si="71"/>
        <v>-0.13</v>
      </c>
      <c r="BI134" s="31">
        <f t="shared" ca="1" si="72"/>
        <v>-0.57999999999999996</v>
      </c>
      <c r="BJ134" s="31">
        <f t="shared" ca="1" si="73"/>
        <v>-0.24</v>
      </c>
      <c r="BK134" s="31">
        <f t="shared" ca="1" si="74"/>
        <v>-0.89</v>
      </c>
      <c r="BL134" s="31">
        <f t="shared" ca="1" si="75"/>
        <v>-0.35</v>
      </c>
      <c r="BM134" s="32">
        <f t="shared" ref="BM134:BM146" ca="1" si="88">AO134+BA134</f>
        <v>-103.27000000000001</v>
      </c>
      <c r="BN134" s="32">
        <f t="shared" ca="1" si="76"/>
        <v>-37.15000000000002</v>
      </c>
      <c r="BO134" s="32">
        <f t="shared" ca="1" si="77"/>
        <v>-49.460000000000022</v>
      </c>
      <c r="BP134" s="32">
        <f t="shared" ca="1" si="78"/>
        <v>-28.669999999999991</v>
      </c>
      <c r="BQ134" s="32">
        <f t="shared" ca="1" si="79"/>
        <v>-39.890000000000015</v>
      </c>
      <c r="BR134" s="32">
        <f t="shared" ca="1" si="80"/>
        <v>-18.56999999999999</v>
      </c>
      <c r="BS134" s="32">
        <f t="shared" ca="1" si="81"/>
        <v>-11.62</v>
      </c>
      <c r="BT134" s="32">
        <f t="shared" ca="1" si="82"/>
        <v>-15.22</v>
      </c>
      <c r="BU134" s="32">
        <f t="shared" ca="1" si="83"/>
        <v>-67.289999999999978</v>
      </c>
      <c r="BV134" s="32">
        <f t="shared" ca="1" si="84"/>
        <v>-28.150000000000031</v>
      </c>
      <c r="BW134" s="32">
        <f t="shared" ca="1" si="85"/>
        <v>-103.21999999999994</v>
      </c>
      <c r="BX134" s="32">
        <f t="shared" ca="1" si="86"/>
        <v>-41.18</v>
      </c>
    </row>
    <row r="135" spans="1:76">
      <c r="A135" t="s">
        <v>437</v>
      </c>
      <c r="B135" s="1" t="s">
        <v>141</v>
      </c>
      <c r="C135" t="str">
        <f t="shared" ca="1" si="63"/>
        <v>TC01</v>
      </c>
      <c r="D135" t="str">
        <f t="shared" ca="1" si="64"/>
        <v>Carseland Industrial System</v>
      </c>
      <c r="E135" s="31">
        <f ca="1">'Module C Corrected'!CW135-'Module C Initial'!CW135</f>
        <v>1434.2699999999895</v>
      </c>
      <c r="F135" s="31">
        <f ca="1">'Module C Corrected'!CX135-'Module C Initial'!CX135</f>
        <v>654.83000000000175</v>
      </c>
      <c r="G135" s="31">
        <f ca="1">'Module C Corrected'!CY135-'Module C Initial'!CY135</f>
        <v>568.33999999999651</v>
      </c>
      <c r="H135" s="31">
        <f ca="1">'Module C Corrected'!CZ135-'Module C Initial'!CZ135</f>
        <v>421.61000000000058</v>
      </c>
      <c r="I135" s="31">
        <f ca="1">'Module C Corrected'!DA135-'Module C Initial'!DA135</f>
        <v>437.85000000000582</v>
      </c>
      <c r="J135" s="31">
        <f ca="1">'Module C Corrected'!DB135-'Module C Initial'!DB135</f>
        <v>421.52000000000407</v>
      </c>
      <c r="K135" s="31">
        <f ca="1">'Module C Corrected'!DC135-'Module C Initial'!DC135</f>
        <v>588.38000000001921</v>
      </c>
      <c r="L135" s="31">
        <f ca="1">'Module C Corrected'!DD135-'Module C Initial'!DD135</f>
        <v>489.77999999998428</v>
      </c>
      <c r="M135" s="31">
        <f ca="1">'Module C Corrected'!DE135-'Module C Initial'!DE135</f>
        <v>993.76000000000931</v>
      </c>
      <c r="N135" s="31">
        <f ca="1">'Module C Corrected'!DF135-'Module C Initial'!DF135</f>
        <v>497.27000000000407</v>
      </c>
      <c r="O135" s="31">
        <f ca="1">'Module C Corrected'!DG135-'Module C Initial'!DG135</f>
        <v>637.34999999999127</v>
      </c>
      <c r="P135" s="31">
        <f ca="1">'Module C Corrected'!DH135-'Module C Initial'!DH135</f>
        <v>787.73000000001048</v>
      </c>
      <c r="Q135" s="32">
        <f ca="1">'Module C Corrected'!DI135-'Module C Initial'!DI135</f>
        <v>71.719999999999345</v>
      </c>
      <c r="R135" s="32">
        <f ca="1">'Module C Corrected'!DJ135-'Module C Initial'!DJ135</f>
        <v>32.739999999999782</v>
      </c>
      <c r="S135" s="32">
        <f ca="1">'Module C Corrected'!DK135-'Module C Initial'!DK135</f>
        <v>28.409999999999854</v>
      </c>
      <c r="T135" s="32">
        <f ca="1">'Module C Corrected'!DL135-'Module C Initial'!DL135</f>
        <v>21.080000000000382</v>
      </c>
      <c r="U135" s="32">
        <f ca="1">'Module C Corrected'!DM135-'Module C Initial'!DM135</f>
        <v>21.889999999999873</v>
      </c>
      <c r="V135" s="32">
        <f ca="1">'Module C Corrected'!DN135-'Module C Initial'!DN135</f>
        <v>21.079999999999927</v>
      </c>
      <c r="W135" s="32">
        <f ca="1">'Module C Corrected'!DO135-'Module C Initial'!DO135</f>
        <v>29.420000000000073</v>
      </c>
      <c r="X135" s="32">
        <f ca="1">'Module C Corrected'!DP135-'Module C Initial'!DP135</f>
        <v>24.490000000000236</v>
      </c>
      <c r="Y135" s="32">
        <f ca="1">'Module C Corrected'!DQ135-'Module C Initial'!DQ135</f>
        <v>49.690000000000509</v>
      </c>
      <c r="Z135" s="32">
        <f ca="1">'Module C Corrected'!DR135-'Module C Initial'!DR135</f>
        <v>24.860000000000127</v>
      </c>
      <c r="AA135" s="32">
        <f ca="1">'Module C Corrected'!DS135-'Module C Initial'!DS135</f>
        <v>31.869999999999891</v>
      </c>
      <c r="AB135" s="32">
        <f ca="1">'Module C Corrected'!DT135-'Module C Initial'!DT135</f>
        <v>39.390000000000327</v>
      </c>
      <c r="AC135" s="31">
        <f ca="1">'Module C Corrected'!DU135-'Module C Initial'!DU135</f>
        <v>462.08000000000175</v>
      </c>
      <c r="AD135" s="31">
        <f ca="1">'Module C Corrected'!DV135-'Module C Initial'!DV135</f>
        <v>209.43999999999869</v>
      </c>
      <c r="AE135" s="31">
        <f ca="1">'Module C Corrected'!DW135-'Module C Initial'!DW135</f>
        <v>180.56999999999971</v>
      </c>
      <c r="AF135" s="31">
        <f ca="1">'Module C Corrected'!DX135-'Module C Initial'!DX135</f>
        <v>133.15000000000146</v>
      </c>
      <c r="AG135" s="31">
        <f ca="1">'Module C Corrected'!DY135-'Module C Initial'!DY135</f>
        <v>137.56000000000131</v>
      </c>
      <c r="AH135" s="31">
        <f ca="1">'Module C Corrected'!DZ135-'Module C Initial'!DZ135</f>
        <v>131.70999999999913</v>
      </c>
      <c r="AI135" s="31">
        <f ca="1">'Module C Corrected'!EA135-'Module C Initial'!EA135</f>
        <v>182.89000000000306</v>
      </c>
      <c r="AJ135" s="31">
        <f ca="1">'Module C Corrected'!EB135-'Module C Initial'!EB135</f>
        <v>151.40000000000146</v>
      </c>
      <c r="AK135" s="31">
        <f ca="1">'Module C Corrected'!EC135-'Module C Initial'!EC135</f>
        <v>305.5199999999968</v>
      </c>
      <c r="AL135" s="31">
        <f ca="1">'Module C Corrected'!ED135-'Module C Initial'!ED135</f>
        <v>152.04999999999927</v>
      </c>
      <c r="AM135" s="31">
        <f ca="1">'Module C Corrected'!EE135-'Module C Initial'!EE135</f>
        <v>193.81000000000131</v>
      </c>
      <c r="AN135" s="31">
        <f ca="1">'Module C Corrected'!EF135-'Module C Initial'!EF135</f>
        <v>238.24000000000524</v>
      </c>
      <c r="AO135" s="32">
        <f t="shared" ca="1" si="61"/>
        <v>1968.0699999999906</v>
      </c>
      <c r="AP135" s="32">
        <f t="shared" ca="1" si="61"/>
        <v>897.01000000000022</v>
      </c>
      <c r="AQ135" s="32">
        <f t="shared" ca="1" si="61"/>
        <v>777.31999999999607</v>
      </c>
      <c r="AR135" s="32">
        <f t="shared" ca="1" si="60"/>
        <v>575.84000000000242</v>
      </c>
      <c r="AS135" s="32">
        <f t="shared" ca="1" si="60"/>
        <v>597.300000000007</v>
      </c>
      <c r="AT135" s="32">
        <f t="shared" ca="1" si="60"/>
        <v>574.31000000000313</v>
      </c>
      <c r="AU135" s="32">
        <f t="shared" ca="1" si="60"/>
        <v>800.69000000002234</v>
      </c>
      <c r="AV135" s="32">
        <f t="shared" ca="1" si="60"/>
        <v>665.66999999998598</v>
      </c>
      <c r="AW135" s="32">
        <f t="shared" ca="1" si="60"/>
        <v>1348.9700000000066</v>
      </c>
      <c r="AX135" s="32">
        <f t="shared" ca="1" si="62"/>
        <v>674.18000000000347</v>
      </c>
      <c r="AY135" s="32">
        <f t="shared" ca="1" si="62"/>
        <v>863.02999999999247</v>
      </c>
      <c r="AZ135" s="32">
        <f t="shared" ca="1" si="62"/>
        <v>1065.360000000016</v>
      </c>
      <c r="BA135" s="31">
        <f t="shared" ca="1" si="87"/>
        <v>16.8</v>
      </c>
      <c r="BB135" s="31">
        <f t="shared" ca="1" si="65"/>
        <v>7.67</v>
      </c>
      <c r="BC135" s="31">
        <f t="shared" ca="1" si="66"/>
        <v>6.66</v>
      </c>
      <c r="BD135" s="31">
        <f t="shared" ca="1" si="67"/>
        <v>4.9400000000000004</v>
      </c>
      <c r="BE135" s="31">
        <f t="shared" ca="1" si="68"/>
        <v>5.13</v>
      </c>
      <c r="BF135" s="31">
        <f t="shared" ca="1" si="69"/>
        <v>4.9400000000000004</v>
      </c>
      <c r="BG135" s="31">
        <f t="shared" ca="1" si="70"/>
        <v>6.89</v>
      </c>
      <c r="BH135" s="31">
        <f t="shared" ca="1" si="71"/>
        <v>5.74</v>
      </c>
      <c r="BI135" s="31">
        <f t="shared" ca="1" si="72"/>
        <v>11.64</v>
      </c>
      <c r="BJ135" s="31">
        <f t="shared" ca="1" si="73"/>
        <v>5.82</v>
      </c>
      <c r="BK135" s="31">
        <f t="shared" ca="1" si="74"/>
        <v>7.46</v>
      </c>
      <c r="BL135" s="31">
        <f t="shared" ca="1" si="75"/>
        <v>9.23</v>
      </c>
      <c r="BM135" s="32">
        <f t="shared" ca="1" si="88"/>
        <v>1984.8699999999906</v>
      </c>
      <c r="BN135" s="32">
        <f t="shared" ca="1" si="76"/>
        <v>904.68000000000018</v>
      </c>
      <c r="BO135" s="32">
        <f t="shared" ca="1" si="77"/>
        <v>783.97999999999604</v>
      </c>
      <c r="BP135" s="32">
        <f t="shared" ca="1" si="78"/>
        <v>580.78000000000247</v>
      </c>
      <c r="BQ135" s="32">
        <f t="shared" ca="1" si="79"/>
        <v>602.430000000007</v>
      </c>
      <c r="BR135" s="32">
        <f t="shared" ca="1" si="80"/>
        <v>579.25000000000318</v>
      </c>
      <c r="BS135" s="32">
        <f t="shared" ca="1" si="81"/>
        <v>807.58000000002232</v>
      </c>
      <c r="BT135" s="32">
        <f t="shared" ca="1" si="82"/>
        <v>671.40999999998598</v>
      </c>
      <c r="BU135" s="32">
        <f t="shared" ca="1" si="83"/>
        <v>1360.6100000000067</v>
      </c>
      <c r="BV135" s="32">
        <f t="shared" ca="1" si="84"/>
        <v>680.00000000000352</v>
      </c>
      <c r="BW135" s="32">
        <f t="shared" ca="1" si="85"/>
        <v>870.48999999999251</v>
      </c>
      <c r="BX135" s="32">
        <f t="shared" ca="1" si="86"/>
        <v>1074.5900000000161</v>
      </c>
    </row>
    <row r="136" spans="1:76">
      <c r="A136" t="s">
        <v>437</v>
      </c>
      <c r="B136" s="1" t="s">
        <v>142</v>
      </c>
      <c r="C136" t="str">
        <f t="shared" ca="1" si="63"/>
        <v>TC02</v>
      </c>
      <c r="D136" t="str">
        <f t="shared" ca="1" si="64"/>
        <v>Redwater Industrial System</v>
      </c>
      <c r="E136" s="31">
        <f ca="1">'Module C Corrected'!CW136-'Module C Initial'!CW136</f>
        <v>-1036.5499999999884</v>
      </c>
      <c r="F136" s="31">
        <f ca="1">'Module C Corrected'!CX136-'Module C Initial'!CX136</f>
        <v>-397.16000000000349</v>
      </c>
      <c r="G136" s="31">
        <f ca="1">'Module C Corrected'!CY136-'Module C Initial'!CY136</f>
        <v>-382.04999999999927</v>
      </c>
      <c r="H136" s="31">
        <f ca="1">'Module C Corrected'!CZ136-'Module C Initial'!CZ136</f>
        <v>-240.20000000000073</v>
      </c>
      <c r="I136" s="31">
        <f ca="1">'Module C Corrected'!DA136-'Module C Initial'!DA136</f>
        <v>-219.79999999999927</v>
      </c>
      <c r="J136" s="31">
        <f ca="1">'Module C Corrected'!DB136-'Module C Initial'!DB136</f>
        <v>-261.22999999999956</v>
      </c>
      <c r="K136" s="31">
        <f ca="1">'Module C Corrected'!DC136-'Module C Initial'!DC136</f>
        <v>-334.87999999999738</v>
      </c>
      <c r="L136" s="31">
        <f ca="1">'Module C Corrected'!DD136-'Module C Initial'!DD136</f>
        <v>-287.54000000000087</v>
      </c>
      <c r="M136" s="31">
        <f ca="1">'Module C Corrected'!DE136-'Module C Initial'!DE136</f>
        <v>-573.94000000000233</v>
      </c>
      <c r="N136" s="31">
        <f ca="1">'Module C Corrected'!DF136-'Module C Initial'!DF136</f>
        <v>-287.62999999999738</v>
      </c>
      <c r="O136" s="31">
        <f ca="1">'Module C Corrected'!DG136-'Module C Initial'!DG136</f>
        <v>-474.97999999999593</v>
      </c>
      <c r="P136" s="31">
        <f ca="1">'Module C Corrected'!DH136-'Module C Initial'!DH136</f>
        <v>-519.77999999999884</v>
      </c>
      <c r="Q136" s="32">
        <f ca="1">'Module C Corrected'!DI136-'Module C Initial'!DI136</f>
        <v>-51.819999999999936</v>
      </c>
      <c r="R136" s="32">
        <f ca="1">'Module C Corrected'!DJ136-'Module C Initial'!DJ136</f>
        <v>-19.860000000000014</v>
      </c>
      <c r="S136" s="32">
        <f ca="1">'Module C Corrected'!DK136-'Module C Initial'!DK136</f>
        <v>-19.110000000000014</v>
      </c>
      <c r="T136" s="32">
        <f ca="1">'Module C Corrected'!DL136-'Module C Initial'!DL136</f>
        <v>-12.009999999999991</v>
      </c>
      <c r="U136" s="32">
        <f ca="1">'Module C Corrected'!DM136-'Module C Initial'!DM136</f>
        <v>-10.990000000000009</v>
      </c>
      <c r="V136" s="32">
        <f ca="1">'Module C Corrected'!DN136-'Module C Initial'!DN136</f>
        <v>-13.060000000000002</v>
      </c>
      <c r="W136" s="32">
        <f ca="1">'Module C Corrected'!DO136-'Module C Initial'!DO136</f>
        <v>-16.740000000000009</v>
      </c>
      <c r="X136" s="32">
        <f ca="1">'Module C Corrected'!DP136-'Module C Initial'!DP136</f>
        <v>-14.370000000000005</v>
      </c>
      <c r="Y136" s="32">
        <f ca="1">'Module C Corrected'!DQ136-'Module C Initial'!DQ136</f>
        <v>-28.700000000000045</v>
      </c>
      <c r="Z136" s="32">
        <f ca="1">'Module C Corrected'!DR136-'Module C Initial'!DR136</f>
        <v>-14.379999999999995</v>
      </c>
      <c r="AA136" s="32">
        <f ca="1">'Module C Corrected'!DS136-'Module C Initial'!DS136</f>
        <v>-23.75</v>
      </c>
      <c r="AB136" s="32">
        <f ca="1">'Module C Corrected'!DT136-'Module C Initial'!DT136</f>
        <v>-25.989999999999895</v>
      </c>
      <c r="AC136" s="31">
        <f ca="1">'Module C Corrected'!DU136-'Module C Initial'!DU136</f>
        <v>-333.94999999999982</v>
      </c>
      <c r="AD136" s="31">
        <f ca="1">'Module C Corrected'!DV136-'Module C Initial'!DV136</f>
        <v>-127.01999999999998</v>
      </c>
      <c r="AE136" s="31">
        <f ca="1">'Module C Corrected'!DW136-'Module C Initial'!DW136</f>
        <v>-121.38999999999987</v>
      </c>
      <c r="AF136" s="31">
        <f ca="1">'Module C Corrected'!DX136-'Module C Initial'!DX136</f>
        <v>-75.860000000000127</v>
      </c>
      <c r="AG136" s="31">
        <f ca="1">'Module C Corrected'!DY136-'Module C Initial'!DY136</f>
        <v>-69.049999999999955</v>
      </c>
      <c r="AH136" s="31">
        <f ca="1">'Module C Corrected'!DZ136-'Module C Initial'!DZ136</f>
        <v>-81.619999999999891</v>
      </c>
      <c r="AI136" s="31">
        <f ca="1">'Module C Corrected'!EA136-'Module C Initial'!EA136</f>
        <v>-104.09000000000015</v>
      </c>
      <c r="AJ136" s="31">
        <f ca="1">'Module C Corrected'!EB136-'Module C Initial'!EB136</f>
        <v>-88.880000000000109</v>
      </c>
      <c r="AK136" s="31">
        <f ca="1">'Module C Corrected'!EC136-'Module C Initial'!EC136</f>
        <v>-176.44999999999982</v>
      </c>
      <c r="AL136" s="31">
        <f ca="1">'Module C Corrected'!ED136-'Module C Initial'!ED136</f>
        <v>-87.949999999999818</v>
      </c>
      <c r="AM136" s="31">
        <f ca="1">'Module C Corrected'!EE136-'Module C Initial'!EE136</f>
        <v>-144.42999999999984</v>
      </c>
      <c r="AN136" s="31">
        <f ca="1">'Module C Corrected'!EF136-'Module C Initial'!EF136</f>
        <v>-157.21000000000004</v>
      </c>
      <c r="AO136" s="32">
        <f t="shared" ca="1" si="61"/>
        <v>-1422.3199999999881</v>
      </c>
      <c r="AP136" s="32">
        <f t="shared" ca="1" si="61"/>
        <v>-544.04000000000349</v>
      </c>
      <c r="AQ136" s="32">
        <f t="shared" ca="1" si="61"/>
        <v>-522.54999999999916</v>
      </c>
      <c r="AR136" s="32">
        <f t="shared" ca="1" si="60"/>
        <v>-328.07000000000085</v>
      </c>
      <c r="AS136" s="32">
        <f t="shared" ca="1" si="60"/>
        <v>-299.83999999999924</v>
      </c>
      <c r="AT136" s="32">
        <f t="shared" ca="1" si="60"/>
        <v>-355.90999999999946</v>
      </c>
      <c r="AU136" s="32">
        <f t="shared" ca="1" si="60"/>
        <v>-455.70999999999754</v>
      </c>
      <c r="AV136" s="32">
        <f t="shared" ca="1" si="60"/>
        <v>-390.79000000000099</v>
      </c>
      <c r="AW136" s="32">
        <f t="shared" ca="1" si="60"/>
        <v>-779.09000000000219</v>
      </c>
      <c r="AX136" s="32">
        <f t="shared" ca="1" si="62"/>
        <v>-389.95999999999719</v>
      </c>
      <c r="AY136" s="32">
        <f t="shared" ca="1" si="62"/>
        <v>-643.15999999999576</v>
      </c>
      <c r="AZ136" s="32">
        <f t="shared" ca="1" si="62"/>
        <v>-702.97999999999877</v>
      </c>
      <c r="BA136" s="31">
        <f t="shared" ca="1" si="87"/>
        <v>-12.14</v>
      </c>
      <c r="BB136" s="31">
        <f t="shared" ca="1" si="65"/>
        <v>-4.6500000000000004</v>
      </c>
      <c r="BC136" s="31">
        <f t="shared" ca="1" si="66"/>
        <v>-4.47</v>
      </c>
      <c r="BD136" s="31">
        <f t="shared" ca="1" si="67"/>
        <v>-2.81</v>
      </c>
      <c r="BE136" s="31">
        <f t="shared" ca="1" si="68"/>
        <v>-2.57</v>
      </c>
      <c r="BF136" s="31">
        <f t="shared" ca="1" si="69"/>
        <v>-3.06</v>
      </c>
      <c r="BG136" s="31">
        <f t="shared" ca="1" si="70"/>
        <v>-3.92</v>
      </c>
      <c r="BH136" s="31">
        <f t="shared" ca="1" si="71"/>
        <v>-3.37</v>
      </c>
      <c r="BI136" s="31">
        <f t="shared" ca="1" si="72"/>
        <v>-6.72</v>
      </c>
      <c r="BJ136" s="31">
        <f t="shared" ca="1" si="73"/>
        <v>-3.37</v>
      </c>
      <c r="BK136" s="31">
        <f t="shared" ca="1" si="74"/>
        <v>-5.56</v>
      </c>
      <c r="BL136" s="31">
        <f t="shared" ca="1" si="75"/>
        <v>-6.09</v>
      </c>
      <c r="BM136" s="32">
        <f t="shared" ca="1" si="88"/>
        <v>-1434.4599999999882</v>
      </c>
      <c r="BN136" s="32">
        <f t="shared" ca="1" si="76"/>
        <v>-548.69000000000347</v>
      </c>
      <c r="BO136" s="32">
        <f t="shared" ca="1" si="77"/>
        <v>-527.01999999999919</v>
      </c>
      <c r="BP136" s="32">
        <f t="shared" ca="1" si="78"/>
        <v>-330.88000000000085</v>
      </c>
      <c r="BQ136" s="32">
        <f t="shared" ca="1" si="79"/>
        <v>-302.40999999999923</v>
      </c>
      <c r="BR136" s="32">
        <f t="shared" ca="1" si="80"/>
        <v>-358.96999999999946</v>
      </c>
      <c r="BS136" s="32">
        <f t="shared" ca="1" si="81"/>
        <v>-459.62999999999755</v>
      </c>
      <c r="BT136" s="32">
        <f t="shared" ca="1" si="82"/>
        <v>-394.16000000000099</v>
      </c>
      <c r="BU136" s="32">
        <f t="shared" ca="1" si="83"/>
        <v>-785.81000000000222</v>
      </c>
      <c r="BV136" s="32">
        <f t="shared" ca="1" si="84"/>
        <v>-393.3299999999972</v>
      </c>
      <c r="BW136" s="32">
        <f t="shared" ca="1" si="85"/>
        <v>-648.71999999999571</v>
      </c>
      <c r="BX136" s="32">
        <f t="shared" ca="1" si="86"/>
        <v>-709.0699999999988</v>
      </c>
    </row>
    <row r="137" spans="1:76">
      <c r="A137" t="s">
        <v>472</v>
      </c>
      <c r="B137" s="1" t="s">
        <v>144</v>
      </c>
      <c r="C137" t="str">
        <f t="shared" ca="1" si="63"/>
        <v>BCHIMP</v>
      </c>
      <c r="D137" t="str">
        <f t="shared" ca="1" si="64"/>
        <v>Alberta-BC Intertie - Import</v>
      </c>
      <c r="E137" s="31">
        <f ca="1">'Module C Corrected'!CW137-'Module C Initial'!CW137</f>
        <v>26.259999999999991</v>
      </c>
      <c r="F137" s="31">
        <f ca="1">'Module C Corrected'!CX137-'Module C Initial'!CX137</f>
        <v>49.300000000000182</v>
      </c>
      <c r="G137" s="31">
        <f ca="1">'Module C Corrected'!CY137-'Module C Initial'!CY137</f>
        <v>33.0300000000002</v>
      </c>
      <c r="H137" s="31">
        <f ca="1">'Module C Corrected'!CZ137-'Module C Initial'!CZ137</f>
        <v>33.880000000000109</v>
      </c>
      <c r="I137" s="31">
        <f ca="1">'Module C Corrected'!DA137-'Module C Initial'!DA137</f>
        <v>63.720000000000255</v>
      </c>
      <c r="J137" s="31">
        <f ca="1">'Module C Corrected'!DB137-'Module C Initial'!DB137</f>
        <v>45.320000000000164</v>
      </c>
      <c r="K137" s="31">
        <f ca="1">'Module C Corrected'!DC137-'Module C Initial'!DC137</f>
        <v>178.37999999999738</v>
      </c>
      <c r="L137" s="31">
        <f ca="1">'Module C Corrected'!DD137-'Module C Initial'!DD137</f>
        <v>39.420000000000073</v>
      </c>
      <c r="M137" s="31">
        <f ca="1">'Module C Corrected'!DE137-'Module C Initial'!DE137</f>
        <v>1.6600000000000108</v>
      </c>
      <c r="N137" s="31">
        <f ca="1">'Module C Corrected'!DF137-'Module C Initial'!DF137</f>
        <v>97.649999999999636</v>
      </c>
      <c r="O137" s="31">
        <f ca="1">'Module C Corrected'!DG137-'Module C Initial'!DG137</f>
        <v>135</v>
      </c>
      <c r="P137" s="31">
        <f ca="1">'Module C Corrected'!DH137-'Module C Initial'!DH137</f>
        <v>100.31000000000131</v>
      </c>
      <c r="Q137" s="32">
        <f ca="1">'Module C Corrected'!DI137-'Module C Initial'!DI137</f>
        <v>1.3100000000000023</v>
      </c>
      <c r="R137" s="32">
        <f ca="1">'Module C Corrected'!DJ137-'Module C Initial'!DJ137</f>
        <v>2.460000000000008</v>
      </c>
      <c r="S137" s="32">
        <f ca="1">'Module C Corrected'!DK137-'Module C Initial'!DK137</f>
        <v>1.6500000000000057</v>
      </c>
      <c r="T137" s="32">
        <f ca="1">'Module C Corrected'!DL137-'Module C Initial'!DL137</f>
        <v>1.7000000000000028</v>
      </c>
      <c r="U137" s="32">
        <f ca="1">'Module C Corrected'!DM137-'Module C Initial'!DM137</f>
        <v>3.1899999999999977</v>
      </c>
      <c r="V137" s="32">
        <f ca="1">'Module C Corrected'!DN137-'Module C Initial'!DN137</f>
        <v>2.2699999999999818</v>
      </c>
      <c r="W137" s="32">
        <f ca="1">'Module C Corrected'!DO137-'Module C Initial'!DO137</f>
        <v>8.9200000000000728</v>
      </c>
      <c r="X137" s="32">
        <f ca="1">'Module C Corrected'!DP137-'Module C Initial'!DP137</f>
        <v>1.9699999999999989</v>
      </c>
      <c r="Y137" s="32">
        <f ca="1">'Module C Corrected'!DQ137-'Module C Initial'!DQ137</f>
        <v>8.9999999999999858E-2</v>
      </c>
      <c r="Z137" s="32">
        <f ca="1">'Module C Corrected'!DR137-'Module C Initial'!DR137</f>
        <v>4.8799999999999955</v>
      </c>
      <c r="AA137" s="32">
        <f ca="1">'Module C Corrected'!DS137-'Module C Initial'!DS137</f>
        <v>6.75</v>
      </c>
      <c r="AB137" s="32">
        <f ca="1">'Module C Corrected'!DT137-'Module C Initial'!DT137</f>
        <v>5.0199999999999818</v>
      </c>
      <c r="AC137" s="31">
        <f ca="1">'Module C Corrected'!DU137-'Module C Initial'!DU137</f>
        <v>8.4600000000000364</v>
      </c>
      <c r="AD137" s="31">
        <f ca="1">'Module C Corrected'!DV137-'Module C Initial'!DV137</f>
        <v>15.769999999999982</v>
      </c>
      <c r="AE137" s="31">
        <f ca="1">'Module C Corrected'!DW137-'Module C Initial'!DW137</f>
        <v>10.490000000000009</v>
      </c>
      <c r="AF137" s="31">
        <f ca="1">'Module C Corrected'!DX137-'Module C Initial'!DX137</f>
        <v>10.699999999999932</v>
      </c>
      <c r="AG137" s="31">
        <f ca="1">'Module C Corrected'!DY137-'Module C Initial'!DY137</f>
        <v>20.019999999999982</v>
      </c>
      <c r="AH137" s="31">
        <f ca="1">'Module C Corrected'!DZ137-'Module C Initial'!DZ137</f>
        <v>14.160000000000082</v>
      </c>
      <c r="AI137" s="31">
        <f ca="1">'Module C Corrected'!EA137-'Module C Initial'!EA137</f>
        <v>55.440000000000509</v>
      </c>
      <c r="AJ137" s="31">
        <f ca="1">'Module C Corrected'!EB137-'Module C Initial'!EB137</f>
        <v>12.180000000000064</v>
      </c>
      <c r="AK137" s="31">
        <f ca="1">'Module C Corrected'!EC137-'Module C Initial'!EC137</f>
        <v>0.51000000000000512</v>
      </c>
      <c r="AL137" s="31">
        <f ca="1">'Module C Corrected'!ED137-'Module C Initial'!ED137</f>
        <v>29.860000000000127</v>
      </c>
      <c r="AM137" s="31">
        <f ca="1">'Module C Corrected'!EE137-'Module C Initial'!EE137</f>
        <v>41.059999999999945</v>
      </c>
      <c r="AN137" s="31">
        <f ca="1">'Module C Corrected'!EF137-'Module C Initial'!EF137</f>
        <v>30.340000000000146</v>
      </c>
      <c r="AO137" s="32">
        <f t="shared" ca="1" si="61"/>
        <v>36.03000000000003</v>
      </c>
      <c r="AP137" s="32">
        <f t="shared" ca="1" si="61"/>
        <v>67.530000000000172</v>
      </c>
      <c r="AQ137" s="32">
        <f t="shared" ca="1" si="61"/>
        <v>45.170000000000215</v>
      </c>
      <c r="AR137" s="32">
        <f t="shared" ca="1" si="60"/>
        <v>46.280000000000044</v>
      </c>
      <c r="AS137" s="32">
        <f t="shared" ca="1" si="60"/>
        <v>86.930000000000234</v>
      </c>
      <c r="AT137" s="32">
        <f t="shared" ca="1" si="60"/>
        <v>61.750000000000227</v>
      </c>
      <c r="AU137" s="32">
        <f t="shared" ca="1" si="60"/>
        <v>242.73999999999796</v>
      </c>
      <c r="AV137" s="32">
        <f t="shared" ca="1" si="60"/>
        <v>53.570000000000135</v>
      </c>
      <c r="AW137" s="32">
        <f t="shared" ca="1" si="60"/>
        <v>2.2600000000000158</v>
      </c>
      <c r="AX137" s="32">
        <f t="shared" ca="1" si="62"/>
        <v>132.38999999999976</v>
      </c>
      <c r="AY137" s="32">
        <f t="shared" ca="1" si="62"/>
        <v>182.80999999999995</v>
      </c>
      <c r="AZ137" s="32">
        <f t="shared" ca="1" si="62"/>
        <v>135.67000000000144</v>
      </c>
      <c r="BA137" s="31">
        <f t="shared" ca="1" si="87"/>
        <v>0.31</v>
      </c>
      <c r="BB137" s="31">
        <f t="shared" ca="1" si="65"/>
        <v>0.57999999999999996</v>
      </c>
      <c r="BC137" s="31">
        <f t="shared" ca="1" si="66"/>
        <v>0.39</v>
      </c>
      <c r="BD137" s="31">
        <f t="shared" ca="1" si="67"/>
        <v>0.4</v>
      </c>
      <c r="BE137" s="31">
        <f t="shared" ca="1" si="68"/>
        <v>0.75</v>
      </c>
      <c r="BF137" s="31">
        <f t="shared" ca="1" si="69"/>
        <v>0.53</v>
      </c>
      <c r="BG137" s="31">
        <f t="shared" ca="1" si="70"/>
        <v>2.09</v>
      </c>
      <c r="BH137" s="31">
        <f t="shared" ca="1" si="71"/>
        <v>0.46</v>
      </c>
      <c r="BI137" s="31">
        <f t="shared" ca="1" si="72"/>
        <v>0.02</v>
      </c>
      <c r="BJ137" s="31">
        <f t="shared" ca="1" si="73"/>
        <v>1.1399999999999999</v>
      </c>
      <c r="BK137" s="31">
        <f t="shared" ca="1" si="74"/>
        <v>1.58</v>
      </c>
      <c r="BL137" s="31">
        <f t="shared" ca="1" si="75"/>
        <v>1.17</v>
      </c>
      <c r="BM137" s="32">
        <f t="shared" ca="1" si="88"/>
        <v>36.340000000000032</v>
      </c>
      <c r="BN137" s="32">
        <f t="shared" ca="1" si="76"/>
        <v>68.11000000000017</v>
      </c>
      <c r="BO137" s="32">
        <f t="shared" ca="1" si="77"/>
        <v>45.560000000000215</v>
      </c>
      <c r="BP137" s="32">
        <f t="shared" ca="1" si="78"/>
        <v>46.680000000000042</v>
      </c>
      <c r="BQ137" s="32">
        <f t="shared" ca="1" si="79"/>
        <v>87.680000000000234</v>
      </c>
      <c r="BR137" s="32">
        <f t="shared" ca="1" si="80"/>
        <v>62.280000000000229</v>
      </c>
      <c r="BS137" s="32">
        <f t="shared" ca="1" si="81"/>
        <v>244.82999999999797</v>
      </c>
      <c r="BT137" s="32">
        <f t="shared" ca="1" si="82"/>
        <v>54.030000000000136</v>
      </c>
      <c r="BU137" s="32">
        <f t="shared" ca="1" si="83"/>
        <v>2.2800000000000158</v>
      </c>
      <c r="BV137" s="32">
        <f t="shared" ca="1" si="84"/>
        <v>133.52999999999975</v>
      </c>
      <c r="BW137" s="32">
        <f t="shared" ca="1" si="85"/>
        <v>184.38999999999996</v>
      </c>
      <c r="BX137" s="32">
        <f t="shared" ca="1" si="86"/>
        <v>136.84000000000142</v>
      </c>
    </row>
    <row r="138" spans="1:76">
      <c r="A138" t="s">
        <v>472</v>
      </c>
      <c r="B138" s="1" t="s">
        <v>145</v>
      </c>
      <c r="C138" t="str">
        <f t="shared" ca="1" si="63"/>
        <v>BCHEXP</v>
      </c>
      <c r="D138" t="str">
        <f t="shared" ca="1" si="64"/>
        <v>Alberta-BC Intertie - Export</v>
      </c>
      <c r="E138" s="31">
        <f ca="1">'Module C Corrected'!CW138-'Module C Initial'!CW138</f>
        <v>9.9999999997635314E-3</v>
      </c>
      <c r="F138" s="31">
        <f ca="1">'Module C Corrected'!CX138-'Module C Initial'!CX138</f>
        <v>-9.999999999308784E-3</v>
      </c>
      <c r="G138" s="31">
        <f ca="1">'Module C Corrected'!CY138-'Module C Initial'!CY138</f>
        <v>0</v>
      </c>
      <c r="H138" s="31">
        <f ca="1">'Module C Corrected'!CZ138-'Module C Initial'!CZ138</f>
        <v>0</v>
      </c>
      <c r="I138" s="31">
        <f ca="1">'Module C Corrected'!DA138-'Module C Initial'!DA138</f>
        <v>0</v>
      </c>
      <c r="J138" s="31">
        <f ca="1">'Module C Corrected'!DB138-'Module C Initial'!DB138</f>
        <v>0</v>
      </c>
      <c r="K138" s="31">
        <f ca="1">'Module C Corrected'!DC138-'Module C Initial'!DC138</f>
        <v>0</v>
      </c>
      <c r="L138" s="31">
        <f ca="1">'Module C Corrected'!DD138-'Module C Initial'!DD138</f>
        <v>0</v>
      </c>
      <c r="M138" s="31">
        <f ca="1">'Module C Corrected'!DE138-'Module C Initial'!DE138</f>
        <v>0</v>
      </c>
      <c r="N138" s="31">
        <f ca="1">'Module C Corrected'!DF138-'Module C Initial'!DF138</f>
        <v>0</v>
      </c>
      <c r="O138" s="31">
        <f ca="1">'Module C Corrected'!DG138-'Module C Initial'!DG138</f>
        <v>1.0000000000005116E-2</v>
      </c>
      <c r="P138" s="31">
        <f ca="1">'Module C Corrected'!DH138-'Module C Initial'!DH138</f>
        <v>0</v>
      </c>
      <c r="Q138" s="32">
        <f ca="1">'Module C Corrected'!DI138-'Module C Initial'!DI138</f>
        <v>0</v>
      </c>
      <c r="R138" s="32">
        <f ca="1">'Module C Corrected'!DJ138-'Module C Initial'!DJ138</f>
        <v>0</v>
      </c>
      <c r="S138" s="32">
        <f ca="1">'Module C Corrected'!DK138-'Module C Initial'!DK138</f>
        <v>0</v>
      </c>
      <c r="T138" s="32">
        <f ca="1">'Module C Corrected'!DL138-'Module C Initial'!DL138</f>
        <v>0</v>
      </c>
      <c r="U138" s="32">
        <f ca="1">'Module C Corrected'!DM138-'Module C Initial'!DM138</f>
        <v>0</v>
      </c>
      <c r="V138" s="32">
        <f ca="1">'Module C Corrected'!DN138-'Module C Initial'!DN138</f>
        <v>0</v>
      </c>
      <c r="W138" s="32">
        <f ca="1">'Module C Corrected'!DO138-'Module C Initial'!DO138</f>
        <v>0</v>
      </c>
      <c r="X138" s="32">
        <f ca="1">'Module C Corrected'!DP138-'Module C Initial'!DP138</f>
        <v>0</v>
      </c>
      <c r="Y138" s="32">
        <f ca="1">'Module C Corrected'!DQ138-'Module C Initial'!DQ138</f>
        <v>0</v>
      </c>
      <c r="Z138" s="32">
        <f ca="1">'Module C Corrected'!DR138-'Module C Initial'!DR138</f>
        <v>0</v>
      </c>
      <c r="AA138" s="32">
        <f ca="1">'Module C Corrected'!DS138-'Module C Initial'!DS138</f>
        <v>0</v>
      </c>
      <c r="AB138" s="32">
        <f ca="1">'Module C Corrected'!DT138-'Module C Initial'!DT138</f>
        <v>0</v>
      </c>
      <c r="AC138" s="31">
        <f ca="1">'Module C Corrected'!DU138-'Module C Initial'!DU138</f>
        <v>0</v>
      </c>
      <c r="AD138" s="31">
        <f ca="1">'Module C Corrected'!DV138-'Module C Initial'!DV138</f>
        <v>0</v>
      </c>
      <c r="AE138" s="31">
        <f ca="1">'Module C Corrected'!DW138-'Module C Initial'!DW138</f>
        <v>0</v>
      </c>
      <c r="AF138" s="31">
        <f ca="1">'Module C Corrected'!DX138-'Module C Initial'!DX138</f>
        <v>0</v>
      </c>
      <c r="AG138" s="31">
        <f ca="1">'Module C Corrected'!DY138-'Module C Initial'!DY138</f>
        <v>0</v>
      </c>
      <c r="AH138" s="31">
        <f ca="1">'Module C Corrected'!DZ138-'Module C Initial'!DZ138</f>
        <v>0</v>
      </c>
      <c r="AI138" s="31">
        <f ca="1">'Module C Corrected'!EA138-'Module C Initial'!EA138</f>
        <v>0</v>
      </c>
      <c r="AJ138" s="31">
        <f ca="1">'Module C Corrected'!EB138-'Module C Initial'!EB138</f>
        <v>0</v>
      </c>
      <c r="AK138" s="31">
        <f ca="1">'Module C Corrected'!EC138-'Module C Initial'!EC138</f>
        <v>0</v>
      </c>
      <c r="AL138" s="31">
        <f ca="1">'Module C Corrected'!ED138-'Module C Initial'!ED138</f>
        <v>0</v>
      </c>
      <c r="AM138" s="31">
        <f ca="1">'Module C Corrected'!EE138-'Module C Initial'!EE138</f>
        <v>9.9999999999997868E-3</v>
      </c>
      <c r="AN138" s="31">
        <f ca="1">'Module C Corrected'!EF138-'Module C Initial'!EF138</f>
        <v>0</v>
      </c>
      <c r="AO138" s="32">
        <f t="shared" ca="1" si="61"/>
        <v>9.9999999997635314E-3</v>
      </c>
      <c r="AP138" s="32">
        <f t="shared" ca="1" si="61"/>
        <v>-9.999999999308784E-3</v>
      </c>
      <c r="AQ138" s="32">
        <f t="shared" ca="1" si="61"/>
        <v>0</v>
      </c>
      <c r="AR138" s="32">
        <f t="shared" ca="1" si="60"/>
        <v>0</v>
      </c>
      <c r="AS138" s="32">
        <f t="shared" ca="1" si="60"/>
        <v>0</v>
      </c>
      <c r="AT138" s="32">
        <f t="shared" ca="1" si="60"/>
        <v>0</v>
      </c>
      <c r="AU138" s="32">
        <f t="shared" ca="1" si="60"/>
        <v>0</v>
      </c>
      <c r="AV138" s="32">
        <f t="shared" ca="1" si="60"/>
        <v>0</v>
      </c>
      <c r="AW138" s="32">
        <f t="shared" ca="1" si="60"/>
        <v>0</v>
      </c>
      <c r="AX138" s="32">
        <f t="shared" ca="1" si="62"/>
        <v>0</v>
      </c>
      <c r="AY138" s="32">
        <f t="shared" ca="1" si="62"/>
        <v>2.0000000000004903E-2</v>
      </c>
      <c r="AZ138" s="32">
        <f t="shared" ca="1" si="62"/>
        <v>0</v>
      </c>
      <c r="BA138" s="31">
        <f t="shared" ca="1" si="87"/>
        <v>0</v>
      </c>
      <c r="BB138" s="31">
        <f t="shared" ca="1" si="65"/>
        <v>0</v>
      </c>
      <c r="BC138" s="31">
        <f t="shared" ca="1" si="66"/>
        <v>0</v>
      </c>
      <c r="BD138" s="31">
        <f t="shared" ca="1" si="67"/>
        <v>0</v>
      </c>
      <c r="BE138" s="31">
        <f t="shared" ca="1" si="68"/>
        <v>0</v>
      </c>
      <c r="BF138" s="31">
        <f t="shared" ca="1" si="69"/>
        <v>0</v>
      </c>
      <c r="BG138" s="31">
        <f t="shared" ca="1" si="70"/>
        <v>0</v>
      </c>
      <c r="BH138" s="31">
        <f t="shared" ca="1" si="71"/>
        <v>0</v>
      </c>
      <c r="BI138" s="31">
        <f t="shared" ca="1" si="72"/>
        <v>0</v>
      </c>
      <c r="BJ138" s="31">
        <f t="shared" ca="1" si="73"/>
        <v>0</v>
      </c>
      <c r="BK138" s="31">
        <f t="shared" ca="1" si="74"/>
        <v>0</v>
      </c>
      <c r="BL138" s="31">
        <f t="shared" ca="1" si="75"/>
        <v>0</v>
      </c>
      <c r="BM138" s="32">
        <f t="shared" ca="1" si="88"/>
        <v>9.9999999997635314E-3</v>
      </c>
      <c r="BN138" s="32">
        <f t="shared" ca="1" si="76"/>
        <v>-9.999999999308784E-3</v>
      </c>
      <c r="BO138" s="32">
        <f t="shared" ca="1" si="77"/>
        <v>0</v>
      </c>
      <c r="BP138" s="32">
        <f t="shared" ca="1" si="78"/>
        <v>0</v>
      </c>
      <c r="BQ138" s="32">
        <f t="shared" ca="1" si="79"/>
        <v>0</v>
      </c>
      <c r="BR138" s="32">
        <f t="shared" ca="1" si="80"/>
        <v>0</v>
      </c>
      <c r="BS138" s="32">
        <f t="shared" ca="1" si="81"/>
        <v>0</v>
      </c>
      <c r="BT138" s="32">
        <f t="shared" ca="1" si="82"/>
        <v>0</v>
      </c>
      <c r="BU138" s="32">
        <f t="shared" ca="1" si="83"/>
        <v>0</v>
      </c>
      <c r="BV138" s="32">
        <f t="shared" ca="1" si="84"/>
        <v>0</v>
      </c>
      <c r="BW138" s="32">
        <f t="shared" ca="1" si="85"/>
        <v>2.0000000000004903E-2</v>
      </c>
      <c r="BX138" s="32">
        <f t="shared" ca="1" si="86"/>
        <v>0</v>
      </c>
    </row>
    <row r="139" spans="1:76">
      <c r="A139" t="s">
        <v>472</v>
      </c>
      <c r="B139" s="1" t="s">
        <v>406</v>
      </c>
      <c r="C139" t="str">
        <f t="shared" ca="1" si="63"/>
        <v>SPCIMP</v>
      </c>
      <c r="D139" t="str">
        <f t="shared" ca="1" si="64"/>
        <v>Alberta-Saskatchewan Intertie - Import</v>
      </c>
      <c r="E139" s="31">
        <f ca="1">'Module C Corrected'!CW139-'Module C Initial'!CW139</f>
        <v>3.5300000000000011</v>
      </c>
      <c r="F139" s="31">
        <f ca="1">'Module C Corrected'!CX139-'Module C Initial'!CX139</f>
        <v>0</v>
      </c>
      <c r="G139" s="31">
        <f ca="1">'Module C Corrected'!CY139-'Module C Initial'!CY139</f>
        <v>0</v>
      </c>
      <c r="H139" s="31">
        <f ca="1">'Module C Corrected'!CZ139-'Module C Initial'!CZ139</f>
        <v>0</v>
      </c>
      <c r="I139" s="31">
        <f ca="1">'Module C Corrected'!DA139-'Module C Initial'!DA139</f>
        <v>1.0799999999999983</v>
      </c>
      <c r="J139" s="31">
        <f ca="1">'Module C Corrected'!DB139-'Module C Initial'!DB139</f>
        <v>0</v>
      </c>
      <c r="K139" s="31">
        <f ca="1">'Module C Corrected'!DC139-'Module C Initial'!DC139</f>
        <v>0</v>
      </c>
      <c r="L139" s="31">
        <f ca="1">'Module C Corrected'!DD139-'Module C Initial'!DD139</f>
        <v>0</v>
      </c>
      <c r="M139" s="31">
        <f ca="1">'Module C Corrected'!DE139-'Module C Initial'!DE139</f>
        <v>0</v>
      </c>
      <c r="N139" s="31">
        <f ca="1">'Module C Corrected'!DF139-'Module C Initial'!DF139</f>
        <v>0</v>
      </c>
      <c r="O139" s="31">
        <f ca="1">'Module C Corrected'!DG139-'Module C Initial'!DG139</f>
        <v>0</v>
      </c>
      <c r="P139" s="31">
        <f ca="1">'Module C Corrected'!DH139-'Module C Initial'!DH139</f>
        <v>0</v>
      </c>
      <c r="Q139" s="32">
        <f ca="1">'Module C Corrected'!DI139-'Module C Initial'!DI139</f>
        <v>0.17000000000000037</v>
      </c>
      <c r="R139" s="32">
        <f ca="1">'Module C Corrected'!DJ139-'Module C Initial'!DJ139</f>
        <v>0</v>
      </c>
      <c r="S139" s="32">
        <f ca="1">'Module C Corrected'!DK139-'Module C Initial'!DK139</f>
        <v>0</v>
      </c>
      <c r="T139" s="32">
        <f ca="1">'Module C Corrected'!DL139-'Module C Initial'!DL139</f>
        <v>0</v>
      </c>
      <c r="U139" s="32">
        <f ca="1">'Module C Corrected'!DM139-'Module C Initial'!DM139</f>
        <v>6.0000000000000053E-2</v>
      </c>
      <c r="V139" s="32">
        <f ca="1">'Module C Corrected'!DN139-'Module C Initial'!DN139</f>
        <v>0</v>
      </c>
      <c r="W139" s="32">
        <f ca="1">'Module C Corrected'!DO139-'Module C Initial'!DO139</f>
        <v>0</v>
      </c>
      <c r="X139" s="32">
        <f ca="1">'Module C Corrected'!DP139-'Module C Initial'!DP139</f>
        <v>0</v>
      </c>
      <c r="Y139" s="32">
        <f ca="1">'Module C Corrected'!DQ139-'Module C Initial'!DQ139</f>
        <v>0</v>
      </c>
      <c r="Z139" s="32">
        <f ca="1">'Module C Corrected'!DR139-'Module C Initial'!DR139</f>
        <v>0</v>
      </c>
      <c r="AA139" s="32">
        <f ca="1">'Module C Corrected'!DS139-'Module C Initial'!DS139</f>
        <v>0</v>
      </c>
      <c r="AB139" s="32">
        <f ca="1">'Module C Corrected'!DT139-'Module C Initial'!DT139</f>
        <v>0</v>
      </c>
      <c r="AC139" s="31">
        <f ca="1">'Module C Corrected'!DU139-'Module C Initial'!DU139</f>
        <v>1.1400000000000006</v>
      </c>
      <c r="AD139" s="31">
        <f ca="1">'Module C Corrected'!DV139-'Module C Initial'!DV139</f>
        <v>0</v>
      </c>
      <c r="AE139" s="31">
        <f ca="1">'Module C Corrected'!DW139-'Module C Initial'!DW139</f>
        <v>0</v>
      </c>
      <c r="AF139" s="31">
        <f ca="1">'Module C Corrected'!DX139-'Module C Initial'!DX139</f>
        <v>0</v>
      </c>
      <c r="AG139" s="31">
        <f ca="1">'Module C Corrected'!DY139-'Module C Initial'!DY139</f>
        <v>0.33999999999999986</v>
      </c>
      <c r="AH139" s="31">
        <f ca="1">'Module C Corrected'!DZ139-'Module C Initial'!DZ139</f>
        <v>0</v>
      </c>
      <c r="AI139" s="31">
        <f ca="1">'Module C Corrected'!EA139-'Module C Initial'!EA139</f>
        <v>0</v>
      </c>
      <c r="AJ139" s="31">
        <f ca="1">'Module C Corrected'!EB139-'Module C Initial'!EB139</f>
        <v>0</v>
      </c>
      <c r="AK139" s="31">
        <f ca="1">'Module C Corrected'!EC139-'Module C Initial'!EC139</f>
        <v>0</v>
      </c>
      <c r="AL139" s="31">
        <f ca="1">'Module C Corrected'!ED139-'Module C Initial'!ED139</f>
        <v>0</v>
      </c>
      <c r="AM139" s="31">
        <f ca="1">'Module C Corrected'!EE139-'Module C Initial'!EE139</f>
        <v>0</v>
      </c>
      <c r="AN139" s="31">
        <f ca="1">'Module C Corrected'!EF139-'Module C Initial'!EF139</f>
        <v>0</v>
      </c>
      <c r="AO139" s="32">
        <f t="shared" ca="1" si="61"/>
        <v>4.8400000000000016</v>
      </c>
      <c r="AP139" s="32">
        <f t="shared" ca="1" si="61"/>
        <v>0</v>
      </c>
      <c r="AQ139" s="32">
        <f t="shared" ca="1" si="61"/>
        <v>0</v>
      </c>
      <c r="AR139" s="32">
        <f t="shared" ca="1" si="60"/>
        <v>0</v>
      </c>
      <c r="AS139" s="32">
        <f t="shared" ca="1" si="60"/>
        <v>1.4799999999999982</v>
      </c>
      <c r="AT139" s="32">
        <f t="shared" ca="1" si="60"/>
        <v>0</v>
      </c>
      <c r="AU139" s="32">
        <f t="shared" ca="1" si="60"/>
        <v>0</v>
      </c>
      <c r="AV139" s="32">
        <f t="shared" ca="1" si="60"/>
        <v>0</v>
      </c>
      <c r="AW139" s="32">
        <f t="shared" ca="1" si="60"/>
        <v>0</v>
      </c>
      <c r="AX139" s="32">
        <f t="shared" ca="1" si="62"/>
        <v>0</v>
      </c>
      <c r="AY139" s="32">
        <f t="shared" ca="1" si="62"/>
        <v>0</v>
      </c>
      <c r="AZ139" s="32">
        <f t="shared" ca="1" si="62"/>
        <v>0</v>
      </c>
      <c r="BA139" s="31">
        <f t="shared" ca="1" si="87"/>
        <v>0.04</v>
      </c>
      <c r="BB139" s="31">
        <f t="shared" ca="1" si="65"/>
        <v>0</v>
      </c>
      <c r="BC139" s="31">
        <f t="shared" ca="1" si="66"/>
        <v>0</v>
      </c>
      <c r="BD139" s="31">
        <f t="shared" ca="1" si="67"/>
        <v>0</v>
      </c>
      <c r="BE139" s="31">
        <f t="shared" ca="1" si="68"/>
        <v>0.01</v>
      </c>
      <c r="BF139" s="31">
        <f t="shared" ca="1" si="69"/>
        <v>0</v>
      </c>
      <c r="BG139" s="31">
        <f t="shared" ca="1" si="70"/>
        <v>0</v>
      </c>
      <c r="BH139" s="31">
        <f t="shared" ca="1" si="71"/>
        <v>0</v>
      </c>
      <c r="BI139" s="31">
        <f t="shared" ca="1" si="72"/>
        <v>0</v>
      </c>
      <c r="BJ139" s="31">
        <f t="shared" ca="1" si="73"/>
        <v>0</v>
      </c>
      <c r="BK139" s="31">
        <f t="shared" ca="1" si="74"/>
        <v>0</v>
      </c>
      <c r="BL139" s="31">
        <f t="shared" ca="1" si="75"/>
        <v>0</v>
      </c>
      <c r="BM139" s="32">
        <f t="shared" ca="1" si="88"/>
        <v>4.8800000000000017</v>
      </c>
      <c r="BN139" s="32">
        <f t="shared" ca="1" si="76"/>
        <v>0</v>
      </c>
      <c r="BO139" s="32">
        <f t="shared" ca="1" si="77"/>
        <v>0</v>
      </c>
      <c r="BP139" s="32">
        <f t="shared" ca="1" si="78"/>
        <v>0</v>
      </c>
      <c r="BQ139" s="32">
        <f t="shared" ca="1" si="79"/>
        <v>1.4899999999999982</v>
      </c>
      <c r="BR139" s="32">
        <f t="shared" ca="1" si="80"/>
        <v>0</v>
      </c>
      <c r="BS139" s="32">
        <f t="shared" ca="1" si="81"/>
        <v>0</v>
      </c>
      <c r="BT139" s="32">
        <f t="shared" ca="1" si="82"/>
        <v>0</v>
      </c>
      <c r="BU139" s="32">
        <f t="shared" ca="1" si="83"/>
        <v>0</v>
      </c>
      <c r="BV139" s="32">
        <f t="shared" ca="1" si="84"/>
        <v>0</v>
      </c>
      <c r="BW139" s="32">
        <f t="shared" ca="1" si="85"/>
        <v>0</v>
      </c>
      <c r="BX139" s="32">
        <f t="shared" ca="1" si="86"/>
        <v>0</v>
      </c>
    </row>
    <row r="140" spans="1:76">
      <c r="A140" t="s">
        <v>436</v>
      </c>
      <c r="B140" s="1" t="s">
        <v>134</v>
      </c>
      <c r="C140" t="str">
        <f t="shared" ca="1" si="63"/>
        <v>THS</v>
      </c>
      <c r="D140" t="str">
        <f t="shared" ca="1" si="64"/>
        <v>Three Sisters Hydro Plant</v>
      </c>
      <c r="E140" s="31">
        <f ca="1">'Module C Corrected'!CW140-'Module C Initial'!CW140</f>
        <v>27.619999999999891</v>
      </c>
      <c r="F140" s="31">
        <f ca="1">'Module C Corrected'!CX140-'Module C Initial'!CX140</f>
        <v>5.6299999999999955</v>
      </c>
      <c r="G140" s="31">
        <f ca="1">'Module C Corrected'!CY140-'Module C Initial'!CY140</f>
        <v>1.9900000000000091</v>
      </c>
      <c r="H140" s="31">
        <f ca="1">'Module C Corrected'!CZ140-'Module C Initial'!CZ140</f>
        <v>0</v>
      </c>
      <c r="I140" s="31">
        <f ca="1">'Module C Corrected'!DA140-'Module C Initial'!DA140</f>
        <v>0</v>
      </c>
      <c r="J140" s="31">
        <f ca="1">'Module C Corrected'!DB140-'Module C Initial'!DB140</f>
        <v>1.7599999999999909</v>
      </c>
      <c r="K140" s="31">
        <f ca="1">'Module C Corrected'!DC140-'Module C Initial'!DC140</f>
        <v>5.4700000000000557</v>
      </c>
      <c r="L140" s="31">
        <f ca="1">'Module C Corrected'!DD140-'Module C Initial'!DD140</f>
        <v>4.4799999999999898</v>
      </c>
      <c r="M140" s="31">
        <f ca="1">'Module C Corrected'!DE140-'Module C Initial'!DE140</f>
        <v>29.940000000000055</v>
      </c>
      <c r="N140" s="31">
        <f ca="1">'Module C Corrected'!DF140-'Module C Initial'!DF140</f>
        <v>8.7800000000000296</v>
      </c>
      <c r="O140" s="31">
        <f ca="1">'Module C Corrected'!DG140-'Module C Initial'!DG140</f>
        <v>11.300000000000068</v>
      </c>
      <c r="P140" s="31">
        <f ca="1">'Module C Corrected'!DH140-'Module C Initial'!DH140</f>
        <v>16.100000000000023</v>
      </c>
      <c r="Q140" s="32">
        <f ca="1">'Module C Corrected'!DI140-'Module C Initial'!DI140</f>
        <v>1.379999999999999</v>
      </c>
      <c r="R140" s="32">
        <f ca="1">'Module C Corrected'!DJ140-'Module C Initial'!DJ140</f>
        <v>0.28000000000000025</v>
      </c>
      <c r="S140" s="32">
        <f ca="1">'Module C Corrected'!DK140-'Module C Initial'!DK140</f>
        <v>0.10000000000000009</v>
      </c>
      <c r="T140" s="32">
        <f ca="1">'Module C Corrected'!DL140-'Module C Initial'!DL140</f>
        <v>0</v>
      </c>
      <c r="U140" s="32">
        <f ca="1">'Module C Corrected'!DM140-'Module C Initial'!DM140</f>
        <v>0</v>
      </c>
      <c r="V140" s="32">
        <f ca="1">'Module C Corrected'!DN140-'Module C Initial'!DN140</f>
        <v>9.000000000000008E-2</v>
      </c>
      <c r="W140" s="32">
        <f ca="1">'Module C Corrected'!DO140-'Module C Initial'!DO140</f>
        <v>0.27999999999999936</v>
      </c>
      <c r="X140" s="32">
        <f ca="1">'Module C Corrected'!DP140-'Module C Initial'!DP140</f>
        <v>0.2200000000000002</v>
      </c>
      <c r="Y140" s="32">
        <f ca="1">'Module C Corrected'!DQ140-'Module C Initial'!DQ140</f>
        <v>1.490000000000002</v>
      </c>
      <c r="Z140" s="32">
        <f ca="1">'Module C Corrected'!DR140-'Module C Initial'!DR140</f>
        <v>0.42999999999999972</v>
      </c>
      <c r="AA140" s="32">
        <f ca="1">'Module C Corrected'!DS140-'Module C Initial'!DS140</f>
        <v>0.5600000000000005</v>
      </c>
      <c r="AB140" s="32">
        <f ca="1">'Module C Corrected'!DT140-'Module C Initial'!DT140</f>
        <v>0.8100000000000005</v>
      </c>
      <c r="AC140" s="31">
        <f ca="1">'Module C Corrected'!DU140-'Module C Initial'!DU140</f>
        <v>8.9000000000000057</v>
      </c>
      <c r="AD140" s="31">
        <f ca="1">'Module C Corrected'!DV140-'Module C Initial'!DV140</f>
        <v>1.8000000000000007</v>
      </c>
      <c r="AE140" s="31">
        <f ca="1">'Module C Corrected'!DW140-'Module C Initial'!DW140</f>
        <v>0.64000000000000057</v>
      </c>
      <c r="AF140" s="31">
        <f ca="1">'Module C Corrected'!DX140-'Module C Initial'!DX140</f>
        <v>0</v>
      </c>
      <c r="AG140" s="31">
        <f ca="1">'Module C Corrected'!DY140-'Module C Initial'!DY140</f>
        <v>0</v>
      </c>
      <c r="AH140" s="31">
        <f ca="1">'Module C Corrected'!DZ140-'Module C Initial'!DZ140</f>
        <v>0.54999999999999893</v>
      </c>
      <c r="AI140" s="31">
        <f ca="1">'Module C Corrected'!EA140-'Module C Initial'!EA140</f>
        <v>1.6999999999999993</v>
      </c>
      <c r="AJ140" s="31">
        <f ca="1">'Module C Corrected'!EB140-'Module C Initial'!EB140</f>
        <v>1.379999999999999</v>
      </c>
      <c r="AK140" s="31">
        <f ca="1">'Module C Corrected'!EC140-'Module C Initial'!EC140</f>
        <v>9.2099999999999795</v>
      </c>
      <c r="AL140" s="31">
        <f ca="1">'Module C Corrected'!ED140-'Module C Initial'!ED140</f>
        <v>2.6899999999999977</v>
      </c>
      <c r="AM140" s="31">
        <f ca="1">'Module C Corrected'!EE140-'Module C Initial'!EE140</f>
        <v>3.4300000000000068</v>
      </c>
      <c r="AN140" s="31">
        <f ca="1">'Module C Corrected'!EF140-'Module C Initial'!EF140</f>
        <v>4.8699999999999903</v>
      </c>
      <c r="AO140" s="32">
        <f t="shared" ca="1" si="61"/>
        <v>37.899999999999892</v>
      </c>
      <c r="AP140" s="32">
        <f t="shared" ca="1" si="61"/>
        <v>7.7099999999999964</v>
      </c>
      <c r="AQ140" s="32">
        <f t="shared" ca="1" si="61"/>
        <v>2.7300000000000098</v>
      </c>
      <c r="AR140" s="32">
        <f t="shared" ca="1" si="60"/>
        <v>0</v>
      </c>
      <c r="AS140" s="32">
        <f t="shared" ca="1" si="60"/>
        <v>0</v>
      </c>
      <c r="AT140" s="32">
        <f t="shared" ca="1" si="60"/>
        <v>2.3999999999999897</v>
      </c>
      <c r="AU140" s="32">
        <f t="shared" ca="1" si="60"/>
        <v>7.4500000000000544</v>
      </c>
      <c r="AV140" s="32">
        <f t="shared" ca="1" si="60"/>
        <v>6.0799999999999894</v>
      </c>
      <c r="AW140" s="32">
        <f t="shared" ca="1" si="60"/>
        <v>40.640000000000036</v>
      </c>
      <c r="AX140" s="32">
        <f t="shared" ca="1" si="62"/>
        <v>11.900000000000027</v>
      </c>
      <c r="AY140" s="32">
        <f t="shared" ca="1" si="62"/>
        <v>15.290000000000076</v>
      </c>
      <c r="AZ140" s="32">
        <f t="shared" ca="1" si="62"/>
        <v>21.780000000000015</v>
      </c>
      <c r="BA140" s="31">
        <f t="shared" ca="1" si="87"/>
        <v>0.32</v>
      </c>
      <c r="BB140" s="31">
        <f t="shared" ca="1" si="65"/>
        <v>7.0000000000000007E-2</v>
      </c>
      <c r="BC140" s="31">
        <f t="shared" ca="1" si="66"/>
        <v>0.02</v>
      </c>
      <c r="BD140" s="31">
        <f t="shared" ca="1" si="67"/>
        <v>0</v>
      </c>
      <c r="BE140" s="31">
        <f t="shared" ca="1" si="68"/>
        <v>0</v>
      </c>
      <c r="BF140" s="31">
        <f t="shared" ca="1" si="69"/>
        <v>0.02</v>
      </c>
      <c r="BG140" s="31">
        <f t="shared" ca="1" si="70"/>
        <v>0.06</v>
      </c>
      <c r="BH140" s="31">
        <f t="shared" ca="1" si="71"/>
        <v>0.05</v>
      </c>
      <c r="BI140" s="31">
        <f t="shared" ca="1" si="72"/>
        <v>0.35</v>
      </c>
      <c r="BJ140" s="31">
        <f t="shared" ca="1" si="73"/>
        <v>0.1</v>
      </c>
      <c r="BK140" s="31">
        <f t="shared" ca="1" si="74"/>
        <v>0.13</v>
      </c>
      <c r="BL140" s="31">
        <f t="shared" ca="1" si="75"/>
        <v>0.19</v>
      </c>
      <c r="BM140" s="32">
        <f t="shared" ca="1" si="88"/>
        <v>38.219999999999892</v>
      </c>
      <c r="BN140" s="32">
        <f t="shared" ca="1" si="76"/>
        <v>7.7799999999999967</v>
      </c>
      <c r="BO140" s="32">
        <f t="shared" ca="1" si="77"/>
        <v>2.7500000000000098</v>
      </c>
      <c r="BP140" s="32">
        <f t="shared" ca="1" si="78"/>
        <v>0</v>
      </c>
      <c r="BQ140" s="32">
        <f t="shared" ca="1" si="79"/>
        <v>0</v>
      </c>
      <c r="BR140" s="32">
        <f t="shared" ca="1" si="80"/>
        <v>2.4199999999999897</v>
      </c>
      <c r="BS140" s="32">
        <f t="shared" ca="1" si="81"/>
        <v>7.510000000000054</v>
      </c>
      <c r="BT140" s="32">
        <f t="shared" ca="1" si="82"/>
        <v>6.1299999999999892</v>
      </c>
      <c r="BU140" s="32">
        <f t="shared" ca="1" si="83"/>
        <v>40.990000000000038</v>
      </c>
      <c r="BV140" s="32">
        <f t="shared" ca="1" si="84"/>
        <v>12.000000000000027</v>
      </c>
      <c r="BW140" s="32">
        <f t="shared" ca="1" si="85"/>
        <v>15.420000000000076</v>
      </c>
      <c r="BX140" s="32">
        <f t="shared" ca="1" si="86"/>
        <v>21.970000000000017</v>
      </c>
    </row>
    <row r="141" spans="1:76">
      <c r="A141" t="s">
        <v>549</v>
      </c>
      <c r="B141" s="1" t="s">
        <v>413</v>
      </c>
      <c r="C141" t="str">
        <f t="shared" ca="1" si="63"/>
        <v>BCHIMP</v>
      </c>
      <c r="D141" t="str">
        <f t="shared" ca="1" si="64"/>
        <v>Alberta-BC Intertie - Import</v>
      </c>
      <c r="E141" s="31">
        <f ca="1">'Module C Corrected'!CW141-'Module C Initial'!CW141</f>
        <v>207.35000000000036</v>
      </c>
      <c r="F141" s="31">
        <f ca="1">'Module C Corrected'!CX141-'Module C Initial'!CX141</f>
        <v>87.340000000000146</v>
      </c>
      <c r="G141" s="31">
        <f ca="1">'Module C Corrected'!CY141-'Module C Initial'!CY141</f>
        <v>0</v>
      </c>
      <c r="H141" s="31">
        <f ca="1">'Module C Corrected'!CZ141-'Module C Initial'!CZ141</f>
        <v>0</v>
      </c>
      <c r="I141" s="31">
        <f ca="1">'Module C Corrected'!DA141-'Module C Initial'!DA141</f>
        <v>0</v>
      </c>
      <c r="J141" s="31">
        <f ca="1">'Module C Corrected'!DB141-'Module C Initial'!DB141</f>
        <v>0</v>
      </c>
      <c r="K141" s="31">
        <f ca="1">'Module C Corrected'!DC141-'Module C Initial'!DC141</f>
        <v>0</v>
      </c>
      <c r="L141" s="31">
        <f ca="1">'Module C Corrected'!DD141-'Module C Initial'!DD141</f>
        <v>0</v>
      </c>
      <c r="M141" s="31">
        <f ca="1">'Module C Corrected'!DE141-'Module C Initial'!DE141</f>
        <v>0</v>
      </c>
      <c r="N141" s="31">
        <f ca="1">'Module C Corrected'!DF141-'Module C Initial'!DF141</f>
        <v>0</v>
      </c>
      <c r="O141" s="31">
        <f ca="1">'Module C Corrected'!DG141-'Module C Initial'!DG141</f>
        <v>0</v>
      </c>
      <c r="P141" s="31">
        <f ca="1">'Module C Corrected'!DH141-'Module C Initial'!DH141</f>
        <v>0</v>
      </c>
      <c r="Q141" s="32">
        <f ca="1">'Module C Corrected'!DI141-'Module C Initial'!DI141</f>
        <v>10.370000000000005</v>
      </c>
      <c r="R141" s="32">
        <f ca="1">'Module C Corrected'!DJ141-'Module C Initial'!DJ141</f>
        <v>4.3599999999999568</v>
      </c>
      <c r="S141" s="32">
        <f ca="1">'Module C Corrected'!DK141-'Module C Initial'!DK141</f>
        <v>0</v>
      </c>
      <c r="T141" s="32">
        <f ca="1">'Module C Corrected'!DL141-'Module C Initial'!DL141</f>
        <v>0</v>
      </c>
      <c r="U141" s="32">
        <f ca="1">'Module C Corrected'!DM141-'Module C Initial'!DM141</f>
        <v>0</v>
      </c>
      <c r="V141" s="32">
        <f ca="1">'Module C Corrected'!DN141-'Module C Initial'!DN141</f>
        <v>0</v>
      </c>
      <c r="W141" s="32">
        <f ca="1">'Module C Corrected'!DO141-'Module C Initial'!DO141</f>
        <v>0</v>
      </c>
      <c r="X141" s="32">
        <f ca="1">'Module C Corrected'!DP141-'Module C Initial'!DP141</f>
        <v>0</v>
      </c>
      <c r="Y141" s="32">
        <f ca="1">'Module C Corrected'!DQ141-'Module C Initial'!DQ141</f>
        <v>0</v>
      </c>
      <c r="Z141" s="32">
        <f ca="1">'Module C Corrected'!DR141-'Module C Initial'!DR141</f>
        <v>0</v>
      </c>
      <c r="AA141" s="32">
        <f ca="1">'Module C Corrected'!DS141-'Module C Initial'!DS141</f>
        <v>0</v>
      </c>
      <c r="AB141" s="32">
        <f ca="1">'Module C Corrected'!DT141-'Module C Initial'!DT141</f>
        <v>0</v>
      </c>
      <c r="AC141" s="31">
        <f ca="1">'Module C Corrected'!DU141-'Module C Initial'!DU141</f>
        <v>66.809999999999491</v>
      </c>
      <c r="AD141" s="31">
        <f ca="1">'Module C Corrected'!DV141-'Module C Initial'!DV141</f>
        <v>27.940000000000055</v>
      </c>
      <c r="AE141" s="31">
        <f ca="1">'Module C Corrected'!DW141-'Module C Initial'!DW141</f>
        <v>0</v>
      </c>
      <c r="AF141" s="31">
        <f ca="1">'Module C Corrected'!DX141-'Module C Initial'!DX141</f>
        <v>0</v>
      </c>
      <c r="AG141" s="31">
        <f ca="1">'Module C Corrected'!DY141-'Module C Initial'!DY141</f>
        <v>0</v>
      </c>
      <c r="AH141" s="31">
        <f ca="1">'Module C Corrected'!DZ141-'Module C Initial'!DZ141</f>
        <v>0</v>
      </c>
      <c r="AI141" s="31">
        <f ca="1">'Module C Corrected'!EA141-'Module C Initial'!EA141</f>
        <v>0</v>
      </c>
      <c r="AJ141" s="31">
        <f ca="1">'Module C Corrected'!EB141-'Module C Initial'!EB141</f>
        <v>0</v>
      </c>
      <c r="AK141" s="31">
        <f ca="1">'Module C Corrected'!EC141-'Module C Initial'!EC141</f>
        <v>0</v>
      </c>
      <c r="AL141" s="31">
        <f ca="1">'Module C Corrected'!ED141-'Module C Initial'!ED141</f>
        <v>0</v>
      </c>
      <c r="AM141" s="31">
        <f ca="1">'Module C Corrected'!EE141-'Module C Initial'!EE141</f>
        <v>0</v>
      </c>
      <c r="AN141" s="31">
        <f ca="1">'Module C Corrected'!EF141-'Module C Initial'!EF141</f>
        <v>0</v>
      </c>
      <c r="AO141" s="32">
        <f t="shared" ca="1" si="61"/>
        <v>284.52999999999986</v>
      </c>
      <c r="AP141" s="32">
        <f t="shared" ca="1" si="61"/>
        <v>119.64000000000016</v>
      </c>
      <c r="AQ141" s="32">
        <f t="shared" ca="1" si="61"/>
        <v>0</v>
      </c>
      <c r="AR141" s="32">
        <f t="shared" ca="1" si="60"/>
        <v>0</v>
      </c>
      <c r="AS141" s="32">
        <f t="shared" ca="1" si="60"/>
        <v>0</v>
      </c>
      <c r="AT141" s="32">
        <f t="shared" ca="1" si="60"/>
        <v>0</v>
      </c>
      <c r="AU141" s="32">
        <f t="shared" ca="1" si="60"/>
        <v>0</v>
      </c>
      <c r="AV141" s="32">
        <f t="shared" ca="1" si="60"/>
        <v>0</v>
      </c>
      <c r="AW141" s="32">
        <f t="shared" ca="1" si="60"/>
        <v>0</v>
      </c>
      <c r="AX141" s="32">
        <f t="shared" ca="1" si="62"/>
        <v>0</v>
      </c>
      <c r="AY141" s="32">
        <f t="shared" ca="1" si="62"/>
        <v>0</v>
      </c>
      <c r="AZ141" s="32">
        <f t="shared" ca="1" si="62"/>
        <v>0</v>
      </c>
      <c r="BA141" s="31">
        <f t="shared" ca="1" si="87"/>
        <v>2.4300000000000002</v>
      </c>
      <c r="BB141" s="31">
        <f t="shared" ca="1" si="65"/>
        <v>1.02</v>
      </c>
      <c r="BC141" s="31">
        <f t="shared" ca="1" si="66"/>
        <v>0</v>
      </c>
      <c r="BD141" s="31">
        <f t="shared" ca="1" si="67"/>
        <v>0</v>
      </c>
      <c r="BE141" s="31">
        <f t="shared" ca="1" si="68"/>
        <v>0</v>
      </c>
      <c r="BF141" s="31">
        <f t="shared" ca="1" si="69"/>
        <v>0</v>
      </c>
      <c r="BG141" s="31">
        <f t="shared" ca="1" si="70"/>
        <v>0</v>
      </c>
      <c r="BH141" s="31">
        <f t="shared" ca="1" si="71"/>
        <v>0</v>
      </c>
      <c r="BI141" s="31">
        <f t="shared" ca="1" si="72"/>
        <v>0</v>
      </c>
      <c r="BJ141" s="31">
        <f t="shared" ca="1" si="73"/>
        <v>0</v>
      </c>
      <c r="BK141" s="31">
        <f t="shared" ca="1" si="74"/>
        <v>0</v>
      </c>
      <c r="BL141" s="31">
        <f t="shared" ca="1" si="75"/>
        <v>0</v>
      </c>
      <c r="BM141" s="32">
        <f t="shared" ca="1" si="88"/>
        <v>286.95999999999987</v>
      </c>
      <c r="BN141" s="32">
        <f t="shared" ca="1" si="76"/>
        <v>120.66000000000015</v>
      </c>
      <c r="BO141" s="32">
        <f t="shared" ca="1" si="77"/>
        <v>0</v>
      </c>
      <c r="BP141" s="32">
        <f t="shared" ca="1" si="78"/>
        <v>0</v>
      </c>
      <c r="BQ141" s="32">
        <f t="shared" ca="1" si="79"/>
        <v>0</v>
      </c>
      <c r="BR141" s="32">
        <f t="shared" ca="1" si="80"/>
        <v>0</v>
      </c>
      <c r="BS141" s="32">
        <f t="shared" ca="1" si="81"/>
        <v>0</v>
      </c>
      <c r="BT141" s="32">
        <f t="shared" ca="1" si="82"/>
        <v>0</v>
      </c>
      <c r="BU141" s="32">
        <f t="shared" ca="1" si="83"/>
        <v>0</v>
      </c>
      <c r="BV141" s="32">
        <f t="shared" ca="1" si="84"/>
        <v>0</v>
      </c>
      <c r="BW141" s="32">
        <f t="shared" ca="1" si="85"/>
        <v>0</v>
      </c>
      <c r="BX141" s="32">
        <f t="shared" ca="1" si="86"/>
        <v>0</v>
      </c>
    </row>
    <row r="142" spans="1:76">
      <c r="A142" t="s">
        <v>549</v>
      </c>
      <c r="B142" s="1" t="s">
        <v>355</v>
      </c>
      <c r="C142" t="str">
        <f t="shared" ca="1" si="63"/>
        <v>BCHEXP</v>
      </c>
      <c r="D142" t="str">
        <f t="shared" ca="1" si="64"/>
        <v>Alberta-BC Intertie - Export</v>
      </c>
      <c r="E142" s="31">
        <f ca="1">'Module C Corrected'!CW142-'Module C Initial'!CW142</f>
        <v>0</v>
      </c>
      <c r="F142" s="31">
        <f ca="1">'Module C Corrected'!CX142-'Module C Initial'!CX142</f>
        <v>0</v>
      </c>
      <c r="G142" s="31">
        <f ca="1">'Module C Corrected'!CY142-'Module C Initial'!CY142</f>
        <v>0</v>
      </c>
      <c r="H142" s="31">
        <f ca="1">'Module C Corrected'!CZ142-'Module C Initial'!CZ142</f>
        <v>0</v>
      </c>
      <c r="I142" s="31">
        <f ca="1">'Module C Corrected'!DA142-'Module C Initial'!DA142</f>
        <v>0</v>
      </c>
      <c r="J142" s="31">
        <f ca="1">'Module C Corrected'!DB142-'Module C Initial'!DB142</f>
        <v>0</v>
      </c>
      <c r="K142" s="31">
        <f ca="1">'Module C Corrected'!DC142-'Module C Initial'!DC142</f>
        <v>0</v>
      </c>
      <c r="L142" s="31">
        <f ca="1">'Module C Corrected'!DD142-'Module C Initial'!DD142</f>
        <v>0</v>
      </c>
      <c r="M142" s="31">
        <f ca="1">'Module C Corrected'!DE142-'Module C Initial'!DE142</f>
        <v>0</v>
      </c>
      <c r="N142" s="31">
        <f ca="1">'Module C Corrected'!DF142-'Module C Initial'!DF142</f>
        <v>0</v>
      </c>
      <c r="O142" s="31">
        <f ca="1">'Module C Corrected'!DG142-'Module C Initial'!DG142</f>
        <v>0</v>
      </c>
      <c r="P142" s="31">
        <f ca="1">'Module C Corrected'!DH142-'Module C Initial'!DH142</f>
        <v>0</v>
      </c>
      <c r="Q142" s="32">
        <f ca="1">'Module C Corrected'!DI142-'Module C Initial'!DI142</f>
        <v>0</v>
      </c>
      <c r="R142" s="32">
        <f ca="1">'Module C Corrected'!DJ142-'Module C Initial'!DJ142</f>
        <v>0</v>
      </c>
      <c r="S142" s="32">
        <f ca="1">'Module C Corrected'!DK142-'Module C Initial'!DK142</f>
        <v>0</v>
      </c>
      <c r="T142" s="32">
        <f ca="1">'Module C Corrected'!DL142-'Module C Initial'!DL142</f>
        <v>0</v>
      </c>
      <c r="U142" s="32">
        <f ca="1">'Module C Corrected'!DM142-'Module C Initial'!DM142</f>
        <v>0</v>
      </c>
      <c r="V142" s="32">
        <f ca="1">'Module C Corrected'!DN142-'Module C Initial'!DN142</f>
        <v>0</v>
      </c>
      <c r="W142" s="32">
        <f ca="1">'Module C Corrected'!DO142-'Module C Initial'!DO142</f>
        <v>0</v>
      </c>
      <c r="X142" s="32">
        <f ca="1">'Module C Corrected'!DP142-'Module C Initial'!DP142</f>
        <v>0</v>
      </c>
      <c r="Y142" s="32">
        <f ca="1">'Module C Corrected'!DQ142-'Module C Initial'!DQ142</f>
        <v>0</v>
      </c>
      <c r="Z142" s="32">
        <f ca="1">'Module C Corrected'!DR142-'Module C Initial'!DR142</f>
        <v>0</v>
      </c>
      <c r="AA142" s="32">
        <f ca="1">'Module C Corrected'!DS142-'Module C Initial'!DS142</f>
        <v>0</v>
      </c>
      <c r="AB142" s="32">
        <f ca="1">'Module C Corrected'!DT142-'Module C Initial'!DT142</f>
        <v>0</v>
      </c>
      <c r="AC142" s="31">
        <f ca="1">'Module C Corrected'!DU142-'Module C Initial'!DU142</f>
        <v>0</v>
      </c>
      <c r="AD142" s="31">
        <f ca="1">'Module C Corrected'!DV142-'Module C Initial'!DV142</f>
        <v>0</v>
      </c>
      <c r="AE142" s="31">
        <f ca="1">'Module C Corrected'!DW142-'Module C Initial'!DW142</f>
        <v>0</v>
      </c>
      <c r="AF142" s="31">
        <f ca="1">'Module C Corrected'!DX142-'Module C Initial'!DX142</f>
        <v>0</v>
      </c>
      <c r="AG142" s="31">
        <f ca="1">'Module C Corrected'!DY142-'Module C Initial'!DY142</f>
        <v>0</v>
      </c>
      <c r="AH142" s="31">
        <f ca="1">'Module C Corrected'!DZ142-'Module C Initial'!DZ142</f>
        <v>0</v>
      </c>
      <c r="AI142" s="31">
        <f ca="1">'Module C Corrected'!EA142-'Module C Initial'!EA142</f>
        <v>0</v>
      </c>
      <c r="AJ142" s="31">
        <f ca="1">'Module C Corrected'!EB142-'Module C Initial'!EB142</f>
        <v>0</v>
      </c>
      <c r="AK142" s="31">
        <f ca="1">'Module C Corrected'!EC142-'Module C Initial'!EC142</f>
        <v>0</v>
      </c>
      <c r="AL142" s="31">
        <f ca="1">'Module C Corrected'!ED142-'Module C Initial'!ED142</f>
        <v>0</v>
      </c>
      <c r="AM142" s="31">
        <f ca="1">'Module C Corrected'!EE142-'Module C Initial'!EE142</f>
        <v>0</v>
      </c>
      <c r="AN142" s="31">
        <f ca="1">'Module C Corrected'!EF142-'Module C Initial'!EF142</f>
        <v>0</v>
      </c>
      <c r="AO142" s="32">
        <f t="shared" ca="1" si="61"/>
        <v>0</v>
      </c>
      <c r="AP142" s="32">
        <f t="shared" ca="1" si="61"/>
        <v>0</v>
      </c>
      <c r="AQ142" s="32">
        <f t="shared" ca="1" si="61"/>
        <v>0</v>
      </c>
      <c r="AR142" s="32">
        <f t="shared" ca="1" si="60"/>
        <v>0</v>
      </c>
      <c r="AS142" s="32">
        <f t="shared" ca="1" si="60"/>
        <v>0</v>
      </c>
      <c r="AT142" s="32">
        <f t="shared" ca="1" si="60"/>
        <v>0</v>
      </c>
      <c r="AU142" s="32">
        <f t="shared" ca="1" si="60"/>
        <v>0</v>
      </c>
      <c r="AV142" s="32">
        <f t="shared" ca="1" si="60"/>
        <v>0</v>
      </c>
      <c r="AW142" s="32">
        <f t="shared" ca="1" si="60"/>
        <v>0</v>
      </c>
      <c r="AX142" s="32">
        <f t="shared" ca="1" si="62"/>
        <v>0</v>
      </c>
      <c r="AY142" s="32">
        <f t="shared" ca="1" si="62"/>
        <v>0</v>
      </c>
      <c r="AZ142" s="32">
        <f t="shared" ca="1" si="62"/>
        <v>0</v>
      </c>
      <c r="BA142" s="31">
        <f t="shared" ca="1" si="87"/>
        <v>0</v>
      </c>
      <c r="BB142" s="31">
        <f t="shared" ca="1" si="65"/>
        <v>0</v>
      </c>
      <c r="BC142" s="31">
        <f t="shared" ca="1" si="66"/>
        <v>0</v>
      </c>
      <c r="BD142" s="31">
        <f t="shared" ca="1" si="67"/>
        <v>0</v>
      </c>
      <c r="BE142" s="31">
        <f t="shared" ca="1" si="68"/>
        <v>0</v>
      </c>
      <c r="BF142" s="31">
        <f t="shared" ca="1" si="69"/>
        <v>0</v>
      </c>
      <c r="BG142" s="31">
        <f t="shared" ca="1" si="70"/>
        <v>0</v>
      </c>
      <c r="BH142" s="31">
        <f t="shared" ca="1" si="71"/>
        <v>0</v>
      </c>
      <c r="BI142" s="31">
        <f t="shared" ca="1" si="72"/>
        <v>0</v>
      </c>
      <c r="BJ142" s="31">
        <f t="shared" ca="1" si="73"/>
        <v>0</v>
      </c>
      <c r="BK142" s="31">
        <f t="shared" ca="1" si="74"/>
        <v>0</v>
      </c>
      <c r="BL142" s="31">
        <f t="shared" ca="1" si="75"/>
        <v>0</v>
      </c>
      <c r="BM142" s="32">
        <f t="shared" ca="1" si="88"/>
        <v>0</v>
      </c>
      <c r="BN142" s="32">
        <f t="shared" ca="1" si="76"/>
        <v>0</v>
      </c>
      <c r="BO142" s="32">
        <f t="shared" ca="1" si="77"/>
        <v>0</v>
      </c>
      <c r="BP142" s="32">
        <f t="shared" ca="1" si="78"/>
        <v>0</v>
      </c>
      <c r="BQ142" s="32">
        <f t="shared" ca="1" si="79"/>
        <v>0</v>
      </c>
      <c r="BR142" s="32">
        <f t="shared" ca="1" si="80"/>
        <v>0</v>
      </c>
      <c r="BS142" s="32">
        <f t="shared" ca="1" si="81"/>
        <v>0</v>
      </c>
      <c r="BT142" s="32">
        <f t="shared" ca="1" si="82"/>
        <v>0</v>
      </c>
      <c r="BU142" s="32">
        <f t="shared" ca="1" si="83"/>
        <v>0</v>
      </c>
      <c r="BV142" s="32">
        <f t="shared" ca="1" si="84"/>
        <v>0</v>
      </c>
      <c r="BW142" s="32">
        <f t="shared" ca="1" si="85"/>
        <v>0</v>
      </c>
      <c r="BX142" s="32">
        <f t="shared" ca="1" si="86"/>
        <v>0</v>
      </c>
    </row>
    <row r="143" spans="1:76">
      <c r="A143" t="s">
        <v>463</v>
      </c>
      <c r="B143" s="1" t="s">
        <v>53</v>
      </c>
      <c r="C143" t="str">
        <f t="shared" ca="1" si="63"/>
        <v>VVW1</v>
      </c>
      <c r="D143" t="str">
        <f t="shared" ca="1" si="64"/>
        <v>Valleyview #1</v>
      </c>
      <c r="E143" s="31">
        <f ca="1">'Module C Corrected'!CW143-'Module C Initial'!CW143</f>
        <v>-281.19000000000051</v>
      </c>
      <c r="F143" s="31">
        <f ca="1">'Module C Corrected'!CX143-'Module C Initial'!CX143</f>
        <v>-7.9400000000000261</v>
      </c>
      <c r="G143" s="31">
        <f ca="1">'Module C Corrected'!CY143-'Module C Initial'!CY143</f>
        <v>-40.969999999999914</v>
      </c>
      <c r="H143" s="31">
        <f ca="1">'Module C Corrected'!CZ143-'Module C Initial'!CZ143</f>
        <v>-21.350000000000023</v>
      </c>
      <c r="I143" s="31">
        <f ca="1">'Module C Corrected'!DA143-'Module C Initial'!DA143</f>
        <v>-22.109999999999957</v>
      </c>
      <c r="J143" s="31">
        <f ca="1">'Module C Corrected'!DB143-'Module C Initial'!DB143</f>
        <v>-0.97999999999999687</v>
      </c>
      <c r="K143" s="31">
        <f ca="1">'Module C Corrected'!DC143-'Module C Initial'!DC143</f>
        <v>-9.1599999999999966</v>
      </c>
      <c r="L143" s="31">
        <f ca="1">'Module C Corrected'!DD143-'Module C Initial'!DD143</f>
        <v>-9.9999999999999534E-3</v>
      </c>
      <c r="M143" s="31">
        <f ca="1">'Module C Corrected'!DE143-'Module C Initial'!DE143</f>
        <v>-423.22999999999956</v>
      </c>
      <c r="N143" s="31">
        <f ca="1">'Module C Corrected'!DF143-'Module C Initial'!DF143</f>
        <v>-15.860000000000014</v>
      </c>
      <c r="O143" s="31">
        <f ca="1">'Module C Corrected'!DG143-'Module C Initial'!DG143</f>
        <v>-0.99999999999999645</v>
      </c>
      <c r="P143" s="31">
        <f ca="1">'Module C Corrected'!DH143-'Module C Initial'!DH143</f>
        <v>-79.639999999999873</v>
      </c>
      <c r="Q143" s="32">
        <f ca="1">'Module C Corrected'!DI143-'Module C Initial'!DI143</f>
        <v>-14.060000000000002</v>
      </c>
      <c r="R143" s="32">
        <f ca="1">'Module C Corrected'!DJ143-'Module C Initial'!DJ143</f>
        <v>-0.39999999999999947</v>
      </c>
      <c r="S143" s="32">
        <f ca="1">'Module C Corrected'!DK143-'Module C Initial'!DK143</f>
        <v>-2.0500000000000043</v>
      </c>
      <c r="T143" s="32">
        <f ca="1">'Module C Corrected'!DL143-'Module C Initial'!DL143</f>
        <v>-1.0699999999999967</v>
      </c>
      <c r="U143" s="32">
        <f ca="1">'Module C Corrected'!DM143-'Module C Initial'!DM143</f>
        <v>-1.110000000000003</v>
      </c>
      <c r="V143" s="32">
        <f ca="1">'Module C Corrected'!DN143-'Module C Initial'!DN143</f>
        <v>-5.0000000000000044E-2</v>
      </c>
      <c r="W143" s="32">
        <f ca="1">'Module C Corrected'!DO143-'Module C Initial'!DO143</f>
        <v>-0.45999999999999908</v>
      </c>
      <c r="X143" s="32">
        <f ca="1">'Module C Corrected'!DP143-'Module C Initial'!DP143</f>
        <v>0</v>
      </c>
      <c r="Y143" s="32">
        <f ca="1">'Module C Corrected'!DQ143-'Module C Initial'!DQ143</f>
        <v>-21.170000000000016</v>
      </c>
      <c r="Z143" s="32">
        <f ca="1">'Module C Corrected'!DR143-'Module C Initial'!DR143</f>
        <v>-0.78999999999999915</v>
      </c>
      <c r="AA143" s="32">
        <f ca="1">'Module C Corrected'!DS143-'Module C Initial'!DS143</f>
        <v>-4.9999999999999933E-2</v>
      </c>
      <c r="AB143" s="32">
        <f ca="1">'Module C Corrected'!DT143-'Module C Initial'!DT143</f>
        <v>-3.980000000000004</v>
      </c>
      <c r="AC143" s="31">
        <f ca="1">'Module C Corrected'!DU143-'Module C Initial'!DU143</f>
        <v>-90.590000000000146</v>
      </c>
      <c r="AD143" s="31">
        <f ca="1">'Module C Corrected'!DV143-'Module C Initial'!DV143</f>
        <v>-2.5400000000000063</v>
      </c>
      <c r="AE143" s="31">
        <f ca="1">'Module C Corrected'!DW143-'Module C Initial'!DW143</f>
        <v>-13.02000000000001</v>
      </c>
      <c r="AF143" s="31">
        <f ca="1">'Module C Corrected'!DX143-'Module C Initial'!DX143</f>
        <v>-6.7399999999999807</v>
      </c>
      <c r="AG143" s="31">
        <f ca="1">'Module C Corrected'!DY143-'Module C Initial'!DY143</f>
        <v>-6.9500000000000171</v>
      </c>
      <c r="AH143" s="31">
        <f ca="1">'Module C Corrected'!DZ143-'Module C Initial'!DZ143</f>
        <v>-0.30999999999999961</v>
      </c>
      <c r="AI143" s="31">
        <f ca="1">'Module C Corrected'!EA143-'Module C Initial'!EA143</f>
        <v>-2.8400000000000034</v>
      </c>
      <c r="AJ143" s="31">
        <f ca="1">'Module C Corrected'!EB143-'Module C Initial'!EB143</f>
        <v>-1.0000000000000009E-2</v>
      </c>
      <c r="AK143" s="31">
        <f ca="1">'Module C Corrected'!EC143-'Module C Initial'!EC143</f>
        <v>-130.11000000000013</v>
      </c>
      <c r="AL143" s="31">
        <f ca="1">'Module C Corrected'!ED143-'Module C Initial'!ED143</f>
        <v>-4.8500000000000085</v>
      </c>
      <c r="AM143" s="31">
        <f ca="1">'Module C Corrected'!EE143-'Module C Initial'!EE143</f>
        <v>-0.29999999999999982</v>
      </c>
      <c r="AN143" s="31">
        <f ca="1">'Module C Corrected'!EF143-'Module C Initial'!EF143</f>
        <v>-24.089999999999975</v>
      </c>
      <c r="AO143" s="32">
        <f t="shared" ca="1" si="61"/>
        <v>-385.84000000000066</v>
      </c>
      <c r="AP143" s="32">
        <f t="shared" ca="1" si="61"/>
        <v>-10.880000000000031</v>
      </c>
      <c r="AQ143" s="32">
        <f t="shared" ca="1" si="61"/>
        <v>-56.039999999999928</v>
      </c>
      <c r="AR143" s="32">
        <f t="shared" ca="1" si="60"/>
        <v>-29.16</v>
      </c>
      <c r="AS143" s="32">
        <f t="shared" ca="1" si="60"/>
        <v>-30.169999999999977</v>
      </c>
      <c r="AT143" s="32">
        <f t="shared" ca="1" si="60"/>
        <v>-1.3399999999999965</v>
      </c>
      <c r="AU143" s="32">
        <f t="shared" ca="1" si="60"/>
        <v>-12.459999999999999</v>
      </c>
      <c r="AV143" s="32">
        <f t="shared" ca="1" si="60"/>
        <v>-1.9999999999999962E-2</v>
      </c>
      <c r="AW143" s="32">
        <f t="shared" ca="1" si="60"/>
        <v>-574.50999999999976</v>
      </c>
      <c r="AX143" s="32">
        <f t="shared" ca="1" si="62"/>
        <v>-21.500000000000021</v>
      </c>
      <c r="AY143" s="32">
        <f t="shared" ca="1" si="62"/>
        <v>-1.3499999999999961</v>
      </c>
      <c r="AZ143" s="32">
        <f t="shared" ca="1" si="62"/>
        <v>-107.70999999999985</v>
      </c>
      <c r="BA143" s="31">
        <f t="shared" ca="1" si="87"/>
        <v>-3.29</v>
      </c>
      <c r="BB143" s="31">
        <f t="shared" ca="1" si="65"/>
        <v>-0.09</v>
      </c>
      <c r="BC143" s="31">
        <f t="shared" ca="1" si="66"/>
        <v>-0.48</v>
      </c>
      <c r="BD143" s="31">
        <f t="shared" ca="1" si="67"/>
        <v>-0.25</v>
      </c>
      <c r="BE143" s="31">
        <f t="shared" ca="1" si="68"/>
        <v>-0.26</v>
      </c>
      <c r="BF143" s="31">
        <f t="shared" ca="1" si="69"/>
        <v>-0.01</v>
      </c>
      <c r="BG143" s="31">
        <f t="shared" ca="1" si="70"/>
        <v>-0.11</v>
      </c>
      <c r="BH143" s="31">
        <f t="shared" ca="1" si="71"/>
        <v>0</v>
      </c>
      <c r="BI143" s="31">
        <f t="shared" ca="1" si="72"/>
        <v>-4.96</v>
      </c>
      <c r="BJ143" s="31">
        <f t="shared" ca="1" si="73"/>
        <v>-0.19</v>
      </c>
      <c r="BK143" s="31">
        <f t="shared" ca="1" si="74"/>
        <v>-0.01</v>
      </c>
      <c r="BL143" s="31">
        <f t="shared" ca="1" si="75"/>
        <v>-0.93</v>
      </c>
      <c r="BM143" s="32">
        <f t="shared" ca="1" si="88"/>
        <v>-389.13000000000068</v>
      </c>
      <c r="BN143" s="32">
        <f t="shared" ca="1" si="76"/>
        <v>-10.970000000000031</v>
      </c>
      <c r="BO143" s="32">
        <f t="shared" ca="1" si="77"/>
        <v>-56.519999999999925</v>
      </c>
      <c r="BP143" s="32">
        <f t="shared" ca="1" si="78"/>
        <v>-29.41</v>
      </c>
      <c r="BQ143" s="32">
        <f t="shared" ca="1" si="79"/>
        <v>-30.429999999999978</v>
      </c>
      <c r="BR143" s="32">
        <f t="shared" ca="1" si="80"/>
        <v>-1.3499999999999965</v>
      </c>
      <c r="BS143" s="32">
        <f t="shared" ca="1" si="81"/>
        <v>-12.569999999999999</v>
      </c>
      <c r="BT143" s="32">
        <f t="shared" ca="1" si="82"/>
        <v>-1.9999999999999962E-2</v>
      </c>
      <c r="BU143" s="32">
        <f t="shared" ca="1" si="83"/>
        <v>-579.4699999999998</v>
      </c>
      <c r="BV143" s="32">
        <f t="shared" ca="1" si="84"/>
        <v>-21.690000000000023</v>
      </c>
      <c r="BW143" s="32">
        <f t="shared" ca="1" si="85"/>
        <v>-1.3599999999999961</v>
      </c>
      <c r="BX143" s="32">
        <f t="shared" ca="1" si="86"/>
        <v>-108.63999999999986</v>
      </c>
    </row>
    <row r="144" spans="1:76">
      <c r="A144" t="s">
        <v>463</v>
      </c>
      <c r="B144" s="1" t="s">
        <v>54</v>
      </c>
      <c r="C144" t="str">
        <f t="shared" ca="1" si="63"/>
        <v>VVW2</v>
      </c>
      <c r="D144" t="str">
        <f t="shared" ca="1" si="64"/>
        <v>Valleyview #2</v>
      </c>
      <c r="E144" s="31">
        <f ca="1">'Module C Corrected'!CW144-'Module C Initial'!CW144</f>
        <v>-175.72000000000025</v>
      </c>
      <c r="F144" s="31">
        <f ca="1">'Module C Corrected'!CX144-'Module C Initial'!CX144</f>
        <v>-4.6200000000000045</v>
      </c>
      <c r="G144" s="31">
        <f ca="1">'Module C Corrected'!CY144-'Module C Initial'!CY144</f>
        <v>-12.689999999999941</v>
      </c>
      <c r="H144" s="31">
        <f ca="1">'Module C Corrected'!CZ144-'Module C Initial'!CZ144</f>
        <v>-13.239999999999952</v>
      </c>
      <c r="I144" s="31">
        <f ca="1">'Module C Corrected'!DA144-'Module C Initial'!DA144</f>
        <v>-20.92999999999995</v>
      </c>
      <c r="J144" s="31">
        <f ca="1">'Module C Corrected'!DB144-'Module C Initial'!DB144</f>
        <v>-0.98999999999999844</v>
      </c>
      <c r="K144" s="31">
        <f ca="1">'Module C Corrected'!DC144-'Module C Initial'!DC144</f>
        <v>-12.490000000000009</v>
      </c>
      <c r="L144" s="31">
        <f ca="1">'Module C Corrected'!DD144-'Module C Initial'!DD144</f>
        <v>-0.19000000000000128</v>
      </c>
      <c r="M144" s="31">
        <f ca="1">'Module C Corrected'!DE144-'Module C Initial'!DE144</f>
        <v>-342.72000000000116</v>
      </c>
      <c r="N144" s="31">
        <f ca="1">'Module C Corrected'!DF144-'Module C Initial'!DF144</f>
        <v>-11.96999999999997</v>
      </c>
      <c r="O144" s="31">
        <f ca="1">'Module C Corrected'!DG144-'Module C Initial'!DG144</f>
        <v>-1.0999999999999943</v>
      </c>
      <c r="P144" s="31">
        <f ca="1">'Module C Corrected'!DH144-'Module C Initial'!DH144</f>
        <v>-18.519999999999982</v>
      </c>
      <c r="Q144" s="32">
        <f ca="1">'Module C Corrected'!DI144-'Module C Initial'!DI144</f>
        <v>-8.7900000000000205</v>
      </c>
      <c r="R144" s="32">
        <f ca="1">'Module C Corrected'!DJ144-'Module C Initial'!DJ144</f>
        <v>-0.22999999999999954</v>
      </c>
      <c r="S144" s="32">
        <f ca="1">'Module C Corrected'!DK144-'Module C Initial'!DK144</f>
        <v>-0.64000000000000057</v>
      </c>
      <c r="T144" s="32">
        <f ca="1">'Module C Corrected'!DL144-'Module C Initial'!DL144</f>
        <v>-0.66000000000000014</v>
      </c>
      <c r="U144" s="32">
        <f ca="1">'Module C Corrected'!DM144-'Module C Initial'!DM144</f>
        <v>-1.0500000000000007</v>
      </c>
      <c r="V144" s="32">
        <f ca="1">'Module C Corrected'!DN144-'Module C Initial'!DN144</f>
        <v>-5.0000000000000044E-2</v>
      </c>
      <c r="W144" s="32">
        <f ca="1">'Module C Corrected'!DO144-'Module C Initial'!DO144</f>
        <v>-0.62999999999999901</v>
      </c>
      <c r="X144" s="32">
        <f ca="1">'Module C Corrected'!DP144-'Module C Initial'!DP144</f>
        <v>-1.0000000000000009E-2</v>
      </c>
      <c r="Y144" s="32">
        <f ca="1">'Module C Corrected'!DQ144-'Module C Initial'!DQ144</f>
        <v>-17.139999999999986</v>
      </c>
      <c r="Z144" s="32">
        <f ca="1">'Module C Corrected'!DR144-'Module C Initial'!DR144</f>
        <v>-0.59999999999999787</v>
      </c>
      <c r="AA144" s="32">
        <f ca="1">'Module C Corrected'!DS144-'Module C Initial'!DS144</f>
        <v>-5.9999999999999831E-2</v>
      </c>
      <c r="AB144" s="32">
        <f ca="1">'Module C Corrected'!DT144-'Module C Initial'!DT144</f>
        <v>-0.91999999999999815</v>
      </c>
      <c r="AC144" s="31">
        <f ca="1">'Module C Corrected'!DU144-'Module C Initial'!DU144</f>
        <v>-56.6099999999999</v>
      </c>
      <c r="AD144" s="31">
        <f ca="1">'Module C Corrected'!DV144-'Module C Initial'!DV144</f>
        <v>-1.480000000000004</v>
      </c>
      <c r="AE144" s="31">
        <f ca="1">'Module C Corrected'!DW144-'Module C Initial'!DW144</f>
        <v>-4.039999999999992</v>
      </c>
      <c r="AF144" s="31">
        <f ca="1">'Module C Corrected'!DX144-'Module C Initial'!DX144</f>
        <v>-4.1800000000000068</v>
      </c>
      <c r="AG144" s="31">
        <f ca="1">'Module C Corrected'!DY144-'Module C Initial'!DY144</f>
        <v>-6.5700000000000216</v>
      </c>
      <c r="AH144" s="31">
        <f ca="1">'Module C Corrected'!DZ144-'Module C Initial'!DZ144</f>
        <v>-0.3100000000000005</v>
      </c>
      <c r="AI144" s="31">
        <f ca="1">'Module C Corrected'!EA144-'Module C Initial'!EA144</f>
        <v>-3.8900000000000006</v>
      </c>
      <c r="AJ144" s="31">
        <f ca="1">'Module C Corrected'!EB144-'Module C Initial'!EB144</f>
        <v>-6.0000000000000053E-2</v>
      </c>
      <c r="AK144" s="31">
        <f ca="1">'Module C Corrected'!EC144-'Module C Initial'!EC144</f>
        <v>-105.36000000000013</v>
      </c>
      <c r="AL144" s="31">
        <f ca="1">'Module C Corrected'!ED144-'Module C Initial'!ED144</f>
        <v>-3.6700000000000017</v>
      </c>
      <c r="AM144" s="31">
        <f ca="1">'Module C Corrected'!EE144-'Module C Initial'!EE144</f>
        <v>-0.34000000000000163</v>
      </c>
      <c r="AN144" s="31">
        <f ca="1">'Module C Corrected'!EF144-'Module C Initial'!EF144</f>
        <v>-5.6000000000000227</v>
      </c>
      <c r="AO144" s="32">
        <f t="shared" ca="1" si="61"/>
        <v>-241.12000000000018</v>
      </c>
      <c r="AP144" s="32">
        <f t="shared" ca="1" si="61"/>
        <v>-6.3300000000000081</v>
      </c>
      <c r="AQ144" s="32">
        <f t="shared" ca="1" si="61"/>
        <v>-17.369999999999933</v>
      </c>
      <c r="AR144" s="32">
        <f t="shared" ca="1" si="60"/>
        <v>-18.079999999999959</v>
      </c>
      <c r="AS144" s="32">
        <f t="shared" ca="1" si="60"/>
        <v>-28.549999999999972</v>
      </c>
      <c r="AT144" s="32">
        <f t="shared" ca="1" si="60"/>
        <v>-1.349999999999999</v>
      </c>
      <c r="AU144" s="32">
        <f t="shared" ca="1" si="60"/>
        <v>-17.010000000000009</v>
      </c>
      <c r="AV144" s="32">
        <f t="shared" ca="1" si="60"/>
        <v>-0.26000000000000134</v>
      </c>
      <c r="AW144" s="32">
        <f t="shared" ca="1" si="60"/>
        <v>-465.22000000000128</v>
      </c>
      <c r="AX144" s="32">
        <f t="shared" ca="1" si="62"/>
        <v>-16.23999999999997</v>
      </c>
      <c r="AY144" s="32">
        <f t="shared" ca="1" si="62"/>
        <v>-1.4999999999999958</v>
      </c>
      <c r="AZ144" s="32">
        <f t="shared" ca="1" si="62"/>
        <v>-25.040000000000003</v>
      </c>
      <c r="BA144" s="31">
        <f t="shared" ca="1" si="87"/>
        <v>-2.06</v>
      </c>
      <c r="BB144" s="31">
        <f t="shared" ca="1" si="65"/>
        <v>-0.05</v>
      </c>
      <c r="BC144" s="31">
        <f t="shared" ca="1" si="66"/>
        <v>-0.15</v>
      </c>
      <c r="BD144" s="31">
        <f t="shared" ca="1" si="67"/>
        <v>-0.16</v>
      </c>
      <c r="BE144" s="31">
        <f t="shared" ca="1" si="68"/>
        <v>-0.25</v>
      </c>
      <c r="BF144" s="31">
        <f t="shared" ca="1" si="69"/>
        <v>-0.01</v>
      </c>
      <c r="BG144" s="31">
        <f t="shared" ca="1" si="70"/>
        <v>-0.15</v>
      </c>
      <c r="BH144" s="31">
        <f t="shared" ca="1" si="71"/>
        <v>0</v>
      </c>
      <c r="BI144" s="31">
        <f t="shared" ca="1" si="72"/>
        <v>-4.01</v>
      </c>
      <c r="BJ144" s="31">
        <f t="shared" ca="1" si="73"/>
        <v>-0.14000000000000001</v>
      </c>
      <c r="BK144" s="31">
        <f t="shared" ca="1" si="74"/>
        <v>-0.01</v>
      </c>
      <c r="BL144" s="31">
        <f t="shared" ca="1" si="75"/>
        <v>-0.22</v>
      </c>
      <c r="BM144" s="32">
        <f t="shared" ca="1" si="88"/>
        <v>-243.18000000000018</v>
      </c>
      <c r="BN144" s="32">
        <f t="shared" ca="1" si="76"/>
        <v>-6.3800000000000079</v>
      </c>
      <c r="BO144" s="32">
        <f t="shared" ca="1" si="77"/>
        <v>-17.519999999999932</v>
      </c>
      <c r="BP144" s="32">
        <f t="shared" ca="1" si="78"/>
        <v>-18.239999999999959</v>
      </c>
      <c r="BQ144" s="32">
        <f t="shared" ca="1" si="79"/>
        <v>-28.799999999999972</v>
      </c>
      <c r="BR144" s="32">
        <f t="shared" ca="1" si="80"/>
        <v>-1.359999999999999</v>
      </c>
      <c r="BS144" s="32">
        <f t="shared" ca="1" si="81"/>
        <v>-17.160000000000007</v>
      </c>
      <c r="BT144" s="32">
        <f t="shared" ca="1" si="82"/>
        <v>-0.26000000000000134</v>
      </c>
      <c r="BU144" s="32">
        <f t="shared" ca="1" si="83"/>
        <v>-469.23000000000127</v>
      </c>
      <c r="BV144" s="32">
        <f t="shared" ca="1" si="84"/>
        <v>-16.379999999999971</v>
      </c>
      <c r="BW144" s="32">
        <f t="shared" ca="1" si="85"/>
        <v>-1.5099999999999958</v>
      </c>
      <c r="BX144" s="32">
        <f t="shared" ca="1" si="86"/>
        <v>-25.26</v>
      </c>
    </row>
    <row r="145" spans="1:76">
      <c r="A145" t="s">
        <v>436</v>
      </c>
      <c r="B145" s="1" t="s">
        <v>300</v>
      </c>
      <c r="C145" t="str">
        <f t="shared" ca="1" si="63"/>
        <v>WB4</v>
      </c>
      <c r="D145" t="str">
        <f t="shared" ca="1" si="64"/>
        <v>Wabamun #4</v>
      </c>
      <c r="E145" s="31">
        <f ca="1">'Module C Corrected'!CW145-'Module C Initial'!CW145</f>
        <v>0</v>
      </c>
      <c r="F145" s="31">
        <f ca="1">'Module C Corrected'!CX145-'Module C Initial'!CX145</f>
        <v>-1.1641532182693481E-10</v>
      </c>
      <c r="G145" s="31">
        <f ca="1">'Module C Corrected'!CY145-'Module C Initial'!CY145</f>
        <v>0</v>
      </c>
      <c r="H145" s="31">
        <f ca="1">'Module C Corrected'!CZ145-'Module C Initial'!CZ145</f>
        <v>-5.8207660913467407E-11</v>
      </c>
      <c r="I145" s="31">
        <f ca="1">'Module C Corrected'!DA145-'Module C Initial'!DA145</f>
        <v>-1.0000000009313226E-2</v>
      </c>
      <c r="J145" s="31">
        <f ca="1">'Module C Corrected'!DB145-'Module C Initial'!DB145</f>
        <v>0</v>
      </c>
      <c r="K145" s="31">
        <f ca="1">'Module C Corrected'!DC145-'Module C Initial'!DC145</f>
        <v>-1.0000000067520887E-2</v>
      </c>
      <c r="L145" s="31">
        <f ca="1">'Module C Corrected'!DD145-'Module C Initial'!DD145</f>
        <v>9.9999999511055648E-3</v>
      </c>
      <c r="M145" s="31">
        <f ca="1">'Module C Corrected'!DE145-'Module C Initial'!DE145</f>
        <v>0</v>
      </c>
      <c r="N145" s="31">
        <f ca="1">'Module C Corrected'!DF145-'Module C Initial'!DF145</f>
        <v>0</v>
      </c>
      <c r="O145" s="31">
        <f ca="1">'Module C Corrected'!DG145-'Module C Initial'!DG145</f>
        <v>0</v>
      </c>
      <c r="P145" s="31">
        <f ca="1">'Module C Corrected'!DH145-'Module C Initial'!DH145</f>
        <v>1.1641532182693481E-10</v>
      </c>
      <c r="Q145" s="32">
        <f ca="1">'Module C Corrected'!DI145-'Module C Initial'!DI145</f>
        <v>0</v>
      </c>
      <c r="R145" s="32">
        <f ca="1">'Module C Corrected'!DJ145-'Module C Initial'!DJ145</f>
        <v>0</v>
      </c>
      <c r="S145" s="32">
        <f ca="1">'Module C Corrected'!DK145-'Module C Initial'!DK145</f>
        <v>0</v>
      </c>
      <c r="T145" s="32">
        <f ca="1">'Module C Corrected'!DL145-'Module C Initial'!DL145</f>
        <v>0</v>
      </c>
      <c r="U145" s="32">
        <f ca="1">'Module C Corrected'!DM145-'Module C Initial'!DM145</f>
        <v>0</v>
      </c>
      <c r="V145" s="32">
        <f ca="1">'Module C Corrected'!DN145-'Module C Initial'!DN145</f>
        <v>0</v>
      </c>
      <c r="W145" s="32">
        <f ca="1">'Module C Corrected'!DO145-'Module C Initial'!DO145</f>
        <v>0</v>
      </c>
      <c r="X145" s="32">
        <f ca="1">'Module C Corrected'!DP145-'Module C Initial'!DP145</f>
        <v>0</v>
      </c>
      <c r="Y145" s="32">
        <f ca="1">'Module C Corrected'!DQ145-'Module C Initial'!DQ145</f>
        <v>0</v>
      </c>
      <c r="Z145" s="32">
        <f ca="1">'Module C Corrected'!DR145-'Module C Initial'!DR145</f>
        <v>0</v>
      </c>
      <c r="AA145" s="32">
        <f ca="1">'Module C Corrected'!DS145-'Module C Initial'!DS145</f>
        <v>0</v>
      </c>
      <c r="AB145" s="32">
        <f ca="1">'Module C Corrected'!DT145-'Module C Initial'!DT145</f>
        <v>0</v>
      </c>
      <c r="AC145" s="31">
        <f ca="1">'Module C Corrected'!DU145-'Module C Initial'!DU145</f>
        <v>0</v>
      </c>
      <c r="AD145" s="31">
        <f ca="1">'Module C Corrected'!DV145-'Module C Initial'!DV145</f>
        <v>0</v>
      </c>
      <c r="AE145" s="31">
        <f ca="1">'Module C Corrected'!DW145-'Module C Initial'!DW145</f>
        <v>0</v>
      </c>
      <c r="AF145" s="31">
        <f ca="1">'Module C Corrected'!DX145-'Module C Initial'!DX145</f>
        <v>0</v>
      </c>
      <c r="AG145" s="31">
        <f ca="1">'Module C Corrected'!DY145-'Module C Initial'!DY145</f>
        <v>-9.9999999983992893E-3</v>
      </c>
      <c r="AH145" s="31">
        <f ca="1">'Module C Corrected'!DZ145-'Module C Initial'!DZ145</f>
        <v>0</v>
      </c>
      <c r="AI145" s="31">
        <f ca="1">'Module C Corrected'!EA145-'Module C Initial'!EA145</f>
        <v>-1.0000000002037268E-2</v>
      </c>
      <c r="AJ145" s="31">
        <f ca="1">'Module C Corrected'!EB145-'Module C Initial'!EB145</f>
        <v>0</v>
      </c>
      <c r="AK145" s="31">
        <f ca="1">'Module C Corrected'!EC145-'Module C Initial'!EC145</f>
        <v>0</v>
      </c>
      <c r="AL145" s="31">
        <f ca="1">'Module C Corrected'!ED145-'Module C Initial'!ED145</f>
        <v>0</v>
      </c>
      <c r="AM145" s="31">
        <f ca="1">'Module C Corrected'!EE145-'Module C Initial'!EE145</f>
        <v>0</v>
      </c>
      <c r="AN145" s="31">
        <f ca="1">'Module C Corrected'!EF145-'Module C Initial'!EF145</f>
        <v>0</v>
      </c>
      <c r="AO145" s="32">
        <f t="shared" ca="1" si="61"/>
        <v>0</v>
      </c>
      <c r="AP145" s="32">
        <f t="shared" ca="1" si="61"/>
        <v>-1.1641532182693481E-10</v>
      </c>
      <c r="AQ145" s="32">
        <f t="shared" ca="1" si="61"/>
        <v>0</v>
      </c>
      <c r="AR145" s="32">
        <f t="shared" ca="1" si="60"/>
        <v>-5.8207660913467407E-11</v>
      </c>
      <c r="AS145" s="32">
        <f t="shared" ca="1" si="60"/>
        <v>-2.0000000007712515E-2</v>
      </c>
      <c r="AT145" s="32">
        <f t="shared" ca="1" si="60"/>
        <v>0</v>
      </c>
      <c r="AU145" s="32">
        <f t="shared" ca="1" si="60"/>
        <v>-2.0000000069558155E-2</v>
      </c>
      <c r="AV145" s="32">
        <f t="shared" ca="1" si="60"/>
        <v>9.9999999511055648E-3</v>
      </c>
      <c r="AW145" s="32">
        <f t="shared" ca="1" si="60"/>
        <v>0</v>
      </c>
      <c r="AX145" s="32">
        <f t="shared" ca="1" si="62"/>
        <v>0</v>
      </c>
      <c r="AY145" s="32">
        <f t="shared" ca="1" si="62"/>
        <v>0</v>
      </c>
      <c r="AZ145" s="32">
        <f t="shared" ca="1" si="62"/>
        <v>1.1641532182693481E-10</v>
      </c>
      <c r="BA145" s="31">
        <f t="shared" ca="1" si="87"/>
        <v>0</v>
      </c>
      <c r="BB145" s="31">
        <f t="shared" ca="1" si="65"/>
        <v>0</v>
      </c>
      <c r="BC145" s="31">
        <f t="shared" ca="1" si="66"/>
        <v>0</v>
      </c>
      <c r="BD145" s="31">
        <f t="shared" ca="1" si="67"/>
        <v>0</v>
      </c>
      <c r="BE145" s="31">
        <f t="shared" ca="1" si="68"/>
        <v>0</v>
      </c>
      <c r="BF145" s="31">
        <f t="shared" ca="1" si="69"/>
        <v>0</v>
      </c>
      <c r="BG145" s="31">
        <f t="shared" ca="1" si="70"/>
        <v>0</v>
      </c>
      <c r="BH145" s="31">
        <f t="shared" ca="1" si="71"/>
        <v>0</v>
      </c>
      <c r="BI145" s="31">
        <f t="shared" ca="1" si="72"/>
        <v>0</v>
      </c>
      <c r="BJ145" s="31">
        <f t="shared" ca="1" si="73"/>
        <v>0</v>
      </c>
      <c r="BK145" s="31">
        <f t="shared" ca="1" si="74"/>
        <v>0</v>
      </c>
      <c r="BL145" s="31">
        <f t="shared" ca="1" si="75"/>
        <v>0</v>
      </c>
      <c r="BM145" s="32">
        <f t="shared" ca="1" si="88"/>
        <v>0</v>
      </c>
      <c r="BN145" s="32">
        <f t="shared" ca="1" si="76"/>
        <v>-1.1641532182693481E-10</v>
      </c>
      <c r="BO145" s="32">
        <f t="shared" ca="1" si="77"/>
        <v>0</v>
      </c>
      <c r="BP145" s="32">
        <f t="shared" ca="1" si="78"/>
        <v>-5.8207660913467407E-11</v>
      </c>
      <c r="BQ145" s="32">
        <f t="shared" ca="1" si="79"/>
        <v>-2.0000000007712515E-2</v>
      </c>
      <c r="BR145" s="32">
        <f t="shared" ca="1" si="80"/>
        <v>0</v>
      </c>
      <c r="BS145" s="32">
        <f t="shared" ca="1" si="81"/>
        <v>-2.0000000069558155E-2</v>
      </c>
      <c r="BT145" s="32">
        <f t="shared" ca="1" si="82"/>
        <v>9.9999999511055648E-3</v>
      </c>
      <c r="BU145" s="32">
        <f t="shared" ca="1" si="83"/>
        <v>0</v>
      </c>
      <c r="BV145" s="32">
        <f t="shared" ca="1" si="84"/>
        <v>0</v>
      </c>
      <c r="BW145" s="32">
        <f t="shared" ca="1" si="85"/>
        <v>0</v>
      </c>
      <c r="BX145" s="32">
        <f t="shared" ca="1" si="86"/>
        <v>1.1641532182693481E-10</v>
      </c>
    </row>
    <row r="146" spans="1:76">
      <c r="A146" t="s">
        <v>473</v>
      </c>
      <c r="B146" s="1" t="s">
        <v>87</v>
      </c>
      <c r="C146" t="str">
        <f t="shared" ca="1" si="63"/>
        <v>WEY1</v>
      </c>
      <c r="D146" t="str">
        <f t="shared" ca="1" si="64"/>
        <v>Weyerhaeuser</v>
      </c>
      <c r="E146" s="31">
        <f ca="1">'Module C Corrected'!CW146-'Module C Initial'!CW146</f>
        <v>-4.0000000000000036E-2</v>
      </c>
      <c r="F146" s="31">
        <f ca="1">'Module C Corrected'!CX146-'Module C Initial'!CX146</f>
        <v>0</v>
      </c>
      <c r="G146" s="31">
        <f ca="1">'Module C Corrected'!CY146-'Module C Initial'!CY146</f>
        <v>0</v>
      </c>
      <c r="H146" s="31">
        <f ca="1">'Module C Corrected'!CZ146-'Module C Initial'!CZ146</f>
        <v>-4.0000000000000036E-2</v>
      </c>
      <c r="I146" s="31">
        <f ca="1">'Module C Corrected'!DA146-'Module C Initial'!DA146</f>
        <v>0</v>
      </c>
      <c r="J146" s="31">
        <f ca="1">'Module C Corrected'!DB146-'Module C Initial'!DB146</f>
        <v>0</v>
      </c>
      <c r="K146" s="31">
        <f ca="1">'Module C Corrected'!DC146-'Module C Initial'!DC146</f>
        <v>0</v>
      </c>
      <c r="L146" s="31">
        <f ca="1">'Module C Corrected'!DD146-'Module C Initial'!DD146</f>
        <v>0</v>
      </c>
      <c r="M146" s="31">
        <f ca="1">'Module C Corrected'!DE146-'Module C Initial'!DE146</f>
        <v>0</v>
      </c>
      <c r="N146" s="31">
        <f ca="1">'Module C Corrected'!DF146-'Module C Initial'!DF146</f>
        <v>0</v>
      </c>
      <c r="O146" s="31">
        <f ca="1">'Module C Corrected'!DG146-'Module C Initial'!DG146</f>
        <v>-0.14000000000000057</v>
      </c>
      <c r="P146" s="31">
        <f ca="1">'Module C Corrected'!DH146-'Module C Initial'!DH146</f>
        <v>-4.0000000000000924E-2</v>
      </c>
      <c r="Q146" s="32">
        <f ca="1">'Module C Corrected'!DI146-'Module C Initial'!DI146</f>
        <v>-1.0000000000000009E-2</v>
      </c>
      <c r="R146" s="32">
        <f ca="1">'Module C Corrected'!DJ146-'Module C Initial'!DJ146</f>
        <v>0</v>
      </c>
      <c r="S146" s="32">
        <f ca="1">'Module C Corrected'!DK146-'Module C Initial'!DK146</f>
        <v>0</v>
      </c>
      <c r="T146" s="32">
        <f ca="1">'Module C Corrected'!DL146-'Module C Initial'!DL146</f>
        <v>0</v>
      </c>
      <c r="U146" s="32">
        <f ca="1">'Module C Corrected'!DM146-'Module C Initial'!DM146</f>
        <v>0</v>
      </c>
      <c r="V146" s="32">
        <f ca="1">'Module C Corrected'!DN146-'Module C Initial'!DN146</f>
        <v>0</v>
      </c>
      <c r="W146" s="32">
        <f ca="1">'Module C Corrected'!DO146-'Module C Initial'!DO146</f>
        <v>0</v>
      </c>
      <c r="X146" s="32">
        <f ca="1">'Module C Corrected'!DP146-'Module C Initial'!DP146</f>
        <v>0</v>
      </c>
      <c r="Y146" s="32">
        <f ca="1">'Module C Corrected'!DQ146-'Module C Initial'!DQ146</f>
        <v>0</v>
      </c>
      <c r="Z146" s="32">
        <f ca="1">'Module C Corrected'!DR146-'Module C Initial'!DR146</f>
        <v>0</v>
      </c>
      <c r="AA146" s="32">
        <f ca="1">'Module C Corrected'!DS146-'Module C Initial'!DS146</f>
        <v>-1.0000000000000009E-2</v>
      </c>
      <c r="AB146" s="32">
        <f ca="1">'Module C Corrected'!DT146-'Module C Initial'!DT146</f>
        <v>0</v>
      </c>
      <c r="AC146" s="31">
        <f ca="1">'Module C Corrected'!DU146-'Module C Initial'!DU146</f>
        <v>-9.9999999999997868E-3</v>
      </c>
      <c r="AD146" s="31">
        <f ca="1">'Module C Corrected'!DV146-'Module C Initial'!DV146</f>
        <v>0</v>
      </c>
      <c r="AE146" s="31">
        <f ca="1">'Module C Corrected'!DW146-'Module C Initial'!DW146</f>
        <v>0</v>
      </c>
      <c r="AF146" s="31">
        <f ca="1">'Module C Corrected'!DX146-'Module C Initial'!DX146</f>
        <v>-2.0000000000000018E-2</v>
      </c>
      <c r="AG146" s="31">
        <f ca="1">'Module C Corrected'!DY146-'Module C Initial'!DY146</f>
        <v>0</v>
      </c>
      <c r="AH146" s="31">
        <f ca="1">'Module C Corrected'!DZ146-'Module C Initial'!DZ146</f>
        <v>0</v>
      </c>
      <c r="AI146" s="31">
        <f ca="1">'Module C Corrected'!EA146-'Module C Initial'!EA146</f>
        <v>0</v>
      </c>
      <c r="AJ146" s="31">
        <f ca="1">'Module C Corrected'!EB146-'Module C Initial'!EB146</f>
        <v>0</v>
      </c>
      <c r="AK146" s="31">
        <f ca="1">'Module C Corrected'!EC146-'Module C Initial'!EC146</f>
        <v>0</v>
      </c>
      <c r="AL146" s="31">
        <f ca="1">'Module C Corrected'!ED146-'Module C Initial'!ED146</f>
        <v>0</v>
      </c>
      <c r="AM146" s="31">
        <f ca="1">'Module C Corrected'!EE146-'Module C Initial'!EE146</f>
        <v>-4.0000000000000036E-2</v>
      </c>
      <c r="AN146" s="31">
        <f ca="1">'Module C Corrected'!EF146-'Module C Initial'!EF146</f>
        <v>-1.0000000000000009E-2</v>
      </c>
      <c r="AO146" s="32">
        <f t="shared" ca="1" si="61"/>
        <v>-5.9999999999999831E-2</v>
      </c>
      <c r="AP146" s="32">
        <f t="shared" ca="1" si="61"/>
        <v>0</v>
      </c>
      <c r="AQ146" s="32">
        <f t="shared" ca="1" si="61"/>
        <v>0</v>
      </c>
      <c r="AR146" s="32">
        <f t="shared" ca="1" si="60"/>
        <v>-6.0000000000000053E-2</v>
      </c>
      <c r="AS146" s="32">
        <f t="shared" ca="1" si="60"/>
        <v>0</v>
      </c>
      <c r="AT146" s="32">
        <f t="shared" ca="1" si="60"/>
        <v>0</v>
      </c>
      <c r="AU146" s="32">
        <f t="shared" ca="1" si="60"/>
        <v>0</v>
      </c>
      <c r="AV146" s="32">
        <f t="shared" ca="1" si="60"/>
        <v>0</v>
      </c>
      <c r="AW146" s="32">
        <f t="shared" ca="1" si="60"/>
        <v>0</v>
      </c>
      <c r="AX146" s="32">
        <f t="shared" ca="1" si="62"/>
        <v>0</v>
      </c>
      <c r="AY146" s="32">
        <f t="shared" ca="1" si="62"/>
        <v>-0.19000000000000061</v>
      </c>
      <c r="AZ146" s="32">
        <f t="shared" ca="1" si="62"/>
        <v>-5.0000000000000933E-2</v>
      </c>
      <c r="BA146" s="31">
        <f t="shared" ca="1" si="87"/>
        <v>0</v>
      </c>
      <c r="BB146" s="31">
        <f t="shared" ca="1" si="65"/>
        <v>0</v>
      </c>
      <c r="BC146" s="31">
        <f t="shared" ca="1" si="66"/>
        <v>0</v>
      </c>
      <c r="BD146" s="31">
        <f t="shared" ca="1" si="67"/>
        <v>0</v>
      </c>
      <c r="BE146" s="31">
        <f t="shared" ca="1" si="68"/>
        <v>0</v>
      </c>
      <c r="BF146" s="31">
        <f t="shared" ca="1" si="69"/>
        <v>0</v>
      </c>
      <c r="BG146" s="31">
        <f t="shared" ca="1" si="70"/>
        <v>0</v>
      </c>
      <c r="BH146" s="31">
        <f t="shared" ca="1" si="71"/>
        <v>0</v>
      </c>
      <c r="BI146" s="31">
        <f t="shared" ca="1" si="72"/>
        <v>0</v>
      </c>
      <c r="BJ146" s="31">
        <f t="shared" ca="1" si="73"/>
        <v>0</v>
      </c>
      <c r="BK146" s="31">
        <f t="shared" ca="1" si="74"/>
        <v>0</v>
      </c>
      <c r="BL146" s="31">
        <f t="shared" ca="1" si="75"/>
        <v>0</v>
      </c>
      <c r="BM146" s="32">
        <f t="shared" ca="1" si="88"/>
        <v>-5.9999999999999831E-2</v>
      </c>
      <c r="BN146" s="32">
        <f t="shared" ca="1" si="76"/>
        <v>0</v>
      </c>
      <c r="BO146" s="32">
        <f t="shared" ca="1" si="77"/>
        <v>0</v>
      </c>
      <c r="BP146" s="32">
        <f t="shared" ca="1" si="78"/>
        <v>-6.0000000000000053E-2</v>
      </c>
      <c r="BQ146" s="32">
        <f t="shared" ca="1" si="79"/>
        <v>0</v>
      </c>
      <c r="BR146" s="32">
        <f t="shared" ca="1" si="80"/>
        <v>0</v>
      </c>
      <c r="BS146" s="32">
        <f t="shared" ca="1" si="81"/>
        <v>0</v>
      </c>
      <c r="BT146" s="32">
        <f t="shared" ca="1" si="82"/>
        <v>0</v>
      </c>
      <c r="BU146" s="32">
        <f t="shared" ca="1" si="83"/>
        <v>0</v>
      </c>
      <c r="BV146" s="32">
        <f t="shared" ca="1" si="84"/>
        <v>0</v>
      </c>
      <c r="BW146" s="32">
        <f t="shared" ca="1" si="85"/>
        <v>-0.19000000000000061</v>
      </c>
      <c r="BX146" s="32">
        <f t="shared" ca="1" si="86"/>
        <v>-5.0000000000000933E-2</v>
      </c>
    </row>
    <row r="148" spans="1:76">
      <c r="A148" t="s">
        <v>511</v>
      </c>
    </row>
    <row r="149" spans="1:76">
      <c r="A149" t="s">
        <v>520</v>
      </c>
    </row>
    <row r="150" spans="1:76">
      <c r="A150" t="s">
        <v>512</v>
      </c>
    </row>
    <row r="151" spans="1:76">
      <c r="A151" t="s">
        <v>513</v>
      </c>
    </row>
    <row r="152" spans="1:76">
      <c r="A152" t="s">
        <v>514</v>
      </c>
    </row>
    <row r="153" spans="1:76">
      <c r="A153" t="s">
        <v>515</v>
      </c>
    </row>
    <row r="154" spans="1:76">
      <c r="A154" t="s">
        <v>516</v>
      </c>
    </row>
  </sheetData>
  <mergeCells count="4">
    <mergeCell ref="AA3:AB3"/>
    <mergeCell ref="AY3:AZ3"/>
    <mergeCell ref="BW3:BX3"/>
    <mergeCell ref="O3:P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13 Aug 2021&amp;C&amp;9Page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B1AB7-B282-4BE1-B8B6-54799A035A77}">
  <dimension ref="A1:ER154"/>
  <sheetViews>
    <sheetView showZeros="0"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c r="A1" s="22" t="s">
        <v>569</v>
      </c>
      <c r="BY1" s="55"/>
    </row>
    <row r="2" spans="1:148">
      <c r="A2" s="29" t="str">
        <f>'Total True-Up Adjustments'!A2</f>
        <v>Estimate - August 13, 2021</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420</v>
      </c>
      <c r="BA2" s="59" t="s">
        <v>4</v>
      </c>
      <c r="BB2" s="60"/>
      <c r="BC2" s="60"/>
      <c r="BD2" s="60"/>
      <c r="BE2" s="60"/>
      <c r="BF2" s="60"/>
      <c r="BG2" s="60"/>
      <c r="BH2" s="60"/>
      <c r="BI2" s="60"/>
      <c r="BJ2" s="74" t="s">
        <v>421</v>
      </c>
      <c r="BK2" s="82">
        <f>SUM(BA5:BL146)</f>
        <v>-1292881.0499999975</v>
      </c>
      <c r="BL2" s="83"/>
      <c r="BM2" s="5" t="s">
        <v>570</v>
      </c>
      <c r="BN2" s="5"/>
      <c r="BO2" s="5"/>
      <c r="BP2" s="5"/>
      <c r="BQ2" s="5"/>
      <c r="BR2" s="5"/>
      <c r="BS2" s="5"/>
      <c r="BT2" s="5"/>
      <c r="BU2" s="5"/>
      <c r="BV2" s="5"/>
      <c r="BW2" s="5"/>
      <c r="BX2" s="5"/>
      <c r="BY2" s="61" t="s">
        <v>571</v>
      </c>
      <c r="CJ2" s="23" t="s">
        <v>498</v>
      </c>
      <c r="CK2" s="56" t="s">
        <v>573</v>
      </c>
      <c r="CL2" s="32"/>
      <c r="CM2" s="32"/>
      <c r="CN2" s="32"/>
      <c r="CO2" s="32"/>
      <c r="CP2" s="32"/>
      <c r="CQ2" s="32"/>
      <c r="CR2" s="32"/>
      <c r="CS2" s="32"/>
      <c r="CT2" s="32"/>
      <c r="CU2" s="32"/>
      <c r="CV2" s="24" t="s">
        <v>423</v>
      </c>
      <c r="CW2" s="61" t="s">
        <v>575</v>
      </c>
      <c r="CX2" s="61"/>
      <c r="CY2" s="61"/>
      <c r="CZ2" s="61"/>
      <c r="DA2" s="61"/>
      <c r="DB2" s="61"/>
      <c r="DC2" s="61"/>
      <c r="DD2" s="61"/>
      <c r="DE2" s="61"/>
      <c r="DF2" s="61"/>
      <c r="DG2" s="61"/>
      <c r="DH2" s="23" t="s">
        <v>529</v>
      </c>
      <c r="DI2" s="56" t="s">
        <v>577</v>
      </c>
      <c r="DJ2" s="56"/>
      <c r="DK2" s="56"/>
      <c r="DL2" s="56"/>
      <c r="DM2" s="56"/>
      <c r="DN2" s="56"/>
      <c r="DO2" s="56"/>
      <c r="DP2" s="56"/>
      <c r="DQ2" s="56"/>
      <c r="DR2" s="56"/>
      <c r="DS2" s="56"/>
      <c r="DT2" s="24" t="s">
        <v>518</v>
      </c>
      <c r="DU2" s="61" t="s">
        <v>579</v>
      </c>
      <c r="DV2" s="61"/>
      <c r="DW2" s="61"/>
      <c r="DX2" s="61"/>
      <c r="DY2" s="61"/>
      <c r="DZ2" s="61"/>
      <c r="EA2" s="61"/>
      <c r="EB2" s="61"/>
      <c r="EC2" s="61"/>
      <c r="ED2" s="61"/>
      <c r="EE2" s="61"/>
      <c r="EF2" s="23" t="s">
        <v>521</v>
      </c>
      <c r="EG2" s="56" t="s">
        <v>580</v>
      </c>
      <c r="EH2" s="32"/>
      <c r="EI2" s="32"/>
      <c r="EJ2" s="32"/>
      <c r="EK2" s="32"/>
      <c r="EL2" s="32"/>
      <c r="EM2" s="32"/>
      <c r="EN2" s="32"/>
      <c r="EO2" s="32"/>
      <c r="EP2" s="32"/>
      <c r="EQ2" s="32"/>
      <c r="ER2" s="24" t="s">
        <v>522</v>
      </c>
    </row>
    <row r="3" spans="1:148">
      <c r="E3" s="53" t="s">
        <v>6</v>
      </c>
      <c r="F3" s="54"/>
      <c r="G3" s="54"/>
      <c r="H3" s="54"/>
      <c r="I3" s="54"/>
      <c r="J3" s="54"/>
      <c r="K3" s="54"/>
      <c r="L3" s="54"/>
      <c r="M3" s="54"/>
      <c r="N3" s="54"/>
      <c r="O3" s="86">
        <f>SUM(E5:P146)</f>
        <v>56043272.504871234</v>
      </c>
      <c r="P3" s="87"/>
      <c r="Q3" s="57" t="s">
        <v>7</v>
      </c>
      <c r="R3" s="58"/>
      <c r="S3" s="58"/>
      <c r="T3" s="58"/>
      <c r="U3" s="58"/>
      <c r="V3" s="58"/>
      <c r="W3" s="58"/>
      <c r="X3" s="58"/>
      <c r="Y3" s="58"/>
      <c r="Z3" s="58"/>
      <c r="AA3" s="84">
        <f>SUM(Q5:AB146)</f>
        <v>2791792456.8900023</v>
      </c>
      <c r="AB3" s="85"/>
      <c r="AD3" s="4"/>
      <c r="AE3" s="4"/>
      <c r="AF3" s="4"/>
      <c r="AG3" s="4"/>
      <c r="AH3" s="4"/>
      <c r="AI3" s="4"/>
      <c r="AJ3" s="4"/>
      <c r="AK3" s="4"/>
      <c r="AL3" s="4"/>
      <c r="AM3" s="4"/>
      <c r="AN3" s="4"/>
      <c r="AO3" s="36" t="s">
        <v>416</v>
      </c>
      <c r="AP3" s="73"/>
      <c r="AQ3" s="73"/>
      <c r="AR3" s="73"/>
      <c r="AS3" s="73"/>
      <c r="AT3" s="73"/>
      <c r="AU3" s="73"/>
      <c r="AV3" s="73"/>
      <c r="AW3" s="73"/>
      <c r="AX3" s="73"/>
      <c r="AY3" s="84">
        <f>SUM(AO5:AZ146)</f>
        <v>125535372.14000002</v>
      </c>
      <c r="AZ3" s="85"/>
      <c r="BA3" s="62">
        <v>-2.9999999999999997E-4</v>
      </c>
      <c r="BB3" s="62">
        <v>-2.9999999999999997E-4</v>
      </c>
      <c r="BC3" s="62">
        <v>-2.9999999999999997E-4</v>
      </c>
      <c r="BD3" s="62">
        <v>-4.0000000000000002E-4</v>
      </c>
      <c r="BE3" s="62">
        <v>-4.0000000000000002E-4</v>
      </c>
      <c r="BF3" s="62">
        <v>-4.0000000000000002E-4</v>
      </c>
      <c r="BG3" s="62">
        <v>9.9999999999999994E-12</v>
      </c>
      <c r="BH3" s="62">
        <v>9.9999999999999994E-12</v>
      </c>
      <c r="BI3" s="62">
        <v>9.9999999999999994E-12</v>
      </c>
      <c r="BJ3" s="62">
        <v>-1.1999999999999999E-3</v>
      </c>
      <c r="BK3" s="62">
        <v>-1.1999999999999999E-3</v>
      </c>
      <c r="BL3" s="62">
        <v>-1.1999999999999999E-3</v>
      </c>
      <c r="BM3" s="6"/>
      <c r="BN3" s="6"/>
      <c r="BO3" s="6"/>
      <c r="BP3" s="6"/>
      <c r="BQ3" s="6"/>
      <c r="BR3" s="6"/>
      <c r="BS3" s="6"/>
      <c r="BT3" s="6"/>
      <c r="BU3" s="6"/>
      <c r="BV3" s="6"/>
      <c r="BW3" s="6"/>
      <c r="BX3" s="6"/>
      <c r="BY3" s="59" t="s">
        <v>572</v>
      </c>
      <c r="BZ3" s="60"/>
      <c r="CA3" s="60"/>
      <c r="CB3" s="60"/>
      <c r="CC3" s="60"/>
      <c r="CD3" s="60"/>
      <c r="CE3" s="60"/>
      <c r="CF3" s="60"/>
      <c r="CG3" s="60"/>
      <c r="CH3" s="60"/>
      <c r="CI3" s="82">
        <f ca="1">SUM(BY5:CJ146)</f>
        <v>117392027.99999991</v>
      </c>
      <c r="CJ3" s="83"/>
      <c r="CK3" s="57" t="s">
        <v>574</v>
      </c>
      <c r="CL3" s="58"/>
      <c r="CM3" s="58"/>
      <c r="CN3" s="58"/>
      <c r="CO3" s="58"/>
      <c r="CP3" s="58"/>
      <c r="CQ3" s="58"/>
      <c r="CR3" s="58"/>
      <c r="CS3" s="58"/>
      <c r="CT3" s="73"/>
      <c r="CU3" s="73" t="s">
        <v>426</v>
      </c>
      <c r="CV3" s="63">
        <f ca="1">ROUND(-(CI3-AY3-BK2)/AA3,4)</f>
        <v>2.5000000000000001E-3</v>
      </c>
      <c r="CW3" s="59" t="s">
        <v>576</v>
      </c>
      <c r="CX3" s="60"/>
      <c r="CY3" s="60"/>
      <c r="CZ3" s="60"/>
      <c r="DA3" s="60"/>
      <c r="DB3" s="60"/>
      <c r="DC3" s="60"/>
      <c r="DD3" s="60"/>
      <c r="DE3" s="60"/>
      <c r="DF3" s="60"/>
      <c r="DG3" s="82">
        <f ca="1">SUM(CW5:DH146)</f>
        <v>129018.31999999791</v>
      </c>
      <c r="DH3" s="83"/>
      <c r="DI3" s="57" t="s">
        <v>578</v>
      </c>
      <c r="DJ3" s="58"/>
      <c r="DK3" s="58"/>
      <c r="DL3" s="58"/>
      <c r="DM3" s="58"/>
      <c r="DN3" s="58"/>
      <c r="DO3" s="58"/>
      <c r="DP3" s="58"/>
      <c r="DQ3" s="58"/>
      <c r="DR3" s="58"/>
      <c r="DS3" s="84">
        <f ca="1">SUM(DI5:DT146)</f>
        <v>6450.8700000002418</v>
      </c>
      <c r="DT3" s="85"/>
      <c r="DU3" s="62">
        <f t="shared" ref="DU3:EF3" ca="1" si="0">VLOOKUP(DU4,CumulativeInterestRate,7,FALSE)</f>
        <v>0.32217018489407895</v>
      </c>
      <c r="DV3" s="62">
        <f t="shared" ca="1" si="0"/>
        <v>0.31983456845572272</v>
      </c>
      <c r="DW3" s="62">
        <f t="shared" ca="1" si="0"/>
        <v>0.31772497941462685</v>
      </c>
      <c r="DX3" s="62">
        <f t="shared" ca="1" si="0"/>
        <v>0.31581402051051727</v>
      </c>
      <c r="DY3" s="62">
        <f t="shared" ca="1" si="0"/>
        <v>0.31417018489407883</v>
      </c>
      <c r="DZ3" s="62">
        <f t="shared" ca="1" si="0"/>
        <v>0.31247155475709254</v>
      </c>
      <c r="EA3" s="62">
        <f t="shared" ca="1" si="0"/>
        <v>0.31082771914065416</v>
      </c>
      <c r="EB3" s="62">
        <f t="shared" ca="1" si="0"/>
        <v>0.30912908900366787</v>
      </c>
      <c r="EC3" s="62">
        <f t="shared" ca="1" si="0"/>
        <v>0.30743045886668158</v>
      </c>
      <c r="ED3" s="62">
        <f t="shared" ca="1" si="0"/>
        <v>0.30578662325024319</v>
      </c>
      <c r="EE3" s="62">
        <f t="shared" ca="1" si="0"/>
        <v>0.3040879931132569</v>
      </c>
      <c r="EF3" s="62">
        <f t="shared" ca="1" si="0"/>
        <v>0.30244415749681852</v>
      </c>
      <c r="EG3" s="57" t="s">
        <v>581</v>
      </c>
      <c r="EH3" s="58"/>
      <c r="EI3" s="58"/>
      <c r="EJ3" s="58"/>
      <c r="EK3" s="58"/>
      <c r="EL3" s="58"/>
      <c r="EM3" s="58"/>
      <c r="EN3" s="58"/>
      <c r="EO3" s="58"/>
      <c r="EP3" s="58"/>
      <c r="EQ3" s="84">
        <f ca="1">SUM(EG5:ER146)</f>
        <v>169305.29999999626</v>
      </c>
      <c r="ER3" s="85"/>
    </row>
    <row r="4" spans="1:148" s="7" customFormat="1">
      <c r="A4" s="7" t="s">
        <v>8</v>
      </c>
      <c r="B4" s="1" t="s">
        <v>474</v>
      </c>
      <c r="C4" s="7" t="s">
        <v>9</v>
      </c>
      <c r="D4" s="7" t="s">
        <v>10</v>
      </c>
      <c r="E4" s="8">
        <v>39814</v>
      </c>
      <c r="F4" s="8">
        <v>39845</v>
      </c>
      <c r="G4" s="8">
        <v>39873</v>
      </c>
      <c r="H4" s="8">
        <v>39904</v>
      </c>
      <c r="I4" s="8">
        <v>39934</v>
      </c>
      <c r="J4" s="8">
        <v>39965</v>
      </c>
      <c r="K4" s="8">
        <v>39995</v>
      </c>
      <c r="L4" s="8">
        <v>40026</v>
      </c>
      <c r="M4" s="8">
        <v>40057</v>
      </c>
      <c r="N4" s="8">
        <v>40087</v>
      </c>
      <c r="O4" s="8">
        <v>40118</v>
      </c>
      <c r="P4" s="8">
        <v>40148</v>
      </c>
      <c r="Q4" s="9">
        <v>39814</v>
      </c>
      <c r="R4" s="9">
        <v>39845</v>
      </c>
      <c r="S4" s="9">
        <v>39873</v>
      </c>
      <c r="T4" s="9">
        <v>39904</v>
      </c>
      <c r="U4" s="9">
        <v>39934</v>
      </c>
      <c r="V4" s="9">
        <v>39965</v>
      </c>
      <c r="W4" s="9">
        <v>39995</v>
      </c>
      <c r="X4" s="9">
        <v>40026</v>
      </c>
      <c r="Y4" s="9">
        <v>40057</v>
      </c>
      <c r="Z4" s="9">
        <v>40087</v>
      </c>
      <c r="AA4" s="9">
        <v>40118</v>
      </c>
      <c r="AB4" s="9">
        <v>40148</v>
      </c>
      <c r="AC4" s="8">
        <v>39814</v>
      </c>
      <c r="AD4" s="8">
        <v>39845</v>
      </c>
      <c r="AE4" s="8">
        <v>39873</v>
      </c>
      <c r="AF4" s="8">
        <v>39904</v>
      </c>
      <c r="AG4" s="8">
        <v>39934</v>
      </c>
      <c r="AH4" s="8">
        <v>39965</v>
      </c>
      <c r="AI4" s="8">
        <v>39995</v>
      </c>
      <c r="AJ4" s="8">
        <v>40026</v>
      </c>
      <c r="AK4" s="8">
        <v>40057</v>
      </c>
      <c r="AL4" s="8">
        <v>40087</v>
      </c>
      <c r="AM4" s="8">
        <v>40118</v>
      </c>
      <c r="AN4" s="8">
        <v>40148</v>
      </c>
      <c r="AO4" s="37">
        <v>39814</v>
      </c>
      <c r="AP4" s="37">
        <v>39845</v>
      </c>
      <c r="AQ4" s="37">
        <v>39873</v>
      </c>
      <c r="AR4" s="37">
        <v>39904</v>
      </c>
      <c r="AS4" s="37">
        <v>39934</v>
      </c>
      <c r="AT4" s="37">
        <v>39965</v>
      </c>
      <c r="AU4" s="37">
        <v>39995</v>
      </c>
      <c r="AV4" s="37">
        <v>40026</v>
      </c>
      <c r="AW4" s="37">
        <v>40057</v>
      </c>
      <c r="AX4" s="37">
        <v>40087</v>
      </c>
      <c r="AY4" s="37">
        <v>40118</v>
      </c>
      <c r="AZ4" s="37">
        <v>40148</v>
      </c>
      <c r="BA4" s="10">
        <v>39814</v>
      </c>
      <c r="BB4" s="10">
        <v>39845</v>
      </c>
      <c r="BC4" s="10">
        <v>39873</v>
      </c>
      <c r="BD4" s="10">
        <v>39904</v>
      </c>
      <c r="BE4" s="10">
        <v>39934</v>
      </c>
      <c r="BF4" s="10">
        <v>39965</v>
      </c>
      <c r="BG4" s="10">
        <v>39995</v>
      </c>
      <c r="BH4" s="10">
        <v>40026</v>
      </c>
      <c r="BI4" s="10">
        <v>40057</v>
      </c>
      <c r="BJ4" s="10">
        <v>40087</v>
      </c>
      <c r="BK4" s="10">
        <v>40118</v>
      </c>
      <c r="BL4" s="10">
        <v>40148</v>
      </c>
      <c r="BM4" s="9">
        <v>39814</v>
      </c>
      <c r="BN4" s="9">
        <v>39845</v>
      </c>
      <c r="BO4" s="9">
        <v>39873</v>
      </c>
      <c r="BP4" s="9">
        <v>39904</v>
      </c>
      <c r="BQ4" s="9">
        <v>39934</v>
      </c>
      <c r="BR4" s="9">
        <v>39965</v>
      </c>
      <c r="BS4" s="9">
        <v>39995</v>
      </c>
      <c r="BT4" s="9">
        <v>40026</v>
      </c>
      <c r="BU4" s="9">
        <v>40057</v>
      </c>
      <c r="BV4" s="9">
        <v>40087</v>
      </c>
      <c r="BW4" s="9">
        <v>40118</v>
      </c>
      <c r="BX4" s="9">
        <v>40148</v>
      </c>
      <c r="BY4" s="10">
        <v>39814</v>
      </c>
      <c r="BZ4" s="10">
        <v>39845</v>
      </c>
      <c r="CA4" s="10">
        <v>39873</v>
      </c>
      <c r="CB4" s="10">
        <v>39904</v>
      </c>
      <c r="CC4" s="10">
        <v>39934</v>
      </c>
      <c r="CD4" s="10">
        <v>39965</v>
      </c>
      <c r="CE4" s="10">
        <v>39995</v>
      </c>
      <c r="CF4" s="10">
        <v>40026</v>
      </c>
      <c r="CG4" s="10">
        <v>40057</v>
      </c>
      <c r="CH4" s="10">
        <v>40087</v>
      </c>
      <c r="CI4" s="10">
        <v>40118</v>
      </c>
      <c r="CJ4" s="10">
        <v>40148</v>
      </c>
      <c r="CK4" s="9">
        <v>39814</v>
      </c>
      <c r="CL4" s="9">
        <v>39845</v>
      </c>
      <c r="CM4" s="9">
        <v>39873</v>
      </c>
      <c r="CN4" s="9">
        <v>39904</v>
      </c>
      <c r="CO4" s="9">
        <v>39934</v>
      </c>
      <c r="CP4" s="9">
        <v>39965</v>
      </c>
      <c r="CQ4" s="9">
        <v>39995</v>
      </c>
      <c r="CR4" s="9">
        <v>40026</v>
      </c>
      <c r="CS4" s="9">
        <v>40057</v>
      </c>
      <c r="CT4" s="9">
        <v>40087</v>
      </c>
      <c r="CU4" s="9">
        <v>40118</v>
      </c>
      <c r="CV4" s="9">
        <v>40148</v>
      </c>
      <c r="CW4" s="10">
        <v>39814</v>
      </c>
      <c r="CX4" s="10">
        <v>39845</v>
      </c>
      <c r="CY4" s="10">
        <v>39873</v>
      </c>
      <c r="CZ4" s="10">
        <v>39904</v>
      </c>
      <c r="DA4" s="10">
        <v>39934</v>
      </c>
      <c r="DB4" s="10">
        <v>39965</v>
      </c>
      <c r="DC4" s="10">
        <v>39995</v>
      </c>
      <c r="DD4" s="10">
        <v>40026</v>
      </c>
      <c r="DE4" s="10">
        <v>40057</v>
      </c>
      <c r="DF4" s="10">
        <v>40087</v>
      </c>
      <c r="DG4" s="10">
        <v>40118</v>
      </c>
      <c r="DH4" s="10">
        <v>40148</v>
      </c>
      <c r="DI4" s="9">
        <v>39814</v>
      </c>
      <c r="DJ4" s="9">
        <v>39845</v>
      </c>
      <c r="DK4" s="9">
        <v>39873</v>
      </c>
      <c r="DL4" s="9">
        <v>39904</v>
      </c>
      <c r="DM4" s="9">
        <v>39934</v>
      </c>
      <c r="DN4" s="9">
        <v>39965</v>
      </c>
      <c r="DO4" s="9">
        <v>39995</v>
      </c>
      <c r="DP4" s="9">
        <v>40026</v>
      </c>
      <c r="DQ4" s="9">
        <v>40057</v>
      </c>
      <c r="DR4" s="9">
        <v>40087</v>
      </c>
      <c r="DS4" s="9">
        <v>40118</v>
      </c>
      <c r="DT4" s="9">
        <v>40148</v>
      </c>
      <c r="DU4" s="10">
        <v>39814</v>
      </c>
      <c r="DV4" s="10">
        <v>39845</v>
      </c>
      <c r="DW4" s="10">
        <v>39873</v>
      </c>
      <c r="DX4" s="10">
        <v>39904</v>
      </c>
      <c r="DY4" s="10">
        <v>39934</v>
      </c>
      <c r="DZ4" s="10">
        <v>39965</v>
      </c>
      <c r="EA4" s="10">
        <v>39995</v>
      </c>
      <c r="EB4" s="10">
        <v>40026</v>
      </c>
      <c r="EC4" s="10">
        <v>40057</v>
      </c>
      <c r="ED4" s="10">
        <v>40087</v>
      </c>
      <c r="EE4" s="10">
        <v>40118</v>
      </c>
      <c r="EF4" s="10">
        <v>40148</v>
      </c>
      <c r="EG4" s="9">
        <v>39814</v>
      </c>
      <c r="EH4" s="9">
        <v>39845</v>
      </c>
      <c r="EI4" s="9">
        <v>39873</v>
      </c>
      <c r="EJ4" s="9">
        <v>39904</v>
      </c>
      <c r="EK4" s="9">
        <v>39934</v>
      </c>
      <c r="EL4" s="9">
        <v>39965</v>
      </c>
      <c r="EM4" s="9">
        <v>39995</v>
      </c>
      <c r="EN4" s="9">
        <v>40026</v>
      </c>
      <c r="EO4" s="9">
        <v>40057</v>
      </c>
      <c r="EP4" s="9">
        <v>40087</v>
      </c>
      <c r="EQ4" s="9">
        <v>40118</v>
      </c>
      <c r="ER4" s="9">
        <v>40148</v>
      </c>
    </row>
    <row r="5" spans="1:148">
      <c r="A5" t="s">
        <v>433</v>
      </c>
      <c r="B5" s="1" t="s">
        <v>148</v>
      </c>
      <c r="C5" t="str">
        <f t="shared" ref="C5:C68" ca="1" si="1">VLOOKUP($B5,LocationLookup,2,FALSE)</f>
        <v>0000001511</v>
      </c>
      <c r="D5" t="str">
        <f t="shared" ref="D5:D68" ca="1" si="2">VLOOKUP($C5,LossFactorLookup,2,FALSE)</f>
        <v>FortisAlberta Reversing POD - Fort Macleod (15S)</v>
      </c>
      <c r="E5" s="51">
        <v>10.8887</v>
      </c>
      <c r="F5" s="51">
        <v>1.6709000000000001</v>
      </c>
      <c r="G5" s="51">
        <v>10.616400000000001</v>
      </c>
      <c r="H5" s="51">
        <v>0</v>
      </c>
      <c r="I5" s="51">
        <v>20.960999999999999</v>
      </c>
      <c r="J5" s="51">
        <v>0</v>
      </c>
      <c r="K5" s="51">
        <v>0.14849999999999999</v>
      </c>
      <c r="L5" s="51">
        <v>7.1563199999999993E-2</v>
      </c>
      <c r="M5" s="51">
        <v>0.1048192</v>
      </c>
      <c r="N5" s="51">
        <v>12.4066235</v>
      </c>
      <c r="O5" s="51">
        <v>69.1572855</v>
      </c>
      <c r="P5" s="51">
        <v>0.82179469999999999</v>
      </c>
      <c r="Q5" s="32">
        <v>1190.6199999999999</v>
      </c>
      <c r="R5" s="32">
        <v>111.63</v>
      </c>
      <c r="S5" s="32">
        <v>1421.35</v>
      </c>
      <c r="T5" s="32">
        <v>0</v>
      </c>
      <c r="U5" s="32">
        <v>2160.9299999999998</v>
      </c>
      <c r="V5" s="32">
        <v>0</v>
      </c>
      <c r="W5" s="32">
        <v>14.29</v>
      </c>
      <c r="X5" s="32">
        <v>2.92</v>
      </c>
      <c r="Y5" s="32">
        <v>3.9</v>
      </c>
      <c r="Z5" s="32">
        <v>162.01</v>
      </c>
      <c r="AA5" s="32">
        <v>4954.0200000000004</v>
      </c>
      <c r="AB5" s="32">
        <v>47.34</v>
      </c>
      <c r="AC5" s="2">
        <v>0.72</v>
      </c>
      <c r="AD5" s="2">
        <v>0.72</v>
      </c>
      <c r="AE5" s="2">
        <v>0.72</v>
      </c>
      <c r="AF5" s="2">
        <v>0.72</v>
      </c>
      <c r="AG5" s="2">
        <v>0.72</v>
      </c>
      <c r="AH5" s="2">
        <v>0.72</v>
      </c>
      <c r="AI5" s="2">
        <v>0.72</v>
      </c>
      <c r="AJ5" s="2">
        <v>0.72</v>
      </c>
      <c r="AK5" s="2">
        <v>0.72</v>
      </c>
      <c r="AL5" s="2">
        <v>0.72</v>
      </c>
      <c r="AM5" s="2">
        <v>0.72</v>
      </c>
      <c r="AN5" s="2">
        <v>0.72</v>
      </c>
      <c r="AO5" s="33">
        <v>8.57</v>
      </c>
      <c r="AP5" s="33">
        <v>0.8</v>
      </c>
      <c r="AQ5" s="33">
        <v>10.23</v>
      </c>
      <c r="AR5" s="33">
        <v>0</v>
      </c>
      <c r="AS5" s="33">
        <v>15.56</v>
      </c>
      <c r="AT5" s="33">
        <v>0</v>
      </c>
      <c r="AU5" s="33">
        <v>0.1</v>
      </c>
      <c r="AV5" s="33">
        <v>0.02</v>
      </c>
      <c r="AW5" s="33">
        <v>0.03</v>
      </c>
      <c r="AX5" s="33">
        <v>1.17</v>
      </c>
      <c r="AY5" s="33">
        <v>35.67</v>
      </c>
      <c r="AZ5" s="33">
        <v>0.34</v>
      </c>
      <c r="BA5" s="31">
        <f t="shared" ref="BA5:BL20" si="3">ROUND(Q5*BA$3,2)</f>
        <v>-0.36</v>
      </c>
      <c r="BB5" s="31">
        <f t="shared" si="3"/>
        <v>-0.03</v>
      </c>
      <c r="BC5" s="31">
        <f t="shared" si="3"/>
        <v>-0.43</v>
      </c>
      <c r="BD5" s="31">
        <f t="shared" si="3"/>
        <v>0</v>
      </c>
      <c r="BE5" s="31">
        <f t="shared" si="3"/>
        <v>-0.86</v>
      </c>
      <c r="BF5" s="31">
        <f t="shared" si="3"/>
        <v>0</v>
      </c>
      <c r="BG5" s="31">
        <f t="shared" si="3"/>
        <v>0</v>
      </c>
      <c r="BH5" s="31">
        <f t="shared" si="3"/>
        <v>0</v>
      </c>
      <c r="BI5" s="31">
        <f t="shared" si="3"/>
        <v>0</v>
      </c>
      <c r="BJ5" s="31">
        <f t="shared" si="3"/>
        <v>-0.19</v>
      </c>
      <c r="BK5" s="31">
        <f t="shared" si="3"/>
        <v>-5.94</v>
      </c>
      <c r="BL5" s="31">
        <f t="shared" si="3"/>
        <v>-0.06</v>
      </c>
      <c r="BM5" s="6">
        <f t="shared" ref="BM5:BX20" ca="1" si="4">VLOOKUP($C5,LossFactorLookup,3,FALSE)</f>
        <v>4.2200000000000001E-2</v>
      </c>
      <c r="BN5" s="6">
        <f t="shared" ca="1" si="4"/>
        <v>4.2200000000000001E-2</v>
      </c>
      <c r="BO5" s="6">
        <f t="shared" ca="1" si="4"/>
        <v>4.2200000000000001E-2</v>
      </c>
      <c r="BP5" s="6">
        <f t="shared" ca="1" si="4"/>
        <v>4.2200000000000001E-2</v>
      </c>
      <c r="BQ5" s="6">
        <f t="shared" ca="1" si="4"/>
        <v>4.2200000000000001E-2</v>
      </c>
      <c r="BR5" s="6">
        <f t="shared" ca="1" si="4"/>
        <v>4.2200000000000001E-2</v>
      </c>
      <c r="BS5" s="6">
        <f t="shared" ca="1" si="4"/>
        <v>4.2200000000000001E-2</v>
      </c>
      <c r="BT5" s="6">
        <f t="shared" ca="1" si="4"/>
        <v>4.2200000000000001E-2</v>
      </c>
      <c r="BU5" s="6">
        <f t="shared" ca="1" si="4"/>
        <v>4.2200000000000001E-2</v>
      </c>
      <c r="BV5" s="6">
        <f t="shared" ca="1" si="4"/>
        <v>4.2200000000000001E-2</v>
      </c>
      <c r="BW5" s="6">
        <f t="shared" ca="1" si="4"/>
        <v>4.2200000000000001E-2</v>
      </c>
      <c r="BX5" s="6">
        <f t="shared" ca="1" si="4"/>
        <v>4.2200000000000001E-2</v>
      </c>
      <c r="BY5" s="31">
        <f t="shared" ref="BY5:CJ26" ca="1" si="5">IFERROR(VLOOKUP($C5,DOSDetail,CELL("col",BY$4)+58,FALSE),ROUND(Q5*BM5,2))</f>
        <v>50.24</v>
      </c>
      <c r="BZ5" s="31">
        <f t="shared" ca="1" si="5"/>
        <v>4.71</v>
      </c>
      <c r="CA5" s="31">
        <f t="shared" ca="1" si="5"/>
        <v>59.98</v>
      </c>
      <c r="CB5" s="31">
        <f t="shared" ca="1" si="5"/>
        <v>0</v>
      </c>
      <c r="CC5" s="31">
        <f t="shared" ca="1" si="5"/>
        <v>91.19</v>
      </c>
      <c r="CD5" s="31">
        <f t="shared" ca="1" si="5"/>
        <v>0</v>
      </c>
      <c r="CE5" s="31">
        <f t="shared" ca="1" si="5"/>
        <v>0.6</v>
      </c>
      <c r="CF5" s="31">
        <f t="shared" ca="1" si="5"/>
        <v>0.12</v>
      </c>
      <c r="CG5" s="31">
        <f t="shared" ca="1" si="5"/>
        <v>0.16</v>
      </c>
      <c r="CH5" s="31">
        <f t="shared" ca="1" si="5"/>
        <v>6.84</v>
      </c>
      <c r="CI5" s="31">
        <f t="shared" ca="1" si="5"/>
        <v>209.06</v>
      </c>
      <c r="CJ5" s="31">
        <f t="shared" ca="1" si="5"/>
        <v>2</v>
      </c>
      <c r="CK5" s="32">
        <f t="shared" ref="CK5:CV20" ca="1" si="6">ROUND(Q5*$CV$3,2)</f>
        <v>2.98</v>
      </c>
      <c r="CL5" s="32">
        <f t="shared" ca="1" si="6"/>
        <v>0.28000000000000003</v>
      </c>
      <c r="CM5" s="32">
        <f t="shared" ca="1" si="6"/>
        <v>3.55</v>
      </c>
      <c r="CN5" s="32">
        <f t="shared" ca="1" si="6"/>
        <v>0</v>
      </c>
      <c r="CO5" s="32">
        <f t="shared" ca="1" si="6"/>
        <v>5.4</v>
      </c>
      <c r="CP5" s="32">
        <f t="shared" ca="1" si="6"/>
        <v>0</v>
      </c>
      <c r="CQ5" s="32">
        <f t="shared" ca="1" si="6"/>
        <v>0.04</v>
      </c>
      <c r="CR5" s="32">
        <f t="shared" ca="1" si="6"/>
        <v>0.01</v>
      </c>
      <c r="CS5" s="32">
        <f t="shared" ca="1" si="6"/>
        <v>0.01</v>
      </c>
      <c r="CT5" s="32">
        <f t="shared" ca="1" si="6"/>
        <v>0.41</v>
      </c>
      <c r="CU5" s="32">
        <f t="shared" ca="1" si="6"/>
        <v>12.39</v>
      </c>
      <c r="CV5" s="32">
        <f t="shared" ca="1" si="6"/>
        <v>0.12</v>
      </c>
      <c r="CW5" s="31">
        <f t="shared" ref="CW5:DH20" ca="1" si="7">BY5+CK5-AO5-BA5</f>
        <v>45.01</v>
      </c>
      <c r="CX5" s="31">
        <f t="shared" ca="1" si="7"/>
        <v>4.2200000000000006</v>
      </c>
      <c r="CY5" s="31">
        <f t="shared" ca="1" si="7"/>
        <v>53.73</v>
      </c>
      <c r="CZ5" s="31">
        <f t="shared" ca="1" si="7"/>
        <v>0</v>
      </c>
      <c r="DA5" s="31">
        <f t="shared" ca="1" si="7"/>
        <v>81.89</v>
      </c>
      <c r="DB5" s="31">
        <f t="shared" ca="1" si="7"/>
        <v>0</v>
      </c>
      <c r="DC5" s="31">
        <f t="shared" ca="1" si="7"/>
        <v>0.54</v>
      </c>
      <c r="DD5" s="31">
        <f t="shared" ca="1" si="7"/>
        <v>0.11</v>
      </c>
      <c r="DE5" s="31">
        <f t="shared" ca="1" si="7"/>
        <v>0.14000000000000001</v>
      </c>
      <c r="DF5" s="31">
        <f t="shared" ca="1" si="7"/>
        <v>6.2700000000000005</v>
      </c>
      <c r="DG5" s="31">
        <f t="shared" ca="1" si="7"/>
        <v>191.71999999999997</v>
      </c>
      <c r="DH5" s="31">
        <f t="shared" ca="1" si="7"/>
        <v>1.84</v>
      </c>
      <c r="DI5" s="32">
        <f ca="1">ROUND(CW5*5%,2)</f>
        <v>2.25</v>
      </c>
      <c r="DJ5" s="32">
        <f t="shared" ref="DJ5:DT20" ca="1" si="8">ROUND(CX5*5%,2)</f>
        <v>0.21</v>
      </c>
      <c r="DK5" s="32">
        <f t="shared" ca="1" si="8"/>
        <v>2.69</v>
      </c>
      <c r="DL5" s="32">
        <f t="shared" ca="1" si="8"/>
        <v>0</v>
      </c>
      <c r="DM5" s="32">
        <f t="shared" ca="1" si="8"/>
        <v>4.09</v>
      </c>
      <c r="DN5" s="32">
        <f t="shared" ca="1" si="8"/>
        <v>0</v>
      </c>
      <c r="DO5" s="32">
        <f t="shared" ca="1" si="8"/>
        <v>0.03</v>
      </c>
      <c r="DP5" s="32">
        <f t="shared" ca="1" si="8"/>
        <v>0.01</v>
      </c>
      <c r="DQ5" s="32">
        <f t="shared" ca="1" si="8"/>
        <v>0.01</v>
      </c>
      <c r="DR5" s="32">
        <f t="shared" ca="1" si="8"/>
        <v>0.31</v>
      </c>
      <c r="DS5" s="32">
        <f t="shared" ca="1" si="8"/>
        <v>9.59</v>
      </c>
      <c r="DT5" s="32">
        <f t="shared" ca="1" si="8"/>
        <v>0.09</v>
      </c>
      <c r="DU5" s="31">
        <f ca="1">ROUND(CW5*DU$3,2)</f>
        <v>14.5</v>
      </c>
      <c r="DV5" s="31">
        <f t="shared" ref="DV5:EF20" ca="1" si="9">ROUND(CX5*DV$3,2)</f>
        <v>1.35</v>
      </c>
      <c r="DW5" s="31">
        <f t="shared" ca="1" si="9"/>
        <v>17.07</v>
      </c>
      <c r="DX5" s="31">
        <f t="shared" ca="1" si="9"/>
        <v>0</v>
      </c>
      <c r="DY5" s="31">
        <f t="shared" ca="1" si="9"/>
        <v>25.73</v>
      </c>
      <c r="DZ5" s="31">
        <f t="shared" ca="1" si="9"/>
        <v>0</v>
      </c>
      <c r="EA5" s="31">
        <f t="shared" ca="1" si="9"/>
        <v>0.17</v>
      </c>
      <c r="EB5" s="31">
        <f t="shared" ca="1" si="9"/>
        <v>0.03</v>
      </c>
      <c r="EC5" s="31">
        <f t="shared" ca="1" si="9"/>
        <v>0.04</v>
      </c>
      <c r="ED5" s="31">
        <f t="shared" ca="1" si="9"/>
        <v>1.92</v>
      </c>
      <c r="EE5" s="31">
        <f t="shared" ca="1" si="9"/>
        <v>58.3</v>
      </c>
      <c r="EF5" s="31">
        <f t="shared" ca="1" si="9"/>
        <v>0.56000000000000005</v>
      </c>
      <c r="EG5" s="32">
        <f ca="1">CW5+DI5+DU5</f>
        <v>61.76</v>
      </c>
      <c r="EH5" s="32">
        <f t="shared" ref="EH5:ER20" ca="1" si="10">CX5+DJ5+DV5</f>
        <v>5.7800000000000011</v>
      </c>
      <c r="EI5" s="32">
        <f t="shared" ca="1" si="10"/>
        <v>73.489999999999995</v>
      </c>
      <c r="EJ5" s="32">
        <f t="shared" ca="1" si="10"/>
        <v>0</v>
      </c>
      <c r="EK5" s="32">
        <f t="shared" ca="1" si="10"/>
        <v>111.71000000000001</v>
      </c>
      <c r="EL5" s="32">
        <f t="shared" ca="1" si="10"/>
        <v>0</v>
      </c>
      <c r="EM5" s="32">
        <f t="shared" ca="1" si="10"/>
        <v>0.7400000000000001</v>
      </c>
      <c r="EN5" s="32">
        <f t="shared" ca="1" si="10"/>
        <v>0.15</v>
      </c>
      <c r="EO5" s="32">
        <f t="shared" ca="1" si="10"/>
        <v>0.19000000000000003</v>
      </c>
      <c r="EP5" s="32">
        <f t="shared" ca="1" si="10"/>
        <v>8.5</v>
      </c>
      <c r="EQ5" s="32">
        <f t="shared" ca="1" si="10"/>
        <v>259.60999999999996</v>
      </c>
      <c r="ER5" s="32">
        <f t="shared" ca="1" si="10"/>
        <v>2.4900000000000002</v>
      </c>
    </row>
    <row r="6" spans="1:148">
      <c r="A6" t="s">
        <v>433</v>
      </c>
      <c r="B6" s="1" t="s">
        <v>156</v>
      </c>
      <c r="C6" t="str">
        <f t="shared" ca="1" si="1"/>
        <v>0000006711</v>
      </c>
      <c r="D6" t="str">
        <f t="shared" ca="1" si="2"/>
        <v>FortisAlberta Reversing POD - Stirling (67S)</v>
      </c>
      <c r="E6" s="51">
        <v>0</v>
      </c>
      <c r="F6" s="51">
        <v>0</v>
      </c>
      <c r="G6" s="51">
        <v>0</v>
      </c>
      <c r="H6" s="51">
        <v>0.1305</v>
      </c>
      <c r="I6" s="51">
        <v>47.387799999999999</v>
      </c>
      <c r="J6" s="51">
        <v>758.56029999999998</v>
      </c>
      <c r="K6" s="51">
        <v>424.16070000000002</v>
      </c>
      <c r="L6" s="51">
        <v>181.40459509999999</v>
      </c>
      <c r="M6" s="51">
        <v>287.26625000000001</v>
      </c>
      <c r="N6" s="51">
        <v>168.699375</v>
      </c>
      <c r="O6" s="51">
        <v>0</v>
      </c>
      <c r="P6" s="51">
        <v>0</v>
      </c>
      <c r="Q6" s="32">
        <v>0</v>
      </c>
      <c r="R6" s="32">
        <v>0</v>
      </c>
      <c r="S6" s="32">
        <v>0</v>
      </c>
      <c r="T6" s="32">
        <v>2.72</v>
      </c>
      <c r="U6" s="32">
        <v>734.41</v>
      </c>
      <c r="V6" s="32">
        <v>16144.64</v>
      </c>
      <c r="W6" s="32">
        <v>11354.8</v>
      </c>
      <c r="X6" s="32">
        <v>3503.62</v>
      </c>
      <c r="Y6" s="32">
        <v>6011.41</v>
      </c>
      <c r="Z6" s="32">
        <v>3595.48</v>
      </c>
      <c r="AA6" s="32">
        <v>0</v>
      </c>
      <c r="AB6" s="32">
        <v>0</v>
      </c>
      <c r="AC6" s="2">
        <v>0.6</v>
      </c>
      <c r="AD6" s="2">
        <v>0.6</v>
      </c>
      <c r="AE6" s="2">
        <v>0.6</v>
      </c>
      <c r="AF6" s="2">
        <v>0.6</v>
      </c>
      <c r="AG6" s="2">
        <v>0.6</v>
      </c>
      <c r="AH6" s="2">
        <v>0.6</v>
      </c>
      <c r="AI6" s="2">
        <v>0.6</v>
      </c>
      <c r="AJ6" s="2">
        <v>0.6</v>
      </c>
      <c r="AK6" s="2">
        <v>0.6</v>
      </c>
      <c r="AL6" s="2">
        <v>0.6</v>
      </c>
      <c r="AM6" s="2">
        <v>0.6</v>
      </c>
      <c r="AN6" s="2">
        <v>0.6</v>
      </c>
      <c r="AO6" s="33">
        <v>0</v>
      </c>
      <c r="AP6" s="33">
        <v>0</v>
      </c>
      <c r="AQ6" s="33">
        <v>0</v>
      </c>
      <c r="AR6" s="33">
        <v>0.02</v>
      </c>
      <c r="AS6" s="33">
        <v>4.41</v>
      </c>
      <c r="AT6" s="33">
        <v>96.87</v>
      </c>
      <c r="AU6" s="33">
        <v>68.13</v>
      </c>
      <c r="AV6" s="33">
        <v>21.02</v>
      </c>
      <c r="AW6" s="33">
        <v>36.07</v>
      </c>
      <c r="AX6" s="33">
        <v>21.57</v>
      </c>
      <c r="AY6" s="33">
        <v>0</v>
      </c>
      <c r="AZ6" s="33">
        <v>0</v>
      </c>
      <c r="BA6" s="31">
        <f t="shared" si="3"/>
        <v>0</v>
      </c>
      <c r="BB6" s="31">
        <f t="shared" si="3"/>
        <v>0</v>
      </c>
      <c r="BC6" s="31">
        <f t="shared" si="3"/>
        <v>0</v>
      </c>
      <c r="BD6" s="31">
        <f t="shared" si="3"/>
        <v>0</v>
      </c>
      <c r="BE6" s="31">
        <f t="shared" si="3"/>
        <v>-0.28999999999999998</v>
      </c>
      <c r="BF6" s="31">
        <f t="shared" si="3"/>
        <v>-6.46</v>
      </c>
      <c r="BG6" s="31">
        <f t="shared" si="3"/>
        <v>0</v>
      </c>
      <c r="BH6" s="31">
        <f t="shared" si="3"/>
        <v>0</v>
      </c>
      <c r="BI6" s="31">
        <f t="shared" si="3"/>
        <v>0</v>
      </c>
      <c r="BJ6" s="31">
        <f t="shared" si="3"/>
        <v>-4.3099999999999996</v>
      </c>
      <c r="BK6" s="31">
        <f t="shared" si="3"/>
        <v>0</v>
      </c>
      <c r="BL6" s="31">
        <f t="shared" si="3"/>
        <v>0</v>
      </c>
      <c r="BM6" s="6">
        <f t="shared" ca="1" si="4"/>
        <v>-2.8400000000000002E-2</v>
      </c>
      <c r="BN6" s="6">
        <f t="shared" ca="1" si="4"/>
        <v>-2.8400000000000002E-2</v>
      </c>
      <c r="BO6" s="6">
        <f t="shared" ca="1" si="4"/>
        <v>-2.8400000000000002E-2</v>
      </c>
      <c r="BP6" s="6">
        <f t="shared" ca="1" si="4"/>
        <v>-2.8400000000000002E-2</v>
      </c>
      <c r="BQ6" s="6">
        <f t="shared" ca="1" si="4"/>
        <v>-2.8400000000000002E-2</v>
      </c>
      <c r="BR6" s="6">
        <f t="shared" ca="1" si="4"/>
        <v>-2.8400000000000002E-2</v>
      </c>
      <c r="BS6" s="6">
        <f t="shared" ca="1" si="4"/>
        <v>-2.8400000000000002E-2</v>
      </c>
      <c r="BT6" s="6">
        <f t="shared" ca="1" si="4"/>
        <v>-2.8400000000000002E-2</v>
      </c>
      <c r="BU6" s="6">
        <f t="shared" ca="1" si="4"/>
        <v>-2.8400000000000002E-2</v>
      </c>
      <c r="BV6" s="6">
        <f t="shared" ca="1" si="4"/>
        <v>-2.8400000000000002E-2</v>
      </c>
      <c r="BW6" s="6">
        <f t="shared" ca="1" si="4"/>
        <v>-2.8400000000000002E-2</v>
      </c>
      <c r="BX6" s="6">
        <f t="shared" ca="1" si="4"/>
        <v>-2.8400000000000002E-2</v>
      </c>
      <c r="BY6" s="31">
        <f t="shared" ca="1" si="5"/>
        <v>0</v>
      </c>
      <c r="BZ6" s="31">
        <f t="shared" ca="1" si="5"/>
        <v>0</v>
      </c>
      <c r="CA6" s="31">
        <f t="shared" ca="1" si="5"/>
        <v>0</v>
      </c>
      <c r="CB6" s="31">
        <f t="shared" ca="1" si="5"/>
        <v>-0.08</v>
      </c>
      <c r="CC6" s="31">
        <f t="shared" ca="1" si="5"/>
        <v>-20.86</v>
      </c>
      <c r="CD6" s="31">
        <f t="shared" ca="1" si="5"/>
        <v>-458.51</v>
      </c>
      <c r="CE6" s="31">
        <f t="shared" ca="1" si="5"/>
        <v>-322.48</v>
      </c>
      <c r="CF6" s="31">
        <f t="shared" ca="1" si="5"/>
        <v>-99.5</v>
      </c>
      <c r="CG6" s="31">
        <f t="shared" ca="1" si="5"/>
        <v>-170.72</v>
      </c>
      <c r="CH6" s="31">
        <f t="shared" ca="1" si="5"/>
        <v>-102.11</v>
      </c>
      <c r="CI6" s="31">
        <f t="shared" ca="1" si="5"/>
        <v>0</v>
      </c>
      <c r="CJ6" s="31">
        <f t="shared" ca="1" si="5"/>
        <v>0</v>
      </c>
      <c r="CK6" s="32">
        <f t="shared" ca="1" si="6"/>
        <v>0</v>
      </c>
      <c r="CL6" s="32">
        <f t="shared" ca="1" si="6"/>
        <v>0</v>
      </c>
      <c r="CM6" s="32">
        <f t="shared" ca="1" si="6"/>
        <v>0</v>
      </c>
      <c r="CN6" s="32">
        <f t="shared" ca="1" si="6"/>
        <v>0.01</v>
      </c>
      <c r="CO6" s="32">
        <f t="shared" ca="1" si="6"/>
        <v>1.84</v>
      </c>
      <c r="CP6" s="32">
        <f t="shared" ca="1" si="6"/>
        <v>40.36</v>
      </c>
      <c r="CQ6" s="32">
        <f t="shared" ca="1" si="6"/>
        <v>28.39</v>
      </c>
      <c r="CR6" s="32">
        <f t="shared" ca="1" si="6"/>
        <v>8.76</v>
      </c>
      <c r="CS6" s="32">
        <f t="shared" ca="1" si="6"/>
        <v>15.03</v>
      </c>
      <c r="CT6" s="32">
        <f t="shared" ca="1" si="6"/>
        <v>8.99</v>
      </c>
      <c r="CU6" s="32">
        <f t="shared" ca="1" si="6"/>
        <v>0</v>
      </c>
      <c r="CV6" s="32">
        <f t="shared" ca="1" si="6"/>
        <v>0</v>
      </c>
      <c r="CW6" s="31">
        <f t="shared" ca="1" si="7"/>
        <v>0</v>
      </c>
      <c r="CX6" s="31">
        <f t="shared" ca="1" si="7"/>
        <v>0</v>
      </c>
      <c r="CY6" s="31">
        <f t="shared" ca="1" si="7"/>
        <v>0</v>
      </c>
      <c r="CZ6" s="31">
        <f t="shared" ca="1" si="7"/>
        <v>-9.0000000000000011E-2</v>
      </c>
      <c r="DA6" s="31">
        <f t="shared" ca="1" si="7"/>
        <v>-23.14</v>
      </c>
      <c r="DB6" s="31">
        <f t="shared" ca="1" si="7"/>
        <v>-508.56</v>
      </c>
      <c r="DC6" s="31">
        <f t="shared" ca="1" si="7"/>
        <v>-362.22</v>
      </c>
      <c r="DD6" s="31">
        <f t="shared" ca="1" si="7"/>
        <v>-111.75999999999999</v>
      </c>
      <c r="DE6" s="31">
        <f t="shared" ca="1" si="7"/>
        <v>-191.76</v>
      </c>
      <c r="DF6" s="31">
        <f t="shared" ca="1" si="7"/>
        <v>-110.38</v>
      </c>
      <c r="DG6" s="31">
        <f t="shared" ca="1" si="7"/>
        <v>0</v>
      </c>
      <c r="DH6" s="31">
        <f t="shared" ca="1" si="7"/>
        <v>0</v>
      </c>
      <c r="DI6" s="32">
        <f t="shared" ref="DI6:DT40" ca="1" si="11">ROUND(CW6*5%,2)</f>
        <v>0</v>
      </c>
      <c r="DJ6" s="32">
        <f t="shared" ca="1" si="8"/>
        <v>0</v>
      </c>
      <c r="DK6" s="32">
        <f t="shared" ca="1" si="8"/>
        <v>0</v>
      </c>
      <c r="DL6" s="32">
        <f t="shared" ca="1" si="8"/>
        <v>0</v>
      </c>
      <c r="DM6" s="32">
        <f t="shared" ca="1" si="8"/>
        <v>-1.1599999999999999</v>
      </c>
      <c r="DN6" s="32">
        <f t="shared" ca="1" si="8"/>
        <v>-25.43</v>
      </c>
      <c r="DO6" s="32">
        <f t="shared" ca="1" si="8"/>
        <v>-18.11</v>
      </c>
      <c r="DP6" s="32">
        <f t="shared" ca="1" si="8"/>
        <v>-5.59</v>
      </c>
      <c r="DQ6" s="32">
        <f t="shared" ca="1" si="8"/>
        <v>-9.59</v>
      </c>
      <c r="DR6" s="32">
        <f t="shared" ca="1" si="8"/>
        <v>-5.52</v>
      </c>
      <c r="DS6" s="32">
        <f t="shared" ca="1" si="8"/>
        <v>0</v>
      </c>
      <c r="DT6" s="32">
        <f t="shared" ca="1" si="8"/>
        <v>0</v>
      </c>
      <c r="DU6" s="31">
        <f t="shared" ref="DU6:EF40" ca="1" si="12">ROUND(CW6*DU$3,2)</f>
        <v>0</v>
      </c>
      <c r="DV6" s="31">
        <f t="shared" ca="1" si="9"/>
        <v>0</v>
      </c>
      <c r="DW6" s="31">
        <f t="shared" ca="1" si="9"/>
        <v>0</v>
      </c>
      <c r="DX6" s="31">
        <f t="shared" ca="1" si="9"/>
        <v>-0.03</v>
      </c>
      <c r="DY6" s="31">
        <f t="shared" ca="1" si="9"/>
        <v>-7.27</v>
      </c>
      <c r="DZ6" s="31">
        <f t="shared" ca="1" si="9"/>
        <v>-158.91</v>
      </c>
      <c r="EA6" s="31">
        <f t="shared" ca="1" si="9"/>
        <v>-112.59</v>
      </c>
      <c r="EB6" s="31">
        <f t="shared" ca="1" si="9"/>
        <v>-34.549999999999997</v>
      </c>
      <c r="EC6" s="31">
        <f t="shared" ca="1" si="9"/>
        <v>-58.95</v>
      </c>
      <c r="ED6" s="31">
        <f t="shared" ca="1" si="9"/>
        <v>-33.75</v>
      </c>
      <c r="EE6" s="31">
        <f t="shared" ca="1" si="9"/>
        <v>0</v>
      </c>
      <c r="EF6" s="31">
        <f t="shared" ca="1" si="9"/>
        <v>0</v>
      </c>
      <c r="EG6" s="32">
        <f t="shared" ref="EG6:ER40" ca="1" si="13">CW6+DI6+DU6</f>
        <v>0</v>
      </c>
      <c r="EH6" s="32">
        <f t="shared" ca="1" si="10"/>
        <v>0</v>
      </c>
      <c r="EI6" s="32">
        <f t="shared" ca="1" si="10"/>
        <v>0</v>
      </c>
      <c r="EJ6" s="32">
        <f t="shared" ca="1" si="10"/>
        <v>-0.12000000000000001</v>
      </c>
      <c r="EK6" s="32">
        <f t="shared" ca="1" si="10"/>
        <v>-31.57</v>
      </c>
      <c r="EL6" s="32">
        <f t="shared" ca="1" si="10"/>
        <v>-692.9</v>
      </c>
      <c r="EM6" s="32">
        <f t="shared" ca="1" si="10"/>
        <v>-492.92000000000007</v>
      </c>
      <c r="EN6" s="32">
        <f t="shared" ca="1" si="10"/>
        <v>-151.89999999999998</v>
      </c>
      <c r="EO6" s="32">
        <f t="shared" ca="1" si="10"/>
        <v>-260.3</v>
      </c>
      <c r="EP6" s="32">
        <f t="shared" ca="1" si="10"/>
        <v>-149.64999999999998</v>
      </c>
      <c r="EQ6" s="32">
        <f t="shared" ca="1" si="10"/>
        <v>0</v>
      </c>
      <c r="ER6" s="32">
        <f t="shared" ca="1" si="10"/>
        <v>0</v>
      </c>
    </row>
    <row r="7" spans="1:148">
      <c r="A7" t="s">
        <v>433</v>
      </c>
      <c r="B7" s="1" t="s">
        <v>149</v>
      </c>
      <c r="C7" t="str">
        <f t="shared" ca="1" si="1"/>
        <v>0000022911</v>
      </c>
      <c r="D7" t="str">
        <f t="shared" ca="1" si="2"/>
        <v>FortisAlberta Reversing POD - Glenwood (229S)</v>
      </c>
      <c r="E7" s="51">
        <v>10.199199999999999</v>
      </c>
      <c r="F7" s="51">
        <v>13.2029</v>
      </c>
      <c r="G7" s="51">
        <v>4.2778999999999998</v>
      </c>
      <c r="H7" s="51">
        <v>20.849699999999999</v>
      </c>
      <c r="I7" s="51">
        <v>292.05360480000002</v>
      </c>
      <c r="J7" s="51">
        <v>131.7474</v>
      </c>
      <c r="K7" s="51">
        <v>47.580100000000002</v>
      </c>
      <c r="L7" s="51">
        <v>165.57721359999999</v>
      </c>
      <c r="M7" s="51">
        <v>319.39023450000002</v>
      </c>
      <c r="N7" s="51">
        <v>94.6369124</v>
      </c>
      <c r="O7" s="51">
        <v>11.8704453</v>
      </c>
      <c r="P7" s="51">
        <v>5.4747200000000003E-2</v>
      </c>
      <c r="Q7" s="32">
        <v>413.35</v>
      </c>
      <c r="R7" s="32">
        <v>426.21</v>
      </c>
      <c r="S7" s="32">
        <v>87.43</v>
      </c>
      <c r="T7" s="32">
        <v>411.23</v>
      </c>
      <c r="U7" s="32">
        <v>9878.8799999999992</v>
      </c>
      <c r="V7" s="32">
        <v>2528.39</v>
      </c>
      <c r="W7" s="32">
        <v>1270.0999999999999</v>
      </c>
      <c r="X7" s="32">
        <v>3320.74</v>
      </c>
      <c r="Y7" s="32">
        <v>10954.72</v>
      </c>
      <c r="Z7" s="32">
        <v>1834.48</v>
      </c>
      <c r="AA7" s="32">
        <v>305.49</v>
      </c>
      <c r="AB7" s="32">
        <v>0.79</v>
      </c>
      <c r="AC7" s="2">
        <v>0.45</v>
      </c>
      <c r="AD7" s="2">
        <v>0.45</v>
      </c>
      <c r="AE7" s="2">
        <v>0.45</v>
      </c>
      <c r="AF7" s="2">
        <v>0.45</v>
      </c>
      <c r="AG7" s="2">
        <v>0.45</v>
      </c>
      <c r="AH7" s="2">
        <v>0.45</v>
      </c>
      <c r="AI7" s="2">
        <v>0.45</v>
      </c>
      <c r="AJ7" s="2">
        <v>0.45</v>
      </c>
      <c r="AK7" s="2">
        <v>0.45</v>
      </c>
      <c r="AL7" s="2">
        <v>0.45</v>
      </c>
      <c r="AM7" s="2">
        <v>0.45</v>
      </c>
      <c r="AN7" s="2">
        <v>0.45</v>
      </c>
      <c r="AO7" s="33">
        <v>1.86</v>
      </c>
      <c r="AP7" s="33">
        <v>1.92</v>
      </c>
      <c r="AQ7" s="33">
        <v>0.39</v>
      </c>
      <c r="AR7" s="33">
        <v>1.85</v>
      </c>
      <c r="AS7" s="33">
        <v>44.45</v>
      </c>
      <c r="AT7" s="33">
        <v>11.38</v>
      </c>
      <c r="AU7" s="33">
        <v>5.72</v>
      </c>
      <c r="AV7" s="33">
        <v>14.94</v>
      </c>
      <c r="AW7" s="33">
        <v>49.3</v>
      </c>
      <c r="AX7" s="33">
        <v>8.26</v>
      </c>
      <c r="AY7" s="33">
        <v>1.37</v>
      </c>
      <c r="AZ7" s="33">
        <v>0</v>
      </c>
      <c r="BA7" s="31">
        <f t="shared" si="3"/>
        <v>-0.12</v>
      </c>
      <c r="BB7" s="31">
        <f t="shared" si="3"/>
        <v>-0.13</v>
      </c>
      <c r="BC7" s="31">
        <f t="shared" si="3"/>
        <v>-0.03</v>
      </c>
      <c r="BD7" s="31">
        <f t="shared" si="3"/>
        <v>-0.16</v>
      </c>
      <c r="BE7" s="31">
        <f t="shared" si="3"/>
        <v>-3.95</v>
      </c>
      <c r="BF7" s="31">
        <f t="shared" si="3"/>
        <v>-1.01</v>
      </c>
      <c r="BG7" s="31">
        <f t="shared" si="3"/>
        <v>0</v>
      </c>
      <c r="BH7" s="31">
        <f t="shared" si="3"/>
        <v>0</v>
      </c>
      <c r="BI7" s="31">
        <f t="shared" si="3"/>
        <v>0</v>
      </c>
      <c r="BJ7" s="31">
        <f t="shared" si="3"/>
        <v>-2.2000000000000002</v>
      </c>
      <c r="BK7" s="31">
        <f t="shared" si="3"/>
        <v>-0.37</v>
      </c>
      <c r="BL7" s="31">
        <f t="shared" si="3"/>
        <v>0</v>
      </c>
      <c r="BM7" s="6">
        <f t="shared" ca="1" si="4"/>
        <v>5.4600000000000003E-2</v>
      </c>
      <c r="BN7" s="6">
        <f t="shared" ca="1" si="4"/>
        <v>5.4600000000000003E-2</v>
      </c>
      <c r="BO7" s="6">
        <f t="shared" ca="1" si="4"/>
        <v>5.4600000000000003E-2</v>
      </c>
      <c r="BP7" s="6">
        <f t="shared" ca="1" si="4"/>
        <v>5.4600000000000003E-2</v>
      </c>
      <c r="BQ7" s="6">
        <f t="shared" ca="1" si="4"/>
        <v>5.4600000000000003E-2</v>
      </c>
      <c r="BR7" s="6">
        <f t="shared" ca="1" si="4"/>
        <v>5.4600000000000003E-2</v>
      </c>
      <c r="BS7" s="6">
        <f t="shared" ca="1" si="4"/>
        <v>5.4600000000000003E-2</v>
      </c>
      <c r="BT7" s="6">
        <f t="shared" ca="1" si="4"/>
        <v>5.4600000000000003E-2</v>
      </c>
      <c r="BU7" s="6">
        <f t="shared" ca="1" si="4"/>
        <v>5.4600000000000003E-2</v>
      </c>
      <c r="BV7" s="6">
        <f t="shared" ca="1" si="4"/>
        <v>5.4600000000000003E-2</v>
      </c>
      <c r="BW7" s="6">
        <f t="shared" ca="1" si="4"/>
        <v>5.4600000000000003E-2</v>
      </c>
      <c r="BX7" s="6">
        <f t="shared" ca="1" si="4"/>
        <v>5.4600000000000003E-2</v>
      </c>
      <c r="BY7" s="31">
        <f t="shared" ca="1" si="5"/>
        <v>22.57</v>
      </c>
      <c r="BZ7" s="31">
        <f t="shared" ca="1" si="5"/>
        <v>23.27</v>
      </c>
      <c r="CA7" s="31">
        <f t="shared" ca="1" si="5"/>
        <v>4.7699999999999996</v>
      </c>
      <c r="CB7" s="31">
        <f t="shared" ca="1" si="5"/>
        <v>22.45</v>
      </c>
      <c r="CC7" s="31">
        <f t="shared" ca="1" si="5"/>
        <v>539.39</v>
      </c>
      <c r="CD7" s="31">
        <f t="shared" ca="1" si="5"/>
        <v>138.05000000000001</v>
      </c>
      <c r="CE7" s="31">
        <f t="shared" ca="1" si="5"/>
        <v>69.349999999999994</v>
      </c>
      <c r="CF7" s="31">
        <f t="shared" ca="1" si="5"/>
        <v>181.31</v>
      </c>
      <c r="CG7" s="31">
        <f t="shared" ca="1" si="5"/>
        <v>598.13</v>
      </c>
      <c r="CH7" s="31">
        <f t="shared" ca="1" si="5"/>
        <v>100.16</v>
      </c>
      <c r="CI7" s="31">
        <f t="shared" ca="1" si="5"/>
        <v>16.68</v>
      </c>
      <c r="CJ7" s="31">
        <f t="shared" ca="1" si="5"/>
        <v>0.04</v>
      </c>
      <c r="CK7" s="32">
        <f t="shared" ca="1" si="6"/>
        <v>1.03</v>
      </c>
      <c r="CL7" s="32">
        <f t="shared" ca="1" si="6"/>
        <v>1.07</v>
      </c>
      <c r="CM7" s="32">
        <f t="shared" ca="1" si="6"/>
        <v>0.22</v>
      </c>
      <c r="CN7" s="32">
        <f t="shared" ca="1" si="6"/>
        <v>1.03</v>
      </c>
      <c r="CO7" s="32">
        <f t="shared" ca="1" si="6"/>
        <v>24.7</v>
      </c>
      <c r="CP7" s="32">
        <f t="shared" ca="1" si="6"/>
        <v>6.32</v>
      </c>
      <c r="CQ7" s="32">
        <f t="shared" ca="1" si="6"/>
        <v>3.18</v>
      </c>
      <c r="CR7" s="32">
        <f t="shared" ca="1" si="6"/>
        <v>8.3000000000000007</v>
      </c>
      <c r="CS7" s="32">
        <f t="shared" ca="1" si="6"/>
        <v>27.39</v>
      </c>
      <c r="CT7" s="32">
        <f t="shared" ca="1" si="6"/>
        <v>4.59</v>
      </c>
      <c r="CU7" s="32">
        <f t="shared" ca="1" si="6"/>
        <v>0.76</v>
      </c>
      <c r="CV7" s="32">
        <f t="shared" ca="1" si="6"/>
        <v>0</v>
      </c>
      <c r="CW7" s="31">
        <f t="shared" ca="1" si="7"/>
        <v>21.860000000000003</v>
      </c>
      <c r="CX7" s="31">
        <f t="shared" ca="1" si="7"/>
        <v>22.55</v>
      </c>
      <c r="CY7" s="31">
        <f t="shared" ca="1" si="7"/>
        <v>4.63</v>
      </c>
      <c r="CZ7" s="31">
        <f t="shared" ca="1" si="7"/>
        <v>21.79</v>
      </c>
      <c r="DA7" s="31">
        <f t="shared" ca="1" si="7"/>
        <v>523.59</v>
      </c>
      <c r="DB7" s="31">
        <f t="shared" ca="1" si="7"/>
        <v>134</v>
      </c>
      <c r="DC7" s="31">
        <f t="shared" ca="1" si="7"/>
        <v>66.81</v>
      </c>
      <c r="DD7" s="31">
        <f t="shared" ca="1" si="7"/>
        <v>174.67000000000002</v>
      </c>
      <c r="DE7" s="31">
        <f t="shared" ca="1" si="7"/>
        <v>576.22</v>
      </c>
      <c r="DF7" s="31">
        <f t="shared" ca="1" si="7"/>
        <v>98.69</v>
      </c>
      <c r="DG7" s="31">
        <f t="shared" ca="1" si="7"/>
        <v>16.440000000000001</v>
      </c>
      <c r="DH7" s="31">
        <f t="shared" ca="1" si="7"/>
        <v>0.04</v>
      </c>
      <c r="DI7" s="32">
        <f t="shared" ca="1" si="11"/>
        <v>1.0900000000000001</v>
      </c>
      <c r="DJ7" s="32">
        <f t="shared" ca="1" si="8"/>
        <v>1.1299999999999999</v>
      </c>
      <c r="DK7" s="32">
        <f t="shared" ca="1" si="8"/>
        <v>0.23</v>
      </c>
      <c r="DL7" s="32">
        <f t="shared" ca="1" si="8"/>
        <v>1.0900000000000001</v>
      </c>
      <c r="DM7" s="32">
        <f t="shared" ca="1" si="8"/>
        <v>26.18</v>
      </c>
      <c r="DN7" s="32">
        <f t="shared" ca="1" si="8"/>
        <v>6.7</v>
      </c>
      <c r="DO7" s="32">
        <f t="shared" ca="1" si="8"/>
        <v>3.34</v>
      </c>
      <c r="DP7" s="32">
        <f t="shared" ca="1" si="8"/>
        <v>8.73</v>
      </c>
      <c r="DQ7" s="32">
        <f t="shared" ca="1" si="8"/>
        <v>28.81</v>
      </c>
      <c r="DR7" s="32">
        <f t="shared" ca="1" si="8"/>
        <v>4.93</v>
      </c>
      <c r="DS7" s="32">
        <f t="shared" ca="1" si="8"/>
        <v>0.82</v>
      </c>
      <c r="DT7" s="32">
        <f t="shared" ca="1" si="8"/>
        <v>0</v>
      </c>
      <c r="DU7" s="31">
        <f t="shared" ca="1" si="12"/>
        <v>7.04</v>
      </c>
      <c r="DV7" s="31">
        <f t="shared" ca="1" si="9"/>
        <v>7.21</v>
      </c>
      <c r="DW7" s="31">
        <f t="shared" ca="1" si="9"/>
        <v>1.47</v>
      </c>
      <c r="DX7" s="31">
        <f t="shared" ca="1" si="9"/>
        <v>6.88</v>
      </c>
      <c r="DY7" s="31">
        <f t="shared" ca="1" si="9"/>
        <v>164.5</v>
      </c>
      <c r="DZ7" s="31">
        <f t="shared" ca="1" si="9"/>
        <v>41.87</v>
      </c>
      <c r="EA7" s="31">
        <f t="shared" ca="1" si="9"/>
        <v>20.77</v>
      </c>
      <c r="EB7" s="31">
        <f t="shared" ca="1" si="9"/>
        <v>54</v>
      </c>
      <c r="EC7" s="31">
        <f t="shared" ca="1" si="9"/>
        <v>177.15</v>
      </c>
      <c r="ED7" s="31">
        <f t="shared" ca="1" si="9"/>
        <v>30.18</v>
      </c>
      <c r="EE7" s="31">
        <f t="shared" ca="1" si="9"/>
        <v>5</v>
      </c>
      <c r="EF7" s="31">
        <f t="shared" ca="1" si="9"/>
        <v>0.01</v>
      </c>
      <c r="EG7" s="32">
        <f t="shared" ca="1" si="13"/>
        <v>29.990000000000002</v>
      </c>
      <c r="EH7" s="32">
        <f t="shared" ca="1" si="10"/>
        <v>30.89</v>
      </c>
      <c r="EI7" s="32">
        <f t="shared" ca="1" si="10"/>
        <v>6.33</v>
      </c>
      <c r="EJ7" s="32">
        <f t="shared" ca="1" si="10"/>
        <v>29.759999999999998</v>
      </c>
      <c r="EK7" s="32">
        <f t="shared" ca="1" si="10"/>
        <v>714.27</v>
      </c>
      <c r="EL7" s="32">
        <f t="shared" ca="1" si="10"/>
        <v>182.57</v>
      </c>
      <c r="EM7" s="32">
        <f t="shared" ca="1" si="10"/>
        <v>90.92</v>
      </c>
      <c r="EN7" s="32">
        <f t="shared" ca="1" si="10"/>
        <v>237.4</v>
      </c>
      <c r="EO7" s="32">
        <f t="shared" ca="1" si="10"/>
        <v>782.18</v>
      </c>
      <c r="EP7" s="32">
        <f t="shared" ca="1" si="10"/>
        <v>133.80000000000001</v>
      </c>
      <c r="EQ7" s="32">
        <f t="shared" ca="1" si="10"/>
        <v>22.26</v>
      </c>
      <c r="ER7" s="32">
        <f t="shared" ca="1" si="10"/>
        <v>0.05</v>
      </c>
    </row>
    <row r="8" spans="1:148">
      <c r="A8" t="s">
        <v>433</v>
      </c>
      <c r="B8" s="1" t="s">
        <v>152</v>
      </c>
      <c r="C8" t="str">
        <f t="shared" ca="1" si="1"/>
        <v>0000034911</v>
      </c>
      <c r="D8" t="str">
        <f t="shared" ca="1" si="2"/>
        <v>FortisAlberta Reversing POD - Stavely (349S)</v>
      </c>
      <c r="E8" s="51">
        <v>0</v>
      </c>
      <c r="F8" s="51">
        <v>0</v>
      </c>
      <c r="G8" s="51">
        <v>0</v>
      </c>
      <c r="H8" s="51">
        <v>0</v>
      </c>
      <c r="I8" s="51">
        <v>0</v>
      </c>
      <c r="J8" s="51">
        <v>4.1999999999999997E-3</v>
      </c>
      <c r="K8" s="51">
        <v>0</v>
      </c>
      <c r="L8" s="51">
        <v>0</v>
      </c>
      <c r="M8" s="51">
        <v>0</v>
      </c>
      <c r="N8" s="51">
        <v>0</v>
      </c>
      <c r="O8" s="51">
        <v>0</v>
      </c>
      <c r="P8" s="51">
        <v>0</v>
      </c>
      <c r="Q8" s="32">
        <v>0</v>
      </c>
      <c r="R8" s="32">
        <v>0</v>
      </c>
      <c r="S8" s="32">
        <v>0</v>
      </c>
      <c r="T8" s="32">
        <v>0</v>
      </c>
      <c r="U8" s="32">
        <v>0</v>
      </c>
      <c r="V8" s="32">
        <v>0.32</v>
      </c>
      <c r="W8" s="32">
        <v>0</v>
      </c>
      <c r="X8" s="32">
        <v>0</v>
      </c>
      <c r="Y8" s="32">
        <v>0</v>
      </c>
      <c r="Z8" s="32">
        <v>0</v>
      </c>
      <c r="AA8" s="32">
        <v>0</v>
      </c>
      <c r="AB8" s="32">
        <v>0</v>
      </c>
      <c r="AC8" s="2">
        <v>-0.91</v>
      </c>
      <c r="AD8" s="2">
        <v>-0.91</v>
      </c>
      <c r="AE8" s="2">
        <v>-0.91</v>
      </c>
      <c r="AF8" s="2">
        <v>-0.91</v>
      </c>
      <c r="AG8" s="2">
        <v>-0.91</v>
      </c>
      <c r="AH8" s="2">
        <v>-0.91</v>
      </c>
      <c r="AI8" s="2">
        <v>-0.91</v>
      </c>
      <c r="AJ8" s="2">
        <v>-0.91</v>
      </c>
      <c r="AK8" s="2">
        <v>-0.91</v>
      </c>
      <c r="AL8" s="2">
        <v>-0.91</v>
      </c>
      <c r="AM8" s="2">
        <v>-0.91</v>
      </c>
      <c r="AN8" s="2">
        <v>-0.91</v>
      </c>
      <c r="AO8" s="33">
        <v>0</v>
      </c>
      <c r="AP8" s="33">
        <v>0</v>
      </c>
      <c r="AQ8" s="33">
        <v>0</v>
      </c>
      <c r="AR8" s="33">
        <v>0</v>
      </c>
      <c r="AS8" s="33">
        <v>0</v>
      </c>
      <c r="AT8" s="33">
        <v>0</v>
      </c>
      <c r="AU8" s="33">
        <v>0</v>
      </c>
      <c r="AV8" s="33">
        <v>0</v>
      </c>
      <c r="AW8" s="33">
        <v>0</v>
      </c>
      <c r="AX8" s="33">
        <v>0</v>
      </c>
      <c r="AY8" s="33">
        <v>0</v>
      </c>
      <c r="AZ8" s="33">
        <v>0</v>
      </c>
      <c r="BA8" s="31">
        <f t="shared" si="3"/>
        <v>0</v>
      </c>
      <c r="BB8" s="31">
        <f t="shared" si="3"/>
        <v>0</v>
      </c>
      <c r="BC8" s="31">
        <f t="shared" si="3"/>
        <v>0</v>
      </c>
      <c r="BD8" s="31">
        <f t="shared" si="3"/>
        <v>0</v>
      </c>
      <c r="BE8" s="31">
        <f t="shared" si="3"/>
        <v>0</v>
      </c>
      <c r="BF8" s="31">
        <f t="shared" si="3"/>
        <v>0</v>
      </c>
      <c r="BG8" s="31">
        <f t="shared" si="3"/>
        <v>0</v>
      </c>
      <c r="BH8" s="31">
        <f t="shared" si="3"/>
        <v>0</v>
      </c>
      <c r="BI8" s="31">
        <f t="shared" si="3"/>
        <v>0</v>
      </c>
      <c r="BJ8" s="31">
        <f t="shared" si="3"/>
        <v>0</v>
      </c>
      <c r="BK8" s="31">
        <f t="shared" si="3"/>
        <v>0</v>
      </c>
      <c r="BL8" s="31">
        <f t="shared" si="3"/>
        <v>0</v>
      </c>
      <c r="BM8" s="6">
        <f t="shared" ca="1" si="4"/>
        <v>4.7500000000000001E-2</v>
      </c>
      <c r="BN8" s="6">
        <f t="shared" ca="1" si="4"/>
        <v>4.7500000000000001E-2</v>
      </c>
      <c r="BO8" s="6">
        <f t="shared" ca="1" si="4"/>
        <v>4.7500000000000001E-2</v>
      </c>
      <c r="BP8" s="6">
        <f t="shared" ca="1" si="4"/>
        <v>4.7500000000000001E-2</v>
      </c>
      <c r="BQ8" s="6">
        <f t="shared" ca="1" si="4"/>
        <v>4.7500000000000001E-2</v>
      </c>
      <c r="BR8" s="6">
        <f t="shared" ca="1" si="4"/>
        <v>4.7500000000000001E-2</v>
      </c>
      <c r="BS8" s="6">
        <f t="shared" ca="1" si="4"/>
        <v>4.7500000000000001E-2</v>
      </c>
      <c r="BT8" s="6">
        <f t="shared" ca="1" si="4"/>
        <v>4.7500000000000001E-2</v>
      </c>
      <c r="BU8" s="6">
        <f t="shared" ca="1" si="4"/>
        <v>4.7500000000000001E-2</v>
      </c>
      <c r="BV8" s="6">
        <f t="shared" ca="1" si="4"/>
        <v>4.7500000000000001E-2</v>
      </c>
      <c r="BW8" s="6">
        <f t="shared" ca="1" si="4"/>
        <v>4.7500000000000001E-2</v>
      </c>
      <c r="BX8" s="6">
        <f t="shared" ca="1" si="4"/>
        <v>4.7500000000000001E-2</v>
      </c>
      <c r="BY8" s="31">
        <f t="shared" ca="1" si="5"/>
        <v>0</v>
      </c>
      <c r="BZ8" s="31">
        <f t="shared" ca="1" si="5"/>
        <v>0</v>
      </c>
      <c r="CA8" s="31">
        <f t="shared" ca="1" si="5"/>
        <v>0</v>
      </c>
      <c r="CB8" s="31">
        <f t="shared" ca="1" si="5"/>
        <v>0</v>
      </c>
      <c r="CC8" s="31">
        <f t="shared" ca="1" si="5"/>
        <v>0</v>
      </c>
      <c r="CD8" s="31">
        <f t="shared" ca="1" si="5"/>
        <v>0.02</v>
      </c>
      <c r="CE8" s="31">
        <f t="shared" ca="1" si="5"/>
        <v>0</v>
      </c>
      <c r="CF8" s="31">
        <f t="shared" ca="1" si="5"/>
        <v>0</v>
      </c>
      <c r="CG8" s="31">
        <f t="shared" ca="1" si="5"/>
        <v>0</v>
      </c>
      <c r="CH8" s="31">
        <f t="shared" ca="1" si="5"/>
        <v>0</v>
      </c>
      <c r="CI8" s="31">
        <f t="shared" ca="1" si="5"/>
        <v>0</v>
      </c>
      <c r="CJ8" s="31">
        <f t="shared" ca="1" si="5"/>
        <v>0</v>
      </c>
      <c r="CK8" s="32">
        <f t="shared" ca="1" si="6"/>
        <v>0</v>
      </c>
      <c r="CL8" s="32">
        <f t="shared" ca="1" si="6"/>
        <v>0</v>
      </c>
      <c r="CM8" s="32">
        <f t="shared" ca="1" si="6"/>
        <v>0</v>
      </c>
      <c r="CN8" s="32">
        <f t="shared" ca="1" si="6"/>
        <v>0</v>
      </c>
      <c r="CO8" s="32">
        <f t="shared" ca="1" si="6"/>
        <v>0</v>
      </c>
      <c r="CP8" s="32">
        <f t="shared" ca="1" si="6"/>
        <v>0</v>
      </c>
      <c r="CQ8" s="32">
        <f t="shared" ca="1" si="6"/>
        <v>0</v>
      </c>
      <c r="CR8" s="32">
        <f t="shared" ca="1" si="6"/>
        <v>0</v>
      </c>
      <c r="CS8" s="32">
        <f t="shared" ca="1" si="6"/>
        <v>0</v>
      </c>
      <c r="CT8" s="32">
        <f t="shared" ca="1" si="6"/>
        <v>0</v>
      </c>
      <c r="CU8" s="32">
        <f t="shared" ca="1" si="6"/>
        <v>0</v>
      </c>
      <c r="CV8" s="32">
        <f t="shared" ca="1" si="6"/>
        <v>0</v>
      </c>
      <c r="CW8" s="31">
        <f t="shared" ca="1" si="7"/>
        <v>0</v>
      </c>
      <c r="CX8" s="31">
        <f t="shared" ca="1" si="7"/>
        <v>0</v>
      </c>
      <c r="CY8" s="31">
        <f t="shared" ca="1" si="7"/>
        <v>0</v>
      </c>
      <c r="CZ8" s="31">
        <f t="shared" ca="1" si="7"/>
        <v>0</v>
      </c>
      <c r="DA8" s="31">
        <f t="shared" ca="1" si="7"/>
        <v>0</v>
      </c>
      <c r="DB8" s="31">
        <f t="shared" ca="1" si="7"/>
        <v>0.02</v>
      </c>
      <c r="DC8" s="31">
        <f t="shared" ca="1" si="7"/>
        <v>0</v>
      </c>
      <c r="DD8" s="31">
        <f t="shared" ca="1" si="7"/>
        <v>0</v>
      </c>
      <c r="DE8" s="31">
        <f t="shared" ca="1" si="7"/>
        <v>0</v>
      </c>
      <c r="DF8" s="31">
        <f t="shared" ca="1" si="7"/>
        <v>0</v>
      </c>
      <c r="DG8" s="31">
        <f t="shared" ca="1" si="7"/>
        <v>0</v>
      </c>
      <c r="DH8" s="31">
        <f t="shared" ca="1" si="7"/>
        <v>0</v>
      </c>
      <c r="DI8" s="32">
        <f t="shared" ca="1" si="11"/>
        <v>0</v>
      </c>
      <c r="DJ8" s="32">
        <f t="shared" ca="1" si="8"/>
        <v>0</v>
      </c>
      <c r="DK8" s="32">
        <f t="shared" ca="1" si="8"/>
        <v>0</v>
      </c>
      <c r="DL8" s="32">
        <f t="shared" ca="1" si="8"/>
        <v>0</v>
      </c>
      <c r="DM8" s="32">
        <f t="shared" ca="1" si="8"/>
        <v>0</v>
      </c>
      <c r="DN8" s="32">
        <f t="shared" ca="1" si="8"/>
        <v>0</v>
      </c>
      <c r="DO8" s="32">
        <f t="shared" ca="1" si="8"/>
        <v>0</v>
      </c>
      <c r="DP8" s="32">
        <f t="shared" ca="1" si="8"/>
        <v>0</v>
      </c>
      <c r="DQ8" s="32">
        <f t="shared" ca="1" si="8"/>
        <v>0</v>
      </c>
      <c r="DR8" s="32">
        <f t="shared" ca="1" si="8"/>
        <v>0</v>
      </c>
      <c r="DS8" s="32">
        <f t="shared" ca="1" si="8"/>
        <v>0</v>
      </c>
      <c r="DT8" s="32">
        <f t="shared" ca="1" si="8"/>
        <v>0</v>
      </c>
      <c r="DU8" s="31">
        <f t="shared" ca="1" si="12"/>
        <v>0</v>
      </c>
      <c r="DV8" s="31">
        <f t="shared" ca="1" si="9"/>
        <v>0</v>
      </c>
      <c r="DW8" s="31">
        <f t="shared" ca="1" si="9"/>
        <v>0</v>
      </c>
      <c r="DX8" s="31">
        <f t="shared" ca="1" si="9"/>
        <v>0</v>
      </c>
      <c r="DY8" s="31">
        <f t="shared" ca="1" si="9"/>
        <v>0</v>
      </c>
      <c r="DZ8" s="31">
        <f t="shared" ca="1" si="9"/>
        <v>0.01</v>
      </c>
      <c r="EA8" s="31">
        <f t="shared" ca="1" si="9"/>
        <v>0</v>
      </c>
      <c r="EB8" s="31">
        <f t="shared" ca="1" si="9"/>
        <v>0</v>
      </c>
      <c r="EC8" s="31">
        <f t="shared" ca="1" si="9"/>
        <v>0</v>
      </c>
      <c r="ED8" s="31">
        <f t="shared" ca="1" si="9"/>
        <v>0</v>
      </c>
      <c r="EE8" s="31">
        <f t="shared" ca="1" si="9"/>
        <v>0</v>
      </c>
      <c r="EF8" s="31">
        <f t="shared" ca="1" si="9"/>
        <v>0</v>
      </c>
      <c r="EG8" s="32">
        <f t="shared" ca="1" si="13"/>
        <v>0</v>
      </c>
      <c r="EH8" s="32">
        <f t="shared" ca="1" si="10"/>
        <v>0</v>
      </c>
      <c r="EI8" s="32">
        <f t="shared" ca="1" si="10"/>
        <v>0</v>
      </c>
      <c r="EJ8" s="32">
        <f t="shared" ca="1" si="10"/>
        <v>0</v>
      </c>
      <c r="EK8" s="32">
        <f t="shared" ca="1" si="10"/>
        <v>0</v>
      </c>
      <c r="EL8" s="32">
        <f t="shared" ca="1" si="10"/>
        <v>0.03</v>
      </c>
      <c r="EM8" s="32">
        <f t="shared" ca="1" si="10"/>
        <v>0</v>
      </c>
      <c r="EN8" s="32">
        <f t="shared" ca="1" si="10"/>
        <v>0</v>
      </c>
      <c r="EO8" s="32">
        <f t="shared" ca="1" si="10"/>
        <v>0</v>
      </c>
      <c r="EP8" s="32">
        <f t="shared" ca="1" si="10"/>
        <v>0</v>
      </c>
      <c r="EQ8" s="32">
        <f t="shared" ca="1" si="10"/>
        <v>0</v>
      </c>
      <c r="ER8" s="32">
        <f t="shared" ca="1" si="10"/>
        <v>0</v>
      </c>
    </row>
    <row r="9" spans="1:148">
      <c r="A9" t="s">
        <v>433</v>
      </c>
      <c r="B9" s="1" t="s">
        <v>195</v>
      </c>
      <c r="C9" t="str">
        <f t="shared" ca="1" si="1"/>
        <v>0000035311</v>
      </c>
      <c r="D9" t="str">
        <f t="shared" ca="1" si="2"/>
        <v>FortisAlberta Reversing POD - Plamondon (353S)</v>
      </c>
      <c r="E9" s="51">
        <v>0</v>
      </c>
      <c r="F9" s="51">
        <v>0</v>
      </c>
      <c r="G9" s="51">
        <v>0</v>
      </c>
      <c r="H9" s="51">
        <v>0</v>
      </c>
      <c r="I9" s="51">
        <v>0</v>
      </c>
      <c r="J9" s="51">
        <v>0</v>
      </c>
      <c r="K9" s="51">
        <v>0</v>
      </c>
      <c r="L9" s="51">
        <v>0</v>
      </c>
      <c r="Q9" s="32">
        <v>0</v>
      </c>
      <c r="R9" s="32">
        <v>0</v>
      </c>
      <c r="S9" s="32">
        <v>0</v>
      </c>
      <c r="T9" s="32">
        <v>0</v>
      </c>
      <c r="U9" s="32">
        <v>0</v>
      </c>
      <c r="V9" s="32">
        <v>0</v>
      </c>
      <c r="W9" s="32">
        <v>0</v>
      </c>
      <c r="X9" s="32">
        <v>0</v>
      </c>
      <c r="Y9" s="32"/>
      <c r="Z9" s="32"/>
      <c r="AA9" s="32"/>
      <c r="AB9" s="32"/>
      <c r="AC9" s="2">
        <v>2.87</v>
      </c>
      <c r="AD9" s="2">
        <v>2.87</v>
      </c>
      <c r="AE9" s="2">
        <v>2.87</v>
      </c>
      <c r="AF9" s="2">
        <v>2.87</v>
      </c>
      <c r="AG9" s="2">
        <v>2.87</v>
      </c>
      <c r="AH9" s="2">
        <v>2.87</v>
      </c>
      <c r="AI9" s="2">
        <v>2.87</v>
      </c>
      <c r="AJ9" s="2">
        <v>2.87</v>
      </c>
      <c r="AO9" s="33">
        <v>0</v>
      </c>
      <c r="AP9" s="33">
        <v>0</v>
      </c>
      <c r="AQ9" s="33">
        <v>0</v>
      </c>
      <c r="AR9" s="33">
        <v>0</v>
      </c>
      <c r="AS9" s="33">
        <v>0</v>
      </c>
      <c r="AT9" s="33">
        <v>0</v>
      </c>
      <c r="AU9" s="33">
        <v>0</v>
      </c>
      <c r="AV9" s="33">
        <v>0</v>
      </c>
      <c r="AW9" s="33"/>
      <c r="AX9" s="33"/>
      <c r="AY9" s="33"/>
      <c r="AZ9" s="33"/>
      <c r="BA9" s="31">
        <f t="shared" si="3"/>
        <v>0</v>
      </c>
      <c r="BB9" s="31">
        <f t="shared" si="3"/>
        <v>0</v>
      </c>
      <c r="BC9" s="31">
        <f t="shared" si="3"/>
        <v>0</v>
      </c>
      <c r="BD9" s="31">
        <f t="shared" si="3"/>
        <v>0</v>
      </c>
      <c r="BE9" s="31">
        <f t="shared" si="3"/>
        <v>0</v>
      </c>
      <c r="BF9" s="31">
        <f t="shared" si="3"/>
        <v>0</v>
      </c>
      <c r="BG9" s="31">
        <f t="shared" si="3"/>
        <v>0</v>
      </c>
      <c r="BH9" s="31">
        <f t="shared" si="3"/>
        <v>0</v>
      </c>
      <c r="BI9" s="31">
        <f t="shared" si="3"/>
        <v>0</v>
      </c>
      <c r="BJ9" s="31">
        <f t="shared" si="3"/>
        <v>0</v>
      </c>
      <c r="BK9" s="31">
        <f t="shared" si="3"/>
        <v>0</v>
      </c>
      <c r="BL9" s="31">
        <f t="shared" si="3"/>
        <v>0</v>
      </c>
      <c r="BM9" s="6">
        <f t="shared" ca="1" si="4"/>
        <v>4.7500000000000001E-2</v>
      </c>
      <c r="BN9" s="6">
        <f t="shared" ca="1" si="4"/>
        <v>4.7500000000000001E-2</v>
      </c>
      <c r="BO9" s="6">
        <f t="shared" ca="1" si="4"/>
        <v>4.7500000000000001E-2</v>
      </c>
      <c r="BP9" s="6">
        <f t="shared" ca="1" si="4"/>
        <v>4.7500000000000001E-2</v>
      </c>
      <c r="BQ9" s="6">
        <f t="shared" ca="1" si="4"/>
        <v>4.7500000000000001E-2</v>
      </c>
      <c r="BR9" s="6">
        <f t="shared" ca="1" si="4"/>
        <v>4.7500000000000001E-2</v>
      </c>
      <c r="BS9" s="6">
        <f t="shared" ca="1" si="4"/>
        <v>4.7500000000000001E-2</v>
      </c>
      <c r="BT9" s="6">
        <f t="shared" ca="1" si="4"/>
        <v>4.7500000000000001E-2</v>
      </c>
      <c r="BU9" s="6">
        <f t="shared" ca="1" si="4"/>
        <v>4.7500000000000001E-2</v>
      </c>
      <c r="BV9" s="6">
        <f t="shared" ca="1" si="4"/>
        <v>4.7500000000000001E-2</v>
      </c>
      <c r="BW9" s="6">
        <f t="shared" ca="1" si="4"/>
        <v>4.7500000000000001E-2</v>
      </c>
      <c r="BX9" s="6">
        <f t="shared" ca="1" si="4"/>
        <v>4.7500000000000001E-2</v>
      </c>
      <c r="BY9" s="31">
        <f t="shared" ca="1" si="5"/>
        <v>0</v>
      </c>
      <c r="BZ9" s="31">
        <f t="shared" ca="1" si="5"/>
        <v>0</v>
      </c>
      <c r="CA9" s="31">
        <f t="shared" ca="1" si="5"/>
        <v>0</v>
      </c>
      <c r="CB9" s="31">
        <f t="shared" ca="1" si="5"/>
        <v>0</v>
      </c>
      <c r="CC9" s="31">
        <f t="shared" ca="1" si="5"/>
        <v>0</v>
      </c>
      <c r="CD9" s="31">
        <f t="shared" ca="1" si="5"/>
        <v>0</v>
      </c>
      <c r="CE9" s="31">
        <f t="shared" ca="1" si="5"/>
        <v>0</v>
      </c>
      <c r="CF9" s="31">
        <f t="shared" ca="1" si="5"/>
        <v>0</v>
      </c>
      <c r="CG9" s="31">
        <f t="shared" ca="1" si="5"/>
        <v>0</v>
      </c>
      <c r="CH9" s="31">
        <f t="shared" ca="1" si="5"/>
        <v>0</v>
      </c>
      <c r="CI9" s="31">
        <f t="shared" ca="1" si="5"/>
        <v>0</v>
      </c>
      <c r="CJ9" s="31">
        <f t="shared" ca="1" si="5"/>
        <v>0</v>
      </c>
      <c r="CK9" s="32">
        <f t="shared" ca="1" si="6"/>
        <v>0</v>
      </c>
      <c r="CL9" s="32">
        <f t="shared" ca="1" si="6"/>
        <v>0</v>
      </c>
      <c r="CM9" s="32">
        <f t="shared" ca="1" si="6"/>
        <v>0</v>
      </c>
      <c r="CN9" s="32">
        <f t="shared" ca="1" si="6"/>
        <v>0</v>
      </c>
      <c r="CO9" s="32">
        <f t="shared" ca="1" si="6"/>
        <v>0</v>
      </c>
      <c r="CP9" s="32">
        <f t="shared" ca="1" si="6"/>
        <v>0</v>
      </c>
      <c r="CQ9" s="32">
        <f t="shared" ca="1" si="6"/>
        <v>0</v>
      </c>
      <c r="CR9" s="32">
        <f t="shared" ca="1" si="6"/>
        <v>0</v>
      </c>
      <c r="CS9" s="32">
        <f t="shared" ca="1" si="6"/>
        <v>0</v>
      </c>
      <c r="CT9" s="32">
        <f t="shared" ca="1" si="6"/>
        <v>0</v>
      </c>
      <c r="CU9" s="32">
        <f t="shared" ca="1" si="6"/>
        <v>0</v>
      </c>
      <c r="CV9" s="32">
        <f t="shared" ca="1" si="6"/>
        <v>0</v>
      </c>
      <c r="CW9" s="31">
        <f t="shared" ca="1" si="7"/>
        <v>0</v>
      </c>
      <c r="CX9" s="31">
        <f t="shared" ca="1" si="7"/>
        <v>0</v>
      </c>
      <c r="CY9" s="31">
        <f t="shared" ca="1" si="7"/>
        <v>0</v>
      </c>
      <c r="CZ9" s="31">
        <f t="shared" ca="1" si="7"/>
        <v>0</v>
      </c>
      <c r="DA9" s="31">
        <f t="shared" ca="1" si="7"/>
        <v>0</v>
      </c>
      <c r="DB9" s="31">
        <f t="shared" ca="1" si="7"/>
        <v>0</v>
      </c>
      <c r="DC9" s="31">
        <f t="shared" ca="1" si="7"/>
        <v>0</v>
      </c>
      <c r="DD9" s="31">
        <f t="shared" ca="1" si="7"/>
        <v>0</v>
      </c>
      <c r="DE9" s="31">
        <f t="shared" ca="1" si="7"/>
        <v>0</v>
      </c>
      <c r="DF9" s="31">
        <f t="shared" ca="1" si="7"/>
        <v>0</v>
      </c>
      <c r="DG9" s="31">
        <f t="shared" ca="1" si="7"/>
        <v>0</v>
      </c>
      <c r="DH9" s="31">
        <f t="shared" ca="1" si="7"/>
        <v>0</v>
      </c>
      <c r="DI9" s="32">
        <f t="shared" ca="1" si="11"/>
        <v>0</v>
      </c>
      <c r="DJ9" s="32">
        <f t="shared" ca="1" si="8"/>
        <v>0</v>
      </c>
      <c r="DK9" s="32">
        <f t="shared" ca="1" si="8"/>
        <v>0</v>
      </c>
      <c r="DL9" s="32">
        <f t="shared" ca="1" si="8"/>
        <v>0</v>
      </c>
      <c r="DM9" s="32">
        <f t="shared" ca="1" si="8"/>
        <v>0</v>
      </c>
      <c r="DN9" s="32">
        <f t="shared" ca="1" si="8"/>
        <v>0</v>
      </c>
      <c r="DO9" s="32">
        <f t="shared" ca="1" si="8"/>
        <v>0</v>
      </c>
      <c r="DP9" s="32">
        <f t="shared" ca="1" si="8"/>
        <v>0</v>
      </c>
      <c r="DQ9" s="32">
        <f t="shared" ca="1" si="8"/>
        <v>0</v>
      </c>
      <c r="DR9" s="32">
        <f t="shared" ca="1" si="8"/>
        <v>0</v>
      </c>
      <c r="DS9" s="32">
        <f t="shared" ca="1" si="8"/>
        <v>0</v>
      </c>
      <c r="DT9" s="32">
        <f t="shared" ca="1" si="8"/>
        <v>0</v>
      </c>
      <c r="DU9" s="31">
        <f t="shared" ca="1" si="12"/>
        <v>0</v>
      </c>
      <c r="DV9" s="31">
        <f t="shared" ca="1" si="9"/>
        <v>0</v>
      </c>
      <c r="DW9" s="31">
        <f t="shared" ca="1" si="9"/>
        <v>0</v>
      </c>
      <c r="DX9" s="31">
        <f t="shared" ca="1" si="9"/>
        <v>0</v>
      </c>
      <c r="DY9" s="31">
        <f t="shared" ca="1" si="9"/>
        <v>0</v>
      </c>
      <c r="DZ9" s="31">
        <f t="shared" ca="1" si="9"/>
        <v>0</v>
      </c>
      <c r="EA9" s="31">
        <f t="shared" ca="1" si="9"/>
        <v>0</v>
      </c>
      <c r="EB9" s="31">
        <f t="shared" ca="1" si="9"/>
        <v>0</v>
      </c>
      <c r="EC9" s="31">
        <f t="shared" ca="1" si="9"/>
        <v>0</v>
      </c>
      <c r="ED9" s="31">
        <f t="shared" ca="1" si="9"/>
        <v>0</v>
      </c>
      <c r="EE9" s="31">
        <f t="shared" ca="1" si="9"/>
        <v>0</v>
      </c>
      <c r="EF9" s="31">
        <f t="shared" ca="1" si="9"/>
        <v>0</v>
      </c>
      <c r="EG9" s="32">
        <f t="shared" ca="1" si="13"/>
        <v>0</v>
      </c>
      <c r="EH9" s="32">
        <f t="shared" ca="1" si="10"/>
        <v>0</v>
      </c>
      <c r="EI9" s="32">
        <f t="shared" ca="1" si="10"/>
        <v>0</v>
      </c>
      <c r="EJ9" s="32">
        <f t="shared" ca="1" si="10"/>
        <v>0</v>
      </c>
      <c r="EK9" s="32">
        <f t="shared" ca="1" si="10"/>
        <v>0</v>
      </c>
      <c r="EL9" s="32">
        <f t="shared" ca="1" si="10"/>
        <v>0</v>
      </c>
      <c r="EM9" s="32">
        <f t="shared" ca="1" si="10"/>
        <v>0</v>
      </c>
      <c r="EN9" s="32">
        <f t="shared" ca="1" si="10"/>
        <v>0</v>
      </c>
      <c r="EO9" s="32">
        <f t="shared" ca="1" si="10"/>
        <v>0</v>
      </c>
      <c r="EP9" s="32">
        <f t="shared" ca="1" si="10"/>
        <v>0</v>
      </c>
      <c r="EQ9" s="32">
        <f t="shared" ca="1" si="10"/>
        <v>0</v>
      </c>
      <c r="ER9" s="32">
        <f t="shared" ca="1" si="10"/>
        <v>0</v>
      </c>
    </row>
    <row r="10" spans="1:148">
      <c r="A10" t="s">
        <v>433</v>
      </c>
      <c r="B10" s="1" t="s">
        <v>153</v>
      </c>
      <c r="C10" t="str">
        <f t="shared" ca="1" si="1"/>
        <v>0000038511</v>
      </c>
      <c r="D10" t="str">
        <f t="shared" ca="1" si="2"/>
        <v>FortisAlberta Reversing POD - Spring Coulee (385S)</v>
      </c>
      <c r="E10" s="51">
        <v>0</v>
      </c>
      <c r="F10" s="51">
        <v>0</v>
      </c>
      <c r="G10" s="51">
        <v>0</v>
      </c>
      <c r="H10" s="51">
        <v>0</v>
      </c>
      <c r="I10" s="51">
        <v>0</v>
      </c>
      <c r="J10" s="51">
        <v>0</v>
      </c>
      <c r="K10" s="51">
        <v>0</v>
      </c>
      <c r="L10" s="51">
        <v>0</v>
      </c>
      <c r="M10" s="51">
        <v>0</v>
      </c>
      <c r="N10" s="51">
        <v>0</v>
      </c>
      <c r="O10" s="51">
        <v>0</v>
      </c>
      <c r="P10" s="51">
        <v>0</v>
      </c>
      <c r="Q10" s="32">
        <v>0</v>
      </c>
      <c r="R10" s="32">
        <v>0</v>
      </c>
      <c r="S10" s="32">
        <v>0</v>
      </c>
      <c r="T10" s="32">
        <v>0</v>
      </c>
      <c r="U10" s="32">
        <v>0</v>
      </c>
      <c r="V10" s="32">
        <v>0</v>
      </c>
      <c r="W10" s="32">
        <v>0</v>
      </c>
      <c r="X10" s="32">
        <v>0</v>
      </c>
      <c r="Y10" s="32">
        <v>0</v>
      </c>
      <c r="Z10" s="32">
        <v>0</v>
      </c>
      <c r="AA10" s="32">
        <v>0</v>
      </c>
      <c r="AB10" s="32">
        <v>0</v>
      </c>
      <c r="AC10" s="2">
        <v>0.36</v>
      </c>
      <c r="AD10" s="2">
        <v>0.36</v>
      </c>
      <c r="AE10" s="2">
        <v>0.36</v>
      </c>
      <c r="AF10" s="2">
        <v>0.36</v>
      </c>
      <c r="AG10" s="2">
        <v>0.36</v>
      </c>
      <c r="AH10" s="2">
        <v>0.36</v>
      </c>
      <c r="AI10" s="2">
        <v>0.36</v>
      </c>
      <c r="AJ10" s="2">
        <v>0.36</v>
      </c>
      <c r="AK10" s="2">
        <v>0.36</v>
      </c>
      <c r="AL10" s="2">
        <v>0.36</v>
      </c>
      <c r="AM10" s="2">
        <v>0.36</v>
      </c>
      <c r="AN10" s="2">
        <v>0.36</v>
      </c>
      <c r="AO10" s="33">
        <v>0</v>
      </c>
      <c r="AP10" s="33">
        <v>0</v>
      </c>
      <c r="AQ10" s="33">
        <v>0</v>
      </c>
      <c r="AR10" s="33">
        <v>0</v>
      </c>
      <c r="AS10" s="33">
        <v>0</v>
      </c>
      <c r="AT10" s="33">
        <v>0</v>
      </c>
      <c r="AU10" s="33">
        <v>0</v>
      </c>
      <c r="AV10" s="33">
        <v>0</v>
      </c>
      <c r="AW10" s="33">
        <v>0</v>
      </c>
      <c r="AX10" s="33">
        <v>0</v>
      </c>
      <c r="AY10" s="33">
        <v>0</v>
      </c>
      <c r="AZ10" s="33">
        <v>0</v>
      </c>
      <c r="BA10" s="31">
        <f t="shared" si="3"/>
        <v>0</v>
      </c>
      <c r="BB10" s="31">
        <f t="shared" si="3"/>
        <v>0</v>
      </c>
      <c r="BC10" s="31">
        <f t="shared" si="3"/>
        <v>0</v>
      </c>
      <c r="BD10" s="31">
        <f t="shared" si="3"/>
        <v>0</v>
      </c>
      <c r="BE10" s="31">
        <f t="shared" si="3"/>
        <v>0</v>
      </c>
      <c r="BF10" s="31">
        <f t="shared" si="3"/>
        <v>0</v>
      </c>
      <c r="BG10" s="31">
        <f t="shared" si="3"/>
        <v>0</v>
      </c>
      <c r="BH10" s="31">
        <f t="shared" si="3"/>
        <v>0</v>
      </c>
      <c r="BI10" s="31">
        <f t="shared" si="3"/>
        <v>0</v>
      </c>
      <c r="BJ10" s="31">
        <f t="shared" si="3"/>
        <v>0</v>
      </c>
      <c r="BK10" s="31">
        <f t="shared" si="3"/>
        <v>0</v>
      </c>
      <c r="BL10" s="31">
        <f t="shared" si="3"/>
        <v>0</v>
      </c>
      <c r="BM10" s="6">
        <f t="shared" ca="1" si="4"/>
        <v>-7.4999999999999997E-3</v>
      </c>
      <c r="BN10" s="6">
        <f t="shared" ca="1" si="4"/>
        <v>-7.4999999999999997E-3</v>
      </c>
      <c r="BO10" s="6">
        <f t="shared" ca="1" si="4"/>
        <v>-7.4999999999999997E-3</v>
      </c>
      <c r="BP10" s="6">
        <f t="shared" ca="1" si="4"/>
        <v>-7.4999999999999997E-3</v>
      </c>
      <c r="BQ10" s="6">
        <f t="shared" ca="1" si="4"/>
        <v>-7.4999999999999997E-3</v>
      </c>
      <c r="BR10" s="6">
        <f t="shared" ca="1" si="4"/>
        <v>-7.4999999999999997E-3</v>
      </c>
      <c r="BS10" s="6">
        <f t="shared" ca="1" si="4"/>
        <v>-7.4999999999999997E-3</v>
      </c>
      <c r="BT10" s="6">
        <f t="shared" ca="1" si="4"/>
        <v>-7.4999999999999997E-3</v>
      </c>
      <c r="BU10" s="6">
        <f t="shared" ca="1" si="4"/>
        <v>-7.4999999999999997E-3</v>
      </c>
      <c r="BV10" s="6">
        <f t="shared" ca="1" si="4"/>
        <v>-7.4999999999999997E-3</v>
      </c>
      <c r="BW10" s="6">
        <f t="shared" ca="1" si="4"/>
        <v>-7.4999999999999997E-3</v>
      </c>
      <c r="BX10" s="6">
        <f t="shared" ca="1" si="4"/>
        <v>-7.4999999999999997E-3</v>
      </c>
      <c r="BY10" s="31">
        <f t="shared" ca="1" si="5"/>
        <v>0</v>
      </c>
      <c r="BZ10" s="31">
        <f t="shared" ca="1" si="5"/>
        <v>0</v>
      </c>
      <c r="CA10" s="31">
        <f t="shared" ca="1" si="5"/>
        <v>0</v>
      </c>
      <c r="CB10" s="31">
        <f t="shared" ca="1" si="5"/>
        <v>0</v>
      </c>
      <c r="CC10" s="31">
        <f t="shared" ca="1" si="5"/>
        <v>0</v>
      </c>
      <c r="CD10" s="31">
        <f t="shared" ca="1" si="5"/>
        <v>0</v>
      </c>
      <c r="CE10" s="31">
        <f t="shared" ca="1" si="5"/>
        <v>0</v>
      </c>
      <c r="CF10" s="31">
        <f t="shared" ca="1" si="5"/>
        <v>0</v>
      </c>
      <c r="CG10" s="31">
        <f t="shared" ca="1" si="5"/>
        <v>0</v>
      </c>
      <c r="CH10" s="31">
        <f t="shared" ca="1" si="5"/>
        <v>0</v>
      </c>
      <c r="CI10" s="31">
        <f t="shared" ca="1" si="5"/>
        <v>0</v>
      </c>
      <c r="CJ10" s="31">
        <f t="shared" ca="1" si="5"/>
        <v>0</v>
      </c>
      <c r="CK10" s="32">
        <f t="shared" ca="1" si="6"/>
        <v>0</v>
      </c>
      <c r="CL10" s="32">
        <f t="shared" ca="1" si="6"/>
        <v>0</v>
      </c>
      <c r="CM10" s="32">
        <f t="shared" ca="1" si="6"/>
        <v>0</v>
      </c>
      <c r="CN10" s="32">
        <f t="shared" ca="1" si="6"/>
        <v>0</v>
      </c>
      <c r="CO10" s="32">
        <f t="shared" ca="1" si="6"/>
        <v>0</v>
      </c>
      <c r="CP10" s="32">
        <f t="shared" ca="1" si="6"/>
        <v>0</v>
      </c>
      <c r="CQ10" s="32">
        <f t="shared" ca="1" si="6"/>
        <v>0</v>
      </c>
      <c r="CR10" s="32">
        <f t="shared" ca="1" si="6"/>
        <v>0</v>
      </c>
      <c r="CS10" s="32">
        <f t="shared" ca="1" si="6"/>
        <v>0</v>
      </c>
      <c r="CT10" s="32">
        <f t="shared" ca="1" si="6"/>
        <v>0</v>
      </c>
      <c r="CU10" s="32">
        <f t="shared" ca="1" si="6"/>
        <v>0</v>
      </c>
      <c r="CV10" s="32">
        <f t="shared" ca="1" si="6"/>
        <v>0</v>
      </c>
      <c r="CW10" s="31">
        <f t="shared" ca="1" si="7"/>
        <v>0</v>
      </c>
      <c r="CX10" s="31">
        <f t="shared" ca="1" si="7"/>
        <v>0</v>
      </c>
      <c r="CY10" s="31">
        <f t="shared" ca="1" si="7"/>
        <v>0</v>
      </c>
      <c r="CZ10" s="31">
        <f t="shared" ca="1" si="7"/>
        <v>0</v>
      </c>
      <c r="DA10" s="31">
        <f t="shared" ca="1" si="7"/>
        <v>0</v>
      </c>
      <c r="DB10" s="31">
        <f t="shared" ca="1" si="7"/>
        <v>0</v>
      </c>
      <c r="DC10" s="31">
        <f t="shared" ca="1" si="7"/>
        <v>0</v>
      </c>
      <c r="DD10" s="31">
        <f t="shared" ca="1" si="7"/>
        <v>0</v>
      </c>
      <c r="DE10" s="31">
        <f t="shared" ca="1" si="7"/>
        <v>0</v>
      </c>
      <c r="DF10" s="31">
        <f t="shared" ca="1" si="7"/>
        <v>0</v>
      </c>
      <c r="DG10" s="31">
        <f t="shared" ca="1" si="7"/>
        <v>0</v>
      </c>
      <c r="DH10" s="31">
        <f t="shared" ca="1" si="7"/>
        <v>0</v>
      </c>
      <c r="DI10" s="32">
        <f t="shared" ca="1" si="11"/>
        <v>0</v>
      </c>
      <c r="DJ10" s="32">
        <f t="shared" ca="1" si="8"/>
        <v>0</v>
      </c>
      <c r="DK10" s="32">
        <f t="shared" ca="1" si="8"/>
        <v>0</v>
      </c>
      <c r="DL10" s="32">
        <f t="shared" ca="1" si="8"/>
        <v>0</v>
      </c>
      <c r="DM10" s="32">
        <f t="shared" ca="1" si="8"/>
        <v>0</v>
      </c>
      <c r="DN10" s="32">
        <f t="shared" ca="1" si="8"/>
        <v>0</v>
      </c>
      <c r="DO10" s="32">
        <f t="shared" ca="1" si="8"/>
        <v>0</v>
      </c>
      <c r="DP10" s="32">
        <f t="shared" ca="1" si="8"/>
        <v>0</v>
      </c>
      <c r="DQ10" s="32">
        <f t="shared" ca="1" si="8"/>
        <v>0</v>
      </c>
      <c r="DR10" s="32">
        <f t="shared" ca="1" si="8"/>
        <v>0</v>
      </c>
      <c r="DS10" s="32">
        <f t="shared" ca="1" si="8"/>
        <v>0</v>
      </c>
      <c r="DT10" s="32">
        <f t="shared" ca="1" si="8"/>
        <v>0</v>
      </c>
      <c r="DU10" s="31">
        <f t="shared" ca="1" si="12"/>
        <v>0</v>
      </c>
      <c r="DV10" s="31">
        <f t="shared" ca="1" si="9"/>
        <v>0</v>
      </c>
      <c r="DW10" s="31">
        <f t="shared" ca="1" si="9"/>
        <v>0</v>
      </c>
      <c r="DX10" s="31">
        <f t="shared" ca="1" si="9"/>
        <v>0</v>
      </c>
      <c r="DY10" s="31">
        <f t="shared" ca="1" si="9"/>
        <v>0</v>
      </c>
      <c r="DZ10" s="31">
        <f t="shared" ca="1" si="9"/>
        <v>0</v>
      </c>
      <c r="EA10" s="31">
        <f t="shared" ca="1" si="9"/>
        <v>0</v>
      </c>
      <c r="EB10" s="31">
        <f t="shared" ca="1" si="9"/>
        <v>0</v>
      </c>
      <c r="EC10" s="31">
        <f t="shared" ca="1" si="9"/>
        <v>0</v>
      </c>
      <c r="ED10" s="31">
        <f t="shared" ca="1" si="9"/>
        <v>0</v>
      </c>
      <c r="EE10" s="31">
        <f t="shared" ca="1" si="9"/>
        <v>0</v>
      </c>
      <c r="EF10" s="31">
        <f t="shared" ca="1" si="9"/>
        <v>0</v>
      </c>
      <c r="EG10" s="32">
        <f t="shared" ca="1" si="13"/>
        <v>0</v>
      </c>
      <c r="EH10" s="32">
        <f t="shared" ca="1" si="10"/>
        <v>0</v>
      </c>
      <c r="EI10" s="32">
        <f t="shared" ca="1" si="10"/>
        <v>0</v>
      </c>
      <c r="EJ10" s="32">
        <f t="shared" ca="1" si="10"/>
        <v>0</v>
      </c>
      <c r="EK10" s="32">
        <f t="shared" ca="1" si="10"/>
        <v>0</v>
      </c>
      <c r="EL10" s="32">
        <f t="shared" ca="1" si="10"/>
        <v>0</v>
      </c>
      <c r="EM10" s="32">
        <f t="shared" ca="1" si="10"/>
        <v>0</v>
      </c>
      <c r="EN10" s="32">
        <f t="shared" ca="1" si="10"/>
        <v>0</v>
      </c>
      <c r="EO10" s="32">
        <f t="shared" ca="1" si="10"/>
        <v>0</v>
      </c>
      <c r="EP10" s="32">
        <f t="shared" ca="1" si="10"/>
        <v>0</v>
      </c>
      <c r="EQ10" s="32">
        <f t="shared" ca="1" si="10"/>
        <v>0</v>
      </c>
      <c r="ER10" s="32">
        <f t="shared" ca="1" si="10"/>
        <v>0</v>
      </c>
    </row>
    <row r="11" spans="1:148">
      <c r="A11" t="s">
        <v>433</v>
      </c>
      <c r="B11" s="1" t="s">
        <v>154</v>
      </c>
      <c r="C11" t="str">
        <f t="shared" ca="1" si="1"/>
        <v>0000039611</v>
      </c>
      <c r="D11" t="str">
        <f t="shared" ca="1" si="2"/>
        <v>FortisAlberta Reversing POD - Pincher Creek (396S)</v>
      </c>
      <c r="E11" s="51">
        <v>610.15279999999996</v>
      </c>
      <c r="F11" s="51">
        <v>398.27370000000002</v>
      </c>
      <c r="G11" s="51">
        <v>428.59159269999998</v>
      </c>
      <c r="H11" s="51">
        <v>648.36500000000001</v>
      </c>
      <c r="I11" s="51">
        <v>706.35080000000005</v>
      </c>
      <c r="J11" s="51">
        <v>560.19650000000001</v>
      </c>
      <c r="K11" s="51">
        <v>187.29599999999999</v>
      </c>
      <c r="L11" s="51">
        <v>314.38843500000002</v>
      </c>
      <c r="M11" s="51">
        <v>708.19137499999999</v>
      </c>
      <c r="N11" s="51">
        <v>751.22363010000004</v>
      </c>
      <c r="O11" s="51">
        <v>2612.9015862000001</v>
      </c>
      <c r="P11" s="51">
        <v>965.39230699999996</v>
      </c>
      <c r="Q11" s="32">
        <v>31335.8</v>
      </c>
      <c r="R11" s="32">
        <v>15047.65</v>
      </c>
      <c r="S11" s="32">
        <v>13317.43</v>
      </c>
      <c r="T11" s="32">
        <v>14823.24</v>
      </c>
      <c r="U11" s="32">
        <v>23131.91</v>
      </c>
      <c r="V11" s="32">
        <v>14080.54</v>
      </c>
      <c r="W11" s="32">
        <v>4764.59</v>
      </c>
      <c r="X11" s="32">
        <v>10342.969999999999</v>
      </c>
      <c r="Y11" s="32">
        <v>27854.73</v>
      </c>
      <c r="Z11" s="32">
        <v>20373.98</v>
      </c>
      <c r="AA11" s="32">
        <v>104832.75</v>
      </c>
      <c r="AB11" s="32">
        <v>32830.870000000003</v>
      </c>
      <c r="AC11" s="2">
        <v>1.52</v>
      </c>
      <c r="AD11" s="2">
        <v>1.52</v>
      </c>
      <c r="AE11" s="2">
        <v>1.52</v>
      </c>
      <c r="AF11" s="2">
        <v>1.52</v>
      </c>
      <c r="AG11" s="2">
        <v>1.52</v>
      </c>
      <c r="AH11" s="2">
        <v>1.52</v>
      </c>
      <c r="AI11" s="2">
        <v>1.52</v>
      </c>
      <c r="AJ11" s="2">
        <v>1.52</v>
      </c>
      <c r="AK11" s="2">
        <v>1.82</v>
      </c>
      <c r="AL11" s="2">
        <v>1.82</v>
      </c>
      <c r="AM11" s="2">
        <v>1.82</v>
      </c>
      <c r="AN11" s="2">
        <v>1.82</v>
      </c>
      <c r="AO11" s="33">
        <v>476.3</v>
      </c>
      <c r="AP11" s="33">
        <v>228.72</v>
      </c>
      <c r="AQ11" s="33">
        <v>202.42</v>
      </c>
      <c r="AR11" s="33">
        <v>225.31</v>
      </c>
      <c r="AS11" s="33">
        <v>351.61</v>
      </c>
      <c r="AT11" s="33">
        <v>214.02</v>
      </c>
      <c r="AU11" s="33">
        <v>72.42</v>
      </c>
      <c r="AV11" s="33">
        <v>157.21</v>
      </c>
      <c r="AW11" s="33">
        <v>506.96</v>
      </c>
      <c r="AX11" s="33">
        <v>370.81</v>
      </c>
      <c r="AY11" s="33">
        <v>1907.96</v>
      </c>
      <c r="AZ11" s="33">
        <v>597.52</v>
      </c>
      <c r="BA11" s="31">
        <f t="shared" si="3"/>
        <v>-9.4</v>
      </c>
      <c r="BB11" s="31">
        <f t="shared" si="3"/>
        <v>-4.51</v>
      </c>
      <c r="BC11" s="31">
        <f t="shared" si="3"/>
        <v>-4</v>
      </c>
      <c r="BD11" s="31">
        <f t="shared" si="3"/>
        <v>-5.93</v>
      </c>
      <c r="BE11" s="31">
        <f t="shared" si="3"/>
        <v>-9.25</v>
      </c>
      <c r="BF11" s="31">
        <f t="shared" si="3"/>
        <v>-5.63</v>
      </c>
      <c r="BG11" s="31">
        <f t="shared" si="3"/>
        <v>0</v>
      </c>
      <c r="BH11" s="31">
        <f t="shared" si="3"/>
        <v>0</v>
      </c>
      <c r="BI11" s="31">
        <f t="shared" si="3"/>
        <v>0</v>
      </c>
      <c r="BJ11" s="31">
        <f t="shared" si="3"/>
        <v>-24.45</v>
      </c>
      <c r="BK11" s="31">
        <f t="shared" si="3"/>
        <v>-125.8</v>
      </c>
      <c r="BL11" s="31">
        <f t="shared" si="3"/>
        <v>-39.4</v>
      </c>
      <c r="BM11" s="6">
        <f t="shared" ca="1" si="4"/>
        <v>8.2699999999999996E-2</v>
      </c>
      <c r="BN11" s="6">
        <f t="shared" ca="1" si="4"/>
        <v>8.2699999999999996E-2</v>
      </c>
      <c r="BO11" s="6">
        <f t="shared" ca="1" si="4"/>
        <v>8.2699999999999996E-2</v>
      </c>
      <c r="BP11" s="6">
        <f t="shared" ca="1" si="4"/>
        <v>8.2699999999999996E-2</v>
      </c>
      <c r="BQ11" s="6">
        <f t="shared" ca="1" si="4"/>
        <v>8.2699999999999996E-2</v>
      </c>
      <c r="BR11" s="6">
        <f t="shared" ca="1" si="4"/>
        <v>8.2699999999999996E-2</v>
      </c>
      <c r="BS11" s="6">
        <f t="shared" ca="1" si="4"/>
        <v>8.2699999999999996E-2</v>
      </c>
      <c r="BT11" s="6">
        <f t="shared" ca="1" si="4"/>
        <v>8.2699999999999996E-2</v>
      </c>
      <c r="BU11" s="6">
        <f t="shared" ca="1" si="4"/>
        <v>8.2699999999999996E-2</v>
      </c>
      <c r="BV11" s="6">
        <f t="shared" ca="1" si="4"/>
        <v>8.2699999999999996E-2</v>
      </c>
      <c r="BW11" s="6">
        <f t="shared" ca="1" si="4"/>
        <v>8.2699999999999996E-2</v>
      </c>
      <c r="BX11" s="6">
        <f t="shared" ca="1" si="4"/>
        <v>8.2699999999999996E-2</v>
      </c>
      <c r="BY11" s="31">
        <f t="shared" ca="1" si="5"/>
        <v>2591.4699999999998</v>
      </c>
      <c r="BZ11" s="31">
        <f t="shared" ca="1" si="5"/>
        <v>1244.44</v>
      </c>
      <c r="CA11" s="31">
        <f t="shared" ca="1" si="5"/>
        <v>1101.3499999999999</v>
      </c>
      <c r="CB11" s="31">
        <f t="shared" ca="1" si="5"/>
        <v>1225.8800000000001</v>
      </c>
      <c r="CC11" s="31">
        <f t="shared" ca="1" si="5"/>
        <v>1913.01</v>
      </c>
      <c r="CD11" s="31">
        <f t="shared" ca="1" si="5"/>
        <v>1164.46</v>
      </c>
      <c r="CE11" s="31">
        <f t="shared" ca="1" si="5"/>
        <v>394.03</v>
      </c>
      <c r="CF11" s="31">
        <f t="shared" ca="1" si="5"/>
        <v>855.36</v>
      </c>
      <c r="CG11" s="31">
        <f t="shared" ca="1" si="5"/>
        <v>2303.59</v>
      </c>
      <c r="CH11" s="31">
        <f t="shared" ca="1" si="5"/>
        <v>1684.93</v>
      </c>
      <c r="CI11" s="31">
        <f t="shared" ca="1" si="5"/>
        <v>8669.67</v>
      </c>
      <c r="CJ11" s="31">
        <f t="shared" ca="1" si="5"/>
        <v>2715.11</v>
      </c>
      <c r="CK11" s="32">
        <f t="shared" ca="1" si="6"/>
        <v>78.34</v>
      </c>
      <c r="CL11" s="32">
        <f t="shared" ca="1" si="6"/>
        <v>37.619999999999997</v>
      </c>
      <c r="CM11" s="32">
        <f t="shared" ca="1" si="6"/>
        <v>33.29</v>
      </c>
      <c r="CN11" s="32">
        <f t="shared" ca="1" si="6"/>
        <v>37.06</v>
      </c>
      <c r="CO11" s="32">
        <f t="shared" ca="1" si="6"/>
        <v>57.83</v>
      </c>
      <c r="CP11" s="32">
        <f t="shared" ca="1" si="6"/>
        <v>35.200000000000003</v>
      </c>
      <c r="CQ11" s="32">
        <f t="shared" ca="1" si="6"/>
        <v>11.91</v>
      </c>
      <c r="CR11" s="32">
        <f t="shared" ca="1" si="6"/>
        <v>25.86</v>
      </c>
      <c r="CS11" s="32">
        <f t="shared" ca="1" si="6"/>
        <v>69.64</v>
      </c>
      <c r="CT11" s="32">
        <f t="shared" ca="1" si="6"/>
        <v>50.93</v>
      </c>
      <c r="CU11" s="32">
        <f t="shared" ca="1" si="6"/>
        <v>262.08</v>
      </c>
      <c r="CV11" s="32">
        <f t="shared" ca="1" si="6"/>
        <v>82.08</v>
      </c>
      <c r="CW11" s="31">
        <f t="shared" ca="1" si="7"/>
        <v>2202.91</v>
      </c>
      <c r="CX11" s="31">
        <f t="shared" ca="1" si="7"/>
        <v>1057.8499999999999</v>
      </c>
      <c r="CY11" s="31">
        <f t="shared" ca="1" si="7"/>
        <v>936.21999999999991</v>
      </c>
      <c r="CZ11" s="31">
        <f t="shared" ca="1" si="7"/>
        <v>1043.5600000000002</v>
      </c>
      <c r="DA11" s="31">
        <f t="shared" ca="1" si="7"/>
        <v>1628.48</v>
      </c>
      <c r="DB11" s="31">
        <f t="shared" ca="1" si="7"/>
        <v>991.2700000000001</v>
      </c>
      <c r="DC11" s="31">
        <f t="shared" ca="1" si="7"/>
        <v>333.52</v>
      </c>
      <c r="DD11" s="31">
        <f t="shared" ca="1" si="7"/>
        <v>724.01</v>
      </c>
      <c r="DE11" s="31">
        <f t="shared" ca="1" si="7"/>
        <v>1866.27</v>
      </c>
      <c r="DF11" s="31">
        <f t="shared" ca="1" si="7"/>
        <v>1389.5000000000002</v>
      </c>
      <c r="DG11" s="31">
        <f t="shared" ca="1" si="7"/>
        <v>7149.59</v>
      </c>
      <c r="DH11" s="31">
        <f t="shared" ca="1" si="7"/>
        <v>2239.0700000000002</v>
      </c>
      <c r="DI11" s="32">
        <f t="shared" ca="1" si="11"/>
        <v>110.15</v>
      </c>
      <c r="DJ11" s="32">
        <f t="shared" ca="1" si="8"/>
        <v>52.89</v>
      </c>
      <c r="DK11" s="32">
        <f t="shared" ca="1" si="8"/>
        <v>46.81</v>
      </c>
      <c r="DL11" s="32">
        <f t="shared" ca="1" si="8"/>
        <v>52.18</v>
      </c>
      <c r="DM11" s="32">
        <f t="shared" ca="1" si="8"/>
        <v>81.42</v>
      </c>
      <c r="DN11" s="32">
        <f t="shared" ca="1" si="8"/>
        <v>49.56</v>
      </c>
      <c r="DO11" s="32">
        <f t="shared" ca="1" si="8"/>
        <v>16.68</v>
      </c>
      <c r="DP11" s="32">
        <f t="shared" ca="1" si="8"/>
        <v>36.200000000000003</v>
      </c>
      <c r="DQ11" s="32">
        <f t="shared" ca="1" si="8"/>
        <v>93.31</v>
      </c>
      <c r="DR11" s="32">
        <f t="shared" ca="1" si="8"/>
        <v>69.48</v>
      </c>
      <c r="DS11" s="32">
        <f t="shared" ca="1" si="8"/>
        <v>357.48</v>
      </c>
      <c r="DT11" s="32">
        <f t="shared" ca="1" si="8"/>
        <v>111.95</v>
      </c>
      <c r="DU11" s="31">
        <f t="shared" ca="1" si="12"/>
        <v>709.71</v>
      </c>
      <c r="DV11" s="31">
        <f t="shared" ca="1" si="9"/>
        <v>338.34</v>
      </c>
      <c r="DW11" s="31">
        <f t="shared" ca="1" si="9"/>
        <v>297.45999999999998</v>
      </c>
      <c r="DX11" s="31">
        <f t="shared" ca="1" si="9"/>
        <v>329.57</v>
      </c>
      <c r="DY11" s="31">
        <f t="shared" ca="1" si="9"/>
        <v>511.62</v>
      </c>
      <c r="DZ11" s="31">
        <f t="shared" ca="1" si="9"/>
        <v>309.74</v>
      </c>
      <c r="EA11" s="31">
        <f t="shared" ca="1" si="9"/>
        <v>103.67</v>
      </c>
      <c r="EB11" s="31">
        <f t="shared" ca="1" si="9"/>
        <v>223.81</v>
      </c>
      <c r="EC11" s="31">
        <f t="shared" ca="1" si="9"/>
        <v>573.75</v>
      </c>
      <c r="ED11" s="31">
        <f t="shared" ca="1" si="9"/>
        <v>424.89</v>
      </c>
      <c r="EE11" s="31">
        <f t="shared" ca="1" si="9"/>
        <v>2174.1</v>
      </c>
      <c r="EF11" s="31">
        <f t="shared" ca="1" si="9"/>
        <v>677.19</v>
      </c>
      <c r="EG11" s="32">
        <f t="shared" ca="1" si="13"/>
        <v>3022.77</v>
      </c>
      <c r="EH11" s="32">
        <f t="shared" ca="1" si="10"/>
        <v>1449.08</v>
      </c>
      <c r="EI11" s="32">
        <f t="shared" ca="1" si="10"/>
        <v>1280.49</v>
      </c>
      <c r="EJ11" s="32">
        <f t="shared" ca="1" si="10"/>
        <v>1425.3100000000002</v>
      </c>
      <c r="EK11" s="32">
        <f t="shared" ca="1" si="10"/>
        <v>2221.52</v>
      </c>
      <c r="EL11" s="32">
        <f t="shared" ca="1" si="10"/>
        <v>1350.5700000000002</v>
      </c>
      <c r="EM11" s="32">
        <f t="shared" ca="1" si="10"/>
        <v>453.87</v>
      </c>
      <c r="EN11" s="32">
        <f t="shared" ca="1" si="10"/>
        <v>984.02</v>
      </c>
      <c r="EO11" s="32">
        <f t="shared" ca="1" si="10"/>
        <v>2533.33</v>
      </c>
      <c r="EP11" s="32">
        <f t="shared" ca="1" si="10"/>
        <v>1883.8700000000003</v>
      </c>
      <c r="EQ11" s="32">
        <f t="shared" ca="1" si="10"/>
        <v>9681.17</v>
      </c>
      <c r="ER11" s="32">
        <f t="shared" ca="1" si="10"/>
        <v>3028.21</v>
      </c>
    </row>
    <row r="12" spans="1:148">
      <c r="A12" t="s">
        <v>433</v>
      </c>
      <c r="B12" s="1" t="s">
        <v>198</v>
      </c>
      <c r="C12" t="str">
        <f t="shared" ca="1" si="1"/>
        <v>0000040511</v>
      </c>
      <c r="D12" t="str">
        <f t="shared" ca="1" si="2"/>
        <v>FortisAlberta Reversing POD - Waupisoo (405S)</v>
      </c>
      <c r="M12" s="51">
        <v>866.19542630000001</v>
      </c>
      <c r="N12" s="51">
        <v>464.71245620000002</v>
      </c>
      <c r="O12" s="51">
        <v>1375.5771158</v>
      </c>
      <c r="P12" s="51">
        <v>1485.1282624</v>
      </c>
      <c r="Q12" s="32"/>
      <c r="R12" s="32"/>
      <c r="S12" s="32"/>
      <c r="T12" s="32"/>
      <c r="U12" s="32"/>
      <c r="V12" s="32"/>
      <c r="W12" s="32"/>
      <c r="X12" s="32"/>
      <c r="Y12" s="32">
        <v>216482.83</v>
      </c>
      <c r="Z12" s="32">
        <v>16041.57</v>
      </c>
      <c r="AA12" s="32">
        <v>89388.67</v>
      </c>
      <c r="AB12" s="32">
        <v>89863.81</v>
      </c>
      <c r="AK12" s="2">
        <v>2.44</v>
      </c>
      <c r="AL12" s="2">
        <v>2.44</v>
      </c>
      <c r="AM12" s="2">
        <v>2.44</v>
      </c>
      <c r="AN12" s="2">
        <v>2.44</v>
      </c>
      <c r="AO12" s="33"/>
      <c r="AP12" s="33"/>
      <c r="AQ12" s="33"/>
      <c r="AR12" s="33"/>
      <c r="AS12" s="33"/>
      <c r="AT12" s="33"/>
      <c r="AU12" s="33"/>
      <c r="AV12" s="33"/>
      <c r="AW12" s="33">
        <v>5282.18</v>
      </c>
      <c r="AX12" s="33">
        <v>391.41</v>
      </c>
      <c r="AY12" s="33">
        <v>2181.08</v>
      </c>
      <c r="AZ12" s="33">
        <v>2192.6799999999998</v>
      </c>
      <c r="BA12" s="31">
        <f t="shared" si="3"/>
        <v>0</v>
      </c>
      <c r="BB12" s="31">
        <f t="shared" si="3"/>
        <v>0</v>
      </c>
      <c r="BC12" s="31">
        <f t="shared" si="3"/>
        <v>0</v>
      </c>
      <c r="BD12" s="31">
        <f t="shared" si="3"/>
        <v>0</v>
      </c>
      <c r="BE12" s="31">
        <f t="shared" si="3"/>
        <v>0</v>
      </c>
      <c r="BF12" s="31">
        <f t="shared" si="3"/>
        <v>0</v>
      </c>
      <c r="BG12" s="31">
        <f t="shared" si="3"/>
        <v>0</v>
      </c>
      <c r="BH12" s="31">
        <f t="shared" si="3"/>
        <v>0</v>
      </c>
      <c r="BI12" s="31">
        <f t="shared" si="3"/>
        <v>0</v>
      </c>
      <c r="BJ12" s="31">
        <f t="shared" si="3"/>
        <v>-19.25</v>
      </c>
      <c r="BK12" s="31">
        <f t="shared" si="3"/>
        <v>-107.27</v>
      </c>
      <c r="BL12" s="31">
        <f t="shared" si="3"/>
        <v>-107.84</v>
      </c>
      <c r="BM12" s="6">
        <f t="shared" ca="1" si="4"/>
        <v>2.2100000000000002E-2</v>
      </c>
      <c r="BN12" s="6">
        <f t="shared" ca="1" si="4"/>
        <v>2.2100000000000002E-2</v>
      </c>
      <c r="BO12" s="6">
        <f t="shared" ca="1" si="4"/>
        <v>2.2100000000000002E-2</v>
      </c>
      <c r="BP12" s="6">
        <f t="shared" ca="1" si="4"/>
        <v>2.2100000000000002E-2</v>
      </c>
      <c r="BQ12" s="6">
        <f t="shared" ca="1" si="4"/>
        <v>2.2100000000000002E-2</v>
      </c>
      <c r="BR12" s="6">
        <f t="shared" ca="1" si="4"/>
        <v>2.2100000000000002E-2</v>
      </c>
      <c r="BS12" s="6">
        <f t="shared" ca="1" si="4"/>
        <v>2.2100000000000002E-2</v>
      </c>
      <c r="BT12" s="6">
        <f t="shared" ca="1" si="4"/>
        <v>2.2100000000000002E-2</v>
      </c>
      <c r="BU12" s="6">
        <f t="shared" ca="1" si="4"/>
        <v>2.2100000000000002E-2</v>
      </c>
      <c r="BV12" s="6">
        <f t="shared" ca="1" si="4"/>
        <v>2.2100000000000002E-2</v>
      </c>
      <c r="BW12" s="6">
        <f t="shared" ca="1" si="4"/>
        <v>2.2100000000000002E-2</v>
      </c>
      <c r="BX12" s="6">
        <f t="shared" ca="1" si="4"/>
        <v>2.2100000000000002E-2</v>
      </c>
      <c r="BY12" s="31">
        <f t="shared" ca="1" si="5"/>
        <v>0</v>
      </c>
      <c r="BZ12" s="31">
        <f t="shared" ca="1" si="5"/>
        <v>0</v>
      </c>
      <c r="CA12" s="31">
        <f t="shared" ca="1" si="5"/>
        <v>0</v>
      </c>
      <c r="CB12" s="31">
        <f t="shared" ca="1" si="5"/>
        <v>0</v>
      </c>
      <c r="CC12" s="31">
        <f t="shared" ca="1" si="5"/>
        <v>0</v>
      </c>
      <c r="CD12" s="31">
        <f t="shared" ca="1" si="5"/>
        <v>0</v>
      </c>
      <c r="CE12" s="31">
        <f t="shared" ca="1" si="5"/>
        <v>0</v>
      </c>
      <c r="CF12" s="31">
        <f t="shared" ca="1" si="5"/>
        <v>0</v>
      </c>
      <c r="CG12" s="31">
        <f t="shared" ca="1" si="5"/>
        <v>4784.2700000000004</v>
      </c>
      <c r="CH12" s="31">
        <f t="shared" ca="1" si="5"/>
        <v>354.52</v>
      </c>
      <c r="CI12" s="31">
        <f t="shared" ca="1" si="5"/>
        <v>1975.49</v>
      </c>
      <c r="CJ12" s="31">
        <f t="shared" ca="1" si="5"/>
        <v>1985.99</v>
      </c>
      <c r="CK12" s="32">
        <f t="shared" ca="1" si="6"/>
        <v>0</v>
      </c>
      <c r="CL12" s="32">
        <f t="shared" ca="1" si="6"/>
        <v>0</v>
      </c>
      <c r="CM12" s="32">
        <f t="shared" ca="1" si="6"/>
        <v>0</v>
      </c>
      <c r="CN12" s="32">
        <f t="shared" ca="1" si="6"/>
        <v>0</v>
      </c>
      <c r="CO12" s="32">
        <f t="shared" ca="1" si="6"/>
        <v>0</v>
      </c>
      <c r="CP12" s="32">
        <f t="shared" ca="1" si="6"/>
        <v>0</v>
      </c>
      <c r="CQ12" s="32">
        <f t="shared" ca="1" si="6"/>
        <v>0</v>
      </c>
      <c r="CR12" s="32">
        <f t="shared" ca="1" si="6"/>
        <v>0</v>
      </c>
      <c r="CS12" s="32">
        <f t="shared" ca="1" si="6"/>
        <v>541.21</v>
      </c>
      <c r="CT12" s="32">
        <f t="shared" ca="1" si="6"/>
        <v>40.1</v>
      </c>
      <c r="CU12" s="32">
        <f t="shared" ca="1" si="6"/>
        <v>223.47</v>
      </c>
      <c r="CV12" s="32">
        <f t="shared" ca="1" si="6"/>
        <v>224.66</v>
      </c>
      <c r="CW12" s="31">
        <f t="shared" ca="1" si="7"/>
        <v>0</v>
      </c>
      <c r="CX12" s="31">
        <f t="shared" ca="1" si="7"/>
        <v>0</v>
      </c>
      <c r="CY12" s="31">
        <f t="shared" ca="1" si="7"/>
        <v>0</v>
      </c>
      <c r="CZ12" s="31">
        <f t="shared" ca="1" si="7"/>
        <v>0</v>
      </c>
      <c r="DA12" s="31">
        <f t="shared" ca="1" si="7"/>
        <v>0</v>
      </c>
      <c r="DB12" s="31">
        <f t="shared" ca="1" si="7"/>
        <v>0</v>
      </c>
      <c r="DC12" s="31">
        <f t="shared" ca="1" si="7"/>
        <v>0</v>
      </c>
      <c r="DD12" s="31">
        <f t="shared" ca="1" si="7"/>
        <v>0</v>
      </c>
      <c r="DE12" s="31">
        <f t="shared" ca="1" si="7"/>
        <v>43.300000000000182</v>
      </c>
      <c r="DF12" s="31">
        <f t="shared" ca="1" si="7"/>
        <v>22.45999999999998</v>
      </c>
      <c r="DG12" s="31">
        <f t="shared" ca="1" si="7"/>
        <v>125.15000000000011</v>
      </c>
      <c r="DH12" s="31">
        <f t="shared" ca="1" si="7"/>
        <v>125.81000000000026</v>
      </c>
      <c r="DI12" s="32">
        <f t="shared" ca="1" si="11"/>
        <v>0</v>
      </c>
      <c r="DJ12" s="32">
        <f t="shared" ca="1" si="8"/>
        <v>0</v>
      </c>
      <c r="DK12" s="32">
        <f t="shared" ca="1" si="8"/>
        <v>0</v>
      </c>
      <c r="DL12" s="32">
        <f t="shared" ca="1" si="8"/>
        <v>0</v>
      </c>
      <c r="DM12" s="32">
        <f t="shared" ca="1" si="8"/>
        <v>0</v>
      </c>
      <c r="DN12" s="32">
        <f t="shared" ca="1" si="8"/>
        <v>0</v>
      </c>
      <c r="DO12" s="32">
        <f t="shared" ca="1" si="8"/>
        <v>0</v>
      </c>
      <c r="DP12" s="32">
        <f t="shared" ca="1" si="8"/>
        <v>0</v>
      </c>
      <c r="DQ12" s="32">
        <f t="shared" ca="1" si="8"/>
        <v>2.17</v>
      </c>
      <c r="DR12" s="32">
        <f t="shared" ca="1" si="8"/>
        <v>1.1200000000000001</v>
      </c>
      <c r="DS12" s="32">
        <f t="shared" ca="1" si="8"/>
        <v>6.26</v>
      </c>
      <c r="DT12" s="32">
        <f t="shared" ca="1" si="8"/>
        <v>6.29</v>
      </c>
      <c r="DU12" s="31">
        <f t="shared" ca="1" si="12"/>
        <v>0</v>
      </c>
      <c r="DV12" s="31">
        <f t="shared" ca="1" si="9"/>
        <v>0</v>
      </c>
      <c r="DW12" s="31">
        <f t="shared" ca="1" si="9"/>
        <v>0</v>
      </c>
      <c r="DX12" s="31">
        <f t="shared" ca="1" si="9"/>
        <v>0</v>
      </c>
      <c r="DY12" s="31">
        <f t="shared" ca="1" si="9"/>
        <v>0</v>
      </c>
      <c r="DZ12" s="31">
        <f t="shared" ca="1" si="9"/>
        <v>0</v>
      </c>
      <c r="EA12" s="31">
        <f t="shared" ca="1" si="9"/>
        <v>0</v>
      </c>
      <c r="EB12" s="31">
        <f t="shared" ca="1" si="9"/>
        <v>0</v>
      </c>
      <c r="EC12" s="31">
        <f t="shared" ca="1" si="9"/>
        <v>13.31</v>
      </c>
      <c r="ED12" s="31">
        <f t="shared" ca="1" si="9"/>
        <v>6.87</v>
      </c>
      <c r="EE12" s="31">
        <f t="shared" ca="1" si="9"/>
        <v>38.06</v>
      </c>
      <c r="EF12" s="31">
        <f t="shared" ca="1" si="9"/>
        <v>38.049999999999997</v>
      </c>
      <c r="EG12" s="32">
        <f t="shared" ca="1" si="13"/>
        <v>0</v>
      </c>
      <c r="EH12" s="32">
        <f t="shared" ca="1" si="10"/>
        <v>0</v>
      </c>
      <c r="EI12" s="32">
        <f t="shared" ca="1" si="10"/>
        <v>0</v>
      </c>
      <c r="EJ12" s="32">
        <f t="shared" ca="1" si="10"/>
        <v>0</v>
      </c>
      <c r="EK12" s="32">
        <f t="shared" ca="1" si="10"/>
        <v>0</v>
      </c>
      <c r="EL12" s="32">
        <f t="shared" ca="1" si="10"/>
        <v>0</v>
      </c>
      <c r="EM12" s="32">
        <f t="shared" ca="1" si="10"/>
        <v>0</v>
      </c>
      <c r="EN12" s="32">
        <f t="shared" ca="1" si="10"/>
        <v>0</v>
      </c>
      <c r="EO12" s="32">
        <f t="shared" ca="1" si="10"/>
        <v>58.780000000000186</v>
      </c>
      <c r="EP12" s="32">
        <f t="shared" ca="1" si="10"/>
        <v>30.449999999999982</v>
      </c>
      <c r="EQ12" s="32">
        <f t="shared" ca="1" si="10"/>
        <v>169.47000000000011</v>
      </c>
      <c r="ER12" s="32">
        <f t="shared" ca="1" si="10"/>
        <v>170.15000000000026</v>
      </c>
    </row>
    <row r="13" spans="1:148">
      <c r="A13" t="s">
        <v>433</v>
      </c>
      <c r="B13" s="1" t="s">
        <v>189</v>
      </c>
      <c r="C13" t="str">
        <f t="shared" ca="1" si="1"/>
        <v>0000045411</v>
      </c>
      <c r="D13" t="str">
        <f t="shared" ca="1" si="2"/>
        <v>FortisAlberta Reversing POD - Buck Lake (454S)</v>
      </c>
      <c r="E13" s="51">
        <v>1.5996999999999999</v>
      </c>
      <c r="F13" s="51">
        <v>0.23130000000000001</v>
      </c>
      <c r="G13" s="51">
        <v>0</v>
      </c>
      <c r="H13" s="51">
        <v>35.727899999999998</v>
      </c>
      <c r="I13" s="51">
        <v>129.38159999999999</v>
      </c>
      <c r="J13" s="51">
        <v>1.0063</v>
      </c>
      <c r="K13" s="51">
        <v>6.7046999999999999</v>
      </c>
      <c r="L13" s="51">
        <v>3.35</v>
      </c>
      <c r="M13" s="51">
        <v>0.83899999999999997</v>
      </c>
      <c r="N13" s="51">
        <v>13.840249999999999</v>
      </c>
      <c r="O13" s="51">
        <v>0</v>
      </c>
      <c r="P13" s="51">
        <v>0</v>
      </c>
      <c r="Q13" s="32">
        <v>52.9</v>
      </c>
      <c r="R13" s="32">
        <v>7.2</v>
      </c>
      <c r="S13" s="32">
        <v>0</v>
      </c>
      <c r="T13" s="32">
        <v>1367.99</v>
      </c>
      <c r="U13" s="32">
        <v>4695.78</v>
      </c>
      <c r="V13" s="32">
        <v>7.9</v>
      </c>
      <c r="W13" s="32">
        <v>279.67</v>
      </c>
      <c r="X13" s="32">
        <v>302.2</v>
      </c>
      <c r="Y13" s="32">
        <v>123.14</v>
      </c>
      <c r="Z13" s="32">
        <v>635.07000000000005</v>
      </c>
      <c r="AA13" s="32">
        <v>0</v>
      </c>
      <c r="AB13" s="32">
        <v>0</v>
      </c>
      <c r="AC13" s="2">
        <v>2.3199999999999998</v>
      </c>
      <c r="AD13" s="2">
        <v>2.3199999999999998</v>
      </c>
      <c r="AE13" s="2">
        <v>2.3199999999999998</v>
      </c>
      <c r="AF13" s="2">
        <v>2.3199999999999998</v>
      </c>
      <c r="AG13" s="2">
        <v>2.3199999999999998</v>
      </c>
      <c r="AH13" s="2">
        <v>2.3199999999999998</v>
      </c>
      <c r="AI13" s="2">
        <v>2.3199999999999998</v>
      </c>
      <c r="AJ13" s="2">
        <v>2.3199999999999998</v>
      </c>
      <c r="AK13" s="2">
        <v>2.3199999999999998</v>
      </c>
      <c r="AL13" s="2">
        <v>2.3199999999999998</v>
      </c>
      <c r="AM13" s="2">
        <v>2.3199999999999998</v>
      </c>
      <c r="AN13" s="2">
        <v>2.3199999999999998</v>
      </c>
      <c r="AO13" s="33">
        <v>1.23</v>
      </c>
      <c r="AP13" s="33">
        <v>0.17</v>
      </c>
      <c r="AQ13" s="33">
        <v>0</v>
      </c>
      <c r="AR13" s="33">
        <v>31.74</v>
      </c>
      <c r="AS13" s="33">
        <v>108.94</v>
      </c>
      <c r="AT13" s="33">
        <v>0.18</v>
      </c>
      <c r="AU13" s="33">
        <v>6.49</v>
      </c>
      <c r="AV13" s="33">
        <v>7.01</v>
      </c>
      <c r="AW13" s="33">
        <v>2.86</v>
      </c>
      <c r="AX13" s="33">
        <v>14.73</v>
      </c>
      <c r="AY13" s="33">
        <v>0</v>
      </c>
      <c r="AZ13" s="33">
        <v>0</v>
      </c>
      <c r="BA13" s="31">
        <f t="shared" si="3"/>
        <v>-0.02</v>
      </c>
      <c r="BB13" s="31">
        <f t="shared" si="3"/>
        <v>0</v>
      </c>
      <c r="BC13" s="31">
        <f t="shared" si="3"/>
        <v>0</v>
      </c>
      <c r="BD13" s="31">
        <f t="shared" si="3"/>
        <v>-0.55000000000000004</v>
      </c>
      <c r="BE13" s="31">
        <f t="shared" si="3"/>
        <v>-1.88</v>
      </c>
      <c r="BF13" s="31">
        <f t="shared" si="3"/>
        <v>0</v>
      </c>
      <c r="BG13" s="31">
        <f t="shared" si="3"/>
        <v>0</v>
      </c>
      <c r="BH13" s="31">
        <f t="shared" si="3"/>
        <v>0</v>
      </c>
      <c r="BI13" s="31">
        <f t="shared" si="3"/>
        <v>0</v>
      </c>
      <c r="BJ13" s="31">
        <f t="shared" si="3"/>
        <v>-0.76</v>
      </c>
      <c r="BK13" s="31">
        <f t="shared" si="3"/>
        <v>0</v>
      </c>
      <c r="BL13" s="31">
        <f t="shared" si="3"/>
        <v>0</v>
      </c>
      <c r="BM13" s="6">
        <f t="shared" ca="1" si="4"/>
        <v>6.6400000000000001E-2</v>
      </c>
      <c r="BN13" s="6">
        <f t="shared" ca="1" si="4"/>
        <v>6.6400000000000001E-2</v>
      </c>
      <c r="BO13" s="6">
        <f t="shared" ca="1" si="4"/>
        <v>6.6400000000000001E-2</v>
      </c>
      <c r="BP13" s="6">
        <f t="shared" ca="1" si="4"/>
        <v>6.6400000000000001E-2</v>
      </c>
      <c r="BQ13" s="6">
        <f t="shared" ca="1" si="4"/>
        <v>6.6400000000000001E-2</v>
      </c>
      <c r="BR13" s="6">
        <f t="shared" ca="1" si="4"/>
        <v>6.6400000000000001E-2</v>
      </c>
      <c r="BS13" s="6">
        <f t="shared" ca="1" si="4"/>
        <v>6.6400000000000001E-2</v>
      </c>
      <c r="BT13" s="6">
        <f t="shared" ca="1" si="4"/>
        <v>6.6400000000000001E-2</v>
      </c>
      <c r="BU13" s="6">
        <f t="shared" ca="1" si="4"/>
        <v>6.6400000000000001E-2</v>
      </c>
      <c r="BV13" s="6">
        <f t="shared" ca="1" si="4"/>
        <v>6.6400000000000001E-2</v>
      </c>
      <c r="BW13" s="6">
        <f t="shared" ca="1" si="4"/>
        <v>6.6400000000000001E-2</v>
      </c>
      <c r="BX13" s="6">
        <f t="shared" ca="1" si="4"/>
        <v>6.6400000000000001E-2</v>
      </c>
      <c r="BY13" s="31">
        <f t="shared" ca="1" si="5"/>
        <v>3.51</v>
      </c>
      <c r="BZ13" s="31">
        <f t="shared" ca="1" si="5"/>
        <v>0.48</v>
      </c>
      <c r="CA13" s="31">
        <f t="shared" ca="1" si="5"/>
        <v>0</v>
      </c>
      <c r="CB13" s="31">
        <f t="shared" ca="1" si="5"/>
        <v>90.83</v>
      </c>
      <c r="CC13" s="31">
        <f t="shared" ca="1" si="5"/>
        <v>311.8</v>
      </c>
      <c r="CD13" s="31">
        <f t="shared" ca="1" si="5"/>
        <v>0.52</v>
      </c>
      <c r="CE13" s="31">
        <f t="shared" ca="1" si="5"/>
        <v>18.57</v>
      </c>
      <c r="CF13" s="31">
        <f t="shared" ca="1" si="5"/>
        <v>20.07</v>
      </c>
      <c r="CG13" s="31">
        <f t="shared" ca="1" si="5"/>
        <v>8.18</v>
      </c>
      <c r="CH13" s="31">
        <f t="shared" ca="1" si="5"/>
        <v>42.17</v>
      </c>
      <c r="CI13" s="31">
        <f t="shared" ca="1" si="5"/>
        <v>0</v>
      </c>
      <c r="CJ13" s="31">
        <f t="shared" ca="1" si="5"/>
        <v>0</v>
      </c>
      <c r="CK13" s="32">
        <f t="shared" ca="1" si="6"/>
        <v>0.13</v>
      </c>
      <c r="CL13" s="32">
        <f t="shared" ca="1" si="6"/>
        <v>0.02</v>
      </c>
      <c r="CM13" s="32">
        <f t="shared" ca="1" si="6"/>
        <v>0</v>
      </c>
      <c r="CN13" s="32">
        <f t="shared" ca="1" si="6"/>
        <v>3.42</v>
      </c>
      <c r="CO13" s="32">
        <f t="shared" ca="1" si="6"/>
        <v>11.74</v>
      </c>
      <c r="CP13" s="32">
        <f t="shared" ca="1" si="6"/>
        <v>0.02</v>
      </c>
      <c r="CQ13" s="32">
        <f t="shared" ca="1" si="6"/>
        <v>0.7</v>
      </c>
      <c r="CR13" s="32">
        <f t="shared" ca="1" si="6"/>
        <v>0.76</v>
      </c>
      <c r="CS13" s="32">
        <f t="shared" ca="1" si="6"/>
        <v>0.31</v>
      </c>
      <c r="CT13" s="32">
        <f t="shared" ca="1" si="6"/>
        <v>1.59</v>
      </c>
      <c r="CU13" s="32">
        <f t="shared" ca="1" si="6"/>
        <v>0</v>
      </c>
      <c r="CV13" s="32">
        <f t="shared" ca="1" si="6"/>
        <v>0</v>
      </c>
      <c r="CW13" s="31">
        <f t="shared" ca="1" si="7"/>
        <v>2.4299999999999997</v>
      </c>
      <c r="CX13" s="31">
        <f t="shared" ca="1" si="7"/>
        <v>0.32999999999999996</v>
      </c>
      <c r="CY13" s="31">
        <f t="shared" ca="1" si="7"/>
        <v>0</v>
      </c>
      <c r="CZ13" s="31">
        <f t="shared" ca="1" si="7"/>
        <v>63.06</v>
      </c>
      <c r="DA13" s="31">
        <f t="shared" ca="1" si="7"/>
        <v>216.48000000000002</v>
      </c>
      <c r="DB13" s="31">
        <f t="shared" ca="1" si="7"/>
        <v>0.36000000000000004</v>
      </c>
      <c r="DC13" s="31">
        <f t="shared" ca="1" si="7"/>
        <v>12.78</v>
      </c>
      <c r="DD13" s="31">
        <f t="shared" ca="1" si="7"/>
        <v>13.820000000000002</v>
      </c>
      <c r="DE13" s="31">
        <f t="shared" ca="1" si="7"/>
        <v>5.6300000000000008</v>
      </c>
      <c r="DF13" s="31">
        <f t="shared" ca="1" si="7"/>
        <v>29.790000000000006</v>
      </c>
      <c r="DG13" s="31">
        <f t="shared" ca="1" si="7"/>
        <v>0</v>
      </c>
      <c r="DH13" s="31">
        <f t="shared" ca="1" si="7"/>
        <v>0</v>
      </c>
      <c r="DI13" s="32">
        <f t="shared" ca="1" si="11"/>
        <v>0.12</v>
      </c>
      <c r="DJ13" s="32">
        <f t="shared" ca="1" si="8"/>
        <v>0.02</v>
      </c>
      <c r="DK13" s="32">
        <f t="shared" ca="1" si="8"/>
        <v>0</v>
      </c>
      <c r="DL13" s="32">
        <f t="shared" ca="1" si="8"/>
        <v>3.15</v>
      </c>
      <c r="DM13" s="32">
        <f t="shared" ca="1" si="8"/>
        <v>10.82</v>
      </c>
      <c r="DN13" s="32">
        <f t="shared" ca="1" si="8"/>
        <v>0.02</v>
      </c>
      <c r="DO13" s="32">
        <f t="shared" ca="1" si="8"/>
        <v>0.64</v>
      </c>
      <c r="DP13" s="32">
        <f t="shared" ca="1" si="8"/>
        <v>0.69</v>
      </c>
      <c r="DQ13" s="32">
        <f t="shared" ca="1" si="8"/>
        <v>0.28000000000000003</v>
      </c>
      <c r="DR13" s="32">
        <f t="shared" ca="1" si="8"/>
        <v>1.49</v>
      </c>
      <c r="DS13" s="32">
        <f t="shared" ca="1" si="8"/>
        <v>0</v>
      </c>
      <c r="DT13" s="32">
        <f t="shared" ca="1" si="8"/>
        <v>0</v>
      </c>
      <c r="DU13" s="31">
        <f t="shared" ca="1" si="12"/>
        <v>0.78</v>
      </c>
      <c r="DV13" s="31">
        <f t="shared" ca="1" si="9"/>
        <v>0.11</v>
      </c>
      <c r="DW13" s="31">
        <f t="shared" ca="1" si="9"/>
        <v>0</v>
      </c>
      <c r="DX13" s="31">
        <f t="shared" ca="1" si="9"/>
        <v>19.920000000000002</v>
      </c>
      <c r="DY13" s="31">
        <f t="shared" ca="1" si="9"/>
        <v>68.010000000000005</v>
      </c>
      <c r="DZ13" s="31">
        <f t="shared" ca="1" si="9"/>
        <v>0.11</v>
      </c>
      <c r="EA13" s="31">
        <f t="shared" ca="1" si="9"/>
        <v>3.97</v>
      </c>
      <c r="EB13" s="31">
        <f t="shared" ca="1" si="9"/>
        <v>4.2699999999999996</v>
      </c>
      <c r="EC13" s="31">
        <f t="shared" ca="1" si="9"/>
        <v>1.73</v>
      </c>
      <c r="ED13" s="31">
        <f t="shared" ca="1" si="9"/>
        <v>9.11</v>
      </c>
      <c r="EE13" s="31">
        <f t="shared" ca="1" si="9"/>
        <v>0</v>
      </c>
      <c r="EF13" s="31">
        <f t="shared" ca="1" si="9"/>
        <v>0</v>
      </c>
      <c r="EG13" s="32">
        <f t="shared" ca="1" si="13"/>
        <v>3.33</v>
      </c>
      <c r="EH13" s="32">
        <f t="shared" ca="1" si="10"/>
        <v>0.45999999999999996</v>
      </c>
      <c r="EI13" s="32">
        <f t="shared" ca="1" si="10"/>
        <v>0</v>
      </c>
      <c r="EJ13" s="32">
        <f t="shared" ca="1" si="10"/>
        <v>86.13000000000001</v>
      </c>
      <c r="EK13" s="32">
        <f t="shared" ca="1" si="10"/>
        <v>295.31</v>
      </c>
      <c r="EL13" s="32">
        <f t="shared" ca="1" si="10"/>
        <v>0.49000000000000005</v>
      </c>
      <c r="EM13" s="32">
        <f t="shared" ca="1" si="10"/>
        <v>17.39</v>
      </c>
      <c r="EN13" s="32">
        <f t="shared" ca="1" si="10"/>
        <v>18.78</v>
      </c>
      <c r="EO13" s="32">
        <f t="shared" ca="1" si="10"/>
        <v>7.6400000000000006</v>
      </c>
      <c r="EP13" s="32">
        <f t="shared" ca="1" si="10"/>
        <v>40.39</v>
      </c>
      <c r="EQ13" s="32">
        <f t="shared" ca="1" si="10"/>
        <v>0</v>
      </c>
      <c r="ER13" s="32">
        <f t="shared" ca="1" si="10"/>
        <v>0</v>
      </c>
    </row>
    <row r="14" spans="1:148">
      <c r="A14" t="s">
        <v>433</v>
      </c>
      <c r="B14" s="1" t="s">
        <v>192</v>
      </c>
      <c r="C14" t="str">
        <f t="shared" ca="1" si="1"/>
        <v>0000079301</v>
      </c>
      <c r="D14" t="str">
        <f t="shared" ca="1" si="2"/>
        <v>FortisAlberta DOS - Cochrane EV Partnership (793S)</v>
      </c>
      <c r="E14" s="51">
        <v>1056.6699000000001</v>
      </c>
      <c r="F14" s="51">
        <v>0</v>
      </c>
      <c r="G14" s="51">
        <v>6717.1384800000005</v>
      </c>
      <c r="H14" s="51">
        <v>5852.6266350000005</v>
      </c>
      <c r="I14" s="51">
        <v>135.57306</v>
      </c>
      <c r="N14" s="51">
        <v>374.047282</v>
      </c>
      <c r="Q14" s="32">
        <v>69735.06</v>
      </c>
      <c r="R14" s="32">
        <v>0</v>
      </c>
      <c r="S14" s="32">
        <v>261224.29000000004</v>
      </c>
      <c r="T14" s="32">
        <v>163865.34</v>
      </c>
      <c r="U14" s="32">
        <v>2932.74</v>
      </c>
      <c r="V14" s="32">
        <v>0</v>
      </c>
      <c r="W14" s="32">
        <v>0</v>
      </c>
      <c r="X14" s="32">
        <v>0</v>
      </c>
      <c r="Y14" s="32">
        <v>0</v>
      </c>
      <c r="Z14" s="32">
        <v>8314.26</v>
      </c>
      <c r="AA14" s="32">
        <v>0</v>
      </c>
      <c r="AB14" s="32">
        <v>0</v>
      </c>
      <c r="AC14" s="2">
        <v>3.66</v>
      </c>
      <c r="AD14" s="2">
        <v>3.66</v>
      </c>
      <c r="AE14" s="2">
        <v>3.66</v>
      </c>
      <c r="AF14" s="2">
        <v>3.66</v>
      </c>
      <c r="AG14" s="2">
        <v>3.66</v>
      </c>
      <c r="AH14" s="2">
        <v>3.66</v>
      </c>
      <c r="AI14" s="2">
        <v>3.66</v>
      </c>
      <c r="AJ14" s="2">
        <v>3.66</v>
      </c>
      <c r="AK14" s="2">
        <v>3.66</v>
      </c>
      <c r="AL14" s="2">
        <v>3.66</v>
      </c>
      <c r="AM14" s="2">
        <v>3.66</v>
      </c>
      <c r="AN14" s="2">
        <v>3.66</v>
      </c>
      <c r="AO14" s="33">
        <v>2552.3000000000002</v>
      </c>
      <c r="AP14" s="33">
        <v>0</v>
      </c>
      <c r="AQ14" s="33">
        <v>9560.7999999999993</v>
      </c>
      <c r="AR14" s="33">
        <v>5997.4800000000005</v>
      </c>
      <c r="AS14" s="33">
        <v>107.33</v>
      </c>
      <c r="AT14" s="33">
        <v>0</v>
      </c>
      <c r="AU14" s="33">
        <v>0</v>
      </c>
      <c r="AV14" s="33">
        <v>0</v>
      </c>
      <c r="AW14" s="33">
        <v>0</v>
      </c>
      <c r="AX14" s="33">
        <v>304.31</v>
      </c>
      <c r="AY14" s="33">
        <v>0</v>
      </c>
      <c r="AZ14" s="33">
        <v>0</v>
      </c>
      <c r="BA14" s="31">
        <f t="shared" si="3"/>
        <v>-20.92</v>
      </c>
      <c r="BB14" s="31">
        <f t="shared" si="3"/>
        <v>0</v>
      </c>
      <c r="BC14" s="31">
        <f t="shared" si="3"/>
        <v>-78.37</v>
      </c>
      <c r="BD14" s="31">
        <f t="shared" si="3"/>
        <v>-65.55</v>
      </c>
      <c r="BE14" s="31">
        <f t="shared" si="3"/>
        <v>-1.17</v>
      </c>
      <c r="BF14" s="31">
        <f t="shared" si="3"/>
        <v>0</v>
      </c>
      <c r="BG14" s="31">
        <f t="shared" si="3"/>
        <v>0</v>
      </c>
      <c r="BH14" s="31">
        <f t="shared" si="3"/>
        <v>0</v>
      </c>
      <c r="BI14" s="31">
        <f t="shared" si="3"/>
        <v>0</v>
      </c>
      <c r="BJ14" s="31">
        <f t="shared" si="3"/>
        <v>-9.98</v>
      </c>
      <c r="BK14" s="31">
        <f t="shared" si="3"/>
        <v>0</v>
      </c>
      <c r="BL14" s="31">
        <f t="shared" si="3"/>
        <v>0</v>
      </c>
      <c r="BM14" s="6">
        <f t="shared" ca="1" si="4"/>
        <v>0.12</v>
      </c>
      <c r="BN14" s="6">
        <f t="shared" ca="1" si="4"/>
        <v>0.12</v>
      </c>
      <c r="BO14" s="6">
        <f t="shared" ca="1" si="4"/>
        <v>0.12</v>
      </c>
      <c r="BP14" s="6">
        <f t="shared" ca="1" si="4"/>
        <v>0.12</v>
      </c>
      <c r="BQ14" s="6">
        <f t="shared" ca="1" si="4"/>
        <v>0.12</v>
      </c>
      <c r="BR14" s="6">
        <f t="shared" ca="1" si="4"/>
        <v>0.12</v>
      </c>
      <c r="BS14" s="6">
        <f t="shared" ca="1" si="4"/>
        <v>0.12</v>
      </c>
      <c r="BT14" s="6">
        <f t="shared" ca="1" si="4"/>
        <v>0.12</v>
      </c>
      <c r="BU14" s="6">
        <f t="shared" ca="1" si="4"/>
        <v>0.12</v>
      </c>
      <c r="BV14" s="6">
        <f t="shared" ca="1" si="4"/>
        <v>0.12</v>
      </c>
      <c r="BW14" s="6">
        <f t="shared" ca="1" si="4"/>
        <v>0.12</v>
      </c>
      <c r="BX14" s="6">
        <f t="shared" ca="1" si="4"/>
        <v>0.12</v>
      </c>
      <c r="BY14" s="31">
        <f t="shared" ca="1" si="5"/>
        <v>6334.46</v>
      </c>
      <c r="BZ14" s="31">
        <f t="shared" ca="1" si="5"/>
        <v>0</v>
      </c>
      <c r="CA14" s="31">
        <f t="shared" ca="1" si="5"/>
        <v>30844.890000000003</v>
      </c>
      <c r="CB14" s="31">
        <f t="shared" ca="1" si="5"/>
        <v>11939.09</v>
      </c>
      <c r="CC14" s="31">
        <f t="shared" ca="1" si="5"/>
        <v>107.33</v>
      </c>
      <c r="CD14" s="31">
        <f t="shared" ca="1" si="5"/>
        <v>0</v>
      </c>
      <c r="CE14" s="31">
        <f t="shared" ca="1" si="5"/>
        <v>0</v>
      </c>
      <c r="CF14" s="31">
        <f t="shared" ca="1" si="5"/>
        <v>0</v>
      </c>
      <c r="CG14" s="31">
        <f t="shared" ca="1" si="5"/>
        <v>0</v>
      </c>
      <c r="CH14" s="31">
        <f t="shared" ca="1" si="5"/>
        <v>304.31</v>
      </c>
      <c r="CI14" s="31">
        <f t="shared" ca="1" si="5"/>
        <v>0</v>
      </c>
      <c r="CJ14" s="31">
        <f t="shared" ca="1" si="5"/>
        <v>0</v>
      </c>
      <c r="CK14" s="32">
        <f t="shared" ca="1" si="6"/>
        <v>174.34</v>
      </c>
      <c r="CL14" s="32">
        <f t="shared" ca="1" si="6"/>
        <v>0</v>
      </c>
      <c r="CM14" s="32">
        <f t="shared" ca="1" si="6"/>
        <v>653.05999999999995</v>
      </c>
      <c r="CN14" s="32">
        <f t="shared" ca="1" si="6"/>
        <v>409.66</v>
      </c>
      <c r="CO14" s="32">
        <f t="shared" ca="1" si="6"/>
        <v>7.33</v>
      </c>
      <c r="CP14" s="32">
        <f t="shared" ca="1" si="6"/>
        <v>0</v>
      </c>
      <c r="CQ14" s="32">
        <f t="shared" ca="1" si="6"/>
        <v>0</v>
      </c>
      <c r="CR14" s="32">
        <f t="shared" ca="1" si="6"/>
        <v>0</v>
      </c>
      <c r="CS14" s="32">
        <f t="shared" ca="1" si="6"/>
        <v>0</v>
      </c>
      <c r="CT14" s="32">
        <f t="shared" ca="1" si="6"/>
        <v>20.79</v>
      </c>
      <c r="CU14" s="32">
        <f t="shared" ca="1" si="6"/>
        <v>0</v>
      </c>
      <c r="CV14" s="32">
        <f t="shared" ca="1" si="6"/>
        <v>0</v>
      </c>
      <c r="CW14" s="31">
        <f t="shared" ca="1" si="7"/>
        <v>3977.42</v>
      </c>
      <c r="CX14" s="31">
        <f t="shared" ca="1" si="7"/>
        <v>0</v>
      </c>
      <c r="CY14" s="31">
        <f t="shared" ca="1" si="7"/>
        <v>22015.520000000004</v>
      </c>
      <c r="CZ14" s="31">
        <f t="shared" ca="1" si="7"/>
        <v>6416.82</v>
      </c>
      <c r="DA14" s="31">
        <f t="shared" ca="1" si="7"/>
        <v>8.4999999999999982</v>
      </c>
      <c r="DB14" s="31">
        <f t="shared" ca="1" si="7"/>
        <v>0</v>
      </c>
      <c r="DC14" s="31">
        <f t="shared" ca="1" si="7"/>
        <v>0</v>
      </c>
      <c r="DD14" s="31">
        <f t="shared" ca="1" si="7"/>
        <v>0</v>
      </c>
      <c r="DE14" s="31">
        <f t="shared" ca="1" si="7"/>
        <v>0</v>
      </c>
      <c r="DF14" s="31">
        <f t="shared" ca="1" si="7"/>
        <v>30.770000000000021</v>
      </c>
      <c r="DG14" s="31">
        <f t="shared" ca="1" si="7"/>
        <v>0</v>
      </c>
      <c r="DH14" s="31">
        <f t="shared" ca="1" si="7"/>
        <v>0</v>
      </c>
      <c r="DI14" s="32">
        <f t="shared" ca="1" si="11"/>
        <v>198.87</v>
      </c>
      <c r="DJ14" s="32">
        <f t="shared" ca="1" si="8"/>
        <v>0</v>
      </c>
      <c r="DK14" s="32">
        <f t="shared" ca="1" si="8"/>
        <v>1100.78</v>
      </c>
      <c r="DL14" s="32">
        <f t="shared" ca="1" si="8"/>
        <v>320.83999999999997</v>
      </c>
      <c r="DM14" s="32">
        <f t="shared" ca="1" si="8"/>
        <v>0.43</v>
      </c>
      <c r="DN14" s="32">
        <f t="shared" ca="1" si="8"/>
        <v>0</v>
      </c>
      <c r="DO14" s="32">
        <f t="shared" ca="1" si="8"/>
        <v>0</v>
      </c>
      <c r="DP14" s="32">
        <f t="shared" ca="1" si="8"/>
        <v>0</v>
      </c>
      <c r="DQ14" s="32">
        <f t="shared" ca="1" si="8"/>
        <v>0</v>
      </c>
      <c r="DR14" s="32">
        <f t="shared" ca="1" si="8"/>
        <v>1.54</v>
      </c>
      <c r="DS14" s="32">
        <f t="shared" ca="1" si="8"/>
        <v>0</v>
      </c>
      <c r="DT14" s="32">
        <f t="shared" ca="1" si="8"/>
        <v>0</v>
      </c>
      <c r="DU14" s="31">
        <f t="shared" ca="1" si="12"/>
        <v>1281.4100000000001</v>
      </c>
      <c r="DV14" s="31">
        <f t="shared" ca="1" si="9"/>
        <v>0</v>
      </c>
      <c r="DW14" s="31">
        <f t="shared" ca="1" si="9"/>
        <v>6994.88</v>
      </c>
      <c r="DX14" s="31">
        <f t="shared" ca="1" si="9"/>
        <v>2026.52</v>
      </c>
      <c r="DY14" s="31">
        <f t="shared" ca="1" si="9"/>
        <v>2.67</v>
      </c>
      <c r="DZ14" s="31">
        <f t="shared" ca="1" si="9"/>
        <v>0</v>
      </c>
      <c r="EA14" s="31">
        <f t="shared" ca="1" si="9"/>
        <v>0</v>
      </c>
      <c r="EB14" s="31">
        <f t="shared" ca="1" si="9"/>
        <v>0</v>
      </c>
      <c r="EC14" s="31">
        <f t="shared" ca="1" si="9"/>
        <v>0</v>
      </c>
      <c r="ED14" s="31">
        <f t="shared" ca="1" si="9"/>
        <v>9.41</v>
      </c>
      <c r="EE14" s="31">
        <f t="shared" ca="1" si="9"/>
        <v>0</v>
      </c>
      <c r="EF14" s="31">
        <f t="shared" ca="1" si="9"/>
        <v>0</v>
      </c>
      <c r="EG14" s="32">
        <f t="shared" ca="1" si="13"/>
        <v>5457.7</v>
      </c>
      <c r="EH14" s="32">
        <f t="shared" ca="1" si="10"/>
        <v>0</v>
      </c>
      <c r="EI14" s="32">
        <f t="shared" ca="1" si="10"/>
        <v>30111.180000000004</v>
      </c>
      <c r="EJ14" s="32">
        <f t="shared" ca="1" si="10"/>
        <v>8764.18</v>
      </c>
      <c r="EK14" s="32">
        <f t="shared" ca="1" si="10"/>
        <v>11.599999999999998</v>
      </c>
      <c r="EL14" s="32">
        <f t="shared" ca="1" si="10"/>
        <v>0</v>
      </c>
      <c r="EM14" s="32">
        <f t="shared" ca="1" si="10"/>
        <v>0</v>
      </c>
      <c r="EN14" s="32">
        <f t="shared" ca="1" si="10"/>
        <v>0</v>
      </c>
      <c r="EO14" s="32">
        <f t="shared" ca="1" si="10"/>
        <v>0</v>
      </c>
      <c r="EP14" s="32">
        <f t="shared" ca="1" si="10"/>
        <v>41.720000000000027</v>
      </c>
      <c r="EQ14" s="32">
        <f t="shared" ca="1" si="10"/>
        <v>0</v>
      </c>
      <c r="ER14" s="32">
        <f t="shared" ca="1" si="10"/>
        <v>0</v>
      </c>
    </row>
    <row r="15" spans="1:148">
      <c r="A15" t="s">
        <v>465</v>
      </c>
      <c r="B15" s="1" t="s">
        <v>530</v>
      </c>
      <c r="C15" t="str">
        <f t="shared" ca="1" si="1"/>
        <v>341S025</v>
      </c>
      <c r="D15" t="str">
        <f t="shared" ca="1" si="2"/>
        <v>Syncrude Industrial System DOS</v>
      </c>
      <c r="E15" s="51">
        <v>120.342</v>
      </c>
      <c r="F15" s="51">
        <v>0</v>
      </c>
      <c r="G15" s="51">
        <v>4604.8500000000004</v>
      </c>
      <c r="H15" s="51">
        <v>156.184</v>
      </c>
      <c r="I15" s="51">
        <v>397.11599999999999</v>
      </c>
      <c r="J15" s="51">
        <v>9663.4120000000003</v>
      </c>
      <c r="K15" s="51">
        <v>399.35550000000001</v>
      </c>
      <c r="L15" s="51">
        <v>1054.117</v>
      </c>
      <c r="M15" s="51">
        <v>90.063700000000011</v>
      </c>
      <c r="N15" s="51">
        <v>0</v>
      </c>
      <c r="O15" s="51">
        <v>161.43600000000001</v>
      </c>
      <c r="P15" s="51">
        <v>0</v>
      </c>
      <c r="Q15" s="32">
        <v>6000.95</v>
      </c>
      <c r="R15" s="32">
        <v>0</v>
      </c>
      <c r="S15" s="32">
        <v>248447.51</v>
      </c>
      <c r="T15" s="32">
        <v>4527.3500000000004</v>
      </c>
      <c r="U15" s="32">
        <v>11767.64</v>
      </c>
      <c r="V15" s="32">
        <v>506305.11</v>
      </c>
      <c r="W15" s="32">
        <v>30953.859999999997</v>
      </c>
      <c r="X15" s="32">
        <v>25979.15</v>
      </c>
      <c r="Y15" s="32">
        <v>5462.2900000000009</v>
      </c>
      <c r="Z15" s="32">
        <v>0</v>
      </c>
      <c r="AA15" s="32">
        <v>8043.34</v>
      </c>
      <c r="AB15" s="32">
        <v>0</v>
      </c>
      <c r="AC15" s="2">
        <v>-4.4800000000000004</v>
      </c>
      <c r="AD15" s="2">
        <v>-4.4800000000000004</v>
      </c>
      <c r="AE15" s="2">
        <v>-4.4800000000000004</v>
      </c>
      <c r="AF15" s="2">
        <v>-4.4800000000000004</v>
      </c>
      <c r="AG15" s="2">
        <v>-4.4800000000000004</v>
      </c>
      <c r="AH15" s="2">
        <v>-4.4800000000000004</v>
      </c>
      <c r="AI15" s="2">
        <v>-4.4800000000000004</v>
      </c>
      <c r="AJ15" s="2">
        <v>-4.4800000000000004</v>
      </c>
      <c r="AK15" s="2">
        <v>-4.4800000000000004</v>
      </c>
      <c r="AL15" s="2">
        <v>-4.4800000000000004</v>
      </c>
      <c r="AM15" s="2">
        <v>-4.4800000000000004</v>
      </c>
      <c r="AN15" s="2">
        <v>-4.4800000000000004</v>
      </c>
      <c r="AO15" s="33">
        <v>-268.83999999999997</v>
      </c>
      <c r="AP15" s="33">
        <v>0</v>
      </c>
      <c r="AQ15" s="33">
        <v>-11130.45</v>
      </c>
      <c r="AR15" s="33">
        <v>-202.83</v>
      </c>
      <c r="AS15" s="33">
        <v>-527.19999999999993</v>
      </c>
      <c r="AT15" s="33">
        <v>-22682.46</v>
      </c>
      <c r="AU15" s="33">
        <v>-1386.7400000000002</v>
      </c>
      <c r="AV15" s="33">
        <v>-1163.8599999999999</v>
      </c>
      <c r="AW15" s="33">
        <v>-244.70999999999998</v>
      </c>
      <c r="AX15" s="33">
        <v>0</v>
      </c>
      <c r="AY15" s="33">
        <v>-360.35</v>
      </c>
      <c r="AZ15" s="33">
        <v>0</v>
      </c>
      <c r="BA15" s="31">
        <f t="shared" si="3"/>
        <v>-1.8</v>
      </c>
      <c r="BB15" s="31">
        <f t="shared" si="3"/>
        <v>0</v>
      </c>
      <c r="BC15" s="31">
        <f t="shared" si="3"/>
        <v>-74.53</v>
      </c>
      <c r="BD15" s="31">
        <f t="shared" si="3"/>
        <v>-1.81</v>
      </c>
      <c r="BE15" s="31">
        <f t="shared" si="3"/>
        <v>-4.71</v>
      </c>
      <c r="BF15" s="31">
        <f t="shared" si="3"/>
        <v>-202.52</v>
      </c>
      <c r="BG15" s="31">
        <f t="shared" si="3"/>
        <v>0</v>
      </c>
      <c r="BH15" s="31">
        <f t="shared" si="3"/>
        <v>0</v>
      </c>
      <c r="BI15" s="31">
        <f t="shared" si="3"/>
        <v>0</v>
      </c>
      <c r="BJ15" s="31">
        <f t="shared" si="3"/>
        <v>0</v>
      </c>
      <c r="BK15" s="31">
        <f t="shared" si="3"/>
        <v>-9.65</v>
      </c>
      <c r="BL15" s="31">
        <f t="shared" si="3"/>
        <v>0</v>
      </c>
      <c r="BM15" s="6">
        <f t="shared" ca="1" si="4"/>
        <v>-1.3100000000000001E-2</v>
      </c>
      <c r="BN15" s="6">
        <f t="shared" ca="1" si="4"/>
        <v>-1.3100000000000001E-2</v>
      </c>
      <c r="BO15" s="6">
        <f t="shared" ca="1" si="4"/>
        <v>-1.3100000000000001E-2</v>
      </c>
      <c r="BP15" s="6">
        <f t="shared" ca="1" si="4"/>
        <v>-1.3100000000000001E-2</v>
      </c>
      <c r="BQ15" s="6">
        <f t="shared" ca="1" si="4"/>
        <v>-1.3100000000000001E-2</v>
      </c>
      <c r="BR15" s="6">
        <f t="shared" ca="1" si="4"/>
        <v>-1.3100000000000001E-2</v>
      </c>
      <c r="BS15" s="6">
        <f t="shared" ca="1" si="4"/>
        <v>-1.3100000000000001E-2</v>
      </c>
      <c r="BT15" s="6">
        <f t="shared" ca="1" si="4"/>
        <v>-1.3100000000000001E-2</v>
      </c>
      <c r="BU15" s="6">
        <f t="shared" ca="1" si="4"/>
        <v>-1.3100000000000001E-2</v>
      </c>
      <c r="BV15" s="6">
        <f t="shared" ca="1" si="4"/>
        <v>-1.3100000000000001E-2</v>
      </c>
      <c r="BW15" s="6">
        <f t="shared" ca="1" si="4"/>
        <v>-1.3100000000000001E-2</v>
      </c>
      <c r="BX15" s="6">
        <f t="shared" ca="1" si="4"/>
        <v>-1.3100000000000001E-2</v>
      </c>
      <c r="BY15" s="31">
        <f t="shared" ca="1" si="5"/>
        <v>-268.83999999999997</v>
      </c>
      <c r="BZ15" s="31">
        <f t="shared" ca="1" si="5"/>
        <v>0</v>
      </c>
      <c r="CA15" s="31">
        <f t="shared" ca="1" si="5"/>
        <v>-11130.45</v>
      </c>
      <c r="CB15" s="31">
        <f t="shared" ca="1" si="5"/>
        <v>-202.83</v>
      </c>
      <c r="CC15" s="31">
        <f t="shared" ca="1" si="5"/>
        <v>-527.19999999999993</v>
      </c>
      <c r="CD15" s="31">
        <f t="shared" ca="1" si="5"/>
        <v>-22682.46</v>
      </c>
      <c r="CE15" s="31">
        <f t="shared" ca="1" si="5"/>
        <v>-1386.7400000000002</v>
      </c>
      <c r="CF15" s="31">
        <f t="shared" ca="1" si="5"/>
        <v>-1163.8599999999999</v>
      </c>
      <c r="CG15" s="31">
        <f t="shared" ca="1" si="5"/>
        <v>-244.70999999999998</v>
      </c>
      <c r="CH15" s="31">
        <f t="shared" ca="1" si="5"/>
        <v>0</v>
      </c>
      <c r="CI15" s="31">
        <f t="shared" ca="1" si="5"/>
        <v>-360.35</v>
      </c>
      <c r="CJ15" s="31">
        <f t="shared" ca="1" si="5"/>
        <v>0</v>
      </c>
      <c r="CK15" s="32">
        <f t="shared" ca="1" si="6"/>
        <v>15</v>
      </c>
      <c r="CL15" s="32">
        <f t="shared" ca="1" si="6"/>
        <v>0</v>
      </c>
      <c r="CM15" s="32">
        <f t="shared" ca="1" si="6"/>
        <v>621.12</v>
      </c>
      <c r="CN15" s="32">
        <f t="shared" ca="1" si="6"/>
        <v>11.32</v>
      </c>
      <c r="CO15" s="32">
        <f t="shared" ca="1" si="6"/>
        <v>29.42</v>
      </c>
      <c r="CP15" s="32">
        <f t="shared" ca="1" si="6"/>
        <v>1265.76</v>
      </c>
      <c r="CQ15" s="32">
        <f t="shared" ca="1" si="6"/>
        <v>77.38</v>
      </c>
      <c r="CR15" s="32">
        <f t="shared" ca="1" si="6"/>
        <v>64.95</v>
      </c>
      <c r="CS15" s="32">
        <f t="shared" ca="1" si="6"/>
        <v>13.66</v>
      </c>
      <c r="CT15" s="32">
        <f t="shared" ca="1" si="6"/>
        <v>0</v>
      </c>
      <c r="CU15" s="32">
        <f t="shared" ca="1" si="6"/>
        <v>20.11</v>
      </c>
      <c r="CV15" s="32">
        <f t="shared" ca="1" si="6"/>
        <v>0</v>
      </c>
      <c r="CW15" s="31">
        <f t="shared" ca="1" si="7"/>
        <v>16.8</v>
      </c>
      <c r="CX15" s="31">
        <f t="shared" ca="1" si="7"/>
        <v>0</v>
      </c>
      <c r="CY15" s="31">
        <f t="shared" ca="1" si="7"/>
        <v>695.65000000000077</v>
      </c>
      <c r="CZ15" s="31">
        <f t="shared" ca="1" si="7"/>
        <v>13.129999999999994</v>
      </c>
      <c r="DA15" s="31">
        <f t="shared" ca="1" si="7"/>
        <v>34.130000000000017</v>
      </c>
      <c r="DB15" s="31">
        <f t="shared" ca="1" si="7"/>
        <v>1468.2799999999984</v>
      </c>
      <c r="DC15" s="31">
        <f t="shared" ca="1" si="7"/>
        <v>77.380000000000109</v>
      </c>
      <c r="DD15" s="31">
        <f t="shared" ca="1" si="7"/>
        <v>64.950000000000045</v>
      </c>
      <c r="DE15" s="31">
        <f t="shared" ca="1" si="7"/>
        <v>13.659999999999997</v>
      </c>
      <c r="DF15" s="31">
        <f t="shared" ca="1" si="7"/>
        <v>0</v>
      </c>
      <c r="DG15" s="31">
        <f t="shared" ca="1" si="7"/>
        <v>29.760000000000012</v>
      </c>
      <c r="DH15" s="31">
        <f t="shared" ca="1" si="7"/>
        <v>0</v>
      </c>
      <c r="DI15" s="32">
        <f t="shared" ca="1" si="11"/>
        <v>0.84</v>
      </c>
      <c r="DJ15" s="32">
        <f t="shared" ca="1" si="8"/>
        <v>0</v>
      </c>
      <c r="DK15" s="32">
        <f t="shared" ca="1" si="8"/>
        <v>34.78</v>
      </c>
      <c r="DL15" s="32">
        <f t="shared" ca="1" si="8"/>
        <v>0.66</v>
      </c>
      <c r="DM15" s="32">
        <f t="shared" ca="1" si="8"/>
        <v>1.71</v>
      </c>
      <c r="DN15" s="32">
        <f t="shared" ca="1" si="8"/>
        <v>73.41</v>
      </c>
      <c r="DO15" s="32">
        <f t="shared" ca="1" si="8"/>
        <v>3.87</v>
      </c>
      <c r="DP15" s="32">
        <f t="shared" ca="1" si="8"/>
        <v>3.25</v>
      </c>
      <c r="DQ15" s="32">
        <f t="shared" ca="1" si="8"/>
        <v>0.68</v>
      </c>
      <c r="DR15" s="32">
        <f t="shared" ca="1" si="8"/>
        <v>0</v>
      </c>
      <c r="DS15" s="32">
        <f t="shared" ca="1" si="8"/>
        <v>1.49</v>
      </c>
      <c r="DT15" s="32">
        <f t="shared" ca="1" si="8"/>
        <v>0</v>
      </c>
      <c r="DU15" s="31">
        <f t="shared" ca="1" si="12"/>
        <v>5.41</v>
      </c>
      <c r="DV15" s="31">
        <f t="shared" ca="1" si="9"/>
        <v>0</v>
      </c>
      <c r="DW15" s="31">
        <f t="shared" ca="1" si="9"/>
        <v>221.03</v>
      </c>
      <c r="DX15" s="31">
        <f t="shared" ca="1" si="9"/>
        <v>4.1500000000000004</v>
      </c>
      <c r="DY15" s="31">
        <f t="shared" ca="1" si="9"/>
        <v>10.72</v>
      </c>
      <c r="DZ15" s="31">
        <f t="shared" ca="1" si="9"/>
        <v>458.8</v>
      </c>
      <c r="EA15" s="31">
        <f t="shared" ca="1" si="9"/>
        <v>24.05</v>
      </c>
      <c r="EB15" s="31">
        <f t="shared" ca="1" si="9"/>
        <v>20.079999999999998</v>
      </c>
      <c r="EC15" s="31">
        <f t="shared" ca="1" si="9"/>
        <v>4.2</v>
      </c>
      <c r="ED15" s="31">
        <f t="shared" ca="1" si="9"/>
        <v>0</v>
      </c>
      <c r="EE15" s="31">
        <f t="shared" ca="1" si="9"/>
        <v>9.0500000000000007</v>
      </c>
      <c r="EF15" s="31">
        <f t="shared" ca="1" si="9"/>
        <v>0</v>
      </c>
      <c r="EG15" s="32">
        <f t="shared" ca="1" si="13"/>
        <v>23.05</v>
      </c>
      <c r="EH15" s="32">
        <f t="shared" ca="1" si="10"/>
        <v>0</v>
      </c>
      <c r="EI15" s="32">
        <f t="shared" ca="1" si="10"/>
        <v>951.46000000000072</v>
      </c>
      <c r="EJ15" s="32">
        <f t="shared" ca="1" si="10"/>
        <v>17.939999999999994</v>
      </c>
      <c r="EK15" s="32">
        <f t="shared" ca="1" si="10"/>
        <v>46.560000000000016</v>
      </c>
      <c r="EL15" s="32">
        <f t="shared" ca="1" si="10"/>
        <v>2000.4899999999984</v>
      </c>
      <c r="EM15" s="32">
        <f t="shared" ca="1" si="10"/>
        <v>105.30000000000011</v>
      </c>
      <c r="EN15" s="32">
        <f t="shared" ca="1" si="10"/>
        <v>88.280000000000044</v>
      </c>
      <c r="EO15" s="32">
        <f t="shared" ca="1" si="10"/>
        <v>18.539999999999996</v>
      </c>
      <c r="EP15" s="32">
        <f t="shared" ca="1" si="10"/>
        <v>0</v>
      </c>
      <c r="EQ15" s="32">
        <f t="shared" ca="1" si="10"/>
        <v>40.300000000000011</v>
      </c>
      <c r="ER15" s="32">
        <f t="shared" ca="1" si="10"/>
        <v>0</v>
      </c>
    </row>
    <row r="16" spans="1:148">
      <c r="A16" t="s">
        <v>434</v>
      </c>
      <c r="B16" s="1" t="s">
        <v>62</v>
      </c>
      <c r="C16" t="str">
        <f t="shared" ca="1" si="1"/>
        <v>AKE1</v>
      </c>
      <c r="D16" t="str">
        <f t="shared" ca="1" si="2"/>
        <v>McBride Lake Wind Facility</v>
      </c>
      <c r="E16" s="51">
        <v>29122.7052</v>
      </c>
      <c r="F16" s="51">
        <v>16560.836899999998</v>
      </c>
      <c r="G16" s="51">
        <v>24913.504700000001</v>
      </c>
      <c r="H16" s="51">
        <v>18812.3413</v>
      </c>
      <c r="I16" s="51">
        <v>17001.0376</v>
      </c>
      <c r="J16" s="51">
        <v>13134.1176</v>
      </c>
      <c r="K16" s="51">
        <v>7725.5928999999996</v>
      </c>
      <c r="L16" s="51">
        <v>8260.7124000000003</v>
      </c>
      <c r="M16" s="51">
        <v>15724.178900000001</v>
      </c>
      <c r="N16" s="51">
        <v>18031.0753</v>
      </c>
      <c r="O16" s="51">
        <v>36362.8269</v>
      </c>
      <c r="P16" s="51">
        <v>19959.854200000002</v>
      </c>
      <c r="Q16" s="32">
        <v>1895534.91</v>
      </c>
      <c r="R16" s="32">
        <v>682174.23</v>
      </c>
      <c r="S16" s="32">
        <v>949444.88</v>
      </c>
      <c r="T16" s="32">
        <v>489531.78</v>
      </c>
      <c r="U16" s="32">
        <v>573414.01</v>
      </c>
      <c r="V16" s="32">
        <v>340321.27</v>
      </c>
      <c r="W16" s="32">
        <v>265665.02</v>
      </c>
      <c r="X16" s="32">
        <v>249744.75</v>
      </c>
      <c r="Y16" s="32">
        <v>1003022.94</v>
      </c>
      <c r="Z16" s="32">
        <v>540615.62</v>
      </c>
      <c r="AA16" s="32">
        <v>1749372.24</v>
      </c>
      <c r="AB16" s="32">
        <v>749505.71</v>
      </c>
      <c r="AC16" s="2">
        <v>1.1200000000000001</v>
      </c>
      <c r="AD16" s="2">
        <v>1.1200000000000001</v>
      </c>
      <c r="AE16" s="2">
        <v>1.1200000000000001</v>
      </c>
      <c r="AF16" s="2">
        <v>1.1200000000000001</v>
      </c>
      <c r="AG16" s="2">
        <v>1.1200000000000001</v>
      </c>
      <c r="AH16" s="2">
        <v>1.1200000000000001</v>
      </c>
      <c r="AI16" s="2">
        <v>1.1200000000000001</v>
      </c>
      <c r="AJ16" s="2">
        <v>1.1200000000000001</v>
      </c>
      <c r="AK16" s="2">
        <v>1.39</v>
      </c>
      <c r="AL16" s="2">
        <v>1.39</v>
      </c>
      <c r="AM16" s="2">
        <v>1.39</v>
      </c>
      <c r="AN16" s="2">
        <v>1.39</v>
      </c>
      <c r="AO16" s="33">
        <v>21229.99</v>
      </c>
      <c r="AP16" s="33">
        <v>7640.35</v>
      </c>
      <c r="AQ16" s="33">
        <v>10633.78</v>
      </c>
      <c r="AR16" s="33">
        <v>5482.76</v>
      </c>
      <c r="AS16" s="33">
        <v>6422.24</v>
      </c>
      <c r="AT16" s="33">
        <v>3811.6</v>
      </c>
      <c r="AU16" s="33">
        <v>2975.45</v>
      </c>
      <c r="AV16" s="33">
        <v>2797.14</v>
      </c>
      <c r="AW16" s="33">
        <v>13942.02</v>
      </c>
      <c r="AX16" s="33">
        <v>7514.56</v>
      </c>
      <c r="AY16" s="33">
        <v>24316.27</v>
      </c>
      <c r="AZ16" s="33">
        <v>10418.129999999999</v>
      </c>
      <c r="BA16" s="31">
        <f t="shared" si="3"/>
        <v>-568.66</v>
      </c>
      <c r="BB16" s="31">
        <f t="shared" si="3"/>
        <v>-204.65</v>
      </c>
      <c r="BC16" s="31">
        <f t="shared" si="3"/>
        <v>-284.83</v>
      </c>
      <c r="BD16" s="31">
        <f t="shared" si="3"/>
        <v>-195.81</v>
      </c>
      <c r="BE16" s="31">
        <f t="shared" si="3"/>
        <v>-229.37</v>
      </c>
      <c r="BF16" s="31">
        <f t="shared" si="3"/>
        <v>-136.13</v>
      </c>
      <c r="BG16" s="31">
        <f t="shared" si="3"/>
        <v>0</v>
      </c>
      <c r="BH16" s="31">
        <f t="shared" si="3"/>
        <v>0</v>
      </c>
      <c r="BI16" s="31">
        <f t="shared" si="3"/>
        <v>0</v>
      </c>
      <c r="BJ16" s="31">
        <f t="shared" si="3"/>
        <v>-648.74</v>
      </c>
      <c r="BK16" s="31">
        <f t="shared" si="3"/>
        <v>-2099.25</v>
      </c>
      <c r="BL16" s="31">
        <f t="shared" si="3"/>
        <v>-899.41</v>
      </c>
      <c r="BM16" s="6">
        <f t="shared" ca="1" si="4"/>
        <v>2.5000000000000001E-2</v>
      </c>
      <c r="BN16" s="6">
        <f t="shared" ca="1" si="4"/>
        <v>2.5000000000000001E-2</v>
      </c>
      <c r="BO16" s="6">
        <f t="shared" ca="1" si="4"/>
        <v>2.5000000000000001E-2</v>
      </c>
      <c r="BP16" s="6">
        <f t="shared" ca="1" si="4"/>
        <v>2.5000000000000001E-2</v>
      </c>
      <c r="BQ16" s="6">
        <f t="shared" ca="1" si="4"/>
        <v>2.5000000000000001E-2</v>
      </c>
      <c r="BR16" s="6">
        <f t="shared" ca="1" si="4"/>
        <v>2.5000000000000001E-2</v>
      </c>
      <c r="BS16" s="6">
        <f t="shared" ca="1" si="4"/>
        <v>2.5000000000000001E-2</v>
      </c>
      <c r="BT16" s="6">
        <f t="shared" ca="1" si="4"/>
        <v>2.5000000000000001E-2</v>
      </c>
      <c r="BU16" s="6">
        <f t="shared" ca="1" si="4"/>
        <v>2.5000000000000001E-2</v>
      </c>
      <c r="BV16" s="6">
        <f t="shared" ca="1" si="4"/>
        <v>2.5000000000000001E-2</v>
      </c>
      <c r="BW16" s="6">
        <f t="shared" ca="1" si="4"/>
        <v>2.5000000000000001E-2</v>
      </c>
      <c r="BX16" s="6">
        <f t="shared" ca="1" si="4"/>
        <v>2.5000000000000001E-2</v>
      </c>
      <c r="BY16" s="31">
        <f t="shared" ca="1" si="5"/>
        <v>47388.37</v>
      </c>
      <c r="BZ16" s="31">
        <f t="shared" ca="1" si="5"/>
        <v>17054.36</v>
      </c>
      <c r="CA16" s="31">
        <f t="shared" ca="1" si="5"/>
        <v>23736.12</v>
      </c>
      <c r="CB16" s="31">
        <f t="shared" ca="1" si="5"/>
        <v>12238.29</v>
      </c>
      <c r="CC16" s="31">
        <f t="shared" ca="1" si="5"/>
        <v>14335.35</v>
      </c>
      <c r="CD16" s="31">
        <f t="shared" ca="1" si="5"/>
        <v>8508.0300000000007</v>
      </c>
      <c r="CE16" s="31">
        <f t="shared" ca="1" si="5"/>
        <v>6641.63</v>
      </c>
      <c r="CF16" s="31">
        <f t="shared" ca="1" si="5"/>
        <v>6243.62</v>
      </c>
      <c r="CG16" s="31">
        <f t="shared" ca="1" si="5"/>
        <v>25075.57</v>
      </c>
      <c r="CH16" s="31">
        <f t="shared" ca="1" si="5"/>
        <v>13515.39</v>
      </c>
      <c r="CI16" s="31">
        <f t="shared" ca="1" si="5"/>
        <v>43734.31</v>
      </c>
      <c r="CJ16" s="31">
        <f t="shared" ca="1" si="5"/>
        <v>18737.64</v>
      </c>
      <c r="CK16" s="32">
        <f t="shared" ca="1" si="6"/>
        <v>4738.84</v>
      </c>
      <c r="CL16" s="32">
        <f t="shared" ca="1" si="6"/>
        <v>1705.44</v>
      </c>
      <c r="CM16" s="32">
        <f t="shared" ca="1" si="6"/>
        <v>2373.61</v>
      </c>
      <c r="CN16" s="32">
        <f t="shared" ca="1" si="6"/>
        <v>1223.83</v>
      </c>
      <c r="CO16" s="32">
        <f t="shared" ca="1" si="6"/>
        <v>1433.54</v>
      </c>
      <c r="CP16" s="32">
        <f t="shared" ca="1" si="6"/>
        <v>850.8</v>
      </c>
      <c r="CQ16" s="32">
        <f t="shared" ca="1" si="6"/>
        <v>664.16</v>
      </c>
      <c r="CR16" s="32">
        <f t="shared" ca="1" si="6"/>
        <v>624.36</v>
      </c>
      <c r="CS16" s="32">
        <f t="shared" ca="1" si="6"/>
        <v>2507.56</v>
      </c>
      <c r="CT16" s="32">
        <f t="shared" ca="1" si="6"/>
        <v>1351.54</v>
      </c>
      <c r="CU16" s="32">
        <f t="shared" ca="1" si="6"/>
        <v>4373.43</v>
      </c>
      <c r="CV16" s="32">
        <f t="shared" ca="1" si="6"/>
        <v>1873.76</v>
      </c>
      <c r="CW16" s="31">
        <f t="shared" ca="1" si="7"/>
        <v>31465.880000000005</v>
      </c>
      <c r="CX16" s="31">
        <f t="shared" ca="1" si="7"/>
        <v>11324.099999999999</v>
      </c>
      <c r="CY16" s="31">
        <f t="shared" ca="1" si="7"/>
        <v>15760.779999999999</v>
      </c>
      <c r="CZ16" s="31">
        <f t="shared" ca="1" si="7"/>
        <v>8175.170000000001</v>
      </c>
      <c r="DA16" s="31">
        <f t="shared" ca="1" si="7"/>
        <v>9576.02</v>
      </c>
      <c r="DB16" s="31">
        <f t="shared" ca="1" si="7"/>
        <v>5683.36</v>
      </c>
      <c r="DC16" s="31">
        <f t="shared" ca="1" si="7"/>
        <v>4330.34</v>
      </c>
      <c r="DD16" s="31">
        <f t="shared" ca="1" si="7"/>
        <v>4070.8399999999997</v>
      </c>
      <c r="DE16" s="31">
        <f t="shared" ca="1" si="7"/>
        <v>13641.11</v>
      </c>
      <c r="DF16" s="31">
        <f t="shared" ca="1" si="7"/>
        <v>8001.11</v>
      </c>
      <c r="DG16" s="31">
        <f t="shared" ca="1" si="7"/>
        <v>25890.719999999998</v>
      </c>
      <c r="DH16" s="31">
        <f t="shared" ca="1" si="7"/>
        <v>11092.679999999998</v>
      </c>
      <c r="DI16" s="32">
        <f t="shared" ca="1" si="11"/>
        <v>1573.29</v>
      </c>
      <c r="DJ16" s="32">
        <f t="shared" ca="1" si="8"/>
        <v>566.21</v>
      </c>
      <c r="DK16" s="32">
        <f t="shared" ca="1" si="8"/>
        <v>788.04</v>
      </c>
      <c r="DL16" s="32">
        <f t="shared" ca="1" si="8"/>
        <v>408.76</v>
      </c>
      <c r="DM16" s="32">
        <f t="shared" ca="1" si="8"/>
        <v>478.8</v>
      </c>
      <c r="DN16" s="32">
        <f t="shared" ca="1" si="8"/>
        <v>284.17</v>
      </c>
      <c r="DO16" s="32">
        <f t="shared" ca="1" si="8"/>
        <v>216.52</v>
      </c>
      <c r="DP16" s="32">
        <f t="shared" ca="1" si="8"/>
        <v>203.54</v>
      </c>
      <c r="DQ16" s="32">
        <f t="shared" ca="1" si="8"/>
        <v>682.06</v>
      </c>
      <c r="DR16" s="32">
        <f t="shared" ca="1" si="8"/>
        <v>400.06</v>
      </c>
      <c r="DS16" s="32">
        <f t="shared" ca="1" si="8"/>
        <v>1294.54</v>
      </c>
      <c r="DT16" s="32">
        <f t="shared" ca="1" si="8"/>
        <v>554.63</v>
      </c>
      <c r="DU16" s="31">
        <f t="shared" ca="1" si="12"/>
        <v>10137.370000000001</v>
      </c>
      <c r="DV16" s="31">
        <f t="shared" ca="1" si="9"/>
        <v>3621.84</v>
      </c>
      <c r="DW16" s="31">
        <f t="shared" ca="1" si="9"/>
        <v>5007.59</v>
      </c>
      <c r="DX16" s="31">
        <f t="shared" ca="1" si="9"/>
        <v>2581.83</v>
      </c>
      <c r="DY16" s="31">
        <f t="shared" ca="1" si="9"/>
        <v>3008.5</v>
      </c>
      <c r="DZ16" s="31">
        <f t="shared" ca="1" si="9"/>
        <v>1775.89</v>
      </c>
      <c r="EA16" s="31">
        <f t="shared" ca="1" si="9"/>
        <v>1345.99</v>
      </c>
      <c r="EB16" s="31">
        <f t="shared" ca="1" si="9"/>
        <v>1258.42</v>
      </c>
      <c r="EC16" s="31">
        <f t="shared" ca="1" si="9"/>
        <v>4193.6899999999996</v>
      </c>
      <c r="ED16" s="31">
        <f t="shared" ca="1" si="9"/>
        <v>2446.63</v>
      </c>
      <c r="EE16" s="31">
        <f t="shared" ca="1" si="9"/>
        <v>7873.06</v>
      </c>
      <c r="EF16" s="31">
        <f t="shared" ca="1" si="9"/>
        <v>3354.92</v>
      </c>
      <c r="EG16" s="32">
        <f t="shared" ca="1" si="13"/>
        <v>43176.540000000008</v>
      </c>
      <c r="EH16" s="32">
        <f t="shared" ca="1" si="10"/>
        <v>15512.149999999998</v>
      </c>
      <c r="EI16" s="32">
        <f t="shared" ca="1" si="10"/>
        <v>21556.41</v>
      </c>
      <c r="EJ16" s="32">
        <f t="shared" ca="1" si="10"/>
        <v>11165.76</v>
      </c>
      <c r="EK16" s="32">
        <f t="shared" ca="1" si="10"/>
        <v>13063.32</v>
      </c>
      <c r="EL16" s="32">
        <f t="shared" ca="1" si="10"/>
        <v>7743.42</v>
      </c>
      <c r="EM16" s="32">
        <f t="shared" ca="1" si="10"/>
        <v>5892.85</v>
      </c>
      <c r="EN16" s="32">
        <f t="shared" ca="1" si="10"/>
        <v>5532.8</v>
      </c>
      <c r="EO16" s="32">
        <f t="shared" ca="1" si="10"/>
        <v>18516.86</v>
      </c>
      <c r="EP16" s="32">
        <f t="shared" ca="1" si="10"/>
        <v>10847.8</v>
      </c>
      <c r="EQ16" s="32">
        <f t="shared" ca="1" si="10"/>
        <v>35058.32</v>
      </c>
      <c r="ER16" s="32">
        <f t="shared" ca="1" si="10"/>
        <v>15002.229999999998</v>
      </c>
    </row>
    <row r="17" spans="1:148">
      <c r="A17" t="s">
        <v>436</v>
      </c>
      <c r="B17" s="1" t="s">
        <v>122</v>
      </c>
      <c r="C17" t="str">
        <f t="shared" ca="1" si="1"/>
        <v>BAR</v>
      </c>
      <c r="D17" t="str">
        <f t="shared" ca="1" si="2"/>
        <v>Barrier Hydro Facility</v>
      </c>
      <c r="E17" s="51">
        <v>3785.5947999999999</v>
      </c>
      <c r="F17" s="51">
        <v>3509.1345000000001</v>
      </c>
      <c r="G17" s="51">
        <v>3197.0385000000001</v>
      </c>
      <c r="H17" s="51">
        <v>3175.4058</v>
      </c>
      <c r="I17" s="51">
        <v>3054.8317000000002</v>
      </c>
      <c r="J17" s="51">
        <v>3484.6952000000001</v>
      </c>
      <c r="K17" s="51">
        <v>2542.2631999999999</v>
      </c>
      <c r="L17" s="51">
        <v>2833.6925890000002</v>
      </c>
      <c r="M17" s="51">
        <v>2471.4618962</v>
      </c>
      <c r="N17" s="51">
        <v>2376.6222247999999</v>
      </c>
      <c r="O17" s="51">
        <v>2806.5719883000002</v>
      </c>
      <c r="P17" s="51">
        <v>3357.691315</v>
      </c>
      <c r="Q17" s="32">
        <v>477113.92</v>
      </c>
      <c r="R17" s="32">
        <v>189614.66</v>
      </c>
      <c r="S17" s="32">
        <v>174324.54</v>
      </c>
      <c r="T17" s="32">
        <v>125383.42</v>
      </c>
      <c r="U17" s="32">
        <v>117405.23</v>
      </c>
      <c r="V17" s="32">
        <v>162320.22</v>
      </c>
      <c r="W17" s="32">
        <v>149694.32999999999</v>
      </c>
      <c r="X17" s="32">
        <v>136012.59</v>
      </c>
      <c r="Y17" s="32">
        <v>388826.9</v>
      </c>
      <c r="Z17" s="32">
        <v>101873.95</v>
      </c>
      <c r="AA17" s="32">
        <v>162862.47</v>
      </c>
      <c r="AB17" s="32">
        <v>239353.27</v>
      </c>
      <c r="AC17" s="2">
        <v>-1.46</v>
      </c>
      <c r="AD17" s="2">
        <v>-1.46</v>
      </c>
      <c r="AE17" s="2">
        <v>-1.46</v>
      </c>
      <c r="AF17" s="2">
        <v>-1.46</v>
      </c>
      <c r="AG17" s="2">
        <v>-1.46</v>
      </c>
      <c r="AH17" s="2">
        <v>-1.46</v>
      </c>
      <c r="AI17" s="2">
        <v>-1.46</v>
      </c>
      <c r="AJ17" s="2">
        <v>-1.46</v>
      </c>
      <c r="AK17" s="2">
        <v>-1.46</v>
      </c>
      <c r="AL17" s="2">
        <v>-1.46</v>
      </c>
      <c r="AM17" s="2">
        <v>-1.46</v>
      </c>
      <c r="AN17" s="2">
        <v>-1.46</v>
      </c>
      <c r="AO17" s="33">
        <v>-6965.86</v>
      </c>
      <c r="AP17" s="33">
        <v>-2768.37</v>
      </c>
      <c r="AQ17" s="33">
        <v>-2545.14</v>
      </c>
      <c r="AR17" s="33">
        <v>-1830.6</v>
      </c>
      <c r="AS17" s="33">
        <v>-1714.12</v>
      </c>
      <c r="AT17" s="33">
        <v>-2369.88</v>
      </c>
      <c r="AU17" s="33">
        <v>-2185.54</v>
      </c>
      <c r="AV17" s="33">
        <v>-1985.78</v>
      </c>
      <c r="AW17" s="33">
        <v>-5676.87</v>
      </c>
      <c r="AX17" s="33">
        <v>-1487.36</v>
      </c>
      <c r="AY17" s="33">
        <v>-2377.79</v>
      </c>
      <c r="AZ17" s="33">
        <v>-3494.56</v>
      </c>
      <c r="BA17" s="31">
        <f t="shared" si="3"/>
        <v>-143.13</v>
      </c>
      <c r="BB17" s="31">
        <f t="shared" si="3"/>
        <v>-56.88</v>
      </c>
      <c r="BC17" s="31">
        <f t="shared" si="3"/>
        <v>-52.3</v>
      </c>
      <c r="BD17" s="31">
        <f t="shared" si="3"/>
        <v>-50.15</v>
      </c>
      <c r="BE17" s="31">
        <f t="shared" si="3"/>
        <v>-46.96</v>
      </c>
      <c r="BF17" s="31">
        <f t="shared" si="3"/>
        <v>-64.930000000000007</v>
      </c>
      <c r="BG17" s="31">
        <f t="shared" si="3"/>
        <v>0</v>
      </c>
      <c r="BH17" s="31">
        <f t="shared" si="3"/>
        <v>0</v>
      </c>
      <c r="BI17" s="31">
        <f t="shared" si="3"/>
        <v>0</v>
      </c>
      <c r="BJ17" s="31">
        <f t="shared" si="3"/>
        <v>-122.25</v>
      </c>
      <c r="BK17" s="31">
        <f t="shared" si="3"/>
        <v>-195.43</v>
      </c>
      <c r="BL17" s="31">
        <f t="shared" si="3"/>
        <v>-287.22000000000003</v>
      </c>
      <c r="BM17" s="6">
        <f t="shared" ca="1" si="4"/>
        <v>-4.1399999999999999E-2</v>
      </c>
      <c r="BN17" s="6">
        <f t="shared" ca="1" si="4"/>
        <v>-4.1399999999999999E-2</v>
      </c>
      <c r="BO17" s="6">
        <f t="shared" ca="1" si="4"/>
        <v>-4.1399999999999999E-2</v>
      </c>
      <c r="BP17" s="6">
        <f t="shared" ca="1" si="4"/>
        <v>-4.1399999999999999E-2</v>
      </c>
      <c r="BQ17" s="6">
        <f t="shared" ca="1" si="4"/>
        <v>-4.1399999999999999E-2</v>
      </c>
      <c r="BR17" s="6">
        <f t="shared" ca="1" si="4"/>
        <v>-4.1399999999999999E-2</v>
      </c>
      <c r="BS17" s="6">
        <f t="shared" ca="1" si="4"/>
        <v>-4.1399999999999999E-2</v>
      </c>
      <c r="BT17" s="6">
        <f t="shared" ca="1" si="4"/>
        <v>-4.1399999999999999E-2</v>
      </c>
      <c r="BU17" s="6">
        <f t="shared" ca="1" si="4"/>
        <v>-4.1399999999999999E-2</v>
      </c>
      <c r="BV17" s="6">
        <f t="shared" ca="1" si="4"/>
        <v>-4.1399999999999999E-2</v>
      </c>
      <c r="BW17" s="6">
        <f t="shared" ca="1" si="4"/>
        <v>-4.1399999999999999E-2</v>
      </c>
      <c r="BX17" s="6">
        <f t="shared" ca="1" si="4"/>
        <v>-4.1399999999999999E-2</v>
      </c>
      <c r="BY17" s="31">
        <f t="shared" ca="1" si="5"/>
        <v>-19752.52</v>
      </c>
      <c r="BZ17" s="31">
        <f t="shared" ca="1" si="5"/>
        <v>-7850.05</v>
      </c>
      <c r="CA17" s="31">
        <f t="shared" ca="1" si="5"/>
        <v>-7217.04</v>
      </c>
      <c r="CB17" s="31">
        <f t="shared" ca="1" si="5"/>
        <v>-5190.87</v>
      </c>
      <c r="CC17" s="31">
        <f t="shared" ca="1" si="5"/>
        <v>-4860.58</v>
      </c>
      <c r="CD17" s="31">
        <f t="shared" ca="1" si="5"/>
        <v>-6720.06</v>
      </c>
      <c r="CE17" s="31">
        <f t="shared" ca="1" si="5"/>
        <v>-6197.35</v>
      </c>
      <c r="CF17" s="31">
        <f t="shared" ca="1" si="5"/>
        <v>-5630.92</v>
      </c>
      <c r="CG17" s="31">
        <f t="shared" ca="1" si="5"/>
        <v>-16097.43</v>
      </c>
      <c r="CH17" s="31">
        <f t="shared" ca="1" si="5"/>
        <v>-4217.58</v>
      </c>
      <c r="CI17" s="31">
        <f t="shared" ca="1" si="5"/>
        <v>-6742.51</v>
      </c>
      <c r="CJ17" s="31">
        <f t="shared" ca="1" si="5"/>
        <v>-9909.23</v>
      </c>
      <c r="CK17" s="32">
        <f t="shared" ca="1" si="6"/>
        <v>1192.78</v>
      </c>
      <c r="CL17" s="32">
        <f t="shared" ca="1" si="6"/>
        <v>474.04</v>
      </c>
      <c r="CM17" s="32">
        <f t="shared" ca="1" si="6"/>
        <v>435.81</v>
      </c>
      <c r="CN17" s="32">
        <f t="shared" ca="1" si="6"/>
        <v>313.45999999999998</v>
      </c>
      <c r="CO17" s="32">
        <f t="shared" ca="1" si="6"/>
        <v>293.51</v>
      </c>
      <c r="CP17" s="32">
        <f t="shared" ca="1" si="6"/>
        <v>405.8</v>
      </c>
      <c r="CQ17" s="32">
        <f t="shared" ca="1" si="6"/>
        <v>374.24</v>
      </c>
      <c r="CR17" s="32">
        <f t="shared" ca="1" si="6"/>
        <v>340.03</v>
      </c>
      <c r="CS17" s="32">
        <f t="shared" ca="1" si="6"/>
        <v>972.07</v>
      </c>
      <c r="CT17" s="32">
        <f t="shared" ca="1" si="6"/>
        <v>254.68</v>
      </c>
      <c r="CU17" s="32">
        <f t="shared" ca="1" si="6"/>
        <v>407.16</v>
      </c>
      <c r="CV17" s="32">
        <f t="shared" ca="1" si="6"/>
        <v>598.38</v>
      </c>
      <c r="CW17" s="31">
        <f t="shared" ca="1" si="7"/>
        <v>-11450.750000000002</v>
      </c>
      <c r="CX17" s="31">
        <f t="shared" ca="1" si="7"/>
        <v>-4550.76</v>
      </c>
      <c r="CY17" s="31">
        <f t="shared" ca="1" si="7"/>
        <v>-4183.79</v>
      </c>
      <c r="CZ17" s="31">
        <f t="shared" ca="1" si="7"/>
        <v>-2996.66</v>
      </c>
      <c r="DA17" s="31">
        <f t="shared" ca="1" si="7"/>
        <v>-2805.99</v>
      </c>
      <c r="DB17" s="31">
        <f t="shared" ca="1" si="7"/>
        <v>-3879.4500000000003</v>
      </c>
      <c r="DC17" s="31">
        <f t="shared" ca="1" si="7"/>
        <v>-3637.5700000000006</v>
      </c>
      <c r="DD17" s="31">
        <f t="shared" ca="1" si="7"/>
        <v>-3305.1100000000006</v>
      </c>
      <c r="DE17" s="31">
        <f t="shared" ca="1" si="7"/>
        <v>-9448.4900000000016</v>
      </c>
      <c r="DF17" s="31">
        <f t="shared" ca="1" si="7"/>
        <v>-2353.29</v>
      </c>
      <c r="DG17" s="31">
        <f t="shared" ca="1" si="7"/>
        <v>-3762.1300000000006</v>
      </c>
      <c r="DH17" s="31">
        <f t="shared" ca="1" si="7"/>
        <v>-5529.0700000000006</v>
      </c>
      <c r="DI17" s="32">
        <f t="shared" ca="1" si="11"/>
        <v>-572.54</v>
      </c>
      <c r="DJ17" s="32">
        <f t="shared" ca="1" si="8"/>
        <v>-227.54</v>
      </c>
      <c r="DK17" s="32">
        <f t="shared" ca="1" si="8"/>
        <v>-209.19</v>
      </c>
      <c r="DL17" s="32">
        <f t="shared" ca="1" si="8"/>
        <v>-149.83000000000001</v>
      </c>
      <c r="DM17" s="32">
        <f t="shared" ca="1" si="8"/>
        <v>-140.30000000000001</v>
      </c>
      <c r="DN17" s="32">
        <f t="shared" ca="1" si="8"/>
        <v>-193.97</v>
      </c>
      <c r="DO17" s="32">
        <f t="shared" ca="1" si="8"/>
        <v>-181.88</v>
      </c>
      <c r="DP17" s="32">
        <f t="shared" ca="1" si="8"/>
        <v>-165.26</v>
      </c>
      <c r="DQ17" s="32">
        <f t="shared" ca="1" si="8"/>
        <v>-472.42</v>
      </c>
      <c r="DR17" s="32">
        <f t="shared" ca="1" si="8"/>
        <v>-117.66</v>
      </c>
      <c r="DS17" s="32">
        <f t="shared" ca="1" si="8"/>
        <v>-188.11</v>
      </c>
      <c r="DT17" s="32">
        <f t="shared" ca="1" si="8"/>
        <v>-276.45</v>
      </c>
      <c r="DU17" s="31">
        <f t="shared" ca="1" si="12"/>
        <v>-3689.09</v>
      </c>
      <c r="DV17" s="31">
        <f t="shared" ca="1" si="9"/>
        <v>-1455.49</v>
      </c>
      <c r="DW17" s="31">
        <f t="shared" ca="1" si="9"/>
        <v>-1329.29</v>
      </c>
      <c r="DX17" s="31">
        <f t="shared" ca="1" si="9"/>
        <v>-946.39</v>
      </c>
      <c r="DY17" s="31">
        <f t="shared" ca="1" si="9"/>
        <v>-881.56</v>
      </c>
      <c r="DZ17" s="31">
        <f t="shared" ca="1" si="9"/>
        <v>-1212.22</v>
      </c>
      <c r="EA17" s="31">
        <f t="shared" ca="1" si="9"/>
        <v>-1130.6600000000001</v>
      </c>
      <c r="EB17" s="31">
        <f t="shared" ca="1" si="9"/>
        <v>-1021.71</v>
      </c>
      <c r="EC17" s="31">
        <f t="shared" ca="1" si="9"/>
        <v>-2904.75</v>
      </c>
      <c r="ED17" s="31">
        <f t="shared" ca="1" si="9"/>
        <v>-719.6</v>
      </c>
      <c r="EE17" s="31">
        <f t="shared" ca="1" si="9"/>
        <v>-1144.02</v>
      </c>
      <c r="EF17" s="31">
        <f t="shared" ca="1" si="9"/>
        <v>-1672.23</v>
      </c>
      <c r="EG17" s="32">
        <f t="shared" ca="1" si="13"/>
        <v>-15712.380000000001</v>
      </c>
      <c r="EH17" s="32">
        <f t="shared" ca="1" si="10"/>
        <v>-6233.79</v>
      </c>
      <c r="EI17" s="32">
        <f t="shared" ca="1" si="10"/>
        <v>-5722.2699999999995</v>
      </c>
      <c r="EJ17" s="32">
        <f t="shared" ca="1" si="10"/>
        <v>-4092.8799999999997</v>
      </c>
      <c r="EK17" s="32">
        <f t="shared" ca="1" si="10"/>
        <v>-3827.85</v>
      </c>
      <c r="EL17" s="32">
        <f t="shared" ca="1" si="10"/>
        <v>-5285.64</v>
      </c>
      <c r="EM17" s="32">
        <f t="shared" ca="1" si="10"/>
        <v>-4950.1100000000006</v>
      </c>
      <c r="EN17" s="32">
        <f t="shared" ca="1" si="10"/>
        <v>-4492.0800000000008</v>
      </c>
      <c r="EO17" s="32">
        <f t="shared" ca="1" si="10"/>
        <v>-12825.660000000002</v>
      </c>
      <c r="EP17" s="32">
        <f t="shared" ca="1" si="10"/>
        <v>-3190.5499999999997</v>
      </c>
      <c r="EQ17" s="32">
        <f t="shared" ca="1" si="10"/>
        <v>-5094.26</v>
      </c>
      <c r="ER17" s="32">
        <f t="shared" ca="1" si="10"/>
        <v>-7477.75</v>
      </c>
    </row>
    <row r="18" spans="1:148">
      <c r="A18" t="s">
        <v>437</v>
      </c>
      <c r="B18" s="1" t="s">
        <v>138</v>
      </c>
      <c r="C18" t="str">
        <f t="shared" ca="1" si="1"/>
        <v>BCR2</v>
      </c>
      <c r="D18" t="str">
        <f t="shared" ca="1" si="2"/>
        <v>Bear Creek #2</v>
      </c>
      <c r="E18" s="51">
        <v>10449.470799999999</v>
      </c>
      <c r="F18" s="51">
        <v>8601.7168999999994</v>
      </c>
      <c r="G18" s="51">
        <v>10563.142599999999</v>
      </c>
      <c r="H18" s="51">
        <v>6909.8941000000004</v>
      </c>
      <c r="I18" s="51">
        <v>6829.9151000000002</v>
      </c>
      <c r="J18" s="51">
        <v>8722.4907999999996</v>
      </c>
      <c r="K18" s="51">
        <v>11400.2418</v>
      </c>
      <c r="L18" s="51">
        <v>10312.6911</v>
      </c>
      <c r="M18" s="51">
        <v>7870.0118000000002</v>
      </c>
      <c r="N18" s="51">
        <v>8039.0325000000003</v>
      </c>
      <c r="O18" s="51">
        <v>8709.7602977999995</v>
      </c>
      <c r="P18" s="51">
        <v>8892.2331536999991</v>
      </c>
      <c r="Q18" s="32">
        <v>1178611.28</v>
      </c>
      <c r="R18" s="32">
        <v>458597.51</v>
      </c>
      <c r="S18" s="32">
        <v>461681.69</v>
      </c>
      <c r="T18" s="32">
        <v>228352.02</v>
      </c>
      <c r="U18" s="32">
        <v>227080.21</v>
      </c>
      <c r="V18" s="32">
        <v>289296.71999999997</v>
      </c>
      <c r="W18" s="32">
        <v>474719.85</v>
      </c>
      <c r="X18" s="32">
        <v>365766.34</v>
      </c>
      <c r="Y18" s="32">
        <v>761071.4</v>
      </c>
      <c r="Z18" s="32">
        <v>285194.65000000002</v>
      </c>
      <c r="AA18" s="32">
        <v>425231.92</v>
      </c>
      <c r="AB18" s="32">
        <v>484643.3</v>
      </c>
      <c r="AC18" s="2">
        <v>-1.43</v>
      </c>
      <c r="AD18" s="2">
        <v>-1.43</v>
      </c>
      <c r="AE18" s="2">
        <v>-1.43</v>
      </c>
      <c r="AF18" s="2">
        <v>-1.43</v>
      </c>
      <c r="AG18" s="2">
        <v>-1.43</v>
      </c>
      <c r="AH18" s="2">
        <v>-1.43</v>
      </c>
      <c r="AI18" s="2">
        <v>-1.43</v>
      </c>
      <c r="AJ18" s="2">
        <v>-1.43</v>
      </c>
      <c r="AK18" s="2">
        <v>-1.43</v>
      </c>
      <c r="AL18" s="2">
        <v>-1.43</v>
      </c>
      <c r="AM18" s="2">
        <v>-1.43</v>
      </c>
      <c r="AN18" s="2">
        <v>-1.43</v>
      </c>
      <c r="AO18" s="33">
        <v>-16854.14</v>
      </c>
      <c r="AP18" s="33">
        <v>-6557.94</v>
      </c>
      <c r="AQ18" s="33">
        <v>-6602.05</v>
      </c>
      <c r="AR18" s="33">
        <v>-3265.43</v>
      </c>
      <c r="AS18" s="33">
        <v>-3247.25</v>
      </c>
      <c r="AT18" s="33">
        <v>-4136.9399999999996</v>
      </c>
      <c r="AU18" s="33">
        <v>-6788.49</v>
      </c>
      <c r="AV18" s="33">
        <v>-5230.46</v>
      </c>
      <c r="AW18" s="33">
        <v>-10883.32</v>
      </c>
      <c r="AX18" s="33">
        <v>-4078.28</v>
      </c>
      <c r="AY18" s="33">
        <v>-6080.82</v>
      </c>
      <c r="AZ18" s="33">
        <v>-6930.4</v>
      </c>
      <c r="BA18" s="31">
        <f t="shared" si="3"/>
        <v>-353.58</v>
      </c>
      <c r="BB18" s="31">
        <f t="shared" si="3"/>
        <v>-137.58000000000001</v>
      </c>
      <c r="BC18" s="31">
        <f t="shared" si="3"/>
        <v>-138.5</v>
      </c>
      <c r="BD18" s="31">
        <f t="shared" si="3"/>
        <v>-91.34</v>
      </c>
      <c r="BE18" s="31">
        <f t="shared" si="3"/>
        <v>-90.83</v>
      </c>
      <c r="BF18" s="31">
        <f t="shared" si="3"/>
        <v>-115.72</v>
      </c>
      <c r="BG18" s="31">
        <f t="shared" si="3"/>
        <v>0</v>
      </c>
      <c r="BH18" s="31">
        <f t="shared" si="3"/>
        <v>0</v>
      </c>
      <c r="BI18" s="31">
        <f t="shared" si="3"/>
        <v>0</v>
      </c>
      <c r="BJ18" s="31">
        <f t="shared" si="3"/>
        <v>-342.23</v>
      </c>
      <c r="BK18" s="31">
        <f t="shared" si="3"/>
        <v>-510.28</v>
      </c>
      <c r="BL18" s="31">
        <f t="shared" si="3"/>
        <v>-581.57000000000005</v>
      </c>
      <c r="BM18" s="6">
        <f t="shared" ca="1" si="4"/>
        <v>-9.4100000000000003E-2</v>
      </c>
      <c r="BN18" s="6">
        <f t="shared" ca="1" si="4"/>
        <v>-9.4100000000000003E-2</v>
      </c>
      <c r="BO18" s="6">
        <f t="shared" ca="1" si="4"/>
        <v>-9.4100000000000003E-2</v>
      </c>
      <c r="BP18" s="6">
        <f t="shared" ca="1" si="4"/>
        <v>-9.4100000000000003E-2</v>
      </c>
      <c r="BQ18" s="6">
        <f t="shared" ca="1" si="4"/>
        <v>-9.4100000000000003E-2</v>
      </c>
      <c r="BR18" s="6">
        <f t="shared" ca="1" si="4"/>
        <v>-9.4100000000000003E-2</v>
      </c>
      <c r="BS18" s="6">
        <f t="shared" ca="1" si="4"/>
        <v>-9.4100000000000003E-2</v>
      </c>
      <c r="BT18" s="6">
        <f t="shared" ca="1" si="4"/>
        <v>-9.4100000000000003E-2</v>
      </c>
      <c r="BU18" s="6">
        <f t="shared" ca="1" si="4"/>
        <v>-9.4100000000000003E-2</v>
      </c>
      <c r="BV18" s="6">
        <f t="shared" ca="1" si="4"/>
        <v>-9.4100000000000003E-2</v>
      </c>
      <c r="BW18" s="6">
        <f t="shared" ca="1" si="4"/>
        <v>-9.4100000000000003E-2</v>
      </c>
      <c r="BX18" s="6">
        <f t="shared" ca="1" si="4"/>
        <v>-9.4100000000000003E-2</v>
      </c>
      <c r="BY18" s="31">
        <f t="shared" ca="1" si="5"/>
        <v>-110907.32</v>
      </c>
      <c r="BZ18" s="31">
        <f t="shared" ca="1" si="5"/>
        <v>-43154.03</v>
      </c>
      <c r="CA18" s="31">
        <f t="shared" ca="1" si="5"/>
        <v>-43444.25</v>
      </c>
      <c r="CB18" s="31">
        <f t="shared" ca="1" si="5"/>
        <v>-21487.93</v>
      </c>
      <c r="CC18" s="31">
        <f t="shared" ca="1" si="5"/>
        <v>-21368.25</v>
      </c>
      <c r="CD18" s="31">
        <f t="shared" ca="1" si="5"/>
        <v>-27222.82</v>
      </c>
      <c r="CE18" s="31">
        <f t="shared" ca="1" si="5"/>
        <v>-44671.14</v>
      </c>
      <c r="CF18" s="31">
        <f t="shared" ca="1" si="5"/>
        <v>-34418.61</v>
      </c>
      <c r="CG18" s="31">
        <f t="shared" ca="1" si="5"/>
        <v>-71616.820000000007</v>
      </c>
      <c r="CH18" s="31">
        <f t="shared" ca="1" si="5"/>
        <v>-26836.82</v>
      </c>
      <c r="CI18" s="31">
        <f t="shared" ca="1" si="5"/>
        <v>-40014.32</v>
      </c>
      <c r="CJ18" s="31">
        <f t="shared" ca="1" si="5"/>
        <v>-45604.93</v>
      </c>
      <c r="CK18" s="32">
        <f t="shared" ca="1" si="6"/>
        <v>2946.53</v>
      </c>
      <c r="CL18" s="32">
        <f t="shared" ca="1" si="6"/>
        <v>1146.49</v>
      </c>
      <c r="CM18" s="32">
        <f t="shared" ca="1" si="6"/>
        <v>1154.2</v>
      </c>
      <c r="CN18" s="32">
        <f t="shared" ca="1" si="6"/>
        <v>570.88</v>
      </c>
      <c r="CO18" s="32">
        <f t="shared" ca="1" si="6"/>
        <v>567.70000000000005</v>
      </c>
      <c r="CP18" s="32">
        <f t="shared" ca="1" si="6"/>
        <v>723.24</v>
      </c>
      <c r="CQ18" s="32">
        <f t="shared" ca="1" si="6"/>
        <v>1186.8</v>
      </c>
      <c r="CR18" s="32">
        <f t="shared" ca="1" si="6"/>
        <v>914.42</v>
      </c>
      <c r="CS18" s="32">
        <f t="shared" ca="1" si="6"/>
        <v>1902.68</v>
      </c>
      <c r="CT18" s="32">
        <f t="shared" ca="1" si="6"/>
        <v>712.99</v>
      </c>
      <c r="CU18" s="32">
        <f t="shared" ca="1" si="6"/>
        <v>1063.08</v>
      </c>
      <c r="CV18" s="32">
        <f t="shared" ca="1" si="6"/>
        <v>1211.6099999999999</v>
      </c>
      <c r="CW18" s="31">
        <f t="shared" ca="1" si="7"/>
        <v>-90753.07</v>
      </c>
      <c r="CX18" s="31">
        <f t="shared" ca="1" si="7"/>
        <v>-35312.019999999997</v>
      </c>
      <c r="CY18" s="31">
        <f t="shared" ca="1" si="7"/>
        <v>-35549.5</v>
      </c>
      <c r="CZ18" s="31">
        <f t="shared" ca="1" si="7"/>
        <v>-17560.28</v>
      </c>
      <c r="DA18" s="31">
        <f t="shared" ca="1" si="7"/>
        <v>-17462.469999999998</v>
      </c>
      <c r="DB18" s="31">
        <f t="shared" ca="1" si="7"/>
        <v>-22246.92</v>
      </c>
      <c r="DC18" s="31">
        <f t="shared" ca="1" si="7"/>
        <v>-36695.85</v>
      </c>
      <c r="DD18" s="31">
        <f t="shared" ca="1" si="7"/>
        <v>-28273.730000000003</v>
      </c>
      <c r="DE18" s="31">
        <f t="shared" ca="1" si="7"/>
        <v>-58830.820000000014</v>
      </c>
      <c r="DF18" s="31">
        <f t="shared" ca="1" si="7"/>
        <v>-21703.32</v>
      </c>
      <c r="DG18" s="31">
        <f t="shared" ca="1" si="7"/>
        <v>-32360.14</v>
      </c>
      <c r="DH18" s="31">
        <f t="shared" ca="1" si="7"/>
        <v>-36881.35</v>
      </c>
      <c r="DI18" s="32">
        <f t="shared" ca="1" si="11"/>
        <v>-4537.6499999999996</v>
      </c>
      <c r="DJ18" s="32">
        <f t="shared" ca="1" si="8"/>
        <v>-1765.6</v>
      </c>
      <c r="DK18" s="32">
        <f t="shared" ca="1" si="8"/>
        <v>-1777.48</v>
      </c>
      <c r="DL18" s="32">
        <f t="shared" ca="1" si="8"/>
        <v>-878.01</v>
      </c>
      <c r="DM18" s="32">
        <f t="shared" ca="1" si="8"/>
        <v>-873.12</v>
      </c>
      <c r="DN18" s="32">
        <f t="shared" ca="1" si="8"/>
        <v>-1112.3499999999999</v>
      </c>
      <c r="DO18" s="32">
        <f t="shared" ca="1" si="8"/>
        <v>-1834.79</v>
      </c>
      <c r="DP18" s="32">
        <f t="shared" ca="1" si="8"/>
        <v>-1413.69</v>
      </c>
      <c r="DQ18" s="32">
        <f t="shared" ca="1" si="8"/>
        <v>-2941.54</v>
      </c>
      <c r="DR18" s="32">
        <f t="shared" ca="1" si="8"/>
        <v>-1085.17</v>
      </c>
      <c r="DS18" s="32">
        <f t="shared" ca="1" si="8"/>
        <v>-1618.01</v>
      </c>
      <c r="DT18" s="32">
        <f t="shared" ca="1" si="8"/>
        <v>-1844.07</v>
      </c>
      <c r="DU18" s="31">
        <f t="shared" ca="1" si="12"/>
        <v>-29237.93</v>
      </c>
      <c r="DV18" s="31">
        <f t="shared" ca="1" si="9"/>
        <v>-11294</v>
      </c>
      <c r="DW18" s="31">
        <f t="shared" ca="1" si="9"/>
        <v>-11294.96</v>
      </c>
      <c r="DX18" s="31">
        <f t="shared" ca="1" si="9"/>
        <v>-5545.78</v>
      </c>
      <c r="DY18" s="31">
        <f t="shared" ca="1" si="9"/>
        <v>-5486.19</v>
      </c>
      <c r="DZ18" s="31">
        <f t="shared" ca="1" si="9"/>
        <v>-6951.53</v>
      </c>
      <c r="EA18" s="31">
        <f t="shared" ca="1" si="9"/>
        <v>-11406.09</v>
      </c>
      <c r="EB18" s="31">
        <f t="shared" ca="1" si="9"/>
        <v>-8740.23</v>
      </c>
      <c r="EC18" s="31">
        <f t="shared" ca="1" si="9"/>
        <v>-18086.39</v>
      </c>
      <c r="ED18" s="31">
        <f t="shared" ca="1" si="9"/>
        <v>-6636.58</v>
      </c>
      <c r="EE18" s="31">
        <f t="shared" ca="1" si="9"/>
        <v>-9840.33</v>
      </c>
      <c r="EF18" s="31">
        <f t="shared" ca="1" si="9"/>
        <v>-11154.55</v>
      </c>
      <c r="EG18" s="32">
        <f t="shared" ca="1" si="13"/>
        <v>-124528.65</v>
      </c>
      <c r="EH18" s="32">
        <f t="shared" ca="1" si="10"/>
        <v>-48371.619999999995</v>
      </c>
      <c r="EI18" s="32">
        <f t="shared" ca="1" si="10"/>
        <v>-48621.94</v>
      </c>
      <c r="EJ18" s="32">
        <f t="shared" ca="1" si="10"/>
        <v>-23984.069999999996</v>
      </c>
      <c r="EK18" s="32">
        <f t="shared" ca="1" si="10"/>
        <v>-23821.779999999995</v>
      </c>
      <c r="EL18" s="32">
        <f t="shared" ca="1" si="10"/>
        <v>-30310.799999999996</v>
      </c>
      <c r="EM18" s="32">
        <f t="shared" ca="1" si="10"/>
        <v>-49936.729999999996</v>
      </c>
      <c r="EN18" s="32">
        <f t="shared" ca="1" si="10"/>
        <v>-38427.65</v>
      </c>
      <c r="EO18" s="32">
        <f t="shared" ca="1" si="10"/>
        <v>-79858.750000000015</v>
      </c>
      <c r="EP18" s="32">
        <f t="shared" ca="1" si="10"/>
        <v>-29425.07</v>
      </c>
      <c r="EQ18" s="32">
        <f t="shared" ca="1" si="10"/>
        <v>-43818.48</v>
      </c>
      <c r="ER18" s="32">
        <f t="shared" ca="1" si="10"/>
        <v>-49879.97</v>
      </c>
    </row>
    <row r="19" spans="1:148">
      <c r="A19" t="s">
        <v>437</v>
      </c>
      <c r="B19" s="1" t="s">
        <v>139</v>
      </c>
      <c r="C19" t="str">
        <f t="shared" ca="1" si="1"/>
        <v>BCRK</v>
      </c>
      <c r="D19" t="str">
        <f t="shared" ca="1" si="2"/>
        <v>Bear Creek #1</v>
      </c>
      <c r="E19" s="51">
        <v>14526.766600000001</v>
      </c>
      <c r="F19" s="51">
        <v>5115.6614</v>
      </c>
      <c r="G19" s="51">
        <v>7665.0826999999999</v>
      </c>
      <c r="H19" s="51">
        <v>1303.1022</v>
      </c>
      <c r="I19" s="51">
        <v>698.18679999999995</v>
      </c>
      <c r="J19" s="51">
        <v>1055.4573</v>
      </c>
      <c r="K19" s="51">
        <v>3128.0362</v>
      </c>
      <c r="L19" s="51">
        <v>143.233</v>
      </c>
      <c r="M19" s="51">
        <v>2407.8914</v>
      </c>
      <c r="N19" s="51">
        <v>199.40110000000001</v>
      </c>
      <c r="O19" s="51">
        <v>1385.2199022</v>
      </c>
      <c r="P19" s="51">
        <v>5125.7249462999998</v>
      </c>
      <c r="Q19" s="32">
        <v>2193435.02</v>
      </c>
      <c r="R19" s="32">
        <v>293625.89</v>
      </c>
      <c r="S19" s="32">
        <v>326977</v>
      </c>
      <c r="T19" s="32">
        <v>58154.52</v>
      </c>
      <c r="U19" s="32">
        <v>47694.559999999998</v>
      </c>
      <c r="V19" s="32">
        <v>56814.13</v>
      </c>
      <c r="W19" s="32">
        <v>139663.54999999999</v>
      </c>
      <c r="X19" s="32">
        <v>34201.410000000003</v>
      </c>
      <c r="Y19" s="32">
        <v>956131.78</v>
      </c>
      <c r="Z19" s="32">
        <v>10162.219999999999</v>
      </c>
      <c r="AA19" s="32">
        <v>84274.27</v>
      </c>
      <c r="AB19" s="32">
        <v>376968.75</v>
      </c>
      <c r="AC19" s="2">
        <v>-1.43</v>
      </c>
      <c r="AD19" s="2">
        <v>-1.43</v>
      </c>
      <c r="AE19" s="2">
        <v>-1.43</v>
      </c>
      <c r="AF19" s="2">
        <v>-1.43</v>
      </c>
      <c r="AG19" s="2">
        <v>-1.43</v>
      </c>
      <c r="AH19" s="2">
        <v>-1.43</v>
      </c>
      <c r="AI19" s="2">
        <v>-1.43</v>
      </c>
      <c r="AJ19" s="2">
        <v>-1.43</v>
      </c>
      <c r="AK19" s="2">
        <v>-1.43</v>
      </c>
      <c r="AL19" s="2">
        <v>-1.43</v>
      </c>
      <c r="AM19" s="2">
        <v>-1.43</v>
      </c>
      <c r="AN19" s="2">
        <v>-1.43</v>
      </c>
      <c r="AO19" s="33">
        <v>-31366.12</v>
      </c>
      <c r="AP19" s="33">
        <v>-4198.8500000000004</v>
      </c>
      <c r="AQ19" s="33">
        <v>-4675.7700000000004</v>
      </c>
      <c r="AR19" s="33">
        <v>-831.61</v>
      </c>
      <c r="AS19" s="33">
        <v>-682.03</v>
      </c>
      <c r="AT19" s="33">
        <v>-812.44</v>
      </c>
      <c r="AU19" s="33">
        <v>-1997.19</v>
      </c>
      <c r="AV19" s="33">
        <v>-489.08</v>
      </c>
      <c r="AW19" s="33">
        <v>-13672.68</v>
      </c>
      <c r="AX19" s="33">
        <v>-145.32</v>
      </c>
      <c r="AY19" s="33">
        <v>-1205.1199999999999</v>
      </c>
      <c r="AZ19" s="33">
        <v>-5390.65</v>
      </c>
      <c r="BA19" s="31">
        <f t="shared" si="3"/>
        <v>-658.03</v>
      </c>
      <c r="BB19" s="31">
        <f t="shared" si="3"/>
        <v>-88.09</v>
      </c>
      <c r="BC19" s="31">
        <f t="shared" si="3"/>
        <v>-98.09</v>
      </c>
      <c r="BD19" s="31">
        <f t="shared" si="3"/>
        <v>-23.26</v>
      </c>
      <c r="BE19" s="31">
        <f t="shared" si="3"/>
        <v>-19.079999999999998</v>
      </c>
      <c r="BF19" s="31">
        <f t="shared" si="3"/>
        <v>-22.73</v>
      </c>
      <c r="BG19" s="31">
        <f t="shared" si="3"/>
        <v>0</v>
      </c>
      <c r="BH19" s="31">
        <f t="shared" si="3"/>
        <v>0</v>
      </c>
      <c r="BI19" s="31">
        <f t="shared" si="3"/>
        <v>0</v>
      </c>
      <c r="BJ19" s="31">
        <f t="shared" si="3"/>
        <v>-12.19</v>
      </c>
      <c r="BK19" s="31">
        <f t="shared" si="3"/>
        <v>-101.13</v>
      </c>
      <c r="BL19" s="31">
        <f t="shared" si="3"/>
        <v>-452.36</v>
      </c>
      <c r="BM19" s="6">
        <f t="shared" ca="1" si="4"/>
        <v>-8.6199999999999999E-2</v>
      </c>
      <c r="BN19" s="6">
        <f t="shared" ca="1" si="4"/>
        <v>-8.6199999999999999E-2</v>
      </c>
      <c r="BO19" s="6">
        <f t="shared" ca="1" si="4"/>
        <v>-8.6199999999999999E-2</v>
      </c>
      <c r="BP19" s="6">
        <f t="shared" ca="1" si="4"/>
        <v>-8.6199999999999999E-2</v>
      </c>
      <c r="BQ19" s="6">
        <f t="shared" ca="1" si="4"/>
        <v>-8.6199999999999999E-2</v>
      </c>
      <c r="BR19" s="6">
        <f t="shared" ca="1" si="4"/>
        <v>-8.6199999999999999E-2</v>
      </c>
      <c r="BS19" s="6">
        <f t="shared" ca="1" si="4"/>
        <v>-8.6199999999999999E-2</v>
      </c>
      <c r="BT19" s="6">
        <f t="shared" ca="1" si="4"/>
        <v>-8.6199999999999999E-2</v>
      </c>
      <c r="BU19" s="6">
        <f t="shared" ca="1" si="4"/>
        <v>-8.6199999999999999E-2</v>
      </c>
      <c r="BV19" s="6">
        <f t="shared" ca="1" si="4"/>
        <v>-8.6199999999999999E-2</v>
      </c>
      <c r="BW19" s="6">
        <f t="shared" ca="1" si="4"/>
        <v>-8.6199999999999999E-2</v>
      </c>
      <c r="BX19" s="6">
        <f t="shared" ca="1" si="4"/>
        <v>-8.6199999999999999E-2</v>
      </c>
      <c r="BY19" s="31">
        <f t="shared" ca="1" si="5"/>
        <v>-189074.1</v>
      </c>
      <c r="BZ19" s="31">
        <f t="shared" ca="1" si="5"/>
        <v>-25310.55</v>
      </c>
      <c r="CA19" s="31">
        <f t="shared" ca="1" si="5"/>
        <v>-28185.42</v>
      </c>
      <c r="CB19" s="31">
        <f t="shared" ca="1" si="5"/>
        <v>-5012.92</v>
      </c>
      <c r="CC19" s="31">
        <f t="shared" ca="1" si="5"/>
        <v>-4111.2700000000004</v>
      </c>
      <c r="CD19" s="31">
        <f t="shared" ca="1" si="5"/>
        <v>-4897.38</v>
      </c>
      <c r="CE19" s="31">
        <f t="shared" ca="1" si="5"/>
        <v>-12039</v>
      </c>
      <c r="CF19" s="31">
        <f t="shared" ca="1" si="5"/>
        <v>-2948.16</v>
      </c>
      <c r="CG19" s="31">
        <f t="shared" ca="1" si="5"/>
        <v>-82418.559999999998</v>
      </c>
      <c r="CH19" s="31">
        <f t="shared" ca="1" si="5"/>
        <v>-875.98</v>
      </c>
      <c r="CI19" s="31">
        <f t="shared" ca="1" si="5"/>
        <v>-7264.44</v>
      </c>
      <c r="CJ19" s="31">
        <f t="shared" ca="1" si="5"/>
        <v>-32494.71</v>
      </c>
      <c r="CK19" s="32">
        <f t="shared" ca="1" si="6"/>
        <v>5483.59</v>
      </c>
      <c r="CL19" s="32">
        <f t="shared" ca="1" si="6"/>
        <v>734.06</v>
      </c>
      <c r="CM19" s="32">
        <f t="shared" ca="1" si="6"/>
        <v>817.44</v>
      </c>
      <c r="CN19" s="32">
        <f t="shared" ca="1" si="6"/>
        <v>145.38999999999999</v>
      </c>
      <c r="CO19" s="32">
        <f t="shared" ca="1" si="6"/>
        <v>119.24</v>
      </c>
      <c r="CP19" s="32">
        <f t="shared" ca="1" si="6"/>
        <v>142.04</v>
      </c>
      <c r="CQ19" s="32">
        <f t="shared" ca="1" si="6"/>
        <v>349.16</v>
      </c>
      <c r="CR19" s="32">
        <f t="shared" ca="1" si="6"/>
        <v>85.5</v>
      </c>
      <c r="CS19" s="32">
        <f t="shared" ca="1" si="6"/>
        <v>2390.33</v>
      </c>
      <c r="CT19" s="32">
        <f t="shared" ca="1" si="6"/>
        <v>25.41</v>
      </c>
      <c r="CU19" s="32">
        <f t="shared" ca="1" si="6"/>
        <v>210.69</v>
      </c>
      <c r="CV19" s="32">
        <f t="shared" ca="1" si="6"/>
        <v>942.42</v>
      </c>
      <c r="CW19" s="31">
        <f t="shared" ca="1" si="7"/>
        <v>-151566.36000000002</v>
      </c>
      <c r="CX19" s="31">
        <f t="shared" ca="1" si="7"/>
        <v>-20289.55</v>
      </c>
      <c r="CY19" s="31">
        <f t="shared" ca="1" si="7"/>
        <v>-22594.12</v>
      </c>
      <c r="CZ19" s="31">
        <f t="shared" ca="1" si="7"/>
        <v>-4012.6599999999994</v>
      </c>
      <c r="DA19" s="31">
        <f t="shared" ca="1" si="7"/>
        <v>-3290.920000000001</v>
      </c>
      <c r="DB19" s="31">
        <f t="shared" ca="1" si="7"/>
        <v>-3920.17</v>
      </c>
      <c r="DC19" s="31">
        <f t="shared" ca="1" si="7"/>
        <v>-9692.65</v>
      </c>
      <c r="DD19" s="31">
        <f t="shared" ca="1" si="7"/>
        <v>-2373.58</v>
      </c>
      <c r="DE19" s="31">
        <f t="shared" ca="1" si="7"/>
        <v>-66355.549999999988</v>
      </c>
      <c r="DF19" s="31">
        <f t="shared" ca="1" si="7"/>
        <v>-693.06</v>
      </c>
      <c r="DG19" s="31">
        <f t="shared" ca="1" si="7"/>
        <v>-5747.5</v>
      </c>
      <c r="DH19" s="31">
        <f t="shared" ca="1" si="7"/>
        <v>-25709.279999999999</v>
      </c>
      <c r="DI19" s="32">
        <f t="shared" ca="1" si="11"/>
        <v>-7578.32</v>
      </c>
      <c r="DJ19" s="32">
        <f t="shared" ca="1" si="8"/>
        <v>-1014.48</v>
      </c>
      <c r="DK19" s="32">
        <f t="shared" ca="1" si="8"/>
        <v>-1129.71</v>
      </c>
      <c r="DL19" s="32">
        <f t="shared" ca="1" si="8"/>
        <v>-200.63</v>
      </c>
      <c r="DM19" s="32">
        <f t="shared" ca="1" si="8"/>
        <v>-164.55</v>
      </c>
      <c r="DN19" s="32">
        <f t="shared" ca="1" si="8"/>
        <v>-196.01</v>
      </c>
      <c r="DO19" s="32">
        <f t="shared" ca="1" si="8"/>
        <v>-484.63</v>
      </c>
      <c r="DP19" s="32">
        <f t="shared" ca="1" si="8"/>
        <v>-118.68</v>
      </c>
      <c r="DQ19" s="32">
        <f t="shared" ca="1" si="8"/>
        <v>-3317.78</v>
      </c>
      <c r="DR19" s="32">
        <f t="shared" ca="1" si="8"/>
        <v>-34.65</v>
      </c>
      <c r="DS19" s="32">
        <f t="shared" ca="1" si="8"/>
        <v>-287.38</v>
      </c>
      <c r="DT19" s="32">
        <f t="shared" ca="1" si="8"/>
        <v>-1285.46</v>
      </c>
      <c r="DU19" s="31">
        <f t="shared" ca="1" si="12"/>
        <v>-48830.16</v>
      </c>
      <c r="DV19" s="31">
        <f t="shared" ca="1" si="9"/>
        <v>-6489.3</v>
      </c>
      <c r="DW19" s="31">
        <f t="shared" ca="1" si="9"/>
        <v>-7178.72</v>
      </c>
      <c r="DX19" s="31">
        <f t="shared" ca="1" si="9"/>
        <v>-1267.25</v>
      </c>
      <c r="DY19" s="31">
        <f t="shared" ca="1" si="9"/>
        <v>-1033.9100000000001</v>
      </c>
      <c r="DZ19" s="31">
        <f t="shared" ca="1" si="9"/>
        <v>-1224.94</v>
      </c>
      <c r="EA19" s="31">
        <f t="shared" ca="1" si="9"/>
        <v>-3012.74</v>
      </c>
      <c r="EB19" s="31">
        <f t="shared" ca="1" si="9"/>
        <v>-733.74</v>
      </c>
      <c r="EC19" s="31">
        <f t="shared" ca="1" si="9"/>
        <v>-20399.72</v>
      </c>
      <c r="ED19" s="31">
        <f t="shared" ca="1" si="9"/>
        <v>-211.93</v>
      </c>
      <c r="EE19" s="31">
        <f t="shared" ca="1" si="9"/>
        <v>-1747.75</v>
      </c>
      <c r="EF19" s="31">
        <f t="shared" ca="1" si="9"/>
        <v>-7775.62</v>
      </c>
      <c r="EG19" s="32">
        <f t="shared" ca="1" si="13"/>
        <v>-207974.84000000003</v>
      </c>
      <c r="EH19" s="32">
        <f t="shared" ca="1" si="10"/>
        <v>-27793.329999999998</v>
      </c>
      <c r="EI19" s="32">
        <f t="shared" ca="1" si="10"/>
        <v>-30902.55</v>
      </c>
      <c r="EJ19" s="32">
        <f t="shared" ca="1" si="10"/>
        <v>-5480.5399999999991</v>
      </c>
      <c r="EK19" s="32">
        <f t="shared" ca="1" si="10"/>
        <v>-4489.380000000001</v>
      </c>
      <c r="EL19" s="32">
        <f t="shared" ca="1" si="10"/>
        <v>-5341.1200000000008</v>
      </c>
      <c r="EM19" s="32">
        <f t="shared" ca="1" si="10"/>
        <v>-13190.019999999999</v>
      </c>
      <c r="EN19" s="32">
        <f t="shared" ca="1" si="10"/>
        <v>-3226</v>
      </c>
      <c r="EO19" s="32">
        <f t="shared" ca="1" si="10"/>
        <v>-90073.049999999988</v>
      </c>
      <c r="EP19" s="32">
        <f t="shared" ca="1" si="10"/>
        <v>-939.63999999999987</v>
      </c>
      <c r="EQ19" s="32">
        <f t="shared" ca="1" si="10"/>
        <v>-7782.63</v>
      </c>
      <c r="ER19" s="32">
        <f t="shared" ca="1" si="10"/>
        <v>-34770.36</v>
      </c>
    </row>
    <row r="20" spans="1:148">
      <c r="A20" t="s">
        <v>436</v>
      </c>
      <c r="B20" s="1" t="s">
        <v>123</v>
      </c>
      <c r="C20" t="str">
        <f t="shared" ca="1" si="1"/>
        <v>BIG</v>
      </c>
      <c r="D20" t="str">
        <f t="shared" ca="1" si="2"/>
        <v>Bighorn Hydro Facility</v>
      </c>
      <c r="E20" s="51">
        <v>33533.917800000003</v>
      </c>
      <c r="F20" s="51">
        <v>27829.757900000001</v>
      </c>
      <c r="G20" s="51">
        <v>27042.802800000001</v>
      </c>
      <c r="H20" s="51">
        <v>25614.670600000001</v>
      </c>
      <c r="I20" s="51">
        <v>23722.814999999999</v>
      </c>
      <c r="J20" s="51">
        <v>15948.5407</v>
      </c>
      <c r="K20" s="51">
        <v>24998.263900000002</v>
      </c>
      <c r="L20" s="51">
        <v>32515.146990599998</v>
      </c>
      <c r="M20" s="51">
        <v>30591.335091000001</v>
      </c>
      <c r="N20" s="51">
        <v>33015.305316999998</v>
      </c>
      <c r="O20" s="51">
        <v>32601.173000999999</v>
      </c>
      <c r="P20" s="51">
        <v>32699.357266999999</v>
      </c>
      <c r="Q20" s="32">
        <v>3484187.87</v>
      </c>
      <c r="R20" s="32">
        <v>1509677.4</v>
      </c>
      <c r="S20" s="32">
        <v>1196577.71</v>
      </c>
      <c r="T20" s="32">
        <v>839274.59</v>
      </c>
      <c r="U20" s="32">
        <v>827056.65</v>
      </c>
      <c r="V20" s="32">
        <v>596688.14</v>
      </c>
      <c r="W20" s="32">
        <v>1149425.96</v>
      </c>
      <c r="X20" s="32">
        <v>1214527.96</v>
      </c>
      <c r="Y20" s="32">
        <v>2632311.1800000002</v>
      </c>
      <c r="Z20" s="32">
        <v>1196871.4099999999</v>
      </c>
      <c r="AA20" s="32">
        <v>1798161.39</v>
      </c>
      <c r="AB20" s="32">
        <v>1974319.61</v>
      </c>
      <c r="AC20" s="2">
        <v>2.4900000000000002</v>
      </c>
      <c r="AD20" s="2">
        <v>2.4900000000000002</v>
      </c>
      <c r="AE20" s="2">
        <v>2.4900000000000002</v>
      </c>
      <c r="AF20" s="2">
        <v>2.4900000000000002</v>
      </c>
      <c r="AG20" s="2">
        <v>2.4900000000000002</v>
      </c>
      <c r="AH20" s="2">
        <v>2.4900000000000002</v>
      </c>
      <c r="AI20" s="2">
        <v>2.4900000000000002</v>
      </c>
      <c r="AJ20" s="2">
        <v>2.4900000000000002</v>
      </c>
      <c r="AK20" s="2">
        <v>2.4900000000000002</v>
      </c>
      <c r="AL20" s="2">
        <v>2.4900000000000002</v>
      </c>
      <c r="AM20" s="2">
        <v>2.4900000000000002</v>
      </c>
      <c r="AN20" s="2">
        <v>2.4900000000000002</v>
      </c>
      <c r="AO20" s="33">
        <v>86756.28</v>
      </c>
      <c r="AP20" s="33">
        <v>37590.97</v>
      </c>
      <c r="AQ20" s="33">
        <v>29794.78</v>
      </c>
      <c r="AR20" s="33">
        <v>20897.939999999999</v>
      </c>
      <c r="AS20" s="33">
        <v>20593.71</v>
      </c>
      <c r="AT20" s="33">
        <v>14857.53</v>
      </c>
      <c r="AU20" s="33">
        <v>28620.71</v>
      </c>
      <c r="AV20" s="33">
        <v>30241.75</v>
      </c>
      <c r="AW20" s="33">
        <v>65544.55</v>
      </c>
      <c r="AX20" s="33">
        <v>29802.1</v>
      </c>
      <c r="AY20" s="33">
        <v>44774.22</v>
      </c>
      <c r="AZ20" s="33">
        <v>49160.56</v>
      </c>
      <c r="BA20" s="31">
        <f t="shared" si="3"/>
        <v>-1045.26</v>
      </c>
      <c r="BB20" s="31">
        <f t="shared" si="3"/>
        <v>-452.9</v>
      </c>
      <c r="BC20" s="31">
        <f t="shared" si="3"/>
        <v>-358.97</v>
      </c>
      <c r="BD20" s="31">
        <f t="shared" si="3"/>
        <v>-335.71</v>
      </c>
      <c r="BE20" s="31">
        <f t="shared" si="3"/>
        <v>-330.82</v>
      </c>
      <c r="BF20" s="31">
        <f t="shared" si="3"/>
        <v>-238.68</v>
      </c>
      <c r="BG20" s="31">
        <f t="shared" si="3"/>
        <v>0</v>
      </c>
      <c r="BH20" s="31">
        <f t="shared" si="3"/>
        <v>0</v>
      </c>
      <c r="BI20" s="31">
        <f t="shared" si="3"/>
        <v>0</v>
      </c>
      <c r="BJ20" s="31">
        <f t="shared" si="3"/>
        <v>-1436.25</v>
      </c>
      <c r="BK20" s="31">
        <f t="shared" si="3"/>
        <v>-2157.79</v>
      </c>
      <c r="BL20" s="31">
        <f t="shared" si="3"/>
        <v>-2369.1799999999998</v>
      </c>
      <c r="BM20" s="6">
        <f t="shared" ca="1" si="4"/>
        <v>-4.2900000000000001E-2</v>
      </c>
      <c r="BN20" s="6">
        <f t="shared" ca="1" si="4"/>
        <v>-4.2900000000000001E-2</v>
      </c>
      <c r="BO20" s="6">
        <f t="shared" ca="1" si="4"/>
        <v>-4.2900000000000001E-2</v>
      </c>
      <c r="BP20" s="6">
        <f t="shared" ca="1" si="4"/>
        <v>-4.2900000000000001E-2</v>
      </c>
      <c r="BQ20" s="6">
        <f t="shared" ca="1" si="4"/>
        <v>-4.2900000000000001E-2</v>
      </c>
      <c r="BR20" s="6">
        <f t="shared" ca="1" si="4"/>
        <v>-4.2900000000000001E-2</v>
      </c>
      <c r="BS20" s="6">
        <f t="shared" ca="1" si="4"/>
        <v>-4.2900000000000001E-2</v>
      </c>
      <c r="BT20" s="6">
        <f t="shared" ca="1" si="4"/>
        <v>-4.2900000000000001E-2</v>
      </c>
      <c r="BU20" s="6">
        <f t="shared" ca="1" si="4"/>
        <v>-4.2900000000000001E-2</v>
      </c>
      <c r="BV20" s="6">
        <f t="shared" ca="1" si="4"/>
        <v>-4.2900000000000001E-2</v>
      </c>
      <c r="BW20" s="6">
        <f t="shared" ca="1" si="4"/>
        <v>-4.2900000000000001E-2</v>
      </c>
      <c r="BX20" s="6">
        <f t="shared" ca="1" si="4"/>
        <v>-4.2900000000000001E-2</v>
      </c>
      <c r="BY20" s="31">
        <f t="shared" ca="1" si="5"/>
        <v>-149471.66</v>
      </c>
      <c r="BZ20" s="31">
        <f t="shared" ca="1" si="5"/>
        <v>-64765.16</v>
      </c>
      <c r="CA20" s="31">
        <f t="shared" ca="1" si="5"/>
        <v>-51333.18</v>
      </c>
      <c r="CB20" s="31">
        <f t="shared" ca="1" si="5"/>
        <v>-36004.879999999997</v>
      </c>
      <c r="CC20" s="31">
        <f t="shared" ca="1" si="5"/>
        <v>-35480.730000000003</v>
      </c>
      <c r="CD20" s="31">
        <f t="shared" ca="1" si="5"/>
        <v>-25597.919999999998</v>
      </c>
      <c r="CE20" s="31">
        <f t="shared" ca="1" si="5"/>
        <v>-49310.37</v>
      </c>
      <c r="CF20" s="31">
        <f t="shared" ca="1" si="5"/>
        <v>-52103.25</v>
      </c>
      <c r="CG20" s="31">
        <f t="shared" ca="1" si="5"/>
        <v>-112926.15</v>
      </c>
      <c r="CH20" s="31">
        <f t="shared" ca="1" si="5"/>
        <v>-51345.78</v>
      </c>
      <c r="CI20" s="31">
        <f t="shared" ca="1" si="5"/>
        <v>-77141.119999999995</v>
      </c>
      <c r="CJ20" s="31">
        <f t="shared" ca="1" si="5"/>
        <v>-84698.31</v>
      </c>
      <c r="CK20" s="32">
        <f t="shared" ca="1" si="6"/>
        <v>8710.4699999999993</v>
      </c>
      <c r="CL20" s="32">
        <f t="shared" ca="1" si="6"/>
        <v>3774.19</v>
      </c>
      <c r="CM20" s="32">
        <f t="shared" ca="1" si="6"/>
        <v>2991.44</v>
      </c>
      <c r="CN20" s="32">
        <f t="shared" ca="1" si="6"/>
        <v>2098.19</v>
      </c>
      <c r="CO20" s="32">
        <f t="shared" ca="1" si="6"/>
        <v>2067.64</v>
      </c>
      <c r="CP20" s="32">
        <f t="shared" ca="1" si="6"/>
        <v>1491.72</v>
      </c>
      <c r="CQ20" s="32">
        <f t="shared" ca="1" si="6"/>
        <v>2873.56</v>
      </c>
      <c r="CR20" s="32">
        <f t="shared" ca="1" si="6"/>
        <v>3036.32</v>
      </c>
      <c r="CS20" s="32">
        <f t="shared" ca="1" si="6"/>
        <v>6580.78</v>
      </c>
      <c r="CT20" s="32">
        <f t="shared" ca="1" si="6"/>
        <v>2992.18</v>
      </c>
      <c r="CU20" s="32">
        <f t="shared" ca="1" si="6"/>
        <v>4495.3999999999996</v>
      </c>
      <c r="CV20" s="32">
        <f t="shared" ca="1" si="6"/>
        <v>4935.8</v>
      </c>
      <c r="CW20" s="31">
        <f t="shared" ca="1" si="7"/>
        <v>-226472.21</v>
      </c>
      <c r="CX20" s="31">
        <f t="shared" ca="1" si="7"/>
        <v>-98129.040000000008</v>
      </c>
      <c r="CY20" s="31">
        <f t="shared" ca="1" si="7"/>
        <v>-77777.549999999988</v>
      </c>
      <c r="CZ20" s="31">
        <f t="shared" ca="1" si="7"/>
        <v>-54468.919999999991</v>
      </c>
      <c r="DA20" s="31">
        <f t="shared" ca="1" si="7"/>
        <v>-53675.98</v>
      </c>
      <c r="DB20" s="31">
        <f t="shared" ca="1" si="7"/>
        <v>-38725.049999999996</v>
      </c>
      <c r="DC20" s="31">
        <f t="shared" ca="1" si="7"/>
        <v>-75057.52</v>
      </c>
      <c r="DD20" s="31">
        <f t="shared" ca="1" si="7"/>
        <v>-79308.679999999993</v>
      </c>
      <c r="DE20" s="31">
        <f t="shared" ca="1" si="7"/>
        <v>-171889.91999999998</v>
      </c>
      <c r="DF20" s="31">
        <f t="shared" ca="1" si="7"/>
        <v>-76719.45</v>
      </c>
      <c r="DG20" s="31">
        <f t="shared" ca="1" si="7"/>
        <v>-115262.15000000001</v>
      </c>
      <c r="DH20" s="31">
        <f t="shared" ca="1" si="7"/>
        <v>-126553.89</v>
      </c>
      <c r="DI20" s="32">
        <f t="shared" ca="1" si="11"/>
        <v>-11323.61</v>
      </c>
      <c r="DJ20" s="32">
        <f t="shared" ca="1" si="8"/>
        <v>-4906.45</v>
      </c>
      <c r="DK20" s="32">
        <f t="shared" ca="1" si="8"/>
        <v>-3888.88</v>
      </c>
      <c r="DL20" s="32">
        <f t="shared" ca="1" si="8"/>
        <v>-2723.45</v>
      </c>
      <c r="DM20" s="32">
        <f t="shared" ca="1" si="8"/>
        <v>-2683.8</v>
      </c>
      <c r="DN20" s="32">
        <f t="shared" ca="1" si="8"/>
        <v>-1936.25</v>
      </c>
      <c r="DO20" s="32">
        <f t="shared" ca="1" si="8"/>
        <v>-3752.88</v>
      </c>
      <c r="DP20" s="32">
        <f t="shared" ca="1" si="8"/>
        <v>-3965.43</v>
      </c>
      <c r="DQ20" s="32">
        <f t="shared" ca="1" si="8"/>
        <v>-8594.5</v>
      </c>
      <c r="DR20" s="32">
        <f t="shared" ca="1" si="8"/>
        <v>-3835.97</v>
      </c>
      <c r="DS20" s="32">
        <f t="shared" ca="1" si="8"/>
        <v>-5763.11</v>
      </c>
      <c r="DT20" s="32">
        <f t="shared" ca="1" si="8"/>
        <v>-6327.69</v>
      </c>
      <c r="DU20" s="31">
        <f t="shared" ca="1" si="12"/>
        <v>-72962.59</v>
      </c>
      <c r="DV20" s="31">
        <f t="shared" ca="1" si="9"/>
        <v>-31385.06</v>
      </c>
      <c r="DW20" s="31">
        <f t="shared" ca="1" si="9"/>
        <v>-24711.87</v>
      </c>
      <c r="DX20" s="31">
        <f t="shared" ca="1" si="9"/>
        <v>-17202.05</v>
      </c>
      <c r="DY20" s="31">
        <f t="shared" ca="1" si="9"/>
        <v>-16863.39</v>
      </c>
      <c r="DZ20" s="31">
        <f t="shared" ca="1" si="9"/>
        <v>-12100.48</v>
      </c>
      <c r="EA20" s="31">
        <f t="shared" ca="1" si="9"/>
        <v>-23329.96</v>
      </c>
      <c r="EB20" s="31">
        <f t="shared" ca="1" si="9"/>
        <v>-24516.62</v>
      </c>
      <c r="EC20" s="31">
        <f t="shared" ca="1" si="9"/>
        <v>-52844.2</v>
      </c>
      <c r="ED20" s="31">
        <f t="shared" ca="1" si="9"/>
        <v>-23459.78</v>
      </c>
      <c r="EE20" s="31">
        <f t="shared" ca="1" si="9"/>
        <v>-35049.839999999997</v>
      </c>
      <c r="EF20" s="31">
        <f t="shared" ca="1" si="9"/>
        <v>-38275.480000000003</v>
      </c>
      <c r="EG20" s="32">
        <f t="shared" ca="1" si="13"/>
        <v>-310758.41000000003</v>
      </c>
      <c r="EH20" s="32">
        <f t="shared" ca="1" si="10"/>
        <v>-134420.55000000002</v>
      </c>
      <c r="EI20" s="32">
        <f t="shared" ca="1" si="10"/>
        <v>-106378.29999999999</v>
      </c>
      <c r="EJ20" s="32">
        <f t="shared" ca="1" si="10"/>
        <v>-74394.419999999984</v>
      </c>
      <c r="EK20" s="32">
        <f t="shared" ca="1" si="10"/>
        <v>-73223.170000000013</v>
      </c>
      <c r="EL20" s="32">
        <f t="shared" ca="1" si="10"/>
        <v>-52761.78</v>
      </c>
      <c r="EM20" s="32">
        <f t="shared" ca="1" si="10"/>
        <v>-102140.36000000002</v>
      </c>
      <c r="EN20" s="32">
        <f t="shared" ca="1" si="10"/>
        <v>-107790.72999999998</v>
      </c>
      <c r="EO20" s="32">
        <f t="shared" ca="1" si="10"/>
        <v>-233328.62</v>
      </c>
      <c r="EP20" s="32">
        <f t="shared" ca="1" si="10"/>
        <v>-104015.2</v>
      </c>
      <c r="EQ20" s="32">
        <f t="shared" ca="1" si="10"/>
        <v>-156075.1</v>
      </c>
      <c r="ER20" s="32">
        <f t="shared" ca="1" si="10"/>
        <v>-171157.06</v>
      </c>
    </row>
    <row r="21" spans="1:148">
      <c r="A21" t="s">
        <v>436</v>
      </c>
      <c r="B21" s="1" t="s">
        <v>124</v>
      </c>
      <c r="C21" t="str">
        <f t="shared" ca="1" si="1"/>
        <v>BPW</v>
      </c>
      <c r="D21" t="str">
        <f t="shared" ca="1" si="2"/>
        <v>Bearspaw Hydro Facility</v>
      </c>
      <c r="E21" s="51">
        <v>5214.8666999999996</v>
      </c>
      <c r="F21" s="51">
        <v>4292.1632</v>
      </c>
      <c r="G21" s="51">
        <v>4653.0501999999997</v>
      </c>
      <c r="H21" s="51">
        <v>4611.1202999999996</v>
      </c>
      <c r="I21" s="51">
        <v>5779.1752999999999</v>
      </c>
      <c r="J21" s="51">
        <v>9971.3556000000008</v>
      </c>
      <c r="K21" s="51">
        <v>8864.7312999999995</v>
      </c>
      <c r="L21" s="51">
        <v>7429.8916380000001</v>
      </c>
      <c r="M21" s="51">
        <v>5024.9120897000003</v>
      </c>
      <c r="N21" s="51">
        <v>3026.8488293</v>
      </c>
      <c r="O21" s="51">
        <v>4309.7659489999996</v>
      </c>
      <c r="P21" s="51">
        <v>4115.4529089999996</v>
      </c>
      <c r="Q21" s="32">
        <v>485006.25</v>
      </c>
      <c r="R21" s="32">
        <v>224683.26</v>
      </c>
      <c r="S21" s="32">
        <v>200054.55</v>
      </c>
      <c r="T21" s="32">
        <v>143715.48000000001</v>
      </c>
      <c r="U21" s="32">
        <v>181985.37</v>
      </c>
      <c r="V21" s="32">
        <v>328891.36</v>
      </c>
      <c r="W21" s="32">
        <v>370012.58</v>
      </c>
      <c r="X21" s="32">
        <v>242439.79</v>
      </c>
      <c r="Y21" s="32">
        <v>380614.91</v>
      </c>
      <c r="Z21" s="32">
        <v>110923.57</v>
      </c>
      <c r="AA21" s="32">
        <v>217691.59</v>
      </c>
      <c r="AB21" s="32">
        <v>221818.87</v>
      </c>
      <c r="AC21" s="2">
        <v>-1.37</v>
      </c>
      <c r="AD21" s="2">
        <v>-1.37</v>
      </c>
      <c r="AE21" s="2">
        <v>-1.37</v>
      </c>
      <c r="AF21" s="2">
        <v>-1.37</v>
      </c>
      <c r="AG21" s="2">
        <v>-1.37</v>
      </c>
      <c r="AH21" s="2">
        <v>-1.37</v>
      </c>
      <c r="AI21" s="2">
        <v>-1.37</v>
      </c>
      <c r="AJ21" s="2">
        <v>-1.37</v>
      </c>
      <c r="AK21" s="2">
        <v>-1.37</v>
      </c>
      <c r="AL21" s="2">
        <v>-1.37</v>
      </c>
      <c r="AM21" s="2">
        <v>-1.37</v>
      </c>
      <c r="AN21" s="2">
        <v>-1.37</v>
      </c>
      <c r="AO21" s="33">
        <v>-6644.59</v>
      </c>
      <c r="AP21" s="33">
        <v>-3078.16</v>
      </c>
      <c r="AQ21" s="33">
        <v>-2740.75</v>
      </c>
      <c r="AR21" s="33">
        <v>-1968.9</v>
      </c>
      <c r="AS21" s="33">
        <v>-2493.1999999999998</v>
      </c>
      <c r="AT21" s="33">
        <v>-4505.8100000000004</v>
      </c>
      <c r="AU21" s="33">
        <v>-5069.17</v>
      </c>
      <c r="AV21" s="33">
        <v>-3321.43</v>
      </c>
      <c r="AW21" s="33">
        <v>-5214.42</v>
      </c>
      <c r="AX21" s="33">
        <v>-1519.65</v>
      </c>
      <c r="AY21" s="33">
        <v>-2982.37</v>
      </c>
      <c r="AZ21" s="33">
        <v>-3038.92</v>
      </c>
      <c r="BA21" s="31">
        <f t="shared" ref="BA21:BL42" si="14">ROUND(Q21*BA$3,2)</f>
        <v>-145.5</v>
      </c>
      <c r="BB21" s="31">
        <f t="shared" si="14"/>
        <v>-67.400000000000006</v>
      </c>
      <c r="BC21" s="31">
        <f t="shared" si="14"/>
        <v>-60.02</v>
      </c>
      <c r="BD21" s="31">
        <f t="shared" si="14"/>
        <v>-57.49</v>
      </c>
      <c r="BE21" s="31">
        <f t="shared" si="14"/>
        <v>-72.790000000000006</v>
      </c>
      <c r="BF21" s="31">
        <f t="shared" si="14"/>
        <v>-131.56</v>
      </c>
      <c r="BG21" s="31">
        <f t="shared" si="14"/>
        <v>0</v>
      </c>
      <c r="BH21" s="31">
        <f t="shared" si="14"/>
        <v>0</v>
      </c>
      <c r="BI21" s="31">
        <f t="shared" si="14"/>
        <v>0</v>
      </c>
      <c r="BJ21" s="31">
        <f t="shared" si="14"/>
        <v>-133.11000000000001</v>
      </c>
      <c r="BK21" s="31">
        <f t="shared" si="14"/>
        <v>-261.23</v>
      </c>
      <c r="BL21" s="31">
        <f t="shared" si="14"/>
        <v>-266.18</v>
      </c>
      <c r="BM21" s="6">
        <f t="shared" ref="BM21:BX42" ca="1" si="15">VLOOKUP($C21,LossFactorLookup,3,FALSE)</f>
        <v>-5.0500000000000003E-2</v>
      </c>
      <c r="BN21" s="6">
        <f t="shared" ca="1" si="15"/>
        <v>-5.0500000000000003E-2</v>
      </c>
      <c r="BO21" s="6">
        <f t="shared" ca="1" si="15"/>
        <v>-5.0500000000000003E-2</v>
      </c>
      <c r="BP21" s="6">
        <f t="shared" ca="1" si="15"/>
        <v>-5.0500000000000003E-2</v>
      </c>
      <c r="BQ21" s="6">
        <f t="shared" ca="1" si="15"/>
        <v>-5.0500000000000003E-2</v>
      </c>
      <c r="BR21" s="6">
        <f t="shared" ca="1" si="15"/>
        <v>-5.0500000000000003E-2</v>
      </c>
      <c r="BS21" s="6">
        <f t="shared" ca="1" si="15"/>
        <v>-5.0500000000000003E-2</v>
      </c>
      <c r="BT21" s="6">
        <f t="shared" ca="1" si="15"/>
        <v>-5.0500000000000003E-2</v>
      </c>
      <c r="BU21" s="6">
        <f t="shared" ca="1" si="15"/>
        <v>-5.0500000000000003E-2</v>
      </c>
      <c r="BV21" s="6">
        <f t="shared" ca="1" si="15"/>
        <v>-5.0500000000000003E-2</v>
      </c>
      <c r="BW21" s="6">
        <f t="shared" ca="1" si="15"/>
        <v>-5.0500000000000003E-2</v>
      </c>
      <c r="BX21" s="6">
        <f t="shared" ca="1" si="15"/>
        <v>-5.0500000000000003E-2</v>
      </c>
      <c r="BY21" s="31">
        <f t="shared" ca="1" si="5"/>
        <v>-24492.82</v>
      </c>
      <c r="BZ21" s="31">
        <f t="shared" ca="1" si="5"/>
        <v>-11346.5</v>
      </c>
      <c r="CA21" s="31">
        <f t="shared" ca="1" si="5"/>
        <v>-10102.75</v>
      </c>
      <c r="CB21" s="31">
        <f t="shared" ca="1" si="5"/>
        <v>-7257.63</v>
      </c>
      <c r="CC21" s="31">
        <f t="shared" ca="1" si="5"/>
        <v>-9190.26</v>
      </c>
      <c r="CD21" s="31">
        <f t="shared" ca="1" si="5"/>
        <v>-16609.009999999998</v>
      </c>
      <c r="CE21" s="31">
        <f t="shared" ca="1" si="5"/>
        <v>-18685.64</v>
      </c>
      <c r="CF21" s="31">
        <f t="shared" ca="1" si="5"/>
        <v>-12243.21</v>
      </c>
      <c r="CG21" s="31">
        <f t="shared" ca="1" si="5"/>
        <v>-19221.05</v>
      </c>
      <c r="CH21" s="31">
        <f t="shared" ca="1" si="5"/>
        <v>-5601.64</v>
      </c>
      <c r="CI21" s="31">
        <f t="shared" ca="1" si="5"/>
        <v>-10993.43</v>
      </c>
      <c r="CJ21" s="31">
        <f t="shared" ca="1" si="5"/>
        <v>-11201.85</v>
      </c>
      <c r="CK21" s="32">
        <f t="shared" ref="CK21:CV42" ca="1" si="16">ROUND(Q21*$CV$3,2)</f>
        <v>1212.52</v>
      </c>
      <c r="CL21" s="32">
        <f t="shared" ca="1" si="16"/>
        <v>561.71</v>
      </c>
      <c r="CM21" s="32">
        <f t="shared" ca="1" si="16"/>
        <v>500.14</v>
      </c>
      <c r="CN21" s="32">
        <f t="shared" ca="1" si="16"/>
        <v>359.29</v>
      </c>
      <c r="CO21" s="32">
        <f t="shared" ca="1" si="16"/>
        <v>454.96</v>
      </c>
      <c r="CP21" s="32">
        <f t="shared" ca="1" si="16"/>
        <v>822.23</v>
      </c>
      <c r="CQ21" s="32">
        <f t="shared" ca="1" si="16"/>
        <v>925.03</v>
      </c>
      <c r="CR21" s="32">
        <f t="shared" ca="1" si="16"/>
        <v>606.1</v>
      </c>
      <c r="CS21" s="32">
        <f t="shared" ca="1" si="16"/>
        <v>951.54</v>
      </c>
      <c r="CT21" s="32">
        <f t="shared" ca="1" si="16"/>
        <v>277.31</v>
      </c>
      <c r="CU21" s="32">
        <f t="shared" ca="1" si="16"/>
        <v>544.23</v>
      </c>
      <c r="CV21" s="32">
        <f t="shared" ca="1" si="16"/>
        <v>554.54999999999995</v>
      </c>
      <c r="CW21" s="31">
        <f t="shared" ref="CW21:DH42" ca="1" si="17">BY21+CK21-AO21-BA21</f>
        <v>-16490.21</v>
      </c>
      <c r="CX21" s="31">
        <f t="shared" ca="1" si="17"/>
        <v>-7639.2300000000014</v>
      </c>
      <c r="CY21" s="31">
        <f t="shared" ca="1" si="17"/>
        <v>-6801.84</v>
      </c>
      <c r="CZ21" s="31">
        <f t="shared" ca="1" si="17"/>
        <v>-4871.9500000000007</v>
      </c>
      <c r="DA21" s="31">
        <f t="shared" ca="1" si="17"/>
        <v>-6169.3100000000013</v>
      </c>
      <c r="DB21" s="31">
        <f t="shared" ca="1" si="17"/>
        <v>-11149.409999999998</v>
      </c>
      <c r="DC21" s="31">
        <f t="shared" ca="1" si="17"/>
        <v>-12691.44</v>
      </c>
      <c r="DD21" s="31">
        <f t="shared" ca="1" si="17"/>
        <v>-8315.6799999999985</v>
      </c>
      <c r="DE21" s="31">
        <f t="shared" ca="1" si="17"/>
        <v>-13055.089999999998</v>
      </c>
      <c r="DF21" s="31">
        <f t="shared" ca="1" si="17"/>
        <v>-3671.5699999999997</v>
      </c>
      <c r="DG21" s="31">
        <f t="shared" ca="1" si="17"/>
        <v>-7205.6</v>
      </c>
      <c r="DH21" s="31">
        <f t="shared" ca="1" si="17"/>
        <v>-7342.2000000000007</v>
      </c>
      <c r="DI21" s="32">
        <f t="shared" ca="1" si="11"/>
        <v>-824.51</v>
      </c>
      <c r="DJ21" s="32">
        <f t="shared" ca="1" si="11"/>
        <v>-381.96</v>
      </c>
      <c r="DK21" s="32">
        <f t="shared" ca="1" si="11"/>
        <v>-340.09</v>
      </c>
      <c r="DL21" s="32">
        <f t="shared" ca="1" si="11"/>
        <v>-243.6</v>
      </c>
      <c r="DM21" s="32">
        <f t="shared" ca="1" si="11"/>
        <v>-308.47000000000003</v>
      </c>
      <c r="DN21" s="32">
        <f t="shared" ca="1" si="11"/>
        <v>-557.47</v>
      </c>
      <c r="DO21" s="32">
        <f t="shared" ca="1" si="11"/>
        <v>-634.57000000000005</v>
      </c>
      <c r="DP21" s="32">
        <f t="shared" ca="1" si="11"/>
        <v>-415.78</v>
      </c>
      <c r="DQ21" s="32">
        <f t="shared" ca="1" si="11"/>
        <v>-652.75</v>
      </c>
      <c r="DR21" s="32">
        <f t="shared" ca="1" si="11"/>
        <v>-183.58</v>
      </c>
      <c r="DS21" s="32">
        <f t="shared" ca="1" si="11"/>
        <v>-360.28</v>
      </c>
      <c r="DT21" s="32">
        <f t="shared" ca="1" si="11"/>
        <v>-367.11</v>
      </c>
      <c r="DU21" s="31">
        <f t="shared" ca="1" si="12"/>
        <v>-5312.65</v>
      </c>
      <c r="DV21" s="31">
        <f t="shared" ca="1" si="12"/>
        <v>-2443.29</v>
      </c>
      <c r="DW21" s="31">
        <f t="shared" ca="1" si="12"/>
        <v>-2161.11</v>
      </c>
      <c r="DX21" s="31">
        <f t="shared" ca="1" si="12"/>
        <v>-1538.63</v>
      </c>
      <c r="DY21" s="31">
        <f t="shared" ca="1" si="12"/>
        <v>-1938.21</v>
      </c>
      <c r="DZ21" s="31">
        <f t="shared" ca="1" si="12"/>
        <v>-3483.87</v>
      </c>
      <c r="EA21" s="31">
        <f t="shared" ca="1" si="12"/>
        <v>-3944.85</v>
      </c>
      <c r="EB21" s="31">
        <f t="shared" ca="1" si="12"/>
        <v>-2570.62</v>
      </c>
      <c r="EC21" s="31">
        <f t="shared" ca="1" si="12"/>
        <v>-4013.53</v>
      </c>
      <c r="ED21" s="31">
        <f t="shared" ca="1" si="12"/>
        <v>-1122.72</v>
      </c>
      <c r="EE21" s="31">
        <f t="shared" ca="1" si="12"/>
        <v>-2191.14</v>
      </c>
      <c r="EF21" s="31">
        <f t="shared" ca="1" si="12"/>
        <v>-2220.61</v>
      </c>
      <c r="EG21" s="32">
        <f t="shared" ca="1" si="13"/>
        <v>-22627.369999999995</v>
      </c>
      <c r="EH21" s="32">
        <f t="shared" ca="1" si="13"/>
        <v>-10464.480000000001</v>
      </c>
      <c r="EI21" s="32">
        <f t="shared" ca="1" si="13"/>
        <v>-9303.0400000000009</v>
      </c>
      <c r="EJ21" s="32">
        <f t="shared" ca="1" si="13"/>
        <v>-6654.1800000000012</v>
      </c>
      <c r="EK21" s="32">
        <f t="shared" ca="1" si="13"/>
        <v>-8415.9900000000016</v>
      </c>
      <c r="EL21" s="32">
        <f t="shared" ca="1" si="13"/>
        <v>-15190.749999999996</v>
      </c>
      <c r="EM21" s="32">
        <f t="shared" ca="1" si="13"/>
        <v>-17270.86</v>
      </c>
      <c r="EN21" s="32">
        <f t="shared" ca="1" si="13"/>
        <v>-11302.079999999998</v>
      </c>
      <c r="EO21" s="32">
        <f t="shared" ca="1" si="13"/>
        <v>-17721.37</v>
      </c>
      <c r="EP21" s="32">
        <f t="shared" ca="1" si="13"/>
        <v>-4977.87</v>
      </c>
      <c r="EQ21" s="32">
        <f t="shared" ca="1" si="13"/>
        <v>-9757.02</v>
      </c>
      <c r="ER21" s="32">
        <f t="shared" ca="1" si="13"/>
        <v>-9929.92</v>
      </c>
    </row>
    <row r="22" spans="1:148">
      <c r="A22" t="s">
        <v>438</v>
      </c>
      <c r="B22" s="1" t="s">
        <v>12</v>
      </c>
      <c r="C22" t="str">
        <f t="shared" ca="1" si="1"/>
        <v>BR3</v>
      </c>
      <c r="D22" t="str">
        <f t="shared" ca="1" si="2"/>
        <v>Battle River #3</v>
      </c>
      <c r="E22" s="51">
        <v>106074.55070000001</v>
      </c>
      <c r="F22" s="51">
        <v>91074.514999999999</v>
      </c>
      <c r="G22" s="51">
        <v>88804.650699999998</v>
      </c>
      <c r="H22" s="51">
        <v>89481.573099999994</v>
      </c>
      <c r="I22" s="51">
        <v>20652.730299999999</v>
      </c>
      <c r="J22" s="51">
        <v>87244.008199999997</v>
      </c>
      <c r="K22" s="51">
        <v>97493.817899999995</v>
      </c>
      <c r="L22" s="51">
        <v>102141.5664</v>
      </c>
      <c r="M22" s="51">
        <v>98816.694499999998</v>
      </c>
      <c r="N22" s="51">
        <v>105556.5157</v>
      </c>
      <c r="O22" s="51">
        <v>85802.622199999998</v>
      </c>
      <c r="P22" s="51">
        <v>104668.44839999999</v>
      </c>
      <c r="Q22" s="32">
        <v>10171120.789999999</v>
      </c>
      <c r="R22" s="32">
        <v>4915608.07</v>
      </c>
      <c r="S22" s="32">
        <v>3415399.49</v>
      </c>
      <c r="T22" s="32">
        <v>2838954.51</v>
      </c>
      <c r="U22" s="32">
        <v>584817.68999999994</v>
      </c>
      <c r="V22" s="32">
        <v>3242972.14</v>
      </c>
      <c r="W22" s="32">
        <v>4212496.76</v>
      </c>
      <c r="X22" s="32">
        <v>3638900.15</v>
      </c>
      <c r="Y22" s="32">
        <v>7720321.0099999998</v>
      </c>
      <c r="Z22" s="32">
        <v>3767855.87</v>
      </c>
      <c r="AA22" s="32">
        <v>4404673.1399999997</v>
      </c>
      <c r="AB22" s="32">
        <v>5621793.04</v>
      </c>
      <c r="AC22" s="2">
        <v>5.07</v>
      </c>
      <c r="AD22" s="2">
        <v>5.07</v>
      </c>
      <c r="AE22" s="2">
        <v>5.07</v>
      </c>
      <c r="AF22" s="2">
        <v>5.07</v>
      </c>
      <c r="AG22" s="2">
        <v>5.07</v>
      </c>
      <c r="AH22" s="2">
        <v>5.07</v>
      </c>
      <c r="AI22" s="2">
        <v>5.07</v>
      </c>
      <c r="AJ22" s="2">
        <v>5.07</v>
      </c>
      <c r="AK22" s="2">
        <v>5.07</v>
      </c>
      <c r="AL22" s="2">
        <v>5.07</v>
      </c>
      <c r="AM22" s="2">
        <v>5.07</v>
      </c>
      <c r="AN22" s="2">
        <v>5.07</v>
      </c>
      <c r="AO22" s="33">
        <v>515675.82</v>
      </c>
      <c r="AP22" s="33">
        <v>249221.33</v>
      </c>
      <c r="AQ22" s="33">
        <v>173160.75</v>
      </c>
      <c r="AR22" s="33">
        <v>143934.99</v>
      </c>
      <c r="AS22" s="33">
        <v>29650.26</v>
      </c>
      <c r="AT22" s="33">
        <v>164418.69</v>
      </c>
      <c r="AU22" s="33">
        <v>213573.59</v>
      </c>
      <c r="AV22" s="33">
        <v>184492.24</v>
      </c>
      <c r="AW22" s="33">
        <v>391420.28</v>
      </c>
      <c r="AX22" s="33">
        <v>191030.29</v>
      </c>
      <c r="AY22" s="33">
        <v>223316.93</v>
      </c>
      <c r="AZ22" s="33">
        <v>285024.90999999997</v>
      </c>
      <c r="BA22" s="31">
        <f t="shared" si="14"/>
        <v>-3051.34</v>
      </c>
      <c r="BB22" s="31">
        <f t="shared" si="14"/>
        <v>-1474.68</v>
      </c>
      <c r="BC22" s="31">
        <f t="shared" si="14"/>
        <v>-1024.6199999999999</v>
      </c>
      <c r="BD22" s="31">
        <f t="shared" si="14"/>
        <v>-1135.58</v>
      </c>
      <c r="BE22" s="31">
        <f t="shared" si="14"/>
        <v>-233.93</v>
      </c>
      <c r="BF22" s="31">
        <f t="shared" si="14"/>
        <v>-1297.19</v>
      </c>
      <c r="BG22" s="31">
        <f t="shared" si="14"/>
        <v>0</v>
      </c>
      <c r="BH22" s="31">
        <f t="shared" si="14"/>
        <v>0</v>
      </c>
      <c r="BI22" s="31">
        <f t="shared" si="14"/>
        <v>0</v>
      </c>
      <c r="BJ22" s="31">
        <f t="shared" si="14"/>
        <v>-4521.43</v>
      </c>
      <c r="BK22" s="31">
        <f t="shared" si="14"/>
        <v>-5285.61</v>
      </c>
      <c r="BL22" s="31">
        <f t="shared" si="14"/>
        <v>-6746.15</v>
      </c>
      <c r="BM22" s="6">
        <f t="shared" ca="1" si="15"/>
        <v>6.1899999999999997E-2</v>
      </c>
      <c r="BN22" s="6">
        <f t="shared" ca="1" si="15"/>
        <v>6.1899999999999997E-2</v>
      </c>
      <c r="BO22" s="6">
        <f t="shared" ca="1" si="15"/>
        <v>6.1899999999999997E-2</v>
      </c>
      <c r="BP22" s="6">
        <f t="shared" ca="1" si="15"/>
        <v>6.1899999999999997E-2</v>
      </c>
      <c r="BQ22" s="6">
        <f t="shared" ca="1" si="15"/>
        <v>6.1899999999999997E-2</v>
      </c>
      <c r="BR22" s="6">
        <f t="shared" ca="1" si="15"/>
        <v>6.1899999999999997E-2</v>
      </c>
      <c r="BS22" s="6">
        <f t="shared" ca="1" si="15"/>
        <v>6.1899999999999997E-2</v>
      </c>
      <c r="BT22" s="6">
        <f t="shared" ca="1" si="15"/>
        <v>6.1899999999999997E-2</v>
      </c>
      <c r="BU22" s="6">
        <f t="shared" ca="1" si="15"/>
        <v>6.1899999999999997E-2</v>
      </c>
      <c r="BV22" s="6">
        <f t="shared" ca="1" si="15"/>
        <v>6.1899999999999997E-2</v>
      </c>
      <c r="BW22" s="6">
        <f t="shared" ca="1" si="15"/>
        <v>6.1899999999999997E-2</v>
      </c>
      <c r="BX22" s="6">
        <f t="shared" ca="1" si="15"/>
        <v>6.1899999999999997E-2</v>
      </c>
      <c r="BY22" s="31">
        <f t="shared" ca="1" si="5"/>
        <v>629592.38</v>
      </c>
      <c r="BZ22" s="31">
        <f t="shared" ca="1" si="5"/>
        <v>304276.14</v>
      </c>
      <c r="CA22" s="31">
        <f t="shared" ca="1" si="5"/>
        <v>211413.23</v>
      </c>
      <c r="CB22" s="31">
        <f t="shared" ca="1" si="5"/>
        <v>175731.28</v>
      </c>
      <c r="CC22" s="31">
        <f t="shared" ca="1" si="5"/>
        <v>36200.22</v>
      </c>
      <c r="CD22" s="31">
        <f t="shared" ca="1" si="5"/>
        <v>200739.98</v>
      </c>
      <c r="CE22" s="31">
        <f t="shared" ca="1" si="5"/>
        <v>260753.55</v>
      </c>
      <c r="CF22" s="31">
        <f t="shared" ca="1" si="5"/>
        <v>225247.92</v>
      </c>
      <c r="CG22" s="31">
        <f t="shared" ca="1" si="5"/>
        <v>477887.87</v>
      </c>
      <c r="CH22" s="31">
        <f t="shared" ca="1" si="5"/>
        <v>233230.28</v>
      </c>
      <c r="CI22" s="31">
        <f t="shared" ca="1" si="5"/>
        <v>272649.27</v>
      </c>
      <c r="CJ22" s="31">
        <f t="shared" ca="1" si="5"/>
        <v>347988.99</v>
      </c>
      <c r="CK22" s="32">
        <f t="shared" ca="1" si="16"/>
        <v>25427.8</v>
      </c>
      <c r="CL22" s="32">
        <f t="shared" ca="1" si="16"/>
        <v>12289.02</v>
      </c>
      <c r="CM22" s="32">
        <f t="shared" ca="1" si="16"/>
        <v>8538.5</v>
      </c>
      <c r="CN22" s="32">
        <f t="shared" ca="1" si="16"/>
        <v>7097.39</v>
      </c>
      <c r="CO22" s="32">
        <f t="shared" ca="1" si="16"/>
        <v>1462.04</v>
      </c>
      <c r="CP22" s="32">
        <f t="shared" ca="1" si="16"/>
        <v>8107.43</v>
      </c>
      <c r="CQ22" s="32">
        <f t="shared" ca="1" si="16"/>
        <v>10531.24</v>
      </c>
      <c r="CR22" s="32">
        <f t="shared" ca="1" si="16"/>
        <v>9097.25</v>
      </c>
      <c r="CS22" s="32">
        <f t="shared" ca="1" si="16"/>
        <v>19300.8</v>
      </c>
      <c r="CT22" s="32">
        <f t="shared" ca="1" si="16"/>
        <v>9419.64</v>
      </c>
      <c r="CU22" s="32">
        <f t="shared" ca="1" si="16"/>
        <v>11011.68</v>
      </c>
      <c r="CV22" s="32">
        <f t="shared" ca="1" si="16"/>
        <v>14054.48</v>
      </c>
      <c r="CW22" s="31">
        <f t="shared" ca="1" si="17"/>
        <v>142395.70000000004</v>
      </c>
      <c r="CX22" s="31">
        <f t="shared" ca="1" si="17"/>
        <v>68818.510000000038</v>
      </c>
      <c r="CY22" s="31">
        <f t="shared" ca="1" si="17"/>
        <v>47815.600000000013</v>
      </c>
      <c r="CZ22" s="31">
        <f t="shared" ca="1" si="17"/>
        <v>40029.260000000024</v>
      </c>
      <c r="DA22" s="31">
        <f t="shared" ca="1" si="17"/>
        <v>8245.9300000000039</v>
      </c>
      <c r="DB22" s="31">
        <f t="shared" ca="1" si="17"/>
        <v>45725.91</v>
      </c>
      <c r="DC22" s="31">
        <f t="shared" ca="1" si="17"/>
        <v>57711.199999999983</v>
      </c>
      <c r="DD22" s="31">
        <f t="shared" ca="1" si="17"/>
        <v>49852.930000000022</v>
      </c>
      <c r="DE22" s="31">
        <f t="shared" ca="1" si="17"/>
        <v>105768.38999999996</v>
      </c>
      <c r="DF22" s="31">
        <f t="shared" ca="1" si="17"/>
        <v>56141.059999999976</v>
      </c>
      <c r="DG22" s="31">
        <f t="shared" ca="1" si="17"/>
        <v>65629.630000000019</v>
      </c>
      <c r="DH22" s="31">
        <f t="shared" ca="1" si="17"/>
        <v>83764.709999999992</v>
      </c>
      <c r="DI22" s="32">
        <f t="shared" ca="1" si="11"/>
        <v>7119.79</v>
      </c>
      <c r="DJ22" s="32">
        <f t="shared" ca="1" si="11"/>
        <v>3440.93</v>
      </c>
      <c r="DK22" s="32">
        <f t="shared" ca="1" si="11"/>
        <v>2390.7800000000002</v>
      </c>
      <c r="DL22" s="32">
        <f t="shared" ca="1" si="11"/>
        <v>2001.46</v>
      </c>
      <c r="DM22" s="32">
        <f t="shared" ca="1" si="11"/>
        <v>412.3</v>
      </c>
      <c r="DN22" s="32">
        <f t="shared" ca="1" si="11"/>
        <v>2286.3000000000002</v>
      </c>
      <c r="DO22" s="32">
        <f t="shared" ca="1" si="11"/>
        <v>2885.56</v>
      </c>
      <c r="DP22" s="32">
        <f t="shared" ca="1" si="11"/>
        <v>2492.65</v>
      </c>
      <c r="DQ22" s="32">
        <f t="shared" ca="1" si="11"/>
        <v>5288.42</v>
      </c>
      <c r="DR22" s="32">
        <f t="shared" ca="1" si="11"/>
        <v>2807.05</v>
      </c>
      <c r="DS22" s="32">
        <f t="shared" ca="1" si="11"/>
        <v>3281.48</v>
      </c>
      <c r="DT22" s="32">
        <f t="shared" ca="1" si="11"/>
        <v>4188.24</v>
      </c>
      <c r="DU22" s="31">
        <f t="shared" ca="1" si="12"/>
        <v>45875.65</v>
      </c>
      <c r="DV22" s="31">
        <f t="shared" ca="1" si="12"/>
        <v>22010.54</v>
      </c>
      <c r="DW22" s="31">
        <f t="shared" ca="1" si="12"/>
        <v>15192.21</v>
      </c>
      <c r="DX22" s="31">
        <f t="shared" ca="1" si="12"/>
        <v>12641.8</v>
      </c>
      <c r="DY22" s="31">
        <f t="shared" ca="1" si="12"/>
        <v>2590.63</v>
      </c>
      <c r="DZ22" s="31">
        <f t="shared" ca="1" si="12"/>
        <v>14288.05</v>
      </c>
      <c r="EA22" s="31">
        <f t="shared" ca="1" si="12"/>
        <v>17938.240000000002</v>
      </c>
      <c r="EB22" s="31">
        <f t="shared" ca="1" si="12"/>
        <v>15410.99</v>
      </c>
      <c r="EC22" s="31">
        <f t="shared" ca="1" si="12"/>
        <v>32516.42</v>
      </c>
      <c r="ED22" s="31">
        <f t="shared" ca="1" si="12"/>
        <v>17167.189999999999</v>
      </c>
      <c r="EE22" s="31">
        <f t="shared" ca="1" si="12"/>
        <v>19957.18</v>
      </c>
      <c r="EF22" s="31">
        <f t="shared" ca="1" si="12"/>
        <v>25334.15</v>
      </c>
      <c r="EG22" s="32">
        <f t="shared" ca="1" si="13"/>
        <v>195391.14000000004</v>
      </c>
      <c r="EH22" s="32">
        <f t="shared" ca="1" si="13"/>
        <v>94269.98000000004</v>
      </c>
      <c r="EI22" s="32">
        <f t="shared" ca="1" si="13"/>
        <v>65398.590000000011</v>
      </c>
      <c r="EJ22" s="32">
        <f t="shared" ca="1" si="13"/>
        <v>54672.520000000019</v>
      </c>
      <c r="EK22" s="32">
        <f t="shared" ca="1" si="13"/>
        <v>11248.860000000004</v>
      </c>
      <c r="EL22" s="32">
        <f t="shared" ca="1" si="13"/>
        <v>62300.260000000009</v>
      </c>
      <c r="EM22" s="32">
        <f t="shared" ca="1" si="13"/>
        <v>78534.999999999985</v>
      </c>
      <c r="EN22" s="32">
        <f t="shared" ca="1" si="13"/>
        <v>67756.570000000022</v>
      </c>
      <c r="EO22" s="32">
        <f t="shared" ca="1" si="13"/>
        <v>143573.22999999995</v>
      </c>
      <c r="EP22" s="32">
        <f t="shared" ca="1" si="13"/>
        <v>76115.299999999974</v>
      </c>
      <c r="EQ22" s="32">
        <f t="shared" ca="1" si="13"/>
        <v>88868.290000000008</v>
      </c>
      <c r="ER22" s="32">
        <f t="shared" ca="1" si="13"/>
        <v>113287.1</v>
      </c>
    </row>
    <row r="23" spans="1:148">
      <c r="A23" t="s">
        <v>438</v>
      </c>
      <c r="B23" s="1" t="s">
        <v>13</v>
      </c>
      <c r="C23" t="str">
        <f t="shared" ca="1" si="1"/>
        <v>BR4</v>
      </c>
      <c r="D23" t="str">
        <f t="shared" ca="1" si="2"/>
        <v>Battle River #4</v>
      </c>
      <c r="E23" s="51">
        <v>99251.975099999996</v>
      </c>
      <c r="F23" s="51">
        <v>96701.069600000003</v>
      </c>
      <c r="G23" s="51">
        <v>107343.3515</v>
      </c>
      <c r="H23" s="51">
        <v>101298.1992</v>
      </c>
      <c r="I23" s="51">
        <v>56257.1852</v>
      </c>
      <c r="J23" s="51">
        <v>88190.886899999998</v>
      </c>
      <c r="K23" s="51">
        <v>96497.950400000002</v>
      </c>
      <c r="L23" s="51">
        <v>98947.425600000002</v>
      </c>
      <c r="M23" s="51">
        <v>97221.271200000003</v>
      </c>
      <c r="N23" s="51">
        <v>74492.232900000003</v>
      </c>
      <c r="O23" s="51">
        <v>85134.208799999993</v>
      </c>
      <c r="P23" s="51">
        <v>110583.70020000001</v>
      </c>
      <c r="Q23" s="32">
        <v>9967451.5299999993</v>
      </c>
      <c r="R23" s="32">
        <v>5209425.55</v>
      </c>
      <c r="S23" s="32">
        <v>4661126.91</v>
      </c>
      <c r="T23" s="32">
        <v>3296439.64</v>
      </c>
      <c r="U23" s="32">
        <v>1804832.12</v>
      </c>
      <c r="V23" s="32">
        <v>3300994.51</v>
      </c>
      <c r="W23" s="32">
        <v>4199145.66</v>
      </c>
      <c r="X23" s="32">
        <v>3611406.3</v>
      </c>
      <c r="Y23" s="32">
        <v>7879661.3499999996</v>
      </c>
      <c r="Z23" s="32">
        <v>2519174.5099999998</v>
      </c>
      <c r="AA23" s="32">
        <v>4316917.5199999996</v>
      </c>
      <c r="AB23" s="32">
        <v>6087926.2699999996</v>
      </c>
      <c r="AC23" s="2">
        <v>5.07</v>
      </c>
      <c r="AD23" s="2">
        <v>5.07</v>
      </c>
      <c r="AE23" s="2">
        <v>5.07</v>
      </c>
      <c r="AF23" s="2">
        <v>5.07</v>
      </c>
      <c r="AG23" s="2">
        <v>5.07</v>
      </c>
      <c r="AH23" s="2">
        <v>5.07</v>
      </c>
      <c r="AI23" s="2">
        <v>5.07</v>
      </c>
      <c r="AJ23" s="2">
        <v>5.07</v>
      </c>
      <c r="AK23" s="2">
        <v>5.07</v>
      </c>
      <c r="AL23" s="2">
        <v>5.07</v>
      </c>
      <c r="AM23" s="2">
        <v>5.07</v>
      </c>
      <c r="AN23" s="2">
        <v>5.07</v>
      </c>
      <c r="AO23" s="33">
        <v>505349.79</v>
      </c>
      <c r="AP23" s="33">
        <v>264117.88</v>
      </c>
      <c r="AQ23" s="33">
        <v>236319.13</v>
      </c>
      <c r="AR23" s="33">
        <v>167129.49</v>
      </c>
      <c r="AS23" s="33">
        <v>91504.99</v>
      </c>
      <c r="AT23" s="33">
        <v>167360.42000000001</v>
      </c>
      <c r="AU23" s="33">
        <v>212896.68</v>
      </c>
      <c r="AV23" s="33">
        <v>183098.3</v>
      </c>
      <c r="AW23" s="33">
        <v>399498.83</v>
      </c>
      <c r="AX23" s="33">
        <v>127722.15</v>
      </c>
      <c r="AY23" s="33">
        <v>218867.72</v>
      </c>
      <c r="AZ23" s="33">
        <v>308657.86</v>
      </c>
      <c r="BA23" s="31">
        <f t="shared" si="14"/>
        <v>-2990.24</v>
      </c>
      <c r="BB23" s="31">
        <f t="shared" si="14"/>
        <v>-1562.83</v>
      </c>
      <c r="BC23" s="31">
        <f t="shared" si="14"/>
        <v>-1398.34</v>
      </c>
      <c r="BD23" s="31">
        <f t="shared" si="14"/>
        <v>-1318.58</v>
      </c>
      <c r="BE23" s="31">
        <f t="shared" si="14"/>
        <v>-721.93</v>
      </c>
      <c r="BF23" s="31">
        <f t="shared" si="14"/>
        <v>-1320.4</v>
      </c>
      <c r="BG23" s="31">
        <f t="shared" si="14"/>
        <v>0</v>
      </c>
      <c r="BH23" s="31">
        <f t="shared" si="14"/>
        <v>0</v>
      </c>
      <c r="BI23" s="31">
        <f t="shared" si="14"/>
        <v>0</v>
      </c>
      <c r="BJ23" s="31">
        <f t="shared" si="14"/>
        <v>-3023.01</v>
      </c>
      <c r="BK23" s="31">
        <f t="shared" si="14"/>
        <v>-5180.3</v>
      </c>
      <c r="BL23" s="31">
        <f t="shared" si="14"/>
        <v>-7305.51</v>
      </c>
      <c r="BM23" s="6">
        <f t="shared" ca="1" si="15"/>
        <v>6.2100000000000002E-2</v>
      </c>
      <c r="BN23" s="6">
        <f t="shared" ca="1" si="15"/>
        <v>6.2100000000000002E-2</v>
      </c>
      <c r="BO23" s="6">
        <f t="shared" ca="1" si="15"/>
        <v>6.2100000000000002E-2</v>
      </c>
      <c r="BP23" s="6">
        <f t="shared" ca="1" si="15"/>
        <v>6.2100000000000002E-2</v>
      </c>
      <c r="BQ23" s="6">
        <f t="shared" ca="1" si="15"/>
        <v>6.2100000000000002E-2</v>
      </c>
      <c r="BR23" s="6">
        <f t="shared" ca="1" si="15"/>
        <v>6.2100000000000002E-2</v>
      </c>
      <c r="BS23" s="6">
        <f t="shared" ca="1" si="15"/>
        <v>6.2100000000000002E-2</v>
      </c>
      <c r="BT23" s="6">
        <f t="shared" ca="1" si="15"/>
        <v>6.2100000000000002E-2</v>
      </c>
      <c r="BU23" s="6">
        <f t="shared" ca="1" si="15"/>
        <v>6.2100000000000002E-2</v>
      </c>
      <c r="BV23" s="6">
        <f t="shared" ca="1" si="15"/>
        <v>6.2100000000000002E-2</v>
      </c>
      <c r="BW23" s="6">
        <f t="shared" ca="1" si="15"/>
        <v>6.2100000000000002E-2</v>
      </c>
      <c r="BX23" s="6">
        <f t="shared" ca="1" si="15"/>
        <v>6.2100000000000002E-2</v>
      </c>
      <c r="BY23" s="31">
        <f t="shared" ca="1" si="5"/>
        <v>618978.74</v>
      </c>
      <c r="BZ23" s="31">
        <f t="shared" ca="1" si="5"/>
        <v>323505.33</v>
      </c>
      <c r="CA23" s="31">
        <f t="shared" ca="1" si="5"/>
        <v>289455.98</v>
      </c>
      <c r="CB23" s="31">
        <f t="shared" ca="1" si="5"/>
        <v>204708.9</v>
      </c>
      <c r="CC23" s="31">
        <f t="shared" ca="1" si="5"/>
        <v>112080.07</v>
      </c>
      <c r="CD23" s="31">
        <f t="shared" ca="1" si="5"/>
        <v>204991.76</v>
      </c>
      <c r="CE23" s="31">
        <f t="shared" ca="1" si="5"/>
        <v>260766.95</v>
      </c>
      <c r="CF23" s="31">
        <f t="shared" ca="1" si="5"/>
        <v>224268.33</v>
      </c>
      <c r="CG23" s="31">
        <f t="shared" ca="1" si="5"/>
        <v>489326.97</v>
      </c>
      <c r="CH23" s="31">
        <f t="shared" ca="1" si="5"/>
        <v>156440.74</v>
      </c>
      <c r="CI23" s="31">
        <f t="shared" ca="1" si="5"/>
        <v>268080.58</v>
      </c>
      <c r="CJ23" s="31">
        <f t="shared" ca="1" si="5"/>
        <v>378060.22</v>
      </c>
      <c r="CK23" s="32">
        <f t="shared" ca="1" si="16"/>
        <v>24918.63</v>
      </c>
      <c r="CL23" s="32">
        <f t="shared" ca="1" si="16"/>
        <v>13023.56</v>
      </c>
      <c r="CM23" s="32">
        <f t="shared" ca="1" si="16"/>
        <v>11652.82</v>
      </c>
      <c r="CN23" s="32">
        <f t="shared" ca="1" si="16"/>
        <v>8241.1</v>
      </c>
      <c r="CO23" s="32">
        <f t="shared" ca="1" si="16"/>
        <v>4512.08</v>
      </c>
      <c r="CP23" s="32">
        <f t="shared" ca="1" si="16"/>
        <v>8252.49</v>
      </c>
      <c r="CQ23" s="32">
        <f t="shared" ca="1" si="16"/>
        <v>10497.86</v>
      </c>
      <c r="CR23" s="32">
        <f t="shared" ca="1" si="16"/>
        <v>9028.52</v>
      </c>
      <c r="CS23" s="32">
        <f t="shared" ca="1" si="16"/>
        <v>19699.150000000001</v>
      </c>
      <c r="CT23" s="32">
        <f t="shared" ca="1" si="16"/>
        <v>6297.94</v>
      </c>
      <c r="CU23" s="32">
        <f t="shared" ca="1" si="16"/>
        <v>10792.29</v>
      </c>
      <c r="CV23" s="32">
        <f t="shared" ca="1" si="16"/>
        <v>15219.82</v>
      </c>
      <c r="CW23" s="31">
        <f t="shared" ca="1" si="17"/>
        <v>141537.82</v>
      </c>
      <c r="CX23" s="31">
        <f t="shared" ca="1" si="17"/>
        <v>73973.840000000011</v>
      </c>
      <c r="CY23" s="31">
        <f t="shared" ca="1" si="17"/>
        <v>66188.00999999998</v>
      </c>
      <c r="CZ23" s="31">
        <f t="shared" ca="1" si="17"/>
        <v>47139.090000000011</v>
      </c>
      <c r="DA23" s="31">
        <f t="shared" ca="1" si="17"/>
        <v>25809.090000000004</v>
      </c>
      <c r="DB23" s="31">
        <f t="shared" ca="1" si="17"/>
        <v>47204.229999999989</v>
      </c>
      <c r="DC23" s="31">
        <f t="shared" ca="1" si="17"/>
        <v>58368.130000000005</v>
      </c>
      <c r="DD23" s="31">
        <f t="shared" ca="1" si="17"/>
        <v>50198.549999999988</v>
      </c>
      <c r="DE23" s="31">
        <f t="shared" ca="1" si="17"/>
        <v>109527.28999999998</v>
      </c>
      <c r="DF23" s="31">
        <f t="shared" ca="1" si="17"/>
        <v>38039.54</v>
      </c>
      <c r="DG23" s="31">
        <f t="shared" ca="1" si="17"/>
        <v>65185.45</v>
      </c>
      <c r="DH23" s="31">
        <f t="shared" ca="1" si="17"/>
        <v>91927.689999999988</v>
      </c>
      <c r="DI23" s="32">
        <f t="shared" ca="1" si="11"/>
        <v>7076.89</v>
      </c>
      <c r="DJ23" s="32">
        <f t="shared" ca="1" si="11"/>
        <v>3698.69</v>
      </c>
      <c r="DK23" s="32">
        <f t="shared" ca="1" si="11"/>
        <v>3309.4</v>
      </c>
      <c r="DL23" s="32">
        <f t="shared" ca="1" si="11"/>
        <v>2356.9499999999998</v>
      </c>
      <c r="DM23" s="32">
        <f t="shared" ca="1" si="11"/>
        <v>1290.45</v>
      </c>
      <c r="DN23" s="32">
        <f t="shared" ca="1" si="11"/>
        <v>2360.21</v>
      </c>
      <c r="DO23" s="32">
        <f t="shared" ca="1" si="11"/>
        <v>2918.41</v>
      </c>
      <c r="DP23" s="32">
        <f t="shared" ca="1" si="11"/>
        <v>2509.9299999999998</v>
      </c>
      <c r="DQ23" s="32">
        <f t="shared" ca="1" si="11"/>
        <v>5476.36</v>
      </c>
      <c r="DR23" s="32">
        <f t="shared" ca="1" si="11"/>
        <v>1901.98</v>
      </c>
      <c r="DS23" s="32">
        <f t="shared" ca="1" si="11"/>
        <v>3259.27</v>
      </c>
      <c r="DT23" s="32">
        <f t="shared" ca="1" si="11"/>
        <v>4596.38</v>
      </c>
      <c r="DU23" s="31">
        <f t="shared" ca="1" si="12"/>
        <v>45599.27</v>
      </c>
      <c r="DV23" s="31">
        <f t="shared" ca="1" si="12"/>
        <v>23659.39</v>
      </c>
      <c r="DW23" s="31">
        <f t="shared" ca="1" si="12"/>
        <v>21029.58</v>
      </c>
      <c r="DX23" s="31">
        <f t="shared" ca="1" si="12"/>
        <v>14887.19</v>
      </c>
      <c r="DY23" s="31">
        <f t="shared" ca="1" si="12"/>
        <v>8108.45</v>
      </c>
      <c r="DZ23" s="31">
        <f t="shared" ca="1" si="12"/>
        <v>14749.98</v>
      </c>
      <c r="EA23" s="31">
        <f t="shared" ca="1" si="12"/>
        <v>18142.43</v>
      </c>
      <c r="EB23" s="31">
        <f t="shared" ca="1" si="12"/>
        <v>15517.83</v>
      </c>
      <c r="EC23" s="31">
        <f t="shared" ca="1" si="12"/>
        <v>33672.03</v>
      </c>
      <c r="ED23" s="31">
        <f t="shared" ca="1" si="12"/>
        <v>11631.98</v>
      </c>
      <c r="EE23" s="31">
        <f t="shared" ca="1" si="12"/>
        <v>19822.11</v>
      </c>
      <c r="EF23" s="31">
        <f t="shared" ca="1" si="12"/>
        <v>27802.99</v>
      </c>
      <c r="EG23" s="32">
        <f t="shared" ca="1" si="13"/>
        <v>194213.98</v>
      </c>
      <c r="EH23" s="32">
        <f t="shared" ca="1" si="13"/>
        <v>101331.92000000001</v>
      </c>
      <c r="EI23" s="32">
        <f t="shared" ca="1" si="13"/>
        <v>90526.989999999976</v>
      </c>
      <c r="EJ23" s="32">
        <f t="shared" ca="1" si="13"/>
        <v>64383.23000000001</v>
      </c>
      <c r="EK23" s="32">
        <f t="shared" ca="1" si="13"/>
        <v>35207.990000000005</v>
      </c>
      <c r="EL23" s="32">
        <f t="shared" ca="1" si="13"/>
        <v>64314.419999999984</v>
      </c>
      <c r="EM23" s="32">
        <f t="shared" ca="1" si="13"/>
        <v>79428.97</v>
      </c>
      <c r="EN23" s="32">
        <f t="shared" ca="1" si="13"/>
        <v>68226.309999999983</v>
      </c>
      <c r="EO23" s="32">
        <f t="shared" ca="1" si="13"/>
        <v>148675.68</v>
      </c>
      <c r="EP23" s="32">
        <f t="shared" ca="1" si="13"/>
        <v>51573.5</v>
      </c>
      <c r="EQ23" s="32">
        <f t="shared" ca="1" si="13"/>
        <v>88266.83</v>
      </c>
      <c r="ER23" s="32">
        <f t="shared" ca="1" si="13"/>
        <v>124327.06</v>
      </c>
    </row>
    <row r="24" spans="1:148">
      <c r="A24" t="s">
        <v>438</v>
      </c>
      <c r="B24" s="1" t="s">
        <v>25</v>
      </c>
      <c r="C24" t="str">
        <f t="shared" ca="1" si="1"/>
        <v>BR5</v>
      </c>
      <c r="D24" t="str">
        <f t="shared" ca="1" si="2"/>
        <v>Battle River #5</v>
      </c>
      <c r="E24" s="51">
        <v>272625.15629999997</v>
      </c>
      <c r="F24" s="51">
        <v>241221.99479999999</v>
      </c>
      <c r="G24" s="51">
        <v>238266.47649999999</v>
      </c>
      <c r="H24" s="51">
        <v>243680.4571</v>
      </c>
      <c r="I24" s="51">
        <v>236827.54459999999</v>
      </c>
      <c r="J24" s="51">
        <v>187406.1502</v>
      </c>
      <c r="K24" s="51">
        <v>238420.5883</v>
      </c>
      <c r="L24" s="51">
        <v>245642.55319999999</v>
      </c>
      <c r="M24" s="51">
        <v>245491.3382</v>
      </c>
      <c r="N24" s="51">
        <v>248474.63529999999</v>
      </c>
      <c r="O24" s="51">
        <v>200640.8762</v>
      </c>
      <c r="P24" s="51">
        <v>255770.50760000001</v>
      </c>
      <c r="Q24" s="32">
        <v>26057086.98</v>
      </c>
      <c r="R24" s="32">
        <v>12964527.73</v>
      </c>
      <c r="S24" s="32">
        <v>10530997.49</v>
      </c>
      <c r="T24" s="32">
        <v>7979050.5199999996</v>
      </c>
      <c r="U24" s="32">
        <v>8086137.9400000004</v>
      </c>
      <c r="V24" s="32">
        <v>6266626.6299999999</v>
      </c>
      <c r="W24" s="32">
        <v>10363855.25</v>
      </c>
      <c r="X24" s="32">
        <v>8760834.5299999993</v>
      </c>
      <c r="Y24" s="32">
        <v>19298043.920000002</v>
      </c>
      <c r="Z24" s="32">
        <v>8951811.8699999992</v>
      </c>
      <c r="AA24" s="32">
        <v>9653806.4100000001</v>
      </c>
      <c r="AB24" s="32">
        <v>14090471.640000001</v>
      </c>
      <c r="AC24" s="2">
        <v>4.16</v>
      </c>
      <c r="AD24" s="2">
        <v>4.16</v>
      </c>
      <c r="AE24" s="2">
        <v>4.16</v>
      </c>
      <c r="AF24" s="2">
        <v>4.16</v>
      </c>
      <c r="AG24" s="2">
        <v>4.16</v>
      </c>
      <c r="AH24" s="2">
        <v>4.16</v>
      </c>
      <c r="AI24" s="2">
        <v>4.16</v>
      </c>
      <c r="AJ24" s="2">
        <v>4.16</v>
      </c>
      <c r="AK24" s="2">
        <v>4.16</v>
      </c>
      <c r="AL24" s="2">
        <v>4.16</v>
      </c>
      <c r="AM24" s="2">
        <v>4.16</v>
      </c>
      <c r="AN24" s="2">
        <v>4.16</v>
      </c>
      <c r="AO24" s="33">
        <v>1083974.82</v>
      </c>
      <c r="AP24" s="33">
        <v>539324.35</v>
      </c>
      <c r="AQ24" s="33">
        <v>438089.5</v>
      </c>
      <c r="AR24" s="33">
        <v>331928.5</v>
      </c>
      <c r="AS24" s="33">
        <v>336383.34</v>
      </c>
      <c r="AT24" s="33">
        <v>260691.67</v>
      </c>
      <c r="AU24" s="33">
        <v>431136.38</v>
      </c>
      <c r="AV24" s="33">
        <v>364450.72</v>
      </c>
      <c r="AW24" s="33">
        <v>802798.63</v>
      </c>
      <c r="AX24" s="33">
        <v>372395.37</v>
      </c>
      <c r="AY24" s="33">
        <v>401598.35</v>
      </c>
      <c r="AZ24" s="33">
        <v>586163.62</v>
      </c>
      <c r="BA24" s="31">
        <f t="shared" si="14"/>
        <v>-7817.13</v>
      </c>
      <c r="BB24" s="31">
        <f t="shared" si="14"/>
        <v>-3889.36</v>
      </c>
      <c r="BC24" s="31">
        <f t="shared" si="14"/>
        <v>-3159.3</v>
      </c>
      <c r="BD24" s="31">
        <f t="shared" si="14"/>
        <v>-3191.62</v>
      </c>
      <c r="BE24" s="31">
        <f t="shared" si="14"/>
        <v>-3234.46</v>
      </c>
      <c r="BF24" s="31">
        <f t="shared" si="14"/>
        <v>-2506.65</v>
      </c>
      <c r="BG24" s="31">
        <f t="shared" si="14"/>
        <v>0</v>
      </c>
      <c r="BH24" s="31">
        <f t="shared" si="14"/>
        <v>0</v>
      </c>
      <c r="BI24" s="31">
        <f t="shared" si="14"/>
        <v>0</v>
      </c>
      <c r="BJ24" s="31">
        <f t="shared" si="14"/>
        <v>-10742.17</v>
      </c>
      <c r="BK24" s="31">
        <f t="shared" si="14"/>
        <v>-11584.57</v>
      </c>
      <c r="BL24" s="31">
        <f t="shared" si="14"/>
        <v>-16908.57</v>
      </c>
      <c r="BM24" s="6">
        <f t="shared" ca="1" si="15"/>
        <v>3.7199999999999997E-2</v>
      </c>
      <c r="BN24" s="6">
        <f t="shared" ca="1" si="15"/>
        <v>3.7199999999999997E-2</v>
      </c>
      <c r="BO24" s="6">
        <f t="shared" ca="1" si="15"/>
        <v>3.7199999999999997E-2</v>
      </c>
      <c r="BP24" s="6">
        <f t="shared" ca="1" si="15"/>
        <v>3.7199999999999997E-2</v>
      </c>
      <c r="BQ24" s="6">
        <f t="shared" ca="1" si="15"/>
        <v>3.7199999999999997E-2</v>
      </c>
      <c r="BR24" s="6">
        <f t="shared" ca="1" si="15"/>
        <v>3.7199999999999997E-2</v>
      </c>
      <c r="BS24" s="6">
        <f t="shared" ca="1" si="15"/>
        <v>3.7199999999999997E-2</v>
      </c>
      <c r="BT24" s="6">
        <f t="shared" ca="1" si="15"/>
        <v>3.7199999999999997E-2</v>
      </c>
      <c r="BU24" s="6">
        <f t="shared" ca="1" si="15"/>
        <v>3.7199999999999997E-2</v>
      </c>
      <c r="BV24" s="6">
        <f t="shared" ca="1" si="15"/>
        <v>3.7199999999999997E-2</v>
      </c>
      <c r="BW24" s="6">
        <f t="shared" ca="1" si="15"/>
        <v>3.7199999999999997E-2</v>
      </c>
      <c r="BX24" s="6">
        <f t="shared" ca="1" si="15"/>
        <v>3.7199999999999997E-2</v>
      </c>
      <c r="BY24" s="31">
        <f t="shared" ca="1" si="5"/>
        <v>969323.64</v>
      </c>
      <c r="BZ24" s="31">
        <f t="shared" ca="1" si="5"/>
        <v>482280.43</v>
      </c>
      <c r="CA24" s="31">
        <f t="shared" ca="1" si="5"/>
        <v>391753.11</v>
      </c>
      <c r="CB24" s="31">
        <f t="shared" ca="1" si="5"/>
        <v>296820.68</v>
      </c>
      <c r="CC24" s="31">
        <f t="shared" ca="1" si="5"/>
        <v>300804.33</v>
      </c>
      <c r="CD24" s="31">
        <f t="shared" ca="1" si="5"/>
        <v>233118.51</v>
      </c>
      <c r="CE24" s="31">
        <f t="shared" ca="1" si="5"/>
        <v>385535.42</v>
      </c>
      <c r="CF24" s="31">
        <f t="shared" ca="1" si="5"/>
        <v>325903.03999999998</v>
      </c>
      <c r="CG24" s="31">
        <f t="shared" ca="1" si="5"/>
        <v>717887.23</v>
      </c>
      <c r="CH24" s="31">
        <f t="shared" ca="1" si="5"/>
        <v>333007.40000000002</v>
      </c>
      <c r="CI24" s="31">
        <f t="shared" ca="1" si="5"/>
        <v>359121.6</v>
      </c>
      <c r="CJ24" s="31">
        <f t="shared" ca="1" si="5"/>
        <v>524165.55</v>
      </c>
      <c r="CK24" s="32">
        <f t="shared" ca="1" si="16"/>
        <v>65142.720000000001</v>
      </c>
      <c r="CL24" s="32">
        <f t="shared" ca="1" si="16"/>
        <v>32411.32</v>
      </c>
      <c r="CM24" s="32">
        <f t="shared" ca="1" si="16"/>
        <v>26327.49</v>
      </c>
      <c r="CN24" s="32">
        <f t="shared" ca="1" si="16"/>
        <v>19947.63</v>
      </c>
      <c r="CO24" s="32">
        <f t="shared" ca="1" si="16"/>
        <v>20215.34</v>
      </c>
      <c r="CP24" s="32">
        <f t="shared" ca="1" si="16"/>
        <v>15666.57</v>
      </c>
      <c r="CQ24" s="32">
        <f t="shared" ca="1" si="16"/>
        <v>25909.64</v>
      </c>
      <c r="CR24" s="32">
        <f t="shared" ca="1" si="16"/>
        <v>21902.09</v>
      </c>
      <c r="CS24" s="32">
        <f t="shared" ca="1" si="16"/>
        <v>48245.11</v>
      </c>
      <c r="CT24" s="32">
        <f t="shared" ca="1" si="16"/>
        <v>22379.53</v>
      </c>
      <c r="CU24" s="32">
        <f t="shared" ca="1" si="16"/>
        <v>24134.52</v>
      </c>
      <c r="CV24" s="32">
        <f t="shared" ca="1" si="16"/>
        <v>35226.18</v>
      </c>
      <c r="CW24" s="31">
        <f t="shared" ca="1" si="17"/>
        <v>-41691.330000000082</v>
      </c>
      <c r="CX24" s="31">
        <f t="shared" ca="1" si="17"/>
        <v>-20743.239999999976</v>
      </c>
      <c r="CY24" s="31">
        <f t="shared" ca="1" si="17"/>
        <v>-16849.600000000024</v>
      </c>
      <c r="CZ24" s="31">
        <f t="shared" ca="1" si="17"/>
        <v>-11968.570000000003</v>
      </c>
      <c r="DA24" s="31">
        <f t="shared" ca="1" si="17"/>
        <v>-12129.209999999985</v>
      </c>
      <c r="DB24" s="31">
        <f t="shared" ca="1" si="17"/>
        <v>-9399.9399999999969</v>
      </c>
      <c r="DC24" s="31">
        <f t="shared" ca="1" si="17"/>
        <v>-19691.320000000007</v>
      </c>
      <c r="DD24" s="31">
        <f t="shared" ca="1" si="17"/>
        <v>-16645.589999999967</v>
      </c>
      <c r="DE24" s="31">
        <f t="shared" ca="1" si="17"/>
        <v>-36666.290000000037</v>
      </c>
      <c r="DF24" s="31">
        <f t="shared" ca="1" si="17"/>
        <v>-6266.269999999944</v>
      </c>
      <c r="DG24" s="31">
        <f t="shared" ca="1" si="17"/>
        <v>-6757.6599999999817</v>
      </c>
      <c r="DH24" s="31">
        <f t="shared" ca="1" si="17"/>
        <v>-9863.3200000000143</v>
      </c>
      <c r="DI24" s="32">
        <f t="shared" ca="1" si="11"/>
        <v>-2084.5700000000002</v>
      </c>
      <c r="DJ24" s="32">
        <f t="shared" ca="1" si="11"/>
        <v>-1037.1600000000001</v>
      </c>
      <c r="DK24" s="32">
        <f t="shared" ca="1" si="11"/>
        <v>-842.48</v>
      </c>
      <c r="DL24" s="32">
        <f t="shared" ca="1" si="11"/>
        <v>-598.42999999999995</v>
      </c>
      <c r="DM24" s="32">
        <f t="shared" ca="1" si="11"/>
        <v>-606.46</v>
      </c>
      <c r="DN24" s="32">
        <f t="shared" ca="1" si="11"/>
        <v>-470</v>
      </c>
      <c r="DO24" s="32">
        <f t="shared" ca="1" si="11"/>
        <v>-984.57</v>
      </c>
      <c r="DP24" s="32">
        <f t="shared" ca="1" si="11"/>
        <v>-832.28</v>
      </c>
      <c r="DQ24" s="32">
        <f t="shared" ca="1" si="11"/>
        <v>-1833.31</v>
      </c>
      <c r="DR24" s="32">
        <f t="shared" ca="1" si="11"/>
        <v>-313.31</v>
      </c>
      <c r="DS24" s="32">
        <f t="shared" ca="1" si="11"/>
        <v>-337.88</v>
      </c>
      <c r="DT24" s="32">
        <f t="shared" ca="1" si="11"/>
        <v>-493.17</v>
      </c>
      <c r="DU24" s="31">
        <f t="shared" ca="1" si="12"/>
        <v>-13431.7</v>
      </c>
      <c r="DV24" s="31">
        <f t="shared" ca="1" si="12"/>
        <v>-6634.41</v>
      </c>
      <c r="DW24" s="31">
        <f t="shared" ca="1" si="12"/>
        <v>-5353.54</v>
      </c>
      <c r="DX24" s="31">
        <f t="shared" ca="1" si="12"/>
        <v>-3779.84</v>
      </c>
      <c r="DY24" s="31">
        <f t="shared" ca="1" si="12"/>
        <v>-3810.64</v>
      </c>
      <c r="DZ24" s="31">
        <f t="shared" ca="1" si="12"/>
        <v>-2937.21</v>
      </c>
      <c r="EA24" s="31">
        <f t="shared" ca="1" si="12"/>
        <v>-6120.61</v>
      </c>
      <c r="EB24" s="31">
        <f t="shared" ca="1" si="12"/>
        <v>-5145.6400000000003</v>
      </c>
      <c r="EC24" s="31">
        <f t="shared" ca="1" si="12"/>
        <v>-11272.33</v>
      </c>
      <c r="ED24" s="31">
        <f t="shared" ca="1" si="12"/>
        <v>-1916.14</v>
      </c>
      <c r="EE24" s="31">
        <f t="shared" ca="1" si="12"/>
        <v>-2054.92</v>
      </c>
      <c r="EF24" s="31">
        <f t="shared" ca="1" si="12"/>
        <v>-2983.1</v>
      </c>
      <c r="EG24" s="32">
        <f t="shared" ca="1" si="13"/>
        <v>-57207.600000000079</v>
      </c>
      <c r="EH24" s="32">
        <f t="shared" ca="1" si="13"/>
        <v>-28414.809999999976</v>
      </c>
      <c r="EI24" s="32">
        <f t="shared" ca="1" si="13"/>
        <v>-23045.620000000024</v>
      </c>
      <c r="EJ24" s="32">
        <f t="shared" ca="1" si="13"/>
        <v>-16346.840000000004</v>
      </c>
      <c r="EK24" s="32">
        <f t="shared" ca="1" si="13"/>
        <v>-16546.309999999983</v>
      </c>
      <c r="EL24" s="32">
        <f t="shared" ca="1" si="13"/>
        <v>-12807.149999999998</v>
      </c>
      <c r="EM24" s="32">
        <f t="shared" ca="1" si="13"/>
        <v>-26796.500000000007</v>
      </c>
      <c r="EN24" s="32">
        <f t="shared" ca="1" si="13"/>
        <v>-22623.509999999966</v>
      </c>
      <c r="EO24" s="32">
        <f t="shared" ca="1" si="13"/>
        <v>-49771.930000000037</v>
      </c>
      <c r="EP24" s="32">
        <f t="shared" ca="1" si="13"/>
        <v>-8495.7199999999448</v>
      </c>
      <c r="EQ24" s="32">
        <f t="shared" ca="1" si="13"/>
        <v>-9150.4599999999809</v>
      </c>
      <c r="ER24" s="32">
        <f t="shared" ca="1" si="13"/>
        <v>-13339.590000000015</v>
      </c>
    </row>
    <row r="25" spans="1:148">
      <c r="A25" t="s">
        <v>436</v>
      </c>
      <c r="B25" s="1" t="s">
        <v>125</v>
      </c>
      <c r="C25" t="str">
        <f t="shared" ca="1" si="1"/>
        <v>BRA</v>
      </c>
      <c r="D25" t="str">
        <f t="shared" ca="1" si="2"/>
        <v>Brazeau Hydro Facility</v>
      </c>
      <c r="E25" s="51">
        <v>25292.271199999999</v>
      </c>
      <c r="F25" s="51">
        <v>18577.728500000001</v>
      </c>
      <c r="G25" s="51">
        <v>21339.504700000001</v>
      </c>
      <c r="H25" s="51">
        <v>16931.396199999999</v>
      </c>
      <c r="I25" s="51">
        <v>23794.983499999998</v>
      </c>
      <c r="J25" s="51">
        <v>32344.203300000001</v>
      </c>
      <c r="K25" s="51">
        <v>18739.228500000001</v>
      </c>
      <c r="L25" s="51">
        <v>16163.3385507</v>
      </c>
      <c r="M25" s="51">
        <v>16576.224764099999</v>
      </c>
      <c r="N25" s="51">
        <v>13803.8914448</v>
      </c>
      <c r="O25" s="51">
        <v>14222.7365734</v>
      </c>
      <c r="P25" s="51">
        <v>19312.362490700001</v>
      </c>
      <c r="Q25" s="32">
        <v>3848562.37</v>
      </c>
      <c r="R25" s="32">
        <v>1094043.04</v>
      </c>
      <c r="S25" s="32">
        <v>1159967.52</v>
      </c>
      <c r="T25" s="32">
        <v>735721.22</v>
      </c>
      <c r="U25" s="32">
        <v>934432.42</v>
      </c>
      <c r="V25" s="32">
        <v>1535332.13</v>
      </c>
      <c r="W25" s="32">
        <v>1011852.21</v>
      </c>
      <c r="X25" s="32">
        <v>757082.35</v>
      </c>
      <c r="Y25" s="32">
        <v>2319998.2000000002</v>
      </c>
      <c r="Z25" s="32">
        <v>559842</v>
      </c>
      <c r="AA25" s="32">
        <v>1024549.72</v>
      </c>
      <c r="AB25" s="32">
        <v>1460705.23</v>
      </c>
      <c r="AC25" s="2">
        <v>2.0699999999999998</v>
      </c>
      <c r="AD25" s="2">
        <v>2.0699999999999998</v>
      </c>
      <c r="AE25" s="2">
        <v>2.0699999999999998</v>
      </c>
      <c r="AF25" s="2">
        <v>2.0699999999999998</v>
      </c>
      <c r="AG25" s="2">
        <v>2.0699999999999998</v>
      </c>
      <c r="AH25" s="2">
        <v>2.0699999999999998</v>
      </c>
      <c r="AI25" s="2">
        <v>2.0699999999999998</v>
      </c>
      <c r="AJ25" s="2">
        <v>2.0699999999999998</v>
      </c>
      <c r="AK25" s="2">
        <v>2.0699999999999998</v>
      </c>
      <c r="AL25" s="2">
        <v>2.0699999999999998</v>
      </c>
      <c r="AM25" s="2">
        <v>2.0699999999999998</v>
      </c>
      <c r="AN25" s="2">
        <v>2.0699999999999998</v>
      </c>
      <c r="AO25" s="33">
        <v>79665.240000000005</v>
      </c>
      <c r="AP25" s="33">
        <v>22646.69</v>
      </c>
      <c r="AQ25" s="33">
        <v>24011.33</v>
      </c>
      <c r="AR25" s="33">
        <v>15229.43</v>
      </c>
      <c r="AS25" s="33">
        <v>19342.75</v>
      </c>
      <c r="AT25" s="33">
        <v>31781.38</v>
      </c>
      <c r="AU25" s="33">
        <v>20945.34</v>
      </c>
      <c r="AV25" s="33">
        <v>15671.6</v>
      </c>
      <c r="AW25" s="33">
        <v>48023.96</v>
      </c>
      <c r="AX25" s="33">
        <v>11588.73</v>
      </c>
      <c r="AY25" s="33">
        <v>21208.18</v>
      </c>
      <c r="AZ25" s="33">
        <v>30236.6</v>
      </c>
      <c r="BA25" s="31">
        <f t="shared" si="14"/>
        <v>-1154.57</v>
      </c>
      <c r="BB25" s="31">
        <f t="shared" si="14"/>
        <v>-328.21</v>
      </c>
      <c r="BC25" s="31">
        <f t="shared" si="14"/>
        <v>-347.99</v>
      </c>
      <c r="BD25" s="31">
        <f t="shared" si="14"/>
        <v>-294.29000000000002</v>
      </c>
      <c r="BE25" s="31">
        <f t="shared" si="14"/>
        <v>-373.77</v>
      </c>
      <c r="BF25" s="31">
        <f t="shared" si="14"/>
        <v>-614.13</v>
      </c>
      <c r="BG25" s="31">
        <f t="shared" si="14"/>
        <v>0</v>
      </c>
      <c r="BH25" s="31">
        <f t="shared" si="14"/>
        <v>0</v>
      </c>
      <c r="BI25" s="31">
        <f t="shared" si="14"/>
        <v>0</v>
      </c>
      <c r="BJ25" s="31">
        <f t="shared" si="14"/>
        <v>-671.81</v>
      </c>
      <c r="BK25" s="31">
        <f t="shared" si="14"/>
        <v>-1229.46</v>
      </c>
      <c r="BL25" s="31">
        <f t="shared" si="14"/>
        <v>-1752.85</v>
      </c>
      <c r="BM25" s="6">
        <f t="shared" ca="1" si="15"/>
        <v>6.7999999999999996E-3</v>
      </c>
      <c r="BN25" s="6">
        <f t="shared" ca="1" si="15"/>
        <v>6.7999999999999996E-3</v>
      </c>
      <c r="BO25" s="6">
        <f t="shared" ca="1" si="15"/>
        <v>6.7999999999999996E-3</v>
      </c>
      <c r="BP25" s="6">
        <f t="shared" ca="1" si="15"/>
        <v>6.7999999999999996E-3</v>
      </c>
      <c r="BQ25" s="6">
        <f t="shared" ca="1" si="15"/>
        <v>6.7999999999999996E-3</v>
      </c>
      <c r="BR25" s="6">
        <f t="shared" ca="1" si="15"/>
        <v>6.7999999999999996E-3</v>
      </c>
      <c r="BS25" s="6">
        <f t="shared" ca="1" si="15"/>
        <v>6.7999999999999996E-3</v>
      </c>
      <c r="BT25" s="6">
        <f t="shared" ca="1" si="15"/>
        <v>6.7999999999999996E-3</v>
      </c>
      <c r="BU25" s="6">
        <f t="shared" ca="1" si="15"/>
        <v>6.7999999999999996E-3</v>
      </c>
      <c r="BV25" s="6">
        <f t="shared" ca="1" si="15"/>
        <v>6.7999999999999996E-3</v>
      </c>
      <c r="BW25" s="6">
        <f t="shared" ca="1" si="15"/>
        <v>6.7999999999999996E-3</v>
      </c>
      <c r="BX25" s="6">
        <f t="shared" ca="1" si="15"/>
        <v>6.7999999999999996E-3</v>
      </c>
      <c r="BY25" s="31">
        <f t="shared" ca="1" si="5"/>
        <v>26170.22</v>
      </c>
      <c r="BZ25" s="31">
        <f t="shared" ca="1" si="5"/>
        <v>7439.49</v>
      </c>
      <c r="CA25" s="31">
        <f t="shared" ca="1" si="5"/>
        <v>7887.78</v>
      </c>
      <c r="CB25" s="31">
        <f t="shared" ca="1" si="5"/>
        <v>5002.8999999999996</v>
      </c>
      <c r="CC25" s="31">
        <f t="shared" ca="1" si="5"/>
        <v>6354.14</v>
      </c>
      <c r="CD25" s="31">
        <f t="shared" ca="1" si="5"/>
        <v>10440.26</v>
      </c>
      <c r="CE25" s="31">
        <f t="shared" ca="1" si="5"/>
        <v>6880.6</v>
      </c>
      <c r="CF25" s="31">
        <f t="shared" ca="1" si="5"/>
        <v>5148.16</v>
      </c>
      <c r="CG25" s="31">
        <f t="shared" ca="1" si="5"/>
        <v>15775.99</v>
      </c>
      <c r="CH25" s="31">
        <f t="shared" ca="1" si="5"/>
        <v>3806.93</v>
      </c>
      <c r="CI25" s="31">
        <f t="shared" ca="1" si="5"/>
        <v>6966.94</v>
      </c>
      <c r="CJ25" s="31">
        <f t="shared" ca="1" si="5"/>
        <v>9932.7999999999993</v>
      </c>
      <c r="CK25" s="32">
        <f t="shared" ca="1" si="16"/>
        <v>9621.41</v>
      </c>
      <c r="CL25" s="32">
        <f t="shared" ca="1" si="16"/>
        <v>2735.11</v>
      </c>
      <c r="CM25" s="32">
        <f t="shared" ca="1" si="16"/>
        <v>2899.92</v>
      </c>
      <c r="CN25" s="32">
        <f t="shared" ca="1" si="16"/>
        <v>1839.3</v>
      </c>
      <c r="CO25" s="32">
        <f t="shared" ca="1" si="16"/>
        <v>2336.08</v>
      </c>
      <c r="CP25" s="32">
        <f t="shared" ca="1" si="16"/>
        <v>3838.33</v>
      </c>
      <c r="CQ25" s="32">
        <f t="shared" ca="1" si="16"/>
        <v>2529.63</v>
      </c>
      <c r="CR25" s="32">
        <f t="shared" ca="1" si="16"/>
        <v>1892.71</v>
      </c>
      <c r="CS25" s="32">
        <f t="shared" ca="1" si="16"/>
        <v>5800</v>
      </c>
      <c r="CT25" s="32">
        <f t="shared" ca="1" si="16"/>
        <v>1399.61</v>
      </c>
      <c r="CU25" s="32">
        <f t="shared" ca="1" si="16"/>
        <v>2561.37</v>
      </c>
      <c r="CV25" s="32">
        <f t="shared" ca="1" si="16"/>
        <v>3651.76</v>
      </c>
      <c r="CW25" s="31">
        <f t="shared" ca="1" si="17"/>
        <v>-42719.040000000001</v>
      </c>
      <c r="CX25" s="31">
        <f t="shared" ca="1" si="17"/>
        <v>-12143.88</v>
      </c>
      <c r="CY25" s="31">
        <f t="shared" ca="1" si="17"/>
        <v>-12875.640000000001</v>
      </c>
      <c r="CZ25" s="31">
        <f t="shared" ca="1" si="17"/>
        <v>-8092.94</v>
      </c>
      <c r="DA25" s="31">
        <f t="shared" ca="1" si="17"/>
        <v>-10278.759999999998</v>
      </c>
      <c r="DB25" s="31">
        <f t="shared" ca="1" si="17"/>
        <v>-16888.66</v>
      </c>
      <c r="DC25" s="31">
        <f t="shared" ca="1" si="17"/>
        <v>-11535.11</v>
      </c>
      <c r="DD25" s="31">
        <f t="shared" ca="1" si="17"/>
        <v>-8630.73</v>
      </c>
      <c r="DE25" s="31">
        <f t="shared" ca="1" si="17"/>
        <v>-26447.97</v>
      </c>
      <c r="DF25" s="31">
        <f t="shared" ca="1" si="17"/>
        <v>-5710.3799999999992</v>
      </c>
      <c r="DG25" s="31">
        <f t="shared" ca="1" si="17"/>
        <v>-10450.41</v>
      </c>
      <c r="DH25" s="31">
        <f t="shared" ca="1" si="17"/>
        <v>-14899.19</v>
      </c>
      <c r="DI25" s="32">
        <f t="shared" ca="1" si="11"/>
        <v>-2135.9499999999998</v>
      </c>
      <c r="DJ25" s="32">
        <f t="shared" ca="1" si="11"/>
        <v>-607.19000000000005</v>
      </c>
      <c r="DK25" s="32">
        <f t="shared" ca="1" si="11"/>
        <v>-643.78</v>
      </c>
      <c r="DL25" s="32">
        <f t="shared" ca="1" si="11"/>
        <v>-404.65</v>
      </c>
      <c r="DM25" s="32">
        <f t="shared" ca="1" si="11"/>
        <v>-513.94000000000005</v>
      </c>
      <c r="DN25" s="32">
        <f t="shared" ca="1" si="11"/>
        <v>-844.43</v>
      </c>
      <c r="DO25" s="32">
        <f t="shared" ca="1" si="11"/>
        <v>-576.76</v>
      </c>
      <c r="DP25" s="32">
        <f t="shared" ca="1" si="11"/>
        <v>-431.54</v>
      </c>
      <c r="DQ25" s="32">
        <f t="shared" ca="1" si="11"/>
        <v>-1322.4</v>
      </c>
      <c r="DR25" s="32">
        <f t="shared" ca="1" si="11"/>
        <v>-285.52</v>
      </c>
      <c r="DS25" s="32">
        <f t="shared" ca="1" si="11"/>
        <v>-522.52</v>
      </c>
      <c r="DT25" s="32">
        <f t="shared" ca="1" si="11"/>
        <v>-744.96</v>
      </c>
      <c r="DU25" s="31">
        <f t="shared" ca="1" si="12"/>
        <v>-13762.8</v>
      </c>
      <c r="DV25" s="31">
        <f t="shared" ca="1" si="12"/>
        <v>-3884.03</v>
      </c>
      <c r="DW25" s="31">
        <f t="shared" ca="1" si="12"/>
        <v>-4090.91</v>
      </c>
      <c r="DX25" s="31">
        <f t="shared" ca="1" si="12"/>
        <v>-2555.86</v>
      </c>
      <c r="DY25" s="31">
        <f t="shared" ca="1" si="12"/>
        <v>-3229.28</v>
      </c>
      <c r="DZ25" s="31">
        <f t="shared" ca="1" si="12"/>
        <v>-5277.23</v>
      </c>
      <c r="EA25" s="31">
        <f t="shared" ca="1" si="12"/>
        <v>-3585.43</v>
      </c>
      <c r="EB25" s="31">
        <f t="shared" ca="1" si="12"/>
        <v>-2668.01</v>
      </c>
      <c r="EC25" s="31">
        <f t="shared" ca="1" si="12"/>
        <v>-8130.91</v>
      </c>
      <c r="ED25" s="31">
        <f t="shared" ca="1" si="12"/>
        <v>-1746.16</v>
      </c>
      <c r="EE25" s="31">
        <f t="shared" ca="1" si="12"/>
        <v>-3177.84</v>
      </c>
      <c r="EF25" s="31">
        <f t="shared" ca="1" si="12"/>
        <v>-4506.17</v>
      </c>
      <c r="EG25" s="32">
        <f t="shared" ca="1" si="13"/>
        <v>-58617.789999999994</v>
      </c>
      <c r="EH25" s="32">
        <f t="shared" ca="1" si="13"/>
        <v>-16635.099999999999</v>
      </c>
      <c r="EI25" s="32">
        <f t="shared" ca="1" si="13"/>
        <v>-17610.330000000002</v>
      </c>
      <c r="EJ25" s="32">
        <f t="shared" ca="1" si="13"/>
        <v>-11053.45</v>
      </c>
      <c r="EK25" s="32">
        <f t="shared" ca="1" si="13"/>
        <v>-14021.98</v>
      </c>
      <c r="EL25" s="32">
        <f t="shared" ca="1" si="13"/>
        <v>-23010.32</v>
      </c>
      <c r="EM25" s="32">
        <f t="shared" ca="1" si="13"/>
        <v>-15697.300000000001</v>
      </c>
      <c r="EN25" s="32">
        <f t="shared" ca="1" si="13"/>
        <v>-11730.28</v>
      </c>
      <c r="EO25" s="32">
        <f t="shared" ca="1" si="13"/>
        <v>-35901.279999999999</v>
      </c>
      <c r="EP25" s="32">
        <f t="shared" ca="1" si="13"/>
        <v>-7742.0599999999995</v>
      </c>
      <c r="EQ25" s="32">
        <f t="shared" ca="1" si="13"/>
        <v>-14150.77</v>
      </c>
      <c r="ER25" s="32">
        <f t="shared" ca="1" si="13"/>
        <v>-20150.32</v>
      </c>
    </row>
    <row r="26" spans="1:148">
      <c r="A26" t="s">
        <v>435</v>
      </c>
      <c r="B26" s="1" t="s">
        <v>158</v>
      </c>
      <c r="C26" t="str">
        <f t="shared" ca="1" si="1"/>
        <v>BTR1</v>
      </c>
      <c r="D26" t="str">
        <f t="shared" ca="1" si="2"/>
        <v>Blue Trail Wind Facility</v>
      </c>
      <c r="M26" s="51">
        <v>1454.5983000000001</v>
      </c>
      <c r="N26" s="51">
        <v>7732.3136000000004</v>
      </c>
      <c r="O26" s="51">
        <v>24730.4614</v>
      </c>
      <c r="P26" s="51">
        <v>13737.556200000001</v>
      </c>
      <c r="Q26" s="32"/>
      <c r="R26" s="32"/>
      <c r="S26" s="32"/>
      <c r="T26" s="32"/>
      <c r="U26" s="32"/>
      <c r="V26" s="32"/>
      <c r="W26" s="32"/>
      <c r="X26" s="32"/>
      <c r="Y26" s="32">
        <v>132637.54</v>
      </c>
      <c r="Z26" s="32">
        <v>250771.05</v>
      </c>
      <c r="AA26" s="32">
        <v>1222959.77</v>
      </c>
      <c r="AB26" s="32">
        <v>514286.28</v>
      </c>
      <c r="AK26" s="2">
        <v>0.7</v>
      </c>
      <c r="AL26" s="2">
        <v>0.7</v>
      </c>
      <c r="AM26" s="2">
        <v>0.7</v>
      </c>
      <c r="AN26" s="2">
        <v>0.7</v>
      </c>
      <c r="AO26" s="33"/>
      <c r="AP26" s="33"/>
      <c r="AQ26" s="33"/>
      <c r="AR26" s="33"/>
      <c r="AS26" s="33"/>
      <c r="AT26" s="33"/>
      <c r="AU26" s="33"/>
      <c r="AV26" s="33"/>
      <c r="AW26" s="33">
        <v>928.46</v>
      </c>
      <c r="AX26" s="33">
        <v>1755.4</v>
      </c>
      <c r="AY26" s="33">
        <v>8560.7199999999993</v>
      </c>
      <c r="AZ26" s="33">
        <v>3600</v>
      </c>
      <c r="BA26" s="31">
        <f t="shared" si="14"/>
        <v>0</v>
      </c>
      <c r="BB26" s="31">
        <f t="shared" si="14"/>
        <v>0</v>
      </c>
      <c r="BC26" s="31">
        <f t="shared" si="14"/>
        <v>0</v>
      </c>
      <c r="BD26" s="31">
        <f t="shared" si="14"/>
        <v>0</v>
      </c>
      <c r="BE26" s="31">
        <f t="shared" si="14"/>
        <v>0</v>
      </c>
      <c r="BF26" s="31">
        <f t="shared" si="14"/>
        <v>0</v>
      </c>
      <c r="BG26" s="31">
        <f t="shared" si="14"/>
        <v>0</v>
      </c>
      <c r="BH26" s="31">
        <f t="shared" si="14"/>
        <v>0</v>
      </c>
      <c r="BI26" s="31">
        <f t="shared" si="14"/>
        <v>0</v>
      </c>
      <c r="BJ26" s="31">
        <f t="shared" si="14"/>
        <v>-300.93</v>
      </c>
      <c r="BK26" s="31">
        <f t="shared" si="14"/>
        <v>-1467.55</v>
      </c>
      <c r="BL26" s="31">
        <f t="shared" si="14"/>
        <v>-617.14</v>
      </c>
      <c r="BM26" s="6">
        <f t="shared" ca="1" si="15"/>
        <v>2.8000000000000001E-2</v>
      </c>
      <c r="BN26" s="6">
        <f t="shared" ca="1" si="15"/>
        <v>2.8000000000000001E-2</v>
      </c>
      <c r="BO26" s="6">
        <f t="shared" ca="1" si="15"/>
        <v>2.8000000000000001E-2</v>
      </c>
      <c r="BP26" s="6">
        <f t="shared" ca="1" si="15"/>
        <v>2.8000000000000001E-2</v>
      </c>
      <c r="BQ26" s="6">
        <f t="shared" ca="1" si="15"/>
        <v>2.8000000000000001E-2</v>
      </c>
      <c r="BR26" s="6">
        <f t="shared" ca="1" si="15"/>
        <v>2.8000000000000001E-2</v>
      </c>
      <c r="BS26" s="6">
        <f t="shared" ca="1" si="15"/>
        <v>2.8000000000000001E-2</v>
      </c>
      <c r="BT26" s="6">
        <f t="shared" ca="1" si="15"/>
        <v>2.8000000000000001E-2</v>
      </c>
      <c r="BU26" s="6">
        <f t="shared" ca="1" si="15"/>
        <v>2.8000000000000001E-2</v>
      </c>
      <c r="BV26" s="6">
        <f t="shared" ca="1" si="15"/>
        <v>2.8000000000000001E-2</v>
      </c>
      <c r="BW26" s="6">
        <f t="shared" ca="1" si="15"/>
        <v>2.8000000000000001E-2</v>
      </c>
      <c r="BX26" s="6">
        <f t="shared" ca="1" si="15"/>
        <v>2.8000000000000001E-2</v>
      </c>
      <c r="BY26" s="31">
        <f t="shared" ca="1" si="5"/>
        <v>0</v>
      </c>
      <c r="BZ26" s="31">
        <f t="shared" ca="1" si="5"/>
        <v>0</v>
      </c>
      <c r="CA26" s="31">
        <f t="shared" ca="1" si="5"/>
        <v>0</v>
      </c>
      <c r="CB26" s="31">
        <f t="shared" ref="CB26:CJ54" ca="1" si="18">IFERROR(VLOOKUP($C26,DOSDetail,CELL("col",CB$4)+58,FALSE),ROUND(T26*BP26,2))</f>
        <v>0</v>
      </c>
      <c r="CC26" s="31">
        <f t="shared" ca="1" si="18"/>
        <v>0</v>
      </c>
      <c r="CD26" s="31">
        <f t="shared" ca="1" si="18"/>
        <v>0</v>
      </c>
      <c r="CE26" s="31">
        <f t="shared" ca="1" si="18"/>
        <v>0</v>
      </c>
      <c r="CF26" s="31">
        <f t="shared" ca="1" si="18"/>
        <v>0</v>
      </c>
      <c r="CG26" s="31">
        <f t="shared" ca="1" si="18"/>
        <v>3713.85</v>
      </c>
      <c r="CH26" s="31">
        <f t="shared" ca="1" si="18"/>
        <v>7021.59</v>
      </c>
      <c r="CI26" s="31">
        <f t="shared" ca="1" si="18"/>
        <v>34242.870000000003</v>
      </c>
      <c r="CJ26" s="31">
        <f t="shared" ca="1" si="18"/>
        <v>14400.02</v>
      </c>
      <c r="CK26" s="32">
        <f t="shared" ca="1" si="16"/>
        <v>0</v>
      </c>
      <c r="CL26" s="32">
        <f t="shared" ca="1" si="16"/>
        <v>0</v>
      </c>
      <c r="CM26" s="32">
        <f t="shared" ca="1" si="16"/>
        <v>0</v>
      </c>
      <c r="CN26" s="32">
        <f t="shared" ca="1" si="16"/>
        <v>0</v>
      </c>
      <c r="CO26" s="32">
        <f t="shared" ca="1" si="16"/>
        <v>0</v>
      </c>
      <c r="CP26" s="32">
        <f t="shared" ca="1" si="16"/>
        <v>0</v>
      </c>
      <c r="CQ26" s="32">
        <f t="shared" ca="1" si="16"/>
        <v>0</v>
      </c>
      <c r="CR26" s="32">
        <f t="shared" ca="1" si="16"/>
        <v>0</v>
      </c>
      <c r="CS26" s="32">
        <f t="shared" ca="1" si="16"/>
        <v>331.59</v>
      </c>
      <c r="CT26" s="32">
        <f t="shared" ca="1" si="16"/>
        <v>626.92999999999995</v>
      </c>
      <c r="CU26" s="32">
        <f t="shared" ca="1" si="16"/>
        <v>3057.4</v>
      </c>
      <c r="CV26" s="32">
        <f t="shared" ca="1" si="16"/>
        <v>1285.72</v>
      </c>
      <c r="CW26" s="31">
        <f t="shared" ca="1" si="17"/>
        <v>0</v>
      </c>
      <c r="CX26" s="31">
        <f t="shared" ca="1" si="17"/>
        <v>0</v>
      </c>
      <c r="CY26" s="31">
        <f t="shared" ca="1" si="17"/>
        <v>0</v>
      </c>
      <c r="CZ26" s="31">
        <f t="shared" ca="1" si="17"/>
        <v>0</v>
      </c>
      <c r="DA26" s="31">
        <f t="shared" ca="1" si="17"/>
        <v>0</v>
      </c>
      <c r="DB26" s="31">
        <f t="shared" ca="1" si="17"/>
        <v>0</v>
      </c>
      <c r="DC26" s="31">
        <f t="shared" ca="1" si="17"/>
        <v>0</v>
      </c>
      <c r="DD26" s="31">
        <f t="shared" ca="1" si="17"/>
        <v>0</v>
      </c>
      <c r="DE26" s="31">
        <f t="shared" ca="1" si="17"/>
        <v>3116.98</v>
      </c>
      <c r="DF26" s="31">
        <f t="shared" ca="1" si="17"/>
        <v>6194.0500000000011</v>
      </c>
      <c r="DG26" s="31">
        <f t="shared" ca="1" si="17"/>
        <v>30207.100000000002</v>
      </c>
      <c r="DH26" s="31">
        <f t="shared" ca="1" si="17"/>
        <v>12702.88</v>
      </c>
      <c r="DI26" s="32">
        <f t="shared" ca="1" si="11"/>
        <v>0</v>
      </c>
      <c r="DJ26" s="32">
        <f t="shared" ca="1" si="11"/>
        <v>0</v>
      </c>
      <c r="DK26" s="32">
        <f t="shared" ca="1" si="11"/>
        <v>0</v>
      </c>
      <c r="DL26" s="32">
        <f t="shared" ca="1" si="11"/>
        <v>0</v>
      </c>
      <c r="DM26" s="32">
        <f t="shared" ca="1" si="11"/>
        <v>0</v>
      </c>
      <c r="DN26" s="32">
        <f t="shared" ca="1" si="11"/>
        <v>0</v>
      </c>
      <c r="DO26" s="32">
        <f t="shared" ca="1" si="11"/>
        <v>0</v>
      </c>
      <c r="DP26" s="32">
        <f t="shared" ca="1" si="11"/>
        <v>0</v>
      </c>
      <c r="DQ26" s="32">
        <f t="shared" ca="1" si="11"/>
        <v>155.85</v>
      </c>
      <c r="DR26" s="32">
        <f t="shared" ca="1" si="11"/>
        <v>309.7</v>
      </c>
      <c r="DS26" s="32">
        <f t="shared" ca="1" si="11"/>
        <v>1510.36</v>
      </c>
      <c r="DT26" s="32">
        <f t="shared" ca="1" si="11"/>
        <v>635.14</v>
      </c>
      <c r="DU26" s="31">
        <f t="shared" ca="1" si="12"/>
        <v>0</v>
      </c>
      <c r="DV26" s="31">
        <f t="shared" ca="1" si="12"/>
        <v>0</v>
      </c>
      <c r="DW26" s="31">
        <f t="shared" ca="1" si="12"/>
        <v>0</v>
      </c>
      <c r="DX26" s="31">
        <f t="shared" ca="1" si="12"/>
        <v>0</v>
      </c>
      <c r="DY26" s="31">
        <f t="shared" ca="1" si="12"/>
        <v>0</v>
      </c>
      <c r="DZ26" s="31">
        <f t="shared" ca="1" si="12"/>
        <v>0</v>
      </c>
      <c r="EA26" s="31">
        <f t="shared" ca="1" si="12"/>
        <v>0</v>
      </c>
      <c r="EB26" s="31">
        <f t="shared" ca="1" si="12"/>
        <v>0</v>
      </c>
      <c r="EC26" s="31">
        <f t="shared" ca="1" si="12"/>
        <v>958.25</v>
      </c>
      <c r="ED26" s="31">
        <f t="shared" ca="1" si="12"/>
        <v>1894.06</v>
      </c>
      <c r="EE26" s="31">
        <f t="shared" ca="1" si="12"/>
        <v>9185.6200000000008</v>
      </c>
      <c r="EF26" s="31">
        <f t="shared" ca="1" si="12"/>
        <v>3841.91</v>
      </c>
      <c r="EG26" s="32">
        <f t="shared" ca="1" si="13"/>
        <v>0</v>
      </c>
      <c r="EH26" s="32">
        <f t="shared" ca="1" si="13"/>
        <v>0</v>
      </c>
      <c r="EI26" s="32">
        <f t="shared" ca="1" si="13"/>
        <v>0</v>
      </c>
      <c r="EJ26" s="32">
        <f t="shared" ca="1" si="13"/>
        <v>0</v>
      </c>
      <c r="EK26" s="32">
        <f t="shared" ca="1" si="13"/>
        <v>0</v>
      </c>
      <c r="EL26" s="32">
        <f t="shared" ca="1" si="13"/>
        <v>0</v>
      </c>
      <c r="EM26" s="32">
        <f t="shared" ca="1" si="13"/>
        <v>0</v>
      </c>
      <c r="EN26" s="32">
        <f t="shared" ca="1" si="13"/>
        <v>0</v>
      </c>
      <c r="EO26" s="32">
        <f t="shared" ca="1" si="13"/>
        <v>4231.08</v>
      </c>
      <c r="EP26" s="32">
        <f t="shared" ca="1" si="13"/>
        <v>8397.8100000000013</v>
      </c>
      <c r="EQ26" s="32">
        <f t="shared" ca="1" si="13"/>
        <v>40903.08</v>
      </c>
      <c r="ER26" s="32">
        <f t="shared" ca="1" si="13"/>
        <v>17179.93</v>
      </c>
    </row>
    <row r="27" spans="1:148">
      <c r="A27" t="s">
        <v>532</v>
      </c>
      <c r="B27" s="1" t="s">
        <v>361</v>
      </c>
      <c r="C27" t="str">
        <f t="shared" ca="1" si="1"/>
        <v>BCHIMP</v>
      </c>
      <c r="D27" t="str">
        <f t="shared" ca="1" si="2"/>
        <v>Alberta-BC Intertie - Import</v>
      </c>
      <c r="E27" s="51">
        <v>2858</v>
      </c>
      <c r="F27" s="51">
        <v>2661</v>
      </c>
      <c r="G27" s="51">
        <v>1909</v>
      </c>
      <c r="H27" s="51">
        <v>5925</v>
      </c>
      <c r="I27" s="51">
        <v>3880</v>
      </c>
      <c r="J27" s="51">
        <v>2721</v>
      </c>
      <c r="K27" s="51">
        <v>4768</v>
      </c>
      <c r="L27" s="51">
        <v>1501</v>
      </c>
      <c r="M27" s="51">
        <v>259</v>
      </c>
      <c r="N27" s="51">
        <v>175</v>
      </c>
      <c r="O27" s="51">
        <v>2084</v>
      </c>
      <c r="P27" s="51">
        <v>3485</v>
      </c>
      <c r="Q27" s="32">
        <v>396795.05</v>
      </c>
      <c r="R27" s="32">
        <v>177896.02</v>
      </c>
      <c r="S27" s="32">
        <v>93346.89</v>
      </c>
      <c r="T27" s="32">
        <v>207506.09</v>
      </c>
      <c r="U27" s="32">
        <v>174065.63</v>
      </c>
      <c r="V27" s="32">
        <v>134209.45000000001</v>
      </c>
      <c r="W27" s="32">
        <v>265050.75</v>
      </c>
      <c r="X27" s="32">
        <v>82496.62</v>
      </c>
      <c r="Y27" s="32">
        <v>86958.57</v>
      </c>
      <c r="Z27" s="32">
        <v>9145</v>
      </c>
      <c r="AA27" s="32">
        <v>178065.76</v>
      </c>
      <c r="AB27" s="32">
        <v>274368.84999999998</v>
      </c>
      <c r="AC27" s="2">
        <v>0.16</v>
      </c>
      <c r="AD27" s="2">
        <v>0.16</v>
      </c>
      <c r="AE27" s="2">
        <v>0.16</v>
      </c>
      <c r="AF27" s="2">
        <v>0.16</v>
      </c>
      <c r="AG27" s="2">
        <v>0.16</v>
      </c>
      <c r="AH27" s="2">
        <v>0.16</v>
      </c>
      <c r="AI27" s="2">
        <v>0.16</v>
      </c>
      <c r="AJ27" s="2">
        <v>0.16</v>
      </c>
      <c r="AK27" s="2">
        <v>0.16</v>
      </c>
      <c r="AL27" s="2">
        <v>0.16</v>
      </c>
      <c r="AM27" s="2">
        <v>0.16</v>
      </c>
      <c r="AN27" s="2">
        <v>0.16</v>
      </c>
      <c r="AO27" s="33">
        <v>634.87</v>
      </c>
      <c r="AP27" s="33">
        <v>284.63</v>
      </c>
      <c r="AQ27" s="33">
        <v>149.36000000000001</v>
      </c>
      <c r="AR27" s="33">
        <v>332.01</v>
      </c>
      <c r="AS27" s="33">
        <v>278.51</v>
      </c>
      <c r="AT27" s="33">
        <v>214.74</v>
      </c>
      <c r="AU27" s="33">
        <v>424.08</v>
      </c>
      <c r="AV27" s="33">
        <v>131.99</v>
      </c>
      <c r="AW27" s="33">
        <v>139.13</v>
      </c>
      <c r="AX27" s="33">
        <v>14.63</v>
      </c>
      <c r="AY27" s="33">
        <v>284.91000000000003</v>
      </c>
      <c r="AZ27" s="33">
        <v>438.99</v>
      </c>
      <c r="BA27" s="31">
        <f t="shared" si="14"/>
        <v>-119.04</v>
      </c>
      <c r="BB27" s="31">
        <f t="shared" si="14"/>
        <v>-53.37</v>
      </c>
      <c r="BC27" s="31">
        <f t="shared" si="14"/>
        <v>-28</v>
      </c>
      <c r="BD27" s="31">
        <f t="shared" si="14"/>
        <v>-83</v>
      </c>
      <c r="BE27" s="31">
        <f t="shared" si="14"/>
        <v>-69.63</v>
      </c>
      <c r="BF27" s="31">
        <f t="shared" si="14"/>
        <v>-53.68</v>
      </c>
      <c r="BG27" s="31">
        <f t="shared" si="14"/>
        <v>0</v>
      </c>
      <c r="BH27" s="31">
        <f t="shared" si="14"/>
        <v>0</v>
      </c>
      <c r="BI27" s="31">
        <f t="shared" si="14"/>
        <v>0</v>
      </c>
      <c r="BJ27" s="31">
        <f t="shared" si="14"/>
        <v>-10.97</v>
      </c>
      <c r="BK27" s="31">
        <f t="shared" si="14"/>
        <v>-213.68</v>
      </c>
      <c r="BL27" s="31">
        <f t="shared" si="14"/>
        <v>-329.24</v>
      </c>
      <c r="BM27" s="6">
        <f t="shared" ca="1" si="15"/>
        <v>-1.5900000000000001E-2</v>
      </c>
      <c r="BN27" s="6">
        <f t="shared" ca="1" si="15"/>
        <v>-1.5900000000000001E-2</v>
      </c>
      <c r="BO27" s="6">
        <f t="shared" ca="1" si="15"/>
        <v>-1.5900000000000001E-2</v>
      </c>
      <c r="BP27" s="6">
        <f t="shared" ca="1" si="15"/>
        <v>-1.5900000000000001E-2</v>
      </c>
      <c r="BQ27" s="6">
        <f t="shared" ca="1" si="15"/>
        <v>-1.5900000000000001E-2</v>
      </c>
      <c r="BR27" s="6">
        <f t="shared" ca="1" si="15"/>
        <v>-1.5900000000000001E-2</v>
      </c>
      <c r="BS27" s="6">
        <f t="shared" ca="1" si="15"/>
        <v>-1.5900000000000001E-2</v>
      </c>
      <c r="BT27" s="6">
        <f t="shared" ca="1" si="15"/>
        <v>-1.5900000000000001E-2</v>
      </c>
      <c r="BU27" s="6">
        <f t="shared" ca="1" si="15"/>
        <v>-1.5900000000000001E-2</v>
      </c>
      <c r="BV27" s="6">
        <f t="shared" ca="1" si="15"/>
        <v>-1.5900000000000001E-2</v>
      </c>
      <c r="BW27" s="6">
        <f t="shared" ca="1" si="15"/>
        <v>-1.5900000000000001E-2</v>
      </c>
      <c r="BX27" s="6">
        <f t="shared" ca="1" si="15"/>
        <v>-1.5900000000000001E-2</v>
      </c>
      <c r="BY27" s="31">
        <f t="shared" ref="BY27:CD58" ca="1" si="19">IFERROR(VLOOKUP($C27,DOSDetail,CELL("col",BY$4)+58,FALSE),ROUND(Q27*BM27,2))</f>
        <v>-6309.04</v>
      </c>
      <c r="BZ27" s="31">
        <f t="shared" ca="1" si="19"/>
        <v>-2828.55</v>
      </c>
      <c r="CA27" s="31">
        <f t="shared" ca="1" si="19"/>
        <v>-1484.22</v>
      </c>
      <c r="CB27" s="31">
        <f t="shared" ca="1" si="18"/>
        <v>-3299.35</v>
      </c>
      <c r="CC27" s="31">
        <f t="shared" ca="1" si="18"/>
        <v>-2767.64</v>
      </c>
      <c r="CD27" s="31">
        <f t="shared" ca="1" si="18"/>
        <v>-2133.9299999999998</v>
      </c>
      <c r="CE27" s="31">
        <f t="shared" ca="1" si="18"/>
        <v>-4214.3100000000004</v>
      </c>
      <c r="CF27" s="31">
        <f t="shared" ca="1" si="18"/>
        <v>-1311.7</v>
      </c>
      <c r="CG27" s="31">
        <f t="shared" ca="1" si="18"/>
        <v>-1382.64</v>
      </c>
      <c r="CH27" s="31">
        <f t="shared" ca="1" si="18"/>
        <v>-145.41</v>
      </c>
      <c r="CI27" s="31">
        <f t="shared" ca="1" si="18"/>
        <v>-2831.25</v>
      </c>
      <c r="CJ27" s="31">
        <f t="shared" ca="1" si="18"/>
        <v>-4362.46</v>
      </c>
      <c r="CK27" s="32">
        <f t="shared" ca="1" si="16"/>
        <v>991.99</v>
      </c>
      <c r="CL27" s="32">
        <f t="shared" ca="1" si="16"/>
        <v>444.74</v>
      </c>
      <c r="CM27" s="32">
        <f t="shared" ca="1" si="16"/>
        <v>233.37</v>
      </c>
      <c r="CN27" s="32">
        <f t="shared" ca="1" si="16"/>
        <v>518.77</v>
      </c>
      <c r="CO27" s="32">
        <f t="shared" ca="1" si="16"/>
        <v>435.16</v>
      </c>
      <c r="CP27" s="32">
        <f t="shared" ca="1" si="16"/>
        <v>335.52</v>
      </c>
      <c r="CQ27" s="32">
        <f t="shared" ca="1" si="16"/>
        <v>662.63</v>
      </c>
      <c r="CR27" s="32">
        <f t="shared" ca="1" si="16"/>
        <v>206.24</v>
      </c>
      <c r="CS27" s="32">
        <f t="shared" ca="1" si="16"/>
        <v>217.4</v>
      </c>
      <c r="CT27" s="32">
        <f t="shared" ca="1" si="16"/>
        <v>22.86</v>
      </c>
      <c r="CU27" s="32">
        <f t="shared" ca="1" si="16"/>
        <v>445.16</v>
      </c>
      <c r="CV27" s="32">
        <f t="shared" ca="1" si="16"/>
        <v>685.92</v>
      </c>
      <c r="CW27" s="31">
        <f t="shared" ca="1" si="17"/>
        <v>-5832.88</v>
      </c>
      <c r="CX27" s="31">
        <f t="shared" ca="1" si="17"/>
        <v>-2615.0700000000006</v>
      </c>
      <c r="CY27" s="31">
        <f t="shared" ca="1" si="17"/>
        <v>-1372.21</v>
      </c>
      <c r="CZ27" s="31">
        <f t="shared" ca="1" si="17"/>
        <v>-3029.59</v>
      </c>
      <c r="DA27" s="31">
        <f t="shared" ca="1" si="17"/>
        <v>-2541.3599999999997</v>
      </c>
      <c r="DB27" s="31">
        <f t="shared" ca="1" si="17"/>
        <v>-1959.4699999999998</v>
      </c>
      <c r="DC27" s="31">
        <f t="shared" ca="1" si="17"/>
        <v>-3975.76</v>
      </c>
      <c r="DD27" s="31">
        <f t="shared" ca="1" si="17"/>
        <v>-1237.45</v>
      </c>
      <c r="DE27" s="31">
        <f t="shared" ca="1" si="17"/>
        <v>-1304.3699999999999</v>
      </c>
      <c r="DF27" s="31">
        <f t="shared" ca="1" si="17"/>
        <v>-126.21000000000001</v>
      </c>
      <c r="DG27" s="31">
        <f t="shared" ca="1" si="17"/>
        <v>-2457.3200000000002</v>
      </c>
      <c r="DH27" s="31">
        <f t="shared" ca="1" si="17"/>
        <v>-3786.29</v>
      </c>
      <c r="DI27" s="32">
        <f t="shared" ca="1" si="11"/>
        <v>-291.64</v>
      </c>
      <c r="DJ27" s="32">
        <f t="shared" ca="1" si="11"/>
        <v>-130.75</v>
      </c>
      <c r="DK27" s="32">
        <f t="shared" ca="1" si="11"/>
        <v>-68.61</v>
      </c>
      <c r="DL27" s="32">
        <f t="shared" ca="1" si="11"/>
        <v>-151.47999999999999</v>
      </c>
      <c r="DM27" s="32">
        <f t="shared" ca="1" si="11"/>
        <v>-127.07</v>
      </c>
      <c r="DN27" s="32">
        <f t="shared" ca="1" si="11"/>
        <v>-97.97</v>
      </c>
      <c r="DO27" s="32">
        <f t="shared" ca="1" si="11"/>
        <v>-198.79</v>
      </c>
      <c r="DP27" s="32">
        <f t="shared" ca="1" si="11"/>
        <v>-61.87</v>
      </c>
      <c r="DQ27" s="32">
        <f t="shared" ca="1" si="11"/>
        <v>-65.22</v>
      </c>
      <c r="DR27" s="32">
        <f t="shared" ca="1" si="11"/>
        <v>-6.31</v>
      </c>
      <c r="DS27" s="32">
        <f t="shared" ca="1" si="11"/>
        <v>-122.87</v>
      </c>
      <c r="DT27" s="32">
        <f t="shared" ca="1" si="11"/>
        <v>-189.31</v>
      </c>
      <c r="DU27" s="31">
        <f t="shared" ca="1" si="12"/>
        <v>-1879.18</v>
      </c>
      <c r="DV27" s="31">
        <f t="shared" ca="1" si="12"/>
        <v>-836.39</v>
      </c>
      <c r="DW27" s="31">
        <f t="shared" ca="1" si="12"/>
        <v>-435.99</v>
      </c>
      <c r="DX27" s="31">
        <f t="shared" ca="1" si="12"/>
        <v>-956.79</v>
      </c>
      <c r="DY27" s="31">
        <f t="shared" ca="1" si="12"/>
        <v>-798.42</v>
      </c>
      <c r="DZ27" s="31">
        <f t="shared" ca="1" si="12"/>
        <v>-612.28</v>
      </c>
      <c r="EA27" s="31">
        <f t="shared" ca="1" si="12"/>
        <v>-1235.78</v>
      </c>
      <c r="EB27" s="31">
        <f t="shared" ca="1" si="12"/>
        <v>-382.53</v>
      </c>
      <c r="EC27" s="31">
        <f t="shared" ca="1" si="12"/>
        <v>-401</v>
      </c>
      <c r="ED27" s="31">
        <f t="shared" ca="1" si="12"/>
        <v>-38.590000000000003</v>
      </c>
      <c r="EE27" s="31">
        <f t="shared" ca="1" si="12"/>
        <v>-747.24</v>
      </c>
      <c r="EF27" s="31">
        <f t="shared" ca="1" si="12"/>
        <v>-1145.1400000000001</v>
      </c>
      <c r="EG27" s="32">
        <f t="shared" ca="1" si="13"/>
        <v>-8003.7000000000007</v>
      </c>
      <c r="EH27" s="32">
        <f t="shared" ca="1" si="13"/>
        <v>-3582.2100000000005</v>
      </c>
      <c r="EI27" s="32">
        <f t="shared" ca="1" si="13"/>
        <v>-1876.81</v>
      </c>
      <c r="EJ27" s="32">
        <f t="shared" ca="1" si="13"/>
        <v>-4137.8600000000006</v>
      </c>
      <c r="EK27" s="32">
        <f t="shared" ca="1" si="13"/>
        <v>-3466.85</v>
      </c>
      <c r="EL27" s="32">
        <f t="shared" ca="1" si="13"/>
        <v>-2669.7199999999993</v>
      </c>
      <c r="EM27" s="32">
        <f t="shared" ca="1" si="13"/>
        <v>-5410.33</v>
      </c>
      <c r="EN27" s="32">
        <f t="shared" ca="1" si="13"/>
        <v>-1681.85</v>
      </c>
      <c r="EO27" s="32">
        <f t="shared" ca="1" si="13"/>
        <v>-1770.59</v>
      </c>
      <c r="EP27" s="32">
        <f t="shared" ca="1" si="13"/>
        <v>-171.11</v>
      </c>
      <c r="EQ27" s="32">
        <f t="shared" ca="1" si="13"/>
        <v>-3327.4300000000003</v>
      </c>
      <c r="ER27" s="32">
        <f t="shared" ca="1" si="13"/>
        <v>-5120.74</v>
      </c>
    </row>
    <row r="28" spans="1:148">
      <c r="A28" t="s">
        <v>436</v>
      </c>
      <c r="B28" s="1" t="s">
        <v>126</v>
      </c>
      <c r="C28" t="str">
        <f t="shared" ca="1" si="1"/>
        <v>CAS</v>
      </c>
      <c r="D28" t="str">
        <f t="shared" ca="1" si="2"/>
        <v>Cascade Hydro Facility</v>
      </c>
      <c r="E28" s="51">
        <v>7868.4620000000004</v>
      </c>
      <c r="F28" s="51">
        <v>7173.1738999999998</v>
      </c>
      <c r="G28" s="51">
        <v>6052.5538999999999</v>
      </c>
      <c r="H28" s="51">
        <v>3792.8283000000001</v>
      </c>
      <c r="I28" s="51">
        <v>2945.9899</v>
      </c>
      <c r="J28" s="51">
        <v>2.9999999999999997E-4</v>
      </c>
      <c r="K28" s="51">
        <v>1.8708</v>
      </c>
      <c r="L28" s="51">
        <v>951.85496409999996</v>
      </c>
      <c r="M28" s="51">
        <v>2880.0504557999998</v>
      </c>
      <c r="N28" s="51">
        <v>3373.5179412000002</v>
      </c>
      <c r="O28" s="51">
        <v>4693.2501216000001</v>
      </c>
      <c r="P28" s="51">
        <v>7013.2311495000004</v>
      </c>
      <c r="Q28" s="32">
        <v>1020059.46</v>
      </c>
      <c r="R28" s="32">
        <v>412855.09</v>
      </c>
      <c r="S28" s="32">
        <v>304849.12</v>
      </c>
      <c r="T28" s="32">
        <v>150748.03</v>
      </c>
      <c r="U28" s="32">
        <v>118530.88</v>
      </c>
      <c r="V28" s="32">
        <v>0</v>
      </c>
      <c r="W28" s="32">
        <v>82.67</v>
      </c>
      <c r="X28" s="32">
        <v>56968.08</v>
      </c>
      <c r="Y28" s="32">
        <v>402977.38</v>
      </c>
      <c r="Z28" s="32">
        <v>129964</v>
      </c>
      <c r="AA28" s="32">
        <v>338623.53</v>
      </c>
      <c r="AB28" s="32">
        <v>492243.62</v>
      </c>
      <c r="AC28" s="2">
        <v>-2.2200000000000002</v>
      </c>
      <c r="AD28" s="2">
        <v>-2.2200000000000002</v>
      </c>
      <c r="AE28" s="2">
        <v>-2.2200000000000002</v>
      </c>
      <c r="AF28" s="2">
        <v>-2.2200000000000002</v>
      </c>
      <c r="AG28" s="2">
        <v>-2.2200000000000002</v>
      </c>
      <c r="AH28" s="2">
        <v>-2.2200000000000002</v>
      </c>
      <c r="AI28" s="2">
        <v>-2.2200000000000002</v>
      </c>
      <c r="AJ28" s="2">
        <v>-2.2200000000000002</v>
      </c>
      <c r="AK28" s="2">
        <v>-2.2200000000000002</v>
      </c>
      <c r="AL28" s="2">
        <v>-2.2200000000000002</v>
      </c>
      <c r="AM28" s="2">
        <v>-2.2200000000000002</v>
      </c>
      <c r="AN28" s="2">
        <v>-2.2200000000000002</v>
      </c>
      <c r="AO28" s="33">
        <v>-22645.32</v>
      </c>
      <c r="AP28" s="33">
        <v>-9165.3799999999992</v>
      </c>
      <c r="AQ28" s="33">
        <v>-6767.65</v>
      </c>
      <c r="AR28" s="33">
        <v>-3346.61</v>
      </c>
      <c r="AS28" s="33">
        <v>-2631.39</v>
      </c>
      <c r="AT28" s="33">
        <v>0</v>
      </c>
      <c r="AU28" s="33">
        <v>-1.84</v>
      </c>
      <c r="AV28" s="33">
        <v>-1264.69</v>
      </c>
      <c r="AW28" s="33">
        <v>-8946.1</v>
      </c>
      <c r="AX28" s="33">
        <v>-2885.2</v>
      </c>
      <c r="AY28" s="33">
        <v>-7517.44</v>
      </c>
      <c r="AZ28" s="33">
        <v>-10927.81</v>
      </c>
      <c r="BA28" s="31">
        <f t="shared" si="14"/>
        <v>-306.02</v>
      </c>
      <c r="BB28" s="31">
        <f t="shared" si="14"/>
        <v>-123.86</v>
      </c>
      <c r="BC28" s="31">
        <f t="shared" si="14"/>
        <v>-91.45</v>
      </c>
      <c r="BD28" s="31">
        <f t="shared" si="14"/>
        <v>-60.3</v>
      </c>
      <c r="BE28" s="31">
        <f t="shared" si="14"/>
        <v>-47.41</v>
      </c>
      <c r="BF28" s="31">
        <f t="shared" si="14"/>
        <v>0</v>
      </c>
      <c r="BG28" s="31">
        <f t="shared" si="14"/>
        <v>0</v>
      </c>
      <c r="BH28" s="31">
        <f t="shared" si="14"/>
        <v>0</v>
      </c>
      <c r="BI28" s="31">
        <f t="shared" si="14"/>
        <v>0</v>
      </c>
      <c r="BJ28" s="31">
        <f t="shared" si="14"/>
        <v>-155.96</v>
      </c>
      <c r="BK28" s="31">
        <f t="shared" si="14"/>
        <v>-406.35</v>
      </c>
      <c r="BL28" s="31">
        <f t="shared" si="14"/>
        <v>-590.69000000000005</v>
      </c>
      <c r="BM28" s="6">
        <f t="shared" ca="1" si="15"/>
        <v>-5.4199999999999998E-2</v>
      </c>
      <c r="BN28" s="6">
        <f t="shared" ca="1" si="15"/>
        <v>-5.4199999999999998E-2</v>
      </c>
      <c r="BO28" s="6">
        <f t="shared" ca="1" si="15"/>
        <v>-5.4199999999999998E-2</v>
      </c>
      <c r="BP28" s="6">
        <f t="shared" ca="1" si="15"/>
        <v>-5.4199999999999998E-2</v>
      </c>
      <c r="BQ28" s="6">
        <f t="shared" ca="1" si="15"/>
        <v>-5.4199999999999998E-2</v>
      </c>
      <c r="BR28" s="6">
        <f t="shared" ca="1" si="15"/>
        <v>-5.4199999999999998E-2</v>
      </c>
      <c r="BS28" s="6">
        <f t="shared" ca="1" si="15"/>
        <v>-5.4199999999999998E-2</v>
      </c>
      <c r="BT28" s="6">
        <f t="shared" ca="1" si="15"/>
        <v>-5.4199999999999998E-2</v>
      </c>
      <c r="BU28" s="6">
        <f t="shared" ca="1" si="15"/>
        <v>-5.4199999999999998E-2</v>
      </c>
      <c r="BV28" s="6">
        <f t="shared" ca="1" si="15"/>
        <v>-5.4199999999999998E-2</v>
      </c>
      <c r="BW28" s="6">
        <f t="shared" ca="1" si="15"/>
        <v>-5.4199999999999998E-2</v>
      </c>
      <c r="BX28" s="6">
        <f t="shared" ca="1" si="15"/>
        <v>-5.4199999999999998E-2</v>
      </c>
      <c r="BY28" s="31">
        <f t="shared" ca="1" si="19"/>
        <v>-55287.22</v>
      </c>
      <c r="BZ28" s="31">
        <f t="shared" ca="1" si="19"/>
        <v>-22376.75</v>
      </c>
      <c r="CA28" s="31">
        <f t="shared" ca="1" si="19"/>
        <v>-16522.82</v>
      </c>
      <c r="CB28" s="31">
        <f t="shared" ca="1" si="18"/>
        <v>-8170.54</v>
      </c>
      <c r="CC28" s="31">
        <f t="shared" ca="1" si="18"/>
        <v>-6424.37</v>
      </c>
      <c r="CD28" s="31">
        <f t="shared" ca="1" si="18"/>
        <v>0</v>
      </c>
      <c r="CE28" s="31">
        <f t="shared" ca="1" si="18"/>
        <v>-4.4800000000000004</v>
      </c>
      <c r="CF28" s="31">
        <f t="shared" ca="1" si="18"/>
        <v>-3087.67</v>
      </c>
      <c r="CG28" s="31">
        <f t="shared" ca="1" si="18"/>
        <v>-21841.37</v>
      </c>
      <c r="CH28" s="31">
        <f t="shared" ca="1" si="18"/>
        <v>-7044.05</v>
      </c>
      <c r="CI28" s="31">
        <f t="shared" ca="1" si="18"/>
        <v>-18353.400000000001</v>
      </c>
      <c r="CJ28" s="31">
        <f t="shared" ca="1" si="18"/>
        <v>-26679.599999999999</v>
      </c>
      <c r="CK28" s="32">
        <f t="shared" ca="1" si="16"/>
        <v>2550.15</v>
      </c>
      <c r="CL28" s="32">
        <f t="shared" ca="1" si="16"/>
        <v>1032.1400000000001</v>
      </c>
      <c r="CM28" s="32">
        <f t="shared" ca="1" si="16"/>
        <v>762.12</v>
      </c>
      <c r="CN28" s="32">
        <f t="shared" ca="1" si="16"/>
        <v>376.87</v>
      </c>
      <c r="CO28" s="32">
        <f t="shared" ca="1" si="16"/>
        <v>296.33</v>
      </c>
      <c r="CP28" s="32">
        <f t="shared" ca="1" si="16"/>
        <v>0</v>
      </c>
      <c r="CQ28" s="32">
        <f t="shared" ca="1" si="16"/>
        <v>0.21</v>
      </c>
      <c r="CR28" s="32">
        <f t="shared" ca="1" si="16"/>
        <v>142.41999999999999</v>
      </c>
      <c r="CS28" s="32">
        <f t="shared" ca="1" si="16"/>
        <v>1007.44</v>
      </c>
      <c r="CT28" s="32">
        <f t="shared" ca="1" si="16"/>
        <v>324.91000000000003</v>
      </c>
      <c r="CU28" s="32">
        <f t="shared" ca="1" si="16"/>
        <v>846.56</v>
      </c>
      <c r="CV28" s="32">
        <f t="shared" ca="1" si="16"/>
        <v>1230.6099999999999</v>
      </c>
      <c r="CW28" s="31">
        <f t="shared" ca="1" si="17"/>
        <v>-29785.73</v>
      </c>
      <c r="CX28" s="31">
        <f t="shared" ca="1" si="17"/>
        <v>-12055.37</v>
      </c>
      <c r="CY28" s="31">
        <f t="shared" ca="1" si="17"/>
        <v>-8901.5999999999985</v>
      </c>
      <c r="CZ28" s="31">
        <f t="shared" ca="1" si="17"/>
        <v>-4386.7599999999993</v>
      </c>
      <c r="DA28" s="31">
        <f t="shared" ca="1" si="17"/>
        <v>-3449.2400000000002</v>
      </c>
      <c r="DB28" s="31">
        <f t="shared" ca="1" si="17"/>
        <v>0</v>
      </c>
      <c r="DC28" s="31">
        <f t="shared" ca="1" si="17"/>
        <v>-2.4300000000000006</v>
      </c>
      <c r="DD28" s="31">
        <f t="shared" ca="1" si="17"/>
        <v>-1680.56</v>
      </c>
      <c r="DE28" s="31">
        <f t="shared" ca="1" si="17"/>
        <v>-11887.83</v>
      </c>
      <c r="DF28" s="31">
        <f t="shared" ca="1" si="17"/>
        <v>-3677.9800000000005</v>
      </c>
      <c r="DG28" s="31">
        <f t="shared" ca="1" si="17"/>
        <v>-9583.0500000000011</v>
      </c>
      <c r="DH28" s="31">
        <f t="shared" ca="1" si="17"/>
        <v>-13930.489999999998</v>
      </c>
      <c r="DI28" s="32">
        <f t="shared" ca="1" si="11"/>
        <v>-1489.29</v>
      </c>
      <c r="DJ28" s="32">
        <f t="shared" ca="1" si="11"/>
        <v>-602.77</v>
      </c>
      <c r="DK28" s="32">
        <f t="shared" ca="1" si="11"/>
        <v>-445.08</v>
      </c>
      <c r="DL28" s="32">
        <f t="shared" ca="1" si="11"/>
        <v>-219.34</v>
      </c>
      <c r="DM28" s="32">
        <f t="shared" ca="1" si="11"/>
        <v>-172.46</v>
      </c>
      <c r="DN28" s="32">
        <f t="shared" ca="1" si="11"/>
        <v>0</v>
      </c>
      <c r="DO28" s="32">
        <f t="shared" ca="1" si="11"/>
        <v>-0.12</v>
      </c>
      <c r="DP28" s="32">
        <f t="shared" ca="1" si="11"/>
        <v>-84.03</v>
      </c>
      <c r="DQ28" s="32">
        <f t="shared" ca="1" si="11"/>
        <v>-594.39</v>
      </c>
      <c r="DR28" s="32">
        <f t="shared" ca="1" si="11"/>
        <v>-183.9</v>
      </c>
      <c r="DS28" s="32">
        <f t="shared" ca="1" si="11"/>
        <v>-479.15</v>
      </c>
      <c r="DT28" s="32">
        <f t="shared" ca="1" si="11"/>
        <v>-696.52</v>
      </c>
      <c r="DU28" s="31">
        <f t="shared" ca="1" si="12"/>
        <v>-9596.07</v>
      </c>
      <c r="DV28" s="31">
        <f t="shared" ca="1" si="12"/>
        <v>-3855.72</v>
      </c>
      <c r="DW28" s="31">
        <f t="shared" ca="1" si="12"/>
        <v>-2828.26</v>
      </c>
      <c r="DX28" s="31">
        <f t="shared" ca="1" si="12"/>
        <v>-1385.4</v>
      </c>
      <c r="DY28" s="31">
        <f t="shared" ca="1" si="12"/>
        <v>-1083.6500000000001</v>
      </c>
      <c r="DZ28" s="31">
        <f t="shared" ca="1" si="12"/>
        <v>0</v>
      </c>
      <c r="EA28" s="31">
        <f t="shared" ca="1" si="12"/>
        <v>-0.76</v>
      </c>
      <c r="EB28" s="31">
        <f t="shared" ca="1" si="12"/>
        <v>-519.51</v>
      </c>
      <c r="EC28" s="31">
        <f t="shared" ca="1" si="12"/>
        <v>-3654.68</v>
      </c>
      <c r="ED28" s="31">
        <f t="shared" ca="1" si="12"/>
        <v>-1124.68</v>
      </c>
      <c r="EE28" s="31">
        <f t="shared" ca="1" si="12"/>
        <v>-2914.09</v>
      </c>
      <c r="EF28" s="31">
        <f t="shared" ca="1" si="12"/>
        <v>-4213.2</v>
      </c>
      <c r="EG28" s="32">
        <f t="shared" ca="1" si="13"/>
        <v>-40871.089999999997</v>
      </c>
      <c r="EH28" s="32">
        <f t="shared" ca="1" si="13"/>
        <v>-16513.86</v>
      </c>
      <c r="EI28" s="32">
        <f t="shared" ca="1" si="13"/>
        <v>-12174.939999999999</v>
      </c>
      <c r="EJ28" s="32">
        <f t="shared" ca="1" si="13"/>
        <v>-5991.5</v>
      </c>
      <c r="EK28" s="32">
        <f t="shared" ca="1" si="13"/>
        <v>-4705.3500000000004</v>
      </c>
      <c r="EL28" s="32">
        <f t="shared" ca="1" si="13"/>
        <v>0</v>
      </c>
      <c r="EM28" s="32">
        <f t="shared" ca="1" si="13"/>
        <v>-3.3100000000000005</v>
      </c>
      <c r="EN28" s="32">
        <f t="shared" ca="1" si="13"/>
        <v>-2284.1</v>
      </c>
      <c r="EO28" s="32">
        <f t="shared" ca="1" si="13"/>
        <v>-16136.9</v>
      </c>
      <c r="EP28" s="32">
        <f t="shared" ca="1" si="13"/>
        <v>-4986.5600000000004</v>
      </c>
      <c r="EQ28" s="32">
        <f t="shared" ca="1" si="13"/>
        <v>-12976.29</v>
      </c>
      <c r="ER28" s="32">
        <f t="shared" ca="1" si="13"/>
        <v>-18840.21</v>
      </c>
    </row>
    <row r="29" spans="1:148">
      <c r="A29" t="s">
        <v>532</v>
      </c>
      <c r="B29" s="1" t="s">
        <v>305</v>
      </c>
      <c r="C29" t="str">
        <f t="shared" ca="1" si="1"/>
        <v>BCHEXP</v>
      </c>
      <c r="D29" t="str">
        <f t="shared" ca="1" si="2"/>
        <v>Alberta-BC Intertie - Export</v>
      </c>
      <c r="G29" s="51">
        <v>15</v>
      </c>
      <c r="P29" s="51">
        <v>109</v>
      </c>
      <c r="Q29" s="32"/>
      <c r="R29" s="32"/>
      <c r="S29" s="32">
        <v>285.14999999999998</v>
      </c>
      <c r="T29" s="32"/>
      <c r="U29" s="32"/>
      <c r="V29" s="32"/>
      <c r="W29" s="32"/>
      <c r="X29" s="32"/>
      <c r="Y29" s="32"/>
      <c r="Z29" s="32"/>
      <c r="AA29" s="32"/>
      <c r="AB29" s="32">
        <v>1714.2</v>
      </c>
      <c r="AE29" s="2">
        <v>1.05</v>
      </c>
      <c r="AN29" s="2">
        <v>1.05</v>
      </c>
      <c r="AO29" s="33"/>
      <c r="AP29" s="33"/>
      <c r="AQ29" s="33">
        <v>2.99</v>
      </c>
      <c r="AR29" s="33"/>
      <c r="AS29" s="33"/>
      <c r="AT29" s="33"/>
      <c r="AU29" s="33"/>
      <c r="AV29" s="33"/>
      <c r="AW29" s="33"/>
      <c r="AX29" s="33"/>
      <c r="AY29" s="33"/>
      <c r="AZ29" s="33">
        <v>18</v>
      </c>
      <c r="BA29" s="31">
        <f t="shared" si="14"/>
        <v>0</v>
      </c>
      <c r="BB29" s="31">
        <f t="shared" si="14"/>
        <v>0</v>
      </c>
      <c r="BC29" s="31">
        <f t="shared" si="14"/>
        <v>-0.09</v>
      </c>
      <c r="BD29" s="31">
        <f t="shared" si="14"/>
        <v>0</v>
      </c>
      <c r="BE29" s="31">
        <f t="shared" si="14"/>
        <v>0</v>
      </c>
      <c r="BF29" s="31">
        <f t="shared" si="14"/>
        <v>0</v>
      </c>
      <c r="BG29" s="31">
        <f t="shared" si="14"/>
        <v>0</v>
      </c>
      <c r="BH29" s="31">
        <f t="shared" si="14"/>
        <v>0</v>
      </c>
      <c r="BI29" s="31">
        <f t="shared" si="14"/>
        <v>0</v>
      </c>
      <c r="BJ29" s="31">
        <f t="shared" si="14"/>
        <v>0</v>
      </c>
      <c r="BK29" s="31">
        <f t="shared" si="14"/>
        <v>0</v>
      </c>
      <c r="BL29" s="31">
        <f t="shared" si="14"/>
        <v>-2.06</v>
      </c>
      <c r="BM29" s="6">
        <f t="shared" ca="1" si="15"/>
        <v>8.3000000000000001E-3</v>
      </c>
      <c r="BN29" s="6">
        <f t="shared" ca="1" si="15"/>
        <v>8.3000000000000001E-3</v>
      </c>
      <c r="BO29" s="6">
        <f t="shared" ca="1" si="15"/>
        <v>8.3000000000000001E-3</v>
      </c>
      <c r="BP29" s="6">
        <f t="shared" ca="1" si="15"/>
        <v>8.3000000000000001E-3</v>
      </c>
      <c r="BQ29" s="6">
        <f t="shared" ca="1" si="15"/>
        <v>8.3000000000000001E-3</v>
      </c>
      <c r="BR29" s="6">
        <f t="shared" ca="1" si="15"/>
        <v>8.3000000000000001E-3</v>
      </c>
      <c r="BS29" s="6">
        <f t="shared" ca="1" si="15"/>
        <v>8.3000000000000001E-3</v>
      </c>
      <c r="BT29" s="6">
        <f t="shared" ca="1" si="15"/>
        <v>8.3000000000000001E-3</v>
      </c>
      <c r="BU29" s="6">
        <f t="shared" ca="1" si="15"/>
        <v>8.3000000000000001E-3</v>
      </c>
      <c r="BV29" s="6">
        <f t="shared" ca="1" si="15"/>
        <v>8.3000000000000001E-3</v>
      </c>
      <c r="BW29" s="6">
        <f t="shared" ca="1" si="15"/>
        <v>8.3000000000000001E-3</v>
      </c>
      <c r="BX29" s="6">
        <f t="shared" ca="1" si="15"/>
        <v>8.3000000000000001E-3</v>
      </c>
      <c r="BY29" s="31">
        <f t="shared" ca="1" si="19"/>
        <v>0</v>
      </c>
      <c r="BZ29" s="31">
        <f t="shared" ca="1" si="19"/>
        <v>0</v>
      </c>
      <c r="CA29" s="31">
        <f t="shared" ca="1" si="19"/>
        <v>2.37</v>
      </c>
      <c r="CB29" s="31">
        <f t="shared" ca="1" si="18"/>
        <v>0</v>
      </c>
      <c r="CC29" s="31">
        <f t="shared" ca="1" si="18"/>
        <v>0</v>
      </c>
      <c r="CD29" s="31">
        <f t="shared" ca="1" si="18"/>
        <v>0</v>
      </c>
      <c r="CE29" s="31">
        <f t="shared" ca="1" si="18"/>
        <v>0</v>
      </c>
      <c r="CF29" s="31">
        <f t="shared" ca="1" si="18"/>
        <v>0</v>
      </c>
      <c r="CG29" s="31">
        <f t="shared" ca="1" si="18"/>
        <v>0</v>
      </c>
      <c r="CH29" s="31">
        <f t="shared" ca="1" si="18"/>
        <v>0</v>
      </c>
      <c r="CI29" s="31">
        <f t="shared" ca="1" si="18"/>
        <v>0</v>
      </c>
      <c r="CJ29" s="31">
        <f t="shared" ca="1" si="18"/>
        <v>14.23</v>
      </c>
      <c r="CK29" s="32">
        <f t="shared" ca="1" si="16"/>
        <v>0</v>
      </c>
      <c r="CL29" s="32">
        <f t="shared" ca="1" si="16"/>
        <v>0</v>
      </c>
      <c r="CM29" s="32">
        <f t="shared" ca="1" si="16"/>
        <v>0.71</v>
      </c>
      <c r="CN29" s="32">
        <f t="shared" ca="1" si="16"/>
        <v>0</v>
      </c>
      <c r="CO29" s="32">
        <f t="shared" ca="1" si="16"/>
        <v>0</v>
      </c>
      <c r="CP29" s="32">
        <f t="shared" ca="1" si="16"/>
        <v>0</v>
      </c>
      <c r="CQ29" s="32">
        <f t="shared" ca="1" si="16"/>
        <v>0</v>
      </c>
      <c r="CR29" s="32">
        <f t="shared" ca="1" si="16"/>
        <v>0</v>
      </c>
      <c r="CS29" s="32">
        <f t="shared" ca="1" si="16"/>
        <v>0</v>
      </c>
      <c r="CT29" s="32">
        <f t="shared" ca="1" si="16"/>
        <v>0</v>
      </c>
      <c r="CU29" s="32">
        <f t="shared" ca="1" si="16"/>
        <v>0</v>
      </c>
      <c r="CV29" s="32">
        <f t="shared" ca="1" si="16"/>
        <v>4.29</v>
      </c>
      <c r="CW29" s="31">
        <f t="shared" ca="1" si="17"/>
        <v>0</v>
      </c>
      <c r="CX29" s="31">
        <f t="shared" ca="1" si="17"/>
        <v>0</v>
      </c>
      <c r="CY29" s="31">
        <f t="shared" ca="1" si="17"/>
        <v>0.17999999999999985</v>
      </c>
      <c r="CZ29" s="31">
        <f t="shared" ca="1" si="17"/>
        <v>0</v>
      </c>
      <c r="DA29" s="31">
        <f t="shared" ca="1" si="17"/>
        <v>0</v>
      </c>
      <c r="DB29" s="31">
        <f t="shared" ca="1" si="17"/>
        <v>0</v>
      </c>
      <c r="DC29" s="31">
        <f t="shared" ca="1" si="17"/>
        <v>0</v>
      </c>
      <c r="DD29" s="31">
        <f t="shared" ca="1" si="17"/>
        <v>0</v>
      </c>
      <c r="DE29" s="31">
        <f t="shared" ca="1" si="17"/>
        <v>0</v>
      </c>
      <c r="DF29" s="31">
        <f t="shared" ca="1" si="17"/>
        <v>0</v>
      </c>
      <c r="DG29" s="31">
        <f t="shared" ca="1" si="17"/>
        <v>0</v>
      </c>
      <c r="DH29" s="31">
        <f t="shared" ca="1" si="17"/>
        <v>2.5799999999999996</v>
      </c>
      <c r="DI29" s="32">
        <f t="shared" ca="1" si="11"/>
        <v>0</v>
      </c>
      <c r="DJ29" s="32">
        <f t="shared" ca="1" si="11"/>
        <v>0</v>
      </c>
      <c r="DK29" s="32">
        <f t="shared" ca="1" si="11"/>
        <v>0.01</v>
      </c>
      <c r="DL29" s="32">
        <f t="shared" ca="1" si="11"/>
        <v>0</v>
      </c>
      <c r="DM29" s="32">
        <f t="shared" ca="1" si="11"/>
        <v>0</v>
      </c>
      <c r="DN29" s="32">
        <f t="shared" ca="1" si="11"/>
        <v>0</v>
      </c>
      <c r="DO29" s="32">
        <f t="shared" ca="1" si="11"/>
        <v>0</v>
      </c>
      <c r="DP29" s="32">
        <f t="shared" ca="1" si="11"/>
        <v>0</v>
      </c>
      <c r="DQ29" s="32">
        <f t="shared" ca="1" si="11"/>
        <v>0</v>
      </c>
      <c r="DR29" s="32">
        <f t="shared" ca="1" si="11"/>
        <v>0</v>
      </c>
      <c r="DS29" s="32">
        <f t="shared" ca="1" si="11"/>
        <v>0</v>
      </c>
      <c r="DT29" s="32">
        <f t="shared" ca="1" si="11"/>
        <v>0.13</v>
      </c>
      <c r="DU29" s="31">
        <f t="shared" ca="1" si="12"/>
        <v>0</v>
      </c>
      <c r="DV29" s="31">
        <f t="shared" ca="1" si="12"/>
        <v>0</v>
      </c>
      <c r="DW29" s="31">
        <f t="shared" ca="1" si="12"/>
        <v>0.06</v>
      </c>
      <c r="DX29" s="31">
        <f t="shared" ca="1" si="12"/>
        <v>0</v>
      </c>
      <c r="DY29" s="31">
        <f t="shared" ca="1" si="12"/>
        <v>0</v>
      </c>
      <c r="DZ29" s="31">
        <f t="shared" ca="1" si="12"/>
        <v>0</v>
      </c>
      <c r="EA29" s="31">
        <f t="shared" ca="1" si="12"/>
        <v>0</v>
      </c>
      <c r="EB29" s="31">
        <f t="shared" ca="1" si="12"/>
        <v>0</v>
      </c>
      <c r="EC29" s="31">
        <f t="shared" ca="1" si="12"/>
        <v>0</v>
      </c>
      <c r="ED29" s="31">
        <f t="shared" ca="1" si="12"/>
        <v>0</v>
      </c>
      <c r="EE29" s="31">
        <f t="shared" ca="1" si="12"/>
        <v>0</v>
      </c>
      <c r="EF29" s="31">
        <f t="shared" ca="1" si="12"/>
        <v>0.78</v>
      </c>
      <c r="EG29" s="32">
        <f t="shared" ca="1" si="13"/>
        <v>0</v>
      </c>
      <c r="EH29" s="32">
        <f t="shared" ca="1" si="13"/>
        <v>0</v>
      </c>
      <c r="EI29" s="32">
        <f t="shared" ca="1" si="13"/>
        <v>0.24999999999999986</v>
      </c>
      <c r="EJ29" s="32">
        <f t="shared" ca="1" si="13"/>
        <v>0</v>
      </c>
      <c r="EK29" s="32">
        <f t="shared" ca="1" si="13"/>
        <v>0</v>
      </c>
      <c r="EL29" s="32">
        <f t="shared" ca="1" si="13"/>
        <v>0</v>
      </c>
      <c r="EM29" s="32">
        <f t="shared" ca="1" si="13"/>
        <v>0</v>
      </c>
      <c r="EN29" s="32">
        <f t="shared" ca="1" si="13"/>
        <v>0</v>
      </c>
      <c r="EO29" s="32">
        <f t="shared" ca="1" si="13"/>
        <v>0</v>
      </c>
      <c r="EP29" s="32">
        <f t="shared" ca="1" si="13"/>
        <v>0</v>
      </c>
      <c r="EQ29" s="32">
        <f t="shared" ca="1" si="13"/>
        <v>0</v>
      </c>
      <c r="ER29" s="32">
        <f t="shared" ca="1" si="13"/>
        <v>3.4899999999999993</v>
      </c>
    </row>
    <row r="30" spans="1:148">
      <c r="A30" t="s">
        <v>545</v>
      </c>
      <c r="B30" s="1" t="s">
        <v>363</v>
      </c>
      <c r="C30" t="str">
        <f t="shared" ca="1" si="1"/>
        <v>BCHIMP</v>
      </c>
      <c r="D30" t="str">
        <f t="shared" ca="1" si="2"/>
        <v>Alberta-BC Intertie - Import</v>
      </c>
      <c r="E30" s="51">
        <v>80</v>
      </c>
      <c r="F30" s="51">
        <v>215</v>
      </c>
      <c r="G30" s="51">
        <v>540</v>
      </c>
      <c r="H30" s="51">
        <v>274</v>
      </c>
      <c r="I30" s="51">
        <v>125</v>
      </c>
      <c r="J30" s="51">
        <v>310</v>
      </c>
      <c r="K30" s="51">
        <v>291</v>
      </c>
      <c r="L30" s="51">
        <v>400</v>
      </c>
      <c r="N30" s="51">
        <v>15</v>
      </c>
      <c r="Q30" s="32">
        <v>4673.3999999999996</v>
      </c>
      <c r="R30" s="32">
        <v>15847.15</v>
      </c>
      <c r="S30" s="32">
        <v>23014.05</v>
      </c>
      <c r="T30" s="32">
        <v>15798</v>
      </c>
      <c r="U30" s="32">
        <v>11749.2</v>
      </c>
      <c r="V30" s="32">
        <v>18078.599999999999</v>
      </c>
      <c r="W30" s="32">
        <v>25095.65</v>
      </c>
      <c r="X30" s="32">
        <v>25265.65</v>
      </c>
      <c r="Y30" s="32"/>
      <c r="Z30" s="32">
        <v>958.35</v>
      </c>
      <c r="AA30" s="32"/>
      <c r="AB30" s="32"/>
      <c r="AC30" s="2">
        <v>0.16</v>
      </c>
      <c r="AD30" s="2">
        <v>0.16</v>
      </c>
      <c r="AE30" s="2">
        <v>0.16</v>
      </c>
      <c r="AF30" s="2">
        <v>0.16</v>
      </c>
      <c r="AG30" s="2">
        <v>0.16</v>
      </c>
      <c r="AH30" s="2">
        <v>0.16</v>
      </c>
      <c r="AI30" s="2">
        <v>0.16</v>
      </c>
      <c r="AJ30" s="2">
        <v>0.16</v>
      </c>
      <c r="AL30" s="2">
        <v>0.16</v>
      </c>
      <c r="AO30" s="33">
        <v>7.48</v>
      </c>
      <c r="AP30" s="33">
        <v>25.36</v>
      </c>
      <c r="AQ30" s="33">
        <v>36.82</v>
      </c>
      <c r="AR30" s="33">
        <v>25.28</v>
      </c>
      <c r="AS30" s="33">
        <v>18.8</v>
      </c>
      <c r="AT30" s="33">
        <v>28.93</v>
      </c>
      <c r="AU30" s="33">
        <v>40.15</v>
      </c>
      <c r="AV30" s="33">
        <v>40.43</v>
      </c>
      <c r="AW30" s="33"/>
      <c r="AX30" s="33">
        <v>1.53</v>
      </c>
      <c r="AY30" s="33"/>
      <c r="AZ30" s="33"/>
      <c r="BA30" s="31">
        <f t="shared" si="14"/>
        <v>-1.4</v>
      </c>
      <c r="BB30" s="31">
        <f t="shared" si="14"/>
        <v>-4.75</v>
      </c>
      <c r="BC30" s="31">
        <f t="shared" si="14"/>
        <v>-6.9</v>
      </c>
      <c r="BD30" s="31">
        <f t="shared" si="14"/>
        <v>-6.32</v>
      </c>
      <c r="BE30" s="31">
        <f t="shared" si="14"/>
        <v>-4.7</v>
      </c>
      <c r="BF30" s="31">
        <f t="shared" si="14"/>
        <v>-7.23</v>
      </c>
      <c r="BG30" s="31">
        <f t="shared" si="14"/>
        <v>0</v>
      </c>
      <c r="BH30" s="31">
        <f t="shared" si="14"/>
        <v>0</v>
      </c>
      <c r="BI30" s="31">
        <f t="shared" si="14"/>
        <v>0</v>
      </c>
      <c r="BJ30" s="31">
        <f t="shared" si="14"/>
        <v>-1.1499999999999999</v>
      </c>
      <c r="BK30" s="31">
        <f t="shared" si="14"/>
        <v>0</v>
      </c>
      <c r="BL30" s="31">
        <f t="shared" si="14"/>
        <v>0</v>
      </c>
      <c r="BM30" s="6">
        <f t="shared" ca="1" si="15"/>
        <v>-1.5900000000000001E-2</v>
      </c>
      <c r="BN30" s="6">
        <f t="shared" ca="1" si="15"/>
        <v>-1.5900000000000001E-2</v>
      </c>
      <c r="BO30" s="6">
        <f t="shared" ca="1" si="15"/>
        <v>-1.5900000000000001E-2</v>
      </c>
      <c r="BP30" s="6">
        <f t="shared" ca="1" si="15"/>
        <v>-1.5900000000000001E-2</v>
      </c>
      <c r="BQ30" s="6">
        <f t="shared" ca="1" si="15"/>
        <v>-1.5900000000000001E-2</v>
      </c>
      <c r="BR30" s="6">
        <f t="shared" ca="1" si="15"/>
        <v>-1.5900000000000001E-2</v>
      </c>
      <c r="BS30" s="6">
        <f t="shared" ca="1" si="15"/>
        <v>-1.5900000000000001E-2</v>
      </c>
      <c r="BT30" s="6">
        <f t="shared" ca="1" si="15"/>
        <v>-1.5900000000000001E-2</v>
      </c>
      <c r="BU30" s="6">
        <f t="shared" ca="1" si="15"/>
        <v>-1.5900000000000001E-2</v>
      </c>
      <c r="BV30" s="6">
        <f t="shared" ca="1" si="15"/>
        <v>-1.5900000000000001E-2</v>
      </c>
      <c r="BW30" s="6">
        <f t="shared" ca="1" si="15"/>
        <v>-1.5900000000000001E-2</v>
      </c>
      <c r="BX30" s="6">
        <f t="shared" ca="1" si="15"/>
        <v>-1.5900000000000001E-2</v>
      </c>
      <c r="BY30" s="31">
        <f t="shared" ca="1" si="19"/>
        <v>-74.31</v>
      </c>
      <c r="BZ30" s="31">
        <f t="shared" ca="1" si="19"/>
        <v>-251.97</v>
      </c>
      <c r="CA30" s="31">
        <f t="shared" ca="1" si="19"/>
        <v>-365.92</v>
      </c>
      <c r="CB30" s="31">
        <f t="shared" ca="1" si="18"/>
        <v>-251.19</v>
      </c>
      <c r="CC30" s="31">
        <f t="shared" ca="1" si="18"/>
        <v>-186.81</v>
      </c>
      <c r="CD30" s="31">
        <f t="shared" ca="1" si="18"/>
        <v>-287.45</v>
      </c>
      <c r="CE30" s="31">
        <f t="shared" ca="1" si="18"/>
        <v>-399.02</v>
      </c>
      <c r="CF30" s="31">
        <f t="shared" ca="1" si="18"/>
        <v>-401.72</v>
      </c>
      <c r="CG30" s="31">
        <f t="shared" ca="1" si="18"/>
        <v>0</v>
      </c>
      <c r="CH30" s="31">
        <f t="shared" ca="1" si="18"/>
        <v>-15.24</v>
      </c>
      <c r="CI30" s="31">
        <f t="shared" ca="1" si="18"/>
        <v>0</v>
      </c>
      <c r="CJ30" s="31">
        <f t="shared" ca="1" si="18"/>
        <v>0</v>
      </c>
      <c r="CK30" s="32">
        <f t="shared" ca="1" si="16"/>
        <v>11.68</v>
      </c>
      <c r="CL30" s="32">
        <f t="shared" ca="1" si="16"/>
        <v>39.619999999999997</v>
      </c>
      <c r="CM30" s="32">
        <f t="shared" ca="1" si="16"/>
        <v>57.54</v>
      </c>
      <c r="CN30" s="32">
        <f t="shared" ca="1" si="16"/>
        <v>39.5</v>
      </c>
      <c r="CO30" s="32">
        <f t="shared" ca="1" si="16"/>
        <v>29.37</v>
      </c>
      <c r="CP30" s="32">
        <f t="shared" ca="1" si="16"/>
        <v>45.2</v>
      </c>
      <c r="CQ30" s="32">
        <f t="shared" ca="1" si="16"/>
        <v>62.74</v>
      </c>
      <c r="CR30" s="32">
        <f t="shared" ca="1" si="16"/>
        <v>63.16</v>
      </c>
      <c r="CS30" s="32">
        <f t="shared" ca="1" si="16"/>
        <v>0</v>
      </c>
      <c r="CT30" s="32">
        <f t="shared" ca="1" si="16"/>
        <v>2.4</v>
      </c>
      <c r="CU30" s="32">
        <f t="shared" ca="1" si="16"/>
        <v>0</v>
      </c>
      <c r="CV30" s="32">
        <f t="shared" ca="1" si="16"/>
        <v>0</v>
      </c>
      <c r="CW30" s="31">
        <f t="shared" ca="1" si="17"/>
        <v>-68.709999999999994</v>
      </c>
      <c r="CX30" s="31">
        <f t="shared" ca="1" si="17"/>
        <v>-232.95999999999998</v>
      </c>
      <c r="CY30" s="31">
        <f t="shared" ca="1" si="17"/>
        <v>-338.3</v>
      </c>
      <c r="CZ30" s="31">
        <f t="shared" ca="1" si="17"/>
        <v>-230.65</v>
      </c>
      <c r="DA30" s="31">
        <f t="shared" ca="1" si="17"/>
        <v>-171.54000000000002</v>
      </c>
      <c r="DB30" s="31">
        <f t="shared" ca="1" si="17"/>
        <v>-263.95</v>
      </c>
      <c r="DC30" s="31">
        <f t="shared" ca="1" si="17"/>
        <v>-376.42999999999995</v>
      </c>
      <c r="DD30" s="31">
        <f t="shared" ca="1" si="17"/>
        <v>-378.99000000000007</v>
      </c>
      <c r="DE30" s="31">
        <f t="shared" ca="1" si="17"/>
        <v>0</v>
      </c>
      <c r="DF30" s="31">
        <f t="shared" ca="1" si="17"/>
        <v>-13.219999999999999</v>
      </c>
      <c r="DG30" s="31">
        <f t="shared" ca="1" si="17"/>
        <v>0</v>
      </c>
      <c r="DH30" s="31">
        <f t="shared" ca="1" si="17"/>
        <v>0</v>
      </c>
      <c r="DI30" s="32">
        <f t="shared" ca="1" si="11"/>
        <v>-3.44</v>
      </c>
      <c r="DJ30" s="32">
        <f t="shared" ca="1" si="11"/>
        <v>-11.65</v>
      </c>
      <c r="DK30" s="32">
        <f t="shared" ca="1" si="11"/>
        <v>-16.920000000000002</v>
      </c>
      <c r="DL30" s="32">
        <f t="shared" ca="1" si="11"/>
        <v>-11.53</v>
      </c>
      <c r="DM30" s="32">
        <f t="shared" ca="1" si="11"/>
        <v>-8.58</v>
      </c>
      <c r="DN30" s="32">
        <f t="shared" ca="1" si="11"/>
        <v>-13.2</v>
      </c>
      <c r="DO30" s="32">
        <f t="shared" ca="1" si="11"/>
        <v>-18.82</v>
      </c>
      <c r="DP30" s="32">
        <f t="shared" ca="1" si="11"/>
        <v>-18.95</v>
      </c>
      <c r="DQ30" s="32">
        <f t="shared" ca="1" si="11"/>
        <v>0</v>
      </c>
      <c r="DR30" s="32">
        <f t="shared" ca="1" si="11"/>
        <v>-0.66</v>
      </c>
      <c r="DS30" s="32">
        <f t="shared" ca="1" si="11"/>
        <v>0</v>
      </c>
      <c r="DT30" s="32">
        <f t="shared" ca="1" si="11"/>
        <v>0</v>
      </c>
      <c r="DU30" s="31">
        <f t="shared" ca="1" si="12"/>
        <v>-22.14</v>
      </c>
      <c r="DV30" s="31">
        <f t="shared" ca="1" si="12"/>
        <v>-74.510000000000005</v>
      </c>
      <c r="DW30" s="31">
        <f t="shared" ca="1" si="12"/>
        <v>-107.49</v>
      </c>
      <c r="DX30" s="31">
        <f t="shared" ca="1" si="12"/>
        <v>-72.84</v>
      </c>
      <c r="DY30" s="31">
        <f t="shared" ca="1" si="12"/>
        <v>-53.89</v>
      </c>
      <c r="DZ30" s="31">
        <f t="shared" ca="1" si="12"/>
        <v>-82.48</v>
      </c>
      <c r="EA30" s="31">
        <f t="shared" ca="1" si="12"/>
        <v>-117</v>
      </c>
      <c r="EB30" s="31">
        <f t="shared" ca="1" si="12"/>
        <v>-117.16</v>
      </c>
      <c r="EC30" s="31">
        <f t="shared" ca="1" si="12"/>
        <v>0</v>
      </c>
      <c r="ED30" s="31">
        <f t="shared" ca="1" si="12"/>
        <v>-4.04</v>
      </c>
      <c r="EE30" s="31">
        <f t="shared" ca="1" si="12"/>
        <v>0</v>
      </c>
      <c r="EF30" s="31">
        <f t="shared" ca="1" si="12"/>
        <v>0</v>
      </c>
      <c r="EG30" s="32">
        <f t="shared" ca="1" si="13"/>
        <v>-94.289999999999992</v>
      </c>
      <c r="EH30" s="32">
        <f t="shared" ca="1" si="13"/>
        <v>-319.12</v>
      </c>
      <c r="EI30" s="32">
        <f t="shared" ca="1" si="13"/>
        <v>-462.71000000000004</v>
      </c>
      <c r="EJ30" s="32">
        <f t="shared" ca="1" si="13"/>
        <v>-315.02</v>
      </c>
      <c r="EK30" s="32">
        <f t="shared" ca="1" si="13"/>
        <v>-234.01000000000005</v>
      </c>
      <c r="EL30" s="32">
        <f t="shared" ca="1" si="13"/>
        <v>-359.63</v>
      </c>
      <c r="EM30" s="32">
        <f t="shared" ca="1" si="13"/>
        <v>-512.25</v>
      </c>
      <c r="EN30" s="32">
        <f t="shared" ca="1" si="13"/>
        <v>-515.1</v>
      </c>
      <c r="EO30" s="32">
        <f t="shared" ca="1" si="13"/>
        <v>0</v>
      </c>
      <c r="EP30" s="32">
        <f t="shared" ca="1" si="13"/>
        <v>-17.919999999999998</v>
      </c>
      <c r="EQ30" s="32">
        <f t="shared" ca="1" si="13"/>
        <v>0</v>
      </c>
      <c r="ER30" s="32">
        <f t="shared" ca="1" si="13"/>
        <v>0</v>
      </c>
    </row>
    <row r="31" spans="1:148">
      <c r="A31" t="s">
        <v>439</v>
      </c>
      <c r="B31" s="1" t="s">
        <v>34</v>
      </c>
      <c r="C31" t="str">
        <f t="shared" ca="1" si="1"/>
        <v>CES1/CES2</v>
      </c>
      <c r="D31" t="str">
        <f t="shared" ca="1" si="2"/>
        <v>Calgary Energy Centre #1</v>
      </c>
      <c r="E31" s="51">
        <v>34670.370499999997</v>
      </c>
      <c r="F31" s="51">
        <v>27376.0219</v>
      </c>
      <c r="G31" s="51">
        <v>47087.505100000002</v>
      </c>
      <c r="H31" s="51">
        <v>23046.882300000001</v>
      </c>
      <c r="I31" s="51">
        <v>39469.312100000003</v>
      </c>
      <c r="J31" s="51">
        <v>61398.349699999999</v>
      </c>
      <c r="K31" s="51">
        <v>33740.817999999999</v>
      </c>
      <c r="L31" s="51">
        <v>14087.874</v>
      </c>
      <c r="M31" s="51">
        <v>67661.998699999996</v>
      </c>
      <c r="N31" s="51">
        <v>69862.475999999995</v>
      </c>
      <c r="O31" s="51">
        <v>73623.282300000006</v>
      </c>
      <c r="P31" s="51">
        <v>12190.451499999999</v>
      </c>
      <c r="Q31" s="32">
        <v>6923741.2800000003</v>
      </c>
      <c r="R31" s="32">
        <v>1789782.46</v>
      </c>
      <c r="S31" s="32">
        <v>2405285.13</v>
      </c>
      <c r="T31" s="32">
        <v>853930.4</v>
      </c>
      <c r="U31" s="32">
        <v>1452480.47</v>
      </c>
      <c r="V31" s="32">
        <v>2393533.9700000002</v>
      </c>
      <c r="W31" s="32">
        <v>2071231.4</v>
      </c>
      <c r="X31" s="32">
        <v>977713.96</v>
      </c>
      <c r="Y31" s="32">
        <v>6976773.4199999999</v>
      </c>
      <c r="Z31" s="32">
        <v>2629010.4300000002</v>
      </c>
      <c r="AA31" s="32">
        <v>4427330.3499999996</v>
      </c>
      <c r="AB31" s="32">
        <v>1189902.69</v>
      </c>
      <c r="AC31" s="2">
        <v>-0.33</v>
      </c>
      <c r="AD31" s="2">
        <v>-0.33</v>
      </c>
      <c r="AE31" s="2">
        <v>-0.33</v>
      </c>
      <c r="AF31" s="2">
        <v>-0.33</v>
      </c>
      <c r="AG31" s="2">
        <v>-0.33</v>
      </c>
      <c r="AH31" s="2">
        <v>-0.33</v>
      </c>
      <c r="AI31" s="2">
        <v>-0.33</v>
      </c>
      <c r="AJ31" s="2">
        <v>-0.33</v>
      </c>
      <c r="AK31" s="2">
        <v>-0.33</v>
      </c>
      <c r="AL31" s="2">
        <v>-0.33</v>
      </c>
      <c r="AM31" s="2">
        <v>-0.33</v>
      </c>
      <c r="AN31" s="2">
        <v>-0.33</v>
      </c>
      <c r="AO31" s="33">
        <v>-22848.35</v>
      </c>
      <c r="AP31" s="33">
        <v>-5906.28</v>
      </c>
      <c r="AQ31" s="33">
        <v>-7937.44</v>
      </c>
      <c r="AR31" s="33">
        <v>-2817.97</v>
      </c>
      <c r="AS31" s="33">
        <v>-4793.1899999999996</v>
      </c>
      <c r="AT31" s="33">
        <v>-7898.66</v>
      </c>
      <c r="AU31" s="33">
        <v>-6835.06</v>
      </c>
      <c r="AV31" s="33">
        <v>-3226.46</v>
      </c>
      <c r="AW31" s="33">
        <v>-23023.35</v>
      </c>
      <c r="AX31" s="33">
        <v>-8675.73</v>
      </c>
      <c r="AY31" s="33">
        <v>-14610.19</v>
      </c>
      <c r="AZ31" s="33">
        <v>-3926.68</v>
      </c>
      <c r="BA31" s="31">
        <f t="shared" si="14"/>
        <v>-2077.12</v>
      </c>
      <c r="BB31" s="31">
        <f t="shared" si="14"/>
        <v>-536.92999999999995</v>
      </c>
      <c r="BC31" s="31">
        <f t="shared" si="14"/>
        <v>-721.59</v>
      </c>
      <c r="BD31" s="31">
        <f t="shared" si="14"/>
        <v>-341.57</v>
      </c>
      <c r="BE31" s="31">
        <f t="shared" si="14"/>
        <v>-580.99</v>
      </c>
      <c r="BF31" s="31">
        <f t="shared" si="14"/>
        <v>-957.41</v>
      </c>
      <c r="BG31" s="31">
        <f t="shared" si="14"/>
        <v>0</v>
      </c>
      <c r="BH31" s="31">
        <f t="shared" si="14"/>
        <v>0</v>
      </c>
      <c r="BI31" s="31">
        <f t="shared" si="14"/>
        <v>0</v>
      </c>
      <c r="BJ31" s="31">
        <f t="shared" si="14"/>
        <v>-3154.81</v>
      </c>
      <c r="BK31" s="31">
        <f t="shared" si="14"/>
        <v>-5312.8</v>
      </c>
      <c r="BL31" s="31">
        <f t="shared" si="14"/>
        <v>-1427.88</v>
      </c>
      <c r="BM31" s="6">
        <f t="shared" ca="1" si="15"/>
        <v>-3.8600000000000002E-2</v>
      </c>
      <c r="BN31" s="6">
        <f t="shared" ca="1" si="15"/>
        <v>-3.8600000000000002E-2</v>
      </c>
      <c r="BO31" s="6">
        <f t="shared" ca="1" si="15"/>
        <v>-3.8600000000000002E-2</v>
      </c>
      <c r="BP31" s="6">
        <f t="shared" ca="1" si="15"/>
        <v>-3.8600000000000002E-2</v>
      </c>
      <c r="BQ31" s="6">
        <f t="shared" ca="1" si="15"/>
        <v>-3.8600000000000002E-2</v>
      </c>
      <c r="BR31" s="6">
        <f t="shared" ca="1" si="15"/>
        <v>-3.8600000000000002E-2</v>
      </c>
      <c r="BS31" s="6">
        <f t="shared" ca="1" si="15"/>
        <v>-3.8600000000000002E-2</v>
      </c>
      <c r="BT31" s="6">
        <f t="shared" ca="1" si="15"/>
        <v>-3.8600000000000002E-2</v>
      </c>
      <c r="BU31" s="6">
        <f t="shared" ca="1" si="15"/>
        <v>-3.8600000000000002E-2</v>
      </c>
      <c r="BV31" s="6">
        <f t="shared" ca="1" si="15"/>
        <v>-3.8600000000000002E-2</v>
      </c>
      <c r="BW31" s="6">
        <f t="shared" ca="1" si="15"/>
        <v>-3.8600000000000002E-2</v>
      </c>
      <c r="BX31" s="6">
        <f t="shared" ca="1" si="15"/>
        <v>-3.8600000000000002E-2</v>
      </c>
      <c r="BY31" s="31">
        <f t="shared" ca="1" si="19"/>
        <v>-267256.40999999997</v>
      </c>
      <c r="BZ31" s="31">
        <f t="shared" ca="1" si="19"/>
        <v>-69085.600000000006</v>
      </c>
      <c r="CA31" s="31">
        <f t="shared" ca="1" si="19"/>
        <v>-92844.01</v>
      </c>
      <c r="CB31" s="31">
        <f t="shared" ca="1" si="18"/>
        <v>-32961.71</v>
      </c>
      <c r="CC31" s="31">
        <f t="shared" ca="1" si="18"/>
        <v>-56065.75</v>
      </c>
      <c r="CD31" s="31">
        <f t="shared" ca="1" si="18"/>
        <v>-92390.41</v>
      </c>
      <c r="CE31" s="31">
        <f t="shared" ca="1" si="18"/>
        <v>-79949.53</v>
      </c>
      <c r="CF31" s="31">
        <f t="shared" ca="1" si="18"/>
        <v>-37739.760000000002</v>
      </c>
      <c r="CG31" s="31">
        <f t="shared" ca="1" si="18"/>
        <v>-269303.45</v>
      </c>
      <c r="CH31" s="31">
        <f t="shared" ca="1" si="18"/>
        <v>-101479.8</v>
      </c>
      <c r="CI31" s="31">
        <f t="shared" ca="1" si="18"/>
        <v>-170894.95</v>
      </c>
      <c r="CJ31" s="31">
        <f t="shared" ca="1" si="18"/>
        <v>-45930.239999999998</v>
      </c>
      <c r="CK31" s="32">
        <f t="shared" ca="1" si="16"/>
        <v>17309.349999999999</v>
      </c>
      <c r="CL31" s="32">
        <f t="shared" ca="1" si="16"/>
        <v>4474.46</v>
      </c>
      <c r="CM31" s="32">
        <f t="shared" ca="1" si="16"/>
        <v>6013.21</v>
      </c>
      <c r="CN31" s="32">
        <f t="shared" ca="1" si="16"/>
        <v>2134.83</v>
      </c>
      <c r="CO31" s="32">
        <f t="shared" ca="1" si="16"/>
        <v>3631.2</v>
      </c>
      <c r="CP31" s="32">
        <f t="shared" ca="1" si="16"/>
        <v>5983.83</v>
      </c>
      <c r="CQ31" s="32">
        <f t="shared" ca="1" si="16"/>
        <v>5178.08</v>
      </c>
      <c r="CR31" s="32">
        <f t="shared" ca="1" si="16"/>
        <v>2444.2800000000002</v>
      </c>
      <c r="CS31" s="32">
        <f t="shared" ca="1" si="16"/>
        <v>17441.93</v>
      </c>
      <c r="CT31" s="32">
        <f t="shared" ca="1" si="16"/>
        <v>6572.53</v>
      </c>
      <c r="CU31" s="32">
        <f t="shared" ca="1" si="16"/>
        <v>11068.33</v>
      </c>
      <c r="CV31" s="32">
        <f t="shared" ca="1" si="16"/>
        <v>2974.76</v>
      </c>
      <c r="CW31" s="31">
        <f t="shared" ca="1" si="17"/>
        <v>-225021.58999999997</v>
      </c>
      <c r="CX31" s="31">
        <f t="shared" ca="1" si="17"/>
        <v>-58167.930000000008</v>
      </c>
      <c r="CY31" s="31">
        <f t="shared" ca="1" si="17"/>
        <v>-78171.76999999999</v>
      </c>
      <c r="CZ31" s="31">
        <f t="shared" ca="1" si="17"/>
        <v>-27667.339999999997</v>
      </c>
      <c r="DA31" s="31">
        <f t="shared" ca="1" si="17"/>
        <v>-47060.37</v>
      </c>
      <c r="DB31" s="31">
        <f t="shared" ca="1" si="17"/>
        <v>-77550.509999999995</v>
      </c>
      <c r="DC31" s="31">
        <f t="shared" ca="1" si="17"/>
        <v>-67936.39</v>
      </c>
      <c r="DD31" s="31">
        <f t="shared" ca="1" si="17"/>
        <v>-32069.020000000004</v>
      </c>
      <c r="DE31" s="31">
        <f t="shared" ca="1" si="17"/>
        <v>-228838.17</v>
      </c>
      <c r="DF31" s="31">
        <f t="shared" ca="1" si="17"/>
        <v>-83076.73000000001</v>
      </c>
      <c r="DG31" s="31">
        <f t="shared" ca="1" si="17"/>
        <v>-139903.63000000003</v>
      </c>
      <c r="DH31" s="31">
        <f t="shared" ca="1" si="17"/>
        <v>-37600.92</v>
      </c>
      <c r="DI31" s="32">
        <f t="shared" ca="1" si="11"/>
        <v>-11251.08</v>
      </c>
      <c r="DJ31" s="32">
        <f t="shared" ca="1" si="11"/>
        <v>-2908.4</v>
      </c>
      <c r="DK31" s="32">
        <f t="shared" ca="1" si="11"/>
        <v>-3908.59</v>
      </c>
      <c r="DL31" s="32">
        <f t="shared" ca="1" si="11"/>
        <v>-1383.37</v>
      </c>
      <c r="DM31" s="32">
        <f t="shared" ca="1" si="11"/>
        <v>-2353.02</v>
      </c>
      <c r="DN31" s="32">
        <f t="shared" ca="1" si="11"/>
        <v>-3877.53</v>
      </c>
      <c r="DO31" s="32">
        <f t="shared" ca="1" si="11"/>
        <v>-3396.82</v>
      </c>
      <c r="DP31" s="32">
        <f t="shared" ca="1" si="11"/>
        <v>-1603.45</v>
      </c>
      <c r="DQ31" s="32">
        <f t="shared" ca="1" si="11"/>
        <v>-11441.91</v>
      </c>
      <c r="DR31" s="32">
        <f t="shared" ca="1" si="11"/>
        <v>-4153.84</v>
      </c>
      <c r="DS31" s="32">
        <f t="shared" ca="1" si="11"/>
        <v>-6995.18</v>
      </c>
      <c r="DT31" s="32">
        <f t="shared" ca="1" si="11"/>
        <v>-1880.05</v>
      </c>
      <c r="DU31" s="31">
        <f t="shared" ca="1" si="12"/>
        <v>-72495.25</v>
      </c>
      <c r="DV31" s="31">
        <f t="shared" ca="1" si="12"/>
        <v>-18604.11</v>
      </c>
      <c r="DW31" s="31">
        <f t="shared" ca="1" si="12"/>
        <v>-24837.119999999999</v>
      </c>
      <c r="DX31" s="31">
        <f t="shared" ca="1" si="12"/>
        <v>-8737.73</v>
      </c>
      <c r="DY31" s="31">
        <f t="shared" ca="1" si="12"/>
        <v>-14784.97</v>
      </c>
      <c r="DZ31" s="31">
        <f t="shared" ca="1" si="12"/>
        <v>-24232.33</v>
      </c>
      <c r="EA31" s="31">
        <f t="shared" ca="1" si="12"/>
        <v>-21116.51</v>
      </c>
      <c r="EB31" s="31">
        <f t="shared" ca="1" si="12"/>
        <v>-9913.4699999999993</v>
      </c>
      <c r="EC31" s="31">
        <f t="shared" ca="1" si="12"/>
        <v>-70351.820000000007</v>
      </c>
      <c r="ED31" s="31">
        <f t="shared" ca="1" si="12"/>
        <v>-25403.75</v>
      </c>
      <c r="EE31" s="31">
        <f t="shared" ca="1" si="12"/>
        <v>-42543.01</v>
      </c>
      <c r="EF31" s="31">
        <f t="shared" ca="1" si="12"/>
        <v>-11372.18</v>
      </c>
      <c r="EG31" s="32">
        <f t="shared" ca="1" si="13"/>
        <v>-308767.91999999993</v>
      </c>
      <c r="EH31" s="32">
        <f t="shared" ca="1" si="13"/>
        <v>-79680.44</v>
      </c>
      <c r="EI31" s="32">
        <f t="shared" ca="1" si="13"/>
        <v>-106917.47999999998</v>
      </c>
      <c r="EJ31" s="32">
        <f t="shared" ca="1" si="13"/>
        <v>-37788.439999999995</v>
      </c>
      <c r="EK31" s="32">
        <f t="shared" ca="1" si="13"/>
        <v>-64198.36</v>
      </c>
      <c r="EL31" s="32">
        <f t="shared" ca="1" si="13"/>
        <v>-105660.37</v>
      </c>
      <c r="EM31" s="32">
        <f t="shared" ca="1" si="13"/>
        <v>-92449.72</v>
      </c>
      <c r="EN31" s="32">
        <f t="shared" ca="1" si="13"/>
        <v>-43585.94</v>
      </c>
      <c r="EO31" s="32">
        <f t="shared" ca="1" si="13"/>
        <v>-310631.90000000002</v>
      </c>
      <c r="EP31" s="32">
        <f t="shared" ca="1" si="13"/>
        <v>-112634.32</v>
      </c>
      <c r="EQ31" s="32">
        <f t="shared" ca="1" si="13"/>
        <v>-189441.82000000004</v>
      </c>
      <c r="ER31" s="32">
        <f t="shared" ca="1" si="13"/>
        <v>-50853.15</v>
      </c>
    </row>
    <row r="32" spans="1:148">
      <c r="A32" t="s">
        <v>439</v>
      </c>
      <c r="B32" s="1" t="s">
        <v>35</v>
      </c>
      <c r="C32" t="str">
        <f t="shared" ca="1" si="1"/>
        <v>CES1/CES2</v>
      </c>
      <c r="D32" t="str">
        <f t="shared" ca="1" si="2"/>
        <v>Calgary Energy Centre #1</v>
      </c>
      <c r="E32" s="51">
        <v>20633.304</v>
      </c>
      <c r="F32" s="51">
        <v>15684.427600000001</v>
      </c>
      <c r="G32" s="51">
        <v>27674.072</v>
      </c>
      <c r="H32" s="51">
        <v>13721.9</v>
      </c>
      <c r="I32" s="51">
        <v>24222.923999999999</v>
      </c>
      <c r="J32" s="51">
        <v>42032.857799999998</v>
      </c>
      <c r="K32" s="51">
        <v>20830.416000000001</v>
      </c>
      <c r="L32" s="51">
        <v>8644.0400000000009</v>
      </c>
      <c r="M32" s="51">
        <v>43748.148000000001</v>
      </c>
      <c r="N32" s="51">
        <v>43918.341200000003</v>
      </c>
      <c r="O32" s="51">
        <v>47203.631999999998</v>
      </c>
      <c r="P32" s="51">
        <v>6898.28</v>
      </c>
      <c r="Q32" s="32">
        <v>4306484.45</v>
      </c>
      <c r="R32" s="32">
        <v>1052592.68</v>
      </c>
      <c r="S32" s="32">
        <v>1384879.03</v>
      </c>
      <c r="T32" s="32">
        <v>514771.13</v>
      </c>
      <c r="U32" s="32">
        <v>910730.1</v>
      </c>
      <c r="V32" s="32">
        <v>1652697.76</v>
      </c>
      <c r="W32" s="32">
        <v>1289165.58</v>
      </c>
      <c r="X32" s="32">
        <v>613964.28</v>
      </c>
      <c r="Y32" s="32">
        <v>4832052.79</v>
      </c>
      <c r="Z32" s="32">
        <v>1638502.95</v>
      </c>
      <c r="AA32" s="32">
        <v>2907792.21</v>
      </c>
      <c r="AB32" s="32">
        <v>680964.67</v>
      </c>
      <c r="AC32" s="2">
        <v>-0.33</v>
      </c>
      <c r="AD32" s="2">
        <v>-0.33</v>
      </c>
      <c r="AE32" s="2">
        <v>-0.33</v>
      </c>
      <c r="AF32" s="2">
        <v>-0.33</v>
      </c>
      <c r="AG32" s="2">
        <v>-0.33</v>
      </c>
      <c r="AH32" s="2">
        <v>-0.33</v>
      </c>
      <c r="AI32" s="2">
        <v>-0.33</v>
      </c>
      <c r="AJ32" s="2">
        <v>-0.33</v>
      </c>
      <c r="AK32" s="2">
        <v>-0.33</v>
      </c>
      <c r="AL32" s="2">
        <v>-0.33</v>
      </c>
      <c r="AM32" s="2">
        <v>-0.33</v>
      </c>
      <c r="AN32" s="2">
        <v>-0.33</v>
      </c>
      <c r="AO32" s="33">
        <v>-14211.4</v>
      </c>
      <c r="AP32" s="33">
        <v>-3473.56</v>
      </c>
      <c r="AQ32" s="33">
        <v>-4570.1000000000004</v>
      </c>
      <c r="AR32" s="33">
        <v>-1698.74</v>
      </c>
      <c r="AS32" s="33">
        <v>-3005.41</v>
      </c>
      <c r="AT32" s="33">
        <v>-5453.9</v>
      </c>
      <c r="AU32" s="33">
        <v>-4254.25</v>
      </c>
      <c r="AV32" s="33">
        <v>-2026.08</v>
      </c>
      <c r="AW32" s="33">
        <v>-15945.77</v>
      </c>
      <c r="AX32" s="33">
        <v>-5407.06</v>
      </c>
      <c r="AY32" s="33">
        <v>-9595.7099999999991</v>
      </c>
      <c r="AZ32" s="33">
        <v>-2247.1799999999998</v>
      </c>
      <c r="BA32" s="31">
        <f t="shared" si="14"/>
        <v>-1291.95</v>
      </c>
      <c r="BB32" s="31">
        <f t="shared" si="14"/>
        <v>-315.77999999999997</v>
      </c>
      <c r="BC32" s="31">
        <f t="shared" si="14"/>
        <v>-415.46</v>
      </c>
      <c r="BD32" s="31">
        <f t="shared" si="14"/>
        <v>-205.91</v>
      </c>
      <c r="BE32" s="31">
        <f t="shared" si="14"/>
        <v>-364.29</v>
      </c>
      <c r="BF32" s="31">
        <f t="shared" si="14"/>
        <v>-661.08</v>
      </c>
      <c r="BG32" s="31">
        <f t="shared" si="14"/>
        <v>0</v>
      </c>
      <c r="BH32" s="31">
        <f t="shared" si="14"/>
        <v>0</v>
      </c>
      <c r="BI32" s="31">
        <f t="shared" si="14"/>
        <v>0</v>
      </c>
      <c r="BJ32" s="31">
        <f t="shared" si="14"/>
        <v>-1966.2</v>
      </c>
      <c r="BK32" s="31">
        <f t="shared" si="14"/>
        <v>-3489.35</v>
      </c>
      <c r="BL32" s="31">
        <f t="shared" si="14"/>
        <v>-817.16</v>
      </c>
      <c r="BM32" s="6">
        <f t="shared" ca="1" si="15"/>
        <v>-3.8600000000000002E-2</v>
      </c>
      <c r="BN32" s="6">
        <f t="shared" ca="1" si="15"/>
        <v>-3.8600000000000002E-2</v>
      </c>
      <c r="BO32" s="6">
        <f t="shared" ca="1" si="15"/>
        <v>-3.8600000000000002E-2</v>
      </c>
      <c r="BP32" s="6">
        <f t="shared" ca="1" si="15"/>
        <v>-3.8600000000000002E-2</v>
      </c>
      <c r="BQ32" s="6">
        <f t="shared" ca="1" si="15"/>
        <v>-3.8600000000000002E-2</v>
      </c>
      <c r="BR32" s="6">
        <f t="shared" ca="1" si="15"/>
        <v>-3.8600000000000002E-2</v>
      </c>
      <c r="BS32" s="6">
        <f t="shared" ca="1" si="15"/>
        <v>-3.8600000000000002E-2</v>
      </c>
      <c r="BT32" s="6">
        <f t="shared" ca="1" si="15"/>
        <v>-3.8600000000000002E-2</v>
      </c>
      <c r="BU32" s="6">
        <f t="shared" ca="1" si="15"/>
        <v>-3.8600000000000002E-2</v>
      </c>
      <c r="BV32" s="6">
        <f t="shared" ca="1" si="15"/>
        <v>-3.8600000000000002E-2</v>
      </c>
      <c r="BW32" s="6">
        <f t="shared" ca="1" si="15"/>
        <v>-3.8600000000000002E-2</v>
      </c>
      <c r="BX32" s="6">
        <f t="shared" ca="1" si="15"/>
        <v>-3.8600000000000002E-2</v>
      </c>
      <c r="BY32" s="31">
        <f t="shared" ca="1" si="19"/>
        <v>-166230.29999999999</v>
      </c>
      <c r="BZ32" s="31">
        <f t="shared" ca="1" si="19"/>
        <v>-40630.080000000002</v>
      </c>
      <c r="CA32" s="31">
        <f t="shared" ca="1" si="19"/>
        <v>-53456.33</v>
      </c>
      <c r="CB32" s="31">
        <f t="shared" ca="1" si="18"/>
        <v>-19870.169999999998</v>
      </c>
      <c r="CC32" s="31">
        <f t="shared" ca="1" si="18"/>
        <v>-35154.18</v>
      </c>
      <c r="CD32" s="31">
        <f t="shared" ca="1" si="18"/>
        <v>-63794.13</v>
      </c>
      <c r="CE32" s="31">
        <f t="shared" ca="1" si="18"/>
        <v>-49761.79</v>
      </c>
      <c r="CF32" s="31">
        <f t="shared" ca="1" si="18"/>
        <v>-23699.02</v>
      </c>
      <c r="CG32" s="31">
        <f t="shared" ca="1" si="18"/>
        <v>-186517.24</v>
      </c>
      <c r="CH32" s="31">
        <f t="shared" ca="1" si="18"/>
        <v>-63246.21</v>
      </c>
      <c r="CI32" s="31">
        <f t="shared" ca="1" si="18"/>
        <v>-112240.78</v>
      </c>
      <c r="CJ32" s="31">
        <f t="shared" ca="1" si="18"/>
        <v>-26285.24</v>
      </c>
      <c r="CK32" s="32">
        <f t="shared" ca="1" si="16"/>
        <v>10766.21</v>
      </c>
      <c r="CL32" s="32">
        <f t="shared" ca="1" si="16"/>
        <v>2631.48</v>
      </c>
      <c r="CM32" s="32">
        <f t="shared" ca="1" si="16"/>
        <v>3462.2</v>
      </c>
      <c r="CN32" s="32">
        <f t="shared" ca="1" si="16"/>
        <v>1286.93</v>
      </c>
      <c r="CO32" s="32">
        <f t="shared" ca="1" si="16"/>
        <v>2276.83</v>
      </c>
      <c r="CP32" s="32">
        <f t="shared" ca="1" si="16"/>
        <v>4131.74</v>
      </c>
      <c r="CQ32" s="32">
        <f t="shared" ca="1" si="16"/>
        <v>3222.91</v>
      </c>
      <c r="CR32" s="32">
        <f t="shared" ca="1" si="16"/>
        <v>1534.91</v>
      </c>
      <c r="CS32" s="32">
        <f t="shared" ca="1" si="16"/>
        <v>12080.13</v>
      </c>
      <c r="CT32" s="32">
        <f t="shared" ca="1" si="16"/>
        <v>4096.26</v>
      </c>
      <c r="CU32" s="32">
        <f t="shared" ca="1" si="16"/>
        <v>7269.48</v>
      </c>
      <c r="CV32" s="32">
        <f t="shared" ca="1" si="16"/>
        <v>1702.41</v>
      </c>
      <c r="CW32" s="31">
        <f t="shared" ca="1" si="17"/>
        <v>-139960.74</v>
      </c>
      <c r="CX32" s="31">
        <f t="shared" ca="1" si="17"/>
        <v>-34209.26</v>
      </c>
      <c r="CY32" s="31">
        <f t="shared" ca="1" si="17"/>
        <v>-45008.570000000007</v>
      </c>
      <c r="CZ32" s="31">
        <f t="shared" ca="1" si="17"/>
        <v>-16678.589999999997</v>
      </c>
      <c r="DA32" s="31">
        <f t="shared" ca="1" si="17"/>
        <v>-29507.649999999998</v>
      </c>
      <c r="DB32" s="31">
        <f t="shared" ca="1" si="17"/>
        <v>-53547.409999999996</v>
      </c>
      <c r="DC32" s="31">
        <f t="shared" ca="1" si="17"/>
        <v>-42284.630000000005</v>
      </c>
      <c r="DD32" s="31">
        <f t="shared" ca="1" si="17"/>
        <v>-20138.03</v>
      </c>
      <c r="DE32" s="31">
        <f t="shared" ca="1" si="17"/>
        <v>-158491.34</v>
      </c>
      <c r="DF32" s="31">
        <f t="shared" ca="1" si="17"/>
        <v>-51776.69</v>
      </c>
      <c r="DG32" s="31">
        <f t="shared" ca="1" si="17"/>
        <v>-91886.239999999991</v>
      </c>
      <c r="DH32" s="31">
        <f t="shared" ca="1" si="17"/>
        <v>-21518.49</v>
      </c>
      <c r="DI32" s="32">
        <f t="shared" ca="1" si="11"/>
        <v>-6998.04</v>
      </c>
      <c r="DJ32" s="32">
        <f t="shared" ca="1" si="11"/>
        <v>-1710.46</v>
      </c>
      <c r="DK32" s="32">
        <f t="shared" ca="1" si="11"/>
        <v>-2250.4299999999998</v>
      </c>
      <c r="DL32" s="32">
        <f t="shared" ca="1" si="11"/>
        <v>-833.93</v>
      </c>
      <c r="DM32" s="32">
        <f t="shared" ca="1" si="11"/>
        <v>-1475.38</v>
      </c>
      <c r="DN32" s="32">
        <f t="shared" ca="1" si="11"/>
        <v>-2677.37</v>
      </c>
      <c r="DO32" s="32">
        <f t="shared" ca="1" si="11"/>
        <v>-2114.23</v>
      </c>
      <c r="DP32" s="32">
        <f t="shared" ca="1" si="11"/>
        <v>-1006.9</v>
      </c>
      <c r="DQ32" s="32">
        <f t="shared" ca="1" si="11"/>
        <v>-7924.57</v>
      </c>
      <c r="DR32" s="32">
        <f t="shared" ca="1" si="11"/>
        <v>-2588.83</v>
      </c>
      <c r="DS32" s="32">
        <f t="shared" ca="1" si="11"/>
        <v>-4594.3100000000004</v>
      </c>
      <c r="DT32" s="32">
        <f t="shared" ca="1" si="11"/>
        <v>-1075.92</v>
      </c>
      <c r="DU32" s="31">
        <f t="shared" ca="1" si="12"/>
        <v>-45091.18</v>
      </c>
      <c r="DV32" s="31">
        <f t="shared" ca="1" si="12"/>
        <v>-10941.3</v>
      </c>
      <c r="DW32" s="31">
        <f t="shared" ca="1" si="12"/>
        <v>-14300.35</v>
      </c>
      <c r="DX32" s="31">
        <f t="shared" ca="1" si="12"/>
        <v>-5267.33</v>
      </c>
      <c r="DY32" s="31">
        <f t="shared" ca="1" si="12"/>
        <v>-9270.42</v>
      </c>
      <c r="DZ32" s="31">
        <f t="shared" ca="1" si="12"/>
        <v>-16732.04</v>
      </c>
      <c r="EA32" s="31">
        <f t="shared" ca="1" si="12"/>
        <v>-13143.24</v>
      </c>
      <c r="EB32" s="31">
        <f t="shared" ca="1" si="12"/>
        <v>-6225.25</v>
      </c>
      <c r="EC32" s="31">
        <f t="shared" ca="1" si="12"/>
        <v>-48725.07</v>
      </c>
      <c r="ED32" s="31">
        <f t="shared" ca="1" si="12"/>
        <v>-15832.62</v>
      </c>
      <c r="EE32" s="31">
        <f t="shared" ca="1" si="12"/>
        <v>-27941.5</v>
      </c>
      <c r="EF32" s="31">
        <f t="shared" ca="1" si="12"/>
        <v>-6508.14</v>
      </c>
      <c r="EG32" s="32">
        <f t="shared" ca="1" si="13"/>
        <v>-192049.96</v>
      </c>
      <c r="EH32" s="32">
        <f t="shared" ca="1" si="13"/>
        <v>-46861.020000000004</v>
      </c>
      <c r="EI32" s="32">
        <f t="shared" ca="1" si="13"/>
        <v>-61559.350000000006</v>
      </c>
      <c r="EJ32" s="32">
        <f t="shared" ca="1" si="13"/>
        <v>-22779.85</v>
      </c>
      <c r="EK32" s="32">
        <f t="shared" ca="1" si="13"/>
        <v>-40253.449999999997</v>
      </c>
      <c r="EL32" s="32">
        <f t="shared" ca="1" si="13"/>
        <v>-72956.820000000007</v>
      </c>
      <c r="EM32" s="32">
        <f t="shared" ca="1" si="13"/>
        <v>-57542.100000000006</v>
      </c>
      <c r="EN32" s="32">
        <f t="shared" ca="1" si="13"/>
        <v>-27370.18</v>
      </c>
      <c r="EO32" s="32">
        <f t="shared" ca="1" si="13"/>
        <v>-215140.98</v>
      </c>
      <c r="EP32" s="32">
        <f t="shared" ca="1" si="13"/>
        <v>-70198.14</v>
      </c>
      <c r="EQ32" s="32">
        <f t="shared" ca="1" si="13"/>
        <v>-124422.04999999999</v>
      </c>
      <c r="ER32" s="32">
        <f t="shared" ca="1" si="13"/>
        <v>-29102.550000000003</v>
      </c>
    </row>
    <row r="33" spans="1:148">
      <c r="A33" t="s">
        <v>540</v>
      </c>
      <c r="B33" s="1" t="s">
        <v>364</v>
      </c>
      <c r="C33" t="str">
        <f t="shared" ca="1" si="1"/>
        <v>BCHIMP</v>
      </c>
      <c r="D33" t="str">
        <f t="shared" ca="1" si="2"/>
        <v>Alberta-BC Intertie - Import</v>
      </c>
      <c r="E33" s="51">
        <v>2803</v>
      </c>
      <c r="F33" s="51">
        <v>105</v>
      </c>
      <c r="G33" s="51">
        <v>112</v>
      </c>
      <c r="H33" s="51">
        <v>76</v>
      </c>
      <c r="I33" s="51">
        <v>50</v>
      </c>
      <c r="J33" s="51">
        <v>100</v>
      </c>
      <c r="K33" s="51">
        <v>150</v>
      </c>
      <c r="L33" s="51">
        <v>675</v>
      </c>
      <c r="O33" s="51">
        <v>25</v>
      </c>
      <c r="P33" s="51">
        <v>200</v>
      </c>
      <c r="Q33" s="32">
        <v>179964.19</v>
      </c>
      <c r="R33" s="32">
        <v>6742.45</v>
      </c>
      <c r="S33" s="32">
        <v>6581</v>
      </c>
      <c r="T33" s="32">
        <v>2332.3000000000002</v>
      </c>
      <c r="U33" s="32">
        <v>3435.5</v>
      </c>
      <c r="V33" s="32">
        <v>5404.75</v>
      </c>
      <c r="W33" s="32">
        <v>6010</v>
      </c>
      <c r="X33" s="32">
        <v>38036.5</v>
      </c>
      <c r="Y33" s="32"/>
      <c r="Z33" s="32"/>
      <c r="AA33" s="32">
        <v>846.25</v>
      </c>
      <c r="AB33" s="32">
        <v>10782.25</v>
      </c>
      <c r="AC33" s="2">
        <v>0.16</v>
      </c>
      <c r="AD33" s="2">
        <v>0.16</v>
      </c>
      <c r="AE33" s="2">
        <v>0.16</v>
      </c>
      <c r="AF33" s="2">
        <v>0.16</v>
      </c>
      <c r="AG33" s="2">
        <v>0.16</v>
      </c>
      <c r="AH33" s="2">
        <v>0.16</v>
      </c>
      <c r="AI33" s="2">
        <v>0.16</v>
      </c>
      <c r="AJ33" s="2">
        <v>0.16</v>
      </c>
      <c r="AM33" s="2">
        <v>0.16</v>
      </c>
      <c r="AN33" s="2">
        <v>0.16</v>
      </c>
      <c r="AO33" s="33">
        <v>287.94</v>
      </c>
      <c r="AP33" s="33">
        <v>10.79</v>
      </c>
      <c r="AQ33" s="33">
        <v>10.53</v>
      </c>
      <c r="AR33" s="33">
        <v>3.73</v>
      </c>
      <c r="AS33" s="33">
        <v>5.5</v>
      </c>
      <c r="AT33" s="33">
        <v>8.65</v>
      </c>
      <c r="AU33" s="33">
        <v>9.6199999999999992</v>
      </c>
      <c r="AV33" s="33">
        <v>60.86</v>
      </c>
      <c r="AW33" s="33"/>
      <c r="AX33" s="33"/>
      <c r="AY33" s="33">
        <v>1.35</v>
      </c>
      <c r="AZ33" s="33">
        <v>17.25</v>
      </c>
      <c r="BA33" s="31">
        <f t="shared" si="14"/>
        <v>-53.99</v>
      </c>
      <c r="BB33" s="31">
        <f t="shared" si="14"/>
        <v>-2.02</v>
      </c>
      <c r="BC33" s="31">
        <f t="shared" si="14"/>
        <v>-1.97</v>
      </c>
      <c r="BD33" s="31">
        <f t="shared" si="14"/>
        <v>-0.93</v>
      </c>
      <c r="BE33" s="31">
        <f t="shared" si="14"/>
        <v>-1.37</v>
      </c>
      <c r="BF33" s="31">
        <f t="shared" si="14"/>
        <v>-2.16</v>
      </c>
      <c r="BG33" s="31">
        <f t="shared" si="14"/>
        <v>0</v>
      </c>
      <c r="BH33" s="31">
        <f t="shared" si="14"/>
        <v>0</v>
      </c>
      <c r="BI33" s="31">
        <f t="shared" si="14"/>
        <v>0</v>
      </c>
      <c r="BJ33" s="31">
        <f t="shared" si="14"/>
        <v>0</v>
      </c>
      <c r="BK33" s="31">
        <f t="shared" si="14"/>
        <v>-1.02</v>
      </c>
      <c r="BL33" s="31">
        <f t="shared" si="14"/>
        <v>-12.94</v>
      </c>
      <c r="BM33" s="6">
        <f t="shared" ca="1" si="15"/>
        <v>-1.5900000000000001E-2</v>
      </c>
      <c r="BN33" s="6">
        <f t="shared" ca="1" si="15"/>
        <v>-1.5900000000000001E-2</v>
      </c>
      <c r="BO33" s="6">
        <f t="shared" ca="1" si="15"/>
        <v>-1.5900000000000001E-2</v>
      </c>
      <c r="BP33" s="6">
        <f t="shared" ca="1" si="15"/>
        <v>-1.5900000000000001E-2</v>
      </c>
      <c r="BQ33" s="6">
        <f t="shared" ca="1" si="15"/>
        <v>-1.5900000000000001E-2</v>
      </c>
      <c r="BR33" s="6">
        <f t="shared" ca="1" si="15"/>
        <v>-1.5900000000000001E-2</v>
      </c>
      <c r="BS33" s="6">
        <f t="shared" ca="1" si="15"/>
        <v>-1.5900000000000001E-2</v>
      </c>
      <c r="BT33" s="6">
        <f t="shared" ca="1" si="15"/>
        <v>-1.5900000000000001E-2</v>
      </c>
      <c r="BU33" s="6">
        <f t="shared" ca="1" si="15"/>
        <v>-1.5900000000000001E-2</v>
      </c>
      <c r="BV33" s="6">
        <f t="shared" ca="1" si="15"/>
        <v>-1.5900000000000001E-2</v>
      </c>
      <c r="BW33" s="6">
        <f t="shared" ca="1" si="15"/>
        <v>-1.5900000000000001E-2</v>
      </c>
      <c r="BX33" s="6">
        <f t="shared" ca="1" si="15"/>
        <v>-1.5900000000000001E-2</v>
      </c>
      <c r="BY33" s="31">
        <f t="shared" ca="1" si="19"/>
        <v>-2861.43</v>
      </c>
      <c r="BZ33" s="31">
        <f t="shared" ca="1" si="19"/>
        <v>-107.2</v>
      </c>
      <c r="CA33" s="31">
        <f t="shared" ca="1" si="19"/>
        <v>-104.64</v>
      </c>
      <c r="CB33" s="31">
        <f t="shared" ca="1" si="18"/>
        <v>-37.08</v>
      </c>
      <c r="CC33" s="31">
        <f t="shared" ca="1" si="18"/>
        <v>-54.62</v>
      </c>
      <c r="CD33" s="31">
        <f t="shared" ca="1" si="18"/>
        <v>-85.94</v>
      </c>
      <c r="CE33" s="31">
        <f t="shared" ca="1" si="18"/>
        <v>-95.56</v>
      </c>
      <c r="CF33" s="31">
        <f t="shared" ca="1" si="18"/>
        <v>-604.78</v>
      </c>
      <c r="CG33" s="31">
        <f t="shared" ca="1" si="18"/>
        <v>0</v>
      </c>
      <c r="CH33" s="31">
        <f t="shared" ca="1" si="18"/>
        <v>0</v>
      </c>
      <c r="CI33" s="31">
        <f t="shared" ca="1" si="18"/>
        <v>-13.46</v>
      </c>
      <c r="CJ33" s="31">
        <f t="shared" ca="1" si="18"/>
        <v>-171.44</v>
      </c>
      <c r="CK33" s="32">
        <f t="shared" ca="1" si="16"/>
        <v>449.91</v>
      </c>
      <c r="CL33" s="32">
        <f t="shared" ca="1" si="16"/>
        <v>16.86</v>
      </c>
      <c r="CM33" s="32">
        <f t="shared" ca="1" si="16"/>
        <v>16.45</v>
      </c>
      <c r="CN33" s="32">
        <f t="shared" ca="1" si="16"/>
        <v>5.83</v>
      </c>
      <c r="CO33" s="32">
        <f t="shared" ca="1" si="16"/>
        <v>8.59</v>
      </c>
      <c r="CP33" s="32">
        <f t="shared" ca="1" si="16"/>
        <v>13.51</v>
      </c>
      <c r="CQ33" s="32">
        <f t="shared" ca="1" si="16"/>
        <v>15.03</v>
      </c>
      <c r="CR33" s="32">
        <f t="shared" ca="1" si="16"/>
        <v>95.09</v>
      </c>
      <c r="CS33" s="32">
        <f t="shared" ca="1" si="16"/>
        <v>0</v>
      </c>
      <c r="CT33" s="32">
        <f t="shared" ca="1" si="16"/>
        <v>0</v>
      </c>
      <c r="CU33" s="32">
        <f t="shared" ca="1" si="16"/>
        <v>2.12</v>
      </c>
      <c r="CV33" s="32">
        <f t="shared" ca="1" si="16"/>
        <v>26.96</v>
      </c>
      <c r="CW33" s="31">
        <f t="shared" ca="1" si="17"/>
        <v>-2645.4700000000003</v>
      </c>
      <c r="CX33" s="31">
        <f t="shared" ca="1" si="17"/>
        <v>-99.11</v>
      </c>
      <c r="CY33" s="31">
        <f t="shared" ca="1" si="17"/>
        <v>-96.75</v>
      </c>
      <c r="CZ33" s="31">
        <f t="shared" ca="1" si="17"/>
        <v>-34.049999999999997</v>
      </c>
      <c r="DA33" s="31">
        <f t="shared" ca="1" si="17"/>
        <v>-50.160000000000004</v>
      </c>
      <c r="DB33" s="31">
        <f t="shared" ca="1" si="17"/>
        <v>-78.92</v>
      </c>
      <c r="DC33" s="31">
        <f t="shared" ca="1" si="17"/>
        <v>-90.15</v>
      </c>
      <c r="DD33" s="31">
        <f t="shared" ca="1" si="17"/>
        <v>-570.54999999999995</v>
      </c>
      <c r="DE33" s="31">
        <f t="shared" ca="1" si="17"/>
        <v>0</v>
      </c>
      <c r="DF33" s="31">
        <f t="shared" ca="1" si="17"/>
        <v>0</v>
      </c>
      <c r="DG33" s="31">
        <f t="shared" ca="1" si="17"/>
        <v>-11.67</v>
      </c>
      <c r="DH33" s="31">
        <f t="shared" ca="1" si="17"/>
        <v>-148.79</v>
      </c>
      <c r="DI33" s="32">
        <f t="shared" ca="1" si="11"/>
        <v>-132.27000000000001</v>
      </c>
      <c r="DJ33" s="32">
        <f t="shared" ca="1" si="11"/>
        <v>-4.96</v>
      </c>
      <c r="DK33" s="32">
        <f t="shared" ca="1" si="11"/>
        <v>-4.84</v>
      </c>
      <c r="DL33" s="32">
        <f t="shared" ca="1" si="11"/>
        <v>-1.7</v>
      </c>
      <c r="DM33" s="32">
        <f t="shared" ca="1" si="11"/>
        <v>-2.5099999999999998</v>
      </c>
      <c r="DN33" s="32">
        <f t="shared" ca="1" si="11"/>
        <v>-3.95</v>
      </c>
      <c r="DO33" s="32">
        <f t="shared" ca="1" si="11"/>
        <v>-4.51</v>
      </c>
      <c r="DP33" s="32">
        <f t="shared" ca="1" si="11"/>
        <v>-28.53</v>
      </c>
      <c r="DQ33" s="32">
        <f t="shared" ca="1" si="11"/>
        <v>0</v>
      </c>
      <c r="DR33" s="32">
        <f t="shared" ca="1" si="11"/>
        <v>0</v>
      </c>
      <c r="DS33" s="32">
        <f t="shared" ca="1" si="11"/>
        <v>-0.57999999999999996</v>
      </c>
      <c r="DT33" s="32">
        <f t="shared" ca="1" si="11"/>
        <v>-7.44</v>
      </c>
      <c r="DU33" s="31">
        <f t="shared" ca="1" si="12"/>
        <v>-852.29</v>
      </c>
      <c r="DV33" s="31">
        <f t="shared" ca="1" si="12"/>
        <v>-31.7</v>
      </c>
      <c r="DW33" s="31">
        <f t="shared" ca="1" si="12"/>
        <v>-30.74</v>
      </c>
      <c r="DX33" s="31">
        <f t="shared" ca="1" si="12"/>
        <v>-10.75</v>
      </c>
      <c r="DY33" s="31">
        <f t="shared" ca="1" si="12"/>
        <v>-15.76</v>
      </c>
      <c r="DZ33" s="31">
        <f t="shared" ca="1" si="12"/>
        <v>-24.66</v>
      </c>
      <c r="EA33" s="31">
        <f t="shared" ca="1" si="12"/>
        <v>-28.02</v>
      </c>
      <c r="EB33" s="31">
        <f t="shared" ca="1" si="12"/>
        <v>-176.37</v>
      </c>
      <c r="EC33" s="31">
        <f t="shared" ca="1" si="12"/>
        <v>0</v>
      </c>
      <c r="ED33" s="31">
        <f t="shared" ca="1" si="12"/>
        <v>0</v>
      </c>
      <c r="EE33" s="31">
        <f t="shared" ca="1" si="12"/>
        <v>-3.55</v>
      </c>
      <c r="EF33" s="31">
        <f t="shared" ca="1" si="12"/>
        <v>-45</v>
      </c>
      <c r="EG33" s="32">
        <f t="shared" ca="1" si="13"/>
        <v>-3630.03</v>
      </c>
      <c r="EH33" s="32">
        <f t="shared" ca="1" si="13"/>
        <v>-135.76999999999998</v>
      </c>
      <c r="EI33" s="32">
        <f t="shared" ca="1" si="13"/>
        <v>-132.33000000000001</v>
      </c>
      <c r="EJ33" s="32">
        <f t="shared" ca="1" si="13"/>
        <v>-46.5</v>
      </c>
      <c r="EK33" s="32">
        <f t="shared" ca="1" si="13"/>
        <v>-68.430000000000007</v>
      </c>
      <c r="EL33" s="32">
        <f t="shared" ca="1" si="13"/>
        <v>-107.53</v>
      </c>
      <c r="EM33" s="32">
        <f t="shared" ca="1" si="13"/>
        <v>-122.68</v>
      </c>
      <c r="EN33" s="32">
        <f t="shared" ca="1" si="13"/>
        <v>-775.44999999999993</v>
      </c>
      <c r="EO33" s="32">
        <f t="shared" ca="1" si="13"/>
        <v>0</v>
      </c>
      <c r="EP33" s="32">
        <f t="shared" ca="1" si="13"/>
        <v>0</v>
      </c>
      <c r="EQ33" s="32">
        <f t="shared" ca="1" si="13"/>
        <v>-15.8</v>
      </c>
      <c r="ER33" s="32">
        <f t="shared" ca="1" si="13"/>
        <v>-201.23</v>
      </c>
    </row>
    <row r="34" spans="1:148">
      <c r="A34" t="s">
        <v>440</v>
      </c>
      <c r="B34" s="1" t="s">
        <v>44</v>
      </c>
      <c r="C34" t="str">
        <f t="shared" ca="1" si="1"/>
        <v>CMH1</v>
      </c>
      <c r="D34" t="str">
        <f t="shared" ca="1" si="2"/>
        <v>City of Medicine Hat</v>
      </c>
      <c r="E34" s="51">
        <v>4629.1959999999999</v>
      </c>
      <c r="F34" s="51">
        <v>5896.5653000000002</v>
      </c>
      <c r="G34" s="51">
        <v>3779.4582</v>
      </c>
      <c r="H34" s="51">
        <v>3285.9484000000002</v>
      </c>
      <c r="I34" s="51">
        <v>4641.7620999999999</v>
      </c>
      <c r="J34" s="51">
        <v>5154.2898999999998</v>
      </c>
      <c r="K34" s="51">
        <v>12922.8006</v>
      </c>
      <c r="L34" s="51">
        <v>11550.8244</v>
      </c>
      <c r="M34" s="51">
        <v>8051.8307000000004</v>
      </c>
      <c r="N34" s="51">
        <v>7810.8074999999999</v>
      </c>
      <c r="O34" s="51">
        <v>15071.876099999999</v>
      </c>
      <c r="P34" s="51">
        <v>10190.9805</v>
      </c>
      <c r="Q34" s="32">
        <v>1010811.03</v>
      </c>
      <c r="R34" s="32">
        <v>376502.14</v>
      </c>
      <c r="S34" s="32">
        <v>269950.24</v>
      </c>
      <c r="T34" s="32">
        <v>198904.45</v>
      </c>
      <c r="U34" s="32">
        <v>235698.19</v>
      </c>
      <c r="V34" s="32">
        <v>317199.65999999997</v>
      </c>
      <c r="W34" s="32">
        <v>728101.32</v>
      </c>
      <c r="X34" s="32">
        <v>586686.31000000006</v>
      </c>
      <c r="Y34" s="32">
        <v>856466.93</v>
      </c>
      <c r="Z34" s="32">
        <v>355448.15</v>
      </c>
      <c r="AA34" s="32">
        <v>1031546.86</v>
      </c>
      <c r="AB34" s="32">
        <v>961113.37</v>
      </c>
      <c r="AC34" s="2">
        <v>-0.32</v>
      </c>
      <c r="AD34" s="2">
        <v>-0.32</v>
      </c>
      <c r="AE34" s="2">
        <v>-0.32</v>
      </c>
      <c r="AF34" s="2">
        <v>-0.32</v>
      </c>
      <c r="AG34" s="2">
        <v>-0.32</v>
      </c>
      <c r="AH34" s="2">
        <v>-0.32</v>
      </c>
      <c r="AI34" s="2">
        <v>-0.32</v>
      </c>
      <c r="AJ34" s="2">
        <v>-0.32</v>
      </c>
      <c r="AK34" s="2">
        <v>-0.32</v>
      </c>
      <c r="AL34" s="2">
        <v>-0.32</v>
      </c>
      <c r="AM34" s="2">
        <v>-0.32</v>
      </c>
      <c r="AN34" s="2">
        <v>-0.32</v>
      </c>
      <c r="AO34" s="33">
        <v>-3234.6</v>
      </c>
      <c r="AP34" s="33">
        <v>-1204.81</v>
      </c>
      <c r="AQ34" s="33">
        <v>-863.84</v>
      </c>
      <c r="AR34" s="33">
        <v>-636.49</v>
      </c>
      <c r="AS34" s="33">
        <v>-754.23</v>
      </c>
      <c r="AT34" s="33">
        <v>-1015.04</v>
      </c>
      <c r="AU34" s="33">
        <v>-2329.92</v>
      </c>
      <c r="AV34" s="33">
        <v>-1877.4</v>
      </c>
      <c r="AW34" s="33">
        <v>-2740.69</v>
      </c>
      <c r="AX34" s="33">
        <v>-1137.43</v>
      </c>
      <c r="AY34" s="33">
        <v>-3300.95</v>
      </c>
      <c r="AZ34" s="33">
        <v>-3075.56</v>
      </c>
      <c r="BA34" s="31">
        <f t="shared" si="14"/>
        <v>-303.24</v>
      </c>
      <c r="BB34" s="31">
        <f t="shared" si="14"/>
        <v>-112.95</v>
      </c>
      <c r="BC34" s="31">
        <f t="shared" si="14"/>
        <v>-80.989999999999995</v>
      </c>
      <c r="BD34" s="31">
        <f t="shared" si="14"/>
        <v>-79.56</v>
      </c>
      <c r="BE34" s="31">
        <f t="shared" si="14"/>
        <v>-94.28</v>
      </c>
      <c r="BF34" s="31">
        <f t="shared" si="14"/>
        <v>-126.88</v>
      </c>
      <c r="BG34" s="31">
        <f t="shared" si="14"/>
        <v>0</v>
      </c>
      <c r="BH34" s="31">
        <f t="shared" si="14"/>
        <v>0</v>
      </c>
      <c r="BI34" s="31">
        <f t="shared" si="14"/>
        <v>0</v>
      </c>
      <c r="BJ34" s="31">
        <f t="shared" si="14"/>
        <v>-426.54</v>
      </c>
      <c r="BK34" s="31">
        <f t="shared" si="14"/>
        <v>-1237.8599999999999</v>
      </c>
      <c r="BL34" s="31">
        <f t="shared" si="14"/>
        <v>-1153.3399999999999</v>
      </c>
      <c r="BM34" s="6">
        <f t="shared" ca="1" si="15"/>
        <v>-4.2500000000000003E-2</v>
      </c>
      <c r="BN34" s="6">
        <f t="shared" ca="1" si="15"/>
        <v>-4.2500000000000003E-2</v>
      </c>
      <c r="BO34" s="6">
        <f t="shared" ca="1" si="15"/>
        <v>-4.2500000000000003E-2</v>
      </c>
      <c r="BP34" s="6">
        <f t="shared" ca="1" si="15"/>
        <v>-4.2500000000000003E-2</v>
      </c>
      <c r="BQ34" s="6">
        <f t="shared" ca="1" si="15"/>
        <v>-4.2500000000000003E-2</v>
      </c>
      <c r="BR34" s="6">
        <f t="shared" ca="1" si="15"/>
        <v>-4.2500000000000003E-2</v>
      </c>
      <c r="BS34" s="6">
        <f t="shared" ca="1" si="15"/>
        <v>-4.2500000000000003E-2</v>
      </c>
      <c r="BT34" s="6">
        <f t="shared" ca="1" si="15"/>
        <v>-4.2500000000000003E-2</v>
      </c>
      <c r="BU34" s="6">
        <f t="shared" ca="1" si="15"/>
        <v>-4.2500000000000003E-2</v>
      </c>
      <c r="BV34" s="6">
        <f t="shared" ca="1" si="15"/>
        <v>-4.2500000000000003E-2</v>
      </c>
      <c r="BW34" s="6">
        <f t="shared" ca="1" si="15"/>
        <v>-4.2500000000000003E-2</v>
      </c>
      <c r="BX34" s="6">
        <f t="shared" ca="1" si="15"/>
        <v>-4.2500000000000003E-2</v>
      </c>
      <c r="BY34" s="31">
        <f t="shared" ca="1" si="19"/>
        <v>-42959.47</v>
      </c>
      <c r="BZ34" s="31">
        <f t="shared" ca="1" si="19"/>
        <v>-16001.34</v>
      </c>
      <c r="CA34" s="31">
        <f t="shared" ca="1" si="19"/>
        <v>-11472.89</v>
      </c>
      <c r="CB34" s="31">
        <f t="shared" ca="1" si="18"/>
        <v>-8453.44</v>
      </c>
      <c r="CC34" s="31">
        <f t="shared" ca="1" si="18"/>
        <v>-10017.17</v>
      </c>
      <c r="CD34" s="31">
        <f t="shared" ca="1" si="18"/>
        <v>-13480.99</v>
      </c>
      <c r="CE34" s="31">
        <f t="shared" ca="1" si="18"/>
        <v>-30944.31</v>
      </c>
      <c r="CF34" s="31">
        <f t="shared" ca="1" si="18"/>
        <v>-24934.17</v>
      </c>
      <c r="CG34" s="31">
        <f t="shared" ca="1" si="18"/>
        <v>-36399.839999999997</v>
      </c>
      <c r="CH34" s="31">
        <f t="shared" ca="1" si="18"/>
        <v>-15106.55</v>
      </c>
      <c r="CI34" s="31">
        <f t="shared" ca="1" si="18"/>
        <v>-43840.74</v>
      </c>
      <c r="CJ34" s="31">
        <f t="shared" ca="1" si="18"/>
        <v>-40847.32</v>
      </c>
      <c r="CK34" s="32">
        <f t="shared" ca="1" si="16"/>
        <v>2527.0300000000002</v>
      </c>
      <c r="CL34" s="32">
        <f t="shared" ca="1" si="16"/>
        <v>941.26</v>
      </c>
      <c r="CM34" s="32">
        <f t="shared" ca="1" si="16"/>
        <v>674.88</v>
      </c>
      <c r="CN34" s="32">
        <f t="shared" ca="1" si="16"/>
        <v>497.26</v>
      </c>
      <c r="CO34" s="32">
        <f t="shared" ca="1" si="16"/>
        <v>589.25</v>
      </c>
      <c r="CP34" s="32">
        <f t="shared" ca="1" si="16"/>
        <v>793</v>
      </c>
      <c r="CQ34" s="32">
        <f t="shared" ca="1" si="16"/>
        <v>1820.25</v>
      </c>
      <c r="CR34" s="32">
        <f t="shared" ca="1" si="16"/>
        <v>1466.72</v>
      </c>
      <c r="CS34" s="32">
        <f t="shared" ca="1" si="16"/>
        <v>2141.17</v>
      </c>
      <c r="CT34" s="32">
        <f t="shared" ca="1" si="16"/>
        <v>888.62</v>
      </c>
      <c r="CU34" s="32">
        <f t="shared" ca="1" si="16"/>
        <v>2578.87</v>
      </c>
      <c r="CV34" s="32">
        <f t="shared" ca="1" si="16"/>
        <v>2402.7800000000002</v>
      </c>
      <c r="CW34" s="31">
        <f t="shared" ca="1" si="17"/>
        <v>-36894.600000000006</v>
      </c>
      <c r="CX34" s="31">
        <f t="shared" ca="1" si="17"/>
        <v>-13742.32</v>
      </c>
      <c r="CY34" s="31">
        <f t="shared" ca="1" si="17"/>
        <v>-9853.18</v>
      </c>
      <c r="CZ34" s="31">
        <f t="shared" ca="1" si="17"/>
        <v>-7240.13</v>
      </c>
      <c r="DA34" s="31">
        <f t="shared" ca="1" si="17"/>
        <v>-8579.41</v>
      </c>
      <c r="DB34" s="31">
        <f t="shared" ca="1" si="17"/>
        <v>-11546.070000000002</v>
      </c>
      <c r="DC34" s="31">
        <f t="shared" ca="1" si="17"/>
        <v>-26794.14</v>
      </c>
      <c r="DD34" s="31">
        <f t="shared" ca="1" si="17"/>
        <v>-21590.049999999996</v>
      </c>
      <c r="DE34" s="31">
        <f t="shared" ca="1" si="17"/>
        <v>-31517.98</v>
      </c>
      <c r="DF34" s="31">
        <f t="shared" ca="1" si="17"/>
        <v>-12653.959999999997</v>
      </c>
      <c r="DG34" s="31">
        <f t="shared" ca="1" si="17"/>
        <v>-36723.06</v>
      </c>
      <c r="DH34" s="31">
        <f t="shared" ca="1" si="17"/>
        <v>-34215.640000000007</v>
      </c>
      <c r="DI34" s="32">
        <f t="shared" ca="1" si="11"/>
        <v>-1844.73</v>
      </c>
      <c r="DJ34" s="32">
        <f t="shared" ca="1" si="11"/>
        <v>-687.12</v>
      </c>
      <c r="DK34" s="32">
        <f t="shared" ca="1" si="11"/>
        <v>-492.66</v>
      </c>
      <c r="DL34" s="32">
        <f t="shared" ca="1" si="11"/>
        <v>-362.01</v>
      </c>
      <c r="DM34" s="32">
        <f t="shared" ca="1" si="11"/>
        <v>-428.97</v>
      </c>
      <c r="DN34" s="32">
        <f t="shared" ca="1" si="11"/>
        <v>-577.29999999999995</v>
      </c>
      <c r="DO34" s="32">
        <f t="shared" ca="1" si="11"/>
        <v>-1339.71</v>
      </c>
      <c r="DP34" s="32">
        <f t="shared" ca="1" si="11"/>
        <v>-1079.5</v>
      </c>
      <c r="DQ34" s="32">
        <f t="shared" ca="1" si="11"/>
        <v>-1575.9</v>
      </c>
      <c r="DR34" s="32">
        <f t="shared" ca="1" si="11"/>
        <v>-632.70000000000005</v>
      </c>
      <c r="DS34" s="32">
        <f t="shared" ca="1" si="11"/>
        <v>-1836.15</v>
      </c>
      <c r="DT34" s="32">
        <f t="shared" ca="1" si="11"/>
        <v>-1710.78</v>
      </c>
      <c r="DU34" s="31">
        <f t="shared" ca="1" si="12"/>
        <v>-11886.34</v>
      </c>
      <c r="DV34" s="31">
        <f t="shared" ca="1" si="12"/>
        <v>-4395.2700000000004</v>
      </c>
      <c r="DW34" s="31">
        <f t="shared" ca="1" si="12"/>
        <v>-3130.6</v>
      </c>
      <c r="DX34" s="31">
        <f t="shared" ca="1" si="12"/>
        <v>-2286.5300000000002</v>
      </c>
      <c r="DY34" s="31">
        <f t="shared" ca="1" si="12"/>
        <v>-2695.39</v>
      </c>
      <c r="DZ34" s="31">
        <f t="shared" ca="1" si="12"/>
        <v>-3607.82</v>
      </c>
      <c r="EA34" s="31">
        <f t="shared" ca="1" si="12"/>
        <v>-8328.36</v>
      </c>
      <c r="EB34" s="31">
        <f t="shared" ca="1" si="12"/>
        <v>-6674.11</v>
      </c>
      <c r="EC34" s="31">
        <f t="shared" ca="1" si="12"/>
        <v>-9689.59</v>
      </c>
      <c r="ED34" s="31">
        <f t="shared" ca="1" si="12"/>
        <v>-3869.41</v>
      </c>
      <c r="EE34" s="31">
        <f t="shared" ca="1" si="12"/>
        <v>-11167.04</v>
      </c>
      <c r="EF34" s="31">
        <f t="shared" ca="1" si="12"/>
        <v>-10348.32</v>
      </c>
      <c r="EG34" s="32">
        <f t="shared" ca="1" si="13"/>
        <v>-50625.670000000013</v>
      </c>
      <c r="EH34" s="32">
        <f t="shared" ca="1" si="13"/>
        <v>-18824.71</v>
      </c>
      <c r="EI34" s="32">
        <f t="shared" ca="1" si="13"/>
        <v>-13476.44</v>
      </c>
      <c r="EJ34" s="32">
        <f t="shared" ca="1" si="13"/>
        <v>-9888.67</v>
      </c>
      <c r="EK34" s="32">
        <f t="shared" ca="1" si="13"/>
        <v>-11703.769999999999</v>
      </c>
      <c r="EL34" s="32">
        <f t="shared" ca="1" si="13"/>
        <v>-15731.19</v>
      </c>
      <c r="EM34" s="32">
        <f t="shared" ca="1" si="13"/>
        <v>-36462.21</v>
      </c>
      <c r="EN34" s="32">
        <f t="shared" ca="1" si="13"/>
        <v>-29343.659999999996</v>
      </c>
      <c r="EO34" s="32">
        <f t="shared" ca="1" si="13"/>
        <v>-42783.47</v>
      </c>
      <c r="EP34" s="32">
        <f t="shared" ca="1" si="13"/>
        <v>-17156.07</v>
      </c>
      <c r="EQ34" s="32">
        <f t="shared" ca="1" si="13"/>
        <v>-49726.25</v>
      </c>
      <c r="ER34" s="32">
        <f t="shared" ca="1" si="13"/>
        <v>-46274.740000000005</v>
      </c>
    </row>
    <row r="35" spans="1:148">
      <c r="A35" t="s">
        <v>441</v>
      </c>
      <c r="B35" s="1" t="s">
        <v>45</v>
      </c>
      <c r="C35" t="str">
        <f t="shared" ca="1" si="1"/>
        <v>CNR5</v>
      </c>
      <c r="D35" t="str">
        <f t="shared" ca="1" si="2"/>
        <v>CNRL Horizon Industrial System</v>
      </c>
      <c r="E35" s="51">
        <v>18285.351999999999</v>
      </c>
      <c r="F35" s="51">
        <v>9346.9240000000009</v>
      </c>
      <c r="G35" s="51">
        <v>21561.42</v>
      </c>
      <c r="H35" s="51">
        <v>8466.3160000000007</v>
      </c>
      <c r="I35" s="51">
        <v>9959.16</v>
      </c>
      <c r="J35" s="51">
        <v>3648.0720000000001</v>
      </c>
      <c r="K35" s="51">
        <v>11295.592000000001</v>
      </c>
      <c r="L35" s="51">
        <v>9607.1280000000006</v>
      </c>
      <c r="M35" s="51">
        <v>8248.2679000000007</v>
      </c>
      <c r="N35" s="51">
        <v>12680.4656</v>
      </c>
      <c r="O35" s="51">
        <v>6361.4539999999997</v>
      </c>
      <c r="P35" s="51">
        <v>11743.189</v>
      </c>
      <c r="Q35" s="32">
        <v>1980784.5</v>
      </c>
      <c r="R35" s="32">
        <v>505323.38</v>
      </c>
      <c r="S35" s="32">
        <v>892452.57</v>
      </c>
      <c r="T35" s="32">
        <v>257740.63</v>
      </c>
      <c r="U35" s="32">
        <v>343431.66</v>
      </c>
      <c r="V35" s="32">
        <v>112398.42</v>
      </c>
      <c r="W35" s="32">
        <v>472096</v>
      </c>
      <c r="X35" s="32">
        <v>280811.44</v>
      </c>
      <c r="Y35" s="32">
        <v>470704.61</v>
      </c>
      <c r="Z35" s="32">
        <v>457851.95</v>
      </c>
      <c r="AA35" s="32">
        <v>349111.21</v>
      </c>
      <c r="AB35" s="32">
        <v>555165.17000000004</v>
      </c>
      <c r="AC35" s="2">
        <v>6.56</v>
      </c>
      <c r="AD35" s="2">
        <v>6.56</v>
      </c>
      <c r="AE35" s="2">
        <v>6.56</v>
      </c>
      <c r="AF35" s="2">
        <v>6.56</v>
      </c>
      <c r="AG35" s="2">
        <v>6.56</v>
      </c>
      <c r="AH35" s="2">
        <v>6.56</v>
      </c>
      <c r="AI35" s="2">
        <v>6.56</v>
      </c>
      <c r="AJ35" s="2">
        <v>6.56</v>
      </c>
      <c r="AK35" s="2">
        <v>6.56</v>
      </c>
      <c r="AL35" s="2">
        <v>6.56</v>
      </c>
      <c r="AM35" s="2">
        <v>6.56</v>
      </c>
      <c r="AN35" s="2">
        <v>6.56</v>
      </c>
      <c r="AO35" s="33">
        <v>129939.46</v>
      </c>
      <c r="AP35" s="33">
        <v>33149.21</v>
      </c>
      <c r="AQ35" s="33">
        <v>58544.89</v>
      </c>
      <c r="AR35" s="33">
        <v>16907.79</v>
      </c>
      <c r="AS35" s="33">
        <v>22529.119999999999</v>
      </c>
      <c r="AT35" s="33">
        <v>7373.34</v>
      </c>
      <c r="AU35" s="33">
        <v>30969.5</v>
      </c>
      <c r="AV35" s="33">
        <v>18421.23</v>
      </c>
      <c r="AW35" s="33">
        <v>30878.22</v>
      </c>
      <c r="AX35" s="33">
        <v>30035.09</v>
      </c>
      <c r="AY35" s="33">
        <v>22901.7</v>
      </c>
      <c r="AZ35" s="33">
        <v>36418.839999999997</v>
      </c>
      <c r="BA35" s="31">
        <f t="shared" si="14"/>
        <v>-594.24</v>
      </c>
      <c r="BB35" s="31">
        <f t="shared" si="14"/>
        <v>-151.6</v>
      </c>
      <c r="BC35" s="31">
        <f t="shared" si="14"/>
        <v>-267.74</v>
      </c>
      <c r="BD35" s="31">
        <f t="shared" si="14"/>
        <v>-103.1</v>
      </c>
      <c r="BE35" s="31">
        <f t="shared" si="14"/>
        <v>-137.37</v>
      </c>
      <c r="BF35" s="31">
        <f t="shared" si="14"/>
        <v>-44.96</v>
      </c>
      <c r="BG35" s="31">
        <f t="shared" si="14"/>
        <v>0</v>
      </c>
      <c r="BH35" s="31">
        <f t="shared" si="14"/>
        <v>0</v>
      </c>
      <c r="BI35" s="31">
        <f t="shared" si="14"/>
        <v>0</v>
      </c>
      <c r="BJ35" s="31">
        <f t="shared" si="14"/>
        <v>-549.41999999999996</v>
      </c>
      <c r="BK35" s="31">
        <f t="shared" si="14"/>
        <v>-418.93</v>
      </c>
      <c r="BL35" s="31">
        <f t="shared" si="14"/>
        <v>-666.2</v>
      </c>
      <c r="BM35" s="6">
        <f t="shared" ca="1" si="15"/>
        <v>0.10050000000000001</v>
      </c>
      <c r="BN35" s="6">
        <f t="shared" ca="1" si="15"/>
        <v>0.10050000000000001</v>
      </c>
      <c r="BO35" s="6">
        <f t="shared" ca="1" si="15"/>
        <v>0.10050000000000001</v>
      </c>
      <c r="BP35" s="6">
        <f t="shared" ca="1" si="15"/>
        <v>0.10050000000000001</v>
      </c>
      <c r="BQ35" s="6">
        <f t="shared" ca="1" si="15"/>
        <v>0.10050000000000001</v>
      </c>
      <c r="BR35" s="6">
        <f t="shared" ca="1" si="15"/>
        <v>0.10050000000000001</v>
      </c>
      <c r="BS35" s="6">
        <f t="shared" ca="1" si="15"/>
        <v>0.10050000000000001</v>
      </c>
      <c r="BT35" s="6">
        <f t="shared" ca="1" si="15"/>
        <v>0.10050000000000001</v>
      </c>
      <c r="BU35" s="6">
        <f t="shared" ca="1" si="15"/>
        <v>0.10050000000000001</v>
      </c>
      <c r="BV35" s="6">
        <f t="shared" ca="1" si="15"/>
        <v>0.10050000000000001</v>
      </c>
      <c r="BW35" s="6">
        <f t="shared" ca="1" si="15"/>
        <v>0.10050000000000001</v>
      </c>
      <c r="BX35" s="6">
        <f t="shared" ca="1" si="15"/>
        <v>0.10050000000000001</v>
      </c>
      <c r="BY35" s="31">
        <f t="shared" ca="1" si="19"/>
        <v>199068.84</v>
      </c>
      <c r="BZ35" s="31">
        <f t="shared" ca="1" si="19"/>
        <v>50785</v>
      </c>
      <c r="CA35" s="31">
        <f t="shared" ca="1" si="19"/>
        <v>89691.48</v>
      </c>
      <c r="CB35" s="31">
        <f t="shared" ca="1" si="18"/>
        <v>25902.93</v>
      </c>
      <c r="CC35" s="31">
        <f t="shared" ca="1" si="18"/>
        <v>34514.879999999997</v>
      </c>
      <c r="CD35" s="31">
        <f t="shared" ca="1" si="18"/>
        <v>11296.04</v>
      </c>
      <c r="CE35" s="31">
        <f t="shared" ca="1" si="18"/>
        <v>47445.65</v>
      </c>
      <c r="CF35" s="31">
        <f t="shared" ca="1" si="18"/>
        <v>28221.55</v>
      </c>
      <c r="CG35" s="31">
        <f t="shared" ca="1" si="18"/>
        <v>47305.81</v>
      </c>
      <c r="CH35" s="31">
        <f t="shared" ca="1" si="18"/>
        <v>46014.12</v>
      </c>
      <c r="CI35" s="31">
        <f t="shared" ca="1" si="18"/>
        <v>35085.68</v>
      </c>
      <c r="CJ35" s="31">
        <f t="shared" ca="1" si="18"/>
        <v>55794.1</v>
      </c>
      <c r="CK35" s="32">
        <f t="shared" ca="1" si="16"/>
        <v>4951.96</v>
      </c>
      <c r="CL35" s="32">
        <f t="shared" ca="1" si="16"/>
        <v>1263.31</v>
      </c>
      <c r="CM35" s="32">
        <f t="shared" ca="1" si="16"/>
        <v>2231.13</v>
      </c>
      <c r="CN35" s="32">
        <f t="shared" ca="1" si="16"/>
        <v>644.35</v>
      </c>
      <c r="CO35" s="32">
        <f t="shared" ca="1" si="16"/>
        <v>858.58</v>
      </c>
      <c r="CP35" s="32">
        <f t="shared" ca="1" si="16"/>
        <v>281</v>
      </c>
      <c r="CQ35" s="32">
        <f t="shared" ca="1" si="16"/>
        <v>1180.24</v>
      </c>
      <c r="CR35" s="32">
        <f t="shared" ca="1" si="16"/>
        <v>702.03</v>
      </c>
      <c r="CS35" s="32">
        <f t="shared" ca="1" si="16"/>
        <v>1176.76</v>
      </c>
      <c r="CT35" s="32">
        <f t="shared" ca="1" si="16"/>
        <v>1144.6300000000001</v>
      </c>
      <c r="CU35" s="32">
        <f t="shared" ca="1" si="16"/>
        <v>872.78</v>
      </c>
      <c r="CV35" s="32">
        <f t="shared" ca="1" si="16"/>
        <v>1387.91</v>
      </c>
      <c r="CW35" s="31">
        <f t="shared" ca="1" si="17"/>
        <v>74675.579999999987</v>
      </c>
      <c r="CX35" s="31">
        <f t="shared" ca="1" si="17"/>
        <v>19050.699999999997</v>
      </c>
      <c r="CY35" s="31">
        <f t="shared" ca="1" si="17"/>
        <v>33645.46</v>
      </c>
      <c r="CZ35" s="31">
        <f t="shared" ca="1" si="17"/>
        <v>9742.5899999999983</v>
      </c>
      <c r="DA35" s="31">
        <f t="shared" ca="1" si="17"/>
        <v>12981.710000000001</v>
      </c>
      <c r="DB35" s="31">
        <f t="shared" ca="1" si="17"/>
        <v>4248.6600000000008</v>
      </c>
      <c r="DC35" s="31">
        <f t="shared" ca="1" si="17"/>
        <v>17656.39</v>
      </c>
      <c r="DD35" s="31">
        <f t="shared" ca="1" si="17"/>
        <v>10502.349999999999</v>
      </c>
      <c r="DE35" s="31">
        <f t="shared" ca="1" si="17"/>
        <v>17604.349999999999</v>
      </c>
      <c r="DF35" s="31">
        <f t="shared" ca="1" si="17"/>
        <v>17673.079999999998</v>
      </c>
      <c r="DG35" s="31">
        <f t="shared" ca="1" si="17"/>
        <v>13475.689999999999</v>
      </c>
      <c r="DH35" s="31">
        <f t="shared" ca="1" si="17"/>
        <v>21429.370000000006</v>
      </c>
      <c r="DI35" s="32">
        <f t="shared" ca="1" si="11"/>
        <v>3733.78</v>
      </c>
      <c r="DJ35" s="32">
        <f t="shared" ca="1" si="11"/>
        <v>952.54</v>
      </c>
      <c r="DK35" s="32">
        <f t="shared" ca="1" si="11"/>
        <v>1682.27</v>
      </c>
      <c r="DL35" s="32">
        <f t="shared" ca="1" si="11"/>
        <v>487.13</v>
      </c>
      <c r="DM35" s="32">
        <f t="shared" ca="1" si="11"/>
        <v>649.09</v>
      </c>
      <c r="DN35" s="32">
        <f t="shared" ca="1" si="11"/>
        <v>212.43</v>
      </c>
      <c r="DO35" s="32">
        <f t="shared" ca="1" si="11"/>
        <v>882.82</v>
      </c>
      <c r="DP35" s="32">
        <f t="shared" ca="1" si="11"/>
        <v>525.12</v>
      </c>
      <c r="DQ35" s="32">
        <f t="shared" ca="1" si="11"/>
        <v>880.22</v>
      </c>
      <c r="DR35" s="32">
        <f t="shared" ca="1" si="11"/>
        <v>883.65</v>
      </c>
      <c r="DS35" s="32">
        <f t="shared" ca="1" si="11"/>
        <v>673.78</v>
      </c>
      <c r="DT35" s="32">
        <f t="shared" ca="1" si="11"/>
        <v>1071.47</v>
      </c>
      <c r="DU35" s="31">
        <f t="shared" ca="1" si="12"/>
        <v>24058.25</v>
      </c>
      <c r="DV35" s="31">
        <f t="shared" ca="1" si="12"/>
        <v>6093.07</v>
      </c>
      <c r="DW35" s="31">
        <f t="shared" ca="1" si="12"/>
        <v>10690</v>
      </c>
      <c r="DX35" s="31">
        <f t="shared" ca="1" si="12"/>
        <v>3076.85</v>
      </c>
      <c r="DY35" s="31">
        <f t="shared" ca="1" si="12"/>
        <v>4078.47</v>
      </c>
      <c r="DZ35" s="31">
        <f t="shared" ca="1" si="12"/>
        <v>1327.59</v>
      </c>
      <c r="EA35" s="31">
        <f t="shared" ca="1" si="12"/>
        <v>5488.1</v>
      </c>
      <c r="EB35" s="31">
        <f t="shared" ca="1" si="12"/>
        <v>3246.58</v>
      </c>
      <c r="EC35" s="31">
        <f t="shared" ca="1" si="12"/>
        <v>5412.11</v>
      </c>
      <c r="ED35" s="31">
        <f t="shared" ca="1" si="12"/>
        <v>5404.19</v>
      </c>
      <c r="EE35" s="31">
        <f t="shared" ca="1" si="12"/>
        <v>4097.8</v>
      </c>
      <c r="EF35" s="31">
        <f t="shared" ca="1" si="12"/>
        <v>6481.19</v>
      </c>
      <c r="EG35" s="32">
        <f t="shared" ca="1" si="13"/>
        <v>102467.60999999999</v>
      </c>
      <c r="EH35" s="32">
        <f t="shared" ca="1" si="13"/>
        <v>26096.309999999998</v>
      </c>
      <c r="EI35" s="32">
        <f t="shared" ca="1" si="13"/>
        <v>46017.729999999996</v>
      </c>
      <c r="EJ35" s="32">
        <f t="shared" ca="1" si="13"/>
        <v>13306.569999999998</v>
      </c>
      <c r="EK35" s="32">
        <f t="shared" ca="1" si="13"/>
        <v>17709.27</v>
      </c>
      <c r="EL35" s="32">
        <f t="shared" ca="1" si="13"/>
        <v>5788.6800000000012</v>
      </c>
      <c r="EM35" s="32">
        <f t="shared" ca="1" si="13"/>
        <v>24027.309999999998</v>
      </c>
      <c r="EN35" s="32">
        <f t="shared" ca="1" si="13"/>
        <v>14274.05</v>
      </c>
      <c r="EO35" s="32">
        <f t="shared" ca="1" si="13"/>
        <v>23896.68</v>
      </c>
      <c r="EP35" s="32">
        <f t="shared" ca="1" si="13"/>
        <v>23960.92</v>
      </c>
      <c r="EQ35" s="32">
        <f t="shared" ca="1" si="13"/>
        <v>18247.27</v>
      </c>
      <c r="ER35" s="32">
        <f t="shared" ca="1" si="13"/>
        <v>28982.030000000006</v>
      </c>
    </row>
    <row r="36" spans="1:148">
      <c r="A36" t="s">
        <v>435</v>
      </c>
      <c r="B36" s="1" t="s">
        <v>159</v>
      </c>
      <c r="C36" t="str">
        <f t="shared" ca="1" si="1"/>
        <v>CR1</v>
      </c>
      <c r="D36" t="str">
        <f t="shared" ca="1" si="2"/>
        <v>Castle River #1 Wind Facility</v>
      </c>
      <c r="E36" s="51">
        <v>14291.225399999999</v>
      </c>
      <c r="F36" s="51">
        <v>8814.3333999999995</v>
      </c>
      <c r="G36" s="51">
        <v>10749.1126</v>
      </c>
      <c r="H36" s="51">
        <v>7859.9574000000002</v>
      </c>
      <c r="I36" s="51">
        <v>8570.6447000000007</v>
      </c>
      <c r="J36" s="51">
        <v>5159.7177000000001</v>
      </c>
      <c r="K36" s="51">
        <v>2563.1372999999999</v>
      </c>
      <c r="L36" s="51">
        <v>2849.8094999999998</v>
      </c>
      <c r="M36" s="51">
        <v>6780.3028000000004</v>
      </c>
      <c r="N36" s="51">
        <v>8396.2931000000008</v>
      </c>
      <c r="O36" s="51">
        <v>18420.811399999999</v>
      </c>
      <c r="P36" s="51">
        <v>9048.4369999999999</v>
      </c>
      <c r="Q36" s="32">
        <v>965346.23</v>
      </c>
      <c r="R36" s="32">
        <v>379553.39</v>
      </c>
      <c r="S36" s="32">
        <v>453185.41</v>
      </c>
      <c r="T36" s="32">
        <v>216354.45</v>
      </c>
      <c r="U36" s="32">
        <v>308162.96000000002</v>
      </c>
      <c r="V36" s="32">
        <v>156830.45000000001</v>
      </c>
      <c r="W36" s="32">
        <v>95892.14</v>
      </c>
      <c r="X36" s="32">
        <v>107227.89</v>
      </c>
      <c r="Y36" s="32">
        <v>432387.1</v>
      </c>
      <c r="Z36" s="32">
        <v>258601.76</v>
      </c>
      <c r="AA36" s="32">
        <v>838245.45</v>
      </c>
      <c r="AB36" s="32">
        <v>350881.32</v>
      </c>
      <c r="AC36" s="2">
        <v>1.4</v>
      </c>
      <c r="AD36" s="2">
        <v>1.4</v>
      </c>
      <c r="AE36" s="2">
        <v>1.4</v>
      </c>
      <c r="AF36" s="2">
        <v>1.4</v>
      </c>
      <c r="AG36" s="2">
        <v>1.4</v>
      </c>
      <c r="AH36" s="2">
        <v>1.4</v>
      </c>
      <c r="AI36" s="2">
        <v>1.4</v>
      </c>
      <c r="AJ36" s="2">
        <v>1.4</v>
      </c>
      <c r="AK36" s="2">
        <v>1.7</v>
      </c>
      <c r="AL36" s="2">
        <v>1.7</v>
      </c>
      <c r="AM36" s="2">
        <v>1.7</v>
      </c>
      <c r="AN36" s="2">
        <v>1.7</v>
      </c>
      <c r="AO36" s="33">
        <v>13514.85</v>
      </c>
      <c r="AP36" s="33">
        <v>5313.75</v>
      </c>
      <c r="AQ36" s="33">
        <v>6344.6</v>
      </c>
      <c r="AR36" s="33">
        <v>3028.96</v>
      </c>
      <c r="AS36" s="33">
        <v>4314.28</v>
      </c>
      <c r="AT36" s="33">
        <v>2195.63</v>
      </c>
      <c r="AU36" s="33">
        <v>1342.49</v>
      </c>
      <c r="AV36" s="33">
        <v>1501.19</v>
      </c>
      <c r="AW36" s="33">
        <v>7350.58</v>
      </c>
      <c r="AX36" s="33">
        <v>4396.2299999999996</v>
      </c>
      <c r="AY36" s="33">
        <v>14250.17</v>
      </c>
      <c r="AZ36" s="33">
        <v>5964.98</v>
      </c>
      <c r="BA36" s="31">
        <f t="shared" si="14"/>
        <v>-289.60000000000002</v>
      </c>
      <c r="BB36" s="31">
        <f t="shared" si="14"/>
        <v>-113.87</v>
      </c>
      <c r="BC36" s="31">
        <f t="shared" si="14"/>
        <v>-135.96</v>
      </c>
      <c r="BD36" s="31">
        <f t="shared" si="14"/>
        <v>-86.54</v>
      </c>
      <c r="BE36" s="31">
        <f t="shared" si="14"/>
        <v>-123.27</v>
      </c>
      <c r="BF36" s="31">
        <f t="shared" si="14"/>
        <v>-62.73</v>
      </c>
      <c r="BG36" s="31">
        <f t="shared" si="14"/>
        <v>0</v>
      </c>
      <c r="BH36" s="31">
        <f t="shared" si="14"/>
        <v>0</v>
      </c>
      <c r="BI36" s="31">
        <f t="shared" si="14"/>
        <v>0</v>
      </c>
      <c r="BJ36" s="31">
        <f t="shared" si="14"/>
        <v>-310.32</v>
      </c>
      <c r="BK36" s="31">
        <f t="shared" si="14"/>
        <v>-1005.89</v>
      </c>
      <c r="BL36" s="31">
        <f t="shared" si="14"/>
        <v>-421.06</v>
      </c>
      <c r="BM36" s="6">
        <f t="shared" ca="1" si="15"/>
        <v>4.99E-2</v>
      </c>
      <c r="BN36" s="6">
        <f t="shared" ca="1" si="15"/>
        <v>4.99E-2</v>
      </c>
      <c r="BO36" s="6">
        <f t="shared" ca="1" si="15"/>
        <v>4.99E-2</v>
      </c>
      <c r="BP36" s="6">
        <f t="shared" ca="1" si="15"/>
        <v>4.99E-2</v>
      </c>
      <c r="BQ36" s="6">
        <f t="shared" ca="1" si="15"/>
        <v>4.99E-2</v>
      </c>
      <c r="BR36" s="6">
        <f t="shared" ca="1" si="15"/>
        <v>4.99E-2</v>
      </c>
      <c r="BS36" s="6">
        <f t="shared" ca="1" si="15"/>
        <v>4.99E-2</v>
      </c>
      <c r="BT36" s="6">
        <f t="shared" ca="1" si="15"/>
        <v>4.99E-2</v>
      </c>
      <c r="BU36" s="6">
        <f t="shared" ca="1" si="15"/>
        <v>4.99E-2</v>
      </c>
      <c r="BV36" s="6">
        <f t="shared" ca="1" si="15"/>
        <v>4.99E-2</v>
      </c>
      <c r="BW36" s="6">
        <f t="shared" ca="1" si="15"/>
        <v>4.99E-2</v>
      </c>
      <c r="BX36" s="6">
        <f t="shared" ca="1" si="15"/>
        <v>4.99E-2</v>
      </c>
      <c r="BY36" s="31">
        <f t="shared" ca="1" si="19"/>
        <v>48170.78</v>
      </c>
      <c r="BZ36" s="31">
        <f t="shared" ca="1" si="19"/>
        <v>18939.71</v>
      </c>
      <c r="CA36" s="31">
        <f t="shared" ca="1" si="19"/>
        <v>22613.95</v>
      </c>
      <c r="CB36" s="31">
        <f t="shared" ca="1" si="18"/>
        <v>10796.09</v>
      </c>
      <c r="CC36" s="31">
        <f t="shared" ca="1" si="18"/>
        <v>15377.33</v>
      </c>
      <c r="CD36" s="31">
        <f t="shared" ca="1" si="18"/>
        <v>7825.84</v>
      </c>
      <c r="CE36" s="31">
        <f t="shared" ca="1" si="18"/>
        <v>4785.0200000000004</v>
      </c>
      <c r="CF36" s="31">
        <f t="shared" ca="1" si="18"/>
        <v>5350.67</v>
      </c>
      <c r="CG36" s="31">
        <f t="shared" ca="1" si="18"/>
        <v>21576.12</v>
      </c>
      <c r="CH36" s="31">
        <f t="shared" ca="1" si="18"/>
        <v>12904.23</v>
      </c>
      <c r="CI36" s="31">
        <f t="shared" ca="1" si="18"/>
        <v>41828.449999999997</v>
      </c>
      <c r="CJ36" s="31">
        <f t="shared" ca="1" si="18"/>
        <v>17508.98</v>
      </c>
      <c r="CK36" s="32">
        <f t="shared" ca="1" si="16"/>
        <v>2413.37</v>
      </c>
      <c r="CL36" s="32">
        <f t="shared" ca="1" si="16"/>
        <v>948.88</v>
      </c>
      <c r="CM36" s="32">
        <f t="shared" ca="1" si="16"/>
        <v>1132.96</v>
      </c>
      <c r="CN36" s="32">
        <f t="shared" ca="1" si="16"/>
        <v>540.89</v>
      </c>
      <c r="CO36" s="32">
        <f t="shared" ca="1" si="16"/>
        <v>770.41</v>
      </c>
      <c r="CP36" s="32">
        <f t="shared" ca="1" si="16"/>
        <v>392.08</v>
      </c>
      <c r="CQ36" s="32">
        <f t="shared" ca="1" si="16"/>
        <v>239.73</v>
      </c>
      <c r="CR36" s="32">
        <f t="shared" ca="1" si="16"/>
        <v>268.07</v>
      </c>
      <c r="CS36" s="32">
        <f t="shared" ca="1" si="16"/>
        <v>1080.97</v>
      </c>
      <c r="CT36" s="32">
        <f t="shared" ca="1" si="16"/>
        <v>646.5</v>
      </c>
      <c r="CU36" s="32">
        <f t="shared" ca="1" si="16"/>
        <v>2095.61</v>
      </c>
      <c r="CV36" s="32">
        <f t="shared" ca="1" si="16"/>
        <v>877.2</v>
      </c>
      <c r="CW36" s="31">
        <f t="shared" ca="1" si="17"/>
        <v>37358.9</v>
      </c>
      <c r="CX36" s="31">
        <f t="shared" ca="1" si="17"/>
        <v>14688.710000000001</v>
      </c>
      <c r="CY36" s="31">
        <f t="shared" ca="1" si="17"/>
        <v>17538.269999999997</v>
      </c>
      <c r="CZ36" s="31">
        <f t="shared" ca="1" si="17"/>
        <v>8394.5600000000013</v>
      </c>
      <c r="DA36" s="31">
        <f t="shared" ca="1" si="17"/>
        <v>11956.73</v>
      </c>
      <c r="DB36" s="31">
        <f t="shared" ca="1" si="17"/>
        <v>6085.0199999999995</v>
      </c>
      <c r="DC36" s="31">
        <f t="shared" ca="1" si="17"/>
        <v>3682.26</v>
      </c>
      <c r="DD36" s="31">
        <f t="shared" ca="1" si="17"/>
        <v>4117.5499999999993</v>
      </c>
      <c r="DE36" s="31">
        <f t="shared" ca="1" si="17"/>
        <v>15306.51</v>
      </c>
      <c r="DF36" s="31">
        <f t="shared" ca="1" si="17"/>
        <v>9464.82</v>
      </c>
      <c r="DG36" s="31">
        <f t="shared" ca="1" si="17"/>
        <v>30679.78</v>
      </c>
      <c r="DH36" s="31">
        <f t="shared" ca="1" si="17"/>
        <v>12842.26</v>
      </c>
      <c r="DI36" s="32">
        <f t="shared" ca="1" si="11"/>
        <v>1867.95</v>
      </c>
      <c r="DJ36" s="32">
        <f t="shared" ca="1" si="11"/>
        <v>734.44</v>
      </c>
      <c r="DK36" s="32">
        <f t="shared" ca="1" si="11"/>
        <v>876.91</v>
      </c>
      <c r="DL36" s="32">
        <f t="shared" ca="1" si="11"/>
        <v>419.73</v>
      </c>
      <c r="DM36" s="32">
        <f t="shared" ca="1" si="11"/>
        <v>597.84</v>
      </c>
      <c r="DN36" s="32">
        <f t="shared" ca="1" si="11"/>
        <v>304.25</v>
      </c>
      <c r="DO36" s="32">
        <f t="shared" ca="1" si="11"/>
        <v>184.11</v>
      </c>
      <c r="DP36" s="32">
        <f t="shared" ca="1" si="11"/>
        <v>205.88</v>
      </c>
      <c r="DQ36" s="32">
        <f t="shared" ca="1" si="11"/>
        <v>765.33</v>
      </c>
      <c r="DR36" s="32">
        <f t="shared" ca="1" si="11"/>
        <v>473.24</v>
      </c>
      <c r="DS36" s="32">
        <f t="shared" ca="1" si="11"/>
        <v>1533.99</v>
      </c>
      <c r="DT36" s="32">
        <f t="shared" ca="1" si="11"/>
        <v>642.11</v>
      </c>
      <c r="DU36" s="31">
        <f t="shared" ca="1" si="12"/>
        <v>12035.92</v>
      </c>
      <c r="DV36" s="31">
        <f t="shared" ca="1" si="12"/>
        <v>4697.96</v>
      </c>
      <c r="DW36" s="31">
        <f t="shared" ca="1" si="12"/>
        <v>5572.35</v>
      </c>
      <c r="DX36" s="31">
        <f t="shared" ca="1" si="12"/>
        <v>2651.12</v>
      </c>
      <c r="DY36" s="31">
        <f t="shared" ca="1" si="12"/>
        <v>3756.45</v>
      </c>
      <c r="DZ36" s="31">
        <f t="shared" ca="1" si="12"/>
        <v>1901.4</v>
      </c>
      <c r="EA36" s="31">
        <f t="shared" ca="1" si="12"/>
        <v>1144.55</v>
      </c>
      <c r="EB36" s="31">
        <f t="shared" ca="1" si="12"/>
        <v>1272.8499999999999</v>
      </c>
      <c r="EC36" s="31">
        <f t="shared" ca="1" si="12"/>
        <v>4705.6899999999996</v>
      </c>
      <c r="ED36" s="31">
        <f t="shared" ca="1" si="12"/>
        <v>2894.22</v>
      </c>
      <c r="EE36" s="31">
        <f t="shared" ca="1" si="12"/>
        <v>9329.35</v>
      </c>
      <c r="EF36" s="31">
        <f t="shared" ca="1" si="12"/>
        <v>3884.07</v>
      </c>
      <c r="EG36" s="32">
        <f t="shared" ca="1" si="13"/>
        <v>51262.77</v>
      </c>
      <c r="EH36" s="32">
        <f t="shared" ca="1" si="13"/>
        <v>20121.11</v>
      </c>
      <c r="EI36" s="32">
        <f t="shared" ca="1" si="13"/>
        <v>23987.53</v>
      </c>
      <c r="EJ36" s="32">
        <f t="shared" ca="1" si="13"/>
        <v>11465.41</v>
      </c>
      <c r="EK36" s="32">
        <f t="shared" ca="1" si="13"/>
        <v>16311.02</v>
      </c>
      <c r="EL36" s="32">
        <f t="shared" ca="1" si="13"/>
        <v>8290.67</v>
      </c>
      <c r="EM36" s="32">
        <f t="shared" ca="1" si="13"/>
        <v>5010.92</v>
      </c>
      <c r="EN36" s="32">
        <f t="shared" ca="1" si="13"/>
        <v>5596.2799999999988</v>
      </c>
      <c r="EO36" s="32">
        <f t="shared" ca="1" si="13"/>
        <v>20777.53</v>
      </c>
      <c r="EP36" s="32">
        <f t="shared" ca="1" si="13"/>
        <v>12832.279999999999</v>
      </c>
      <c r="EQ36" s="32">
        <f t="shared" ca="1" si="13"/>
        <v>41543.120000000003</v>
      </c>
      <c r="ER36" s="32">
        <f t="shared" ca="1" si="13"/>
        <v>17368.440000000002</v>
      </c>
    </row>
    <row r="37" spans="1:148">
      <c r="A37" t="s">
        <v>509</v>
      </c>
      <c r="B37" s="1" t="s">
        <v>227</v>
      </c>
      <c r="C37" t="str">
        <f t="shared" ca="1" si="1"/>
        <v>CRE1</v>
      </c>
      <c r="D37" t="str">
        <f t="shared" ca="1" si="2"/>
        <v>Cowley Ridge Expansion #1 Wind Facility</v>
      </c>
      <c r="E37" s="51">
        <v>0</v>
      </c>
      <c r="F37" s="51">
        <v>0</v>
      </c>
      <c r="G37" s="51">
        <v>0</v>
      </c>
      <c r="H37" s="51">
        <v>0</v>
      </c>
      <c r="I37" s="51">
        <v>0</v>
      </c>
      <c r="J37" s="51">
        <v>0</v>
      </c>
      <c r="K37" s="51">
        <v>0</v>
      </c>
      <c r="L37" s="51">
        <v>0</v>
      </c>
      <c r="M37" s="51">
        <v>0</v>
      </c>
      <c r="N37" s="51">
        <v>0</v>
      </c>
      <c r="O37" s="51">
        <v>0</v>
      </c>
      <c r="P37" s="51">
        <v>0</v>
      </c>
      <c r="Q37" s="32">
        <v>0</v>
      </c>
      <c r="R37" s="32">
        <v>0</v>
      </c>
      <c r="S37" s="32">
        <v>0</v>
      </c>
      <c r="T37" s="32">
        <v>0</v>
      </c>
      <c r="U37" s="32">
        <v>0</v>
      </c>
      <c r="V37" s="32">
        <v>0</v>
      </c>
      <c r="W37" s="32">
        <v>0</v>
      </c>
      <c r="X37" s="32">
        <v>0</v>
      </c>
      <c r="Y37" s="32">
        <v>0</v>
      </c>
      <c r="Z37" s="32">
        <v>0</v>
      </c>
      <c r="AA37" s="32">
        <v>0</v>
      </c>
      <c r="AB37" s="32">
        <v>0</v>
      </c>
      <c r="AC37" s="2">
        <v>3.52</v>
      </c>
      <c r="AD37" s="2">
        <v>3.52</v>
      </c>
      <c r="AE37" s="2">
        <v>3.52</v>
      </c>
      <c r="AF37" s="2">
        <v>3.52</v>
      </c>
      <c r="AG37" s="2">
        <v>3.52</v>
      </c>
      <c r="AH37" s="2">
        <v>3.52</v>
      </c>
      <c r="AI37" s="2">
        <v>3.52</v>
      </c>
      <c r="AJ37" s="2">
        <v>3.52</v>
      </c>
      <c r="AK37" s="2">
        <v>3.83</v>
      </c>
      <c r="AL37" s="2">
        <v>3.83</v>
      </c>
      <c r="AM37" s="2">
        <v>3.83</v>
      </c>
      <c r="AN37" s="2">
        <v>3.83</v>
      </c>
      <c r="AO37" s="33">
        <v>0</v>
      </c>
      <c r="AP37" s="33">
        <v>0</v>
      </c>
      <c r="AQ37" s="33">
        <v>0</v>
      </c>
      <c r="AR37" s="33">
        <v>0</v>
      </c>
      <c r="AS37" s="33">
        <v>0</v>
      </c>
      <c r="AT37" s="33">
        <v>0</v>
      </c>
      <c r="AU37" s="33">
        <v>0</v>
      </c>
      <c r="AV37" s="33">
        <v>0</v>
      </c>
      <c r="AW37" s="33">
        <v>0</v>
      </c>
      <c r="AX37" s="33">
        <v>0</v>
      </c>
      <c r="AY37" s="33">
        <v>0</v>
      </c>
      <c r="AZ37" s="33">
        <v>0</v>
      </c>
      <c r="BA37" s="31">
        <f t="shared" si="14"/>
        <v>0</v>
      </c>
      <c r="BB37" s="31">
        <f t="shared" si="14"/>
        <v>0</v>
      </c>
      <c r="BC37" s="31">
        <f t="shared" si="14"/>
        <v>0</v>
      </c>
      <c r="BD37" s="31">
        <f t="shared" si="14"/>
        <v>0</v>
      </c>
      <c r="BE37" s="31">
        <f t="shared" si="14"/>
        <v>0</v>
      </c>
      <c r="BF37" s="31">
        <f t="shared" si="14"/>
        <v>0</v>
      </c>
      <c r="BG37" s="31">
        <f t="shared" si="14"/>
        <v>0</v>
      </c>
      <c r="BH37" s="31">
        <f t="shared" si="14"/>
        <v>0</v>
      </c>
      <c r="BI37" s="31">
        <f t="shared" si="14"/>
        <v>0</v>
      </c>
      <c r="BJ37" s="31">
        <f t="shared" si="14"/>
        <v>0</v>
      </c>
      <c r="BK37" s="31">
        <f t="shared" si="14"/>
        <v>0</v>
      </c>
      <c r="BL37" s="31">
        <f t="shared" si="14"/>
        <v>0</v>
      </c>
      <c r="BM37" s="6">
        <f t="shared" ca="1" si="15"/>
        <v>0.12</v>
      </c>
      <c r="BN37" s="6">
        <f t="shared" ca="1" si="15"/>
        <v>0.12</v>
      </c>
      <c r="BO37" s="6">
        <f t="shared" ca="1" si="15"/>
        <v>0.12</v>
      </c>
      <c r="BP37" s="6">
        <f t="shared" ca="1" si="15"/>
        <v>0.12</v>
      </c>
      <c r="BQ37" s="6">
        <f t="shared" ca="1" si="15"/>
        <v>0.12</v>
      </c>
      <c r="BR37" s="6">
        <f t="shared" ca="1" si="15"/>
        <v>0.12</v>
      </c>
      <c r="BS37" s="6">
        <f t="shared" ca="1" si="15"/>
        <v>0.12</v>
      </c>
      <c r="BT37" s="6">
        <f t="shared" ca="1" si="15"/>
        <v>0.12</v>
      </c>
      <c r="BU37" s="6">
        <f t="shared" ca="1" si="15"/>
        <v>0.12</v>
      </c>
      <c r="BV37" s="6">
        <f t="shared" ca="1" si="15"/>
        <v>0.12</v>
      </c>
      <c r="BW37" s="6">
        <f t="shared" ca="1" si="15"/>
        <v>0.12</v>
      </c>
      <c r="BX37" s="6">
        <f t="shared" ca="1" si="15"/>
        <v>0.12</v>
      </c>
      <c r="BY37" s="31">
        <f t="shared" ca="1" si="19"/>
        <v>0</v>
      </c>
      <c r="BZ37" s="31">
        <f t="shared" ca="1" si="19"/>
        <v>0</v>
      </c>
      <c r="CA37" s="31">
        <f t="shared" ca="1" si="19"/>
        <v>0</v>
      </c>
      <c r="CB37" s="31">
        <f t="shared" ca="1" si="18"/>
        <v>0</v>
      </c>
      <c r="CC37" s="31">
        <f t="shared" ca="1" si="18"/>
        <v>0</v>
      </c>
      <c r="CD37" s="31">
        <f t="shared" ca="1" si="18"/>
        <v>0</v>
      </c>
      <c r="CE37" s="31">
        <f t="shared" ca="1" si="18"/>
        <v>0</v>
      </c>
      <c r="CF37" s="31">
        <f t="shared" ca="1" si="18"/>
        <v>0</v>
      </c>
      <c r="CG37" s="31">
        <f t="shared" ca="1" si="18"/>
        <v>0</v>
      </c>
      <c r="CH37" s="31">
        <f t="shared" ca="1" si="18"/>
        <v>0</v>
      </c>
      <c r="CI37" s="31">
        <f t="shared" ca="1" si="18"/>
        <v>0</v>
      </c>
      <c r="CJ37" s="31">
        <f t="shared" ca="1" si="18"/>
        <v>0</v>
      </c>
      <c r="CK37" s="32">
        <f t="shared" ca="1" si="16"/>
        <v>0</v>
      </c>
      <c r="CL37" s="32">
        <f t="shared" ca="1" si="16"/>
        <v>0</v>
      </c>
      <c r="CM37" s="32">
        <f t="shared" ca="1" si="16"/>
        <v>0</v>
      </c>
      <c r="CN37" s="32">
        <f t="shared" ca="1" si="16"/>
        <v>0</v>
      </c>
      <c r="CO37" s="32">
        <f t="shared" ca="1" si="16"/>
        <v>0</v>
      </c>
      <c r="CP37" s="32">
        <f t="shared" ca="1" si="16"/>
        <v>0</v>
      </c>
      <c r="CQ37" s="32">
        <f t="shared" ca="1" si="16"/>
        <v>0</v>
      </c>
      <c r="CR37" s="32">
        <f t="shared" ca="1" si="16"/>
        <v>0</v>
      </c>
      <c r="CS37" s="32">
        <f t="shared" ca="1" si="16"/>
        <v>0</v>
      </c>
      <c r="CT37" s="32">
        <f t="shared" ca="1" si="16"/>
        <v>0</v>
      </c>
      <c r="CU37" s="32">
        <f t="shared" ca="1" si="16"/>
        <v>0</v>
      </c>
      <c r="CV37" s="32">
        <f t="shared" ca="1" si="16"/>
        <v>0</v>
      </c>
      <c r="CW37" s="31">
        <f t="shared" ca="1" si="17"/>
        <v>0</v>
      </c>
      <c r="CX37" s="31">
        <f t="shared" ca="1" si="17"/>
        <v>0</v>
      </c>
      <c r="CY37" s="31">
        <f t="shared" ca="1" si="17"/>
        <v>0</v>
      </c>
      <c r="CZ37" s="31">
        <f t="shared" ca="1" si="17"/>
        <v>0</v>
      </c>
      <c r="DA37" s="31">
        <f t="shared" ca="1" si="17"/>
        <v>0</v>
      </c>
      <c r="DB37" s="31">
        <f t="shared" ca="1" si="17"/>
        <v>0</v>
      </c>
      <c r="DC37" s="31">
        <f t="shared" ca="1" si="17"/>
        <v>0</v>
      </c>
      <c r="DD37" s="31">
        <f t="shared" ca="1" si="17"/>
        <v>0</v>
      </c>
      <c r="DE37" s="31">
        <f t="shared" ca="1" si="17"/>
        <v>0</v>
      </c>
      <c r="DF37" s="31">
        <f t="shared" ca="1" si="17"/>
        <v>0</v>
      </c>
      <c r="DG37" s="31">
        <f t="shared" ca="1" si="17"/>
        <v>0</v>
      </c>
      <c r="DH37" s="31">
        <f t="shared" ca="1" si="17"/>
        <v>0</v>
      </c>
      <c r="DI37" s="32">
        <f t="shared" ca="1" si="11"/>
        <v>0</v>
      </c>
      <c r="DJ37" s="32">
        <f t="shared" ca="1" si="11"/>
        <v>0</v>
      </c>
      <c r="DK37" s="32">
        <f t="shared" ca="1" si="11"/>
        <v>0</v>
      </c>
      <c r="DL37" s="32">
        <f t="shared" ca="1" si="11"/>
        <v>0</v>
      </c>
      <c r="DM37" s="32">
        <f t="shared" ca="1" si="11"/>
        <v>0</v>
      </c>
      <c r="DN37" s="32">
        <f t="shared" ca="1" si="11"/>
        <v>0</v>
      </c>
      <c r="DO37" s="32">
        <f t="shared" ca="1" si="11"/>
        <v>0</v>
      </c>
      <c r="DP37" s="32">
        <f t="shared" ca="1" si="11"/>
        <v>0</v>
      </c>
      <c r="DQ37" s="32">
        <f t="shared" ca="1" si="11"/>
        <v>0</v>
      </c>
      <c r="DR37" s="32">
        <f t="shared" ca="1" si="11"/>
        <v>0</v>
      </c>
      <c r="DS37" s="32">
        <f t="shared" ca="1" si="11"/>
        <v>0</v>
      </c>
      <c r="DT37" s="32">
        <f t="shared" ca="1" si="11"/>
        <v>0</v>
      </c>
      <c r="DU37" s="31">
        <f t="shared" ca="1" si="12"/>
        <v>0</v>
      </c>
      <c r="DV37" s="31">
        <f t="shared" ca="1" si="12"/>
        <v>0</v>
      </c>
      <c r="DW37" s="31">
        <f t="shared" ca="1" si="12"/>
        <v>0</v>
      </c>
      <c r="DX37" s="31">
        <f t="shared" ca="1" si="12"/>
        <v>0</v>
      </c>
      <c r="DY37" s="31">
        <f t="shared" ca="1" si="12"/>
        <v>0</v>
      </c>
      <c r="DZ37" s="31">
        <f t="shared" ca="1" si="12"/>
        <v>0</v>
      </c>
      <c r="EA37" s="31">
        <f t="shared" ca="1" si="12"/>
        <v>0</v>
      </c>
      <c r="EB37" s="31">
        <f t="shared" ca="1" si="12"/>
        <v>0</v>
      </c>
      <c r="EC37" s="31">
        <f t="shared" ca="1" si="12"/>
        <v>0</v>
      </c>
      <c r="ED37" s="31">
        <f t="shared" ca="1" si="12"/>
        <v>0</v>
      </c>
      <c r="EE37" s="31">
        <f t="shared" ca="1" si="12"/>
        <v>0</v>
      </c>
      <c r="EF37" s="31">
        <f t="shared" ca="1" si="12"/>
        <v>0</v>
      </c>
      <c r="EG37" s="32">
        <f t="shared" ca="1" si="13"/>
        <v>0</v>
      </c>
      <c r="EH37" s="32">
        <f t="shared" ca="1" si="13"/>
        <v>0</v>
      </c>
      <c r="EI37" s="32">
        <f t="shared" ca="1" si="13"/>
        <v>0</v>
      </c>
      <c r="EJ37" s="32">
        <f t="shared" ca="1" si="13"/>
        <v>0</v>
      </c>
      <c r="EK37" s="32">
        <f t="shared" ca="1" si="13"/>
        <v>0</v>
      </c>
      <c r="EL37" s="32">
        <f t="shared" ca="1" si="13"/>
        <v>0</v>
      </c>
      <c r="EM37" s="32">
        <f t="shared" ca="1" si="13"/>
        <v>0</v>
      </c>
      <c r="EN37" s="32">
        <f t="shared" ca="1" si="13"/>
        <v>0</v>
      </c>
      <c r="EO37" s="32">
        <f t="shared" ca="1" si="13"/>
        <v>0</v>
      </c>
      <c r="EP37" s="32">
        <f t="shared" ca="1" si="13"/>
        <v>0</v>
      </c>
      <c r="EQ37" s="32">
        <f t="shared" ca="1" si="13"/>
        <v>0</v>
      </c>
      <c r="ER37" s="32">
        <f t="shared" ca="1" si="13"/>
        <v>0</v>
      </c>
    </row>
    <row r="38" spans="1:148">
      <c r="A38" t="s">
        <v>509</v>
      </c>
      <c r="B38" s="1" t="s">
        <v>229</v>
      </c>
      <c r="C38" t="str">
        <f t="shared" ca="1" si="1"/>
        <v>CRE2</v>
      </c>
      <c r="D38" t="str">
        <f t="shared" ca="1" si="2"/>
        <v>Cowley Ridge Expansion #2 Wind Facility</v>
      </c>
      <c r="E38" s="51">
        <v>0</v>
      </c>
      <c r="F38" s="51">
        <v>0</v>
      </c>
      <c r="G38" s="51">
        <v>0</v>
      </c>
      <c r="H38" s="51">
        <v>0</v>
      </c>
      <c r="I38" s="51">
        <v>0</v>
      </c>
      <c r="J38" s="51">
        <v>0</v>
      </c>
      <c r="K38" s="51">
        <v>0</v>
      </c>
      <c r="L38" s="51">
        <v>0</v>
      </c>
      <c r="M38" s="51">
        <v>0</v>
      </c>
      <c r="N38" s="51">
        <v>0</v>
      </c>
      <c r="O38" s="51">
        <v>0</v>
      </c>
      <c r="P38" s="51">
        <v>0</v>
      </c>
      <c r="Q38" s="32">
        <v>0</v>
      </c>
      <c r="R38" s="32">
        <v>0</v>
      </c>
      <c r="S38" s="32">
        <v>0</v>
      </c>
      <c r="T38" s="32">
        <v>0</v>
      </c>
      <c r="U38" s="32">
        <v>0</v>
      </c>
      <c r="V38" s="32">
        <v>0</v>
      </c>
      <c r="W38" s="32">
        <v>0</v>
      </c>
      <c r="X38" s="32">
        <v>0</v>
      </c>
      <c r="Y38" s="32">
        <v>0</v>
      </c>
      <c r="Z38" s="32">
        <v>0</v>
      </c>
      <c r="AA38" s="32">
        <v>0</v>
      </c>
      <c r="AB38" s="32">
        <v>0</v>
      </c>
      <c r="AC38" s="2">
        <v>3.52</v>
      </c>
      <c r="AD38" s="2">
        <v>3.52</v>
      </c>
      <c r="AE38" s="2">
        <v>3.52</v>
      </c>
      <c r="AF38" s="2">
        <v>3.52</v>
      </c>
      <c r="AG38" s="2">
        <v>3.52</v>
      </c>
      <c r="AH38" s="2">
        <v>3.52</v>
      </c>
      <c r="AI38" s="2">
        <v>3.52</v>
      </c>
      <c r="AJ38" s="2">
        <v>3.52</v>
      </c>
      <c r="AK38" s="2">
        <v>3.83</v>
      </c>
      <c r="AL38" s="2">
        <v>3.83</v>
      </c>
      <c r="AM38" s="2">
        <v>3.83</v>
      </c>
      <c r="AN38" s="2">
        <v>3.83</v>
      </c>
      <c r="AO38" s="33">
        <v>0</v>
      </c>
      <c r="AP38" s="33">
        <v>0</v>
      </c>
      <c r="AQ38" s="33">
        <v>0</v>
      </c>
      <c r="AR38" s="33">
        <v>0</v>
      </c>
      <c r="AS38" s="33">
        <v>0</v>
      </c>
      <c r="AT38" s="33">
        <v>0</v>
      </c>
      <c r="AU38" s="33">
        <v>0</v>
      </c>
      <c r="AV38" s="33">
        <v>0</v>
      </c>
      <c r="AW38" s="33">
        <v>0</v>
      </c>
      <c r="AX38" s="33">
        <v>0</v>
      </c>
      <c r="AY38" s="33">
        <v>0</v>
      </c>
      <c r="AZ38" s="33">
        <v>0</v>
      </c>
      <c r="BA38" s="31">
        <f t="shared" si="14"/>
        <v>0</v>
      </c>
      <c r="BB38" s="31">
        <f t="shared" si="14"/>
        <v>0</v>
      </c>
      <c r="BC38" s="31">
        <f t="shared" si="14"/>
        <v>0</v>
      </c>
      <c r="BD38" s="31">
        <f t="shared" si="14"/>
        <v>0</v>
      </c>
      <c r="BE38" s="31">
        <f t="shared" si="14"/>
        <v>0</v>
      </c>
      <c r="BF38" s="31">
        <f t="shared" si="14"/>
        <v>0</v>
      </c>
      <c r="BG38" s="31">
        <f t="shared" si="14"/>
        <v>0</v>
      </c>
      <c r="BH38" s="31">
        <f t="shared" si="14"/>
        <v>0</v>
      </c>
      <c r="BI38" s="31">
        <f t="shared" si="14"/>
        <v>0</v>
      </c>
      <c r="BJ38" s="31">
        <f t="shared" si="14"/>
        <v>0</v>
      </c>
      <c r="BK38" s="31">
        <f t="shared" si="14"/>
        <v>0</v>
      </c>
      <c r="BL38" s="31">
        <f t="shared" si="14"/>
        <v>0</v>
      </c>
      <c r="BM38" s="6">
        <f t="shared" ca="1" si="15"/>
        <v>0.12</v>
      </c>
      <c r="BN38" s="6">
        <f t="shared" ca="1" si="15"/>
        <v>0.12</v>
      </c>
      <c r="BO38" s="6">
        <f t="shared" ca="1" si="15"/>
        <v>0.12</v>
      </c>
      <c r="BP38" s="6">
        <f t="shared" ca="1" si="15"/>
        <v>0.12</v>
      </c>
      <c r="BQ38" s="6">
        <f t="shared" ca="1" si="15"/>
        <v>0.12</v>
      </c>
      <c r="BR38" s="6">
        <f t="shared" ca="1" si="15"/>
        <v>0.12</v>
      </c>
      <c r="BS38" s="6">
        <f t="shared" ca="1" si="15"/>
        <v>0.12</v>
      </c>
      <c r="BT38" s="6">
        <f t="shared" ca="1" si="15"/>
        <v>0.12</v>
      </c>
      <c r="BU38" s="6">
        <f t="shared" ca="1" si="15"/>
        <v>0.12</v>
      </c>
      <c r="BV38" s="6">
        <f t="shared" ca="1" si="15"/>
        <v>0.12</v>
      </c>
      <c r="BW38" s="6">
        <f t="shared" ca="1" si="15"/>
        <v>0.12</v>
      </c>
      <c r="BX38" s="6">
        <f t="shared" ca="1" si="15"/>
        <v>0.12</v>
      </c>
      <c r="BY38" s="31">
        <f t="shared" ca="1" si="19"/>
        <v>0</v>
      </c>
      <c r="BZ38" s="31">
        <f t="shared" ca="1" si="19"/>
        <v>0</v>
      </c>
      <c r="CA38" s="31">
        <f t="shared" ca="1" si="19"/>
        <v>0</v>
      </c>
      <c r="CB38" s="31">
        <f t="shared" ca="1" si="18"/>
        <v>0</v>
      </c>
      <c r="CC38" s="31">
        <f t="shared" ca="1" si="18"/>
        <v>0</v>
      </c>
      <c r="CD38" s="31">
        <f t="shared" ca="1" si="18"/>
        <v>0</v>
      </c>
      <c r="CE38" s="31">
        <f t="shared" ca="1" si="18"/>
        <v>0</v>
      </c>
      <c r="CF38" s="31">
        <f t="shared" ca="1" si="18"/>
        <v>0</v>
      </c>
      <c r="CG38" s="31">
        <f t="shared" ca="1" si="18"/>
        <v>0</v>
      </c>
      <c r="CH38" s="31">
        <f t="shared" ca="1" si="18"/>
        <v>0</v>
      </c>
      <c r="CI38" s="31">
        <f t="shared" ca="1" si="18"/>
        <v>0</v>
      </c>
      <c r="CJ38" s="31">
        <f t="shared" ca="1" si="18"/>
        <v>0</v>
      </c>
      <c r="CK38" s="32">
        <f t="shared" ca="1" si="16"/>
        <v>0</v>
      </c>
      <c r="CL38" s="32">
        <f t="shared" ca="1" si="16"/>
        <v>0</v>
      </c>
      <c r="CM38" s="32">
        <f t="shared" ca="1" si="16"/>
        <v>0</v>
      </c>
      <c r="CN38" s="32">
        <f t="shared" ca="1" si="16"/>
        <v>0</v>
      </c>
      <c r="CO38" s="32">
        <f t="shared" ca="1" si="16"/>
        <v>0</v>
      </c>
      <c r="CP38" s="32">
        <f t="shared" ca="1" si="16"/>
        <v>0</v>
      </c>
      <c r="CQ38" s="32">
        <f t="shared" ca="1" si="16"/>
        <v>0</v>
      </c>
      <c r="CR38" s="32">
        <f t="shared" ca="1" si="16"/>
        <v>0</v>
      </c>
      <c r="CS38" s="32">
        <f t="shared" ca="1" si="16"/>
        <v>0</v>
      </c>
      <c r="CT38" s="32">
        <f t="shared" ca="1" si="16"/>
        <v>0</v>
      </c>
      <c r="CU38" s="32">
        <f t="shared" ca="1" si="16"/>
        <v>0</v>
      </c>
      <c r="CV38" s="32">
        <f t="shared" ca="1" si="16"/>
        <v>0</v>
      </c>
      <c r="CW38" s="31">
        <f t="shared" ca="1" si="17"/>
        <v>0</v>
      </c>
      <c r="CX38" s="31">
        <f t="shared" ca="1" si="17"/>
        <v>0</v>
      </c>
      <c r="CY38" s="31">
        <f t="shared" ca="1" si="17"/>
        <v>0</v>
      </c>
      <c r="CZ38" s="31">
        <f t="shared" ca="1" si="17"/>
        <v>0</v>
      </c>
      <c r="DA38" s="31">
        <f t="shared" ca="1" si="17"/>
        <v>0</v>
      </c>
      <c r="DB38" s="31">
        <f t="shared" ca="1" si="17"/>
        <v>0</v>
      </c>
      <c r="DC38" s="31">
        <f t="shared" ca="1" si="17"/>
        <v>0</v>
      </c>
      <c r="DD38" s="31">
        <f t="shared" ca="1" si="17"/>
        <v>0</v>
      </c>
      <c r="DE38" s="31">
        <f t="shared" ca="1" si="17"/>
        <v>0</v>
      </c>
      <c r="DF38" s="31">
        <f t="shared" ca="1" si="17"/>
        <v>0</v>
      </c>
      <c r="DG38" s="31">
        <f t="shared" ca="1" si="17"/>
        <v>0</v>
      </c>
      <c r="DH38" s="31">
        <f t="shared" ca="1" si="17"/>
        <v>0</v>
      </c>
      <c r="DI38" s="32">
        <f t="shared" ca="1" si="11"/>
        <v>0</v>
      </c>
      <c r="DJ38" s="32">
        <f t="shared" ca="1" si="11"/>
        <v>0</v>
      </c>
      <c r="DK38" s="32">
        <f t="shared" ca="1" si="11"/>
        <v>0</v>
      </c>
      <c r="DL38" s="32">
        <f t="shared" ca="1" si="11"/>
        <v>0</v>
      </c>
      <c r="DM38" s="32">
        <f t="shared" ca="1" si="11"/>
        <v>0</v>
      </c>
      <c r="DN38" s="32">
        <f t="shared" ca="1" si="11"/>
        <v>0</v>
      </c>
      <c r="DO38" s="32">
        <f t="shared" ca="1" si="11"/>
        <v>0</v>
      </c>
      <c r="DP38" s="32">
        <f t="shared" ca="1" si="11"/>
        <v>0</v>
      </c>
      <c r="DQ38" s="32">
        <f t="shared" ca="1" si="11"/>
        <v>0</v>
      </c>
      <c r="DR38" s="32">
        <f t="shared" ca="1" si="11"/>
        <v>0</v>
      </c>
      <c r="DS38" s="32">
        <f t="shared" ca="1" si="11"/>
        <v>0</v>
      </c>
      <c r="DT38" s="32">
        <f t="shared" ca="1" si="11"/>
        <v>0</v>
      </c>
      <c r="DU38" s="31">
        <f t="shared" ca="1" si="12"/>
        <v>0</v>
      </c>
      <c r="DV38" s="31">
        <f t="shared" ca="1" si="12"/>
        <v>0</v>
      </c>
      <c r="DW38" s="31">
        <f t="shared" ca="1" si="12"/>
        <v>0</v>
      </c>
      <c r="DX38" s="31">
        <f t="shared" ca="1" si="12"/>
        <v>0</v>
      </c>
      <c r="DY38" s="31">
        <f t="shared" ca="1" si="12"/>
        <v>0</v>
      </c>
      <c r="DZ38" s="31">
        <f t="shared" ca="1" si="12"/>
        <v>0</v>
      </c>
      <c r="EA38" s="31">
        <f t="shared" ca="1" si="12"/>
        <v>0</v>
      </c>
      <c r="EB38" s="31">
        <f t="shared" ca="1" si="12"/>
        <v>0</v>
      </c>
      <c r="EC38" s="31">
        <f t="shared" ca="1" si="12"/>
        <v>0</v>
      </c>
      <c r="ED38" s="31">
        <f t="shared" ca="1" si="12"/>
        <v>0</v>
      </c>
      <c r="EE38" s="31">
        <f t="shared" ca="1" si="12"/>
        <v>0</v>
      </c>
      <c r="EF38" s="31">
        <f t="shared" ca="1" si="12"/>
        <v>0</v>
      </c>
      <c r="EG38" s="32">
        <f t="shared" ca="1" si="13"/>
        <v>0</v>
      </c>
      <c r="EH38" s="32">
        <f t="shared" ca="1" si="13"/>
        <v>0</v>
      </c>
      <c r="EI38" s="32">
        <f t="shared" ca="1" si="13"/>
        <v>0</v>
      </c>
      <c r="EJ38" s="32">
        <f t="shared" ca="1" si="13"/>
        <v>0</v>
      </c>
      <c r="EK38" s="32">
        <f t="shared" ca="1" si="13"/>
        <v>0</v>
      </c>
      <c r="EL38" s="32">
        <f t="shared" ca="1" si="13"/>
        <v>0</v>
      </c>
      <c r="EM38" s="32">
        <f t="shared" ca="1" si="13"/>
        <v>0</v>
      </c>
      <c r="EN38" s="32">
        <f t="shared" ca="1" si="13"/>
        <v>0</v>
      </c>
      <c r="EO38" s="32">
        <f t="shared" ca="1" si="13"/>
        <v>0</v>
      </c>
      <c r="EP38" s="32">
        <f t="shared" ca="1" si="13"/>
        <v>0</v>
      </c>
      <c r="EQ38" s="32">
        <f t="shared" ca="1" si="13"/>
        <v>0</v>
      </c>
      <c r="ER38" s="32">
        <f t="shared" ca="1" si="13"/>
        <v>0</v>
      </c>
    </row>
    <row r="39" spans="1:148">
      <c r="A39" t="s">
        <v>509</v>
      </c>
      <c r="B39" s="1" t="s">
        <v>160</v>
      </c>
      <c r="C39" t="str">
        <f t="shared" ca="1" si="1"/>
        <v>CRE3</v>
      </c>
      <c r="D39" t="str">
        <f t="shared" ca="1" si="2"/>
        <v>Cowley North Wind Facility</v>
      </c>
      <c r="E39" s="51">
        <v>7154.8831</v>
      </c>
      <c r="F39" s="51">
        <v>3881.5160000000001</v>
      </c>
      <c r="G39" s="51">
        <v>5019.9126999999999</v>
      </c>
      <c r="H39" s="51">
        <v>3663.5264999999999</v>
      </c>
      <c r="I39" s="51">
        <v>3983.9874</v>
      </c>
      <c r="J39" s="51">
        <v>2474.3445999999999</v>
      </c>
      <c r="K39" s="51">
        <v>1385.0174999999999</v>
      </c>
      <c r="L39" s="51">
        <v>2231.0205999999998</v>
      </c>
      <c r="M39" s="51">
        <v>3372.8665999999998</v>
      </c>
      <c r="N39" s="51">
        <v>3767.6372999999999</v>
      </c>
      <c r="O39" s="51">
        <v>8909.1365999999998</v>
      </c>
      <c r="P39" s="51">
        <v>4083.5765999999999</v>
      </c>
      <c r="Q39" s="32">
        <v>469955.11</v>
      </c>
      <c r="R39" s="32">
        <v>172560.26</v>
      </c>
      <c r="S39" s="32">
        <v>226274.72</v>
      </c>
      <c r="T39" s="32">
        <v>101815.79</v>
      </c>
      <c r="U39" s="32">
        <v>137200.6</v>
      </c>
      <c r="V39" s="32">
        <v>75431.31</v>
      </c>
      <c r="W39" s="32">
        <v>62849.120000000003</v>
      </c>
      <c r="X39" s="32">
        <v>88930.82</v>
      </c>
      <c r="Y39" s="32">
        <v>260445.23</v>
      </c>
      <c r="Z39" s="32">
        <v>116357.59</v>
      </c>
      <c r="AA39" s="32">
        <v>435319.18</v>
      </c>
      <c r="AB39" s="32">
        <v>165117.09</v>
      </c>
      <c r="AC39" s="2">
        <v>3.52</v>
      </c>
      <c r="AD39" s="2">
        <v>3.52</v>
      </c>
      <c r="AE39" s="2">
        <v>3.52</v>
      </c>
      <c r="AF39" s="2">
        <v>3.52</v>
      </c>
      <c r="AG39" s="2">
        <v>3.52</v>
      </c>
      <c r="AH39" s="2">
        <v>3.52</v>
      </c>
      <c r="AI39" s="2">
        <v>3.52</v>
      </c>
      <c r="AJ39" s="2">
        <v>3.52</v>
      </c>
      <c r="AK39" s="2">
        <v>3.83</v>
      </c>
      <c r="AL39" s="2">
        <v>3.83</v>
      </c>
      <c r="AM39" s="2">
        <v>3.83</v>
      </c>
      <c r="AN39" s="2">
        <v>3.83</v>
      </c>
      <c r="AO39" s="33">
        <v>16542.419999999998</v>
      </c>
      <c r="AP39" s="33">
        <v>6074.12</v>
      </c>
      <c r="AQ39" s="33">
        <v>7964.87</v>
      </c>
      <c r="AR39" s="33">
        <v>3583.92</v>
      </c>
      <c r="AS39" s="33">
        <v>4829.46</v>
      </c>
      <c r="AT39" s="33">
        <v>2655.18</v>
      </c>
      <c r="AU39" s="33">
        <v>2212.29</v>
      </c>
      <c r="AV39" s="33">
        <v>3130.36</v>
      </c>
      <c r="AW39" s="33">
        <v>9975.0499999999993</v>
      </c>
      <c r="AX39" s="33">
        <v>4456.5</v>
      </c>
      <c r="AY39" s="33">
        <v>16672.72</v>
      </c>
      <c r="AZ39" s="33">
        <v>6323.98</v>
      </c>
      <c r="BA39" s="31">
        <f t="shared" si="14"/>
        <v>-140.99</v>
      </c>
      <c r="BB39" s="31">
        <f t="shared" si="14"/>
        <v>-51.77</v>
      </c>
      <c r="BC39" s="31">
        <f t="shared" si="14"/>
        <v>-67.88</v>
      </c>
      <c r="BD39" s="31">
        <f t="shared" si="14"/>
        <v>-40.729999999999997</v>
      </c>
      <c r="BE39" s="31">
        <f t="shared" si="14"/>
        <v>-54.88</v>
      </c>
      <c r="BF39" s="31">
        <f t="shared" si="14"/>
        <v>-30.17</v>
      </c>
      <c r="BG39" s="31">
        <f t="shared" si="14"/>
        <v>0</v>
      </c>
      <c r="BH39" s="31">
        <f t="shared" si="14"/>
        <v>0</v>
      </c>
      <c r="BI39" s="31">
        <f t="shared" si="14"/>
        <v>0</v>
      </c>
      <c r="BJ39" s="31">
        <f t="shared" si="14"/>
        <v>-139.63</v>
      </c>
      <c r="BK39" s="31">
        <f t="shared" si="14"/>
        <v>-522.38</v>
      </c>
      <c r="BL39" s="31">
        <f t="shared" si="14"/>
        <v>-198.14</v>
      </c>
      <c r="BM39" s="6">
        <f t="shared" ca="1" si="15"/>
        <v>0.1115</v>
      </c>
      <c r="BN39" s="6">
        <f t="shared" ca="1" si="15"/>
        <v>0.1115</v>
      </c>
      <c r="BO39" s="6">
        <f t="shared" ca="1" si="15"/>
        <v>0.1115</v>
      </c>
      <c r="BP39" s="6">
        <f t="shared" ca="1" si="15"/>
        <v>0.1115</v>
      </c>
      <c r="BQ39" s="6">
        <f t="shared" ca="1" si="15"/>
        <v>0.1115</v>
      </c>
      <c r="BR39" s="6">
        <f t="shared" ca="1" si="15"/>
        <v>0.1115</v>
      </c>
      <c r="BS39" s="6">
        <f t="shared" ca="1" si="15"/>
        <v>0.1115</v>
      </c>
      <c r="BT39" s="6">
        <f t="shared" ca="1" si="15"/>
        <v>0.1115</v>
      </c>
      <c r="BU39" s="6">
        <f t="shared" ca="1" si="15"/>
        <v>0.1115</v>
      </c>
      <c r="BV39" s="6">
        <f t="shared" ca="1" si="15"/>
        <v>0.1115</v>
      </c>
      <c r="BW39" s="6">
        <f t="shared" ca="1" si="15"/>
        <v>0.1115</v>
      </c>
      <c r="BX39" s="6">
        <f t="shared" ca="1" si="15"/>
        <v>0.1115</v>
      </c>
      <c r="BY39" s="31">
        <f t="shared" ca="1" si="19"/>
        <v>52399.99</v>
      </c>
      <c r="BZ39" s="31">
        <f t="shared" ca="1" si="19"/>
        <v>19240.47</v>
      </c>
      <c r="CA39" s="31">
        <f t="shared" ca="1" si="19"/>
        <v>25229.63</v>
      </c>
      <c r="CB39" s="31">
        <f t="shared" ca="1" si="18"/>
        <v>11352.46</v>
      </c>
      <c r="CC39" s="31">
        <f t="shared" ca="1" si="18"/>
        <v>15297.87</v>
      </c>
      <c r="CD39" s="31">
        <f t="shared" ca="1" si="18"/>
        <v>8410.59</v>
      </c>
      <c r="CE39" s="31">
        <f t="shared" ca="1" si="18"/>
        <v>7007.68</v>
      </c>
      <c r="CF39" s="31">
        <f t="shared" ca="1" si="18"/>
        <v>9915.7900000000009</v>
      </c>
      <c r="CG39" s="31">
        <f t="shared" ca="1" si="18"/>
        <v>29039.64</v>
      </c>
      <c r="CH39" s="31">
        <f t="shared" ca="1" si="18"/>
        <v>12973.87</v>
      </c>
      <c r="CI39" s="31">
        <f t="shared" ca="1" si="18"/>
        <v>48538.09</v>
      </c>
      <c r="CJ39" s="31">
        <f t="shared" ca="1" si="18"/>
        <v>18410.560000000001</v>
      </c>
      <c r="CK39" s="32">
        <f t="shared" ca="1" si="16"/>
        <v>1174.8900000000001</v>
      </c>
      <c r="CL39" s="32">
        <f t="shared" ca="1" si="16"/>
        <v>431.4</v>
      </c>
      <c r="CM39" s="32">
        <f t="shared" ca="1" si="16"/>
        <v>565.69000000000005</v>
      </c>
      <c r="CN39" s="32">
        <f t="shared" ca="1" si="16"/>
        <v>254.54</v>
      </c>
      <c r="CO39" s="32">
        <f t="shared" ca="1" si="16"/>
        <v>343</v>
      </c>
      <c r="CP39" s="32">
        <f t="shared" ca="1" si="16"/>
        <v>188.58</v>
      </c>
      <c r="CQ39" s="32">
        <f t="shared" ca="1" si="16"/>
        <v>157.12</v>
      </c>
      <c r="CR39" s="32">
        <f t="shared" ca="1" si="16"/>
        <v>222.33</v>
      </c>
      <c r="CS39" s="32">
        <f t="shared" ca="1" si="16"/>
        <v>651.11</v>
      </c>
      <c r="CT39" s="32">
        <f t="shared" ca="1" si="16"/>
        <v>290.89</v>
      </c>
      <c r="CU39" s="32">
        <f t="shared" ca="1" si="16"/>
        <v>1088.3</v>
      </c>
      <c r="CV39" s="32">
        <f t="shared" ca="1" si="16"/>
        <v>412.79</v>
      </c>
      <c r="CW39" s="31">
        <f t="shared" ca="1" si="17"/>
        <v>37173.449999999997</v>
      </c>
      <c r="CX39" s="31">
        <f t="shared" ca="1" si="17"/>
        <v>13649.520000000004</v>
      </c>
      <c r="CY39" s="31">
        <f t="shared" ca="1" si="17"/>
        <v>17898.330000000002</v>
      </c>
      <c r="CZ39" s="31">
        <f t="shared" ca="1" si="17"/>
        <v>8063.8099999999995</v>
      </c>
      <c r="DA39" s="31">
        <f t="shared" ca="1" si="17"/>
        <v>10866.289999999999</v>
      </c>
      <c r="DB39" s="31">
        <f t="shared" ca="1" si="17"/>
        <v>5974.16</v>
      </c>
      <c r="DC39" s="31">
        <f t="shared" ca="1" si="17"/>
        <v>4952.51</v>
      </c>
      <c r="DD39" s="31">
        <f t="shared" ca="1" si="17"/>
        <v>7007.76</v>
      </c>
      <c r="DE39" s="31">
        <f t="shared" ca="1" si="17"/>
        <v>19715.7</v>
      </c>
      <c r="DF39" s="31">
        <f t="shared" ca="1" si="17"/>
        <v>8947.89</v>
      </c>
      <c r="DG39" s="31">
        <f t="shared" ca="1" si="17"/>
        <v>33476.049999999996</v>
      </c>
      <c r="DH39" s="31">
        <f t="shared" ca="1" si="17"/>
        <v>12697.510000000002</v>
      </c>
      <c r="DI39" s="32">
        <f t="shared" ca="1" si="11"/>
        <v>1858.67</v>
      </c>
      <c r="DJ39" s="32">
        <f t="shared" ca="1" si="11"/>
        <v>682.48</v>
      </c>
      <c r="DK39" s="32">
        <f t="shared" ca="1" si="11"/>
        <v>894.92</v>
      </c>
      <c r="DL39" s="32">
        <f t="shared" ca="1" si="11"/>
        <v>403.19</v>
      </c>
      <c r="DM39" s="32">
        <f t="shared" ca="1" si="11"/>
        <v>543.30999999999995</v>
      </c>
      <c r="DN39" s="32">
        <f t="shared" ca="1" si="11"/>
        <v>298.70999999999998</v>
      </c>
      <c r="DO39" s="32">
        <f t="shared" ca="1" si="11"/>
        <v>247.63</v>
      </c>
      <c r="DP39" s="32">
        <f t="shared" ca="1" si="11"/>
        <v>350.39</v>
      </c>
      <c r="DQ39" s="32">
        <f t="shared" ca="1" si="11"/>
        <v>985.79</v>
      </c>
      <c r="DR39" s="32">
        <f t="shared" ca="1" si="11"/>
        <v>447.39</v>
      </c>
      <c r="DS39" s="32">
        <f t="shared" ca="1" si="11"/>
        <v>1673.8</v>
      </c>
      <c r="DT39" s="32">
        <f t="shared" ca="1" si="11"/>
        <v>634.88</v>
      </c>
      <c r="DU39" s="31">
        <f t="shared" ca="1" si="12"/>
        <v>11976.18</v>
      </c>
      <c r="DV39" s="31">
        <f t="shared" ca="1" si="12"/>
        <v>4365.59</v>
      </c>
      <c r="DW39" s="31">
        <f t="shared" ca="1" si="12"/>
        <v>5686.75</v>
      </c>
      <c r="DX39" s="31">
        <f t="shared" ca="1" si="12"/>
        <v>2546.66</v>
      </c>
      <c r="DY39" s="31">
        <f t="shared" ca="1" si="12"/>
        <v>3413.86</v>
      </c>
      <c r="DZ39" s="31">
        <f t="shared" ca="1" si="12"/>
        <v>1866.76</v>
      </c>
      <c r="EA39" s="31">
        <f t="shared" ca="1" si="12"/>
        <v>1539.38</v>
      </c>
      <c r="EB39" s="31">
        <f t="shared" ca="1" si="12"/>
        <v>2166.3000000000002</v>
      </c>
      <c r="EC39" s="31">
        <f t="shared" ca="1" si="12"/>
        <v>6061.21</v>
      </c>
      <c r="ED39" s="31">
        <f t="shared" ca="1" si="12"/>
        <v>2736.15</v>
      </c>
      <c r="EE39" s="31">
        <f t="shared" ca="1" si="12"/>
        <v>10179.66</v>
      </c>
      <c r="EF39" s="31">
        <f t="shared" ca="1" si="12"/>
        <v>3840.29</v>
      </c>
      <c r="EG39" s="32">
        <f t="shared" ca="1" si="13"/>
        <v>51008.299999999996</v>
      </c>
      <c r="EH39" s="32">
        <f t="shared" ca="1" si="13"/>
        <v>18697.590000000004</v>
      </c>
      <c r="EI39" s="32">
        <f t="shared" ca="1" si="13"/>
        <v>24480</v>
      </c>
      <c r="EJ39" s="32">
        <f t="shared" ca="1" si="13"/>
        <v>11013.66</v>
      </c>
      <c r="EK39" s="32">
        <f t="shared" ca="1" si="13"/>
        <v>14823.46</v>
      </c>
      <c r="EL39" s="32">
        <f t="shared" ca="1" si="13"/>
        <v>8139.63</v>
      </c>
      <c r="EM39" s="32">
        <f t="shared" ca="1" si="13"/>
        <v>6739.52</v>
      </c>
      <c r="EN39" s="32">
        <f t="shared" ca="1" si="13"/>
        <v>9524.4500000000007</v>
      </c>
      <c r="EO39" s="32">
        <f t="shared" ca="1" si="13"/>
        <v>26762.7</v>
      </c>
      <c r="EP39" s="32">
        <f t="shared" ca="1" si="13"/>
        <v>12131.429999999998</v>
      </c>
      <c r="EQ39" s="32">
        <f t="shared" ca="1" si="13"/>
        <v>45329.509999999995</v>
      </c>
      <c r="ER39" s="32">
        <f t="shared" ca="1" si="13"/>
        <v>17172.68</v>
      </c>
    </row>
    <row r="40" spans="1:148">
      <c r="A40" t="s">
        <v>442</v>
      </c>
      <c r="B40" s="1" t="s">
        <v>69</v>
      </c>
      <c r="C40" t="str">
        <f t="shared" ca="1" si="1"/>
        <v>CRS1</v>
      </c>
      <c r="D40" t="str">
        <f t="shared" ca="1" si="2"/>
        <v>Crossfield Energy Centre #1</v>
      </c>
      <c r="K40" s="51">
        <v>0</v>
      </c>
      <c r="L40" s="51">
        <v>0</v>
      </c>
      <c r="M40" s="51">
        <v>0</v>
      </c>
      <c r="N40" s="51">
        <v>0</v>
      </c>
      <c r="O40" s="51">
        <v>2649.5952232</v>
      </c>
      <c r="P40" s="51">
        <v>5881.2226724000002</v>
      </c>
      <c r="Q40" s="32"/>
      <c r="R40" s="32"/>
      <c r="S40" s="32"/>
      <c r="T40" s="32"/>
      <c r="U40" s="32"/>
      <c r="V40" s="32"/>
      <c r="W40" s="32">
        <v>0</v>
      </c>
      <c r="X40" s="32">
        <v>0</v>
      </c>
      <c r="Y40" s="32">
        <v>0</v>
      </c>
      <c r="Z40" s="32">
        <v>0</v>
      </c>
      <c r="AA40" s="32">
        <v>158185.43</v>
      </c>
      <c r="AB40" s="32">
        <v>542770.94999999995</v>
      </c>
      <c r="AI40" s="2">
        <v>0.79</v>
      </c>
      <c r="AJ40" s="2">
        <v>0.79</v>
      </c>
      <c r="AK40" s="2">
        <v>0.79</v>
      </c>
      <c r="AL40" s="2">
        <v>0.79</v>
      </c>
      <c r="AM40" s="2">
        <v>0.79</v>
      </c>
      <c r="AN40" s="2">
        <v>0.79</v>
      </c>
      <c r="AO40" s="33"/>
      <c r="AP40" s="33"/>
      <c r="AQ40" s="33"/>
      <c r="AR40" s="33"/>
      <c r="AS40" s="33"/>
      <c r="AT40" s="33"/>
      <c r="AU40" s="33">
        <v>0</v>
      </c>
      <c r="AV40" s="33">
        <v>0</v>
      </c>
      <c r="AW40" s="33">
        <v>0</v>
      </c>
      <c r="AX40" s="33">
        <v>0</v>
      </c>
      <c r="AY40" s="33">
        <v>1249.6600000000001</v>
      </c>
      <c r="AZ40" s="33">
        <v>4287.8900000000003</v>
      </c>
      <c r="BA40" s="31">
        <f t="shared" si="14"/>
        <v>0</v>
      </c>
      <c r="BB40" s="31">
        <f t="shared" si="14"/>
        <v>0</v>
      </c>
      <c r="BC40" s="31">
        <f t="shared" si="14"/>
        <v>0</v>
      </c>
      <c r="BD40" s="31">
        <f t="shared" si="14"/>
        <v>0</v>
      </c>
      <c r="BE40" s="31">
        <f t="shared" si="14"/>
        <v>0</v>
      </c>
      <c r="BF40" s="31">
        <f t="shared" si="14"/>
        <v>0</v>
      </c>
      <c r="BG40" s="31">
        <f t="shared" si="14"/>
        <v>0</v>
      </c>
      <c r="BH40" s="31">
        <f t="shared" si="14"/>
        <v>0</v>
      </c>
      <c r="BI40" s="31">
        <f t="shared" si="14"/>
        <v>0</v>
      </c>
      <c r="BJ40" s="31">
        <f t="shared" si="14"/>
        <v>0</v>
      </c>
      <c r="BK40" s="31">
        <f t="shared" si="14"/>
        <v>-189.82</v>
      </c>
      <c r="BL40" s="31">
        <f t="shared" si="14"/>
        <v>-651.33000000000004</v>
      </c>
      <c r="BM40" s="6">
        <f t="shared" ca="1" si="15"/>
        <v>-1.0999999999999999E-2</v>
      </c>
      <c r="BN40" s="6">
        <f t="shared" ca="1" si="15"/>
        <v>-1.0999999999999999E-2</v>
      </c>
      <c r="BO40" s="6">
        <f t="shared" ca="1" si="15"/>
        <v>-1.0999999999999999E-2</v>
      </c>
      <c r="BP40" s="6">
        <f t="shared" ca="1" si="15"/>
        <v>-1.0999999999999999E-2</v>
      </c>
      <c r="BQ40" s="6">
        <f t="shared" ca="1" si="15"/>
        <v>-1.0999999999999999E-2</v>
      </c>
      <c r="BR40" s="6">
        <f t="shared" ca="1" si="15"/>
        <v>-1.0999999999999999E-2</v>
      </c>
      <c r="BS40" s="6">
        <f t="shared" ca="1" si="15"/>
        <v>-1.0999999999999999E-2</v>
      </c>
      <c r="BT40" s="6">
        <f t="shared" ca="1" si="15"/>
        <v>-1.0999999999999999E-2</v>
      </c>
      <c r="BU40" s="6">
        <f t="shared" ca="1" si="15"/>
        <v>-1.0999999999999999E-2</v>
      </c>
      <c r="BV40" s="6">
        <f t="shared" ca="1" si="15"/>
        <v>-1.0999999999999999E-2</v>
      </c>
      <c r="BW40" s="6">
        <f t="shared" ca="1" si="15"/>
        <v>-1.0999999999999999E-2</v>
      </c>
      <c r="BX40" s="6">
        <f t="shared" ca="1" si="15"/>
        <v>-1.0999999999999999E-2</v>
      </c>
      <c r="BY40" s="31">
        <f t="shared" ca="1" si="19"/>
        <v>0</v>
      </c>
      <c r="BZ40" s="31">
        <f t="shared" ca="1" si="19"/>
        <v>0</v>
      </c>
      <c r="CA40" s="31">
        <f t="shared" ca="1" si="19"/>
        <v>0</v>
      </c>
      <c r="CB40" s="31">
        <f t="shared" ca="1" si="18"/>
        <v>0</v>
      </c>
      <c r="CC40" s="31">
        <f t="shared" ca="1" si="18"/>
        <v>0</v>
      </c>
      <c r="CD40" s="31">
        <f t="shared" ca="1" si="18"/>
        <v>0</v>
      </c>
      <c r="CE40" s="31">
        <f t="shared" ca="1" si="18"/>
        <v>0</v>
      </c>
      <c r="CF40" s="31">
        <f t="shared" ca="1" si="18"/>
        <v>0</v>
      </c>
      <c r="CG40" s="31">
        <f t="shared" ca="1" si="18"/>
        <v>0</v>
      </c>
      <c r="CH40" s="31">
        <f t="shared" ca="1" si="18"/>
        <v>0</v>
      </c>
      <c r="CI40" s="31">
        <f t="shared" ca="1" si="18"/>
        <v>-1740.04</v>
      </c>
      <c r="CJ40" s="31">
        <f t="shared" ca="1" si="18"/>
        <v>-5970.48</v>
      </c>
      <c r="CK40" s="32">
        <f t="shared" ca="1" si="16"/>
        <v>0</v>
      </c>
      <c r="CL40" s="32">
        <f t="shared" ca="1" si="16"/>
        <v>0</v>
      </c>
      <c r="CM40" s="32">
        <f t="shared" ca="1" si="16"/>
        <v>0</v>
      </c>
      <c r="CN40" s="32">
        <f t="shared" ca="1" si="16"/>
        <v>0</v>
      </c>
      <c r="CO40" s="32">
        <f t="shared" ca="1" si="16"/>
        <v>0</v>
      </c>
      <c r="CP40" s="32">
        <f t="shared" ca="1" si="16"/>
        <v>0</v>
      </c>
      <c r="CQ40" s="32">
        <f t="shared" ca="1" si="16"/>
        <v>0</v>
      </c>
      <c r="CR40" s="32">
        <f t="shared" ca="1" si="16"/>
        <v>0</v>
      </c>
      <c r="CS40" s="32">
        <f t="shared" ca="1" si="16"/>
        <v>0</v>
      </c>
      <c r="CT40" s="32">
        <f t="shared" ca="1" si="16"/>
        <v>0</v>
      </c>
      <c r="CU40" s="32">
        <f t="shared" ca="1" si="16"/>
        <v>395.46</v>
      </c>
      <c r="CV40" s="32">
        <f t="shared" ca="1" si="16"/>
        <v>1356.93</v>
      </c>
      <c r="CW40" s="31">
        <f t="shared" ca="1" si="17"/>
        <v>0</v>
      </c>
      <c r="CX40" s="31">
        <f t="shared" ca="1" si="17"/>
        <v>0</v>
      </c>
      <c r="CY40" s="31">
        <f t="shared" ca="1" si="17"/>
        <v>0</v>
      </c>
      <c r="CZ40" s="31">
        <f t="shared" ca="1" si="17"/>
        <v>0</v>
      </c>
      <c r="DA40" s="31">
        <f t="shared" ca="1" si="17"/>
        <v>0</v>
      </c>
      <c r="DB40" s="31">
        <f t="shared" ca="1" si="17"/>
        <v>0</v>
      </c>
      <c r="DC40" s="31">
        <f t="shared" ca="1" si="17"/>
        <v>0</v>
      </c>
      <c r="DD40" s="31">
        <f t="shared" ca="1" si="17"/>
        <v>0</v>
      </c>
      <c r="DE40" s="31">
        <f t="shared" ca="1" si="17"/>
        <v>0</v>
      </c>
      <c r="DF40" s="31">
        <f t="shared" ca="1" si="17"/>
        <v>0</v>
      </c>
      <c r="DG40" s="31">
        <f t="shared" ca="1" si="17"/>
        <v>-2404.4199999999996</v>
      </c>
      <c r="DH40" s="31">
        <f t="shared" ca="1" si="17"/>
        <v>-8250.1099999999988</v>
      </c>
      <c r="DI40" s="32">
        <f t="shared" ca="1" si="11"/>
        <v>0</v>
      </c>
      <c r="DJ40" s="32">
        <f t="shared" ca="1" si="11"/>
        <v>0</v>
      </c>
      <c r="DK40" s="32">
        <f t="shared" ca="1" si="11"/>
        <v>0</v>
      </c>
      <c r="DL40" s="32">
        <f t="shared" ca="1" si="11"/>
        <v>0</v>
      </c>
      <c r="DM40" s="32">
        <f t="shared" ca="1" si="11"/>
        <v>0</v>
      </c>
      <c r="DN40" s="32">
        <f t="shared" ca="1" si="11"/>
        <v>0</v>
      </c>
      <c r="DO40" s="32">
        <f t="shared" ca="1" si="11"/>
        <v>0</v>
      </c>
      <c r="DP40" s="32">
        <f t="shared" ca="1" si="11"/>
        <v>0</v>
      </c>
      <c r="DQ40" s="32">
        <f t="shared" ca="1" si="11"/>
        <v>0</v>
      </c>
      <c r="DR40" s="32">
        <f t="shared" ca="1" si="11"/>
        <v>0</v>
      </c>
      <c r="DS40" s="32">
        <f t="shared" ca="1" si="11"/>
        <v>-120.22</v>
      </c>
      <c r="DT40" s="32">
        <f t="shared" ca="1" si="11"/>
        <v>-412.51</v>
      </c>
      <c r="DU40" s="31">
        <f t="shared" ca="1" si="12"/>
        <v>0</v>
      </c>
      <c r="DV40" s="31">
        <f t="shared" ca="1" si="12"/>
        <v>0</v>
      </c>
      <c r="DW40" s="31">
        <f t="shared" ca="1" si="12"/>
        <v>0</v>
      </c>
      <c r="DX40" s="31">
        <f t="shared" ca="1" si="12"/>
        <v>0</v>
      </c>
      <c r="DY40" s="31">
        <f t="shared" ca="1" si="12"/>
        <v>0</v>
      </c>
      <c r="DZ40" s="31">
        <f t="shared" ca="1" si="12"/>
        <v>0</v>
      </c>
      <c r="EA40" s="31">
        <f t="shared" ca="1" si="12"/>
        <v>0</v>
      </c>
      <c r="EB40" s="31">
        <f t="shared" ca="1" si="12"/>
        <v>0</v>
      </c>
      <c r="EC40" s="31">
        <f t="shared" ca="1" si="12"/>
        <v>0</v>
      </c>
      <c r="ED40" s="31">
        <f t="shared" ca="1" si="12"/>
        <v>0</v>
      </c>
      <c r="EE40" s="31">
        <f t="shared" ca="1" si="12"/>
        <v>-731.16</v>
      </c>
      <c r="EF40" s="31">
        <f t="shared" ca="1" si="12"/>
        <v>-2495.1999999999998</v>
      </c>
      <c r="EG40" s="32">
        <f t="shared" ca="1" si="13"/>
        <v>0</v>
      </c>
      <c r="EH40" s="32">
        <f t="shared" ca="1" si="13"/>
        <v>0</v>
      </c>
      <c r="EI40" s="32">
        <f t="shared" ca="1" si="13"/>
        <v>0</v>
      </c>
      <c r="EJ40" s="32">
        <f t="shared" ca="1" si="13"/>
        <v>0</v>
      </c>
      <c r="EK40" s="32">
        <f t="shared" ca="1" si="13"/>
        <v>0</v>
      </c>
      <c r="EL40" s="32">
        <f t="shared" ca="1" si="13"/>
        <v>0</v>
      </c>
      <c r="EM40" s="32">
        <f t="shared" ca="1" si="13"/>
        <v>0</v>
      </c>
      <c r="EN40" s="32">
        <f t="shared" ca="1" si="13"/>
        <v>0</v>
      </c>
      <c r="EO40" s="32">
        <f t="shared" ca="1" si="13"/>
        <v>0</v>
      </c>
      <c r="EP40" s="32">
        <f t="shared" ca="1" si="13"/>
        <v>0</v>
      </c>
      <c r="EQ40" s="32">
        <f t="shared" ca="1" si="13"/>
        <v>-3255.7999999999993</v>
      </c>
      <c r="ER40" s="32">
        <f t="shared" ca="1" si="13"/>
        <v>-11157.82</v>
      </c>
    </row>
    <row r="41" spans="1:148">
      <c r="A41" t="s">
        <v>442</v>
      </c>
      <c r="B41" s="1" t="s">
        <v>70</v>
      </c>
      <c r="C41" t="str">
        <f t="shared" ca="1" si="1"/>
        <v>CRS2</v>
      </c>
      <c r="D41" t="str">
        <f t="shared" ca="1" si="2"/>
        <v>Crossfield Energy Centre #2</v>
      </c>
      <c r="K41" s="51">
        <v>0</v>
      </c>
      <c r="L41" s="51">
        <v>0</v>
      </c>
      <c r="M41" s="51">
        <v>0</v>
      </c>
      <c r="N41" s="51">
        <v>0</v>
      </c>
      <c r="O41" s="51">
        <v>2517.6615169000002</v>
      </c>
      <c r="P41" s="51">
        <v>4769.9951656000003</v>
      </c>
      <c r="Q41" s="32"/>
      <c r="R41" s="32"/>
      <c r="S41" s="32"/>
      <c r="T41" s="32"/>
      <c r="U41" s="32"/>
      <c r="V41" s="32"/>
      <c r="W41" s="32">
        <v>0</v>
      </c>
      <c r="X41" s="32">
        <v>0</v>
      </c>
      <c r="Y41" s="32">
        <v>0</v>
      </c>
      <c r="Z41" s="32">
        <v>0</v>
      </c>
      <c r="AA41" s="32">
        <v>170816.39</v>
      </c>
      <c r="AB41" s="32">
        <v>448626.35</v>
      </c>
      <c r="AI41" s="2">
        <v>0.79</v>
      </c>
      <c r="AJ41" s="2">
        <v>0.79</v>
      </c>
      <c r="AK41" s="2">
        <v>0.79</v>
      </c>
      <c r="AL41" s="2">
        <v>0.79</v>
      </c>
      <c r="AM41" s="2">
        <v>0.79</v>
      </c>
      <c r="AN41" s="2">
        <v>0.79</v>
      </c>
      <c r="AO41" s="33"/>
      <c r="AP41" s="33"/>
      <c r="AQ41" s="33"/>
      <c r="AR41" s="33"/>
      <c r="AS41" s="33"/>
      <c r="AT41" s="33"/>
      <c r="AU41" s="33">
        <v>0</v>
      </c>
      <c r="AV41" s="33">
        <v>0</v>
      </c>
      <c r="AW41" s="33">
        <v>0</v>
      </c>
      <c r="AX41" s="33">
        <v>0</v>
      </c>
      <c r="AY41" s="33">
        <v>1349.45</v>
      </c>
      <c r="AZ41" s="33">
        <v>3544.15</v>
      </c>
      <c r="BA41" s="31">
        <f t="shared" si="14"/>
        <v>0</v>
      </c>
      <c r="BB41" s="31">
        <f t="shared" si="14"/>
        <v>0</v>
      </c>
      <c r="BC41" s="31">
        <f t="shared" si="14"/>
        <v>0</v>
      </c>
      <c r="BD41" s="31">
        <f t="shared" si="14"/>
        <v>0</v>
      </c>
      <c r="BE41" s="31">
        <f t="shared" si="14"/>
        <v>0</v>
      </c>
      <c r="BF41" s="31">
        <f t="shared" si="14"/>
        <v>0</v>
      </c>
      <c r="BG41" s="31">
        <f t="shared" si="14"/>
        <v>0</v>
      </c>
      <c r="BH41" s="31">
        <f t="shared" si="14"/>
        <v>0</v>
      </c>
      <c r="BI41" s="31">
        <f t="shared" si="14"/>
        <v>0</v>
      </c>
      <c r="BJ41" s="31">
        <f t="shared" si="14"/>
        <v>0</v>
      </c>
      <c r="BK41" s="31">
        <f t="shared" si="14"/>
        <v>-204.98</v>
      </c>
      <c r="BL41" s="31">
        <f t="shared" si="14"/>
        <v>-538.35</v>
      </c>
      <c r="BM41" s="6">
        <f t="shared" ca="1" si="15"/>
        <v>-8.0999999999999996E-3</v>
      </c>
      <c r="BN41" s="6">
        <f t="shared" ca="1" si="15"/>
        <v>-8.0999999999999996E-3</v>
      </c>
      <c r="BO41" s="6">
        <f t="shared" ca="1" si="15"/>
        <v>-8.0999999999999996E-3</v>
      </c>
      <c r="BP41" s="6">
        <f t="shared" ca="1" si="15"/>
        <v>-8.0999999999999996E-3</v>
      </c>
      <c r="BQ41" s="6">
        <f t="shared" ca="1" si="15"/>
        <v>-8.0999999999999996E-3</v>
      </c>
      <c r="BR41" s="6">
        <f t="shared" ca="1" si="15"/>
        <v>-8.0999999999999996E-3</v>
      </c>
      <c r="BS41" s="6">
        <f t="shared" ca="1" si="15"/>
        <v>-8.0999999999999996E-3</v>
      </c>
      <c r="BT41" s="6">
        <f t="shared" ca="1" si="15"/>
        <v>-8.0999999999999996E-3</v>
      </c>
      <c r="BU41" s="6">
        <f t="shared" ca="1" si="15"/>
        <v>-8.0999999999999996E-3</v>
      </c>
      <c r="BV41" s="6">
        <f t="shared" ca="1" si="15"/>
        <v>-8.0999999999999996E-3</v>
      </c>
      <c r="BW41" s="6">
        <f t="shared" ca="1" si="15"/>
        <v>-8.0999999999999996E-3</v>
      </c>
      <c r="BX41" s="6">
        <f t="shared" ca="1" si="15"/>
        <v>-8.0999999999999996E-3</v>
      </c>
      <c r="BY41" s="31">
        <f t="shared" ca="1" si="19"/>
        <v>0</v>
      </c>
      <c r="BZ41" s="31">
        <f t="shared" ca="1" si="19"/>
        <v>0</v>
      </c>
      <c r="CA41" s="31">
        <f t="shared" ca="1" si="19"/>
        <v>0</v>
      </c>
      <c r="CB41" s="31">
        <f t="shared" ca="1" si="18"/>
        <v>0</v>
      </c>
      <c r="CC41" s="31">
        <f t="shared" ca="1" si="18"/>
        <v>0</v>
      </c>
      <c r="CD41" s="31">
        <f t="shared" ca="1" si="18"/>
        <v>0</v>
      </c>
      <c r="CE41" s="31">
        <f t="shared" ca="1" si="18"/>
        <v>0</v>
      </c>
      <c r="CF41" s="31">
        <f t="shared" ca="1" si="18"/>
        <v>0</v>
      </c>
      <c r="CG41" s="31">
        <f t="shared" ca="1" si="18"/>
        <v>0</v>
      </c>
      <c r="CH41" s="31">
        <f t="shared" ca="1" si="18"/>
        <v>0</v>
      </c>
      <c r="CI41" s="31">
        <f t="shared" ca="1" si="18"/>
        <v>-1383.61</v>
      </c>
      <c r="CJ41" s="31">
        <f t="shared" ca="1" si="18"/>
        <v>-3633.87</v>
      </c>
      <c r="CK41" s="32">
        <f t="shared" ca="1" si="16"/>
        <v>0</v>
      </c>
      <c r="CL41" s="32">
        <f t="shared" ca="1" si="16"/>
        <v>0</v>
      </c>
      <c r="CM41" s="32">
        <f t="shared" ca="1" si="16"/>
        <v>0</v>
      </c>
      <c r="CN41" s="32">
        <f t="shared" ca="1" si="16"/>
        <v>0</v>
      </c>
      <c r="CO41" s="32">
        <f t="shared" ca="1" si="16"/>
        <v>0</v>
      </c>
      <c r="CP41" s="32">
        <f t="shared" ca="1" si="16"/>
        <v>0</v>
      </c>
      <c r="CQ41" s="32">
        <f t="shared" ca="1" si="16"/>
        <v>0</v>
      </c>
      <c r="CR41" s="32">
        <f t="shared" ca="1" si="16"/>
        <v>0</v>
      </c>
      <c r="CS41" s="32">
        <f t="shared" ca="1" si="16"/>
        <v>0</v>
      </c>
      <c r="CT41" s="32">
        <f t="shared" ca="1" si="16"/>
        <v>0</v>
      </c>
      <c r="CU41" s="32">
        <f t="shared" ca="1" si="16"/>
        <v>427.04</v>
      </c>
      <c r="CV41" s="32">
        <f t="shared" ca="1" si="16"/>
        <v>1121.57</v>
      </c>
      <c r="CW41" s="31">
        <f t="shared" ca="1" si="17"/>
        <v>0</v>
      </c>
      <c r="CX41" s="31">
        <f t="shared" ca="1" si="17"/>
        <v>0</v>
      </c>
      <c r="CY41" s="31">
        <f t="shared" ca="1" si="17"/>
        <v>0</v>
      </c>
      <c r="CZ41" s="31">
        <f t="shared" ca="1" si="17"/>
        <v>0</v>
      </c>
      <c r="DA41" s="31">
        <f t="shared" ca="1" si="17"/>
        <v>0</v>
      </c>
      <c r="DB41" s="31">
        <f t="shared" ca="1" si="17"/>
        <v>0</v>
      </c>
      <c r="DC41" s="31">
        <f t="shared" ca="1" si="17"/>
        <v>0</v>
      </c>
      <c r="DD41" s="31">
        <f t="shared" ca="1" si="17"/>
        <v>0</v>
      </c>
      <c r="DE41" s="31">
        <f t="shared" ca="1" si="17"/>
        <v>0</v>
      </c>
      <c r="DF41" s="31">
        <f t="shared" ca="1" si="17"/>
        <v>0</v>
      </c>
      <c r="DG41" s="31">
        <f t="shared" ca="1" si="17"/>
        <v>-2101.04</v>
      </c>
      <c r="DH41" s="31">
        <f t="shared" ca="1" si="17"/>
        <v>-5518.1</v>
      </c>
      <c r="DI41" s="32">
        <f t="shared" ref="DI41:DT62" ca="1" si="20">ROUND(CW41*5%,2)</f>
        <v>0</v>
      </c>
      <c r="DJ41" s="32">
        <f t="shared" ca="1" si="20"/>
        <v>0</v>
      </c>
      <c r="DK41" s="32">
        <f t="shared" ca="1" si="20"/>
        <v>0</v>
      </c>
      <c r="DL41" s="32">
        <f t="shared" ca="1" si="20"/>
        <v>0</v>
      </c>
      <c r="DM41" s="32">
        <f t="shared" ca="1" si="20"/>
        <v>0</v>
      </c>
      <c r="DN41" s="32">
        <f t="shared" ca="1" si="20"/>
        <v>0</v>
      </c>
      <c r="DO41" s="32">
        <f t="shared" ca="1" si="20"/>
        <v>0</v>
      </c>
      <c r="DP41" s="32">
        <f t="shared" ca="1" si="20"/>
        <v>0</v>
      </c>
      <c r="DQ41" s="32">
        <f t="shared" ca="1" si="20"/>
        <v>0</v>
      </c>
      <c r="DR41" s="32">
        <f t="shared" ca="1" si="20"/>
        <v>0</v>
      </c>
      <c r="DS41" s="32">
        <f t="shared" ca="1" si="20"/>
        <v>-105.05</v>
      </c>
      <c r="DT41" s="32">
        <f t="shared" ca="1" si="20"/>
        <v>-275.91000000000003</v>
      </c>
      <c r="DU41" s="31">
        <f t="shared" ref="DU41:EF62" ca="1" si="21">ROUND(CW41*DU$3,2)</f>
        <v>0</v>
      </c>
      <c r="DV41" s="31">
        <f t="shared" ca="1" si="21"/>
        <v>0</v>
      </c>
      <c r="DW41" s="31">
        <f t="shared" ca="1" si="21"/>
        <v>0</v>
      </c>
      <c r="DX41" s="31">
        <f t="shared" ca="1" si="21"/>
        <v>0</v>
      </c>
      <c r="DY41" s="31">
        <f t="shared" ca="1" si="21"/>
        <v>0</v>
      </c>
      <c r="DZ41" s="31">
        <f t="shared" ca="1" si="21"/>
        <v>0</v>
      </c>
      <c r="EA41" s="31">
        <f t="shared" ca="1" si="21"/>
        <v>0</v>
      </c>
      <c r="EB41" s="31">
        <f t="shared" ca="1" si="21"/>
        <v>0</v>
      </c>
      <c r="EC41" s="31">
        <f t="shared" ca="1" si="21"/>
        <v>0</v>
      </c>
      <c r="ED41" s="31">
        <f t="shared" ca="1" si="21"/>
        <v>0</v>
      </c>
      <c r="EE41" s="31">
        <f t="shared" ca="1" si="21"/>
        <v>-638.9</v>
      </c>
      <c r="EF41" s="31">
        <f t="shared" ca="1" si="21"/>
        <v>-1668.92</v>
      </c>
      <c r="EG41" s="32">
        <f t="shared" ref="EG41:ER62" ca="1" si="22">CW41+DI41+DU41</f>
        <v>0</v>
      </c>
      <c r="EH41" s="32">
        <f t="shared" ca="1" si="22"/>
        <v>0</v>
      </c>
      <c r="EI41" s="32">
        <f t="shared" ca="1" si="22"/>
        <v>0</v>
      </c>
      <c r="EJ41" s="32">
        <f t="shared" ca="1" si="22"/>
        <v>0</v>
      </c>
      <c r="EK41" s="32">
        <f t="shared" ca="1" si="22"/>
        <v>0</v>
      </c>
      <c r="EL41" s="32">
        <f t="shared" ca="1" si="22"/>
        <v>0</v>
      </c>
      <c r="EM41" s="32">
        <f t="shared" ca="1" si="22"/>
        <v>0</v>
      </c>
      <c r="EN41" s="32">
        <f t="shared" ca="1" si="22"/>
        <v>0</v>
      </c>
      <c r="EO41" s="32">
        <f t="shared" ca="1" si="22"/>
        <v>0</v>
      </c>
      <c r="EP41" s="32">
        <f t="shared" ca="1" si="22"/>
        <v>0</v>
      </c>
      <c r="EQ41" s="32">
        <f t="shared" ca="1" si="22"/>
        <v>-2844.9900000000002</v>
      </c>
      <c r="ER41" s="32">
        <f t="shared" ca="1" si="22"/>
        <v>-7462.93</v>
      </c>
    </row>
    <row r="42" spans="1:148">
      <c r="A42" t="s">
        <v>442</v>
      </c>
      <c r="B42" s="1" t="s">
        <v>71</v>
      </c>
      <c r="C42" t="str">
        <f t="shared" ca="1" si="1"/>
        <v>CRS3</v>
      </c>
      <c r="D42" t="str">
        <f t="shared" ca="1" si="2"/>
        <v>Crossfield Energy Centre #3</v>
      </c>
      <c r="K42" s="51">
        <v>0</v>
      </c>
      <c r="L42" s="51">
        <v>0</v>
      </c>
      <c r="M42" s="51">
        <v>0</v>
      </c>
      <c r="N42" s="51">
        <v>0</v>
      </c>
      <c r="O42" s="51">
        <v>0</v>
      </c>
      <c r="P42" s="51">
        <v>3063.4918514000001</v>
      </c>
      <c r="Q42" s="32"/>
      <c r="R42" s="32"/>
      <c r="S42" s="32"/>
      <c r="T42" s="32"/>
      <c r="U42" s="32"/>
      <c r="V42" s="32"/>
      <c r="W42" s="32">
        <v>0</v>
      </c>
      <c r="X42" s="32">
        <v>0</v>
      </c>
      <c r="Y42" s="32">
        <v>0</v>
      </c>
      <c r="Z42" s="32">
        <v>0</v>
      </c>
      <c r="AA42" s="32">
        <v>0</v>
      </c>
      <c r="AB42" s="32">
        <v>188196.35</v>
      </c>
      <c r="AI42" s="2">
        <v>0.79</v>
      </c>
      <c r="AJ42" s="2">
        <v>0.79</v>
      </c>
      <c r="AK42" s="2">
        <v>0.79</v>
      </c>
      <c r="AL42" s="2">
        <v>0.79</v>
      </c>
      <c r="AM42" s="2">
        <v>0.79</v>
      </c>
      <c r="AN42" s="2">
        <v>0.79</v>
      </c>
      <c r="AO42" s="33"/>
      <c r="AP42" s="33"/>
      <c r="AQ42" s="33"/>
      <c r="AR42" s="33"/>
      <c r="AS42" s="33"/>
      <c r="AT42" s="33"/>
      <c r="AU42" s="33">
        <v>0</v>
      </c>
      <c r="AV42" s="33">
        <v>0</v>
      </c>
      <c r="AW42" s="33">
        <v>0</v>
      </c>
      <c r="AX42" s="33">
        <v>0</v>
      </c>
      <c r="AY42" s="33">
        <v>0</v>
      </c>
      <c r="AZ42" s="33">
        <v>1486.75</v>
      </c>
      <c r="BA42" s="31">
        <f t="shared" si="14"/>
        <v>0</v>
      </c>
      <c r="BB42" s="31">
        <f t="shared" si="14"/>
        <v>0</v>
      </c>
      <c r="BC42" s="31">
        <f t="shared" si="14"/>
        <v>0</v>
      </c>
      <c r="BD42" s="31">
        <f t="shared" ref="BD42:BL70" si="23">ROUND(T42*BD$3,2)</f>
        <v>0</v>
      </c>
      <c r="BE42" s="31">
        <f t="shared" si="23"/>
        <v>0</v>
      </c>
      <c r="BF42" s="31">
        <f t="shared" si="23"/>
        <v>0</v>
      </c>
      <c r="BG42" s="31">
        <f t="shared" si="23"/>
        <v>0</v>
      </c>
      <c r="BH42" s="31">
        <f t="shared" si="23"/>
        <v>0</v>
      </c>
      <c r="BI42" s="31">
        <f t="shared" si="23"/>
        <v>0</v>
      </c>
      <c r="BJ42" s="31">
        <f t="shared" si="23"/>
        <v>0</v>
      </c>
      <c r="BK42" s="31">
        <f t="shared" si="23"/>
        <v>0</v>
      </c>
      <c r="BL42" s="31">
        <f t="shared" si="23"/>
        <v>-225.84</v>
      </c>
      <c r="BM42" s="6">
        <f t="shared" ca="1" si="15"/>
        <v>-1.8100000000000002E-2</v>
      </c>
      <c r="BN42" s="6">
        <f t="shared" ca="1" si="15"/>
        <v>-1.8100000000000002E-2</v>
      </c>
      <c r="BO42" s="6">
        <f t="shared" ca="1" si="15"/>
        <v>-1.8100000000000002E-2</v>
      </c>
      <c r="BP42" s="6">
        <f t="shared" ref="BM42:BX63" ca="1" si="24">VLOOKUP($C42,LossFactorLookup,3,FALSE)</f>
        <v>-1.8100000000000002E-2</v>
      </c>
      <c r="BQ42" s="6">
        <f t="shared" ca="1" si="24"/>
        <v>-1.8100000000000002E-2</v>
      </c>
      <c r="BR42" s="6">
        <f t="shared" ca="1" si="24"/>
        <v>-1.8100000000000002E-2</v>
      </c>
      <c r="BS42" s="6">
        <f t="shared" ca="1" si="24"/>
        <v>-1.8100000000000002E-2</v>
      </c>
      <c r="BT42" s="6">
        <f t="shared" ca="1" si="24"/>
        <v>-1.8100000000000002E-2</v>
      </c>
      <c r="BU42" s="6">
        <f t="shared" ca="1" si="24"/>
        <v>-1.8100000000000002E-2</v>
      </c>
      <c r="BV42" s="6">
        <f t="shared" ca="1" si="24"/>
        <v>-1.8100000000000002E-2</v>
      </c>
      <c r="BW42" s="6">
        <f t="shared" ca="1" si="24"/>
        <v>-1.8100000000000002E-2</v>
      </c>
      <c r="BX42" s="6">
        <f t="shared" ca="1" si="24"/>
        <v>-1.8100000000000002E-2</v>
      </c>
      <c r="BY42" s="31">
        <f t="shared" ca="1" si="19"/>
        <v>0</v>
      </c>
      <c r="BZ42" s="31">
        <f t="shared" ca="1" si="19"/>
        <v>0</v>
      </c>
      <c r="CA42" s="31">
        <f t="shared" ca="1" si="19"/>
        <v>0</v>
      </c>
      <c r="CB42" s="31">
        <f t="shared" ca="1" si="18"/>
        <v>0</v>
      </c>
      <c r="CC42" s="31">
        <f t="shared" ca="1" si="18"/>
        <v>0</v>
      </c>
      <c r="CD42" s="31">
        <f t="shared" ca="1" si="18"/>
        <v>0</v>
      </c>
      <c r="CE42" s="31">
        <f t="shared" ca="1" si="18"/>
        <v>0</v>
      </c>
      <c r="CF42" s="31">
        <f t="shared" ca="1" si="18"/>
        <v>0</v>
      </c>
      <c r="CG42" s="31">
        <f t="shared" ca="1" si="18"/>
        <v>0</v>
      </c>
      <c r="CH42" s="31">
        <f t="shared" ca="1" si="18"/>
        <v>0</v>
      </c>
      <c r="CI42" s="31">
        <f t="shared" ca="1" si="18"/>
        <v>0</v>
      </c>
      <c r="CJ42" s="31">
        <f t="shared" ca="1" si="18"/>
        <v>-3406.35</v>
      </c>
      <c r="CK42" s="32">
        <f t="shared" ca="1" si="16"/>
        <v>0</v>
      </c>
      <c r="CL42" s="32">
        <f t="shared" ca="1" si="16"/>
        <v>0</v>
      </c>
      <c r="CM42" s="32">
        <f t="shared" ca="1" si="16"/>
        <v>0</v>
      </c>
      <c r="CN42" s="32">
        <f t="shared" ref="CN42:CV70" ca="1" si="25">ROUND(T42*$CV$3,2)</f>
        <v>0</v>
      </c>
      <c r="CO42" s="32">
        <f t="shared" ca="1" si="25"/>
        <v>0</v>
      </c>
      <c r="CP42" s="32">
        <f t="shared" ca="1" si="25"/>
        <v>0</v>
      </c>
      <c r="CQ42" s="32">
        <f t="shared" ca="1" si="25"/>
        <v>0</v>
      </c>
      <c r="CR42" s="32">
        <f t="shared" ca="1" si="25"/>
        <v>0</v>
      </c>
      <c r="CS42" s="32">
        <f t="shared" ca="1" si="25"/>
        <v>0</v>
      </c>
      <c r="CT42" s="32">
        <f t="shared" ca="1" si="25"/>
        <v>0</v>
      </c>
      <c r="CU42" s="32">
        <f t="shared" ca="1" si="25"/>
        <v>0</v>
      </c>
      <c r="CV42" s="32">
        <f t="shared" ca="1" si="25"/>
        <v>470.49</v>
      </c>
      <c r="CW42" s="31">
        <f t="shared" ca="1" si="17"/>
        <v>0</v>
      </c>
      <c r="CX42" s="31">
        <f t="shared" ca="1" si="17"/>
        <v>0</v>
      </c>
      <c r="CY42" s="31">
        <f t="shared" ca="1" si="17"/>
        <v>0</v>
      </c>
      <c r="CZ42" s="31">
        <f t="shared" ref="CZ42:DH70" ca="1" si="26">CB42+CN42-AR42-BD42</f>
        <v>0</v>
      </c>
      <c r="DA42" s="31">
        <f t="shared" ca="1" si="26"/>
        <v>0</v>
      </c>
      <c r="DB42" s="31">
        <f t="shared" ca="1" si="26"/>
        <v>0</v>
      </c>
      <c r="DC42" s="31">
        <f t="shared" ca="1" si="26"/>
        <v>0</v>
      </c>
      <c r="DD42" s="31">
        <f t="shared" ca="1" si="26"/>
        <v>0</v>
      </c>
      <c r="DE42" s="31">
        <f t="shared" ca="1" si="26"/>
        <v>0</v>
      </c>
      <c r="DF42" s="31">
        <f t="shared" ca="1" si="26"/>
        <v>0</v>
      </c>
      <c r="DG42" s="31">
        <f t="shared" ca="1" si="26"/>
        <v>0</v>
      </c>
      <c r="DH42" s="31">
        <f t="shared" ca="1" si="26"/>
        <v>-4196.7699999999995</v>
      </c>
      <c r="DI42" s="32">
        <f t="shared" ca="1" si="20"/>
        <v>0</v>
      </c>
      <c r="DJ42" s="32">
        <f t="shared" ca="1" si="20"/>
        <v>0</v>
      </c>
      <c r="DK42" s="32">
        <f t="shared" ca="1" si="20"/>
        <v>0</v>
      </c>
      <c r="DL42" s="32">
        <f t="shared" ca="1" si="20"/>
        <v>0</v>
      </c>
      <c r="DM42" s="32">
        <f t="shared" ca="1" si="20"/>
        <v>0</v>
      </c>
      <c r="DN42" s="32">
        <f t="shared" ca="1" si="20"/>
        <v>0</v>
      </c>
      <c r="DO42" s="32">
        <f t="shared" ca="1" si="20"/>
        <v>0</v>
      </c>
      <c r="DP42" s="32">
        <f t="shared" ca="1" si="20"/>
        <v>0</v>
      </c>
      <c r="DQ42" s="32">
        <f t="shared" ca="1" si="20"/>
        <v>0</v>
      </c>
      <c r="DR42" s="32">
        <f t="shared" ca="1" si="20"/>
        <v>0</v>
      </c>
      <c r="DS42" s="32">
        <f t="shared" ca="1" si="20"/>
        <v>0</v>
      </c>
      <c r="DT42" s="32">
        <f t="shared" ca="1" si="20"/>
        <v>-209.84</v>
      </c>
      <c r="DU42" s="31">
        <f t="shared" ca="1" si="21"/>
        <v>0</v>
      </c>
      <c r="DV42" s="31">
        <f t="shared" ca="1" si="21"/>
        <v>0</v>
      </c>
      <c r="DW42" s="31">
        <f t="shared" ca="1" si="21"/>
        <v>0</v>
      </c>
      <c r="DX42" s="31">
        <f t="shared" ca="1" si="21"/>
        <v>0</v>
      </c>
      <c r="DY42" s="31">
        <f t="shared" ca="1" si="21"/>
        <v>0</v>
      </c>
      <c r="DZ42" s="31">
        <f t="shared" ca="1" si="21"/>
        <v>0</v>
      </c>
      <c r="EA42" s="31">
        <f t="shared" ca="1" si="21"/>
        <v>0</v>
      </c>
      <c r="EB42" s="31">
        <f t="shared" ca="1" si="21"/>
        <v>0</v>
      </c>
      <c r="EC42" s="31">
        <f t="shared" ca="1" si="21"/>
        <v>0</v>
      </c>
      <c r="ED42" s="31">
        <f t="shared" ca="1" si="21"/>
        <v>0</v>
      </c>
      <c r="EE42" s="31">
        <f t="shared" ca="1" si="21"/>
        <v>0</v>
      </c>
      <c r="EF42" s="31">
        <f t="shared" ca="1" si="21"/>
        <v>-1269.29</v>
      </c>
      <c r="EG42" s="32">
        <f t="shared" ca="1" si="22"/>
        <v>0</v>
      </c>
      <c r="EH42" s="32">
        <f t="shared" ca="1" si="22"/>
        <v>0</v>
      </c>
      <c r="EI42" s="32">
        <f t="shared" ca="1" si="22"/>
        <v>0</v>
      </c>
      <c r="EJ42" s="32">
        <f t="shared" ca="1" si="22"/>
        <v>0</v>
      </c>
      <c r="EK42" s="32">
        <f t="shared" ca="1" si="22"/>
        <v>0</v>
      </c>
      <c r="EL42" s="32">
        <f t="shared" ca="1" si="22"/>
        <v>0</v>
      </c>
      <c r="EM42" s="32">
        <f t="shared" ca="1" si="22"/>
        <v>0</v>
      </c>
      <c r="EN42" s="32">
        <f t="shared" ca="1" si="22"/>
        <v>0</v>
      </c>
      <c r="EO42" s="32">
        <f t="shared" ca="1" si="22"/>
        <v>0</v>
      </c>
      <c r="EP42" s="32">
        <f t="shared" ca="1" si="22"/>
        <v>0</v>
      </c>
      <c r="EQ42" s="32">
        <f t="shared" ca="1" si="22"/>
        <v>0</v>
      </c>
      <c r="ER42" s="32">
        <f t="shared" ca="1" si="22"/>
        <v>-5675.9</v>
      </c>
    </row>
    <row r="43" spans="1:148">
      <c r="A43" t="s">
        <v>509</v>
      </c>
      <c r="B43" s="1" t="s">
        <v>55</v>
      </c>
      <c r="C43" t="str">
        <f t="shared" ca="1" si="1"/>
        <v>CRWD</v>
      </c>
      <c r="D43" t="str">
        <f t="shared" ca="1" si="2"/>
        <v>Cowley Ridge Phase 2 Wind Facility</v>
      </c>
      <c r="O43" s="51">
        <v>4149.9615270000004</v>
      </c>
      <c r="P43" s="51">
        <v>2045.188793</v>
      </c>
      <c r="Q43" s="32"/>
      <c r="R43" s="32"/>
      <c r="S43" s="32"/>
      <c r="T43" s="32"/>
      <c r="U43" s="32"/>
      <c r="V43" s="32"/>
      <c r="W43" s="32"/>
      <c r="X43" s="32"/>
      <c r="Y43" s="32"/>
      <c r="Z43" s="32"/>
      <c r="AA43" s="32">
        <v>203633.4</v>
      </c>
      <c r="AB43" s="32">
        <v>78653.919999999998</v>
      </c>
      <c r="AM43" s="2">
        <v>3.83</v>
      </c>
      <c r="AN43" s="2">
        <v>3.83</v>
      </c>
      <c r="AO43" s="33"/>
      <c r="AP43" s="33"/>
      <c r="AQ43" s="33"/>
      <c r="AR43" s="33"/>
      <c r="AS43" s="33"/>
      <c r="AT43" s="33"/>
      <c r="AU43" s="33"/>
      <c r="AV43" s="33"/>
      <c r="AW43" s="33"/>
      <c r="AX43" s="33"/>
      <c r="AY43" s="33">
        <v>7799.16</v>
      </c>
      <c r="AZ43" s="33">
        <v>3012.45</v>
      </c>
      <c r="BA43" s="31">
        <f t="shared" ref="BA43:BF99" si="27">ROUND(Q43*BA$3,2)</f>
        <v>0</v>
      </c>
      <c r="BB43" s="31">
        <f t="shared" si="27"/>
        <v>0</v>
      </c>
      <c r="BC43" s="31">
        <f t="shared" si="27"/>
        <v>0</v>
      </c>
      <c r="BD43" s="31">
        <f t="shared" si="23"/>
        <v>0</v>
      </c>
      <c r="BE43" s="31">
        <f t="shared" si="23"/>
        <v>0</v>
      </c>
      <c r="BF43" s="31">
        <f t="shared" si="23"/>
        <v>0</v>
      </c>
      <c r="BG43" s="31">
        <f t="shared" si="23"/>
        <v>0</v>
      </c>
      <c r="BH43" s="31">
        <f t="shared" si="23"/>
        <v>0</v>
      </c>
      <c r="BI43" s="31">
        <f t="shared" si="23"/>
        <v>0</v>
      </c>
      <c r="BJ43" s="31">
        <f t="shared" si="23"/>
        <v>0</v>
      </c>
      <c r="BK43" s="31">
        <f t="shared" si="23"/>
        <v>-244.36</v>
      </c>
      <c r="BL43" s="31">
        <f t="shared" si="23"/>
        <v>-94.38</v>
      </c>
      <c r="BM43" s="6">
        <f t="shared" ca="1" si="24"/>
        <v>0.12</v>
      </c>
      <c r="BN43" s="6">
        <f t="shared" ca="1" si="24"/>
        <v>0.12</v>
      </c>
      <c r="BO43" s="6">
        <f t="shared" ca="1" si="24"/>
        <v>0.12</v>
      </c>
      <c r="BP43" s="6">
        <f t="shared" ca="1" si="24"/>
        <v>0.12</v>
      </c>
      <c r="BQ43" s="6">
        <f t="shared" ca="1" si="24"/>
        <v>0.12</v>
      </c>
      <c r="BR43" s="6">
        <f t="shared" ca="1" si="24"/>
        <v>0.12</v>
      </c>
      <c r="BS43" s="6">
        <f t="shared" ca="1" si="24"/>
        <v>0.12</v>
      </c>
      <c r="BT43" s="6">
        <f t="shared" ca="1" si="24"/>
        <v>0.12</v>
      </c>
      <c r="BU43" s="6">
        <f t="shared" ca="1" si="24"/>
        <v>0.12</v>
      </c>
      <c r="BV43" s="6">
        <f t="shared" ca="1" si="24"/>
        <v>0.12</v>
      </c>
      <c r="BW43" s="6">
        <f t="shared" ca="1" si="24"/>
        <v>0.12</v>
      </c>
      <c r="BX43" s="6">
        <f t="shared" ca="1" si="24"/>
        <v>0.12</v>
      </c>
      <c r="BY43" s="31">
        <f t="shared" ca="1" si="19"/>
        <v>0</v>
      </c>
      <c r="BZ43" s="31">
        <f t="shared" ca="1" si="19"/>
        <v>0</v>
      </c>
      <c r="CA43" s="31">
        <f t="shared" ca="1" si="19"/>
        <v>0</v>
      </c>
      <c r="CB43" s="31">
        <f t="shared" ca="1" si="18"/>
        <v>0</v>
      </c>
      <c r="CC43" s="31">
        <f t="shared" ca="1" si="18"/>
        <v>0</v>
      </c>
      <c r="CD43" s="31">
        <f t="shared" ca="1" si="18"/>
        <v>0</v>
      </c>
      <c r="CE43" s="31">
        <f t="shared" ca="1" si="18"/>
        <v>0</v>
      </c>
      <c r="CF43" s="31">
        <f t="shared" ca="1" si="18"/>
        <v>0</v>
      </c>
      <c r="CG43" s="31">
        <f t="shared" ca="1" si="18"/>
        <v>0</v>
      </c>
      <c r="CH43" s="31">
        <f t="shared" ca="1" si="18"/>
        <v>0</v>
      </c>
      <c r="CI43" s="31">
        <f t="shared" ca="1" si="18"/>
        <v>24436.01</v>
      </c>
      <c r="CJ43" s="31">
        <f t="shared" ca="1" si="18"/>
        <v>9438.4699999999993</v>
      </c>
      <c r="CK43" s="32">
        <f t="shared" ref="CK43:CP99" ca="1" si="28">ROUND(Q43*$CV$3,2)</f>
        <v>0</v>
      </c>
      <c r="CL43" s="32">
        <f t="shared" ca="1" si="28"/>
        <v>0</v>
      </c>
      <c r="CM43" s="32">
        <f t="shared" ca="1" si="28"/>
        <v>0</v>
      </c>
      <c r="CN43" s="32">
        <f t="shared" ca="1" si="25"/>
        <v>0</v>
      </c>
      <c r="CO43" s="32">
        <f t="shared" ca="1" si="25"/>
        <v>0</v>
      </c>
      <c r="CP43" s="32">
        <f t="shared" ca="1" si="25"/>
        <v>0</v>
      </c>
      <c r="CQ43" s="32">
        <f t="shared" ca="1" si="25"/>
        <v>0</v>
      </c>
      <c r="CR43" s="32">
        <f t="shared" ca="1" si="25"/>
        <v>0</v>
      </c>
      <c r="CS43" s="32">
        <f t="shared" ca="1" si="25"/>
        <v>0</v>
      </c>
      <c r="CT43" s="32">
        <f t="shared" ca="1" si="25"/>
        <v>0</v>
      </c>
      <c r="CU43" s="32">
        <f t="shared" ca="1" si="25"/>
        <v>509.08</v>
      </c>
      <c r="CV43" s="32">
        <f t="shared" ca="1" si="25"/>
        <v>196.63</v>
      </c>
      <c r="CW43" s="31">
        <f t="shared" ref="CW43:DB93" ca="1" si="29">BY43+CK43-AO43-BA43</f>
        <v>0</v>
      </c>
      <c r="CX43" s="31">
        <f t="shared" ca="1" si="29"/>
        <v>0</v>
      </c>
      <c r="CY43" s="31">
        <f t="shared" ca="1" si="29"/>
        <v>0</v>
      </c>
      <c r="CZ43" s="31">
        <f t="shared" ca="1" si="26"/>
        <v>0</v>
      </c>
      <c r="DA43" s="31">
        <f t="shared" ca="1" si="26"/>
        <v>0</v>
      </c>
      <c r="DB43" s="31">
        <f t="shared" ca="1" si="26"/>
        <v>0</v>
      </c>
      <c r="DC43" s="31">
        <f t="shared" ca="1" si="26"/>
        <v>0</v>
      </c>
      <c r="DD43" s="31">
        <f t="shared" ca="1" si="26"/>
        <v>0</v>
      </c>
      <c r="DE43" s="31">
        <f t="shared" ca="1" si="26"/>
        <v>0</v>
      </c>
      <c r="DF43" s="31">
        <f t="shared" ca="1" si="26"/>
        <v>0</v>
      </c>
      <c r="DG43" s="31">
        <f t="shared" ca="1" si="26"/>
        <v>17390.29</v>
      </c>
      <c r="DH43" s="31">
        <f t="shared" ca="1" si="26"/>
        <v>6717.0299999999988</v>
      </c>
      <c r="DI43" s="32">
        <f t="shared" ca="1" si="20"/>
        <v>0</v>
      </c>
      <c r="DJ43" s="32">
        <f t="shared" ca="1" si="20"/>
        <v>0</v>
      </c>
      <c r="DK43" s="32">
        <f t="shared" ca="1" si="20"/>
        <v>0</v>
      </c>
      <c r="DL43" s="32">
        <f t="shared" ca="1" si="20"/>
        <v>0</v>
      </c>
      <c r="DM43" s="32">
        <f t="shared" ca="1" si="20"/>
        <v>0</v>
      </c>
      <c r="DN43" s="32">
        <f t="shared" ca="1" si="20"/>
        <v>0</v>
      </c>
      <c r="DO43" s="32">
        <f t="shared" ca="1" si="20"/>
        <v>0</v>
      </c>
      <c r="DP43" s="32">
        <f t="shared" ca="1" si="20"/>
        <v>0</v>
      </c>
      <c r="DQ43" s="32">
        <f t="shared" ca="1" si="20"/>
        <v>0</v>
      </c>
      <c r="DR43" s="32">
        <f t="shared" ca="1" si="20"/>
        <v>0</v>
      </c>
      <c r="DS43" s="32">
        <f t="shared" ca="1" si="20"/>
        <v>869.51</v>
      </c>
      <c r="DT43" s="32">
        <f t="shared" ca="1" si="20"/>
        <v>335.85</v>
      </c>
      <c r="DU43" s="31">
        <f t="shared" ca="1" si="21"/>
        <v>0</v>
      </c>
      <c r="DV43" s="31">
        <f t="shared" ca="1" si="21"/>
        <v>0</v>
      </c>
      <c r="DW43" s="31">
        <f t="shared" ca="1" si="21"/>
        <v>0</v>
      </c>
      <c r="DX43" s="31">
        <f t="shared" ca="1" si="21"/>
        <v>0</v>
      </c>
      <c r="DY43" s="31">
        <f t="shared" ca="1" si="21"/>
        <v>0</v>
      </c>
      <c r="DZ43" s="31">
        <f t="shared" ca="1" si="21"/>
        <v>0</v>
      </c>
      <c r="EA43" s="31">
        <f t="shared" ca="1" si="21"/>
        <v>0</v>
      </c>
      <c r="EB43" s="31">
        <f t="shared" ca="1" si="21"/>
        <v>0</v>
      </c>
      <c r="EC43" s="31">
        <f t="shared" ca="1" si="21"/>
        <v>0</v>
      </c>
      <c r="ED43" s="31">
        <f t="shared" ca="1" si="21"/>
        <v>0</v>
      </c>
      <c r="EE43" s="31">
        <f t="shared" ca="1" si="21"/>
        <v>5288.18</v>
      </c>
      <c r="EF43" s="31">
        <f t="shared" ca="1" si="21"/>
        <v>2031.53</v>
      </c>
      <c r="EG43" s="32">
        <f t="shared" ca="1" si="22"/>
        <v>0</v>
      </c>
      <c r="EH43" s="32">
        <f t="shared" ca="1" si="22"/>
        <v>0</v>
      </c>
      <c r="EI43" s="32">
        <f t="shared" ca="1" si="22"/>
        <v>0</v>
      </c>
      <c r="EJ43" s="32">
        <f t="shared" ca="1" si="22"/>
        <v>0</v>
      </c>
      <c r="EK43" s="32">
        <f t="shared" ca="1" si="22"/>
        <v>0</v>
      </c>
      <c r="EL43" s="32">
        <f t="shared" ca="1" si="22"/>
        <v>0</v>
      </c>
      <c r="EM43" s="32">
        <f t="shared" ca="1" si="22"/>
        <v>0</v>
      </c>
      <c r="EN43" s="32">
        <f t="shared" ca="1" si="22"/>
        <v>0</v>
      </c>
      <c r="EO43" s="32">
        <f t="shared" ca="1" si="22"/>
        <v>0</v>
      </c>
      <c r="EP43" s="32">
        <f t="shared" ca="1" si="22"/>
        <v>0</v>
      </c>
      <c r="EQ43" s="32">
        <f t="shared" ca="1" si="22"/>
        <v>23547.98</v>
      </c>
      <c r="ER43" s="32">
        <f t="shared" ca="1" si="22"/>
        <v>9084.41</v>
      </c>
    </row>
    <row r="44" spans="1:148">
      <c r="A44" t="s">
        <v>536</v>
      </c>
      <c r="B44" s="1" t="s">
        <v>365</v>
      </c>
      <c r="C44" t="str">
        <f t="shared" ca="1" si="1"/>
        <v>BCHIMP</v>
      </c>
      <c r="D44" t="str">
        <f t="shared" ca="1" si="2"/>
        <v>Alberta-BC Intertie - Import</v>
      </c>
      <c r="K44" s="51">
        <v>580</v>
      </c>
      <c r="Q44" s="32"/>
      <c r="R44" s="32"/>
      <c r="S44" s="32"/>
      <c r="T44" s="32"/>
      <c r="U44" s="32"/>
      <c r="V44" s="32"/>
      <c r="W44" s="32">
        <v>22681.7</v>
      </c>
      <c r="X44" s="32"/>
      <c r="Y44" s="32"/>
      <c r="Z44" s="32"/>
      <c r="AA44" s="32"/>
      <c r="AB44" s="32"/>
      <c r="AI44" s="2">
        <v>0.16</v>
      </c>
      <c r="AO44" s="33"/>
      <c r="AP44" s="33"/>
      <c r="AQ44" s="33"/>
      <c r="AR44" s="33"/>
      <c r="AS44" s="33"/>
      <c r="AT44" s="33"/>
      <c r="AU44" s="33">
        <v>36.29</v>
      </c>
      <c r="AV44" s="33"/>
      <c r="AW44" s="33"/>
      <c r="AX44" s="33"/>
      <c r="AY44" s="33"/>
      <c r="AZ44" s="33"/>
      <c r="BA44" s="31">
        <f t="shared" si="27"/>
        <v>0</v>
      </c>
      <c r="BB44" s="31">
        <f t="shared" si="27"/>
        <v>0</v>
      </c>
      <c r="BC44" s="31">
        <f t="shared" si="27"/>
        <v>0</v>
      </c>
      <c r="BD44" s="31">
        <f t="shared" si="23"/>
        <v>0</v>
      </c>
      <c r="BE44" s="31">
        <f t="shared" si="23"/>
        <v>0</v>
      </c>
      <c r="BF44" s="31">
        <f t="shared" si="23"/>
        <v>0</v>
      </c>
      <c r="BG44" s="31">
        <f t="shared" si="23"/>
        <v>0</v>
      </c>
      <c r="BH44" s="31">
        <f t="shared" si="23"/>
        <v>0</v>
      </c>
      <c r="BI44" s="31">
        <f t="shared" si="23"/>
        <v>0</v>
      </c>
      <c r="BJ44" s="31">
        <f t="shared" si="23"/>
        <v>0</v>
      </c>
      <c r="BK44" s="31">
        <f t="shared" si="23"/>
        <v>0</v>
      </c>
      <c r="BL44" s="31">
        <f t="shared" si="23"/>
        <v>0</v>
      </c>
      <c r="BM44" s="6">
        <f t="shared" ca="1" si="24"/>
        <v>-1.5900000000000001E-2</v>
      </c>
      <c r="BN44" s="6">
        <f t="shared" ca="1" si="24"/>
        <v>-1.5900000000000001E-2</v>
      </c>
      <c r="BO44" s="6">
        <f t="shared" ca="1" si="24"/>
        <v>-1.5900000000000001E-2</v>
      </c>
      <c r="BP44" s="6">
        <f t="shared" ca="1" si="24"/>
        <v>-1.5900000000000001E-2</v>
      </c>
      <c r="BQ44" s="6">
        <f t="shared" ca="1" si="24"/>
        <v>-1.5900000000000001E-2</v>
      </c>
      <c r="BR44" s="6">
        <f t="shared" ca="1" si="24"/>
        <v>-1.5900000000000001E-2</v>
      </c>
      <c r="BS44" s="6">
        <f t="shared" ca="1" si="24"/>
        <v>-1.5900000000000001E-2</v>
      </c>
      <c r="BT44" s="6">
        <f t="shared" ca="1" si="24"/>
        <v>-1.5900000000000001E-2</v>
      </c>
      <c r="BU44" s="6">
        <f t="shared" ca="1" si="24"/>
        <v>-1.5900000000000001E-2</v>
      </c>
      <c r="BV44" s="6">
        <f t="shared" ca="1" si="24"/>
        <v>-1.5900000000000001E-2</v>
      </c>
      <c r="BW44" s="6">
        <f t="shared" ca="1" si="24"/>
        <v>-1.5900000000000001E-2</v>
      </c>
      <c r="BX44" s="6">
        <f t="shared" ca="1" si="24"/>
        <v>-1.5900000000000001E-2</v>
      </c>
      <c r="BY44" s="31">
        <f t="shared" ca="1" si="19"/>
        <v>0</v>
      </c>
      <c r="BZ44" s="31">
        <f t="shared" ca="1" si="19"/>
        <v>0</v>
      </c>
      <c r="CA44" s="31">
        <f t="shared" ca="1" si="19"/>
        <v>0</v>
      </c>
      <c r="CB44" s="31">
        <f t="shared" ca="1" si="18"/>
        <v>0</v>
      </c>
      <c r="CC44" s="31">
        <f t="shared" ca="1" si="18"/>
        <v>0</v>
      </c>
      <c r="CD44" s="31">
        <f t="shared" ca="1" si="18"/>
        <v>0</v>
      </c>
      <c r="CE44" s="31">
        <f t="shared" ca="1" si="18"/>
        <v>-360.64</v>
      </c>
      <c r="CF44" s="31">
        <f t="shared" ca="1" si="18"/>
        <v>0</v>
      </c>
      <c r="CG44" s="31">
        <f t="shared" ca="1" si="18"/>
        <v>0</v>
      </c>
      <c r="CH44" s="31">
        <f t="shared" ca="1" si="18"/>
        <v>0</v>
      </c>
      <c r="CI44" s="31">
        <f t="shared" ca="1" si="18"/>
        <v>0</v>
      </c>
      <c r="CJ44" s="31">
        <f t="shared" ca="1" si="18"/>
        <v>0</v>
      </c>
      <c r="CK44" s="32">
        <f t="shared" ca="1" si="28"/>
        <v>0</v>
      </c>
      <c r="CL44" s="32">
        <f t="shared" ca="1" si="28"/>
        <v>0</v>
      </c>
      <c r="CM44" s="32">
        <f t="shared" ca="1" si="28"/>
        <v>0</v>
      </c>
      <c r="CN44" s="32">
        <f t="shared" ca="1" si="25"/>
        <v>0</v>
      </c>
      <c r="CO44" s="32">
        <f t="shared" ca="1" si="25"/>
        <v>0</v>
      </c>
      <c r="CP44" s="32">
        <f t="shared" ca="1" si="25"/>
        <v>0</v>
      </c>
      <c r="CQ44" s="32">
        <f t="shared" ca="1" si="25"/>
        <v>56.7</v>
      </c>
      <c r="CR44" s="32">
        <f t="shared" ca="1" si="25"/>
        <v>0</v>
      </c>
      <c r="CS44" s="32">
        <f t="shared" ca="1" si="25"/>
        <v>0</v>
      </c>
      <c r="CT44" s="32">
        <f t="shared" ca="1" si="25"/>
        <v>0</v>
      </c>
      <c r="CU44" s="32">
        <f t="shared" ca="1" si="25"/>
        <v>0</v>
      </c>
      <c r="CV44" s="32">
        <f t="shared" ca="1" si="25"/>
        <v>0</v>
      </c>
      <c r="CW44" s="31">
        <f t="shared" ca="1" si="29"/>
        <v>0</v>
      </c>
      <c r="CX44" s="31">
        <f t="shared" ca="1" si="29"/>
        <v>0</v>
      </c>
      <c r="CY44" s="31">
        <f t="shared" ca="1" si="29"/>
        <v>0</v>
      </c>
      <c r="CZ44" s="31">
        <f t="shared" ca="1" si="26"/>
        <v>0</v>
      </c>
      <c r="DA44" s="31">
        <f t="shared" ca="1" si="26"/>
        <v>0</v>
      </c>
      <c r="DB44" s="31">
        <f t="shared" ca="1" si="26"/>
        <v>0</v>
      </c>
      <c r="DC44" s="31">
        <f t="shared" ca="1" si="26"/>
        <v>-340.23</v>
      </c>
      <c r="DD44" s="31">
        <f t="shared" ca="1" si="26"/>
        <v>0</v>
      </c>
      <c r="DE44" s="31">
        <f t="shared" ca="1" si="26"/>
        <v>0</v>
      </c>
      <c r="DF44" s="31">
        <f t="shared" ca="1" si="26"/>
        <v>0</v>
      </c>
      <c r="DG44" s="31">
        <f t="shared" ca="1" si="26"/>
        <v>0</v>
      </c>
      <c r="DH44" s="31">
        <f t="shared" ca="1" si="26"/>
        <v>0</v>
      </c>
      <c r="DI44" s="32">
        <f t="shared" ca="1" si="20"/>
        <v>0</v>
      </c>
      <c r="DJ44" s="32">
        <f t="shared" ca="1" si="20"/>
        <v>0</v>
      </c>
      <c r="DK44" s="32">
        <f t="shared" ca="1" si="20"/>
        <v>0</v>
      </c>
      <c r="DL44" s="32">
        <f t="shared" ca="1" si="20"/>
        <v>0</v>
      </c>
      <c r="DM44" s="32">
        <f t="shared" ca="1" si="20"/>
        <v>0</v>
      </c>
      <c r="DN44" s="32">
        <f t="shared" ca="1" si="20"/>
        <v>0</v>
      </c>
      <c r="DO44" s="32">
        <f t="shared" ca="1" si="20"/>
        <v>-17.010000000000002</v>
      </c>
      <c r="DP44" s="32">
        <f t="shared" ca="1" si="20"/>
        <v>0</v>
      </c>
      <c r="DQ44" s="32">
        <f t="shared" ca="1" si="20"/>
        <v>0</v>
      </c>
      <c r="DR44" s="32">
        <f t="shared" ca="1" si="20"/>
        <v>0</v>
      </c>
      <c r="DS44" s="32">
        <f t="shared" ca="1" si="20"/>
        <v>0</v>
      </c>
      <c r="DT44" s="32">
        <f t="shared" ca="1" si="20"/>
        <v>0</v>
      </c>
      <c r="DU44" s="31">
        <f t="shared" ca="1" si="21"/>
        <v>0</v>
      </c>
      <c r="DV44" s="31">
        <f t="shared" ca="1" si="21"/>
        <v>0</v>
      </c>
      <c r="DW44" s="31">
        <f t="shared" ca="1" si="21"/>
        <v>0</v>
      </c>
      <c r="DX44" s="31">
        <f t="shared" ca="1" si="21"/>
        <v>0</v>
      </c>
      <c r="DY44" s="31">
        <f t="shared" ca="1" si="21"/>
        <v>0</v>
      </c>
      <c r="DZ44" s="31">
        <f t="shared" ca="1" si="21"/>
        <v>0</v>
      </c>
      <c r="EA44" s="31">
        <f t="shared" ca="1" si="21"/>
        <v>-105.75</v>
      </c>
      <c r="EB44" s="31">
        <f t="shared" ca="1" si="21"/>
        <v>0</v>
      </c>
      <c r="EC44" s="31">
        <f t="shared" ca="1" si="21"/>
        <v>0</v>
      </c>
      <c r="ED44" s="31">
        <f t="shared" ca="1" si="21"/>
        <v>0</v>
      </c>
      <c r="EE44" s="31">
        <f t="shared" ca="1" si="21"/>
        <v>0</v>
      </c>
      <c r="EF44" s="31">
        <f t="shared" ca="1" si="21"/>
        <v>0</v>
      </c>
      <c r="EG44" s="32">
        <f t="shared" ca="1" si="22"/>
        <v>0</v>
      </c>
      <c r="EH44" s="32">
        <f t="shared" ca="1" si="22"/>
        <v>0</v>
      </c>
      <c r="EI44" s="32">
        <f t="shared" ca="1" si="22"/>
        <v>0</v>
      </c>
      <c r="EJ44" s="32">
        <f t="shared" ca="1" si="22"/>
        <v>0</v>
      </c>
      <c r="EK44" s="32">
        <f t="shared" ca="1" si="22"/>
        <v>0</v>
      </c>
      <c r="EL44" s="32">
        <f t="shared" ca="1" si="22"/>
        <v>0</v>
      </c>
      <c r="EM44" s="32">
        <f t="shared" ca="1" si="22"/>
        <v>-462.99</v>
      </c>
      <c r="EN44" s="32">
        <f t="shared" ca="1" si="22"/>
        <v>0</v>
      </c>
      <c r="EO44" s="32">
        <f t="shared" ca="1" si="22"/>
        <v>0</v>
      </c>
      <c r="EP44" s="32">
        <f t="shared" ca="1" si="22"/>
        <v>0</v>
      </c>
      <c r="EQ44" s="32">
        <f t="shared" ca="1" si="22"/>
        <v>0</v>
      </c>
      <c r="ER44" s="32">
        <f t="shared" ca="1" si="22"/>
        <v>0</v>
      </c>
    </row>
    <row r="45" spans="1:148">
      <c r="A45" t="s">
        <v>536</v>
      </c>
      <c r="B45" s="1" t="s">
        <v>367</v>
      </c>
      <c r="C45" t="str">
        <f t="shared" ca="1" si="1"/>
        <v>SPCIMP</v>
      </c>
      <c r="D45" t="str">
        <f t="shared" ca="1" si="2"/>
        <v>Alberta-Saskatchewan Intertie - Import</v>
      </c>
      <c r="H45" s="51">
        <v>126</v>
      </c>
      <c r="I45" s="51">
        <v>250</v>
      </c>
      <c r="K45" s="51">
        <v>198</v>
      </c>
      <c r="M45" s="51">
        <v>89</v>
      </c>
      <c r="Q45" s="32"/>
      <c r="R45" s="32"/>
      <c r="S45" s="32"/>
      <c r="T45" s="32">
        <v>1814.4</v>
      </c>
      <c r="U45" s="32">
        <v>3703.97</v>
      </c>
      <c r="V45" s="32"/>
      <c r="W45" s="32">
        <v>9910.43</v>
      </c>
      <c r="X45" s="32"/>
      <c r="Y45" s="32">
        <v>2449</v>
      </c>
      <c r="Z45" s="32"/>
      <c r="AA45" s="32"/>
      <c r="AB45" s="32"/>
      <c r="AF45" s="2">
        <v>3.85</v>
      </c>
      <c r="AG45" s="2">
        <v>3.85</v>
      </c>
      <c r="AI45" s="2">
        <v>3.85</v>
      </c>
      <c r="AK45" s="2">
        <v>3.85</v>
      </c>
      <c r="AO45" s="33"/>
      <c r="AP45" s="33"/>
      <c r="AQ45" s="33"/>
      <c r="AR45" s="33">
        <v>69.849999999999994</v>
      </c>
      <c r="AS45" s="33">
        <v>142.6</v>
      </c>
      <c r="AT45" s="33"/>
      <c r="AU45" s="33">
        <v>381.55</v>
      </c>
      <c r="AV45" s="33"/>
      <c r="AW45" s="33">
        <v>94.29</v>
      </c>
      <c r="AX45" s="33"/>
      <c r="AY45" s="33"/>
      <c r="AZ45" s="33"/>
      <c r="BA45" s="31">
        <f t="shared" si="27"/>
        <v>0</v>
      </c>
      <c r="BB45" s="31">
        <f t="shared" si="27"/>
        <v>0</v>
      </c>
      <c r="BC45" s="31">
        <f t="shared" si="27"/>
        <v>0</v>
      </c>
      <c r="BD45" s="31">
        <f t="shared" si="23"/>
        <v>-0.73</v>
      </c>
      <c r="BE45" s="31">
        <f t="shared" si="23"/>
        <v>-1.48</v>
      </c>
      <c r="BF45" s="31">
        <f t="shared" si="23"/>
        <v>0</v>
      </c>
      <c r="BG45" s="31">
        <f t="shared" si="23"/>
        <v>0</v>
      </c>
      <c r="BH45" s="31">
        <f t="shared" si="23"/>
        <v>0</v>
      </c>
      <c r="BI45" s="31">
        <f t="shared" si="23"/>
        <v>0</v>
      </c>
      <c r="BJ45" s="31">
        <f t="shared" si="23"/>
        <v>0</v>
      </c>
      <c r="BK45" s="31">
        <f t="shared" si="23"/>
        <v>0</v>
      </c>
      <c r="BL45" s="31">
        <f t="shared" si="23"/>
        <v>0</v>
      </c>
      <c r="BM45" s="6">
        <f t="shared" ca="1" si="24"/>
        <v>1.54E-2</v>
      </c>
      <c r="BN45" s="6">
        <f t="shared" ca="1" si="24"/>
        <v>1.54E-2</v>
      </c>
      <c r="BO45" s="6">
        <f t="shared" ca="1" si="24"/>
        <v>1.54E-2</v>
      </c>
      <c r="BP45" s="6">
        <f t="shared" ca="1" si="24"/>
        <v>1.54E-2</v>
      </c>
      <c r="BQ45" s="6">
        <f t="shared" ca="1" si="24"/>
        <v>1.54E-2</v>
      </c>
      <c r="BR45" s="6">
        <f t="shared" ca="1" si="24"/>
        <v>1.54E-2</v>
      </c>
      <c r="BS45" s="6">
        <f t="shared" ca="1" si="24"/>
        <v>1.54E-2</v>
      </c>
      <c r="BT45" s="6">
        <f t="shared" ca="1" si="24"/>
        <v>1.54E-2</v>
      </c>
      <c r="BU45" s="6">
        <f t="shared" ca="1" si="24"/>
        <v>1.54E-2</v>
      </c>
      <c r="BV45" s="6">
        <f t="shared" ca="1" si="24"/>
        <v>1.54E-2</v>
      </c>
      <c r="BW45" s="6">
        <f t="shared" ca="1" si="24"/>
        <v>1.54E-2</v>
      </c>
      <c r="BX45" s="6">
        <f t="shared" ca="1" si="24"/>
        <v>1.54E-2</v>
      </c>
      <c r="BY45" s="31">
        <f t="shared" ca="1" si="19"/>
        <v>0</v>
      </c>
      <c r="BZ45" s="31">
        <f t="shared" ca="1" si="19"/>
        <v>0</v>
      </c>
      <c r="CA45" s="31">
        <f t="shared" ca="1" si="19"/>
        <v>0</v>
      </c>
      <c r="CB45" s="31">
        <f t="shared" ca="1" si="18"/>
        <v>27.94</v>
      </c>
      <c r="CC45" s="31">
        <f t="shared" ca="1" si="18"/>
        <v>57.04</v>
      </c>
      <c r="CD45" s="31">
        <f t="shared" ca="1" si="18"/>
        <v>0</v>
      </c>
      <c r="CE45" s="31">
        <f t="shared" ca="1" si="18"/>
        <v>152.62</v>
      </c>
      <c r="CF45" s="31">
        <f t="shared" ca="1" si="18"/>
        <v>0</v>
      </c>
      <c r="CG45" s="31">
        <f t="shared" ca="1" si="18"/>
        <v>37.71</v>
      </c>
      <c r="CH45" s="31">
        <f t="shared" ca="1" si="18"/>
        <v>0</v>
      </c>
      <c r="CI45" s="31">
        <f t="shared" ca="1" si="18"/>
        <v>0</v>
      </c>
      <c r="CJ45" s="31">
        <f t="shared" ca="1" si="18"/>
        <v>0</v>
      </c>
      <c r="CK45" s="32">
        <f t="shared" ca="1" si="28"/>
        <v>0</v>
      </c>
      <c r="CL45" s="32">
        <f t="shared" ca="1" si="28"/>
        <v>0</v>
      </c>
      <c r="CM45" s="32">
        <f t="shared" ca="1" si="28"/>
        <v>0</v>
      </c>
      <c r="CN45" s="32">
        <f t="shared" ca="1" si="25"/>
        <v>4.54</v>
      </c>
      <c r="CO45" s="32">
        <f t="shared" ca="1" si="25"/>
        <v>9.26</v>
      </c>
      <c r="CP45" s="32">
        <f t="shared" ca="1" si="25"/>
        <v>0</v>
      </c>
      <c r="CQ45" s="32">
        <f t="shared" ca="1" si="25"/>
        <v>24.78</v>
      </c>
      <c r="CR45" s="32">
        <f t="shared" ca="1" si="25"/>
        <v>0</v>
      </c>
      <c r="CS45" s="32">
        <f t="shared" ca="1" si="25"/>
        <v>6.12</v>
      </c>
      <c r="CT45" s="32">
        <f t="shared" ca="1" si="25"/>
        <v>0</v>
      </c>
      <c r="CU45" s="32">
        <f t="shared" ca="1" si="25"/>
        <v>0</v>
      </c>
      <c r="CV45" s="32">
        <f t="shared" ca="1" si="25"/>
        <v>0</v>
      </c>
      <c r="CW45" s="31">
        <f t="shared" ca="1" si="29"/>
        <v>0</v>
      </c>
      <c r="CX45" s="31">
        <f t="shared" ca="1" si="29"/>
        <v>0</v>
      </c>
      <c r="CY45" s="31">
        <f t="shared" ca="1" si="29"/>
        <v>0</v>
      </c>
      <c r="CZ45" s="31">
        <f t="shared" ca="1" si="26"/>
        <v>-36.639999999999993</v>
      </c>
      <c r="DA45" s="31">
        <f t="shared" ca="1" si="26"/>
        <v>-74.819999999999993</v>
      </c>
      <c r="DB45" s="31">
        <f t="shared" ca="1" si="26"/>
        <v>0</v>
      </c>
      <c r="DC45" s="31">
        <f t="shared" ca="1" si="26"/>
        <v>-204.15</v>
      </c>
      <c r="DD45" s="31">
        <f t="shared" ca="1" si="26"/>
        <v>0</v>
      </c>
      <c r="DE45" s="31">
        <f t="shared" ca="1" si="26"/>
        <v>-50.460000000000008</v>
      </c>
      <c r="DF45" s="31">
        <f t="shared" ca="1" si="26"/>
        <v>0</v>
      </c>
      <c r="DG45" s="31">
        <f t="shared" ca="1" si="26"/>
        <v>0</v>
      </c>
      <c r="DH45" s="31">
        <f t="shared" ca="1" si="26"/>
        <v>0</v>
      </c>
      <c r="DI45" s="32">
        <f t="shared" ca="1" si="20"/>
        <v>0</v>
      </c>
      <c r="DJ45" s="32">
        <f t="shared" ca="1" si="20"/>
        <v>0</v>
      </c>
      <c r="DK45" s="32">
        <f t="shared" ca="1" si="20"/>
        <v>0</v>
      </c>
      <c r="DL45" s="32">
        <f t="shared" ca="1" si="20"/>
        <v>-1.83</v>
      </c>
      <c r="DM45" s="32">
        <f t="shared" ca="1" si="20"/>
        <v>-3.74</v>
      </c>
      <c r="DN45" s="32">
        <f t="shared" ca="1" si="20"/>
        <v>0</v>
      </c>
      <c r="DO45" s="32">
        <f t="shared" ca="1" si="20"/>
        <v>-10.210000000000001</v>
      </c>
      <c r="DP45" s="32">
        <f t="shared" ca="1" si="20"/>
        <v>0</v>
      </c>
      <c r="DQ45" s="32">
        <f t="shared" ca="1" si="20"/>
        <v>-2.52</v>
      </c>
      <c r="DR45" s="32">
        <f t="shared" ca="1" si="20"/>
        <v>0</v>
      </c>
      <c r="DS45" s="32">
        <f t="shared" ca="1" si="20"/>
        <v>0</v>
      </c>
      <c r="DT45" s="32">
        <f t="shared" ca="1" si="20"/>
        <v>0</v>
      </c>
      <c r="DU45" s="31">
        <f t="shared" ca="1" si="21"/>
        <v>0</v>
      </c>
      <c r="DV45" s="31">
        <f t="shared" ca="1" si="21"/>
        <v>0</v>
      </c>
      <c r="DW45" s="31">
        <f t="shared" ca="1" si="21"/>
        <v>0</v>
      </c>
      <c r="DX45" s="31">
        <f t="shared" ca="1" si="21"/>
        <v>-11.57</v>
      </c>
      <c r="DY45" s="31">
        <f t="shared" ca="1" si="21"/>
        <v>-23.51</v>
      </c>
      <c r="DZ45" s="31">
        <f t="shared" ca="1" si="21"/>
        <v>0</v>
      </c>
      <c r="EA45" s="31">
        <f t="shared" ca="1" si="21"/>
        <v>-63.46</v>
      </c>
      <c r="EB45" s="31">
        <f t="shared" ca="1" si="21"/>
        <v>0</v>
      </c>
      <c r="EC45" s="31">
        <f t="shared" ca="1" si="21"/>
        <v>-15.51</v>
      </c>
      <c r="ED45" s="31">
        <f t="shared" ca="1" si="21"/>
        <v>0</v>
      </c>
      <c r="EE45" s="31">
        <f t="shared" ca="1" si="21"/>
        <v>0</v>
      </c>
      <c r="EF45" s="31">
        <f t="shared" ca="1" si="21"/>
        <v>0</v>
      </c>
      <c r="EG45" s="32">
        <f t="shared" ca="1" si="22"/>
        <v>0</v>
      </c>
      <c r="EH45" s="32">
        <f t="shared" ca="1" si="22"/>
        <v>0</v>
      </c>
      <c r="EI45" s="32">
        <f t="shared" ca="1" si="22"/>
        <v>0</v>
      </c>
      <c r="EJ45" s="32">
        <f t="shared" ca="1" si="22"/>
        <v>-50.039999999999992</v>
      </c>
      <c r="EK45" s="32">
        <f t="shared" ca="1" si="22"/>
        <v>-102.07</v>
      </c>
      <c r="EL45" s="32">
        <f t="shared" ca="1" si="22"/>
        <v>0</v>
      </c>
      <c r="EM45" s="32">
        <f t="shared" ca="1" si="22"/>
        <v>-277.82</v>
      </c>
      <c r="EN45" s="32">
        <f t="shared" ca="1" si="22"/>
        <v>0</v>
      </c>
      <c r="EO45" s="32">
        <f t="shared" ca="1" si="22"/>
        <v>-68.490000000000009</v>
      </c>
      <c r="EP45" s="32">
        <f t="shared" ca="1" si="22"/>
        <v>0</v>
      </c>
      <c r="EQ45" s="32">
        <f t="shared" ca="1" si="22"/>
        <v>0</v>
      </c>
      <c r="ER45" s="32">
        <f t="shared" ca="1" si="22"/>
        <v>0</v>
      </c>
    </row>
    <row r="46" spans="1:148">
      <c r="A46" t="s">
        <v>536</v>
      </c>
      <c r="B46" s="1" t="s">
        <v>308</v>
      </c>
      <c r="C46" t="str">
        <f t="shared" ca="1" si="1"/>
        <v>BCHEXP</v>
      </c>
      <c r="D46" t="str">
        <f t="shared" ca="1" si="2"/>
        <v>Alberta-BC Intertie - Export</v>
      </c>
      <c r="L46" s="51">
        <v>283.5</v>
      </c>
      <c r="Q46" s="32"/>
      <c r="R46" s="32"/>
      <c r="S46" s="32"/>
      <c r="T46" s="32"/>
      <c r="U46" s="32"/>
      <c r="V46" s="32"/>
      <c r="W46" s="32"/>
      <c r="X46" s="32">
        <v>5182.3</v>
      </c>
      <c r="Y46" s="32"/>
      <c r="Z46" s="32"/>
      <c r="AA46" s="32"/>
      <c r="AB46" s="32"/>
      <c r="AJ46" s="2">
        <v>1.05</v>
      </c>
      <c r="AO46" s="33"/>
      <c r="AP46" s="33"/>
      <c r="AQ46" s="33"/>
      <c r="AR46" s="33"/>
      <c r="AS46" s="33"/>
      <c r="AT46" s="33"/>
      <c r="AU46" s="33"/>
      <c r="AV46" s="33">
        <v>54.41</v>
      </c>
      <c r="AW46" s="33"/>
      <c r="AX46" s="33"/>
      <c r="AY46" s="33"/>
      <c r="AZ46" s="33"/>
      <c r="BA46" s="31">
        <f t="shared" si="27"/>
        <v>0</v>
      </c>
      <c r="BB46" s="31">
        <f t="shared" si="27"/>
        <v>0</v>
      </c>
      <c r="BC46" s="31">
        <f t="shared" si="27"/>
        <v>0</v>
      </c>
      <c r="BD46" s="31">
        <f t="shared" si="23"/>
        <v>0</v>
      </c>
      <c r="BE46" s="31">
        <f t="shared" si="23"/>
        <v>0</v>
      </c>
      <c r="BF46" s="31">
        <f t="shared" si="23"/>
        <v>0</v>
      </c>
      <c r="BG46" s="31">
        <f t="shared" si="23"/>
        <v>0</v>
      </c>
      <c r="BH46" s="31">
        <f t="shared" si="23"/>
        <v>0</v>
      </c>
      <c r="BI46" s="31">
        <f t="shared" si="23"/>
        <v>0</v>
      </c>
      <c r="BJ46" s="31">
        <f t="shared" si="23"/>
        <v>0</v>
      </c>
      <c r="BK46" s="31">
        <f t="shared" si="23"/>
        <v>0</v>
      </c>
      <c r="BL46" s="31">
        <f t="shared" si="23"/>
        <v>0</v>
      </c>
      <c r="BM46" s="6">
        <f t="shared" ca="1" si="24"/>
        <v>8.3000000000000001E-3</v>
      </c>
      <c r="BN46" s="6">
        <f t="shared" ca="1" si="24"/>
        <v>8.3000000000000001E-3</v>
      </c>
      <c r="BO46" s="6">
        <f t="shared" ca="1" si="24"/>
        <v>8.3000000000000001E-3</v>
      </c>
      <c r="BP46" s="6">
        <f t="shared" ca="1" si="24"/>
        <v>8.3000000000000001E-3</v>
      </c>
      <c r="BQ46" s="6">
        <f t="shared" ca="1" si="24"/>
        <v>8.3000000000000001E-3</v>
      </c>
      <c r="BR46" s="6">
        <f t="shared" ca="1" si="24"/>
        <v>8.3000000000000001E-3</v>
      </c>
      <c r="BS46" s="6">
        <f t="shared" ca="1" si="24"/>
        <v>8.3000000000000001E-3</v>
      </c>
      <c r="BT46" s="6">
        <f t="shared" ca="1" si="24"/>
        <v>8.3000000000000001E-3</v>
      </c>
      <c r="BU46" s="6">
        <f t="shared" ca="1" si="24"/>
        <v>8.3000000000000001E-3</v>
      </c>
      <c r="BV46" s="6">
        <f t="shared" ca="1" si="24"/>
        <v>8.3000000000000001E-3</v>
      </c>
      <c r="BW46" s="6">
        <f t="shared" ca="1" si="24"/>
        <v>8.3000000000000001E-3</v>
      </c>
      <c r="BX46" s="6">
        <f t="shared" ca="1" si="24"/>
        <v>8.3000000000000001E-3</v>
      </c>
      <c r="BY46" s="31">
        <f t="shared" ca="1" si="19"/>
        <v>0</v>
      </c>
      <c r="BZ46" s="31">
        <f t="shared" ca="1" si="19"/>
        <v>0</v>
      </c>
      <c r="CA46" s="31">
        <f t="shared" ca="1" si="19"/>
        <v>0</v>
      </c>
      <c r="CB46" s="31">
        <f t="shared" ca="1" si="18"/>
        <v>0</v>
      </c>
      <c r="CC46" s="31">
        <f t="shared" ca="1" si="18"/>
        <v>0</v>
      </c>
      <c r="CD46" s="31">
        <f t="shared" ca="1" si="18"/>
        <v>0</v>
      </c>
      <c r="CE46" s="31">
        <f t="shared" ca="1" si="18"/>
        <v>0</v>
      </c>
      <c r="CF46" s="31">
        <f t="shared" ca="1" si="18"/>
        <v>43.01</v>
      </c>
      <c r="CG46" s="31">
        <f t="shared" ca="1" si="18"/>
        <v>0</v>
      </c>
      <c r="CH46" s="31">
        <f t="shared" ca="1" si="18"/>
        <v>0</v>
      </c>
      <c r="CI46" s="31">
        <f t="shared" ca="1" si="18"/>
        <v>0</v>
      </c>
      <c r="CJ46" s="31">
        <f t="shared" ca="1" si="18"/>
        <v>0</v>
      </c>
      <c r="CK46" s="32">
        <f t="shared" ca="1" si="28"/>
        <v>0</v>
      </c>
      <c r="CL46" s="32">
        <f t="shared" ca="1" si="28"/>
        <v>0</v>
      </c>
      <c r="CM46" s="32">
        <f t="shared" ca="1" si="28"/>
        <v>0</v>
      </c>
      <c r="CN46" s="32">
        <f t="shared" ca="1" si="25"/>
        <v>0</v>
      </c>
      <c r="CO46" s="32">
        <f t="shared" ca="1" si="25"/>
        <v>0</v>
      </c>
      <c r="CP46" s="32">
        <f t="shared" ca="1" si="25"/>
        <v>0</v>
      </c>
      <c r="CQ46" s="32">
        <f t="shared" ca="1" si="25"/>
        <v>0</v>
      </c>
      <c r="CR46" s="32">
        <f t="shared" ca="1" si="25"/>
        <v>12.96</v>
      </c>
      <c r="CS46" s="32">
        <f t="shared" ca="1" si="25"/>
        <v>0</v>
      </c>
      <c r="CT46" s="32">
        <f t="shared" ca="1" si="25"/>
        <v>0</v>
      </c>
      <c r="CU46" s="32">
        <f t="shared" ca="1" si="25"/>
        <v>0</v>
      </c>
      <c r="CV46" s="32">
        <f t="shared" ca="1" si="25"/>
        <v>0</v>
      </c>
      <c r="CW46" s="31">
        <f t="shared" ca="1" si="29"/>
        <v>0</v>
      </c>
      <c r="CX46" s="31">
        <f t="shared" ca="1" si="29"/>
        <v>0</v>
      </c>
      <c r="CY46" s="31">
        <f t="shared" ca="1" si="29"/>
        <v>0</v>
      </c>
      <c r="CZ46" s="31">
        <f t="shared" ca="1" si="26"/>
        <v>0</v>
      </c>
      <c r="DA46" s="31">
        <f t="shared" ca="1" si="26"/>
        <v>0</v>
      </c>
      <c r="DB46" s="31">
        <f t="shared" ca="1" si="26"/>
        <v>0</v>
      </c>
      <c r="DC46" s="31">
        <f t="shared" ca="1" si="26"/>
        <v>0</v>
      </c>
      <c r="DD46" s="31">
        <f t="shared" ca="1" si="26"/>
        <v>1.5600000000000023</v>
      </c>
      <c r="DE46" s="31">
        <f t="shared" ca="1" si="26"/>
        <v>0</v>
      </c>
      <c r="DF46" s="31">
        <f t="shared" ca="1" si="26"/>
        <v>0</v>
      </c>
      <c r="DG46" s="31">
        <f t="shared" ca="1" si="26"/>
        <v>0</v>
      </c>
      <c r="DH46" s="31">
        <f t="shared" ca="1" si="26"/>
        <v>0</v>
      </c>
      <c r="DI46" s="32">
        <f t="shared" ca="1" si="20"/>
        <v>0</v>
      </c>
      <c r="DJ46" s="32">
        <f t="shared" ca="1" si="20"/>
        <v>0</v>
      </c>
      <c r="DK46" s="32">
        <f t="shared" ca="1" si="20"/>
        <v>0</v>
      </c>
      <c r="DL46" s="32">
        <f t="shared" ca="1" si="20"/>
        <v>0</v>
      </c>
      <c r="DM46" s="32">
        <f t="shared" ca="1" si="20"/>
        <v>0</v>
      </c>
      <c r="DN46" s="32">
        <f t="shared" ca="1" si="20"/>
        <v>0</v>
      </c>
      <c r="DO46" s="32">
        <f t="shared" ca="1" si="20"/>
        <v>0</v>
      </c>
      <c r="DP46" s="32">
        <f t="shared" ca="1" si="20"/>
        <v>0.08</v>
      </c>
      <c r="DQ46" s="32">
        <f t="shared" ca="1" si="20"/>
        <v>0</v>
      </c>
      <c r="DR46" s="32">
        <f t="shared" ca="1" si="20"/>
        <v>0</v>
      </c>
      <c r="DS46" s="32">
        <f t="shared" ca="1" si="20"/>
        <v>0</v>
      </c>
      <c r="DT46" s="32">
        <f t="shared" ca="1" si="20"/>
        <v>0</v>
      </c>
      <c r="DU46" s="31">
        <f t="shared" ca="1" si="21"/>
        <v>0</v>
      </c>
      <c r="DV46" s="31">
        <f t="shared" ca="1" si="21"/>
        <v>0</v>
      </c>
      <c r="DW46" s="31">
        <f t="shared" ca="1" si="21"/>
        <v>0</v>
      </c>
      <c r="DX46" s="31">
        <f t="shared" ca="1" si="21"/>
        <v>0</v>
      </c>
      <c r="DY46" s="31">
        <f t="shared" ca="1" si="21"/>
        <v>0</v>
      </c>
      <c r="DZ46" s="31">
        <f t="shared" ca="1" si="21"/>
        <v>0</v>
      </c>
      <c r="EA46" s="31">
        <f t="shared" ca="1" si="21"/>
        <v>0</v>
      </c>
      <c r="EB46" s="31">
        <f t="shared" ca="1" si="21"/>
        <v>0.48</v>
      </c>
      <c r="EC46" s="31">
        <f t="shared" ca="1" si="21"/>
        <v>0</v>
      </c>
      <c r="ED46" s="31">
        <f t="shared" ca="1" si="21"/>
        <v>0</v>
      </c>
      <c r="EE46" s="31">
        <f t="shared" ca="1" si="21"/>
        <v>0</v>
      </c>
      <c r="EF46" s="31">
        <f t="shared" ca="1" si="21"/>
        <v>0</v>
      </c>
      <c r="EG46" s="32">
        <f t="shared" ca="1" si="22"/>
        <v>0</v>
      </c>
      <c r="EH46" s="32">
        <f t="shared" ca="1" si="22"/>
        <v>0</v>
      </c>
      <c r="EI46" s="32">
        <f t="shared" ca="1" si="22"/>
        <v>0</v>
      </c>
      <c r="EJ46" s="32">
        <f t="shared" ca="1" si="22"/>
        <v>0</v>
      </c>
      <c r="EK46" s="32">
        <f t="shared" ca="1" si="22"/>
        <v>0</v>
      </c>
      <c r="EL46" s="32">
        <f t="shared" ca="1" si="22"/>
        <v>0</v>
      </c>
      <c r="EM46" s="32">
        <f t="shared" ca="1" si="22"/>
        <v>0</v>
      </c>
      <c r="EN46" s="32">
        <f t="shared" ca="1" si="22"/>
        <v>2.1200000000000023</v>
      </c>
      <c r="EO46" s="32">
        <f t="shared" ca="1" si="22"/>
        <v>0</v>
      </c>
      <c r="EP46" s="32">
        <f t="shared" ca="1" si="22"/>
        <v>0</v>
      </c>
      <c r="EQ46" s="32">
        <f t="shared" ca="1" si="22"/>
        <v>0</v>
      </c>
      <c r="ER46" s="32">
        <f t="shared" ca="1" si="22"/>
        <v>0</v>
      </c>
    </row>
    <row r="47" spans="1:148">
      <c r="A47" t="s">
        <v>443</v>
      </c>
      <c r="B47" s="1" t="s">
        <v>57</v>
      </c>
      <c r="C47" t="str">
        <f t="shared" ca="1" si="1"/>
        <v>DAI1</v>
      </c>
      <c r="D47" t="str">
        <f t="shared" ca="1" si="2"/>
        <v>Daishowa-Marubeni</v>
      </c>
      <c r="E47" s="51">
        <v>1878.604</v>
      </c>
      <c r="F47" s="51">
        <v>1908.704</v>
      </c>
      <c r="G47" s="51">
        <v>2632.07</v>
      </c>
      <c r="H47" s="51">
        <v>2126.11</v>
      </c>
      <c r="I47" s="51">
        <v>1072.2460000000001</v>
      </c>
      <c r="J47" s="51">
        <v>2203.0540000000001</v>
      </c>
      <c r="K47" s="51">
        <v>989.36599999999999</v>
      </c>
      <c r="L47" s="51">
        <v>1385.1880000000001</v>
      </c>
      <c r="M47" s="51">
        <v>1423.4639999999999</v>
      </c>
      <c r="N47" s="51">
        <v>809.55</v>
      </c>
      <c r="O47" s="51">
        <v>1187.7180000000001</v>
      </c>
      <c r="P47" s="51">
        <v>2416.0920000000001</v>
      </c>
      <c r="Q47" s="32">
        <v>202301.28</v>
      </c>
      <c r="R47" s="32">
        <v>99366.84</v>
      </c>
      <c r="S47" s="32">
        <v>113262.52</v>
      </c>
      <c r="T47" s="32">
        <v>70228.36</v>
      </c>
      <c r="U47" s="32">
        <v>39594.129999999997</v>
      </c>
      <c r="V47" s="32">
        <v>81025.36</v>
      </c>
      <c r="W47" s="32">
        <v>40280.639999999999</v>
      </c>
      <c r="X47" s="32">
        <v>60902.48</v>
      </c>
      <c r="Y47" s="32">
        <v>183024.14</v>
      </c>
      <c r="Z47" s="32">
        <v>29772.2</v>
      </c>
      <c r="AA47" s="32">
        <v>60621.82</v>
      </c>
      <c r="AB47" s="32">
        <v>131347.03</v>
      </c>
      <c r="AC47" s="2">
        <v>-2.0299999999999998</v>
      </c>
      <c r="AD47" s="2">
        <v>-2.0299999999999998</v>
      </c>
      <c r="AE47" s="2">
        <v>-2.0299999999999998</v>
      </c>
      <c r="AF47" s="2">
        <v>-2.0299999999999998</v>
      </c>
      <c r="AG47" s="2">
        <v>-2.0299999999999998</v>
      </c>
      <c r="AH47" s="2">
        <v>-2.0299999999999998</v>
      </c>
      <c r="AI47" s="2">
        <v>-2.0299999999999998</v>
      </c>
      <c r="AJ47" s="2">
        <v>-2.0299999999999998</v>
      </c>
      <c r="AK47" s="2">
        <v>-2.0299999999999998</v>
      </c>
      <c r="AL47" s="2">
        <v>-2.0299999999999998</v>
      </c>
      <c r="AM47" s="2">
        <v>-2.0299999999999998</v>
      </c>
      <c r="AN47" s="2">
        <v>-2.0299999999999998</v>
      </c>
      <c r="AO47" s="33">
        <v>-4106.72</v>
      </c>
      <c r="AP47" s="33">
        <v>-2017.15</v>
      </c>
      <c r="AQ47" s="33">
        <v>-2299.23</v>
      </c>
      <c r="AR47" s="33">
        <v>-1425.64</v>
      </c>
      <c r="AS47" s="33">
        <v>-803.76</v>
      </c>
      <c r="AT47" s="33">
        <v>-1644.81</v>
      </c>
      <c r="AU47" s="33">
        <v>-817.7</v>
      </c>
      <c r="AV47" s="33">
        <v>-1236.32</v>
      </c>
      <c r="AW47" s="33">
        <v>-3715.39</v>
      </c>
      <c r="AX47" s="33">
        <v>-604.38</v>
      </c>
      <c r="AY47" s="33">
        <v>-1230.6199999999999</v>
      </c>
      <c r="AZ47" s="33">
        <v>-2666.34</v>
      </c>
      <c r="BA47" s="31">
        <f t="shared" si="27"/>
        <v>-60.69</v>
      </c>
      <c r="BB47" s="31">
        <f t="shared" si="27"/>
        <v>-29.81</v>
      </c>
      <c r="BC47" s="31">
        <f t="shared" si="27"/>
        <v>-33.979999999999997</v>
      </c>
      <c r="BD47" s="31">
        <f t="shared" si="23"/>
        <v>-28.09</v>
      </c>
      <c r="BE47" s="31">
        <f t="shared" si="23"/>
        <v>-15.84</v>
      </c>
      <c r="BF47" s="31">
        <f t="shared" si="23"/>
        <v>-32.409999999999997</v>
      </c>
      <c r="BG47" s="31">
        <f t="shared" si="23"/>
        <v>0</v>
      </c>
      <c r="BH47" s="31">
        <f t="shared" si="23"/>
        <v>0</v>
      </c>
      <c r="BI47" s="31">
        <f t="shared" si="23"/>
        <v>0</v>
      </c>
      <c r="BJ47" s="31">
        <f t="shared" si="23"/>
        <v>-35.729999999999997</v>
      </c>
      <c r="BK47" s="31">
        <f t="shared" si="23"/>
        <v>-72.75</v>
      </c>
      <c r="BL47" s="31">
        <f t="shared" si="23"/>
        <v>-157.62</v>
      </c>
      <c r="BM47" s="6">
        <f t="shared" ca="1" si="24"/>
        <v>-8.0399999999999999E-2</v>
      </c>
      <c r="BN47" s="6">
        <f t="shared" ca="1" si="24"/>
        <v>-8.0399999999999999E-2</v>
      </c>
      <c r="BO47" s="6">
        <f t="shared" ca="1" si="24"/>
        <v>-8.0399999999999999E-2</v>
      </c>
      <c r="BP47" s="6">
        <f t="shared" ca="1" si="24"/>
        <v>-8.0399999999999999E-2</v>
      </c>
      <c r="BQ47" s="6">
        <f t="shared" ca="1" si="24"/>
        <v>-8.0399999999999999E-2</v>
      </c>
      <c r="BR47" s="6">
        <f t="shared" ca="1" si="24"/>
        <v>-8.0399999999999999E-2</v>
      </c>
      <c r="BS47" s="6">
        <f t="shared" ca="1" si="24"/>
        <v>-8.0399999999999999E-2</v>
      </c>
      <c r="BT47" s="6">
        <f t="shared" ca="1" si="24"/>
        <v>-8.0399999999999999E-2</v>
      </c>
      <c r="BU47" s="6">
        <f t="shared" ca="1" si="24"/>
        <v>-8.0399999999999999E-2</v>
      </c>
      <c r="BV47" s="6">
        <f t="shared" ca="1" si="24"/>
        <v>-8.0399999999999999E-2</v>
      </c>
      <c r="BW47" s="6">
        <f t="shared" ca="1" si="24"/>
        <v>-8.0399999999999999E-2</v>
      </c>
      <c r="BX47" s="6">
        <f t="shared" ca="1" si="24"/>
        <v>-8.0399999999999999E-2</v>
      </c>
      <c r="BY47" s="31">
        <f t="shared" ca="1" si="19"/>
        <v>-16265.02</v>
      </c>
      <c r="BZ47" s="31">
        <f t="shared" ca="1" si="19"/>
        <v>-7989.09</v>
      </c>
      <c r="CA47" s="31">
        <f t="shared" ca="1" si="19"/>
        <v>-9106.31</v>
      </c>
      <c r="CB47" s="31">
        <f t="shared" ca="1" si="18"/>
        <v>-5646.36</v>
      </c>
      <c r="CC47" s="31">
        <f t="shared" ca="1" si="18"/>
        <v>-3183.37</v>
      </c>
      <c r="CD47" s="31">
        <f t="shared" ca="1" si="18"/>
        <v>-6514.44</v>
      </c>
      <c r="CE47" s="31">
        <f t="shared" ca="1" si="18"/>
        <v>-3238.56</v>
      </c>
      <c r="CF47" s="31">
        <f t="shared" ca="1" si="18"/>
        <v>-4896.5600000000004</v>
      </c>
      <c r="CG47" s="31">
        <f t="shared" ca="1" si="18"/>
        <v>-14715.14</v>
      </c>
      <c r="CH47" s="31">
        <f t="shared" ca="1" si="18"/>
        <v>-2393.6799999999998</v>
      </c>
      <c r="CI47" s="31">
        <f t="shared" ca="1" si="18"/>
        <v>-4873.99</v>
      </c>
      <c r="CJ47" s="31">
        <f t="shared" ca="1" si="18"/>
        <v>-10560.3</v>
      </c>
      <c r="CK47" s="32">
        <f t="shared" ca="1" si="28"/>
        <v>505.75</v>
      </c>
      <c r="CL47" s="32">
        <f t="shared" ca="1" si="28"/>
        <v>248.42</v>
      </c>
      <c r="CM47" s="32">
        <f t="shared" ca="1" si="28"/>
        <v>283.16000000000003</v>
      </c>
      <c r="CN47" s="32">
        <f t="shared" ca="1" si="25"/>
        <v>175.57</v>
      </c>
      <c r="CO47" s="32">
        <f t="shared" ca="1" si="25"/>
        <v>98.99</v>
      </c>
      <c r="CP47" s="32">
        <f t="shared" ca="1" si="25"/>
        <v>202.56</v>
      </c>
      <c r="CQ47" s="32">
        <f t="shared" ca="1" si="25"/>
        <v>100.7</v>
      </c>
      <c r="CR47" s="32">
        <f t="shared" ca="1" si="25"/>
        <v>152.26</v>
      </c>
      <c r="CS47" s="32">
        <f t="shared" ca="1" si="25"/>
        <v>457.56</v>
      </c>
      <c r="CT47" s="32">
        <f t="shared" ca="1" si="25"/>
        <v>74.430000000000007</v>
      </c>
      <c r="CU47" s="32">
        <f t="shared" ca="1" si="25"/>
        <v>151.55000000000001</v>
      </c>
      <c r="CV47" s="32">
        <f t="shared" ca="1" si="25"/>
        <v>328.37</v>
      </c>
      <c r="CW47" s="31">
        <f t="shared" ca="1" si="29"/>
        <v>-11591.859999999999</v>
      </c>
      <c r="CX47" s="31">
        <f t="shared" ca="1" si="29"/>
        <v>-5693.71</v>
      </c>
      <c r="CY47" s="31">
        <f t="shared" ca="1" si="29"/>
        <v>-6489.9400000000005</v>
      </c>
      <c r="CZ47" s="31">
        <f t="shared" ca="1" si="26"/>
        <v>-4017.0599999999995</v>
      </c>
      <c r="DA47" s="31">
        <f t="shared" ca="1" si="26"/>
        <v>-2264.7799999999997</v>
      </c>
      <c r="DB47" s="31">
        <f t="shared" ca="1" si="26"/>
        <v>-4634.66</v>
      </c>
      <c r="DC47" s="31">
        <f t="shared" ca="1" si="26"/>
        <v>-2320.16</v>
      </c>
      <c r="DD47" s="31">
        <f t="shared" ca="1" si="26"/>
        <v>-3507.9800000000005</v>
      </c>
      <c r="DE47" s="31">
        <f t="shared" ca="1" si="26"/>
        <v>-10542.19</v>
      </c>
      <c r="DF47" s="31">
        <f t="shared" ca="1" si="26"/>
        <v>-1679.1399999999999</v>
      </c>
      <c r="DG47" s="31">
        <f t="shared" ca="1" si="26"/>
        <v>-3419.0699999999997</v>
      </c>
      <c r="DH47" s="31">
        <f t="shared" ca="1" si="26"/>
        <v>-7407.9699999999984</v>
      </c>
      <c r="DI47" s="32">
        <f t="shared" ca="1" si="20"/>
        <v>-579.59</v>
      </c>
      <c r="DJ47" s="32">
        <f t="shared" ca="1" si="20"/>
        <v>-284.69</v>
      </c>
      <c r="DK47" s="32">
        <f t="shared" ca="1" si="20"/>
        <v>-324.5</v>
      </c>
      <c r="DL47" s="32">
        <f t="shared" ca="1" si="20"/>
        <v>-200.85</v>
      </c>
      <c r="DM47" s="32">
        <f t="shared" ca="1" si="20"/>
        <v>-113.24</v>
      </c>
      <c r="DN47" s="32">
        <f t="shared" ca="1" si="20"/>
        <v>-231.73</v>
      </c>
      <c r="DO47" s="32">
        <f t="shared" ca="1" si="20"/>
        <v>-116.01</v>
      </c>
      <c r="DP47" s="32">
        <f t="shared" ca="1" si="20"/>
        <v>-175.4</v>
      </c>
      <c r="DQ47" s="32">
        <f t="shared" ca="1" si="20"/>
        <v>-527.11</v>
      </c>
      <c r="DR47" s="32">
        <f t="shared" ca="1" si="20"/>
        <v>-83.96</v>
      </c>
      <c r="DS47" s="32">
        <f t="shared" ca="1" si="20"/>
        <v>-170.95</v>
      </c>
      <c r="DT47" s="32">
        <f t="shared" ca="1" si="20"/>
        <v>-370.4</v>
      </c>
      <c r="DU47" s="31">
        <f t="shared" ca="1" si="21"/>
        <v>-3734.55</v>
      </c>
      <c r="DV47" s="31">
        <f t="shared" ca="1" si="21"/>
        <v>-1821.05</v>
      </c>
      <c r="DW47" s="31">
        <f t="shared" ca="1" si="21"/>
        <v>-2062.02</v>
      </c>
      <c r="DX47" s="31">
        <f t="shared" ca="1" si="21"/>
        <v>-1268.6400000000001</v>
      </c>
      <c r="DY47" s="31">
        <f t="shared" ca="1" si="21"/>
        <v>-711.53</v>
      </c>
      <c r="DZ47" s="31">
        <f t="shared" ca="1" si="21"/>
        <v>-1448.2</v>
      </c>
      <c r="EA47" s="31">
        <f t="shared" ca="1" si="21"/>
        <v>-721.17</v>
      </c>
      <c r="EB47" s="31">
        <f t="shared" ca="1" si="21"/>
        <v>-1084.42</v>
      </c>
      <c r="EC47" s="31">
        <f t="shared" ca="1" si="21"/>
        <v>-3240.99</v>
      </c>
      <c r="ED47" s="31">
        <f t="shared" ca="1" si="21"/>
        <v>-513.46</v>
      </c>
      <c r="EE47" s="31">
        <f t="shared" ca="1" si="21"/>
        <v>-1039.7</v>
      </c>
      <c r="EF47" s="31">
        <f t="shared" ca="1" si="21"/>
        <v>-2240.5</v>
      </c>
      <c r="EG47" s="32">
        <f t="shared" ca="1" si="22"/>
        <v>-15906</v>
      </c>
      <c r="EH47" s="32">
        <f t="shared" ca="1" si="22"/>
        <v>-7799.45</v>
      </c>
      <c r="EI47" s="32">
        <f t="shared" ca="1" si="22"/>
        <v>-8876.4600000000009</v>
      </c>
      <c r="EJ47" s="32">
        <f t="shared" ca="1" si="22"/>
        <v>-5486.55</v>
      </c>
      <c r="EK47" s="32">
        <f t="shared" ca="1" si="22"/>
        <v>-3089.5499999999993</v>
      </c>
      <c r="EL47" s="32">
        <f t="shared" ca="1" si="22"/>
        <v>-6314.5899999999992</v>
      </c>
      <c r="EM47" s="32">
        <f t="shared" ca="1" si="22"/>
        <v>-3157.34</v>
      </c>
      <c r="EN47" s="32">
        <f t="shared" ca="1" si="22"/>
        <v>-4767.8000000000011</v>
      </c>
      <c r="EO47" s="32">
        <f t="shared" ca="1" si="22"/>
        <v>-14310.29</v>
      </c>
      <c r="EP47" s="32">
        <f t="shared" ca="1" si="22"/>
        <v>-2276.56</v>
      </c>
      <c r="EQ47" s="32">
        <f t="shared" ca="1" si="22"/>
        <v>-4629.7199999999993</v>
      </c>
      <c r="ER47" s="32">
        <f t="shared" ca="1" si="22"/>
        <v>-10018.869999999999</v>
      </c>
    </row>
    <row r="48" spans="1:148">
      <c r="A48" t="s">
        <v>444</v>
      </c>
      <c r="B48" s="1" t="s">
        <v>58</v>
      </c>
      <c r="C48" t="str">
        <f t="shared" ca="1" si="1"/>
        <v>DOWGEN15M</v>
      </c>
      <c r="D48" t="str">
        <f t="shared" ca="1" si="2"/>
        <v>Dow Hydrocarbon Industrial Complex</v>
      </c>
      <c r="E48" s="51">
        <v>44292.156300000002</v>
      </c>
      <c r="F48" s="51">
        <v>42652.255899999996</v>
      </c>
      <c r="G48" s="51">
        <v>41273.804100000001</v>
      </c>
      <c r="H48" s="51">
        <v>28053.707999999999</v>
      </c>
      <c r="I48" s="51">
        <v>43121.377399999998</v>
      </c>
      <c r="J48" s="51">
        <v>31010.426899999999</v>
      </c>
      <c r="K48" s="51">
        <v>36552.099800000004</v>
      </c>
      <c r="L48" s="51">
        <v>39366.523992000002</v>
      </c>
      <c r="M48" s="51">
        <v>24281.961403400001</v>
      </c>
      <c r="N48" s="51">
        <v>38073.608707599997</v>
      </c>
      <c r="O48" s="51">
        <v>50687.192316200002</v>
      </c>
      <c r="P48" s="51">
        <v>46173.631064399997</v>
      </c>
      <c r="Q48" s="32">
        <v>6340077.9000000004</v>
      </c>
      <c r="R48" s="32">
        <v>2514526.27</v>
      </c>
      <c r="S48" s="32">
        <v>2055488.09</v>
      </c>
      <c r="T48" s="32">
        <v>1109440.46</v>
      </c>
      <c r="U48" s="32">
        <v>1514289.96</v>
      </c>
      <c r="V48" s="32">
        <v>1293844.01</v>
      </c>
      <c r="W48" s="32">
        <v>1704503.98</v>
      </c>
      <c r="X48" s="32">
        <v>1617783.54</v>
      </c>
      <c r="Y48" s="32">
        <v>2687546.14</v>
      </c>
      <c r="Z48" s="32">
        <v>1488463.17</v>
      </c>
      <c r="AA48" s="32">
        <v>3043759.71</v>
      </c>
      <c r="AB48" s="32">
        <v>3174418.79</v>
      </c>
      <c r="AC48" s="2">
        <v>3.96</v>
      </c>
      <c r="AD48" s="2">
        <v>3.96</v>
      </c>
      <c r="AE48" s="2">
        <v>3.96</v>
      </c>
      <c r="AF48" s="2">
        <v>3.96</v>
      </c>
      <c r="AG48" s="2">
        <v>3.96</v>
      </c>
      <c r="AH48" s="2">
        <v>3.96</v>
      </c>
      <c r="AI48" s="2">
        <v>3.96</v>
      </c>
      <c r="AJ48" s="2">
        <v>3.96</v>
      </c>
      <c r="AK48" s="2">
        <v>3.96</v>
      </c>
      <c r="AL48" s="2">
        <v>3.96</v>
      </c>
      <c r="AM48" s="2">
        <v>3.96</v>
      </c>
      <c r="AN48" s="2">
        <v>3.96</v>
      </c>
      <c r="AO48" s="33">
        <v>251067.08</v>
      </c>
      <c r="AP48" s="33">
        <v>99575.24</v>
      </c>
      <c r="AQ48" s="33">
        <v>81397.33</v>
      </c>
      <c r="AR48" s="33">
        <v>43933.84</v>
      </c>
      <c r="AS48" s="33">
        <v>59965.88</v>
      </c>
      <c r="AT48" s="33">
        <v>51236.22</v>
      </c>
      <c r="AU48" s="33">
        <v>67498.36</v>
      </c>
      <c r="AV48" s="33">
        <v>64064.23</v>
      </c>
      <c r="AW48" s="33">
        <v>106426.83</v>
      </c>
      <c r="AX48" s="33">
        <v>58943.14</v>
      </c>
      <c r="AY48" s="33">
        <v>120532.88</v>
      </c>
      <c r="AZ48" s="33">
        <v>125706.98</v>
      </c>
      <c r="BA48" s="31">
        <f t="shared" si="27"/>
        <v>-1902.02</v>
      </c>
      <c r="BB48" s="31">
        <f t="shared" si="27"/>
        <v>-754.36</v>
      </c>
      <c r="BC48" s="31">
        <f t="shared" si="27"/>
        <v>-616.65</v>
      </c>
      <c r="BD48" s="31">
        <f t="shared" si="23"/>
        <v>-443.78</v>
      </c>
      <c r="BE48" s="31">
        <f t="shared" si="23"/>
        <v>-605.72</v>
      </c>
      <c r="BF48" s="31">
        <f t="shared" si="23"/>
        <v>-517.54</v>
      </c>
      <c r="BG48" s="31">
        <f t="shared" si="23"/>
        <v>0</v>
      </c>
      <c r="BH48" s="31">
        <f t="shared" si="23"/>
        <v>0</v>
      </c>
      <c r="BI48" s="31">
        <f t="shared" si="23"/>
        <v>0</v>
      </c>
      <c r="BJ48" s="31">
        <f t="shared" si="23"/>
        <v>-1786.16</v>
      </c>
      <c r="BK48" s="31">
        <f t="shared" si="23"/>
        <v>-3652.51</v>
      </c>
      <c r="BL48" s="31">
        <f t="shared" si="23"/>
        <v>-3809.3</v>
      </c>
      <c r="BM48" s="6">
        <f t="shared" ca="1" si="24"/>
        <v>5.8099999999999999E-2</v>
      </c>
      <c r="BN48" s="6">
        <f t="shared" ca="1" si="24"/>
        <v>5.8099999999999999E-2</v>
      </c>
      <c r="BO48" s="6">
        <f t="shared" ca="1" si="24"/>
        <v>5.8099999999999999E-2</v>
      </c>
      <c r="BP48" s="6">
        <f t="shared" ca="1" si="24"/>
        <v>5.8099999999999999E-2</v>
      </c>
      <c r="BQ48" s="6">
        <f t="shared" ca="1" si="24"/>
        <v>5.8099999999999999E-2</v>
      </c>
      <c r="BR48" s="6">
        <f t="shared" ca="1" si="24"/>
        <v>5.8099999999999999E-2</v>
      </c>
      <c r="BS48" s="6">
        <f t="shared" ca="1" si="24"/>
        <v>5.8099999999999999E-2</v>
      </c>
      <c r="BT48" s="6">
        <f t="shared" ca="1" si="24"/>
        <v>5.8099999999999999E-2</v>
      </c>
      <c r="BU48" s="6">
        <f t="shared" ca="1" si="24"/>
        <v>5.8099999999999999E-2</v>
      </c>
      <c r="BV48" s="6">
        <f t="shared" ca="1" si="24"/>
        <v>5.8099999999999999E-2</v>
      </c>
      <c r="BW48" s="6">
        <f t="shared" ca="1" si="24"/>
        <v>5.8099999999999999E-2</v>
      </c>
      <c r="BX48" s="6">
        <f t="shared" ca="1" si="24"/>
        <v>5.8099999999999999E-2</v>
      </c>
      <c r="BY48" s="31">
        <f t="shared" ca="1" si="19"/>
        <v>368358.53</v>
      </c>
      <c r="BZ48" s="31">
        <f t="shared" ca="1" si="19"/>
        <v>146093.98000000001</v>
      </c>
      <c r="CA48" s="31">
        <f t="shared" ca="1" si="19"/>
        <v>119423.86</v>
      </c>
      <c r="CB48" s="31">
        <f t="shared" ca="1" si="18"/>
        <v>64458.49</v>
      </c>
      <c r="CC48" s="31">
        <f t="shared" ca="1" si="18"/>
        <v>87980.25</v>
      </c>
      <c r="CD48" s="31">
        <f t="shared" ca="1" si="18"/>
        <v>75172.34</v>
      </c>
      <c r="CE48" s="31">
        <f t="shared" ca="1" si="18"/>
        <v>99031.679999999993</v>
      </c>
      <c r="CF48" s="31">
        <f t="shared" ca="1" si="18"/>
        <v>93993.22</v>
      </c>
      <c r="CG48" s="31">
        <f t="shared" ca="1" si="18"/>
        <v>156146.43</v>
      </c>
      <c r="CH48" s="31">
        <f t="shared" ca="1" si="18"/>
        <v>86479.71</v>
      </c>
      <c r="CI48" s="31">
        <f t="shared" ca="1" si="18"/>
        <v>176842.44</v>
      </c>
      <c r="CJ48" s="31">
        <f t="shared" ca="1" si="18"/>
        <v>184433.73</v>
      </c>
      <c r="CK48" s="32">
        <f t="shared" ca="1" si="28"/>
        <v>15850.19</v>
      </c>
      <c r="CL48" s="32">
        <f t="shared" ca="1" si="28"/>
        <v>6286.32</v>
      </c>
      <c r="CM48" s="32">
        <f t="shared" ca="1" si="28"/>
        <v>5138.72</v>
      </c>
      <c r="CN48" s="32">
        <f t="shared" ca="1" si="25"/>
        <v>2773.6</v>
      </c>
      <c r="CO48" s="32">
        <f t="shared" ca="1" si="25"/>
        <v>3785.72</v>
      </c>
      <c r="CP48" s="32">
        <f t="shared" ca="1" si="25"/>
        <v>3234.61</v>
      </c>
      <c r="CQ48" s="32">
        <f t="shared" ca="1" si="25"/>
        <v>4261.26</v>
      </c>
      <c r="CR48" s="32">
        <f t="shared" ca="1" si="25"/>
        <v>4044.46</v>
      </c>
      <c r="CS48" s="32">
        <f t="shared" ca="1" si="25"/>
        <v>6718.87</v>
      </c>
      <c r="CT48" s="32">
        <f t="shared" ca="1" si="25"/>
        <v>3721.16</v>
      </c>
      <c r="CU48" s="32">
        <f t="shared" ca="1" si="25"/>
        <v>7609.4</v>
      </c>
      <c r="CV48" s="32">
        <f t="shared" ca="1" si="25"/>
        <v>7936.05</v>
      </c>
      <c r="CW48" s="31">
        <f t="shared" ca="1" si="29"/>
        <v>135043.66000000003</v>
      </c>
      <c r="CX48" s="31">
        <f t="shared" ca="1" si="29"/>
        <v>53559.420000000013</v>
      </c>
      <c r="CY48" s="31">
        <f t="shared" ca="1" si="29"/>
        <v>43781.9</v>
      </c>
      <c r="CZ48" s="31">
        <f t="shared" ca="1" si="26"/>
        <v>23742.03</v>
      </c>
      <c r="DA48" s="31">
        <f t="shared" ca="1" si="26"/>
        <v>32405.810000000005</v>
      </c>
      <c r="DB48" s="31">
        <f t="shared" ca="1" si="26"/>
        <v>27688.269999999997</v>
      </c>
      <c r="DC48" s="31">
        <f t="shared" ca="1" si="26"/>
        <v>35794.579999999987</v>
      </c>
      <c r="DD48" s="31">
        <f t="shared" ca="1" si="26"/>
        <v>33973.450000000004</v>
      </c>
      <c r="DE48" s="31">
        <f t="shared" ca="1" si="26"/>
        <v>56438.469999999987</v>
      </c>
      <c r="DF48" s="31">
        <f t="shared" ca="1" si="26"/>
        <v>33043.890000000014</v>
      </c>
      <c r="DG48" s="31">
        <f t="shared" ca="1" si="26"/>
        <v>67571.469999999987</v>
      </c>
      <c r="DH48" s="31">
        <f t="shared" ca="1" si="26"/>
        <v>70472.100000000006</v>
      </c>
      <c r="DI48" s="32">
        <f t="shared" ca="1" si="20"/>
        <v>6752.18</v>
      </c>
      <c r="DJ48" s="32">
        <f t="shared" ca="1" si="20"/>
        <v>2677.97</v>
      </c>
      <c r="DK48" s="32">
        <f t="shared" ca="1" si="20"/>
        <v>2189.1</v>
      </c>
      <c r="DL48" s="32">
        <f t="shared" ca="1" si="20"/>
        <v>1187.0999999999999</v>
      </c>
      <c r="DM48" s="32">
        <f t="shared" ca="1" si="20"/>
        <v>1620.29</v>
      </c>
      <c r="DN48" s="32">
        <f t="shared" ca="1" si="20"/>
        <v>1384.41</v>
      </c>
      <c r="DO48" s="32">
        <f t="shared" ca="1" si="20"/>
        <v>1789.73</v>
      </c>
      <c r="DP48" s="32">
        <f t="shared" ca="1" si="20"/>
        <v>1698.67</v>
      </c>
      <c r="DQ48" s="32">
        <f t="shared" ca="1" si="20"/>
        <v>2821.92</v>
      </c>
      <c r="DR48" s="32">
        <f t="shared" ca="1" si="20"/>
        <v>1652.19</v>
      </c>
      <c r="DS48" s="32">
        <f t="shared" ca="1" si="20"/>
        <v>3378.57</v>
      </c>
      <c r="DT48" s="32">
        <f t="shared" ca="1" si="20"/>
        <v>3523.61</v>
      </c>
      <c r="DU48" s="31">
        <f t="shared" ca="1" si="21"/>
        <v>43507.040000000001</v>
      </c>
      <c r="DV48" s="31">
        <f t="shared" ca="1" si="21"/>
        <v>17130.150000000001</v>
      </c>
      <c r="DW48" s="31">
        <f t="shared" ca="1" si="21"/>
        <v>13910.6</v>
      </c>
      <c r="DX48" s="31">
        <f t="shared" ca="1" si="21"/>
        <v>7498.07</v>
      </c>
      <c r="DY48" s="31">
        <f t="shared" ca="1" si="21"/>
        <v>10180.94</v>
      </c>
      <c r="DZ48" s="31">
        <f t="shared" ca="1" si="21"/>
        <v>8651.7999999999993</v>
      </c>
      <c r="EA48" s="31">
        <f t="shared" ca="1" si="21"/>
        <v>11125.95</v>
      </c>
      <c r="EB48" s="31">
        <f t="shared" ca="1" si="21"/>
        <v>10502.18</v>
      </c>
      <c r="EC48" s="31">
        <f t="shared" ca="1" si="21"/>
        <v>17350.900000000001</v>
      </c>
      <c r="ED48" s="31">
        <f t="shared" ca="1" si="21"/>
        <v>10104.379999999999</v>
      </c>
      <c r="EE48" s="31">
        <f t="shared" ca="1" si="21"/>
        <v>20547.669999999998</v>
      </c>
      <c r="EF48" s="31">
        <f t="shared" ca="1" si="21"/>
        <v>21313.87</v>
      </c>
      <c r="EG48" s="32">
        <f t="shared" ca="1" si="22"/>
        <v>185302.88000000003</v>
      </c>
      <c r="EH48" s="32">
        <f t="shared" ca="1" si="22"/>
        <v>73367.540000000008</v>
      </c>
      <c r="EI48" s="32">
        <f t="shared" ca="1" si="22"/>
        <v>59881.599999999999</v>
      </c>
      <c r="EJ48" s="32">
        <f t="shared" ca="1" si="22"/>
        <v>32427.199999999997</v>
      </c>
      <c r="EK48" s="32">
        <f t="shared" ca="1" si="22"/>
        <v>44207.040000000008</v>
      </c>
      <c r="EL48" s="32">
        <f t="shared" ca="1" si="22"/>
        <v>37724.479999999996</v>
      </c>
      <c r="EM48" s="32">
        <f t="shared" ca="1" si="22"/>
        <v>48710.259999999995</v>
      </c>
      <c r="EN48" s="32">
        <f t="shared" ca="1" si="22"/>
        <v>46174.3</v>
      </c>
      <c r="EO48" s="32">
        <f t="shared" ca="1" si="22"/>
        <v>76611.289999999979</v>
      </c>
      <c r="EP48" s="32">
        <f t="shared" ca="1" si="22"/>
        <v>44800.460000000014</v>
      </c>
      <c r="EQ48" s="32">
        <f t="shared" ca="1" si="22"/>
        <v>91497.709999999992</v>
      </c>
      <c r="ER48" s="32">
        <f t="shared" ca="1" si="22"/>
        <v>95309.58</v>
      </c>
    </row>
    <row r="49" spans="1:148">
      <c r="A49" t="s">
        <v>445</v>
      </c>
      <c r="B49" s="1" t="s">
        <v>32</v>
      </c>
      <c r="C49" t="str">
        <f t="shared" ca="1" si="1"/>
        <v>DRW1</v>
      </c>
      <c r="D49" t="str">
        <f t="shared" ca="1" si="2"/>
        <v>Drywood #1</v>
      </c>
      <c r="E49" s="51">
        <v>327.00700000000001</v>
      </c>
      <c r="F49" s="51">
        <v>113.12690000000001</v>
      </c>
      <c r="G49" s="51">
        <v>174.50219999999999</v>
      </c>
      <c r="H49" s="51">
        <v>51.737099999999998</v>
      </c>
      <c r="I49" s="51">
        <v>135.99529999999999</v>
      </c>
      <c r="J49" s="51">
        <v>375.70389999999998</v>
      </c>
      <c r="K49" s="51">
        <v>274.52390000000003</v>
      </c>
      <c r="L49" s="51">
        <v>83.172700000000006</v>
      </c>
      <c r="M49" s="51">
        <v>197.87530000000001</v>
      </c>
      <c r="N49" s="51">
        <v>67.882199999999997</v>
      </c>
      <c r="O49" s="51">
        <v>383.2448</v>
      </c>
      <c r="P49" s="51">
        <v>104.6544</v>
      </c>
      <c r="Q49" s="32">
        <v>144123.07999999999</v>
      </c>
      <c r="R49" s="32">
        <v>14722.21</v>
      </c>
      <c r="S49" s="32">
        <v>24906.01</v>
      </c>
      <c r="T49" s="32">
        <v>8027.84</v>
      </c>
      <c r="U49" s="32">
        <v>13881.04</v>
      </c>
      <c r="V49" s="32">
        <v>34992.949999999997</v>
      </c>
      <c r="W49" s="32">
        <v>28736.87</v>
      </c>
      <c r="X49" s="32">
        <v>9338.31</v>
      </c>
      <c r="Y49" s="32">
        <v>77017.350000000006</v>
      </c>
      <c r="Z49" s="32">
        <v>3469.19</v>
      </c>
      <c r="AA49" s="32">
        <v>54822.75</v>
      </c>
      <c r="AB49" s="32">
        <v>19813.669999999998</v>
      </c>
      <c r="AC49" s="2">
        <v>1.27</v>
      </c>
      <c r="AD49" s="2">
        <v>1.27</v>
      </c>
      <c r="AE49" s="2">
        <v>1.27</v>
      </c>
      <c r="AF49" s="2">
        <v>1.27</v>
      </c>
      <c r="AG49" s="2">
        <v>1.27</v>
      </c>
      <c r="AH49" s="2">
        <v>1.27</v>
      </c>
      <c r="AI49" s="2">
        <v>1.27</v>
      </c>
      <c r="AJ49" s="2">
        <v>1.27</v>
      </c>
      <c r="AK49" s="2">
        <v>1.27</v>
      </c>
      <c r="AL49" s="2">
        <v>1.27</v>
      </c>
      <c r="AM49" s="2">
        <v>1.27</v>
      </c>
      <c r="AN49" s="2">
        <v>1.27</v>
      </c>
      <c r="AO49" s="33">
        <v>1830.36</v>
      </c>
      <c r="AP49" s="33">
        <v>186.97</v>
      </c>
      <c r="AQ49" s="33">
        <v>316.31</v>
      </c>
      <c r="AR49" s="33">
        <v>101.95</v>
      </c>
      <c r="AS49" s="33">
        <v>176.29</v>
      </c>
      <c r="AT49" s="33">
        <v>444.41</v>
      </c>
      <c r="AU49" s="33">
        <v>364.96</v>
      </c>
      <c r="AV49" s="33">
        <v>118.6</v>
      </c>
      <c r="AW49" s="33">
        <v>978.12</v>
      </c>
      <c r="AX49" s="33">
        <v>44.06</v>
      </c>
      <c r="AY49" s="33">
        <v>696.25</v>
      </c>
      <c r="AZ49" s="33">
        <v>251.63</v>
      </c>
      <c r="BA49" s="31">
        <f t="shared" si="27"/>
        <v>-43.24</v>
      </c>
      <c r="BB49" s="31">
        <f t="shared" si="27"/>
        <v>-4.42</v>
      </c>
      <c r="BC49" s="31">
        <f t="shared" si="27"/>
        <v>-7.47</v>
      </c>
      <c r="BD49" s="31">
        <f t="shared" si="23"/>
        <v>-3.21</v>
      </c>
      <c r="BE49" s="31">
        <f t="shared" si="23"/>
        <v>-5.55</v>
      </c>
      <c r="BF49" s="31">
        <f t="shared" si="23"/>
        <v>-14</v>
      </c>
      <c r="BG49" s="31">
        <f t="shared" si="23"/>
        <v>0</v>
      </c>
      <c r="BH49" s="31">
        <f t="shared" si="23"/>
        <v>0</v>
      </c>
      <c r="BI49" s="31">
        <f t="shared" si="23"/>
        <v>0</v>
      </c>
      <c r="BJ49" s="31">
        <f t="shared" si="23"/>
        <v>-4.16</v>
      </c>
      <c r="BK49" s="31">
        <f t="shared" si="23"/>
        <v>-65.790000000000006</v>
      </c>
      <c r="BL49" s="31">
        <f t="shared" si="23"/>
        <v>-23.78</v>
      </c>
      <c r="BM49" s="6">
        <f t="shared" ca="1" si="24"/>
        <v>1.6799999999999999E-2</v>
      </c>
      <c r="BN49" s="6">
        <f t="shared" ca="1" si="24"/>
        <v>1.6799999999999999E-2</v>
      </c>
      <c r="BO49" s="6">
        <f t="shared" ca="1" si="24"/>
        <v>1.6799999999999999E-2</v>
      </c>
      <c r="BP49" s="6">
        <f t="shared" ca="1" si="24"/>
        <v>1.6799999999999999E-2</v>
      </c>
      <c r="BQ49" s="6">
        <f t="shared" ca="1" si="24"/>
        <v>1.6799999999999999E-2</v>
      </c>
      <c r="BR49" s="6">
        <f t="shared" ca="1" si="24"/>
        <v>1.6799999999999999E-2</v>
      </c>
      <c r="BS49" s="6">
        <f t="shared" ca="1" si="24"/>
        <v>1.6799999999999999E-2</v>
      </c>
      <c r="BT49" s="6">
        <f t="shared" ca="1" si="24"/>
        <v>1.6799999999999999E-2</v>
      </c>
      <c r="BU49" s="6">
        <f t="shared" ca="1" si="24"/>
        <v>1.6799999999999999E-2</v>
      </c>
      <c r="BV49" s="6">
        <f t="shared" ca="1" si="24"/>
        <v>1.6799999999999999E-2</v>
      </c>
      <c r="BW49" s="6">
        <f t="shared" ca="1" si="24"/>
        <v>1.6799999999999999E-2</v>
      </c>
      <c r="BX49" s="6">
        <f t="shared" ca="1" si="24"/>
        <v>1.6799999999999999E-2</v>
      </c>
      <c r="BY49" s="31">
        <f t="shared" ca="1" si="19"/>
        <v>2421.27</v>
      </c>
      <c r="BZ49" s="31">
        <f t="shared" ca="1" si="19"/>
        <v>247.33</v>
      </c>
      <c r="CA49" s="31">
        <f t="shared" ca="1" si="19"/>
        <v>418.42</v>
      </c>
      <c r="CB49" s="31">
        <f t="shared" ca="1" si="18"/>
        <v>134.87</v>
      </c>
      <c r="CC49" s="31">
        <f t="shared" ca="1" si="18"/>
        <v>233.2</v>
      </c>
      <c r="CD49" s="31">
        <f t="shared" ca="1" si="18"/>
        <v>587.88</v>
      </c>
      <c r="CE49" s="31">
        <f t="shared" ca="1" si="18"/>
        <v>482.78</v>
      </c>
      <c r="CF49" s="31">
        <f t="shared" ca="1" si="18"/>
        <v>156.88</v>
      </c>
      <c r="CG49" s="31">
        <f t="shared" ca="1" si="18"/>
        <v>1293.8900000000001</v>
      </c>
      <c r="CH49" s="31">
        <f t="shared" ca="1" si="18"/>
        <v>58.28</v>
      </c>
      <c r="CI49" s="31">
        <f t="shared" ca="1" si="18"/>
        <v>921.02</v>
      </c>
      <c r="CJ49" s="31">
        <f t="shared" ca="1" si="18"/>
        <v>332.87</v>
      </c>
      <c r="CK49" s="32">
        <f t="shared" ca="1" si="28"/>
        <v>360.31</v>
      </c>
      <c r="CL49" s="32">
        <f t="shared" ca="1" si="28"/>
        <v>36.81</v>
      </c>
      <c r="CM49" s="32">
        <f t="shared" ca="1" si="28"/>
        <v>62.27</v>
      </c>
      <c r="CN49" s="32">
        <f t="shared" ca="1" si="25"/>
        <v>20.07</v>
      </c>
      <c r="CO49" s="32">
        <f t="shared" ca="1" si="25"/>
        <v>34.700000000000003</v>
      </c>
      <c r="CP49" s="32">
        <f t="shared" ca="1" si="25"/>
        <v>87.48</v>
      </c>
      <c r="CQ49" s="32">
        <f t="shared" ca="1" si="25"/>
        <v>71.84</v>
      </c>
      <c r="CR49" s="32">
        <f t="shared" ca="1" si="25"/>
        <v>23.35</v>
      </c>
      <c r="CS49" s="32">
        <f t="shared" ca="1" si="25"/>
        <v>192.54</v>
      </c>
      <c r="CT49" s="32">
        <f t="shared" ca="1" si="25"/>
        <v>8.67</v>
      </c>
      <c r="CU49" s="32">
        <f t="shared" ca="1" si="25"/>
        <v>137.06</v>
      </c>
      <c r="CV49" s="32">
        <f t="shared" ca="1" si="25"/>
        <v>49.53</v>
      </c>
      <c r="CW49" s="31">
        <f t="shared" ca="1" si="29"/>
        <v>994.46</v>
      </c>
      <c r="CX49" s="31">
        <f t="shared" ca="1" si="29"/>
        <v>101.58999999999999</v>
      </c>
      <c r="CY49" s="31">
        <f t="shared" ca="1" si="29"/>
        <v>171.85</v>
      </c>
      <c r="CZ49" s="31">
        <f t="shared" ca="1" si="26"/>
        <v>56.199999999999996</v>
      </c>
      <c r="DA49" s="31">
        <f t="shared" ca="1" si="26"/>
        <v>97.159999999999982</v>
      </c>
      <c r="DB49" s="31">
        <f t="shared" ca="1" si="26"/>
        <v>244.95</v>
      </c>
      <c r="DC49" s="31">
        <f t="shared" ca="1" si="26"/>
        <v>189.66000000000003</v>
      </c>
      <c r="DD49" s="31">
        <f t="shared" ca="1" si="26"/>
        <v>61.629999999999995</v>
      </c>
      <c r="DE49" s="31">
        <f t="shared" ca="1" si="26"/>
        <v>508.31000000000006</v>
      </c>
      <c r="DF49" s="31">
        <f t="shared" ca="1" si="26"/>
        <v>27.05</v>
      </c>
      <c r="DG49" s="31">
        <f t="shared" ca="1" si="26"/>
        <v>427.61999999999995</v>
      </c>
      <c r="DH49" s="31">
        <f t="shared" ca="1" si="26"/>
        <v>154.54999999999998</v>
      </c>
      <c r="DI49" s="32">
        <f t="shared" ca="1" si="20"/>
        <v>49.72</v>
      </c>
      <c r="DJ49" s="32">
        <f t="shared" ca="1" si="20"/>
        <v>5.08</v>
      </c>
      <c r="DK49" s="32">
        <f t="shared" ca="1" si="20"/>
        <v>8.59</v>
      </c>
      <c r="DL49" s="32">
        <f t="shared" ca="1" si="20"/>
        <v>2.81</v>
      </c>
      <c r="DM49" s="32">
        <f t="shared" ca="1" si="20"/>
        <v>4.8600000000000003</v>
      </c>
      <c r="DN49" s="32">
        <f t="shared" ca="1" si="20"/>
        <v>12.25</v>
      </c>
      <c r="DO49" s="32">
        <f t="shared" ca="1" si="20"/>
        <v>9.48</v>
      </c>
      <c r="DP49" s="32">
        <f t="shared" ca="1" si="20"/>
        <v>3.08</v>
      </c>
      <c r="DQ49" s="32">
        <f t="shared" ca="1" si="20"/>
        <v>25.42</v>
      </c>
      <c r="DR49" s="32">
        <f t="shared" ca="1" si="20"/>
        <v>1.35</v>
      </c>
      <c r="DS49" s="32">
        <f t="shared" ca="1" si="20"/>
        <v>21.38</v>
      </c>
      <c r="DT49" s="32">
        <f t="shared" ca="1" si="20"/>
        <v>7.73</v>
      </c>
      <c r="DU49" s="31">
        <f t="shared" ca="1" si="21"/>
        <v>320.39</v>
      </c>
      <c r="DV49" s="31">
        <f t="shared" ca="1" si="21"/>
        <v>32.49</v>
      </c>
      <c r="DW49" s="31">
        <f t="shared" ca="1" si="21"/>
        <v>54.6</v>
      </c>
      <c r="DX49" s="31">
        <f t="shared" ca="1" si="21"/>
        <v>17.75</v>
      </c>
      <c r="DY49" s="31">
        <f t="shared" ca="1" si="21"/>
        <v>30.52</v>
      </c>
      <c r="DZ49" s="31">
        <f t="shared" ca="1" si="21"/>
        <v>76.540000000000006</v>
      </c>
      <c r="EA49" s="31">
        <f t="shared" ca="1" si="21"/>
        <v>58.95</v>
      </c>
      <c r="EB49" s="31">
        <f t="shared" ca="1" si="21"/>
        <v>19.05</v>
      </c>
      <c r="EC49" s="31">
        <f t="shared" ca="1" si="21"/>
        <v>156.27000000000001</v>
      </c>
      <c r="ED49" s="31">
        <f t="shared" ca="1" si="21"/>
        <v>8.27</v>
      </c>
      <c r="EE49" s="31">
        <f t="shared" ca="1" si="21"/>
        <v>130.03</v>
      </c>
      <c r="EF49" s="31">
        <f t="shared" ca="1" si="21"/>
        <v>46.74</v>
      </c>
      <c r="EG49" s="32">
        <f t="shared" ca="1" si="22"/>
        <v>1364.5700000000002</v>
      </c>
      <c r="EH49" s="32">
        <f t="shared" ca="1" si="22"/>
        <v>139.16</v>
      </c>
      <c r="EI49" s="32">
        <f t="shared" ca="1" si="22"/>
        <v>235.04</v>
      </c>
      <c r="EJ49" s="32">
        <f t="shared" ca="1" si="22"/>
        <v>76.759999999999991</v>
      </c>
      <c r="EK49" s="32">
        <f t="shared" ca="1" si="22"/>
        <v>132.54</v>
      </c>
      <c r="EL49" s="32">
        <f t="shared" ca="1" si="22"/>
        <v>333.74</v>
      </c>
      <c r="EM49" s="32">
        <f t="shared" ca="1" si="22"/>
        <v>258.09000000000003</v>
      </c>
      <c r="EN49" s="32">
        <f t="shared" ca="1" si="22"/>
        <v>83.759999999999991</v>
      </c>
      <c r="EO49" s="32">
        <f t="shared" ca="1" si="22"/>
        <v>690</v>
      </c>
      <c r="EP49" s="32">
        <f t="shared" ca="1" si="22"/>
        <v>36.67</v>
      </c>
      <c r="EQ49" s="32">
        <f t="shared" ca="1" si="22"/>
        <v>579.03</v>
      </c>
      <c r="ER49" s="32">
        <f t="shared" ca="1" si="22"/>
        <v>209.01999999999998</v>
      </c>
    </row>
    <row r="50" spans="1:148">
      <c r="A50" t="s">
        <v>510</v>
      </c>
      <c r="B50" s="1" t="s">
        <v>78</v>
      </c>
      <c r="C50" t="str">
        <f t="shared" ca="1" si="1"/>
        <v>EC01</v>
      </c>
      <c r="D50" t="str">
        <f t="shared" ca="1" si="2"/>
        <v>Cavalier</v>
      </c>
      <c r="E50" s="51">
        <v>35617.470200000003</v>
      </c>
      <c r="F50" s="51">
        <v>30030.512999999999</v>
      </c>
      <c r="G50" s="51">
        <v>32229.306</v>
      </c>
      <c r="H50" s="51">
        <v>23282.9804</v>
      </c>
      <c r="I50" s="51">
        <v>27248.6672</v>
      </c>
      <c r="J50" s="51">
        <v>26240.232499999998</v>
      </c>
      <c r="K50" s="51">
        <v>45065.194900000002</v>
      </c>
      <c r="L50" s="51">
        <v>36594.772100000002</v>
      </c>
      <c r="M50" s="51">
        <v>33741.722500000003</v>
      </c>
      <c r="N50" s="51">
        <v>29633.161100000001</v>
      </c>
      <c r="O50" s="51">
        <v>35556.090900000003</v>
      </c>
      <c r="P50" s="51">
        <v>34585.714</v>
      </c>
      <c r="Q50" s="32">
        <v>5297690.82</v>
      </c>
      <c r="R50" s="32">
        <v>1903083.28</v>
      </c>
      <c r="S50" s="32">
        <v>1671375.6</v>
      </c>
      <c r="T50" s="32">
        <v>848456.73</v>
      </c>
      <c r="U50" s="32">
        <v>1151598.3700000001</v>
      </c>
      <c r="V50" s="32">
        <v>1465595.05</v>
      </c>
      <c r="W50" s="32">
        <v>2343707.91</v>
      </c>
      <c r="X50" s="32">
        <v>1775615.28</v>
      </c>
      <c r="Y50" s="32">
        <v>3878019.23</v>
      </c>
      <c r="Z50" s="32">
        <v>1264529.26</v>
      </c>
      <c r="AA50" s="32">
        <v>2440717.19</v>
      </c>
      <c r="AB50" s="32">
        <v>2514433.87</v>
      </c>
      <c r="AC50" s="2">
        <v>-0.43</v>
      </c>
      <c r="AD50" s="2">
        <v>-0.43</v>
      </c>
      <c r="AE50" s="2">
        <v>-0.43</v>
      </c>
      <c r="AF50" s="2">
        <v>-0.43</v>
      </c>
      <c r="AG50" s="2">
        <v>-0.43</v>
      </c>
      <c r="AH50" s="2">
        <v>-0.43</v>
      </c>
      <c r="AI50" s="2">
        <v>-0.43</v>
      </c>
      <c r="AJ50" s="2">
        <v>-0.43</v>
      </c>
      <c r="AK50" s="2">
        <v>-0.43</v>
      </c>
      <c r="AL50" s="2">
        <v>-0.43</v>
      </c>
      <c r="AM50" s="2">
        <v>-0.43</v>
      </c>
      <c r="AN50" s="2">
        <v>-0.43</v>
      </c>
      <c r="AO50" s="33">
        <v>-22780.07</v>
      </c>
      <c r="AP50" s="33">
        <v>-8183.26</v>
      </c>
      <c r="AQ50" s="33">
        <v>-7186.92</v>
      </c>
      <c r="AR50" s="33">
        <v>-3648.36</v>
      </c>
      <c r="AS50" s="33">
        <v>-4951.87</v>
      </c>
      <c r="AT50" s="33">
        <v>-6302.06</v>
      </c>
      <c r="AU50" s="33">
        <v>-10077.94</v>
      </c>
      <c r="AV50" s="33">
        <v>-7635.15</v>
      </c>
      <c r="AW50" s="33">
        <v>-16675.48</v>
      </c>
      <c r="AX50" s="33">
        <v>-5437.48</v>
      </c>
      <c r="AY50" s="33">
        <v>-10495.08</v>
      </c>
      <c r="AZ50" s="33">
        <v>-10812.07</v>
      </c>
      <c r="BA50" s="31">
        <f t="shared" si="27"/>
        <v>-1589.31</v>
      </c>
      <c r="BB50" s="31">
        <f t="shared" si="27"/>
        <v>-570.91999999999996</v>
      </c>
      <c r="BC50" s="31">
        <f t="shared" si="27"/>
        <v>-501.41</v>
      </c>
      <c r="BD50" s="31">
        <f t="shared" si="23"/>
        <v>-339.38</v>
      </c>
      <c r="BE50" s="31">
        <f t="shared" si="23"/>
        <v>-460.64</v>
      </c>
      <c r="BF50" s="31">
        <f t="shared" si="23"/>
        <v>-586.24</v>
      </c>
      <c r="BG50" s="31">
        <f t="shared" si="23"/>
        <v>0</v>
      </c>
      <c r="BH50" s="31">
        <f t="shared" si="23"/>
        <v>0</v>
      </c>
      <c r="BI50" s="31">
        <f t="shared" si="23"/>
        <v>0</v>
      </c>
      <c r="BJ50" s="31">
        <f t="shared" si="23"/>
        <v>-1517.44</v>
      </c>
      <c r="BK50" s="31">
        <f t="shared" si="23"/>
        <v>-2928.86</v>
      </c>
      <c r="BL50" s="31">
        <f t="shared" si="23"/>
        <v>-3017.32</v>
      </c>
      <c r="BM50" s="6">
        <f t="shared" ca="1" si="24"/>
        <v>-5.6899999999999999E-2</v>
      </c>
      <c r="BN50" s="6">
        <f t="shared" ca="1" si="24"/>
        <v>-5.6899999999999999E-2</v>
      </c>
      <c r="BO50" s="6">
        <f t="shared" ca="1" si="24"/>
        <v>-5.6899999999999999E-2</v>
      </c>
      <c r="BP50" s="6">
        <f t="shared" ca="1" si="24"/>
        <v>-5.6899999999999999E-2</v>
      </c>
      <c r="BQ50" s="6">
        <f t="shared" ca="1" si="24"/>
        <v>-5.6899999999999999E-2</v>
      </c>
      <c r="BR50" s="6">
        <f t="shared" ca="1" si="24"/>
        <v>-5.6899999999999999E-2</v>
      </c>
      <c r="BS50" s="6">
        <f t="shared" ca="1" si="24"/>
        <v>-5.6899999999999999E-2</v>
      </c>
      <c r="BT50" s="6">
        <f t="shared" ca="1" si="24"/>
        <v>-5.6899999999999999E-2</v>
      </c>
      <c r="BU50" s="6">
        <f t="shared" ca="1" si="24"/>
        <v>-5.6899999999999999E-2</v>
      </c>
      <c r="BV50" s="6">
        <f t="shared" ca="1" si="24"/>
        <v>-5.6899999999999999E-2</v>
      </c>
      <c r="BW50" s="6">
        <f t="shared" ca="1" si="24"/>
        <v>-5.6899999999999999E-2</v>
      </c>
      <c r="BX50" s="6">
        <f t="shared" ca="1" si="24"/>
        <v>-5.6899999999999999E-2</v>
      </c>
      <c r="BY50" s="31">
        <f t="shared" ca="1" si="19"/>
        <v>-301438.61</v>
      </c>
      <c r="BZ50" s="31">
        <f t="shared" ca="1" si="19"/>
        <v>-108285.44</v>
      </c>
      <c r="CA50" s="31">
        <f t="shared" ca="1" si="19"/>
        <v>-95101.27</v>
      </c>
      <c r="CB50" s="31">
        <f t="shared" ca="1" si="18"/>
        <v>-48277.19</v>
      </c>
      <c r="CC50" s="31">
        <f t="shared" ca="1" si="18"/>
        <v>-65525.95</v>
      </c>
      <c r="CD50" s="31">
        <f t="shared" ca="1" si="18"/>
        <v>-83392.36</v>
      </c>
      <c r="CE50" s="31">
        <f t="shared" ca="1" si="18"/>
        <v>-133356.98000000001</v>
      </c>
      <c r="CF50" s="31">
        <f t="shared" ca="1" si="18"/>
        <v>-101032.51</v>
      </c>
      <c r="CG50" s="31">
        <f t="shared" ca="1" si="18"/>
        <v>-220659.29</v>
      </c>
      <c r="CH50" s="31">
        <f t="shared" ca="1" si="18"/>
        <v>-71951.710000000006</v>
      </c>
      <c r="CI50" s="31">
        <f t="shared" ca="1" si="18"/>
        <v>-138876.81</v>
      </c>
      <c r="CJ50" s="31">
        <f t="shared" ca="1" si="18"/>
        <v>-143071.29</v>
      </c>
      <c r="CK50" s="32">
        <f t="shared" ca="1" si="28"/>
        <v>13244.23</v>
      </c>
      <c r="CL50" s="32">
        <f t="shared" ca="1" si="28"/>
        <v>4757.71</v>
      </c>
      <c r="CM50" s="32">
        <f t="shared" ca="1" si="28"/>
        <v>4178.4399999999996</v>
      </c>
      <c r="CN50" s="32">
        <f t="shared" ca="1" si="25"/>
        <v>2121.14</v>
      </c>
      <c r="CO50" s="32">
        <f t="shared" ca="1" si="25"/>
        <v>2879</v>
      </c>
      <c r="CP50" s="32">
        <f t="shared" ca="1" si="25"/>
        <v>3663.99</v>
      </c>
      <c r="CQ50" s="32">
        <f t="shared" ca="1" si="25"/>
        <v>5859.27</v>
      </c>
      <c r="CR50" s="32">
        <f t="shared" ca="1" si="25"/>
        <v>4439.04</v>
      </c>
      <c r="CS50" s="32">
        <f t="shared" ca="1" si="25"/>
        <v>9695.0499999999993</v>
      </c>
      <c r="CT50" s="32">
        <f t="shared" ca="1" si="25"/>
        <v>3161.32</v>
      </c>
      <c r="CU50" s="32">
        <f t="shared" ca="1" si="25"/>
        <v>6101.79</v>
      </c>
      <c r="CV50" s="32">
        <f t="shared" ca="1" si="25"/>
        <v>6286.08</v>
      </c>
      <c r="CW50" s="31">
        <f t="shared" ca="1" si="29"/>
        <v>-263825</v>
      </c>
      <c r="CX50" s="31">
        <f t="shared" ca="1" si="29"/>
        <v>-94773.55</v>
      </c>
      <c r="CY50" s="31">
        <f t="shared" ca="1" si="29"/>
        <v>-83234.5</v>
      </c>
      <c r="CZ50" s="31">
        <f t="shared" ca="1" si="26"/>
        <v>-42168.310000000005</v>
      </c>
      <c r="DA50" s="31">
        <f t="shared" ca="1" si="26"/>
        <v>-57234.439999999995</v>
      </c>
      <c r="DB50" s="31">
        <f t="shared" ca="1" si="26"/>
        <v>-72840.069999999992</v>
      </c>
      <c r="DC50" s="31">
        <f t="shared" ca="1" si="26"/>
        <v>-117419.77</v>
      </c>
      <c r="DD50" s="31">
        <f t="shared" ca="1" si="26"/>
        <v>-88958.32</v>
      </c>
      <c r="DE50" s="31">
        <f t="shared" ca="1" si="26"/>
        <v>-194288.76</v>
      </c>
      <c r="DF50" s="31">
        <f t="shared" ca="1" si="26"/>
        <v>-61835.47</v>
      </c>
      <c r="DG50" s="31">
        <f t="shared" ca="1" si="26"/>
        <v>-119351.07999999999</v>
      </c>
      <c r="DH50" s="31">
        <f t="shared" ca="1" si="26"/>
        <v>-122955.82</v>
      </c>
      <c r="DI50" s="32">
        <f t="shared" ca="1" si="20"/>
        <v>-13191.25</v>
      </c>
      <c r="DJ50" s="32">
        <f t="shared" ca="1" si="20"/>
        <v>-4738.68</v>
      </c>
      <c r="DK50" s="32">
        <f t="shared" ca="1" si="20"/>
        <v>-4161.7299999999996</v>
      </c>
      <c r="DL50" s="32">
        <f t="shared" ca="1" si="20"/>
        <v>-2108.42</v>
      </c>
      <c r="DM50" s="32">
        <f t="shared" ca="1" si="20"/>
        <v>-2861.72</v>
      </c>
      <c r="DN50" s="32">
        <f t="shared" ca="1" si="20"/>
        <v>-3642</v>
      </c>
      <c r="DO50" s="32">
        <f t="shared" ca="1" si="20"/>
        <v>-5870.99</v>
      </c>
      <c r="DP50" s="32">
        <f t="shared" ca="1" si="20"/>
        <v>-4447.92</v>
      </c>
      <c r="DQ50" s="32">
        <f t="shared" ca="1" si="20"/>
        <v>-9714.44</v>
      </c>
      <c r="DR50" s="32">
        <f t="shared" ca="1" si="20"/>
        <v>-3091.77</v>
      </c>
      <c r="DS50" s="32">
        <f t="shared" ca="1" si="20"/>
        <v>-5967.55</v>
      </c>
      <c r="DT50" s="32">
        <f t="shared" ca="1" si="20"/>
        <v>-6147.79</v>
      </c>
      <c r="DU50" s="31">
        <f t="shared" ca="1" si="21"/>
        <v>-84996.55</v>
      </c>
      <c r="DV50" s="31">
        <f t="shared" ca="1" si="21"/>
        <v>-30311.86</v>
      </c>
      <c r="DW50" s="31">
        <f t="shared" ca="1" si="21"/>
        <v>-26445.68</v>
      </c>
      <c r="DX50" s="31">
        <f t="shared" ca="1" si="21"/>
        <v>-13317.34</v>
      </c>
      <c r="DY50" s="31">
        <f t="shared" ca="1" si="21"/>
        <v>-17981.349999999999</v>
      </c>
      <c r="DZ50" s="31">
        <f t="shared" ca="1" si="21"/>
        <v>-22760.45</v>
      </c>
      <c r="EA50" s="31">
        <f t="shared" ca="1" si="21"/>
        <v>-36497.32</v>
      </c>
      <c r="EB50" s="31">
        <f t="shared" ca="1" si="21"/>
        <v>-27499.599999999999</v>
      </c>
      <c r="EC50" s="31">
        <f t="shared" ca="1" si="21"/>
        <v>-59730.28</v>
      </c>
      <c r="ED50" s="31">
        <f t="shared" ca="1" si="21"/>
        <v>-18908.46</v>
      </c>
      <c r="EE50" s="31">
        <f t="shared" ca="1" si="21"/>
        <v>-36293.230000000003</v>
      </c>
      <c r="EF50" s="31">
        <f t="shared" ca="1" si="21"/>
        <v>-37187.269999999997</v>
      </c>
      <c r="EG50" s="32">
        <f t="shared" ca="1" si="22"/>
        <v>-362012.8</v>
      </c>
      <c r="EH50" s="32">
        <f t="shared" ca="1" si="22"/>
        <v>-129824.09000000001</v>
      </c>
      <c r="EI50" s="32">
        <f t="shared" ca="1" si="22"/>
        <v>-113841.91</v>
      </c>
      <c r="EJ50" s="32">
        <f t="shared" ca="1" si="22"/>
        <v>-57594.070000000007</v>
      </c>
      <c r="EK50" s="32">
        <f t="shared" ca="1" si="22"/>
        <v>-78077.509999999995</v>
      </c>
      <c r="EL50" s="32">
        <f t="shared" ca="1" si="22"/>
        <v>-99242.51999999999</v>
      </c>
      <c r="EM50" s="32">
        <f t="shared" ca="1" si="22"/>
        <v>-159788.08000000002</v>
      </c>
      <c r="EN50" s="32">
        <f t="shared" ca="1" si="22"/>
        <v>-120905.84</v>
      </c>
      <c r="EO50" s="32">
        <f t="shared" ca="1" si="22"/>
        <v>-263733.48</v>
      </c>
      <c r="EP50" s="32">
        <f t="shared" ca="1" si="22"/>
        <v>-83835.7</v>
      </c>
      <c r="EQ50" s="32">
        <f t="shared" ca="1" si="22"/>
        <v>-161611.85999999999</v>
      </c>
      <c r="ER50" s="32">
        <f t="shared" ca="1" si="22"/>
        <v>-166290.88</v>
      </c>
    </row>
    <row r="51" spans="1:148">
      <c r="A51" t="s">
        <v>60</v>
      </c>
      <c r="B51" s="1" t="s">
        <v>73</v>
      </c>
      <c r="C51" t="str">
        <f t="shared" ca="1" si="1"/>
        <v>EC04</v>
      </c>
      <c r="D51" t="str">
        <f t="shared" ca="1" si="2"/>
        <v>Foster Creek Industrial System</v>
      </c>
      <c r="P51" s="51">
        <v>27806.61</v>
      </c>
      <c r="Q51" s="32"/>
      <c r="R51" s="32"/>
      <c r="S51" s="32"/>
      <c r="T51" s="32"/>
      <c r="U51" s="32"/>
      <c r="V51" s="32"/>
      <c r="W51" s="32"/>
      <c r="X51" s="32"/>
      <c r="Y51" s="32"/>
      <c r="Z51" s="32"/>
      <c r="AA51" s="32"/>
      <c r="AB51" s="32">
        <v>1378635.3</v>
      </c>
      <c r="AN51" s="2">
        <v>7.04</v>
      </c>
      <c r="AO51" s="33"/>
      <c r="AP51" s="33"/>
      <c r="AQ51" s="33"/>
      <c r="AR51" s="33"/>
      <c r="AS51" s="33"/>
      <c r="AT51" s="33"/>
      <c r="AU51" s="33"/>
      <c r="AV51" s="33"/>
      <c r="AW51" s="33"/>
      <c r="AX51" s="33"/>
      <c r="AY51" s="33"/>
      <c r="AZ51" s="33">
        <v>97055.92</v>
      </c>
      <c r="BA51" s="31">
        <f t="shared" si="27"/>
        <v>0</v>
      </c>
      <c r="BB51" s="31">
        <f t="shared" si="27"/>
        <v>0</v>
      </c>
      <c r="BC51" s="31">
        <f t="shared" si="27"/>
        <v>0</v>
      </c>
      <c r="BD51" s="31">
        <f t="shared" si="23"/>
        <v>0</v>
      </c>
      <c r="BE51" s="31">
        <f t="shared" si="23"/>
        <v>0</v>
      </c>
      <c r="BF51" s="31">
        <f t="shared" si="23"/>
        <v>0</v>
      </c>
      <c r="BG51" s="31">
        <f t="shared" si="23"/>
        <v>0</v>
      </c>
      <c r="BH51" s="31">
        <f t="shared" si="23"/>
        <v>0</v>
      </c>
      <c r="BI51" s="31">
        <f t="shared" si="23"/>
        <v>0</v>
      </c>
      <c r="BJ51" s="31">
        <f t="shared" si="23"/>
        <v>0</v>
      </c>
      <c r="BK51" s="31">
        <f t="shared" si="23"/>
        <v>0</v>
      </c>
      <c r="BL51" s="31">
        <f t="shared" si="23"/>
        <v>-1654.36</v>
      </c>
      <c r="BM51" s="6">
        <f t="shared" ca="1" si="24"/>
        <v>7.5600000000000001E-2</v>
      </c>
      <c r="BN51" s="6">
        <f t="shared" ca="1" si="24"/>
        <v>7.5600000000000001E-2</v>
      </c>
      <c r="BO51" s="6">
        <f t="shared" ca="1" si="24"/>
        <v>7.5600000000000001E-2</v>
      </c>
      <c r="BP51" s="6">
        <f t="shared" ca="1" si="24"/>
        <v>7.5600000000000001E-2</v>
      </c>
      <c r="BQ51" s="6">
        <f t="shared" ca="1" si="24"/>
        <v>7.5600000000000001E-2</v>
      </c>
      <c r="BR51" s="6">
        <f t="shared" ca="1" si="24"/>
        <v>7.5600000000000001E-2</v>
      </c>
      <c r="BS51" s="6">
        <f t="shared" ca="1" si="24"/>
        <v>7.5600000000000001E-2</v>
      </c>
      <c r="BT51" s="6">
        <f t="shared" ca="1" si="24"/>
        <v>7.5600000000000001E-2</v>
      </c>
      <c r="BU51" s="6">
        <f t="shared" ca="1" si="24"/>
        <v>7.5600000000000001E-2</v>
      </c>
      <c r="BV51" s="6">
        <f t="shared" ca="1" si="24"/>
        <v>7.5600000000000001E-2</v>
      </c>
      <c r="BW51" s="6">
        <f t="shared" ca="1" si="24"/>
        <v>7.5600000000000001E-2</v>
      </c>
      <c r="BX51" s="6">
        <f t="shared" ca="1" si="24"/>
        <v>7.5600000000000001E-2</v>
      </c>
      <c r="BY51" s="31">
        <f t="shared" ca="1" si="19"/>
        <v>0</v>
      </c>
      <c r="BZ51" s="31">
        <f t="shared" ca="1" si="19"/>
        <v>0</v>
      </c>
      <c r="CA51" s="31">
        <f t="shared" ca="1" si="19"/>
        <v>0</v>
      </c>
      <c r="CB51" s="31">
        <f t="shared" ca="1" si="18"/>
        <v>0</v>
      </c>
      <c r="CC51" s="31">
        <f t="shared" ca="1" si="18"/>
        <v>0</v>
      </c>
      <c r="CD51" s="31">
        <f t="shared" ca="1" si="18"/>
        <v>0</v>
      </c>
      <c r="CE51" s="31">
        <f t="shared" ca="1" si="18"/>
        <v>0</v>
      </c>
      <c r="CF51" s="31">
        <f t="shared" ca="1" si="18"/>
        <v>0</v>
      </c>
      <c r="CG51" s="31">
        <f t="shared" ca="1" si="18"/>
        <v>0</v>
      </c>
      <c r="CH51" s="31">
        <f t="shared" ca="1" si="18"/>
        <v>0</v>
      </c>
      <c r="CI51" s="31">
        <f t="shared" ca="1" si="18"/>
        <v>0</v>
      </c>
      <c r="CJ51" s="31">
        <f t="shared" ca="1" si="18"/>
        <v>104224.83</v>
      </c>
      <c r="CK51" s="32">
        <f t="shared" ca="1" si="28"/>
        <v>0</v>
      </c>
      <c r="CL51" s="32">
        <f t="shared" ca="1" si="28"/>
        <v>0</v>
      </c>
      <c r="CM51" s="32">
        <f t="shared" ca="1" si="28"/>
        <v>0</v>
      </c>
      <c r="CN51" s="32">
        <f t="shared" ca="1" si="25"/>
        <v>0</v>
      </c>
      <c r="CO51" s="32">
        <f t="shared" ca="1" si="25"/>
        <v>0</v>
      </c>
      <c r="CP51" s="32">
        <f t="shared" ca="1" si="25"/>
        <v>0</v>
      </c>
      <c r="CQ51" s="32">
        <f t="shared" ca="1" si="25"/>
        <v>0</v>
      </c>
      <c r="CR51" s="32">
        <f t="shared" ca="1" si="25"/>
        <v>0</v>
      </c>
      <c r="CS51" s="32">
        <f t="shared" ca="1" si="25"/>
        <v>0</v>
      </c>
      <c r="CT51" s="32">
        <f t="shared" ca="1" si="25"/>
        <v>0</v>
      </c>
      <c r="CU51" s="32">
        <f t="shared" ca="1" si="25"/>
        <v>0</v>
      </c>
      <c r="CV51" s="32">
        <f t="shared" ca="1" si="25"/>
        <v>3446.59</v>
      </c>
      <c r="CW51" s="31">
        <f t="shared" ca="1" si="29"/>
        <v>0</v>
      </c>
      <c r="CX51" s="31">
        <f t="shared" ca="1" si="29"/>
        <v>0</v>
      </c>
      <c r="CY51" s="31">
        <f t="shared" ca="1" si="29"/>
        <v>0</v>
      </c>
      <c r="CZ51" s="31">
        <f t="shared" ca="1" si="26"/>
        <v>0</v>
      </c>
      <c r="DA51" s="31">
        <f t="shared" ca="1" si="26"/>
        <v>0</v>
      </c>
      <c r="DB51" s="31">
        <f t="shared" ca="1" si="26"/>
        <v>0</v>
      </c>
      <c r="DC51" s="31">
        <f t="shared" ca="1" si="26"/>
        <v>0</v>
      </c>
      <c r="DD51" s="31">
        <f t="shared" ca="1" si="26"/>
        <v>0</v>
      </c>
      <c r="DE51" s="31">
        <f t="shared" ca="1" si="26"/>
        <v>0</v>
      </c>
      <c r="DF51" s="31">
        <f t="shared" ca="1" si="26"/>
        <v>0</v>
      </c>
      <c r="DG51" s="31">
        <f t="shared" ca="1" si="26"/>
        <v>0</v>
      </c>
      <c r="DH51" s="31">
        <f t="shared" ca="1" si="26"/>
        <v>12269.86</v>
      </c>
      <c r="DI51" s="32">
        <f t="shared" ca="1" si="20"/>
        <v>0</v>
      </c>
      <c r="DJ51" s="32">
        <f t="shared" ca="1" si="20"/>
        <v>0</v>
      </c>
      <c r="DK51" s="32">
        <f t="shared" ca="1" si="20"/>
        <v>0</v>
      </c>
      <c r="DL51" s="32">
        <f t="shared" ca="1" si="20"/>
        <v>0</v>
      </c>
      <c r="DM51" s="32">
        <f t="shared" ca="1" si="20"/>
        <v>0</v>
      </c>
      <c r="DN51" s="32">
        <f t="shared" ca="1" si="20"/>
        <v>0</v>
      </c>
      <c r="DO51" s="32">
        <f t="shared" ca="1" si="20"/>
        <v>0</v>
      </c>
      <c r="DP51" s="32">
        <f t="shared" ca="1" si="20"/>
        <v>0</v>
      </c>
      <c r="DQ51" s="32">
        <f t="shared" ca="1" si="20"/>
        <v>0</v>
      </c>
      <c r="DR51" s="32">
        <f t="shared" ca="1" si="20"/>
        <v>0</v>
      </c>
      <c r="DS51" s="32">
        <f t="shared" ca="1" si="20"/>
        <v>0</v>
      </c>
      <c r="DT51" s="32">
        <f t="shared" ca="1" si="20"/>
        <v>613.49</v>
      </c>
      <c r="DU51" s="31">
        <f t="shared" ca="1" si="21"/>
        <v>0</v>
      </c>
      <c r="DV51" s="31">
        <f t="shared" ca="1" si="21"/>
        <v>0</v>
      </c>
      <c r="DW51" s="31">
        <f t="shared" ca="1" si="21"/>
        <v>0</v>
      </c>
      <c r="DX51" s="31">
        <f t="shared" ca="1" si="21"/>
        <v>0</v>
      </c>
      <c r="DY51" s="31">
        <f t="shared" ca="1" si="21"/>
        <v>0</v>
      </c>
      <c r="DZ51" s="31">
        <f t="shared" ca="1" si="21"/>
        <v>0</v>
      </c>
      <c r="EA51" s="31">
        <f t="shared" ca="1" si="21"/>
        <v>0</v>
      </c>
      <c r="EB51" s="31">
        <f t="shared" ca="1" si="21"/>
        <v>0</v>
      </c>
      <c r="EC51" s="31">
        <f t="shared" ca="1" si="21"/>
        <v>0</v>
      </c>
      <c r="ED51" s="31">
        <f t="shared" ca="1" si="21"/>
        <v>0</v>
      </c>
      <c r="EE51" s="31">
        <f t="shared" ca="1" si="21"/>
        <v>0</v>
      </c>
      <c r="EF51" s="31">
        <f t="shared" ca="1" si="21"/>
        <v>3710.95</v>
      </c>
      <c r="EG51" s="32">
        <f t="shared" ca="1" si="22"/>
        <v>0</v>
      </c>
      <c r="EH51" s="32">
        <f t="shared" ca="1" si="22"/>
        <v>0</v>
      </c>
      <c r="EI51" s="32">
        <f t="shared" ca="1" si="22"/>
        <v>0</v>
      </c>
      <c r="EJ51" s="32">
        <f t="shared" ca="1" si="22"/>
        <v>0</v>
      </c>
      <c r="EK51" s="32">
        <f t="shared" ca="1" si="22"/>
        <v>0</v>
      </c>
      <c r="EL51" s="32">
        <f t="shared" ca="1" si="22"/>
        <v>0</v>
      </c>
      <c r="EM51" s="32">
        <f t="shared" ca="1" si="22"/>
        <v>0</v>
      </c>
      <c r="EN51" s="32">
        <f t="shared" ca="1" si="22"/>
        <v>0</v>
      </c>
      <c r="EO51" s="32">
        <f t="shared" ca="1" si="22"/>
        <v>0</v>
      </c>
      <c r="EP51" s="32">
        <f t="shared" ca="1" si="22"/>
        <v>0</v>
      </c>
      <c r="EQ51" s="32">
        <f t="shared" ca="1" si="22"/>
        <v>0</v>
      </c>
      <c r="ER51" s="32">
        <f t="shared" ca="1" si="22"/>
        <v>16594.3</v>
      </c>
    </row>
    <row r="52" spans="1:148">
      <c r="A52" t="s">
        <v>510</v>
      </c>
      <c r="B52" s="1" t="s">
        <v>73</v>
      </c>
      <c r="C52" t="str">
        <f t="shared" ca="1" si="1"/>
        <v>EC04</v>
      </c>
      <c r="D52" t="str">
        <f t="shared" ca="1" si="2"/>
        <v>Foster Creek Industrial System</v>
      </c>
      <c r="E52" s="51">
        <v>45436.160000000003</v>
      </c>
      <c r="F52" s="51">
        <v>40210.8001</v>
      </c>
      <c r="G52" s="51">
        <v>24471.832999999999</v>
      </c>
      <c r="H52" s="51">
        <v>30335.757000000001</v>
      </c>
      <c r="I52" s="51">
        <v>18176.134999999998</v>
      </c>
      <c r="J52" s="51">
        <v>6879.2236000000003</v>
      </c>
      <c r="K52" s="51">
        <v>22370.306199999999</v>
      </c>
      <c r="L52" s="51">
        <v>30205.455999999998</v>
      </c>
      <c r="M52" s="51">
        <v>30849.132000000001</v>
      </c>
      <c r="N52" s="51">
        <v>33428.450499999999</v>
      </c>
      <c r="O52" s="51">
        <v>5644.2780000000002</v>
      </c>
      <c r="Q52" s="32">
        <v>4431174.93</v>
      </c>
      <c r="R52" s="32">
        <v>2132779.08</v>
      </c>
      <c r="S52" s="32">
        <v>1139101.02</v>
      </c>
      <c r="T52" s="32">
        <v>862072.04</v>
      </c>
      <c r="U52" s="32">
        <v>583748.91</v>
      </c>
      <c r="V52" s="32">
        <v>211380.51</v>
      </c>
      <c r="W52" s="32">
        <v>957234.93</v>
      </c>
      <c r="X52" s="32">
        <v>1042424.12</v>
      </c>
      <c r="Y52" s="32">
        <v>2072041.89</v>
      </c>
      <c r="Z52" s="32">
        <v>1145415.42</v>
      </c>
      <c r="AA52" s="32">
        <v>267521.46999999997</v>
      </c>
      <c r="AB52" s="32"/>
      <c r="AC52" s="2">
        <v>7.04</v>
      </c>
      <c r="AD52" s="2">
        <v>7.04</v>
      </c>
      <c r="AE52" s="2">
        <v>7.04</v>
      </c>
      <c r="AF52" s="2">
        <v>7.04</v>
      </c>
      <c r="AG52" s="2">
        <v>7.04</v>
      </c>
      <c r="AH52" s="2">
        <v>7.04</v>
      </c>
      <c r="AI52" s="2">
        <v>7.04</v>
      </c>
      <c r="AJ52" s="2">
        <v>7.04</v>
      </c>
      <c r="AK52" s="2">
        <v>7.04</v>
      </c>
      <c r="AL52" s="2">
        <v>7.04</v>
      </c>
      <c r="AM52" s="2">
        <v>7.04</v>
      </c>
      <c r="AO52" s="33">
        <v>311954.71000000002</v>
      </c>
      <c r="AP52" s="33">
        <v>150147.65</v>
      </c>
      <c r="AQ52" s="33">
        <v>80192.710000000006</v>
      </c>
      <c r="AR52" s="33">
        <v>60689.87</v>
      </c>
      <c r="AS52" s="33">
        <v>41095.919999999998</v>
      </c>
      <c r="AT52" s="33">
        <v>14881.19</v>
      </c>
      <c r="AU52" s="33">
        <v>67389.34</v>
      </c>
      <c r="AV52" s="33">
        <v>73386.66</v>
      </c>
      <c r="AW52" s="33">
        <v>145871.75</v>
      </c>
      <c r="AX52" s="33">
        <v>80637.25</v>
      </c>
      <c r="AY52" s="33">
        <v>18833.509999999998</v>
      </c>
      <c r="AZ52" s="33"/>
      <c r="BA52" s="31">
        <f t="shared" si="27"/>
        <v>-1329.35</v>
      </c>
      <c r="BB52" s="31">
        <f t="shared" si="27"/>
        <v>-639.83000000000004</v>
      </c>
      <c r="BC52" s="31">
        <f t="shared" si="27"/>
        <v>-341.73</v>
      </c>
      <c r="BD52" s="31">
        <f t="shared" si="23"/>
        <v>-344.83</v>
      </c>
      <c r="BE52" s="31">
        <f t="shared" si="23"/>
        <v>-233.5</v>
      </c>
      <c r="BF52" s="31">
        <f t="shared" si="23"/>
        <v>-84.55</v>
      </c>
      <c r="BG52" s="31">
        <f t="shared" si="23"/>
        <v>0</v>
      </c>
      <c r="BH52" s="31">
        <f t="shared" si="23"/>
        <v>0</v>
      </c>
      <c r="BI52" s="31">
        <f t="shared" si="23"/>
        <v>0</v>
      </c>
      <c r="BJ52" s="31">
        <f t="shared" si="23"/>
        <v>-1374.5</v>
      </c>
      <c r="BK52" s="31">
        <f t="shared" si="23"/>
        <v>-321.02999999999997</v>
      </c>
      <c r="BL52" s="31">
        <f t="shared" si="23"/>
        <v>0</v>
      </c>
      <c r="BM52" s="6">
        <f t="shared" ca="1" si="24"/>
        <v>7.5600000000000001E-2</v>
      </c>
      <c r="BN52" s="6">
        <f t="shared" ca="1" si="24"/>
        <v>7.5600000000000001E-2</v>
      </c>
      <c r="BO52" s="6">
        <f t="shared" ca="1" si="24"/>
        <v>7.5600000000000001E-2</v>
      </c>
      <c r="BP52" s="6">
        <f t="shared" ca="1" si="24"/>
        <v>7.5600000000000001E-2</v>
      </c>
      <c r="BQ52" s="6">
        <f t="shared" ca="1" si="24"/>
        <v>7.5600000000000001E-2</v>
      </c>
      <c r="BR52" s="6">
        <f t="shared" ca="1" si="24"/>
        <v>7.5600000000000001E-2</v>
      </c>
      <c r="BS52" s="6">
        <f t="shared" ca="1" si="24"/>
        <v>7.5600000000000001E-2</v>
      </c>
      <c r="BT52" s="6">
        <f t="shared" ca="1" si="24"/>
        <v>7.5600000000000001E-2</v>
      </c>
      <c r="BU52" s="6">
        <f t="shared" ca="1" si="24"/>
        <v>7.5600000000000001E-2</v>
      </c>
      <c r="BV52" s="6">
        <f t="shared" ca="1" si="24"/>
        <v>7.5600000000000001E-2</v>
      </c>
      <c r="BW52" s="6">
        <f t="shared" ca="1" si="24"/>
        <v>7.5600000000000001E-2</v>
      </c>
      <c r="BX52" s="6">
        <f t="shared" ca="1" si="24"/>
        <v>7.5600000000000001E-2</v>
      </c>
      <c r="BY52" s="31">
        <f t="shared" ca="1" si="19"/>
        <v>334996.82</v>
      </c>
      <c r="BZ52" s="31">
        <f t="shared" ca="1" si="19"/>
        <v>161238.1</v>
      </c>
      <c r="CA52" s="31">
        <f t="shared" ca="1" si="19"/>
        <v>86116.04</v>
      </c>
      <c r="CB52" s="31">
        <f t="shared" ca="1" si="18"/>
        <v>65172.65</v>
      </c>
      <c r="CC52" s="31">
        <f t="shared" ca="1" si="18"/>
        <v>44131.42</v>
      </c>
      <c r="CD52" s="31">
        <f t="shared" ca="1" si="18"/>
        <v>15980.37</v>
      </c>
      <c r="CE52" s="31">
        <f t="shared" ca="1" si="18"/>
        <v>72366.960000000006</v>
      </c>
      <c r="CF52" s="31">
        <f t="shared" ca="1" si="18"/>
        <v>78807.259999999995</v>
      </c>
      <c r="CG52" s="31">
        <f t="shared" ca="1" si="18"/>
        <v>156646.37</v>
      </c>
      <c r="CH52" s="31">
        <f t="shared" ca="1" si="18"/>
        <v>86593.41</v>
      </c>
      <c r="CI52" s="31">
        <f t="shared" ca="1" si="18"/>
        <v>20224.62</v>
      </c>
      <c r="CJ52" s="31">
        <f t="shared" ca="1" si="18"/>
        <v>0</v>
      </c>
      <c r="CK52" s="32">
        <f t="shared" ca="1" si="28"/>
        <v>11077.94</v>
      </c>
      <c r="CL52" s="32">
        <f t="shared" ca="1" si="28"/>
        <v>5331.95</v>
      </c>
      <c r="CM52" s="32">
        <f t="shared" ca="1" si="28"/>
        <v>2847.75</v>
      </c>
      <c r="CN52" s="32">
        <f t="shared" ca="1" si="25"/>
        <v>2155.1799999999998</v>
      </c>
      <c r="CO52" s="32">
        <f t="shared" ca="1" si="25"/>
        <v>1459.37</v>
      </c>
      <c r="CP52" s="32">
        <f t="shared" ca="1" si="25"/>
        <v>528.45000000000005</v>
      </c>
      <c r="CQ52" s="32">
        <f t="shared" ca="1" si="25"/>
        <v>2393.09</v>
      </c>
      <c r="CR52" s="32">
        <f t="shared" ca="1" si="25"/>
        <v>2606.06</v>
      </c>
      <c r="CS52" s="32">
        <f t="shared" ca="1" si="25"/>
        <v>5180.1000000000004</v>
      </c>
      <c r="CT52" s="32">
        <f t="shared" ca="1" si="25"/>
        <v>2863.54</v>
      </c>
      <c r="CU52" s="32">
        <f t="shared" ca="1" si="25"/>
        <v>668.8</v>
      </c>
      <c r="CV52" s="32">
        <f t="shared" ca="1" si="25"/>
        <v>0</v>
      </c>
      <c r="CW52" s="31">
        <f t="shared" ca="1" si="29"/>
        <v>35449.399999999987</v>
      </c>
      <c r="CX52" s="31">
        <f t="shared" ca="1" si="29"/>
        <v>17062.230000000025</v>
      </c>
      <c r="CY52" s="31">
        <f t="shared" ca="1" si="29"/>
        <v>9112.8099999999868</v>
      </c>
      <c r="CZ52" s="31">
        <f t="shared" ca="1" si="26"/>
        <v>6982.7899999999991</v>
      </c>
      <c r="DA52" s="31">
        <f t="shared" ca="1" si="26"/>
        <v>4728.3700000000026</v>
      </c>
      <c r="DB52" s="31">
        <f t="shared" ca="1" si="26"/>
        <v>1712.1799999999992</v>
      </c>
      <c r="DC52" s="31">
        <f t="shared" ca="1" si="26"/>
        <v>7370.7100000000064</v>
      </c>
      <c r="DD52" s="31">
        <f t="shared" ca="1" si="26"/>
        <v>8026.6599999999889</v>
      </c>
      <c r="DE52" s="31">
        <f t="shared" ca="1" si="26"/>
        <v>15954.720000000001</v>
      </c>
      <c r="DF52" s="31">
        <f t="shared" ca="1" si="26"/>
        <v>10194.199999999997</v>
      </c>
      <c r="DG52" s="31">
        <f t="shared" ca="1" si="26"/>
        <v>2380.9399999999996</v>
      </c>
      <c r="DH52" s="31">
        <f t="shared" ca="1" si="26"/>
        <v>0</v>
      </c>
      <c r="DI52" s="32">
        <f t="shared" ca="1" si="20"/>
        <v>1772.47</v>
      </c>
      <c r="DJ52" s="32">
        <f t="shared" ca="1" si="20"/>
        <v>853.11</v>
      </c>
      <c r="DK52" s="32">
        <f t="shared" ca="1" si="20"/>
        <v>455.64</v>
      </c>
      <c r="DL52" s="32">
        <f t="shared" ca="1" si="20"/>
        <v>349.14</v>
      </c>
      <c r="DM52" s="32">
        <f t="shared" ca="1" si="20"/>
        <v>236.42</v>
      </c>
      <c r="DN52" s="32">
        <f t="shared" ca="1" si="20"/>
        <v>85.61</v>
      </c>
      <c r="DO52" s="32">
        <f t="shared" ca="1" si="20"/>
        <v>368.54</v>
      </c>
      <c r="DP52" s="32">
        <f t="shared" ca="1" si="20"/>
        <v>401.33</v>
      </c>
      <c r="DQ52" s="32">
        <f t="shared" ca="1" si="20"/>
        <v>797.74</v>
      </c>
      <c r="DR52" s="32">
        <f t="shared" ca="1" si="20"/>
        <v>509.71</v>
      </c>
      <c r="DS52" s="32">
        <f t="shared" ca="1" si="20"/>
        <v>119.05</v>
      </c>
      <c r="DT52" s="32">
        <f t="shared" ca="1" si="20"/>
        <v>0</v>
      </c>
      <c r="DU52" s="31">
        <f t="shared" ca="1" si="21"/>
        <v>11420.74</v>
      </c>
      <c r="DV52" s="31">
        <f t="shared" ca="1" si="21"/>
        <v>5457.09</v>
      </c>
      <c r="DW52" s="31">
        <f t="shared" ca="1" si="21"/>
        <v>2895.37</v>
      </c>
      <c r="DX52" s="31">
        <f t="shared" ca="1" si="21"/>
        <v>2205.2600000000002</v>
      </c>
      <c r="DY52" s="31">
        <f t="shared" ca="1" si="21"/>
        <v>1485.51</v>
      </c>
      <c r="DZ52" s="31">
        <f t="shared" ca="1" si="21"/>
        <v>535.01</v>
      </c>
      <c r="EA52" s="31">
        <f t="shared" ca="1" si="21"/>
        <v>2291.02</v>
      </c>
      <c r="EB52" s="31">
        <f t="shared" ca="1" si="21"/>
        <v>2481.27</v>
      </c>
      <c r="EC52" s="31">
        <f t="shared" ca="1" si="21"/>
        <v>4904.97</v>
      </c>
      <c r="ED52" s="31">
        <f t="shared" ca="1" si="21"/>
        <v>3117.25</v>
      </c>
      <c r="EE52" s="31">
        <f t="shared" ca="1" si="21"/>
        <v>724.02</v>
      </c>
      <c r="EF52" s="31">
        <f t="shared" ca="1" si="21"/>
        <v>0</v>
      </c>
      <c r="EG52" s="32">
        <f t="shared" ca="1" si="22"/>
        <v>48642.609999999986</v>
      </c>
      <c r="EH52" s="32">
        <f t="shared" ca="1" si="22"/>
        <v>23372.430000000026</v>
      </c>
      <c r="EI52" s="32">
        <f t="shared" ca="1" si="22"/>
        <v>12463.819999999985</v>
      </c>
      <c r="EJ52" s="32">
        <f t="shared" ca="1" si="22"/>
        <v>9537.1899999999987</v>
      </c>
      <c r="EK52" s="32">
        <f t="shared" ca="1" si="22"/>
        <v>6450.3000000000029</v>
      </c>
      <c r="EL52" s="32">
        <f t="shared" ca="1" si="22"/>
        <v>2332.7999999999993</v>
      </c>
      <c r="EM52" s="32">
        <f t="shared" ca="1" si="22"/>
        <v>10030.270000000006</v>
      </c>
      <c r="EN52" s="32">
        <f t="shared" ca="1" si="22"/>
        <v>10909.259999999989</v>
      </c>
      <c r="EO52" s="32">
        <f t="shared" ca="1" si="22"/>
        <v>21657.430000000004</v>
      </c>
      <c r="EP52" s="32">
        <f t="shared" ca="1" si="22"/>
        <v>13821.159999999996</v>
      </c>
      <c r="EQ52" s="32">
        <f t="shared" ca="1" si="22"/>
        <v>3224.0099999999998</v>
      </c>
      <c r="ER52" s="32">
        <f t="shared" ca="1" si="22"/>
        <v>0</v>
      </c>
    </row>
    <row r="53" spans="1:148">
      <c r="A53" t="s">
        <v>446</v>
      </c>
      <c r="B53" s="1" t="s">
        <v>74</v>
      </c>
      <c r="C53" t="str">
        <f t="shared" ca="1" si="1"/>
        <v>BCHIMP</v>
      </c>
      <c r="D53" t="str">
        <f t="shared" ca="1" si="2"/>
        <v>Alberta-BC Intertie - Import</v>
      </c>
      <c r="E53" s="51">
        <v>1745</v>
      </c>
      <c r="G53" s="51">
        <v>75</v>
      </c>
      <c r="H53" s="51">
        <v>425</v>
      </c>
      <c r="I53" s="51">
        <v>375</v>
      </c>
      <c r="J53" s="51">
        <v>175</v>
      </c>
      <c r="K53" s="51">
        <v>50</v>
      </c>
      <c r="L53" s="51">
        <v>125</v>
      </c>
      <c r="M53" s="51">
        <v>25</v>
      </c>
      <c r="N53" s="51">
        <v>100</v>
      </c>
      <c r="P53" s="51">
        <v>80</v>
      </c>
      <c r="Q53" s="32">
        <v>98136.25</v>
      </c>
      <c r="R53" s="32"/>
      <c r="S53" s="32">
        <v>3854</v>
      </c>
      <c r="T53" s="32">
        <v>25560</v>
      </c>
      <c r="U53" s="32">
        <v>22468</v>
      </c>
      <c r="V53" s="32">
        <v>5064</v>
      </c>
      <c r="W53" s="32">
        <v>2332.5</v>
      </c>
      <c r="X53" s="32">
        <v>6781</v>
      </c>
      <c r="Y53" s="32">
        <v>1262.5</v>
      </c>
      <c r="Z53" s="32">
        <v>4438.25</v>
      </c>
      <c r="AA53" s="32"/>
      <c r="AB53" s="32">
        <v>4590.7</v>
      </c>
      <c r="AC53" s="2">
        <v>0.16</v>
      </c>
      <c r="AE53" s="2">
        <v>0.16</v>
      </c>
      <c r="AF53" s="2">
        <v>0.16</v>
      </c>
      <c r="AG53" s="2">
        <v>0.16</v>
      </c>
      <c r="AH53" s="2">
        <v>0.16</v>
      </c>
      <c r="AI53" s="2">
        <v>0.16</v>
      </c>
      <c r="AJ53" s="2">
        <v>0.16</v>
      </c>
      <c r="AK53" s="2">
        <v>0.16</v>
      </c>
      <c r="AL53" s="2">
        <v>0.16</v>
      </c>
      <c r="AN53" s="2">
        <v>0.16</v>
      </c>
      <c r="AO53" s="33">
        <v>157.02000000000001</v>
      </c>
      <c r="AP53" s="33"/>
      <c r="AQ53" s="33">
        <v>6.17</v>
      </c>
      <c r="AR53" s="33">
        <v>40.9</v>
      </c>
      <c r="AS53" s="33">
        <v>35.950000000000003</v>
      </c>
      <c r="AT53" s="33">
        <v>8.1</v>
      </c>
      <c r="AU53" s="33">
        <v>3.73</v>
      </c>
      <c r="AV53" s="33">
        <v>10.85</v>
      </c>
      <c r="AW53" s="33">
        <v>2.02</v>
      </c>
      <c r="AX53" s="33">
        <v>7.1</v>
      </c>
      <c r="AY53" s="33"/>
      <c r="AZ53" s="33">
        <v>7.35</v>
      </c>
      <c r="BA53" s="31">
        <f t="shared" si="27"/>
        <v>-29.44</v>
      </c>
      <c r="BB53" s="31">
        <f t="shared" si="27"/>
        <v>0</v>
      </c>
      <c r="BC53" s="31">
        <f t="shared" si="27"/>
        <v>-1.1599999999999999</v>
      </c>
      <c r="BD53" s="31">
        <f t="shared" si="23"/>
        <v>-10.220000000000001</v>
      </c>
      <c r="BE53" s="31">
        <f t="shared" si="23"/>
        <v>-8.99</v>
      </c>
      <c r="BF53" s="31">
        <f t="shared" si="23"/>
        <v>-2.0299999999999998</v>
      </c>
      <c r="BG53" s="31">
        <f t="shared" si="23"/>
        <v>0</v>
      </c>
      <c r="BH53" s="31">
        <f t="shared" si="23"/>
        <v>0</v>
      </c>
      <c r="BI53" s="31">
        <f t="shared" si="23"/>
        <v>0</v>
      </c>
      <c r="BJ53" s="31">
        <f t="shared" si="23"/>
        <v>-5.33</v>
      </c>
      <c r="BK53" s="31">
        <f t="shared" si="23"/>
        <v>0</v>
      </c>
      <c r="BL53" s="31">
        <f t="shared" si="23"/>
        <v>-5.51</v>
      </c>
      <c r="BM53" s="6">
        <f t="shared" ca="1" si="24"/>
        <v>-1.5900000000000001E-2</v>
      </c>
      <c r="BN53" s="6">
        <f t="shared" ca="1" si="24"/>
        <v>-1.5900000000000001E-2</v>
      </c>
      <c r="BO53" s="6">
        <f t="shared" ca="1" si="24"/>
        <v>-1.5900000000000001E-2</v>
      </c>
      <c r="BP53" s="6">
        <f t="shared" ca="1" si="24"/>
        <v>-1.5900000000000001E-2</v>
      </c>
      <c r="BQ53" s="6">
        <f t="shared" ca="1" si="24"/>
        <v>-1.5900000000000001E-2</v>
      </c>
      <c r="BR53" s="6">
        <f t="shared" ca="1" si="24"/>
        <v>-1.5900000000000001E-2</v>
      </c>
      <c r="BS53" s="6">
        <f t="shared" ca="1" si="24"/>
        <v>-1.5900000000000001E-2</v>
      </c>
      <c r="BT53" s="6">
        <f t="shared" ca="1" si="24"/>
        <v>-1.5900000000000001E-2</v>
      </c>
      <c r="BU53" s="6">
        <f t="shared" ca="1" si="24"/>
        <v>-1.5900000000000001E-2</v>
      </c>
      <c r="BV53" s="6">
        <f t="shared" ca="1" si="24"/>
        <v>-1.5900000000000001E-2</v>
      </c>
      <c r="BW53" s="6">
        <f t="shared" ca="1" si="24"/>
        <v>-1.5900000000000001E-2</v>
      </c>
      <c r="BX53" s="6">
        <f t="shared" ca="1" si="24"/>
        <v>-1.5900000000000001E-2</v>
      </c>
      <c r="BY53" s="31">
        <f t="shared" ca="1" si="19"/>
        <v>-1560.37</v>
      </c>
      <c r="BZ53" s="31">
        <f t="shared" ca="1" si="19"/>
        <v>0</v>
      </c>
      <c r="CA53" s="31">
        <f t="shared" ca="1" si="19"/>
        <v>-61.28</v>
      </c>
      <c r="CB53" s="31">
        <f t="shared" ca="1" si="18"/>
        <v>-406.4</v>
      </c>
      <c r="CC53" s="31">
        <f t="shared" ca="1" si="18"/>
        <v>-357.24</v>
      </c>
      <c r="CD53" s="31">
        <f t="shared" ca="1" si="18"/>
        <v>-80.52</v>
      </c>
      <c r="CE53" s="31">
        <f t="shared" ca="1" si="18"/>
        <v>-37.090000000000003</v>
      </c>
      <c r="CF53" s="31">
        <f t="shared" ca="1" si="18"/>
        <v>-107.82</v>
      </c>
      <c r="CG53" s="31">
        <f t="shared" ca="1" si="18"/>
        <v>-20.07</v>
      </c>
      <c r="CH53" s="31">
        <f t="shared" ca="1" si="18"/>
        <v>-70.569999999999993</v>
      </c>
      <c r="CI53" s="31">
        <f t="shared" ca="1" si="18"/>
        <v>0</v>
      </c>
      <c r="CJ53" s="31">
        <f t="shared" ca="1" si="18"/>
        <v>-72.989999999999995</v>
      </c>
      <c r="CK53" s="32">
        <f t="shared" ca="1" si="28"/>
        <v>245.34</v>
      </c>
      <c r="CL53" s="32">
        <f t="shared" ca="1" si="28"/>
        <v>0</v>
      </c>
      <c r="CM53" s="32">
        <f t="shared" ca="1" si="28"/>
        <v>9.64</v>
      </c>
      <c r="CN53" s="32">
        <f t="shared" ca="1" si="25"/>
        <v>63.9</v>
      </c>
      <c r="CO53" s="32">
        <f t="shared" ca="1" si="25"/>
        <v>56.17</v>
      </c>
      <c r="CP53" s="32">
        <f t="shared" ca="1" si="25"/>
        <v>12.66</v>
      </c>
      <c r="CQ53" s="32">
        <f t="shared" ca="1" si="25"/>
        <v>5.83</v>
      </c>
      <c r="CR53" s="32">
        <f t="shared" ca="1" si="25"/>
        <v>16.95</v>
      </c>
      <c r="CS53" s="32">
        <f t="shared" ca="1" si="25"/>
        <v>3.16</v>
      </c>
      <c r="CT53" s="32">
        <f t="shared" ca="1" si="25"/>
        <v>11.1</v>
      </c>
      <c r="CU53" s="32">
        <f t="shared" ca="1" si="25"/>
        <v>0</v>
      </c>
      <c r="CV53" s="32">
        <f t="shared" ca="1" si="25"/>
        <v>11.48</v>
      </c>
      <c r="CW53" s="31">
        <f t="shared" ca="1" si="29"/>
        <v>-1442.61</v>
      </c>
      <c r="CX53" s="31">
        <f t="shared" ca="1" si="29"/>
        <v>0</v>
      </c>
      <c r="CY53" s="31">
        <f t="shared" ca="1" si="29"/>
        <v>-56.650000000000006</v>
      </c>
      <c r="CZ53" s="31">
        <f t="shared" ca="1" si="26"/>
        <v>-373.17999999999995</v>
      </c>
      <c r="DA53" s="31">
        <f t="shared" ca="1" si="26"/>
        <v>-328.03</v>
      </c>
      <c r="DB53" s="31">
        <f t="shared" ca="1" si="26"/>
        <v>-73.929999999999993</v>
      </c>
      <c r="DC53" s="31">
        <f t="shared" ca="1" si="26"/>
        <v>-34.99</v>
      </c>
      <c r="DD53" s="31">
        <f t="shared" ca="1" si="26"/>
        <v>-101.71999999999998</v>
      </c>
      <c r="DE53" s="31">
        <f t="shared" ca="1" si="26"/>
        <v>-18.93</v>
      </c>
      <c r="DF53" s="31">
        <f t="shared" ca="1" si="26"/>
        <v>-61.239999999999995</v>
      </c>
      <c r="DG53" s="31">
        <f t="shared" ca="1" si="26"/>
        <v>0</v>
      </c>
      <c r="DH53" s="31">
        <f t="shared" ca="1" si="26"/>
        <v>-63.349999999999987</v>
      </c>
      <c r="DI53" s="32">
        <f t="shared" ca="1" si="20"/>
        <v>-72.13</v>
      </c>
      <c r="DJ53" s="32">
        <f t="shared" ca="1" si="20"/>
        <v>0</v>
      </c>
      <c r="DK53" s="32">
        <f t="shared" ca="1" si="20"/>
        <v>-2.83</v>
      </c>
      <c r="DL53" s="32">
        <f t="shared" ca="1" si="20"/>
        <v>-18.66</v>
      </c>
      <c r="DM53" s="32">
        <f t="shared" ca="1" si="20"/>
        <v>-16.399999999999999</v>
      </c>
      <c r="DN53" s="32">
        <f t="shared" ca="1" si="20"/>
        <v>-3.7</v>
      </c>
      <c r="DO53" s="32">
        <f t="shared" ca="1" si="20"/>
        <v>-1.75</v>
      </c>
      <c r="DP53" s="32">
        <f t="shared" ca="1" si="20"/>
        <v>-5.09</v>
      </c>
      <c r="DQ53" s="32">
        <f t="shared" ca="1" si="20"/>
        <v>-0.95</v>
      </c>
      <c r="DR53" s="32">
        <f t="shared" ca="1" si="20"/>
        <v>-3.06</v>
      </c>
      <c r="DS53" s="32">
        <f t="shared" ca="1" si="20"/>
        <v>0</v>
      </c>
      <c r="DT53" s="32">
        <f t="shared" ca="1" si="20"/>
        <v>-3.17</v>
      </c>
      <c r="DU53" s="31">
        <f t="shared" ca="1" si="21"/>
        <v>-464.77</v>
      </c>
      <c r="DV53" s="31">
        <f t="shared" ca="1" si="21"/>
        <v>0</v>
      </c>
      <c r="DW53" s="31">
        <f t="shared" ca="1" si="21"/>
        <v>-18</v>
      </c>
      <c r="DX53" s="31">
        <f t="shared" ca="1" si="21"/>
        <v>-117.86</v>
      </c>
      <c r="DY53" s="31">
        <f t="shared" ca="1" si="21"/>
        <v>-103.06</v>
      </c>
      <c r="DZ53" s="31">
        <f t="shared" ca="1" si="21"/>
        <v>-23.1</v>
      </c>
      <c r="EA53" s="31">
        <f t="shared" ca="1" si="21"/>
        <v>-10.88</v>
      </c>
      <c r="EB53" s="31">
        <f t="shared" ca="1" si="21"/>
        <v>-31.44</v>
      </c>
      <c r="EC53" s="31">
        <f t="shared" ca="1" si="21"/>
        <v>-5.82</v>
      </c>
      <c r="ED53" s="31">
        <f t="shared" ca="1" si="21"/>
        <v>-18.73</v>
      </c>
      <c r="EE53" s="31">
        <f t="shared" ca="1" si="21"/>
        <v>0</v>
      </c>
      <c r="EF53" s="31">
        <f t="shared" ca="1" si="21"/>
        <v>-19.16</v>
      </c>
      <c r="EG53" s="32">
        <f t="shared" ca="1" si="22"/>
        <v>-1979.5099999999998</v>
      </c>
      <c r="EH53" s="32">
        <f t="shared" ca="1" si="22"/>
        <v>0</v>
      </c>
      <c r="EI53" s="32">
        <f t="shared" ca="1" si="22"/>
        <v>-77.48</v>
      </c>
      <c r="EJ53" s="32">
        <f t="shared" ca="1" si="22"/>
        <v>-509.7</v>
      </c>
      <c r="EK53" s="32">
        <f t="shared" ca="1" si="22"/>
        <v>-447.48999999999995</v>
      </c>
      <c r="EL53" s="32">
        <f t="shared" ca="1" si="22"/>
        <v>-100.72999999999999</v>
      </c>
      <c r="EM53" s="32">
        <f t="shared" ca="1" si="22"/>
        <v>-47.620000000000005</v>
      </c>
      <c r="EN53" s="32">
        <f t="shared" ca="1" si="22"/>
        <v>-138.25</v>
      </c>
      <c r="EO53" s="32">
        <f t="shared" ca="1" si="22"/>
        <v>-25.7</v>
      </c>
      <c r="EP53" s="32">
        <f t="shared" ca="1" si="22"/>
        <v>-83.03</v>
      </c>
      <c r="EQ53" s="32">
        <f t="shared" ca="1" si="22"/>
        <v>0</v>
      </c>
      <c r="ER53" s="32">
        <f t="shared" ca="1" si="22"/>
        <v>-85.679999999999978</v>
      </c>
    </row>
    <row r="54" spans="1:148">
      <c r="A54" t="s">
        <v>446</v>
      </c>
      <c r="B54" s="1" t="s">
        <v>76</v>
      </c>
      <c r="C54" t="str">
        <f t="shared" ca="1" si="1"/>
        <v>SPCIMP</v>
      </c>
      <c r="D54" t="str">
        <f t="shared" ca="1" si="2"/>
        <v>Alberta-Saskatchewan Intertie - Import</v>
      </c>
      <c r="E54" s="51">
        <v>410</v>
      </c>
      <c r="F54" s="51">
        <v>9</v>
      </c>
      <c r="I54" s="51">
        <v>101</v>
      </c>
      <c r="M54" s="51">
        <v>13</v>
      </c>
      <c r="Q54" s="32">
        <v>62404.37</v>
      </c>
      <c r="R54" s="32">
        <v>340.29</v>
      </c>
      <c r="S54" s="32"/>
      <c r="T54" s="32"/>
      <c r="U54" s="32">
        <v>18177.509999999998</v>
      </c>
      <c r="V54" s="32"/>
      <c r="W54" s="32"/>
      <c r="X54" s="32"/>
      <c r="Y54" s="32">
        <v>4840.6499999999996</v>
      </c>
      <c r="Z54" s="32"/>
      <c r="AA54" s="32"/>
      <c r="AB54" s="32"/>
      <c r="AC54" s="2">
        <v>3.85</v>
      </c>
      <c r="AD54" s="2">
        <v>3.85</v>
      </c>
      <c r="AG54" s="2">
        <v>3.85</v>
      </c>
      <c r="AK54" s="2">
        <v>3.85</v>
      </c>
      <c r="AO54" s="33">
        <v>2402.5700000000002</v>
      </c>
      <c r="AP54" s="33">
        <v>13.1</v>
      </c>
      <c r="AQ54" s="33"/>
      <c r="AR54" s="33"/>
      <c r="AS54" s="33">
        <v>699.83</v>
      </c>
      <c r="AT54" s="33"/>
      <c r="AU54" s="33"/>
      <c r="AV54" s="33"/>
      <c r="AW54" s="33">
        <v>186.37</v>
      </c>
      <c r="AX54" s="33"/>
      <c r="AY54" s="33"/>
      <c r="AZ54" s="33"/>
      <c r="BA54" s="31">
        <f t="shared" si="27"/>
        <v>-18.72</v>
      </c>
      <c r="BB54" s="31">
        <f t="shared" si="27"/>
        <v>-0.1</v>
      </c>
      <c r="BC54" s="31">
        <f t="shared" si="27"/>
        <v>0</v>
      </c>
      <c r="BD54" s="31">
        <f t="shared" si="23"/>
        <v>0</v>
      </c>
      <c r="BE54" s="31">
        <f t="shared" si="23"/>
        <v>-7.27</v>
      </c>
      <c r="BF54" s="31">
        <f t="shared" si="23"/>
        <v>0</v>
      </c>
      <c r="BG54" s="31">
        <f t="shared" si="23"/>
        <v>0</v>
      </c>
      <c r="BH54" s="31">
        <f t="shared" si="23"/>
        <v>0</v>
      </c>
      <c r="BI54" s="31">
        <f t="shared" si="23"/>
        <v>0</v>
      </c>
      <c r="BJ54" s="31">
        <f t="shared" si="23"/>
        <v>0</v>
      </c>
      <c r="BK54" s="31">
        <f t="shared" si="23"/>
        <v>0</v>
      </c>
      <c r="BL54" s="31">
        <f t="shared" si="23"/>
        <v>0</v>
      </c>
      <c r="BM54" s="6">
        <f t="shared" ca="1" si="24"/>
        <v>1.54E-2</v>
      </c>
      <c r="BN54" s="6">
        <f t="shared" ca="1" si="24"/>
        <v>1.54E-2</v>
      </c>
      <c r="BO54" s="6">
        <f t="shared" ca="1" si="24"/>
        <v>1.54E-2</v>
      </c>
      <c r="BP54" s="6">
        <f t="shared" ca="1" si="24"/>
        <v>1.54E-2</v>
      </c>
      <c r="BQ54" s="6">
        <f t="shared" ca="1" si="24"/>
        <v>1.54E-2</v>
      </c>
      <c r="BR54" s="6">
        <f t="shared" ca="1" si="24"/>
        <v>1.54E-2</v>
      </c>
      <c r="BS54" s="6">
        <f t="shared" ca="1" si="24"/>
        <v>1.54E-2</v>
      </c>
      <c r="BT54" s="6">
        <f t="shared" ca="1" si="24"/>
        <v>1.54E-2</v>
      </c>
      <c r="BU54" s="6">
        <f t="shared" ca="1" si="24"/>
        <v>1.54E-2</v>
      </c>
      <c r="BV54" s="6">
        <f t="shared" ca="1" si="24"/>
        <v>1.54E-2</v>
      </c>
      <c r="BW54" s="6">
        <f t="shared" ca="1" si="24"/>
        <v>1.54E-2</v>
      </c>
      <c r="BX54" s="6">
        <f t="shared" ca="1" si="24"/>
        <v>1.54E-2</v>
      </c>
      <c r="BY54" s="31">
        <f t="shared" ca="1" si="19"/>
        <v>961.03</v>
      </c>
      <c r="BZ54" s="31">
        <f t="shared" ca="1" si="19"/>
        <v>5.24</v>
      </c>
      <c r="CA54" s="31">
        <f t="shared" ca="1" si="19"/>
        <v>0</v>
      </c>
      <c r="CB54" s="31">
        <f t="shared" ca="1" si="18"/>
        <v>0</v>
      </c>
      <c r="CC54" s="31">
        <f t="shared" ca="1" si="18"/>
        <v>279.93</v>
      </c>
      <c r="CD54" s="31">
        <f t="shared" ca="1" si="18"/>
        <v>0</v>
      </c>
      <c r="CE54" s="31">
        <f t="shared" ref="CE54:CJ85" ca="1" si="30">IFERROR(VLOOKUP($C54,DOSDetail,CELL("col",CE$4)+58,FALSE),ROUND(W54*BS54,2))</f>
        <v>0</v>
      </c>
      <c r="CF54" s="31">
        <f t="shared" ca="1" si="30"/>
        <v>0</v>
      </c>
      <c r="CG54" s="31">
        <f t="shared" ca="1" si="30"/>
        <v>74.55</v>
      </c>
      <c r="CH54" s="31">
        <f t="shared" ca="1" si="30"/>
        <v>0</v>
      </c>
      <c r="CI54" s="31">
        <f t="shared" ca="1" si="30"/>
        <v>0</v>
      </c>
      <c r="CJ54" s="31">
        <f t="shared" ca="1" si="30"/>
        <v>0</v>
      </c>
      <c r="CK54" s="32">
        <f t="shared" ca="1" si="28"/>
        <v>156.01</v>
      </c>
      <c r="CL54" s="32">
        <f t="shared" ca="1" si="28"/>
        <v>0.85</v>
      </c>
      <c r="CM54" s="32">
        <f t="shared" ca="1" si="28"/>
        <v>0</v>
      </c>
      <c r="CN54" s="32">
        <f t="shared" ca="1" si="25"/>
        <v>0</v>
      </c>
      <c r="CO54" s="32">
        <f t="shared" ca="1" si="25"/>
        <v>45.44</v>
      </c>
      <c r="CP54" s="32">
        <f t="shared" ca="1" si="25"/>
        <v>0</v>
      </c>
      <c r="CQ54" s="32">
        <f t="shared" ca="1" si="25"/>
        <v>0</v>
      </c>
      <c r="CR54" s="32">
        <f t="shared" ca="1" si="25"/>
        <v>0</v>
      </c>
      <c r="CS54" s="32">
        <f t="shared" ca="1" si="25"/>
        <v>12.1</v>
      </c>
      <c r="CT54" s="32">
        <f t="shared" ca="1" si="25"/>
        <v>0</v>
      </c>
      <c r="CU54" s="32">
        <f t="shared" ca="1" si="25"/>
        <v>0</v>
      </c>
      <c r="CV54" s="32">
        <f t="shared" ca="1" si="25"/>
        <v>0</v>
      </c>
      <c r="CW54" s="31">
        <f t="shared" ca="1" si="29"/>
        <v>-1266.8100000000002</v>
      </c>
      <c r="CX54" s="31">
        <f t="shared" ca="1" si="29"/>
        <v>-6.91</v>
      </c>
      <c r="CY54" s="31">
        <f t="shared" ca="1" si="29"/>
        <v>0</v>
      </c>
      <c r="CZ54" s="31">
        <f t="shared" ca="1" si="26"/>
        <v>0</v>
      </c>
      <c r="DA54" s="31">
        <f t="shared" ca="1" si="26"/>
        <v>-367.19000000000005</v>
      </c>
      <c r="DB54" s="31">
        <f t="shared" ca="1" si="26"/>
        <v>0</v>
      </c>
      <c r="DC54" s="31">
        <f t="shared" ca="1" si="26"/>
        <v>0</v>
      </c>
      <c r="DD54" s="31">
        <f t="shared" ca="1" si="26"/>
        <v>0</v>
      </c>
      <c r="DE54" s="31">
        <f t="shared" ca="1" si="26"/>
        <v>-99.720000000000013</v>
      </c>
      <c r="DF54" s="31">
        <f t="shared" ca="1" si="26"/>
        <v>0</v>
      </c>
      <c r="DG54" s="31">
        <f t="shared" ca="1" si="26"/>
        <v>0</v>
      </c>
      <c r="DH54" s="31">
        <f t="shared" ca="1" si="26"/>
        <v>0</v>
      </c>
      <c r="DI54" s="32">
        <f t="shared" ca="1" si="20"/>
        <v>-63.34</v>
      </c>
      <c r="DJ54" s="32">
        <f t="shared" ca="1" si="20"/>
        <v>-0.35</v>
      </c>
      <c r="DK54" s="32">
        <f t="shared" ca="1" si="20"/>
        <v>0</v>
      </c>
      <c r="DL54" s="32">
        <f t="shared" ca="1" si="20"/>
        <v>0</v>
      </c>
      <c r="DM54" s="32">
        <f t="shared" ca="1" si="20"/>
        <v>-18.36</v>
      </c>
      <c r="DN54" s="32">
        <f t="shared" ca="1" si="20"/>
        <v>0</v>
      </c>
      <c r="DO54" s="32">
        <f t="shared" ca="1" si="20"/>
        <v>0</v>
      </c>
      <c r="DP54" s="32">
        <f t="shared" ca="1" si="20"/>
        <v>0</v>
      </c>
      <c r="DQ54" s="32">
        <f t="shared" ca="1" si="20"/>
        <v>-4.99</v>
      </c>
      <c r="DR54" s="32">
        <f t="shared" ca="1" si="20"/>
        <v>0</v>
      </c>
      <c r="DS54" s="32">
        <f t="shared" ca="1" si="20"/>
        <v>0</v>
      </c>
      <c r="DT54" s="32">
        <f t="shared" ca="1" si="20"/>
        <v>0</v>
      </c>
      <c r="DU54" s="31">
        <f t="shared" ca="1" si="21"/>
        <v>-408.13</v>
      </c>
      <c r="DV54" s="31">
        <f t="shared" ca="1" si="21"/>
        <v>-2.21</v>
      </c>
      <c r="DW54" s="31">
        <f t="shared" ca="1" si="21"/>
        <v>0</v>
      </c>
      <c r="DX54" s="31">
        <f t="shared" ca="1" si="21"/>
        <v>0</v>
      </c>
      <c r="DY54" s="31">
        <f t="shared" ca="1" si="21"/>
        <v>-115.36</v>
      </c>
      <c r="DZ54" s="31">
        <f t="shared" ca="1" si="21"/>
        <v>0</v>
      </c>
      <c r="EA54" s="31">
        <f t="shared" ca="1" si="21"/>
        <v>0</v>
      </c>
      <c r="EB54" s="31">
        <f t="shared" ca="1" si="21"/>
        <v>0</v>
      </c>
      <c r="EC54" s="31">
        <f t="shared" ca="1" si="21"/>
        <v>-30.66</v>
      </c>
      <c r="ED54" s="31">
        <f t="shared" ca="1" si="21"/>
        <v>0</v>
      </c>
      <c r="EE54" s="31">
        <f t="shared" ca="1" si="21"/>
        <v>0</v>
      </c>
      <c r="EF54" s="31">
        <f t="shared" ca="1" si="21"/>
        <v>0</v>
      </c>
      <c r="EG54" s="32">
        <f t="shared" ca="1" si="22"/>
        <v>-1738.2800000000002</v>
      </c>
      <c r="EH54" s="32">
        <f t="shared" ca="1" si="22"/>
        <v>-9.4699999999999989</v>
      </c>
      <c r="EI54" s="32">
        <f t="shared" ca="1" si="22"/>
        <v>0</v>
      </c>
      <c r="EJ54" s="32">
        <f t="shared" ca="1" si="22"/>
        <v>0</v>
      </c>
      <c r="EK54" s="32">
        <f t="shared" ca="1" si="22"/>
        <v>-500.91000000000008</v>
      </c>
      <c r="EL54" s="32">
        <f t="shared" ca="1" si="22"/>
        <v>0</v>
      </c>
      <c r="EM54" s="32">
        <f t="shared" ca="1" si="22"/>
        <v>0</v>
      </c>
      <c r="EN54" s="32">
        <f t="shared" ca="1" si="22"/>
        <v>0</v>
      </c>
      <c r="EO54" s="32">
        <f t="shared" ca="1" si="22"/>
        <v>-135.37</v>
      </c>
      <c r="EP54" s="32">
        <f t="shared" ca="1" si="22"/>
        <v>0</v>
      </c>
      <c r="EQ54" s="32">
        <f t="shared" ca="1" si="22"/>
        <v>0</v>
      </c>
      <c r="ER54" s="32">
        <f t="shared" ca="1" si="22"/>
        <v>0</v>
      </c>
    </row>
    <row r="55" spans="1:148">
      <c r="A55" t="s">
        <v>447</v>
      </c>
      <c r="B55" s="1" t="s">
        <v>66</v>
      </c>
      <c r="C55" t="str">
        <f t="shared" ca="1" si="1"/>
        <v>BCHIMP</v>
      </c>
      <c r="D55" t="str">
        <f t="shared" ca="1" si="2"/>
        <v>Alberta-BC Intertie - Import</v>
      </c>
      <c r="E55" s="51">
        <v>545</v>
      </c>
      <c r="F55" s="51">
        <v>1226</v>
      </c>
      <c r="G55" s="51">
        <v>6641</v>
      </c>
      <c r="H55" s="51">
        <v>5710</v>
      </c>
      <c r="I55" s="51">
        <v>3501</v>
      </c>
      <c r="K55" s="51">
        <v>1936</v>
      </c>
      <c r="L55" s="51">
        <v>2030</v>
      </c>
      <c r="M55" s="51">
        <v>50</v>
      </c>
      <c r="N55" s="51">
        <v>100</v>
      </c>
      <c r="O55" s="51">
        <v>1158</v>
      </c>
      <c r="P55" s="51">
        <v>4943</v>
      </c>
      <c r="Q55" s="32">
        <v>36353.9</v>
      </c>
      <c r="R55" s="32">
        <v>81490.19</v>
      </c>
      <c r="S55" s="32">
        <v>292009.12</v>
      </c>
      <c r="T55" s="32">
        <v>240673.05</v>
      </c>
      <c r="U55" s="32">
        <v>126516.63</v>
      </c>
      <c r="V55" s="32"/>
      <c r="W55" s="32">
        <v>166689.88</v>
      </c>
      <c r="X55" s="32">
        <v>111537.55</v>
      </c>
      <c r="Y55" s="32">
        <v>2037.5</v>
      </c>
      <c r="Z55" s="32">
        <v>5161</v>
      </c>
      <c r="AA55" s="32">
        <v>88227.17</v>
      </c>
      <c r="AB55" s="32">
        <v>445502.01</v>
      </c>
      <c r="AC55" s="2">
        <v>0.16</v>
      </c>
      <c r="AD55" s="2">
        <v>0.16</v>
      </c>
      <c r="AE55" s="2">
        <v>0.16</v>
      </c>
      <c r="AF55" s="2">
        <v>0.16</v>
      </c>
      <c r="AG55" s="2">
        <v>0.16</v>
      </c>
      <c r="AI55" s="2">
        <v>0.16</v>
      </c>
      <c r="AJ55" s="2">
        <v>0.16</v>
      </c>
      <c r="AK55" s="2">
        <v>0.16</v>
      </c>
      <c r="AL55" s="2">
        <v>0.16</v>
      </c>
      <c r="AM55" s="2">
        <v>0.16</v>
      </c>
      <c r="AN55" s="2">
        <v>0.16</v>
      </c>
      <c r="AO55" s="33">
        <v>58.17</v>
      </c>
      <c r="AP55" s="33">
        <v>130.38</v>
      </c>
      <c r="AQ55" s="33">
        <v>467.21</v>
      </c>
      <c r="AR55" s="33">
        <v>385.08</v>
      </c>
      <c r="AS55" s="33">
        <v>202.43</v>
      </c>
      <c r="AT55" s="33"/>
      <c r="AU55" s="33">
        <v>266.7</v>
      </c>
      <c r="AV55" s="33">
        <v>178.46</v>
      </c>
      <c r="AW55" s="33">
        <v>3.26</v>
      </c>
      <c r="AX55" s="33">
        <v>8.26</v>
      </c>
      <c r="AY55" s="33">
        <v>141.16</v>
      </c>
      <c r="AZ55" s="33">
        <v>712.8</v>
      </c>
      <c r="BA55" s="31">
        <f t="shared" si="27"/>
        <v>-10.91</v>
      </c>
      <c r="BB55" s="31">
        <f t="shared" si="27"/>
        <v>-24.45</v>
      </c>
      <c r="BC55" s="31">
        <f t="shared" si="27"/>
        <v>-87.6</v>
      </c>
      <c r="BD55" s="31">
        <f t="shared" si="23"/>
        <v>-96.27</v>
      </c>
      <c r="BE55" s="31">
        <f t="shared" si="23"/>
        <v>-50.61</v>
      </c>
      <c r="BF55" s="31">
        <f t="shared" si="23"/>
        <v>0</v>
      </c>
      <c r="BG55" s="31">
        <f t="shared" si="23"/>
        <v>0</v>
      </c>
      <c r="BH55" s="31">
        <f t="shared" si="23"/>
        <v>0</v>
      </c>
      <c r="BI55" s="31">
        <f t="shared" si="23"/>
        <v>0</v>
      </c>
      <c r="BJ55" s="31">
        <f t="shared" si="23"/>
        <v>-6.19</v>
      </c>
      <c r="BK55" s="31">
        <f t="shared" si="23"/>
        <v>-105.87</v>
      </c>
      <c r="BL55" s="31">
        <f t="shared" si="23"/>
        <v>-534.6</v>
      </c>
      <c r="BM55" s="6">
        <f t="shared" ca="1" si="24"/>
        <v>-1.5900000000000001E-2</v>
      </c>
      <c r="BN55" s="6">
        <f t="shared" ca="1" si="24"/>
        <v>-1.5900000000000001E-2</v>
      </c>
      <c r="BO55" s="6">
        <f t="shared" ca="1" si="24"/>
        <v>-1.5900000000000001E-2</v>
      </c>
      <c r="BP55" s="6">
        <f t="shared" ca="1" si="24"/>
        <v>-1.5900000000000001E-2</v>
      </c>
      <c r="BQ55" s="6">
        <f t="shared" ca="1" si="24"/>
        <v>-1.5900000000000001E-2</v>
      </c>
      <c r="BR55" s="6">
        <f t="shared" ca="1" si="24"/>
        <v>-1.5900000000000001E-2</v>
      </c>
      <c r="BS55" s="6">
        <f t="shared" ca="1" si="24"/>
        <v>-1.5900000000000001E-2</v>
      </c>
      <c r="BT55" s="6">
        <f t="shared" ca="1" si="24"/>
        <v>-1.5900000000000001E-2</v>
      </c>
      <c r="BU55" s="6">
        <f t="shared" ca="1" si="24"/>
        <v>-1.5900000000000001E-2</v>
      </c>
      <c r="BV55" s="6">
        <f t="shared" ca="1" si="24"/>
        <v>-1.5900000000000001E-2</v>
      </c>
      <c r="BW55" s="6">
        <f t="shared" ca="1" si="24"/>
        <v>-1.5900000000000001E-2</v>
      </c>
      <c r="BX55" s="6">
        <f t="shared" ca="1" si="24"/>
        <v>-1.5900000000000001E-2</v>
      </c>
      <c r="BY55" s="31">
        <f t="shared" ca="1" si="19"/>
        <v>-578.03</v>
      </c>
      <c r="BZ55" s="31">
        <f t="shared" ca="1" si="19"/>
        <v>-1295.69</v>
      </c>
      <c r="CA55" s="31">
        <f t="shared" ca="1" si="19"/>
        <v>-4642.95</v>
      </c>
      <c r="CB55" s="31">
        <f t="shared" ca="1" si="19"/>
        <v>-3826.7</v>
      </c>
      <c r="CC55" s="31">
        <f t="shared" ca="1" si="19"/>
        <v>-2011.61</v>
      </c>
      <c r="CD55" s="31">
        <f t="shared" ca="1" si="19"/>
        <v>0</v>
      </c>
      <c r="CE55" s="31">
        <f t="shared" ca="1" si="30"/>
        <v>-2650.37</v>
      </c>
      <c r="CF55" s="31">
        <f t="shared" ca="1" si="30"/>
        <v>-1773.45</v>
      </c>
      <c r="CG55" s="31">
        <f t="shared" ca="1" si="30"/>
        <v>-32.4</v>
      </c>
      <c r="CH55" s="31">
        <f t="shared" ca="1" si="30"/>
        <v>-82.06</v>
      </c>
      <c r="CI55" s="31">
        <f t="shared" ca="1" si="30"/>
        <v>-1402.81</v>
      </c>
      <c r="CJ55" s="31">
        <f t="shared" ca="1" si="30"/>
        <v>-7083.48</v>
      </c>
      <c r="CK55" s="32">
        <f t="shared" ca="1" si="28"/>
        <v>90.88</v>
      </c>
      <c r="CL55" s="32">
        <f t="shared" ca="1" si="28"/>
        <v>203.73</v>
      </c>
      <c r="CM55" s="32">
        <f t="shared" ca="1" si="28"/>
        <v>730.02</v>
      </c>
      <c r="CN55" s="32">
        <f t="shared" ca="1" si="25"/>
        <v>601.67999999999995</v>
      </c>
      <c r="CO55" s="32">
        <f t="shared" ca="1" si="25"/>
        <v>316.29000000000002</v>
      </c>
      <c r="CP55" s="32">
        <f t="shared" ca="1" si="25"/>
        <v>0</v>
      </c>
      <c r="CQ55" s="32">
        <f t="shared" ca="1" si="25"/>
        <v>416.72</v>
      </c>
      <c r="CR55" s="32">
        <f t="shared" ca="1" si="25"/>
        <v>278.83999999999997</v>
      </c>
      <c r="CS55" s="32">
        <f t="shared" ca="1" si="25"/>
        <v>5.09</v>
      </c>
      <c r="CT55" s="32">
        <f t="shared" ca="1" si="25"/>
        <v>12.9</v>
      </c>
      <c r="CU55" s="32">
        <f t="shared" ca="1" si="25"/>
        <v>220.57</v>
      </c>
      <c r="CV55" s="32">
        <f t="shared" ca="1" si="25"/>
        <v>1113.76</v>
      </c>
      <c r="CW55" s="31">
        <f t="shared" ca="1" si="29"/>
        <v>-534.41</v>
      </c>
      <c r="CX55" s="31">
        <f t="shared" ca="1" si="29"/>
        <v>-1197.8900000000001</v>
      </c>
      <c r="CY55" s="31">
        <f t="shared" ca="1" si="29"/>
        <v>-4292.5399999999991</v>
      </c>
      <c r="CZ55" s="31">
        <f t="shared" ca="1" si="26"/>
        <v>-3513.83</v>
      </c>
      <c r="DA55" s="31">
        <f t="shared" ca="1" si="26"/>
        <v>-1847.14</v>
      </c>
      <c r="DB55" s="31">
        <f t="shared" ca="1" si="26"/>
        <v>0</v>
      </c>
      <c r="DC55" s="31">
        <f t="shared" ca="1" si="26"/>
        <v>-2500.3499999999995</v>
      </c>
      <c r="DD55" s="31">
        <f t="shared" ca="1" si="26"/>
        <v>-1673.0700000000002</v>
      </c>
      <c r="DE55" s="31">
        <f t="shared" ca="1" si="26"/>
        <v>-30.57</v>
      </c>
      <c r="DF55" s="31">
        <f t="shared" ca="1" si="26"/>
        <v>-71.23</v>
      </c>
      <c r="DG55" s="31">
        <f t="shared" ca="1" si="26"/>
        <v>-1217.5300000000002</v>
      </c>
      <c r="DH55" s="31">
        <f t="shared" ca="1" si="26"/>
        <v>-6147.9199999999992</v>
      </c>
      <c r="DI55" s="32">
        <f t="shared" ca="1" si="20"/>
        <v>-26.72</v>
      </c>
      <c r="DJ55" s="32">
        <f t="shared" ca="1" si="20"/>
        <v>-59.89</v>
      </c>
      <c r="DK55" s="32">
        <f t="shared" ca="1" si="20"/>
        <v>-214.63</v>
      </c>
      <c r="DL55" s="32">
        <f t="shared" ca="1" si="20"/>
        <v>-175.69</v>
      </c>
      <c r="DM55" s="32">
        <f t="shared" ca="1" si="20"/>
        <v>-92.36</v>
      </c>
      <c r="DN55" s="32">
        <f t="shared" ca="1" si="20"/>
        <v>0</v>
      </c>
      <c r="DO55" s="32">
        <f t="shared" ca="1" si="20"/>
        <v>-125.02</v>
      </c>
      <c r="DP55" s="32">
        <f t="shared" ca="1" si="20"/>
        <v>-83.65</v>
      </c>
      <c r="DQ55" s="32">
        <f t="shared" ca="1" si="20"/>
        <v>-1.53</v>
      </c>
      <c r="DR55" s="32">
        <f t="shared" ca="1" si="20"/>
        <v>-3.56</v>
      </c>
      <c r="DS55" s="32">
        <f t="shared" ca="1" si="20"/>
        <v>-60.88</v>
      </c>
      <c r="DT55" s="32">
        <f t="shared" ca="1" si="20"/>
        <v>-307.39999999999998</v>
      </c>
      <c r="DU55" s="31">
        <f t="shared" ca="1" si="21"/>
        <v>-172.17</v>
      </c>
      <c r="DV55" s="31">
        <f t="shared" ca="1" si="21"/>
        <v>-383.13</v>
      </c>
      <c r="DW55" s="31">
        <f t="shared" ca="1" si="21"/>
        <v>-1363.85</v>
      </c>
      <c r="DX55" s="31">
        <f t="shared" ca="1" si="21"/>
        <v>-1109.72</v>
      </c>
      <c r="DY55" s="31">
        <f t="shared" ca="1" si="21"/>
        <v>-580.32000000000005</v>
      </c>
      <c r="DZ55" s="31">
        <f t="shared" ca="1" si="21"/>
        <v>0</v>
      </c>
      <c r="EA55" s="31">
        <f t="shared" ca="1" si="21"/>
        <v>-777.18</v>
      </c>
      <c r="EB55" s="31">
        <f t="shared" ca="1" si="21"/>
        <v>-517.19000000000005</v>
      </c>
      <c r="EC55" s="31">
        <f t="shared" ca="1" si="21"/>
        <v>-9.4</v>
      </c>
      <c r="ED55" s="31">
        <f t="shared" ca="1" si="21"/>
        <v>-21.78</v>
      </c>
      <c r="EE55" s="31">
        <f t="shared" ca="1" si="21"/>
        <v>-370.24</v>
      </c>
      <c r="EF55" s="31">
        <f t="shared" ca="1" si="21"/>
        <v>-1859.4</v>
      </c>
      <c r="EG55" s="32">
        <f t="shared" ca="1" si="22"/>
        <v>-733.3</v>
      </c>
      <c r="EH55" s="32">
        <f t="shared" ca="1" si="22"/>
        <v>-1640.9100000000003</v>
      </c>
      <c r="EI55" s="32">
        <f t="shared" ca="1" si="22"/>
        <v>-5871.0199999999986</v>
      </c>
      <c r="EJ55" s="32">
        <f t="shared" ca="1" si="22"/>
        <v>-4799.24</v>
      </c>
      <c r="EK55" s="32">
        <f t="shared" ca="1" si="22"/>
        <v>-2519.8200000000002</v>
      </c>
      <c r="EL55" s="32">
        <f t="shared" ca="1" si="22"/>
        <v>0</v>
      </c>
      <c r="EM55" s="32">
        <f t="shared" ca="1" si="22"/>
        <v>-3402.5499999999993</v>
      </c>
      <c r="EN55" s="32">
        <f t="shared" ca="1" si="22"/>
        <v>-2273.9100000000003</v>
      </c>
      <c r="EO55" s="32">
        <f t="shared" ca="1" si="22"/>
        <v>-41.5</v>
      </c>
      <c r="EP55" s="32">
        <f t="shared" ca="1" si="22"/>
        <v>-96.570000000000007</v>
      </c>
      <c r="EQ55" s="32">
        <f t="shared" ca="1" si="22"/>
        <v>-1648.6500000000003</v>
      </c>
      <c r="ER55" s="32">
        <f t="shared" ca="1" si="22"/>
        <v>-8314.7199999999993</v>
      </c>
    </row>
    <row r="56" spans="1:148">
      <c r="A56" t="s">
        <v>447</v>
      </c>
      <c r="B56" s="1" t="s">
        <v>67</v>
      </c>
      <c r="C56" t="str">
        <f t="shared" ca="1" si="1"/>
        <v>BCHEXP</v>
      </c>
      <c r="D56" t="str">
        <f t="shared" ca="1" si="2"/>
        <v>Alberta-BC Intertie - Export</v>
      </c>
      <c r="E56" s="51">
        <v>987.5</v>
      </c>
      <c r="F56" s="51">
        <v>2418.25</v>
      </c>
      <c r="H56" s="51">
        <v>65</v>
      </c>
      <c r="J56" s="51">
        <v>315</v>
      </c>
      <c r="K56" s="51">
        <v>2333</v>
      </c>
      <c r="L56" s="51">
        <v>857</v>
      </c>
      <c r="M56" s="51">
        <v>75</v>
      </c>
      <c r="N56" s="51">
        <v>75</v>
      </c>
      <c r="O56" s="51">
        <v>75</v>
      </c>
      <c r="P56" s="51">
        <v>2037.5</v>
      </c>
      <c r="Q56" s="32">
        <v>30086</v>
      </c>
      <c r="R56" s="32">
        <v>101684.51</v>
      </c>
      <c r="S56" s="32"/>
      <c r="T56" s="32">
        <v>974</v>
      </c>
      <c r="U56" s="32"/>
      <c r="V56" s="32">
        <v>5219.25</v>
      </c>
      <c r="W56" s="32">
        <v>45196.92</v>
      </c>
      <c r="X56" s="32">
        <v>16394.3</v>
      </c>
      <c r="Y56" s="32">
        <v>1277.25</v>
      </c>
      <c r="Z56" s="32">
        <v>1414</v>
      </c>
      <c r="AA56" s="32">
        <v>1148</v>
      </c>
      <c r="AB56" s="32">
        <v>82796.25</v>
      </c>
      <c r="AC56" s="2">
        <v>1.05</v>
      </c>
      <c r="AD56" s="2">
        <v>1.05</v>
      </c>
      <c r="AF56" s="2">
        <v>1.05</v>
      </c>
      <c r="AH56" s="2">
        <v>1.05</v>
      </c>
      <c r="AI56" s="2">
        <v>1.05</v>
      </c>
      <c r="AJ56" s="2">
        <v>1.05</v>
      </c>
      <c r="AK56" s="2">
        <v>1.05</v>
      </c>
      <c r="AL56" s="2">
        <v>1.05</v>
      </c>
      <c r="AM56" s="2">
        <v>1.05</v>
      </c>
      <c r="AN56" s="2">
        <v>1.05</v>
      </c>
      <c r="AO56" s="33">
        <v>315.89999999999998</v>
      </c>
      <c r="AP56" s="33">
        <v>1067.69</v>
      </c>
      <c r="AQ56" s="33"/>
      <c r="AR56" s="33">
        <v>10.23</v>
      </c>
      <c r="AS56" s="33"/>
      <c r="AT56" s="33">
        <v>54.8</v>
      </c>
      <c r="AU56" s="33">
        <v>474.57</v>
      </c>
      <c r="AV56" s="33">
        <v>172.14</v>
      </c>
      <c r="AW56" s="33">
        <v>13.41</v>
      </c>
      <c r="AX56" s="33">
        <v>14.85</v>
      </c>
      <c r="AY56" s="33">
        <v>12.05</v>
      </c>
      <c r="AZ56" s="33">
        <v>869.36</v>
      </c>
      <c r="BA56" s="31">
        <f t="shared" si="27"/>
        <v>-9.0299999999999994</v>
      </c>
      <c r="BB56" s="31">
        <f t="shared" si="27"/>
        <v>-30.51</v>
      </c>
      <c r="BC56" s="31">
        <f t="shared" si="27"/>
        <v>0</v>
      </c>
      <c r="BD56" s="31">
        <f t="shared" si="23"/>
        <v>-0.39</v>
      </c>
      <c r="BE56" s="31">
        <f t="shared" si="23"/>
        <v>0</v>
      </c>
      <c r="BF56" s="31">
        <f t="shared" si="23"/>
        <v>-2.09</v>
      </c>
      <c r="BG56" s="31">
        <f t="shared" si="23"/>
        <v>0</v>
      </c>
      <c r="BH56" s="31">
        <f t="shared" si="23"/>
        <v>0</v>
      </c>
      <c r="BI56" s="31">
        <f t="shared" si="23"/>
        <v>0</v>
      </c>
      <c r="BJ56" s="31">
        <f t="shared" si="23"/>
        <v>-1.7</v>
      </c>
      <c r="BK56" s="31">
        <f t="shared" si="23"/>
        <v>-1.38</v>
      </c>
      <c r="BL56" s="31">
        <f t="shared" si="23"/>
        <v>-99.36</v>
      </c>
      <c r="BM56" s="6">
        <f t="shared" ca="1" si="24"/>
        <v>8.3000000000000001E-3</v>
      </c>
      <c r="BN56" s="6">
        <f t="shared" ca="1" si="24"/>
        <v>8.3000000000000001E-3</v>
      </c>
      <c r="BO56" s="6">
        <f t="shared" ca="1" si="24"/>
        <v>8.3000000000000001E-3</v>
      </c>
      <c r="BP56" s="6">
        <f t="shared" ca="1" si="24"/>
        <v>8.3000000000000001E-3</v>
      </c>
      <c r="BQ56" s="6">
        <f t="shared" ca="1" si="24"/>
        <v>8.3000000000000001E-3</v>
      </c>
      <c r="BR56" s="6">
        <f t="shared" ca="1" si="24"/>
        <v>8.3000000000000001E-3</v>
      </c>
      <c r="BS56" s="6">
        <f t="shared" ca="1" si="24"/>
        <v>8.3000000000000001E-3</v>
      </c>
      <c r="BT56" s="6">
        <f t="shared" ca="1" si="24"/>
        <v>8.3000000000000001E-3</v>
      </c>
      <c r="BU56" s="6">
        <f t="shared" ca="1" si="24"/>
        <v>8.3000000000000001E-3</v>
      </c>
      <c r="BV56" s="6">
        <f t="shared" ca="1" si="24"/>
        <v>8.3000000000000001E-3</v>
      </c>
      <c r="BW56" s="6">
        <f t="shared" ca="1" si="24"/>
        <v>8.3000000000000001E-3</v>
      </c>
      <c r="BX56" s="6">
        <f t="shared" ca="1" si="24"/>
        <v>8.3000000000000001E-3</v>
      </c>
      <c r="BY56" s="31">
        <f t="shared" ca="1" si="19"/>
        <v>249.71</v>
      </c>
      <c r="BZ56" s="31">
        <f t="shared" ca="1" si="19"/>
        <v>843.98</v>
      </c>
      <c r="CA56" s="31">
        <f t="shared" ca="1" si="19"/>
        <v>0</v>
      </c>
      <c r="CB56" s="31">
        <f t="shared" ca="1" si="19"/>
        <v>8.08</v>
      </c>
      <c r="CC56" s="31">
        <f t="shared" ca="1" si="19"/>
        <v>0</v>
      </c>
      <c r="CD56" s="31">
        <f t="shared" ca="1" si="19"/>
        <v>43.32</v>
      </c>
      <c r="CE56" s="31">
        <f t="shared" ca="1" si="30"/>
        <v>375.13</v>
      </c>
      <c r="CF56" s="31">
        <f t="shared" ca="1" si="30"/>
        <v>136.07</v>
      </c>
      <c r="CG56" s="31">
        <f t="shared" ca="1" si="30"/>
        <v>10.6</v>
      </c>
      <c r="CH56" s="31">
        <f t="shared" ca="1" si="30"/>
        <v>11.74</v>
      </c>
      <c r="CI56" s="31">
        <f t="shared" ca="1" si="30"/>
        <v>9.5299999999999994</v>
      </c>
      <c r="CJ56" s="31">
        <f t="shared" ca="1" si="30"/>
        <v>687.21</v>
      </c>
      <c r="CK56" s="32">
        <f t="shared" ca="1" si="28"/>
        <v>75.22</v>
      </c>
      <c r="CL56" s="32">
        <f t="shared" ca="1" si="28"/>
        <v>254.21</v>
      </c>
      <c r="CM56" s="32">
        <f t="shared" ca="1" si="28"/>
        <v>0</v>
      </c>
      <c r="CN56" s="32">
        <f t="shared" ca="1" si="25"/>
        <v>2.44</v>
      </c>
      <c r="CO56" s="32">
        <f t="shared" ca="1" si="25"/>
        <v>0</v>
      </c>
      <c r="CP56" s="32">
        <f t="shared" ca="1" si="25"/>
        <v>13.05</v>
      </c>
      <c r="CQ56" s="32">
        <f t="shared" ca="1" si="25"/>
        <v>112.99</v>
      </c>
      <c r="CR56" s="32">
        <f t="shared" ca="1" si="25"/>
        <v>40.99</v>
      </c>
      <c r="CS56" s="32">
        <f t="shared" ca="1" si="25"/>
        <v>3.19</v>
      </c>
      <c r="CT56" s="32">
        <f t="shared" ca="1" si="25"/>
        <v>3.54</v>
      </c>
      <c r="CU56" s="32">
        <f t="shared" ca="1" si="25"/>
        <v>2.87</v>
      </c>
      <c r="CV56" s="32">
        <f t="shared" ca="1" si="25"/>
        <v>206.99</v>
      </c>
      <c r="CW56" s="31">
        <f t="shared" ca="1" si="29"/>
        <v>18.060000000000031</v>
      </c>
      <c r="CX56" s="31">
        <f t="shared" ca="1" si="29"/>
        <v>61.010000000000005</v>
      </c>
      <c r="CY56" s="31">
        <f t="shared" ca="1" si="29"/>
        <v>0</v>
      </c>
      <c r="CZ56" s="31">
        <f t="shared" ca="1" si="26"/>
        <v>0.67999999999999916</v>
      </c>
      <c r="DA56" s="31">
        <f t="shared" ca="1" si="26"/>
        <v>0</v>
      </c>
      <c r="DB56" s="31">
        <f t="shared" ca="1" si="26"/>
        <v>3.6600000000000072</v>
      </c>
      <c r="DC56" s="31">
        <f t="shared" ca="1" si="26"/>
        <v>13.550000000000011</v>
      </c>
      <c r="DD56" s="31">
        <f t="shared" ca="1" si="26"/>
        <v>4.9200000000000159</v>
      </c>
      <c r="DE56" s="31">
        <f t="shared" ca="1" si="26"/>
        <v>0.37999999999999901</v>
      </c>
      <c r="DF56" s="31">
        <f t="shared" ca="1" si="26"/>
        <v>2.1300000000000017</v>
      </c>
      <c r="DG56" s="31">
        <f t="shared" ca="1" si="26"/>
        <v>1.7299999999999978</v>
      </c>
      <c r="DH56" s="31">
        <f t="shared" ca="1" si="26"/>
        <v>124.20000000000003</v>
      </c>
      <c r="DI56" s="32">
        <f t="shared" ca="1" si="20"/>
        <v>0.9</v>
      </c>
      <c r="DJ56" s="32">
        <f t="shared" ca="1" si="20"/>
        <v>3.05</v>
      </c>
      <c r="DK56" s="32">
        <f t="shared" ca="1" si="20"/>
        <v>0</v>
      </c>
      <c r="DL56" s="32">
        <f t="shared" ca="1" si="20"/>
        <v>0.03</v>
      </c>
      <c r="DM56" s="32">
        <f t="shared" ca="1" si="20"/>
        <v>0</v>
      </c>
      <c r="DN56" s="32">
        <f t="shared" ca="1" si="20"/>
        <v>0.18</v>
      </c>
      <c r="DO56" s="32">
        <f t="shared" ca="1" si="20"/>
        <v>0.68</v>
      </c>
      <c r="DP56" s="32">
        <f t="shared" ca="1" si="20"/>
        <v>0.25</v>
      </c>
      <c r="DQ56" s="32">
        <f t="shared" ca="1" si="20"/>
        <v>0.02</v>
      </c>
      <c r="DR56" s="32">
        <f t="shared" ca="1" si="20"/>
        <v>0.11</v>
      </c>
      <c r="DS56" s="32">
        <f t="shared" ca="1" si="20"/>
        <v>0.09</v>
      </c>
      <c r="DT56" s="32">
        <f t="shared" ca="1" si="20"/>
        <v>6.21</v>
      </c>
      <c r="DU56" s="31">
        <f t="shared" ca="1" si="21"/>
        <v>5.82</v>
      </c>
      <c r="DV56" s="31">
        <f t="shared" ca="1" si="21"/>
        <v>19.510000000000002</v>
      </c>
      <c r="DW56" s="31">
        <f t="shared" ca="1" si="21"/>
        <v>0</v>
      </c>
      <c r="DX56" s="31">
        <f t="shared" ca="1" si="21"/>
        <v>0.21</v>
      </c>
      <c r="DY56" s="31">
        <f t="shared" ca="1" si="21"/>
        <v>0</v>
      </c>
      <c r="DZ56" s="31">
        <f t="shared" ca="1" si="21"/>
        <v>1.1399999999999999</v>
      </c>
      <c r="EA56" s="31">
        <f t="shared" ca="1" si="21"/>
        <v>4.21</v>
      </c>
      <c r="EB56" s="31">
        <f t="shared" ca="1" si="21"/>
        <v>1.52</v>
      </c>
      <c r="EC56" s="31">
        <f t="shared" ca="1" si="21"/>
        <v>0.12</v>
      </c>
      <c r="ED56" s="31">
        <f t="shared" ca="1" si="21"/>
        <v>0.65</v>
      </c>
      <c r="EE56" s="31">
        <f t="shared" ca="1" si="21"/>
        <v>0.53</v>
      </c>
      <c r="EF56" s="31">
        <f t="shared" ca="1" si="21"/>
        <v>37.56</v>
      </c>
      <c r="EG56" s="32">
        <f t="shared" ca="1" si="22"/>
        <v>24.78000000000003</v>
      </c>
      <c r="EH56" s="32">
        <f t="shared" ca="1" si="22"/>
        <v>83.570000000000007</v>
      </c>
      <c r="EI56" s="32">
        <f t="shared" ca="1" si="22"/>
        <v>0</v>
      </c>
      <c r="EJ56" s="32">
        <f t="shared" ca="1" si="22"/>
        <v>0.91999999999999915</v>
      </c>
      <c r="EK56" s="32">
        <f t="shared" ca="1" si="22"/>
        <v>0</v>
      </c>
      <c r="EL56" s="32">
        <f t="shared" ca="1" si="22"/>
        <v>4.9800000000000075</v>
      </c>
      <c r="EM56" s="32">
        <f t="shared" ca="1" si="22"/>
        <v>18.440000000000012</v>
      </c>
      <c r="EN56" s="32">
        <f t="shared" ca="1" si="22"/>
        <v>6.6900000000000155</v>
      </c>
      <c r="EO56" s="32">
        <f t="shared" ca="1" si="22"/>
        <v>0.51999999999999902</v>
      </c>
      <c r="EP56" s="32">
        <f t="shared" ca="1" si="22"/>
        <v>2.8900000000000015</v>
      </c>
      <c r="EQ56" s="32">
        <f t="shared" ca="1" si="22"/>
        <v>2.3499999999999979</v>
      </c>
      <c r="ER56" s="32">
        <f t="shared" ca="1" si="22"/>
        <v>167.97000000000003</v>
      </c>
    </row>
    <row r="57" spans="1:148">
      <c r="A57" t="s">
        <v>446</v>
      </c>
      <c r="B57" s="1" t="s">
        <v>77</v>
      </c>
      <c r="C57" t="str">
        <f t="shared" ca="1" si="1"/>
        <v>BCHEXP</v>
      </c>
      <c r="D57" t="str">
        <f t="shared" ca="1" si="2"/>
        <v>Alberta-BC Intertie - Export</v>
      </c>
      <c r="E57" s="51">
        <v>3753.75</v>
      </c>
      <c r="F57" s="51">
        <v>18166.25</v>
      </c>
      <c r="G57" s="51">
        <v>10171.75</v>
      </c>
      <c r="H57" s="51">
        <v>2797.5</v>
      </c>
      <c r="I57" s="51">
        <v>5979</v>
      </c>
      <c r="J57" s="51">
        <v>3310.75</v>
      </c>
      <c r="K57" s="51">
        <v>12076</v>
      </c>
      <c r="L57" s="51">
        <v>13153.75</v>
      </c>
      <c r="M57" s="51">
        <v>747</v>
      </c>
      <c r="N57" s="51">
        <v>11613.75</v>
      </c>
      <c r="O57" s="51">
        <v>10041.25</v>
      </c>
      <c r="P57" s="51">
        <v>19593.75</v>
      </c>
      <c r="Q57" s="32">
        <v>126580.74</v>
      </c>
      <c r="R57" s="32">
        <v>865883.41</v>
      </c>
      <c r="S57" s="32">
        <v>301037.96999999997</v>
      </c>
      <c r="T57" s="32">
        <v>64078.18</v>
      </c>
      <c r="U57" s="32">
        <v>109027.52</v>
      </c>
      <c r="V57" s="32">
        <v>55763.4</v>
      </c>
      <c r="W57" s="32">
        <v>296352.49</v>
      </c>
      <c r="X57" s="32">
        <v>289332.28000000003</v>
      </c>
      <c r="Y57" s="32">
        <v>15589.22</v>
      </c>
      <c r="Z57" s="32">
        <v>268270.01</v>
      </c>
      <c r="AA57" s="32">
        <v>234263.42</v>
      </c>
      <c r="AB57" s="32">
        <v>759265.77</v>
      </c>
      <c r="AC57" s="2">
        <v>1.05</v>
      </c>
      <c r="AD57" s="2">
        <v>1.05</v>
      </c>
      <c r="AE57" s="2">
        <v>1.05</v>
      </c>
      <c r="AF57" s="2">
        <v>1.05</v>
      </c>
      <c r="AG57" s="2">
        <v>1.05</v>
      </c>
      <c r="AH57" s="2">
        <v>1.05</v>
      </c>
      <c r="AI57" s="2">
        <v>1.05</v>
      </c>
      <c r="AJ57" s="2">
        <v>1.05</v>
      </c>
      <c r="AK57" s="2">
        <v>1.05</v>
      </c>
      <c r="AL57" s="2">
        <v>1.05</v>
      </c>
      <c r="AM57" s="2">
        <v>1.05</v>
      </c>
      <c r="AN57" s="2">
        <v>1.05</v>
      </c>
      <c r="AO57" s="33">
        <v>1329.1</v>
      </c>
      <c r="AP57" s="33">
        <v>9091.7800000000007</v>
      </c>
      <c r="AQ57" s="33">
        <v>3160.9</v>
      </c>
      <c r="AR57" s="33">
        <v>672.82</v>
      </c>
      <c r="AS57" s="33">
        <v>1144.79</v>
      </c>
      <c r="AT57" s="33">
        <v>585.52</v>
      </c>
      <c r="AU57" s="33">
        <v>3111.7</v>
      </c>
      <c r="AV57" s="33">
        <v>3037.99</v>
      </c>
      <c r="AW57" s="33">
        <v>163.69</v>
      </c>
      <c r="AX57" s="33">
        <v>2816.84</v>
      </c>
      <c r="AY57" s="33">
        <v>2459.77</v>
      </c>
      <c r="AZ57" s="33">
        <v>7972.29</v>
      </c>
      <c r="BA57" s="31">
        <f t="shared" si="27"/>
        <v>-37.97</v>
      </c>
      <c r="BB57" s="31">
        <f t="shared" si="27"/>
        <v>-259.77</v>
      </c>
      <c r="BC57" s="31">
        <f t="shared" si="27"/>
        <v>-90.31</v>
      </c>
      <c r="BD57" s="31">
        <f t="shared" si="23"/>
        <v>-25.63</v>
      </c>
      <c r="BE57" s="31">
        <f t="shared" si="23"/>
        <v>-43.61</v>
      </c>
      <c r="BF57" s="31">
        <f t="shared" si="23"/>
        <v>-22.31</v>
      </c>
      <c r="BG57" s="31">
        <f t="shared" si="23"/>
        <v>0</v>
      </c>
      <c r="BH57" s="31">
        <f t="shared" si="23"/>
        <v>0</v>
      </c>
      <c r="BI57" s="31">
        <f t="shared" si="23"/>
        <v>0</v>
      </c>
      <c r="BJ57" s="31">
        <f t="shared" si="23"/>
        <v>-321.92</v>
      </c>
      <c r="BK57" s="31">
        <f t="shared" si="23"/>
        <v>-281.12</v>
      </c>
      <c r="BL57" s="31">
        <f t="shared" si="23"/>
        <v>-911.12</v>
      </c>
      <c r="BM57" s="6">
        <f t="shared" ca="1" si="24"/>
        <v>8.3000000000000001E-3</v>
      </c>
      <c r="BN57" s="6">
        <f t="shared" ca="1" si="24"/>
        <v>8.3000000000000001E-3</v>
      </c>
      <c r="BO57" s="6">
        <f t="shared" ca="1" si="24"/>
        <v>8.3000000000000001E-3</v>
      </c>
      <c r="BP57" s="6">
        <f t="shared" ca="1" si="24"/>
        <v>8.3000000000000001E-3</v>
      </c>
      <c r="BQ57" s="6">
        <f t="shared" ca="1" si="24"/>
        <v>8.3000000000000001E-3</v>
      </c>
      <c r="BR57" s="6">
        <f t="shared" ca="1" si="24"/>
        <v>8.3000000000000001E-3</v>
      </c>
      <c r="BS57" s="6">
        <f t="shared" ca="1" si="24"/>
        <v>8.3000000000000001E-3</v>
      </c>
      <c r="BT57" s="6">
        <f t="shared" ca="1" si="24"/>
        <v>8.3000000000000001E-3</v>
      </c>
      <c r="BU57" s="6">
        <f t="shared" ca="1" si="24"/>
        <v>8.3000000000000001E-3</v>
      </c>
      <c r="BV57" s="6">
        <f t="shared" ca="1" si="24"/>
        <v>8.3000000000000001E-3</v>
      </c>
      <c r="BW57" s="6">
        <f t="shared" ca="1" si="24"/>
        <v>8.3000000000000001E-3</v>
      </c>
      <c r="BX57" s="6">
        <f t="shared" ca="1" si="24"/>
        <v>8.3000000000000001E-3</v>
      </c>
      <c r="BY57" s="31">
        <f t="shared" ca="1" si="19"/>
        <v>1050.6199999999999</v>
      </c>
      <c r="BZ57" s="31">
        <f t="shared" ca="1" si="19"/>
        <v>7186.83</v>
      </c>
      <c r="CA57" s="31">
        <f t="shared" ca="1" si="19"/>
        <v>2498.62</v>
      </c>
      <c r="CB57" s="31">
        <f t="shared" ca="1" si="19"/>
        <v>531.85</v>
      </c>
      <c r="CC57" s="31">
        <f t="shared" ca="1" si="19"/>
        <v>904.93</v>
      </c>
      <c r="CD57" s="31">
        <f t="shared" ca="1" si="19"/>
        <v>462.84</v>
      </c>
      <c r="CE57" s="31">
        <f t="shared" ca="1" si="30"/>
        <v>2459.73</v>
      </c>
      <c r="CF57" s="31">
        <f t="shared" ca="1" si="30"/>
        <v>2401.46</v>
      </c>
      <c r="CG57" s="31">
        <f t="shared" ca="1" si="30"/>
        <v>129.38999999999999</v>
      </c>
      <c r="CH57" s="31">
        <f t="shared" ca="1" si="30"/>
        <v>2226.64</v>
      </c>
      <c r="CI57" s="31">
        <f t="shared" ca="1" si="30"/>
        <v>1944.39</v>
      </c>
      <c r="CJ57" s="31">
        <f t="shared" ca="1" si="30"/>
        <v>6301.91</v>
      </c>
      <c r="CK57" s="32">
        <f t="shared" ca="1" si="28"/>
        <v>316.45</v>
      </c>
      <c r="CL57" s="32">
        <f t="shared" ca="1" si="28"/>
        <v>2164.71</v>
      </c>
      <c r="CM57" s="32">
        <f t="shared" ca="1" si="28"/>
        <v>752.59</v>
      </c>
      <c r="CN57" s="32">
        <f t="shared" ca="1" si="25"/>
        <v>160.19999999999999</v>
      </c>
      <c r="CO57" s="32">
        <f t="shared" ca="1" si="25"/>
        <v>272.57</v>
      </c>
      <c r="CP57" s="32">
        <f t="shared" ca="1" si="25"/>
        <v>139.41</v>
      </c>
      <c r="CQ57" s="32">
        <f t="shared" ca="1" si="25"/>
        <v>740.88</v>
      </c>
      <c r="CR57" s="32">
        <f t="shared" ca="1" si="25"/>
        <v>723.33</v>
      </c>
      <c r="CS57" s="32">
        <f t="shared" ca="1" si="25"/>
        <v>38.97</v>
      </c>
      <c r="CT57" s="32">
        <f t="shared" ca="1" si="25"/>
        <v>670.68</v>
      </c>
      <c r="CU57" s="32">
        <f t="shared" ca="1" si="25"/>
        <v>585.66</v>
      </c>
      <c r="CV57" s="32">
        <f t="shared" ca="1" si="25"/>
        <v>1898.16</v>
      </c>
      <c r="CW57" s="31">
        <f t="shared" ca="1" si="29"/>
        <v>75.940000000000026</v>
      </c>
      <c r="CX57" s="31">
        <f t="shared" ca="1" si="29"/>
        <v>519.5300000000002</v>
      </c>
      <c r="CY57" s="31">
        <f t="shared" ca="1" si="29"/>
        <v>180.61999999999995</v>
      </c>
      <c r="CZ57" s="31">
        <f t="shared" ca="1" si="26"/>
        <v>44.8599999999999</v>
      </c>
      <c r="DA57" s="31">
        <f t="shared" ca="1" si="26"/>
        <v>76.320000000000036</v>
      </c>
      <c r="DB57" s="31">
        <f t="shared" ca="1" si="26"/>
        <v>39.04000000000002</v>
      </c>
      <c r="DC57" s="31">
        <f t="shared" ca="1" si="26"/>
        <v>88.910000000000309</v>
      </c>
      <c r="DD57" s="31">
        <f t="shared" ca="1" si="26"/>
        <v>86.800000000000182</v>
      </c>
      <c r="DE57" s="31">
        <f t="shared" ca="1" si="26"/>
        <v>4.6699999999999875</v>
      </c>
      <c r="DF57" s="31">
        <f t="shared" ca="1" si="26"/>
        <v>402.39999999999958</v>
      </c>
      <c r="DG57" s="31">
        <f t="shared" ca="1" si="26"/>
        <v>351.4000000000002</v>
      </c>
      <c r="DH57" s="31">
        <f t="shared" ca="1" si="26"/>
        <v>1138.8999999999996</v>
      </c>
      <c r="DI57" s="32">
        <f t="shared" ca="1" si="20"/>
        <v>3.8</v>
      </c>
      <c r="DJ57" s="32">
        <f t="shared" ca="1" si="20"/>
        <v>25.98</v>
      </c>
      <c r="DK57" s="32">
        <f t="shared" ca="1" si="20"/>
        <v>9.0299999999999994</v>
      </c>
      <c r="DL57" s="32">
        <f t="shared" ca="1" si="20"/>
        <v>2.2400000000000002</v>
      </c>
      <c r="DM57" s="32">
        <f t="shared" ca="1" si="20"/>
        <v>3.82</v>
      </c>
      <c r="DN57" s="32">
        <f t="shared" ca="1" si="20"/>
        <v>1.95</v>
      </c>
      <c r="DO57" s="32">
        <f t="shared" ca="1" si="20"/>
        <v>4.45</v>
      </c>
      <c r="DP57" s="32">
        <f t="shared" ca="1" si="20"/>
        <v>4.34</v>
      </c>
      <c r="DQ57" s="32">
        <f t="shared" ca="1" si="20"/>
        <v>0.23</v>
      </c>
      <c r="DR57" s="32">
        <f t="shared" ca="1" si="20"/>
        <v>20.12</v>
      </c>
      <c r="DS57" s="32">
        <f t="shared" ca="1" si="20"/>
        <v>17.57</v>
      </c>
      <c r="DT57" s="32">
        <f t="shared" ca="1" si="20"/>
        <v>56.95</v>
      </c>
      <c r="DU57" s="31">
        <f t="shared" ca="1" si="21"/>
        <v>24.47</v>
      </c>
      <c r="DV57" s="31">
        <f t="shared" ca="1" si="21"/>
        <v>166.16</v>
      </c>
      <c r="DW57" s="31">
        <f t="shared" ca="1" si="21"/>
        <v>57.39</v>
      </c>
      <c r="DX57" s="31">
        <f t="shared" ca="1" si="21"/>
        <v>14.17</v>
      </c>
      <c r="DY57" s="31">
        <f t="shared" ca="1" si="21"/>
        <v>23.98</v>
      </c>
      <c r="DZ57" s="31">
        <f t="shared" ca="1" si="21"/>
        <v>12.2</v>
      </c>
      <c r="EA57" s="31">
        <f t="shared" ca="1" si="21"/>
        <v>27.64</v>
      </c>
      <c r="EB57" s="31">
        <f t="shared" ca="1" si="21"/>
        <v>26.83</v>
      </c>
      <c r="EC57" s="31">
        <f t="shared" ca="1" si="21"/>
        <v>1.44</v>
      </c>
      <c r="ED57" s="31">
        <f t="shared" ca="1" si="21"/>
        <v>123.05</v>
      </c>
      <c r="EE57" s="31">
        <f t="shared" ca="1" si="21"/>
        <v>106.86</v>
      </c>
      <c r="EF57" s="31">
        <f t="shared" ca="1" si="21"/>
        <v>344.45</v>
      </c>
      <c r="EG57" s="32">
        <f t="shared" ca="1" si="22"/>
        <v>104.21000000000002</v>
      </c>
      <c r="EH57" s="32">
        <f t="shared" ca="1" si="22"/>
        <v>711.67000000000019</v>
      </c>
      <c r="EI57" s="32">
        <f t="shared" ca="1" si="22"/>
        <v>247.03999999999996</v>
      </c>
      <c r="EJ57" s="32">
        <f t="shared" ca="1" si="22"/>
        <v>61.269999999999904</v>
      </c>
      <c r="EK57" s="32">
        <f t="shared" ca="1" si="22"/>
        <v>104.12000000000003</v>
      </c>
      <c r="EL57" s="32">
        <f t="shared" ca="1" si="22"/>
        <v>53.190000000000026</v>
      </c>
      <c r="EM57" s="32">
        <f t="shared" ca="1" si="22"/>
        <v>121.00000000000031</v>
      </c>
      <c r="EN57" s="32">
        <f t="shared" ca="1" si="22"/>
        <v>117.97000000000018</v>
      </c>
      <c r="EO57" s="32">
        <f t="shared" ca="1" si="22"/>
        <v>6.3399999999999874</v>
      </c>
      <c r="EP57" s="32">
        <f t="shared" ca="1" si="22"/>
        <v>545.5699999999996</v>
      </c>
      <c r="EQ57" s="32">
        <f t="shared" ca="1" si="22"/>
        <v>475.83000000000021</v>
      </c>
      <c r="ER57" s="32">
        <f t="shared" ca="1" si="22"/>
        <v>1540.2999999999997</v>
      </c>
    </row>
    <row r="58" spans="1:148">
      <c r="A58" t="s">
        <v>446</v>
      </c>
      <c r="B58" s="1" t="s">
        <v>59</v>
      </c>
      <c r="C58" t="str">
        <f t="shared" ca="1" si="1"/>
        <v>ENC1</v>
      </c>
      <c r="D58" t="str">
        <f t="shared" ca="1" si="2"/>
        <v>Clover Bar #1</v>
      </c>
      <c r="E58" s="51">
        <v>4016.1071999999999</v>
      </c>
      <c r="F58" s="51">
        <v>174.11519999999999</v>
      </c>
      <c r="G58" s="51">
        <v>970.24480000000005</v>
      </c>
      <c r="H58" s="51">
        <v>750.89559999999994</v>
      </c>
      <c r="I58" s="51">
        <v>1324.8956000000001</v>
      </c>
      <c r="J58" s="51">
        <v>1017.4976</v>
      </c>
      <c r="Q58" s="32">
        <v>1248954.26</v>
      </c>
      <c r="R58" s="32">
        <v>24620.22</v>
      </c>
      <c r="S58" s="32">
        <v>152956.82999999999</v>
      </c>
      <c r="T58" s="32">
        <v>88675.07</v>
      </c>
      <c r="U58" s="32">
        <v>118053.56</v>
      </c>
      <c r="V58" s="32">
        <v>100598.17</v>
      </c>
      <c r="W58" s="32"/>
      <c r="X58" s="32"/>
      <c r="Y58" s="32"/>
      <c r="Z58" s="32"/>
      <c r="AA58" s="32"/>
      <c r="AB58" s="32"/>
      <c r="AC58" s="2">
        <v>4.1900000000000004</v>
      </c>
      <c r="AD58" s="2">
        <v>4.1900000000000004</v>
      </c>
      <c r="AE58" s="2">
        <v>4.1900000000000004</v>
      </c>
      <c r="AF58" s="2">
        <v>4.1900000000000004</v>
      </c>
      <c r="AG58" s="2">
        <v>4.1900000000000004</v>
      </c>
      <c r="AH58" s="2">
        <v>4.1900000000000004</v>
      </c>
      <c r="AO58" s="33">
        <v>52331.18</v>
      </c>
      <c r="AP58" s="33">
        <v>1031.5899999999999</v>
      </c>
      <c r="AQ58" s="33">
        <v>6408.89</v>
      </c>
      <c r="AR58" s="33">
        <v>3715.49</v>
      </c>
      <c r="AS58" s="33">
        <v>4946.4399999999996</v>
      </c>
      <c r="AT58" s="33">
        <v>4215.0600000000004</v>
      </c>
      <c r="AU58" s="33"/>
      <c r="AV58" s="33"/>
      <c r="AW58" s="33"/>
      <c r="AX58" s="33"/>
      <c r="AY58" s="33"/>
      <c r="AZ58" s="33"/>
      <c r="BA58" s="31">
        <f t="shared" si="27"/>
        <v>-374.69</v>
      </c>
      <c r="BB58" s="31">
        <f t="shared" si="27"/>
        <v>-7.39</v>
      </c>
      <c r="BC58" s="31">
        <f t="shared" si="27"/>
        <v>-45.89</v>
      </c>
      <c r="BD58" s="31">
        <f t="shared" si="23"/>
        <v>-35.47</v>
      </c>
      <c r="BE58" s="31">
        <f t="shared" si="23"/>
        <v>-47.22</v>
      </c>
      <c r="BF58" s="31">
        <f t="shared" si="23"/>
        <v>-40.24</v>
      </c>
      <c r="BG58" s="31">
        <f t="shared" si="23"/>
        <v>0</v>
      </c>
      <c r="BH58" s="31">
        <f t="shared" si="23"/>
        <v>0</v>
      </c>
      <c r="BI58" s="31">
        <f t="shared" si="23"/>
        <v>0</v>
      </c>
      <c r="BJ58" s="31">
        <f t="shared" si="23"/>
        <v>0</v>
      </c>
      <c r="BK58" s="31">
        <f t="shared" si="23"/>
        <v>0</v>
      </c>
      <c r="BL58" s="31">
        <f t="shared" si="23"/>
        <v>0</v>
      </c>
      <c r="BM58" s="6">
        <f t="shared" ca="1" si="24"/>
        <v>5.0700000000000002E-2</v>
      </c>
      <c r="BN58" s="6">
        <f t="shared" ca="1" si="24"/>
        <v>5.0700000000000002E-2</v>
      </c>
      <c r="BO58" s="6">
        <f t="shared" ca="1" si="24"/>
        <v>5.0700000000000002E-2</v>
      </c>
      <c r="BP58" s="6">
        <f t="shared" ca="1" si="24"/>
        <v>5.0700000000000002E-2</v>
      </c>
      <c r="BQ58" s="6">
        <f t="shared" ca="1" si="24"/>
        <v>5.0700000000000002E-2</v>
      </c>
      <c r="BR58" s="6">
        <f t="shared" ca="1" si="24"/>
        <v>5.0700000000000002E-2</v>
      </c>
      <c r="BS58" s="6">
        <f t="shared" ca="1" si="24"/>
        <v>5.0700000000000002E-2</v>
      </c>
      <c r="BT58" s="6">
        <f t="shared" ca="1" si="24"/>
        <v>5.0700000000000002E-2</v>
      </c>
      <c r="BU58" s="6">
        <f t="shared" ca="1" si="24"/>
        <v>5.0700000000000002E-2</v>
      </c>
      <c r="BV58" s="6">
        <f t="shared" ca="1" si="24"/>
        <v>5.0700000000000002E-2</v>
      </c>
      <c r="BW58" s="6">
        <f t="shared" ca="1" si="24"/>
        <v>5.0700000000000002E-2</v>
      </c>
      <c r="BX58" s="6">
        <f t="shared" ca="1" si="24"/>
        <v>5.0700000000000002E-2</v>
      </c>
      <c r="BY58" s="31">
        <f t="shared" ca="1" si="19"/>
        <v>63321.98</v>
      </c>
      <c r="BZ58" s="31">
        <f t="shared" ca="1" si="19"/>
        <v>1248.25</v>
      </c>
      <c r="CA58" s="31">
        <f t="shared" ca="1" si="19"/>
        <v>7754.91</v>
      </c>
      <c r="CB58" s="31">
        <f t="shared" ca="1" si="19"/>
        <v>4495.83</v>
      </c>
      <c r="CC58" s="31">
        <f t="shared" ca="1" si="19"/>
        <v>5985.32</v>
      </c>
      <c r="CD58" s="31">
        <f t="shared" ca="1" si="19"/>
        <v>5100.33</v>
      </c>
      <c r="CE58" s="31">
        <f t="shared" ca="1" si="30"/>
        <v>0</v>
      </c>
      <c r="CF58" s="31">
        <f t="shared" ca="1" si="30"/>
        <v>0</v>
      </c>
      <c r="CG58" s="31">
        <f t="shared" ca="1" si="30"/>
        <v>0</v>
      </c>
      <c r="CH58" s="31">
        <f t="shared" ca="1" si="30"/>
        <v>0</v>
      </c>
      <c r="CI58" s="31">
        <f t="shared" ca="1" si="30"/>
        <v>0</v>
      </c>
      <c r="CJ58" s="31">
        <f t="shared" ca="1" si="30"/>
        <v>0</v>
      </c>
      <c r="CK58" s="32">
        <f t="shared" ca="1" si="28"/>
        <v>3122.39</v>
      </c>
      <c r="CL58" s="32">
        <f t="shared" ca="1" si="28"/>
        <v>61.55</v>
      </c>
      <c r="CM58" s="32">
        <f t="shared" ca="1" si="28"/>
        <v>382.39</v>
      </c>
      <c r="CN58" s="32">
        <f t="shared" ca="1" si="25"/>
        <v>221.69</v>
      </c>
      <c r="CO58" s="32">
        <f t="shared" ca="1" si="25"/>
        <v>295.13</v>
      </c>
      <c r="CP58" s="32">
        <f t="shared" ca="1" si="25"/>
        <v>251.5</v>
      </c>
      <c r="CQ58" s="32">
        <f t="shared" ca="1" si="25"/>
        <v>0</v>
      </c>
      <c r="CR58" s="32">
        <f t="shared" ca="1" si="25"/>
        <v>0</v>
      </c>
      <c r="CS58" s="32">
        <f t="shared" ca="1" si="25"/>
        <v>0</v>
      </c>
      <c r="CT58" s="32">
        <f t="shared" ca="1" si="25"/>
        <v>0</v>
      </c>
      <c r="CU58" s="32">
        <f t="shared" ca="1" si="25"/>
        <v>0</v>
      </c>
      <c r="CV58" s="32">
        <f t="shared" ca="1" si="25"/>
        <v>0</v>
      </c>
      <c r="CW58" s="31">
        <f t="shared" ca="1" si="29"/>
        <v>14487.88000000001</v>
      </c>
      <c r="CX58" s="31">
        <f t="shared" ca="1" si="29"/>
        <v>285.60000000000002</v>
      </c>
      <c r="CY58" s="31">
        <f t="shared" ca="1" si="29"/>
        <v>1774.3</v>
      </c>
      <c r="CZ58" s="31">
        <f t="shared" ca="1" si="26"/>
        <v>1037.4999999999998</v>
      </c>
      <c r="DA58" s="31">
        <f t="shared" ca="1" si="26"/>
        <v>1381.2300000000002</v>
      </c>
      <c r="DB58" s="31">
        <f t="shared" ca="1" si="26"/>
        <v>1177.0099999999995</v>
      </c>
      <c r="DC58" s="31">
        <f t="shared" ca="1" si="26"/>
        <v>0</v>
      </c>
      <c r="DD58" s="31">
        <f t="shared" ca="1" si="26"/>
        <v>0</v>
      </c>
      <c r="DE58" s="31">
        <f t="shared" ca="1" si="26"/>
        <v>0</v>
      </c>
      <c r="DF58" s="31">
        <f t="shared" ca="1" si="26"/>
        <v>0</v>
      </c>
      <c r="DG58" s="31">
        <f t="shared" ca="1" si="26"/>
        <v>0</v>
      </c>
      <c r="DH58" s="31">
        <f t="shared" ca="1" si="26"/>
        <v>0</v>
      </c>
      <c r="DI58" s="32">
        <f t="shared" ca="1" si="20"/>
        <v>724.39</v>
      </c>
      <c r="DJ58" s="32">
        <f t="shared" ca="1" si="20"/>
        <v>14.28</v>
      </c>
      <c r="DK58" s="32">
        <f t="shared" ca="1" si="20"/>
        <v>88.72</v>
      </c>
      <c r="DL58" s="32">
        <f t="shared" ca="1" si="20"/>
        <v>51.88</v>
      </c>
      <c r="DM58" s="32">
        <f t="shared" ca="1" si="20"/>
        <v>69.06</v>
      </c>
      <c r="DN58" s="32">
        <f t="shared" ca="1" si="20"/>
        <v>58.85</v>
      </c>
      <c r="DO58" s="32">
        <f t="shared" ca="1" si="20"/>
        <v>0</v>
      </c>
      <c r="DP58" s="32">
        <f t="shared" ca="1" si="20"/>
        <v>0</v>
      </c>
      <c r="DQ58" s="32">
        <f t="shared" ca="1" si="20"/>
        <v>0</v>
      </c>
      <c r="DR58" s="32">
        <f t="shared" ca="1" si="20"/>
        <v>0</v>
      </c>
      <c r="DS58" s="32">
        <f t="shared" ca="1" si="20"/>
        <v>0</v>
      </c>
      <c r="DT58" s="32">
        <f t="shared" ca="1" si="20"/>
        <v>0</v>
      </c>
      <c r="DU58" s="31">
        <f t="shared" ca="1" si="21"/>
        <v>4667.5600000000004</v>
      </c>
      <c r="DV58" s="31">
        <f t="shared" ca="1" si="21"/>
        <v>91.34</v>
      </c>
      <c r="DW58" s="31">
        <f t="shared" ca="1" si="21"/>
        <v>563.74</v>
      </c>
      <c r="DX58" s="31">
        <f t="shared" ca="1" si="21"/>
        <v>327.66000000000003</v>
      </c>
      <c r="DY58" s="31">
        <f t="shared" ca="1" si="21"/>
        <v>433.94</v>
      </c>
      <c r="DZ58" s="31">
        <f t="shared" ca="1" si="21"/>
        <v>367.78</v>
      </c>
      <c r="EA58" s="31">
        <f t="shared" ca="1" si="21"/>
        <v>0</v>
      </c>
      <c r="EB58" s="31">
        <f t="shared" ca="1" si="21"/>
        <v>0</v>
      </c>
      <c r="EC58" s="31">
        <f t="shared" ca="1" si="21"/>
        <v>0</v>
      </c>
      <c r="ED58" s="31">
        <f t="shared" ca="1" si="21"/>
        <v>0</v>
      </c>
      <c r="EE58" s="31">
        <f t="shared" ca="1" si="21"/>
        <v>0</v>
      </c>
      <c r="EF58" s="31">
        <f t="shared" ca="1" si="21"/>
        <v>0</v>
      </c>
      <c r="EG58" s="32">
        <f t="shared" ca="1" si="22"/>
        <v>19879.830000000009</v>
      </c>
      <c r="EH58" s="32">
        <f t="shared" ca="1" si="22"/>
        <v>391.22</v>
      </c>
      <c r="EI58" s="32">
        <f t="shared" ca="1" si="22"/>
        <v>2426.7600000000002</v>
      </c>
      <c r="EJ58" s="32">
        <f t="shared" ca="1" si="22"/>
        <v>1417.04</v>
      </c>
      <c r="EK58" s="32">
        <f t="shared" ca="1" si="22"/>
        <v>1884.2300000000002</v>
      </c>
      <c r="EL58" s="32">
        <f t="shared" ca="1" si="22"/>
        <v>1603.6399999999994</v>
      </c>
      <c r="EM58" s="32">
        <f t="shared" ca="1" si="22"/>
        <v>0</v>
      </c>
      <c r="EN58" s="32">
        <f t="shared" ca="1" si="22"/>
        <v>0</v>
      </c>
      <c r="EO58" s="32">
        <f t="shared" ca="1" si="22"/>
        <v>0</v>
      </c>
      <c r="EP58" s="32">
        <f t="shared" ca="1" si="22"/>
        <v>0</v>
      </c>
      <c r="EQ58" s="32">
        <f t="shared" ca="1" si="22"/>
        <v>0</v>
      </c>
      <c r="ER58" s="32">
        <f t="shared" ca="1" si="22"/>
        <v>0</v>
      </c>
    </row>
    <row r="59" spans="1:148">
      <c r="A59" t="s">
        <v>485</v>
      </c>
      <c r="B59" s="1" t="s">
        <v>59</v>
      </c>
      <c r="C59" t="str">
        <f t="shared" ca="1" si="1"/>
        <v>ENC1</v>
      </c>
      <c r="D59" t="str">
        <f t="shared" ca="1" si="2"/>
        <v>Clover Bar #1</v>
      </c>
      <c r="K59" s="51">
        <v>307.42880000000002</v>
      </c>
      <c r="L59" s="51">
        <v>1878.1960312000001</v>
      </c>
      <c r="M59" s="51">
        <v>2435.4886021000002</v>
      </c>
      <c r="N59" s="51">
        <v>287.42480920000003</v>
      </c>
      <c r="O59" s="51">
        <v>1335.3126135</v>
      </c>
      <c r="P59" s="51">
        <v>552.60004060000006</v>
      </c>
      <c r="Q59" s="32"/>
      <c r="R59" s="32"/>
      <c r="S59" s="32"/>
      <c r="T59" s="32"/>
      <c r="U59" s="32"/>
      <c r="V59" s="32"/>
      <c r="W59" s="32">
        <v>31539.79</v>
      </c>
      <c r="X59" s="32">
        <v>142637.41</v>
      </c>
      <c r="Y59" s="32">
        <v>721463.12</v>
      </c>
      <c r="Z59" s="32">
        <v>15666.14</v>
      </c>
      <c r="AA59" s="32">
        <v>80549.929999999993</v>
      </c>
      <c r="AB59" s="32">
        <v>84670.28</v>
      </c>
      <c r="AI59" s="2">
        <v>4.1900000000000004</v>
      </c>
      <c r="AJ59" s="2">
        <v>4.1900000000000004</v>
      </c>
      <c r="AK59" s="2">
        <v>4.1900000000000004</v>
      </c>
      <c r="AL59" s="2">
        <v>4.1900000000000004</v>
      </c>
      <c r="AM59" s="2">
        <v>4.1900000000000004</v>
      </c>
      <c r="AN59" s="2">
        <v>4.1900000000000004</v>
      </c>
      <c r="AO59" s="33"/>
      <c r="AP59" s="33"/>
      <c r="AQ59" s="33"/>
      <c r="AR59" s="33"/>
      <c r="AS59" s="33"/>
      <c r="AT59" s="33"/>
      <c r="AU59" s="33">
        <v>1321.52</v>
      </c>
      <c r="AV59" s="33">
        <v>5976.51</v>
      </c>
      <c r="AW59" s="33">
        <v>30229.3</v>
      </c>
      <c r="AX59" s="33">
        <v>656.41</v>
      </c>
      <c r="AY59" s="33">
        <v>3375.04</v>
      </c>
      <c r="AZ59" s="33">
        <v>3547.68</v>
      </c>
      <c r="BA59" s="31">
        <f t="shared" si="27"/>
        <v>0</v>
      </c>
      <c r="BB59" s="31">
        <f t="shared" si="27"/>
        <v>0</v>
      </c>
      <c r="BC59" s="31">
        <f t="shared" si="27"/>
        <v>0</v>
      </c>
      <c r="BD59" s="31">
        <f t="shared" si="23"/>
        <v>0</v>
      </c>
      <c r="BE59" s="31">
        <f t="shared" si="23"/>
        <v>0</v>
      </c>
      <c r="BF59" s="31">
        <f t="shared" si="23"/>
        <v>0</v>
      </c>
      <c r="BG59" s="31">
        <f t="shared" si="23"/>
        <v>0</v>
      </c>
      <c r="BH59" s="31">
        <f t="shared" si="23"/>
        <v>0</v>
      </c>
      <c r="BI59" s="31">
        <f t="shared" si="23"/>
        <v>0</v>
      </c>
      <c r="BJ59" s="31">
        <f t="shared" si="23"/>
        <v>-18.8</v>
      </c>
      <c r="BK59" s="31">
        <f t="shared" si="23"/>
        <v>-96.66</v>
      </c>
      <c r="BL59" s="31">
        <f t="shared" si="23"/>
        <v>-101.6</v>
      </c>
      <c r="BM59" s="6">
        <f t="shared" ca="1" si="24"/>
        <v>5.0700000000000002E-2</v>
      </c>
      <c r="BN59" s="6">
        <f t="shared" ca="1" si="24"/>
        <v>5.0700000000000002E-2</v>
      </c>
      <c r="BO59" s="6">
        <f t="shared" ca="1" si="24"/>
        <v>5.0700000000000002E-2</v>
      </c>
      <c r="BP59" s="6">
        <f t="shared" ca="1" si="24"/>
        <v>5.0700000000000002E-2</v>
      </c>
      <c r="BQ59" s="6">
        <f t="shared" ca="1" si="24"/>
        <v>5.0700000000000002E-2</v>
      </c>
      <c r="BR59" s="6">
        <f t="shared" ca="1" si="24"/>
        <v>5.0700000000000002E-2</v>
      </c>
      <c r="BS59" s="6">
        <f t="shared" ca="1" si="24"/>
        <v>5.0700000000000002E-2</v>
      </c>
      <c r="BT59" s="6">
        <f t="shared" ca="1" si="24"/>
        <v>5.0700000000000002E-2</v>
      </c>
      <c r="BU59" s="6">
        <f t="shared" ca="1" si="24"/>
        <v>5.0700000000000002E-2</v>
      </c>
      <c r="BV59" s="6">
        <f t="shared" ca="1" si="24"/>
        <v>5.0700000000000002E-2</v>
      </c>
      <c r="BW59" s="6">
        <f t="shared" ca="1" si="24"/>
        <v>5.0700000000000002E-2</v>
      </c>
      <c r="BX59" s="6">
        <f t="shared" ca="1" si="24"/>
        <v>5.0700000000000002E-2</v>
      </c>
      <c r="BY59" s="31">
        <f t="shared" ref="BY59:CJ90" ca="1" si="31">IFERROR(VLOOKUP($C59,DOSDetail,CELL("col",BY$4)+58,FALSE),ROUND(Q59*BM59,2))</f>
        <v>0</v>
      </c>
      <c r="BZ59" s="31">
        <f t="shared" ca="1" si="31"/>
        <v>0</v>
      </c>
      <c r="CA59" s="31">
        <f t="shared" ca="1" si="31"/>
        <v>0</v>
      </c>
      <c r="CB59" s="31">
        <f t="shared" ca="1" si="31"/>
        <v>0</v>
      </c>
      <c r="CC59" s="31">
        <f t="shared" ca="1" si="31"/>
        <v>0</v>
      </c>
      <c r="CD59" s="31">
        <f t="shared" ca="1" si="31"/>
        <v>0</v>
      </c>
      <c r="CE59" s="31">
        <f t="shared" ca="1" si="30"/>
        <v>1599.07</v>
      </c>
      <c r="CF59" s="31">
        <f t="shared" ca="1" si="30"/>
        <v>7231.72</v>
      </c>
      <c r="CG59" s="31">
        <f t="shared" ca="1" si="30"/>
        <v>36578.18</v>
      </c>
      <c r="CH59" s="31">
        <f t="shared" ca="1" si="30"/>
        <v>794.27</v>
      </c>
      <c r="CI59" s="31">
        <f t="shared" ca="1" si="30"/>
        <v>4083.88</v>
      </c>
      <c r="CJ59" s="31">
        <f t="shared" ca="1" si="30"/>
        <v>4292.78</v>
      </c>
      <c r="CK59" s="32">
        <f t="shared" ca="1" si="28"/>
        <v>0</v>
      </c>
      <c r="CL59" s="32">
        <f t="shared" ca="1" si="28"/>
        <v>0</v>
      </c>
      <c r="CM59" s="32">
        <f t="shared" ca="1" si="28"/>
        <v>0</v>
      </c>
      <c r="CN59" s="32">
        <f t="shared" ca="1" si="25"/>
        <v>0</v>
      </c>
      <c r="CO59" s="32">
        <f t="shared" ca="1" si="25"/>
        <v>0</v>
      </c>
      <c r="CP59" s="32">
        <f t="shared" ca="1" si="25"/>
        <v>0</v>
      </c>
      <c r="CQ59" s="32">
        <f t="shared" ca="1" si="25"/>
        <v>78.849999999999994</v>
      </c>
      <c r="CR59" s="32">
        <f t="shared" ca="1" si="25"/>
        <v>356.59</v>
      </c>
      <c r="CS59" s="32">
        <f t="shared" ca="1" si="25"/>
        <v>1803.66</v>
      </c>
      <c r="CT59" s="32">
        <f t="shared" ca="1" si="25"/>
        <v>39.17</v>
      </c>
      <c r="CU59" s="32">
        <f t="shared" ca="1" si="25"/>
        <v>201.37</v>
      </c>
      <c r="CV59" s="32">
        <f t="shared" ca="1" si="25"/>
        <v>211.68</v>
      </c>
      <c r="CW59" s="31">
        <f t="shared" ca="1" si="29"/>
        <v>0</v>
      </c>
      <c r="CX59" s="31">
        <f t="shared" ca="1" si="29"/>
        <v>0</v>
      </c>
      <c r="CY59" s="31">
        <f t="shared" ca="1" si="29"/>
        <v>0</v>
      </c>
      <c r="CZ59" s="31">
        <f t="shared" ca="1" si="26"/>
        <v>0</v>
      </c>
      <c r="DA59" s="31">
        <f t="shared" ca="1" si="26"/>
        <v>0</v>
      </c>
      <c r="DB59" s="31">
        <f t="shared" ca="1" si="26"/>
        <v>0</v>
      </c>
      <c r="DC59" s="31">
        <f t="shared" ca="1" si="26"/>
        <v>356.39999999999986</v>
      </c>
      <c r="DD59" s="31">
        <f t="shared" ca="1" si="26"/>
        <v>1611.8000000000002</v>
      </c>
      <c r="DE59" s="31">
        <f t="shared" ca="1" si="26"/>
        <v>8152.5400000000045</v>
      </c>
      <c r="DF59" s="31">
        <f t="shared" ca="1" si="26"/>
        <v>195.82999999999998</v>
      </c>
      <c r="DG59" s="31">
        <f t="shared" ca="1" si="26"/>
        <v>1006.87</v>
      </c>
      <c r="DH59" s="31">
        <f t="shared" ca="1" si="26"/>
        <v>1058.3800000000001</v>
      </c>
      <c r="DI59" s="32">
        <f t="shared" ca="1" si="20"/>
        <v>0</v>
      </c>
      <c r="DJ59" s="32">
        <f t="shared" ca="1" si="20"/>
        <v>0</v>
      </c>
      <c r="DK59" s="32">
        <f t="shared" ca="1" si="20"/>
        <v>0</v>
      </c>
      <c r="DL59" s="32">
        <f t="shared" ca="1" si="20"/>
        <v>0</v>
      </c>
      <c r="DM59" s="32">
        <f t="shared" ca="1" si="20"/>
        <v>0</v>
      </c>
      <c r="DN59" s="32">
        <f t="shared" ca="1" si="20"/>
        <v>0</v>
      </c>
      <c r="DO59" s="32">
        <f t="shared" ca="1" si="20"/>
        <v>17.82</v>
      </c>
      <c r="DP59" s="32">
        <f t="shared" ca="1" si="20"/>
        <v>80.59</v>
      </c>
      <c r="DQ59" s="32">
        <f t="shared" ca="1" si="20"/>
        <v>407.63</v>
      </c>
      <c r="DR59" s="32">
        <f t="shared" ca="1" si="20"/>
        <v>9.7899999999999991</v>
      </c>
      <c r="DS59" s="32">
        <f t="shared" ca="1" si="20"/>
        <v>50.34</v>
      </c>
      <c r="DT59" s="32">
        <f t="shared" ca="1" si="20"/>
        <v>52.92</v>
      </c>
      <c r="DU59" s="31">
        <f t="shared" ca="1" si="21"/>
        <v>0</v>
      </c>
      <c r="DV59" s="31">
        <f t="shared" ca="1" si="21"/>
        <v>0</v>
      </c>
      <c r="DW59" s="31">
        <f t="shared" ca="1" si="21"/>
        <v>0</v>
      </c>
      <c r="DX59" s="31">
        <f t="shared" ca="1" si="21"/>
        <v>0</v>
      </c>
      <c r="DY59" s="31">
        <f t="shared" ca="1" si="21"/>
        <v>0</v>
      </c>
      <c r="DZ59" s="31">
        <f t="shared" ca="1" si="21"/>
        <v>0</v>
      </c>
      <c r="EA59" s="31">
        <f t="shared" ca="1" si="21"/>
        <v>110.78</v>
      </c>
      <c r="EB59" s="31">
        <f t="shared" ca="1" si="21"/>
        <v>498.25</v>
      </c>
      <c r="EC59" s="31">
        <f t="shared" ca="1" si="21"/>
        <v>2506.34</v>
      </c>
      <c r="ED59" s="31">
        <f t="shared" ca="1" si="21"/>
        <v>59.88</v>
      </c>
      <c r="EE59" s="31">
        <f t="shared" ca="1" si="21"/>
        <v>306.18</v>
      </c>
      <c r="EF59" s="31">
        <f t="shared" ca="1" si="21"/>
        <v>320.10000000000002</v>
      </c>
      <c r="EG59" s="32">
        <f t="shared" ca="1" si="22"/>
        <v>0</v>
      </c>
      <c r="EH59" s="32">
        <f t="shared" ca="1" si="22"/>
        <v>0</v>
      </c>
      <c r="EI59" s="32">
        <f t="shared" ca="1" si="22"/>
        <v>0</v>
      </c>
      <c r="EJ59" s="32">
        <f t="shared" ca="1" si="22"/>
        <v>0</v>
      </c>
      <c r="EK59" s="32">
        <f t="shared" ca="1" si="22"/>
        <v>0</v>
      </c>
      <c r="EL59" s="32">
        <f t="shared" ca="1" si="22"/>
        <v>0</v>
      </c>
      <c r="EM59" s="32">
        <f t="shared" ca="1" si="22"/>
        <v>484.99999999999989</v>
      </c>
      <c r="EN59" s="32">
        <f t="shared" ca="1" si="22"/>
        <v>2190.6400000000003</v>
      </c>
      <c r="EO59" s="32">
        <f t="shared" ca="1" si="22"/>
        <v>11066.510000000004</v>
      </c>
      <c r="EP59" s="32">
        <f t="shared" ca="1" si="22"/>
        <v>265.5</v>
      </c>
      <c r="EQ59" s="32">
        <f t="shared" ca="1" si="22"/>
        <v>1363.39</v>
      </c>
      <c r="ER59" s="32">
        <f t="shared" ca="1" si="22"/>
        <v>1431.4</v>
      </c>
    </row>
    <row r="60" spans="1:148">
      <c r="A60" t="s">
        <v>446</v>
      </c>
      <c r="B60" s="1" t="s">
        <v>60</v>
      </c>
      <c r="C60" t="str">
        <f t="shared" ca="1" si="1"/>
        <v>ENC2</v>
      </c>
      <c r="D60" t="str">
        <f t="shared" ca="1" si="2"/>
        <v>Clover Bar #2</v>
      </c>
      <c r="E60" s="51">
        <v>0</v>
      </c>
      <c r="F60" s="51">
        <v>0</v>
      </c>
      <c r="G60" s="51">
        <v>0</v>
      </c>
      <c r="H60" s="51">
        <v>0</v>
      </c>
      <c r="I60" s="51">
        <v>1211.9351999999999</v>
      </c>
      <c r="J60" s="51">
        <v>0</v>
      </c>
      <c r="Q60" s="32">
        <v>0</v>
      </c>
      <c r="R60" s="32">
        <v>0</v>
      </c>
      <c r="S60" s="32">
        <v>0</v>
      </c>
      <c r="T60" s="32">
        <v>0</v>
      </c>
      <c r="U60" s="32">
        <v>48856.55</v>
      </c>
      <c r="V60" s="32">
        <v>0</v>
      </c>
      <c r="W60" s="32"/>
      <c r="X60" s="32"/>
      <c r="Y60" s="32"/>
      <c r="Z60" s="32"/>
      <c r="AA60" s="32"/>
      <c r="AB60" s="32"/>
      <c r="AC60" s="2">
        <v>4.1900000000000004</v>
      </c>
      <c r="AD60" s="2">
        <v>4.1900000000000004</v>
      </c>
      <c r="AE60" s="2">
        <v>4.1900000000000004</v>
      </c>
      <c r="AF60" s="2">
        <v>4.1900000000000004</v>
      </c>
      <c r="AG60" s="2">
        <v>4.1900000000000004</v>
      </c>
      <c r="AH60" s="2">
        <v>4.1900000000000004</v>
      </c>
      <c r="AO60" s="33">
        <v>0</v>
      </c>
      <c r="AP60" s="33">
        <v>0</v>
      </c>
      <c r="AQ60" s="33">
        <v>0</v>
      </c>
      <c r="AR60" s="33">
        <v>0</v>
      </c>
      <c r="AS60" s="33">
        <v>2047.09</v>
      </c>
      <c r="AT60" s="33">
        <v>0</v>
      </c>
      <c r="AU60" s="33"/>
      <c r="AV60" s="33"/>
      <c r="AW60" s="33"/>
      <c r="AX60" s="33"/>
      <c r="AY60" s="33"/>
      <c r="AZ60" s="33"/>
      <c r="BA60" s="31">
        <f t="shared" si="27"/>
        <v>0</v>
      </c>
      <c r="BB60" s="31">
        <f t="shared" si="27"/>
        <v>0</v>
      </c>
      <c r="BC60" s="31">
        <f t="shared" si="27"/>
        <v>0</v>
      </c>
      <c r="BD60" s="31">
        <f t="shared" si="23"/>
        <v>0</v>
      </c>
      <c r="BE60" s="31">
        <f t="shared" si="23"/>
        <v>-19.54</v>
      </c>
      <c r="BF60" s="31">
        <f t="shared" si="23"/>
        <v>0</v>
      </c>
      <c r="BG60" s="31">
        <f t="shared" si="23"/>
        <v>0</v>
      </c>
      <c r="BH60" s="31">
        <f t="shared" si="23"/>
        <v>0</v>
      </c>
      <c r="BI60" s="31">
        <f t="shared" si="23"/>
        <v>0</v>
      </c>
      <c r="BJ60" s="31">
        <f t="shared" si="23"/>
        <v>0</v>
      </c>
      <c r="BK60" s="31">
        <f t="shared" si="23"/>
        <v>0</v>
      </c>
      <c r="BL60" s="31">
        <f t="shared" si="23"/>
        <v>0</v>
      </c>
      <c r="BM60" s="6">
        <f t="shared" ca="1" si="24"/>
        <v>5.04E-2</v>
      </c>
      <c r="BN60" s="6">
        <f t="shared" ca="1" si="24"/>
        <v>5.04E-2</v>
      </c>
      <c r="BO60" s="6">
        <f t="shared" ca="1" si="24"/>
        <v>5.04E-2</v>
      </c>
      <c r="BP60" s="6">
        <f t="shared" ca="1" si="24"/>
        <v>5.04E-2</v>
      </c>
      <c r="BQ60" s="6">
        <f t="shared" ca="1" si="24"/>
        <v>5.04E-2</v>
      </c>
      <c r="BR60" s="6">
        <f t="shared" ca="1" si="24"/>
        <v>5.04E-2</v>
      </c>
      <c r="BS60" s="6">
        <f t="shared" ca="1" si="24"/>
        <v>5.04E-2</v>
      </c>
      <c r="BT60" s="6">
        <f t="shared" ca="1" si="24"/>
        <v>5.04E-2</v>
      </c>
      <c r="BU60" s="6">
        <f t="shared" ca="1" si="24"/>
        <v>5.04E-2</v>
      </c>
      <c r="BV60" s="6">
        <f t="shared" ca="1" si="24"/>
        <v>5.04E-2</v>
      </c>
      <c r="BW60" s="6">
        <f t="shared" ca="1" si="24"/>
        <v>5.04E-2</v>
      </c>
      <c r="BX60" s="6">
        <f t="shared" ca="1" si="24"/>
        <v>5.04E-2</v>
      </c>
      <c r="BY60" s="31">
        <f t="shared" ca="1" si="31"/>
        <v>0</v>
      </c>
      <c r="BZ60" s="31">
        <f t="shared" ca="1" si="31"/>
        <v>0</v>
      </c>
      <c r="CA60" s="31">
        <f t="shared" ca="1" si="31"/>
        <v>0</v>
      </c>
      <c r="CB60" s="31">
        <f t="shared" ca="1" si="31"/>
        <v>0</v>
      </c>
      <c r="CC60" s="31">
        <f t="shared" ca="1" si="31"/>
        <v>2462.37</v>
      </c>
      <c r="CD60" s="31">
        <f t="shared" ca="1" si="31"/>
        <v>0</v>
      </c>
      <c r="CE60" s="31">
        <f t="shared" ca="1" si="30"/>
        <v>0</v>
      </c>
      <c r="CF60" s="31">
        <f t="shared" ca="1" si="30"/>
        <v>0</v>
      </c>
      <c r="CG60" s="31">
        <f t="shared" ca="1" si="30"/>
        <v>0</v>
      </c>
      <c r="CH60" s="31">
        <f t="shared" ca="1" si="30"/>
        <v>0</v>
      </c>
      <c r="CI60" s="31">
        <f t="shared" ca="1" si="30"/>
        <v>0</v>
      </c>
      <c r="CJ60" s="31">
        <f t="shared" ca="1" si="30"/>
        <v>0</v>
      </c>
      <c r="CK60" s="32">
        <f t="shared" ca="1" si="28"/>
        <v>0</v>
      </c>
      <c r="CL60" s="32">
        <f t="shared" ca="1" si="28"/>
        <v>0</v>
      </c>
      <c r="CM60" s="32">
        <f t="shared" ca="1" si="28"/>
        <v>0</v>
      </c>
      <c r="CN60" s="32">
        <f t="shared" ca="1" si="25"/>
        <v>0</v>
      </c>
      <c r="CO60" s="32">
        <f t="shared" ca="1" si="25"/>
        <v>122.14</v>
      </c>
      <c r="CP60" s="32">
        <f t="shared" ca="1" si="25"/>
        <v>0</v>
      </c>
      <c r="CQ60" s="32">
        <f t="shared" ca="1" si="25"/>
        <v>0</v>
      </c>
      <c r="CR60" s="32">
        <f t="shared" ca="1" si="25"/>
        <v>0</v>
      </c>
      <c r="CS60" s="32">
        <f t="shared" ca="1" si="25"/>
        <v>0</v>
      </c>
      <c r="CT60" s="32">
        <f t="shared" ca="1" si="25"/>
        <v>0</v>
      </c>
      <c r="CU60" s="32">
        <f t="shared" ca="1" si="25"/>
        <v>0</v>
      </c>
      <c r="CV60" s="32">
        <f t="shared" ca="1" si="25"/>
        <v>0</v>
      </c>
      <c r="CW60" s="31">
        <f t="shared" ca="1" si="29"/>
        <v>0</v>
      </c>
      <c r="CX60" s="31">
        <f t="shared" ca="1" si="29"/>
        <v>0</v>
      </c>
      <c r="CY60" s="31">
        <f t="shared" ca="1" si="29"/>
        <v>0</v>
      </c>
      <c r="CZ60" s="31">
        <f t="shared" ca="1" si="26"/>
        <v>0</v>
      </c>
      <c r="DA60" s="31">
        <f t="shared" ca="1" si="26"/>
        <v>556.95999999999981</v>
      </c>
      <c r="DB60" s="31">
        <f t="shared" ca="1" si="26"/>
        <v>0</v>
      </c>
      <c r="DC60" s="31">
        <f t="shared" ca="1" si="26"/>
        <v>0</v>
      </c>
      <c r="DD60" s="31">
        <f t="shared" ca="1" si="26"/>
        <v>0</v>
      </c>
      <c r="DE60" s="31">
        <f t="shared" ca="1" si="26"/>
        <v>0</v>
      </c>
      <c r="DF60" s="31">
        <f t="shared" ca="1" si="26"/>
        <v>0</v>
      </c>
      <c r="DG60" s="31">
        <f t="shared" ca="1" si="26"/>
        <v>0</v>
      </c>
      <c r="DH60" s="31">
        <f t="shared" ca="1" si="26"/>
        <v>0</v>
      </c>
      <c r="DI60" s="32">
        <f t="shared" ca="1" si="20"/>
        <v>0</v>
      </c>
      <c r="DJ60" s="32">
        <f t="shared" ca="1" si="20"/>
        <v>0</v>
      </c>
      <c r="DK60" s="32">
        <f t="shared" ca="1" si="20"/>
        <v>0</v>
      </c>
      <c r="DL60" s="32">
        <f t="shared" ca="1" si="20"/>
        <v>0</v>
      </c>
      <c r="DM60" s="32">
        <f t="shared" ca="1" si="20"/>
        <v>27.85</v>
      </c>
      <c r="DN60" s="32">
        <f t="shared" ca="1" si="20"/>
        <v>0</v>
      </c>
      <c r="DO60" s="32">
        <f t="shared" ca="1" si="20"/>
        <v>0</v>
      </c>
      <c r="DP60" s="32">
        <f t="shared" ca="1" si="20"/>
        <v>0</v>
      </c>
      <c r="DQ60" s="32">
        <f t="shared" ca="1" si="20"/>
        <v>0</v>
      </c>
      <c r="DR60" s="32">
        <f t="shared" ca="1" si="20"/>
        <v>0</v>
      </c>
      <c r="DS60" s="32">
        <f t="shared" ca="1" si="20"/>
        <v>0</v>
      </c>
      <c r="DT60" s="32">
        <f t="shared" ca="1" si="20"/>
        <v>0</v>
      </c>
      <c r="DU60" s="31">
        <f t="shared" ca="1" si="21"/>
        <v>0</v>
      </c>
      <c r="DV60" s="31">
        <f t="shared" ca="1" si="21"/>
        <v>0</v>
      </c>
      <c r="DW60" s="31">
        <f t="shared" ca="1" si="21"/>
        <v>0</v>
      </c>
      <c r="DX60" s="31">
        <f t="shared" ca="1" si="21"/>
        <v>0</v>
      </c>
      <c r="DY60" s="31">
        <f t="shared" ca="1" si="21"/>
        <v>174.98</v>
      </c>
      <c r="DZ60" s="31">
        <f t="shared" ca="1" si="21"/>
        <v>0</v>
      </c>
      <c r="EA60" s="31">
        <f t="shared" ca="1" si="21"/>
        <v>0</v>
      </c>
      <c r="EB60" s="31">
        <f t="shared" ca="1" si="21"/>
        <v>0</v>
      </c>
      <c r="EC60" s="31">
        <f t="shared" ca="1" si="21"/>
        <v>0</v>
      </c>
      <c r="ED60" s="31">
        <f t="shared" ca="1" si="21"/>
        <v>0</v>
      </c>
      <c r="EE60" s="31">
        <f t="shared" ca="1" si="21"/>
        <v>0</v>
      </c>
      <c r="EF60" s="31">
        <f t="shared" ca="1" si="21"/>
        <v>0</v>
      </c>
      <c r="EG60" s="32">
        <f t="shared" ca="1" si="22"/>
        <v>0</v>
      </c>
      <c r="EH60" s="32">
        <f t="shared" ca="1" si="22"/>
        <v>0</v>
      </c>
      <c r="EI60" s="32">
        <f t="shared" ca="1" si="22"/>
        <v>0</v>
      </c>
      <c r="EJ60" s="32">
        <f t="shared" ca="1" si="22"/>
        <v>0</v>
      </c>
      <c r="EK60" s="32">
        <f t="shared" ca="1" si="22"/>
        <v>759.78999999999985</v>
      </c>
      <c r="EL60" s="32">
        <f t="shared" ca="1" si="22"/>
        <v>0</v>
      </c>
      <c r="EM60" s="32">
        <f t="shared" ca="1" si="22"/>
        <v>0</v>
      </c>
      <c r="EN60" s="32">
        <f t="shared" ca="1" si="22"/>
        <v>0</v>
      </c>
      <c r="EO60" s="32">
        <f t="shared" ca="1" si="22"/>
        <v>0</v>
      </c>
      <c r="EP60" s="32">
        <f t="shared" ca="1" si="22"/>
        <v>0</v>
      </c>
      <c r="EQ60" s="32">
        <f t="shared" ca="1" si="22"/>
        <v>0</v>
      </c>
      <c r="ER60" s="32">
        <f t="shared" ca="1" si="22"/>
        <v>0</v>
      </c>
    </row>
    <row r="61" spans="1:148">
      <c r="A61" t="s">
        <v>485</v>
      </c>
      <c r="B61" s="1" t="s">
        <v>60</v>
      </c>
      <c r="C61" t="str">
        <f t="shared" ca="1" si="1"/>
        <v>ENC2</v>
      </c>
      <c r="D61" t="str">
        <f t="shared" ca="1" si="2"/>
        <v>Clover Bar #2</v>
      </c>
      <c r="K61" s="51">
        <v>345.1644</v>
      </c>
      <c r="L61" s="51">
        <v>8118.0050915000002</v>
      </c>
      <c r="M61" s="51">
        <v>10907.1379416</v>
      </c>
      <c r="N61" s="51">
        <v>3014.1390264000001</v>
      </c>
      <c r="O61" s="51">
        <v>2061.136708</v>
      </c>
      <c r="P61" s="51">
        <v>1996.3110406999999</v>
      </c>
      <c r="Q61" s="32"/>
      <c r="R61" s="32"/>
      <c r="S61" s="32"/>
      <c r="T61" s="32"/>
      <c r="U61" s="32"/>
      <c r="V61" s="32"/>
      <c r="W61" s="32">
        <v>16575.75</v>
      </c>
      <c r="X61" s="32">
        <v>323692.5</v>
      </c>
      <c r="Y61" s="32">
        <v>2512757.7400000002</v>
      </c>
      <c r="Z61" s="32">
        <v>165361.45000000001</v>
      </c>
      <c r="AA61" s="32">
        <v>110840.65</v>
      </c>
      <c r="AB61" s="32">
        <v>350074.56</v>
      </c>
      <c r="AI61" s="2">
        <v>4.1900000000000004</v>
      </c>
      <c r="AJ61" s="2">
        <v>4.1900000000000004</v>
      </c>
      <c r="AK61" s="2">
        <v>4.1900000000000004</v>
      </c>
      <c r="AL61" s="2">
        <v>4.1900000000000004</v>
      </c>
      <c r="AM61" s="2">
        <v>4.1900000000000004</v>
      </c>
      <c r="AN61" s="2">
        <v>4.1900000000000004</v>
      </c>
      <c r="AO61" s="33"/>
      <c r="AP61" s="33"/>
      <c r="AQ61" s="33"/>
      <c r="AR61" s="33"/>
      <c r="AS61" s="33"/>
      <c r="AT61" s="33"/>
      <c r="AU61" s="33">
        <v>694.52</v>
      </c>
      <c r="AV61" s="33">
        <v>13562.72</v>
      </c>
      <c r="AW61" s="33">
        <v>105284.55</v>
      </c>
      <c r="AX61" s="33">
        <v>6928.64</v>
      </c>
      <c r="AY61" s="33">
        <v>4644.22</v>
      </c>
      <c r="AZ61" s="33">
        <v>14668.12</v>
      </c>
      <c r="BA61" s="31">
        <f t="shared" si="27"/>
        <v>0</v>
      </c>
      <c r="BB61" s="31">
        <f t="shared" si="27"/>
        <v>0</v>
      </c>
      <c r="BC61" s="31">
        <f t="shared" si="27"/>
        <v>0</v>
      </c>
      <c r="BD61" s="31">
        <f t="shared" si="23"/>
        <v>0</v>
      </c>
      <c r="BE61" s="31">
        <f t="shared" si="23"/>
        <v>0</v>
      </c>
      <c r="BF61" s="31">
        <f t="shared" si="23"/>
        <v>0</v>
      </c>
      <c r="BG61" s="31">
        <f t="shared" si="23"/>
        <v>0</v>
      </c>
      <c r="BH61" s="31">
        <f t="shared" si="23"/>
        <v>0</v>
      </c>
      <c r="BI61" s="31">
        <f t="shared" si="23"/>
        <v>0</v>
      </c>
      <c r="BJ61" s="31">
        <f t="shared" si="23"/>
        <v>-198.43</v>
      </c>
      <c r="BK61" s="31">
        <f t="shared" si="23"/>
        <v>-133.01</v>
      </c>
      <c r="BL61" s="31">
        <f t="shared" si="23"/>
        <v>-420.09</v>
      </c>
      <c r="BM61" s="6">
        <f t="shared" ca="1" si="24"/>
        <v>5.04E-2</v>
      </c>
      <c r="BN61" s="6">
        <f t="shared" ca="1" si="24"/>
        <v>5.04E-2</v>
      </c>
      <c r="BO61" s="6">
        <f t="shared" ca="1" si="24"/>
        <v>5.04E-2</v>
      </c>
      <c r="BP61" s="6">
        <f t="shared" ca="1" si="24"/>
        <v>5.04E-2</v>
      </c>
      <c r="BQ61" s="6">
        <f t="shared" ca="1" si="24"/>
        <v>5.04E-2</v>
      </c>
      <c r="BR61" s="6">
        <f t="shared" ca="1" si="24"/>
        <v>5.04E-2</v>
      </c>
      <c r="BS61" s="6">
        <f t="shared" ca="1" si="24"/>
        <v>5.04E-2</v>
      </c>
      <c r="BT61" s="6">
        <f t="shared" ca="1" si="24"/>
        <v>5.04E-2</v>
      </c>
      <c r="BU61" s="6">
        <f t="shared" ca="1" si="24"/>
        <v>5.04E-2</v>
      </c>
      <c r="BV61" s="6">
        <f t="shared" ca="1" si="24"/>
        <v>5.04E-2</v>
      </c>
      <c r="BW61" s="6">
        <f t="shared" ca="1" si="24"/>
        <v>5.04E-2</v>
      </c>
      <c r="BX61" s="6">
        <f t="shared" ca="1" si="24"/>
        <v>5.04E-2</v>
      </c>
      <c r="BY61" s="31">
        <f t="shared" ca="1" si="31"/>
        <v>0</v>
      </c>
      <c r="BZ61" s="31">
        <f t="shared" ca="1" si="31"/>
        <v>0</v>
      </c>
      <c r="CA61" s="31">
        <f t="shared" ca="1" si="31"/>
        <v>0</v>
      </c>
      <c r="CB61" s="31">
        <f t="shared" ca="1" si="31"/>
        <v>0</v>
      </c>
      <c r="CC61" s="31">
        <f t="shared" ca="1" si="31"/>
        <v>0</v>
      </c>
      <c r="CD61" s="31">
        <f t="shared" ca="1" si="31"/>
        <v>0</v>
      </c>
      <c r="CE61" s="31">
        <f t="shared" ca="1" si="30"/>
        <v>835.42</v>
      </c>
      <c r="CF61" s="31">
        <f t="shared" ca="1" si="30"/>
        <v>16314.1</v>
      </c>
      <c r="CG61" s="31">
        <f t="shared" ca="1" si="30"/>
        <v>126642.99</v>
      </c>
      <c r="CH61" s="31">
        <f t="shared" ca="1" si="30"/>
        <v>8334.2199999999993</v>
      </c>
      <c r="CI61" s="31">
        <f t="shared" ca="1" si="30"/>
        <v>5586.37</v>
      </c>
      <c r="CJ61" s="31">
        <f t="shared" ca="1" si="30"/>
        <v>17643.759999999998</v>
      </c>
      <c r="CK61" s="32">
        <f t="shared" ca="1" si="28"/>
        <v>0</v>
      </c>
      <c r="CL61" s="32">
        <f t="shared" ca="1" si="28"/>
        <v>0</v>
      </c>
      <c r="CM61" s="32">
        <f t="shared" ca="1" si="28"/>
        <v>0</v>
      </c>
      <c r="CN61" s="32">
        <f t="shared" ca="1" si="25"/>
        <v>0</v>
      </c>
      <c r="CO61" s="32">
        <f t="shared" ca="1" si="25"/>
        <v>0</v>
      </c>
      <c r="CP61" s="32">
        <f t="shared" ca="1" si="25"/>
        <v>0</v>
      </c>
      <c r="CQ61" s="32">
        <f t="shared" ca="1" si="25"/>
        <v>41.44</v>
      </c>
      <c r="CR61" s="32">
        <f t="shared" ca="1" si="25"/>
        <v>809.23</v>
      </c>
      <c r="CS61" s="32">
        <f t="shared" ca="1" si="25"/>
        <v>6281.89</v>
      </c>
      <c r="CT61" s="32">
        <f t="shared" ca="1" si="25"/>
        <v>413.4</v>
      </c>
      <c r="CU61" s="32">
        <f t="shared" ca="1" si="25"/>
        <v>277.10000000000002</v>
      </c>
      <c r="CV61" s="32">
        <f t="shared" ca="1" si="25"/>
        <v>875.19</v>
      </c>
      <c r="CW61" s="31">
        <f t="shared" ca="1" si="29"/>
        <v>0</v>
      </c>
      <c r="CX61" s="31">
        <f t="shared" ca="1" si="29"/>
        <v>0</v>
      </c>
      <c r="CY61" s="31">
        <f t="shared" ca="1" si="29"/>
        <v>0</v>
      </c>
      <c r="CZ61" s="31">
        <f t="shared" ca="1" si="26"/>
        <v>0</v>
      </c>
      <c r="DA61" s="31">
        <f t="shared" ca="1" si="26"/>
        <v>0</v>
      </c>
      <c r="DB61" s="31">
        <f t="shared" ca="1" si="26"/>
        <v>0</v>
      </c>
      <c r="DC61" s="31">
        <f t="shared" ca="1" si="26"/>
        <v>182.33999999999992</v>
      </c>
      <c r="DD61" s="31">
        <f t="shared" ca="1" si="26"/>
        <v>3560.6100000000024</v>
      </c>
      <c r="DE61" s="31">
        <f t="shared" ca="1" si="26"/>
        <v>27640.33</v>
      </c>
      <c r="DF61" s="31">
        <f t="shared" ca="1" si="26"/>
        <v>2017.4099999999987</v>
      </c>
      <c r="DG61" s="31">
        <f t="shared" ca="1" si="26"/>
        <v>1352.26</v>
      </c>
      <c r="DH61" s="31">
        <f t="shared" ca="1" si="26"/>
        <v>4270.9199999999964</v>
      </c>
      <c r="DI61" s="32">
        <f t="shared" ca="1" si="20"/>
        <v>0</v>
      </c>
      <c r="DJ61" s="32">
        <f t="shared" ca="1" si="20"/>
        <v>0</v>
      </c>
      <c r="DK61" s="32">
        <f t="shared" ca="1" si="20"/>
        <v>0</v>
      </c>
      <c r="DL61" s="32">
        <f t="shared" ca="1" si="20"/>
        <v>0</v>
      </c>
      <c r="DM61" s="32">
        <f t="shared" ca="1" si="20"/>
        <v>0</v>
      </c>
      <c r="DN61" s="32">
        <f t="shared" ca="1" si="20"/>
        <v>0</v>
      </c>
      <c r="DO61" s="32">
        <f t="shared" ca="1" si="20"/>
        <v>9.1199999999999992</v>
      </c>
      <c r="DP61" s="32">
        <f t="shared" ca="1" si="20"/>
        <v>178.03</v>
      </c>
      <c r="DQ61" s="32">
        <f t="shared" ca="1" si="20"/>
        <v>1382.02</v>
      </c>
      <c r="DR61" s="32">
        <f t="shared" ca="1" si="20"/>
        <v>100.87</v>
      </c>
      <c r="DS61" s="32">
        <f t="shared" ca="1" si="20"/>
        <v>67.61</v>
      </c>
      <c r="DT61" s="32">
        <f t="shared" ca="1" si="20"/>
        <v>213.55</v>
      </c>
      <c r="DU61" s="31">
        <f t="shared" ca="1" si="21"/>
        <v>0</v>
      </c>
      <c r="DV61" s="31">
        <f t="shared" ca="1" si="21"/>
        <v>0</v>
      </c>
      <c r="DW61" s="31">
        <f t="shared" ca="1" si="21"/>
        <v>0</v>
      </c>
      <c r="DX61" s="31">
        <f t="shared" ca="1" si="21"/>
        <v>0</v>
      </c>
      <c r="DY61" s="31">
        <f t="shared" ca="1" si="21"/>
        <v>0</v>
      </c>
      <c r="DZ61" s="31">
        <f t="shared" ca="1" si="21"/>
        <v>0</v>
      </c>
      <c r="EA61" s="31">
        <f t="shared" ca="1" si="21"/>
        <v>56.68</v>
      </c>
      <c r="EB61" s="31">
        <f t="shared" ca="1" si="21"/>
        <v>1100.69</v>
      </c>
      <c r="EC61" s="31">
        <f t="shared" ca="1" si="21"/>
        <v>8497.48</v>
      </c>
      <c r="ED61" s="31">
        <f t="shared" ca="1" si="21"/>
        <v>616.9</v>
      </c>
      <c r="EE61" s="31">
        <f t="shared" ca="1" si="21"/>
        <v>411.21</v>
      </c>
      <c r="EF61" s="31">
        <f t="shared" ca="1" si="21"/>
        <v>1291.71</v>
      </c>
      <c r="EG61" s="32">
        <f t="shared" ca="1" si="22"/>
        <v>0</v>
      </c>
      <c r="EH61" s="32">
        <f t="shared" ca="1" si="22"/>
        <v>0</v>
      </c>
      <c r="EI61" s="32">
        <f t="shared" ca="1" si="22"/>
        <v>0</v>
      </c>
      <c r="EJ61" s="32">
        <f t="shared" ca="1" si="22"/>
        <v>0</v>
      </c>
      <c r="EK61" s="32">
        <f t="shared" ca="1" si="22"/>
        <v>0</v>
      </c>
      <c r="EL61" s="32">
        <f t="shared" ca="1" si="22"/>
        <v>0</v>
      </c>
      <c r="EM61" s="32">
        <f t="shared" ca="1" si="22"/>
        <v>248.13999999999993</v>
      </c>
      <c r="EN61" s="32">
        <f t="shared" ca="1" si="22"/>
        <v>4839.3300000000027</v>
      </c>
      <c r="EO61" s="32">
        <f t="shared" ca="1" si="22"/>
        <v>37519.83</v>
      </c>
      <c r="EP61" s="32">
        <f t="shared" ca="1" si="22"/>
        <v>2735.1799999999989</v>
      </c>
      <c r="EQ61" s="32">
        <f t="shared" ca="1" si="22"/>
        <v>1831.08</v>
      </c>
      <c r="ER61" s="32">
        <f t="shared" ca="1" si="22"/>
        <v>5776.1799999999967</v>
      </c>
    </row>
    <row r="62" spans="1:148">
      <c r="A62" t="s">
        <v>485</v>
      </c>
      <c r="B62" s="1" t="s">
        <v>61</v>
      </c>
      <c r="C62" t="str">
        <f t="shared" ca="1" si="1"/>
        <v>ENC3</v>
      </c>
      <c r="D62" t="str">
        <f t="shared" ca="1" si="2"/>
        <v>Clover Bar #3</v>
      </c>
      <c r="N62" s="51">
        <v>0</v>
      </c>
      <c r="O62" s="51">
        <v>6762.4826290000001</v>
      </c>
      <c r="P62" s="51">
        <v>954.12965380000003</v>
      </c>
      <c r="Q62" s="32"/>
      <c r="R62" s="32"/>
      <c r="S62" s="32"/>
      <c r="T62" s="32"/>
      <c r="U62" s="32"/>
      <c r="V62" s="32"/>
      <c r="W62" s="32"/>
      <c r="X62" s="32"/>
      <c r="Y62" s="32"/>
      <c r="Z62" s="32">
        <v>0</v>
      </c>
      <c r="AA62" s="32">
        <v>406158.37</v>
      </c>
      <c r="AB62" s="32">
        <v>114674.09</v>
      </c>
      <c r="AL62" s="2">
        <v>4.3600000000000003</v>
      </c>
      <c r="AM62" s="2">
        <v>4.3600000000000003</v>
      </c>
      <c r="AN62" s="2">
        <v>4.3600000000000003</v>
      </c>
      <c r="AO62" s="33"/>
      <c r="AP62" s="33"/>
      <c r="AQ62" s="33"/>
      <c r="AR62" s="33"/>
      <c r="AS62" s="33"/>
      <c r="AT62" s="33"/>
      <c r="AU62" s="33"/>
      <c r="AV62" s="33"/>
      <c r="AW62" s="33"/>
      <c r="AX62" s="33">
        <v>0</v>
      </c>
      <c r="AY62" s="33">
        <v>17708.5</v>
      </c>
      <c r="AZ62" s="33">
        <v>4999.79</v>
      </c>
      <c r="BA62" s="31">
        <f t="shared" si="27"/>
        <v>0</v>
      </c>
      <c r="BB62" s="31">
        <f t="shared" si="27"/>
        <v>0</v>
      </c>
      <c r="BC62" s="31">
        <f t="shared" si="27"/>
        <v>0</v>
      </c>
      <c r="BD62" s="31">
        <f t="shared" si="23"/>
        <v>0</v>
      </c>
      <c r="BE62" s="31">
        <f t="shared" si="23"/>
        <v>0</v>
      </c>
      <c r="BF62" s="31">
        <f t="shared" si="23"/>
        <v>0</v>
      </c>
      <c r="BG62" s="31">
        <f t="shared" si="23"/>
        <v>0</v>
      </c>
      <c r="BH62" s="31">
        <f t="shared" si="23"/>
        <v>0</v>
      </c>
      <c r="BI62" s="31">
        <f t="shared" si="23"/>
        <v>0</v>
      </c>
      <c r="BJ62" s="31">
        <f t="shared" si="23"/>
        <v>0</v>
      </c>
      <c r="BK62" s="31">
        <f t="shared" si="23"/>
        <v>-487.39</v>
      </c>
      <c r="BL62" s="31">
        <f t="shared" si="23"/>
        <v>-137.61000000000001</v>
      </c>
      <c r="BM62" s="6">
        <f t="shared" ca="1" si="24"/>
        <v>3.8399999999999997E-2</v>
      </c>
      <c r="BN62" s="6">
        <f t="shared" ca="1" si="24"/>
        <v>3.8399999999999997E-2</v>
      </c>
      <c r="BO62" s="6">
        <f t="shared" ca="1" si="24"/>
        <v>3.8399999999999997E-2</v>
      </c>
      <c r="BP62" s="6">
        <f t="shared" ca="1" si="24"/>
        <v>3.8399999999999997E-2</v>
      </c>
      <c r="BQ62" s="6">
        <f t="shared" ca="1" si="24"/>
        <v>3.8399999999999997E-2</v>
      </c>
      <c r="BR62" s="6">
        <f t="shared" ca="1" si="24"/>
        <v>3.8399999999999997E-2</v>
      </c>
      <c r="BS62" s="6">
        <f t="shared" ca="1" si="24"/>
        <v>3.8399999999999997E-2</v>
      </c>
      <c r="BT62" s="6">
        <f t="shared" ca="1" si="24"/>
        <v>3.8399999999999997E-2</v>
      </c>
      <c r="BU62" s="6">
        <f t="shared" ca="1" si="24"/>
        <v>3.8399999999999997E-2</v>
      </c>
      <c r="BV62" s="6">
        <f t="shared" ca="1" si="24"/>
        <v>3.8399999999999997E-2</v>
      </c>
      <c r="BW62" s="6">
        <f t="shared" ca="1" si="24"/>
        <v>3.8399999999999997E-2</v>
      </c>
      <c r="BX62" s="6">
        <f t="shared" ca="1" si="24"/>
        <v>3.8399999999999997E-2</v>
      </c>
      <c r="BY62" s="31">
        <f t="shared" ca="1" si="31"/>
        <v>0</v>
      </c>
      <c r="BZ62" s="31">
        <f t="shared" ca="1" si="31"/>
        <v>0</v>
      </c>
      <c r="CA62" s="31">
        <f t="shared" ca="1" si="31"/>
        <v>0</v>
      </c>
      <c r="CB62" s="31">
        <f t="shared" ca="1" si="31"/>
        <v>0</v>
      </c>
      <c r="CC62" s="31">
        <f t="shared" ca="1" si="31"/>
        <v>0</v>
      </c>
      <c r="CD62" s="31">
        <f t="shared" ca="1" si="31"/>
        <v>0</v>
      </c>
      <c r="CE62" s="31">
        <f t="shared" ca="1" si="30"/>
        <v>0</v>
      </c>
      <c r="CF62" s="31">
        <f t="shared" ca="1" si="30"/>
        <v>0</v>
      </c>
      <c r="CG62" s="31">
        <f t="shared" ca="1" si="30"/>
        <v>0</v>
      </c>
      <c r="CH62" s="31">
        <f t="shared" ca="1" si="30"/>
        <v>0</v>
      </c>
      <c r="CI62" s="31">
        <f t="shared" ca="1" si="30"/>
        <v>15596.48</v>
      </c>
      <c r="CJ62" s="31">
        <f t="shared" ca="1" si="30"/>
        <v>4403.49</v>
      </c>
      <c r="CK62" s="32">
        <f t="shared" ca="1" si="28"/>
        <v>0</v>
      </c>
      <c r="CL62" s="32">
        <f t="shared" ca="1" si="28"/>
        <v>0</v>
      </c>
      <c r="CM62" s="32">
        <f t="shared" ca="1" si="28"/>
        <v>0</v>
      </c>
      <c r="CN62" s="32">
        <f t="shared" ca="1" si="25"/>
        <v>0</v>
      </c>
      <c r="CO62" s="32">
        <f t="shared" ca="1" si="25"/>
        <v>0</v>
      </c>
      <c r="CP62" s="32">
        <f t="shared" ca="1" si="25"/>
        <v>0</v>
      </c>
      <c r="CQ62" s="32">
        <f t="shared" ca="1" si="25"/>
        <v>0</v>
      </c>
      <c r="CR62" s="32">
        <f t="shared" ca="1" si="25"/>
        <v>0</v>
      </c>
      <c r="CS62" s="32">
        <f t="shared" ca="1" si="25"/>
        <v>0</v>
      </c>
      <c r="CT62" s="32">
        <f t="shared" ca="1" si="25"/>
        <v>0</v>
      </c>
      <c r="CU62" s="32">
        <f t="shared" ca="1" si="25"/>
        <v>1015.4</v>
      </c>
      <c r="CV62" s="32">
        <f t="shared" ca="1" si="25"/>
        <v>286.69</v>
      </c>
      <c r="CW62" s="31">
        <f t="shared" ca="1" si="29"/>
        <v>0</v>
      </c>
      <c r="CX62" s="31">
        <f t="shared" ca="1" si="29"/>
        <v>0</v>
      </c>
      <c r="CY62" s="31">
        <f t="shared" ca="1" si="29"/>
        <v>0</v>
      </c>
      <c r="CZ62" s="31">
        <f t="shared" ca="1" si="26"/>
        <v>0</v>
      </c>
      <c r="DA62" s="31">
        <f t="shared" ca="1" si="26"/>
        <v>0</v>
      </c>
      <c r="DB62" s="31">
        <f t="shared" ca="1" si="26"/>
        <v>0</v>
      </c>
      <c r="DC62" s="31">
        <f t="shared" ca="1" si="26"/>
        <v>0</v>
      </c>
      <c r="DD62" s="31">
        <f t="shared" ca="1" si="26"/>
        <v>0</v>
      </c>
      <c r="DE62" s="31">
        <f t="shared" ca="1" si="26"/>
        <v>0</v>
      </c>
      <c r="DF62" s="31">
        <f t="shared" ca="1" si="26"/>
        <v>0</v>
      </c>
      <c r="DG62" s="31">
        <f t="shared" ca="1" si="26"/>
        <v>-609.229999999999</v>
      </c>
      <c r="DH62" s="31">
        <f t="shared" ca="1" si="26"/>
        <v>-172.00000000000057</v>
      </c>
      <c r="DI62" s="32">
        <f t="shared" ca="1" si="20"/>
        <v>0</v>
      </c>
      <c r="DJ62" s="32">
        <f t="shared" ca="1" si="20"/>
        <v>0</v>
      </c>
      <c r="DK62" s="32">
        <f t="shared" ca="1" si="20"/>
        <v>0</v>
      </c>
      <c r="DL62" s="32">
        <f t="shared" ref="DL62:DT90" ca="1" si="32">ROUND(CZ62*5%,2)</f>
        <v>0</v>
      </c>
      <c r="DM62" s="32">
        <f t="shared" ca="1" si="32"/>
        <v>0</v>
      </c>
      <c r="DN62" s="32">
        <f t="shared" ca="1" si="32"/>
        <v>0</v>
      </c>
      <c r="DO62" s="32">
        <f t="shared" ca="1" si="32"/>
        <v>0</v>
      </c>
      <c r="DP62" s="32">
        <f t="shared" ca="1" si="32"/>
        <v>0</v>
      </c>
      <c r="DQ62" s="32">
        <f t="shared" ca="1" si="32"/>
        <v>0</v>
      </c>
      <c r="DR62" s="32">
        <f t="shared" ca="1" si="32"/>
        <v>0</v>
      </c>
      <c r="DS62" s="32">
        <f t="shared" ca="1" si="32"/>
        <v>-30.46</v>
      </c>
      <c r="DT62" s="32">
        <f t="shared" ca="1" si="32"/>
        <v>-8.6</v>
      </c>
      <c r="DU62" s="31">
        <f t="shared" ca="1" si="21"/>
        <v>0</v>
      </c>
      <c r="DV62" s="31">
        <f t="shared" ca="1" si="21"/>
        <v>0</v>
      </c>
      <c r="DW62" s="31">
        <f t="shared" ca="1" si="21"/>
        <v>0</v>
      </c>
      <c r="DX62" s="31">
        <f t="shared" ref="DX62:EF90" ca="1" si="33">ROUND(CZ62*DX$3,2)</f>
        <v>0</v>
      </c>
      <c r="DY62" s="31">
        <f t="shared" ca="1" si="33"/>
        <v>0</v>
      </c>
      <c r="DZ62" s="31">
        <f t="shared" ca="1" si="33"/>
        <v>0</v>
      </c>
      <c r="EA62" s="31">
        <f t="shared" ca="1" si="33"/>
        <v>0</v>
      </c>
      <c r="EB62" s="31">
        <f t="shared" ca="1" si="33"/>
        <v>0</v>
      </c>
      <c r="EC62" s="31">
        <f t="shared" ca="1" si="33"/>
        <v>0</v>
      </c>
      <c r="ED62" s="31">
        <f t="shared" ca="1" si="33"/>
        <v>0</v>
      </c>
      <c r="EE62" s="31">
        <f t="shared" ca="1" si="33"/>
        <v>-185.26</v>
      </c>
      <c r="EF62" s="31">
        <f t="shared" ca="1" si="33"/>
        <v>-52.02</v>
      </c>
      <c r="EG62" s="32">
        <f t="shared" ca="1" si="22"/>
        <v>0</v>
      </c>
      <c r="EH62" s="32">
        <f t="shared" ca="1" si="22"/>
        <v>0</v>
      </c>
      <c r="EI62" s="32">
        <f t="shared" ca="1" si="22"/>
        <v>0</v>
      </c>
      <c r="EJ62" s="32">
        <f t="shared" ref="EJ62:ER90" ca="1" si="34">CZ62+DL62+DX62</f>
        <v>0</v>
      </c>
      <c r="EK62" s="32">
        <f t="shared" ca="1" si="34"/>
        <v>0</v>
      </c>
      <c r="EL62" s="32">
        <f t="shared" ca="1" si="34"/>
        <v>0</v>
      </c>
      <c r="EM62" s="32">
        <f t="shared" ca="1" si="34"/>
        <v>0</v>
      </c>
      <c r="EN62" s="32">
        <f t="shared" ca="1" si="34"/>
        <v>0</v>
      </c>
      <c r="EO62" s="32">
        <f t="shared" ca="1" si="34"/>
        <v>0</v>
      </c>
      <c r="EP62" s="32">
        <f t="shared" ca="1" si="34"/>
        <v>0</v>
      </c>
      <c r="EQ62" s="32">
        <f t="shared" ca="1" si="34"/>
        <v>-824.94999999999902</v>
      </c>
      <c r="ER62" s="32">
        <f t="shared" ca="1" si="34"/>
        <v>-232.62000000000057</v>
      </c>
    </row>
    <row r="63" spans="1:148">
      <c r="A63" t="s">
        <v>448</v>
      </c>
      <c r="B63" s="1" t="s">
        <v>135</v>
      </c>
      <c r="C63" t="str">
        <f t="shared" ca="1" si="1"/>
        <v>BCHIMP</v>
      </c>
      <c r="D63" t="str">
        <f t="shared" ca="1" si="2"/>
        <v>Alberta-BC Intertie - Import</v>
      </c>
      <c r="G63" s="51">
        <v>4117</v>
      </c>
      <c r="H63" s="51">
        <v>1044</v>
      </c>
      <c r="I63" s="51">
        <v>6421</v>
      </c>
      <c r="J63" s="51">
        <v>6819</v>
      </c>
      <c r="K63" s="51">
        <v>5804</v>
      </c>
      <c r="L63" s="51">
        <v>711</v>
      </c>
      <c r="M63" s="51">
        <v>820</v>
      </c>
      <c r="N63" s="51">
        <v>993</v>
      </c>
      <c r="O63" s="51">
        <v>5152</v>
      </c>
      <c r="P63" s="51">
        <v>4346</v>
      </c>
      <c r="Q63" s="32"/>
      <c r="R63" s="32"/>
      <c r="S63" s="32">
        <v>238326.49</v>
      </c>
      <c r="T63" s="32">
        <v>40323.839999999997</v>
      </c>
      <c r="U63" s="32">
        <v>278343.71999999997</v>
      </c>
      <c r="V63" s="32">
        <v>346714.67</v>
      </c>
      <c r="W63" s="32">
        <v>424028.71</v>
      </c>
      <c r="X63" s="32">
        <v>72629.23</v>
      </c>
      <c r="Y63" s="32">
        <v>256770.51</v>
      </c>
      <c r="Z63" s="32">
        <v>51807.24</v>
      </c>
      <c r="AA63" s="32">
        <v>572808</v>
      </c>
      <c r="AB63" s="32">
        <v>464761.03</v>
      </c>
      <c r="AE63" s="2">
        <v>0.16</v>
      </c>
      <c r="AF63" s="2">
        <v>0.16</v>
      </c>
      <c r="AG63" s="2">
        <v>0.16</v>
      </c>
      <c r="AH63" s="2">
        <v>0.16</v>
      </c>
      <c r="AI63" s="2">
        <v>0.16</v>
      </c>
      <c r="AJ63" s="2">
        <v>0.16</v>
      </c>
      <c r="AK63" s="2">
        <v>0.16</v>
      </c>
      <c r="AL63" s="2">
        <v>0.16</v>
      </c>
      <c r="AM63" s="2">
        <v>0.16</v>
      </c>
      <c r="AN63" s="2">
        <v>0.16</v>
      </c>
      <c r="AO63" s="33"/>
      <c r="AP63" s="33"/>
      <c r="AQ63" s="33">
        <v>381.32</v>
      </c>
      <c r="AR63" s="33">
        <v>64.52</v>
      </c>
      <c r="AS63" s="33">
        <v>445.35</v>
      </c>
      <c r="AT63" s="33">
        <v>554.74</v>
      </c>
      <c r="AU63" s="33">
        <v>678.45</v>
      </c>
      <c r="AV63" s="33">
        <v>116.21</v>
      </c>
      <c r="AW63" s="33">
        <v>410.83</v>
      </c>
      <c r="AX63" s="33">
        <v>82.89</v>
      </c>
      <c r="AY63" s="33">
        <v>916.49</v>
      </c>
      <c r="AZ63" s="33">
        <v>743.62</v>
      </c>
      <c r="BA63" s="31">
        <f t="shared" si="27"/>
        <v>0</v>
      </c>
      <c r="BB63" s="31">
        <f t="shared" si="27"/>
        <v>0</v>
      </c>
      <c r="BC63" s="31">
        <f t="shared" si="27"/>
        <v>-71.5</v>
      </c>
      <c r="BD63" s="31">
        <f t="shared" si="23"/>
        <v>-16.13</v>
      </c>
      <c r="BE63" s="31">
        <f t="shared" si="23"/>
        <v>-111.34</v>
      </c>
      <c r="BF63" s="31">
        <f t="shared" si="23"/>
        <v>-138.69</v>
      </c>
      <c r="BG63" s="31">
        <f t="shared" si="23"/>
        <v>0</v>
      </c>
      <c r="BH63" s="31">
        <f t="shared" si="23"/>
        <v>0</v>
      </c>
      <c r="BI63" s="31">
        <f t="shared" si="23"/>
        <v>0</v>
      </c>
      <c r="BJ63" s="31">
        <f t="shared" si="23"/>
        <v>-62.17</v>
      </c>
      <c r="BK63" s="31">
        <f t="shared" si="23"/>
        <v>-687.37</v>
      </c>
      <c r="BL63" s="31">
        <f t="shared" si="23"/>
        <v>-557.71</v>
      </c>
      <c r="BM63" s="6">
        <f t="shared" ca="1" si="24"/>
        <v>-1.5900000000000001E-2</v>
      </c>
      <c r="BN63" s="6">
        <f t="shared" ca="1" si="24"/>
        <v>-1.5900000000000001E-2</v>
      </c>
      <c r="BO63" s="6">
        <f t="shared" ca="1" si="24"/>
        <v>-1.5900000000000001E-2</v>
      </c>
      <c r="BP63" s="6">
        <f t="shared" ca="1" si="24"/>
        <v>-1.5900000000000001E-2</v>
      </c>
      <c r="BQ63" s="6">
        <f t="shared" ca="1" si="24"/>
        <v>-1.5900000000000001E-2</v>
      </c>
      <c r="BR63" s="6">
        <f t="shared" ca="1" si="24"/>
        <v>-1.5900000000000001E-2</v>
      </c>
      <c r="BS63" s="6">
        <f t="shared" ref="BS63:BX63" ca="1" si="35">VLOOKUP($C63,LossFactorLookup,3,FALSE)</f>
        <v>-1.5900000000000001E-2</v>
      </c>
      <c r="BT63" s="6">
        <f t="shared" ca="1" si="35"/>
        <v>-1.5900000000000001E-2</v>
      </c>
      <c r="BU63" s="6">
        <f t="shared" ca="1" si="35"/>
        <v>-1.5900000000000001E-2</v>
      </c>
      <c r="BV63" s="6">
        <f t="shared" ca="1" si="35"/>
        <v>-1.5900000000000001E-2</v>
      </c>
      <c r="BW63" s="6">
        <f t="shared" ca="1" si="35"/>
        <v>-1.5900000000000001E-2</v>
      </c>
      <c r="BX63" s="6">
        <f t="shared" ca="1" si="35"/>
        <v>-1.5900000000000001E-2</v>
      </c>
      <c r="BY63" s="31">
        <f t="shared" ca="1" si="31"/>
        <v>0</v>
      </c>
      <c r="BZ63" s="31">
        <f t="shared" ca="1" si="31"/>
        <v>0</v>
      </c>
      <c r="CA63" s="31">
        <f t="shared" ca="1" si="31"/>
        <v>-3789.39</v>
      </c>
      <c r="CB63" s="31">
        <f t="shared" ca="1" si="31"/>
        <v>-641.15</v>
      </c>
      <c r="CC63" s="31">
        <f t="shared" ca="1" si="31"/>
        <v>-4425.67</v>
      </c>
      <c r="CD63" s="31">
        <f t="shared" ca="1" si="31"/>
        <v>-5512.76</v>
      </c>
      <c r="CE63" s="31">
        <f t="shared" ca="1" si="30"/>
        <v>-6742.06</v>
      </c>
      <c r="CF63" s="31">
        <f t="shared" ca="1" si="30"/>
        <v>-1154.8</v>
      </c>
      <c r="CG63" s="31">
        <f t="shared" ca="1" si="30"/>
        <v>-4082.65</v>
      </c>
      <c r="CH63" s="31">
        <f t="shared" ca="1" si="30"/>
        <v>-823.74</v>
      </c>
      <c r="CI63" s="31">
        <f t="shared" ca="1" si="30"/>
        <v>-9107.65</v>
      </c>
      <c r="CJ63" s="31">
        <f t="shared" ca="1" si="30"/>
        <v>-7389.7</v>
      </c>
      <c r="CK63" s="32">
        <f t="shared" ca="1" si="28"/>
        <v>0</v>
      </c>
      <c r="CL63" s="32">
        <f t="shared" ca="1" si="28"/>
        <v>0</v>
      </c>
      <c r="CM63" s="32">
        <f t="shared" ca="1" si="28"/>
        <v>595.82000000000005</v>
      </c>
      <c r="CN63" s="32">
        <f t="shared" ca="1" si="25"/>
        <v>100.81</v>
      </c>
      <c r="CO63" s="32">
        <f t="shared" ca="1" si="25"/>
        <v>695.86</v>
      </c>
      <c r="CP63" s="32">
        <f t="shared" ca="1" si="25"/>
        <v>866.79</v>
      </c>
      <c r="CQ63" s="32">
        <f t="shared" ca="1" si="25"/>
        <v>1060.07</v>
      </c>
      <c r="CR63" s="32">
        <f t="shared" ca="1" si="25"/>
        <v>181.57</v>
      </c>
      <c r="CS63" s="32">
        <f t="shared" ca="1" si="25"/>
        <v>641.92999999999995</v>
      </c>
      <c r="CT63" s="32">
        <f t="shared" ca="1" si="25"/>
        <v>129.52000000000001</v>
      </c>
      <c r="CU63" s="32">
        <f t="shared" ca="1" si="25"/>
        <v>1432.02</v>
      </c>
      <c r="CV63" s="32">
        <f t="shared" ca="1" si="25"/>
        <v>1161.9000000000001</v>
      </c>
      <c r="CW63" s="31">
        <f t="shared" ca="1" si="29"/>
        <v>0</v>
      </c>
      <c r="CX63" s="31">
        <f t="shared" ca="1" si="29"/>
        <v>0</v>
      </c>
      <c r="CY63" s="31">
        <f t="shared" ca="1" si="29"/>
        <v>-3503.39</v>
      </c>
      <c r="CZ63" s="31">
        <f t="shared" ca="1" si="26"/>
        <v>-588.7299999999999</v>
      </c>
      <c r="DA63" s="31">
        <f t="shared" ca="1" si="26"/>
        <v>-4063.8199999999997</v>
      </c>
      <c r="DB63" s="31">
        <f t="shared" ca="1" si="26"/>
        <v>-5062.0200000000004</v>
      </c>
      <c r="DC63" s="31">
        <f t="shared" ca="1" si="26"/>
        <v>-6360.4400000000005</v>
      </c>
      <c r="DD63" s="31">
        <f t="shared" ca="1" si="26"/>
        <v>-1089.44</v>
      </c>
      <c r="DE63" s="31">
        <f t="shared" ca="1" si="26"/>
        <v>-3851.55</v>
      </c>
      <c r="DF63" s="31">
        <f t="shared" ca="1" si="26"/>
        <v>-714.94</v>
      </c>
      <c r="DG63" s="31">
        <f t="shared" ca="1" si="26"/>
        <v>-7904.7499999999991</v>
      </c>
      <c r="DH63" s="31">
        <f t="shared" ca="1" si="26"/>
        <v>-6413.7099999999991</v>
      </c>
      <c r="DI63" s="32">
        <f t="shared" ref="DI63:DN119" ca="1" si="36">ROUND(CW63*5%,2)</f>
        <v>0</v>
      </c>
      <c r="DJ63" s="32">
        <f t="shared" ca="1" si="36"/>
        <v>0</v>
      </c>
      <c r="DK63" s="32">
        <f t="shared" ca="1" si="36"/>
        <v>-175.17</v>
      </c>
      <c r="DL63" s="32">
        <f t="shared" ca="1" si="32"/>
        <v>-29.44</v>
      </c>
      <c r="DM63" s="32">
        <f t="shared" ca="1" si="32"/>
        <v>-203.19</v>
      </c>
      <c r="DN63" s="32">
        <f t="shared" ca="1" si="32"/>
        <v>-253.1</v>
      </c>
      <c r="DO63" s="32">
        <f t="shared" ca="1" si="32"/>
        <v>-318.02</v>
      </c>
      <c r="DP63" s="32">
        <f t="shared" ca="1" si="32"/>
        <v>-54.47</v>
      </c>
      <c r="DQ63" s="32">
        <f t="shared" ca="1" si="32"/>
        <v>-192.58</v>
      </c>
      <c r="DR63" s="32">
        <f t="shared" ca="1" si="32"/>
        <v>-35.75</v>
      </c>
      <c r="DS63" s="32">
        <f t="shared" ca="1" si="32"/>
        <v>-395.24</v>
      </c>
      <c r="DT63" s="32">
        <f t="shared" ca="1" si="32"/>
        <v>-320.69</v>
      </c>
      <c r="DU63" s="31">
        <f t="shared" ref="DU63:DZ119" ca="1" si="37">ROUND(CW63*DU$3,2)</f>
        <v>0</v>
      </c>
      <c r="DV63" s="31">
        <f t="shared" ca="1" si="37"/>
        <v>0</v>
      </c>
      <c r="DW63" s="31">
        <f t="shared" ca="1" si="37"/>
        <v>-1113.1099999999999</v>
      </c>
      <c r="DX63" s="31">
        <f t="shared" ca="1" si="33"/>
        <v>-185.93</v>
      </c>
      <c r="DY63" s="31">
        <f t="shared" ca="1" si="33"/>
        <v>-1276.73</v>
      </c>
      <c r="DZ63" s="31">
        <f t="shared" ca="1" si="33"/>
        <v>-1581.74</v>
      </c>
      <c r="EA63" s="31">
        <f t="shared" ca="1" si="33"/>
        <v>-1977</v>
      </c>
      <c r="EB63" s="31">
        <f t="shared" ca="1" si="33"/>
        <v>-336.78</v>
      </c>
      <c r="EC63" s="31">
        <f t="shared" ca="1" si="33"/>
        <v>-1184.08</v>
      </c>
      <c r="ED63" s="31">
        <f t="shared" ca="1" si="33"/>
        <v>-218.62</v>
      </c>
      <c r="EE63" s="31">
        <f t="shared" ca="1" si="33"/>
        <v>-2403.7399999999998</v>
      </c>
      <c r="EF63" s="31">
        <f t="shared" ca="1" si="33"/>
        <v>-1939.79</v>
      </c>
      <c r="EG63" s="32">
        <f t="shared" ref="EG63:EL119" ca="1" si="38">CW63+DI63+DU63</f>
        <v>0</v>
      </c>
      <c r="EH63" s="32">
        <f t="shared" ca="1" si="38"/>
        <v>0</v>
      </c>
      <c r="EI63" s="32">
        <f t="shared" ca="1" si="38"/>
        <v>-4791.67</v>
      </c>
      <c r="EJ63" s="32">
        <f t="shared" ca="1" si="34"/>
        <v>-804.09999999999991</v>
      </c>
      <c r="EK63" s="32">
        <f t="shared" ca="1" si="34"/>
        <v>-5543.74</v>
      </c>
      <c r="EL63" s="32">
        <f t="shared" ca="1" si="34"/>
        <v>-6896.8600000000006</v>
      </c>
      <c r="EM63" s="32">
        <f t="shared" ca="1" si="34"/>
        <v>-8655.4600000000009</v>
      </c>
      <c r="EN63" s="32">
        <f t="shared" ca="1" si="34"/>
        <v>-1480.69</v>
      </c>
      <c r="EO63" s="32">
        <f t="shared" ca="1" si="34"/>
        <v>-5228.21</v>
      </c>
      <c r="EP63" s="32">
        <f t="shared" ca="1" si="34"/>
        <v>-969.31000000000006</v>
      </c>
      <c r="EQ63" s="32">
        <f t="shared" ca="1" si="34"/>
        <v>-10703.73</v>
      </c>
      <c r="ER63" s="32">
        <f t="shared" ca="1" si="34"/>
        <v>-8674.1899999999987</v>
      </c>
    </row>
    <row r="64" spans="1:148">
      <c r="A64" t="s">
        <v>448</v>
      </c>
      <c r="B64" s="1" t="s">
        <v>137</v>
      </c>
      <c r="C64" t="str">
        <f t="shared" ca="1" si="1"/>
        <v>BCHEXP</v>
      </c>
      <c r="D64" t="str">
        <f t="shared" ca="1" si="2"/>
        <v>Alberta-BC Intertie - Export</v>
      </c>
      <c r="G64" s="51">
        <v>3114</v>
      </c>
      <c r="H64" s="51">
        <v>2201.5</v>
      </c>
      <c r="I64" s="51">
        <v>2097.25</v>
      </c>
      <c r="J64" s="51">
        <v>342.25</v>
      </c>
      <c r="K64" s="51">
        <v>500</v>
      </c>
      <c r="L64" s="51">
        <v>947.5</v>
      </c>
      <c r="M64" s="51">
        <v>628.25</v>
      </c>
      <c r="N64" s="51">
        <v>1229</v>
      </c>
      <c r="O64" s="51">
        <v>164</v>
      </c>
      <c r="P64" s="51">
        <v>387</v>
      </c>
      <c r="Q64" s="32"/>
      <c r="R64" s="32"/>
      <c r="S64" s="32">
        <v>96937.39</v>
      </c>
      <c r="T64" s="32">
        <v>43721.88</v>
      </c>
      <c r="U64" s="32">
        <v>46617.66</v>
      </c>
      <c r="V64" s="32">
        <v>6764.74</v>
      </c>
      <c r="W64" s="32">
        <v>10102</v>
      </c>
      <c r="X64" s="32">
        <v>23087.7</v>
      </c>
      <c r="Y64" s="32">
        <v>14328.82</v>
      </c>
      <c r="Z64" s="32">
        <v>36341.46</v>
      </c>
      <c r="AA64" s="32">
        <v>4503.08</v>
      </c>
      <c r="AB64" s="32">
        <v>12237.39</v>
      </c>
      <c r="AE64" s="2">
        <v>1.05</v>
      </c>
      <c r="AF64" s="2">
        <v>1.05</v>
      </c>
      <c r="AG64" s="2">
        <v>1.05</v>
      </c>
      <c r="AH64" s="2">
        <v>1.05</v>
      </c>
      <c r="AI64" s="2">
        <v>1.05</v>
      </c>
      <c r="AJ64" s="2">
        <v>1.05</v>
      </c>
      <c r="AK64" s="2">
        <v>1.05</v>
      </c>
      <c r="AL64" s="2">
        <v>1.05</v>
      </c>
      <c r="AM64" s="2">
        <v>1.05</v>
      </c>
      <c r="AN64" s="2">
        <v>1.05</v>
      </c>
      <c r="AO64" s="33"/>
      <c r="AP64" s="33"/>
      <c r="AQ64" s="33">
        <v>1017.84</v>
      </c>
      <c r="AR64" s="33">
        <v>459.08</v>
      </c>
      <c r="AS64" s="33">
        <v>489.49</v>
      </c>
      <c r="AT64" s="33">
        <v>71.03</v>
      </c>
      <c r="AU64" s="33">
        <v>106.07</v>
      </c>
      <c r="AV64" s="33">
        <v>242.42</v>
      </c>
      <c r="AW64" s="33">
        <v>150.44999999999999</v>
      </c>
      <c r="AX64" s="33">
        <v>381.59</v>
      </c>
      <c r="AY64" s="33">
        <v>47.28</v>
      </c>
      <c r="AZ64" s="33">
        <v>128.49</v>
      </c>
      <c r="BA64" s="31">
        <f t="shared" si="27"/>
        <v>0</v>
      </c>
      <c r="BB64" s="31">
        <f t="shared" si="27"/>
        <v>0</v>
      </c>
      <c r="BC64" s="31">
        <f t="shared" si="27"/>
        <v>-29.08</v>
      </c>
      <c r="BD64" s="31">
        <f t="shared" si="23"/>
        <v>-17.489999999999998</v>
      </c>
      <c r="BE64" s="31">
        <f t="shared" si="23"/>
        <v>-18.649999999999999</v>
      </c>
      <c r="BF64" s="31">
        <f t="shared" si="23"/>
        <v>-2.71</v>
      </c>
      <c r="BG64" s="31">
        <f t="shared" si="23"/>
        <v>0</v>
      </c>
      <c r="BH64" s="31">
        <f t="shared" si="23"/>
        <v>0</v>
      </c>
      <c r="BI64" s="31">
        <f t="shared" si="23"/>
        <v>0</v>
      </c>
      <c r="BJ64" s="31">
        <f t="shared" si="23"/>
        <v>-43.61</v>
      </c>
      <c r="BK64" s="31">
        <f t="shared" si="23"/>
        <v>-5.4</v>
      </c>
      <c r="BL64" s="31">
        <f t="shared" si="23"/>
        <v>-14.68</v>
      </c>
      <c r="BM64" s="6">
        <f t="shared" ref="BM64:BX85" ca="1" si="39">VLOOKUP($C64,LossFactorLookup,3,FALSE)</f>
        <v>8.3000000000000001E-3</v>
      </c>
      <c r="BN64" s="6">
        <f t="shared" ca="1" si="39"/>
        <v>8.3000000000000001E-3</v>
      </c>
      <c r="BO64" s="6">
        <f t="shared" ca="1" si="39"/>
        <v>8.3000000000000001E-3</v>
      </c>
      <c r="BP64" s="6">
        <f t="shared" ca="1" si="39"/>
        <v>8.3000000000000001E-3</v>
      </c>
      <c r="BQ64" s="6">
        <f t="shared" ca="1" si="39"/>
        <v>8.3000000000000001E-3</v>
      </c>
      <c r="BR64" s="6">
        <f t="shared" ca="1" si="39"/>
        <v>8.3000000000000001E-3</v>
      </c>
      <c r="BS64" s="6">
        <f t="shared" ca="1" si="39"/>
        <v>8.3000000000000001E-3</v>
      </c>
      <c r="BT64" s="6">
        <f t="shared" ca="1" si="39"/>
        <v>8.3000000000000001E-3</v>
      </c>
      <c r="BU64" s="6">
        <f t="shared" ca="1" si="39"/>
        <v>8.3000000000000001E-3</v>
      </c>
      <c r="BV64" s="6">
        <f t="shared" ca="1" si="39"/>
        <v>8.3000000000000001E-3</v>
      </c>
      <c r="BW64" s="6">
        <f t="shared" ca="1" si="39"/>
        <v>8.3000000000000001E-3</v>
      </c>
      <c r="BX64" s="6">
        <f t="shared" ca="1" si="39"/>
        <v>8.3000000000000001E-3</v>
      </c>
      <c r="BY64" s="31">
        <f t="shared" ca="1" si="31"/>
        <v>0</v>
      </c>
      <c r="BZ64" s="31">
        <f t="shared" ca="1" si="31"/>
        <v>0</v>
      </c>
      <c r="CA64" s="31">
        <f t="shared" ca="1" si="31"/>
        <v>804.58</v>
      </c>
      <c r="CB64" s="31">
        <f t="shared" ca="1" si="31"/>
        <v>362.89</v>
      </c>
      <c r="CC64" s="31">
        <f t="shared" ca="1" si="31"/>
        <v>386.93</v>
      </c>
      <c r="CD64" s="31">
        <f t="shared" ca="1" si="31"/>
        <v>56.15</v>
      </c>
      <c r="CE64" s="31">
        <f t="shared" ca="1" si="30"/>
        <v>83.85</v>
      </c>
      <c r="CF64" s="31">
        <f t="shared" ca="1" si="30"/>
        <v>191.63</v>
      </c>
      <c r="CG64" s="31">
        <f t="shared" ca="1" si="30"/>
        <v>118.93</v>
      </c>
      <c r="CH64" s="31">
        <f t="shared" ca="1" si="30"/>
        <v>301.63</v>
      </c>
      <c r="CI64" s="31">
        <f t="shared" ca="1" si="30"/>
        <v>37.380000000000003</v>
      </c>
      <c r="CJ64" s="31">
        <f t="shared" ca="1" si="30"/>
        <v>101.57</v>
      </c>
      <c r="CK64" s="32">
        <f t="shared" ca="1" si="28"/>
        <v>0</v>
      </c>
      <c r="CL64" s="32">
        <f t="shared" ca="1" si="28"/>
        <v>0</v>
      </c>
      <c r="CM64" s="32">
        <f t="shared" ca="1" si="28"/>
        <v>242.34</v>
      </c>
      <c r="CN64" s="32">
        <f t="shared" ca="1" si="25"/>
        <v>109.3</v>
      </c>
      <c r="CO64" s="32">
        <f t="shared" ca="1" si="25"/>
        <v>116.54</v>
      </c>
      <c r="CP64" s="32">
        <f t="shared" ca="1" si="25"/>
        <v>16.91</v>
      </c>
      <c r="CQ64" s="32">
        <f t="shared" ca="1" si="25"/>
        <v>25.26</v>
      </c>
      <c r="CR64" s="32">
        <f t="shared" ca="1" si="25"/>
        <v>57.72</v>
      </c>
      <c r="CS64" s="32">
        <f t="shared" ca="1" si="25"/>
        <v>35.82</v>
      </c>
      <c r="CT64" s="32">
        <f t="shared" ca="1" si="25"/>
        <v>90.85</v>
      </c>
      <c r="CU64" s="32">
        <f t="shared" ca="1" si="25"/>
        <v>11.26</v>
      </c>
      <c r="CV64" s="32">
        <f t="shared" ca="1" si="25"/>
        <v>30.59</v>
      </c>
      <c r="CW64" s="31">
        <f t="shared" ca="1" si="29"/>
        <v>0</v>
      </c>
      <c r="CX64" s="31">
        <f t="shared" ca="1" si="29"/>
        <v>0</v>
      </c>
      <c r="CY64" s="31">
        <f t="shared" ca="1" si="29"/>
        <v>58.160000000000039</v>
      </c>
      <c r="CZ64" s="31">
        <f t="shared" ca="1" si="26"/>
        <v>30.600000000000012</v>
      </c>
      <c r="DA64" s="31">
        <f t="shared" ca="1" si="26"/>
        <v>32.630000000000017</v>
      </c>
      <c r="DB64" s="31">
        <f t="shared" ca="1" si="26"/>
        <v>4.7400000000000011</v>
      </c>
      <c r="DC64" s="31">
        <f t="shared" ca="1" si="26"/>
        <v>3.0400000000000063</v>
      </c>
      <c r="DD64" s="31">
        <f t="shared" ca="1" si="26"/>
        <v>6.9300000000000068</v>
      </c>
      <c r="DE64" s="31">
        <f t="shared" ca="1" si="26"/>
        <v>4.3000000000000114</v>
      </c>
      <c r="DF64" s="31">
        <f t="shared" ca="1" si="26"/>
        <v>54.500000000000043</v>
      </c>
      <c r="DG64" s="31">
        <f t="shared" ca="1" si="26"/>
        <v>6.76</v>
      </c>
      <c r="DH64" s="31">
        <f t="shared" ca="1" si="26"/>
        <v>18.349999999999987</v>
      </c>
      <c r="DI64" s="32">
        <f t="shared" ca="1" si="36"/>
        <v>0</v>
      </c>
      <c r="DJ64" s="32">
        <f t="shared" ca="1" si="36"/>
        <v>0</v>
      </c>
      <c r="DK64" s="32">
        <f t="shared" ca="1" si="36"/>
        <v>2.91</v>
      </c>
      <c r="DL64" s="32">
        <f t="shared" ca="1" si="32"/>
        <v>1.53</v>
      </c>
      <c r="DM64" s="32">
        <f t="shared" ca="1" si="32"/>
        <v>1.63</v>
      </c>
      <c r="DN64" s="32">
        <f t="shared" ca="1" si="32"/>
        <v>0.24</v>
      </c>
      <c r="DO64" s="32">
        <f t="shared" ca="1" si="32"/>
        <v>0.15</v>
      </c>
      <c r="DP64" s="32">
        <f t="shared" ca="1" si="32"/>
        <v>0.35</v>
      </c>
      <c r="DQ64" s="32">
        <f t="shared" ca="1" si="32"/>
        <v>0.22</v>
      </c>
      <c r="DR64" s="32">
        <f t="shared" ca="1" si="32"/>
        <v>2.73</v>
      </c>
      <c r="DS64" s="32">
        <f t="shared" ca="1" si="32"/>
        <v>0.34</v>
      </c>
      <c r="DT64" s="32">
        <f t="shared" ca="1" si="32"/>
        <v>0.92</v>
      </c>
      <c r="DU64" s="31">
        <f t="shared" ca="1" si="37"/>
        <v>0</v>
      </c>
      <c r="DV64" s="31">
        <f t="shared" ca="1" si="37"/>
        <v>0</v>
      </c>
      <c r="DW64" s="31">
        <f t="shared" ca="1" si="37"/>
        <v>18.48</v>
      </c>
      <c r="DX64" s="31">
        <f t="shared" ca="1" si="33"/>
        <v>9.66</v>
      </c>
      <c r="DY64" s="31">
        <f t="shared" ca="1" si="33"/>
        <v>10.25</v>
      </c>
      <c r="DZ64" s="31">
        <f t="shared" ca="1" si="33"/>
        <v>1.48</v>
      </c>
      <c r="EA64" s="31">
        <f t="shared" ca="1" si="33"/>
        <v>0.94</v>
      </c>
      <c r="EB64" s="31">
        <f t="shared" ca="1" si="33"/>
        <v>2.14</v>
      </c>
      <c r="EC64" s="31">
        <f t="shared" ca="1" si="33"/>
        <v>1.32</v>
      </c>
      <c r="ED64" s="31">
        <f t="shared" ca="1" si="33"/>
        <v>16.670000000000002</v>
      </c>
      <c r="EE64" s="31">
        <f t="shared" ca="1" si="33"/>
        <v>2.06</v>
      </c>
      <c r="EF64" s="31">
        <f t="shared" ca="1" si="33"/>
        <v>5.55</v>
      </c>
      <c r="EG64" s="32">
        <f t="shared" ca="1" si="38"/>
        <v>0</v>
      </c>
      <c r="EH64" s="32">
        <f t="shared" ca="1" si="38"/>
        <v>0</v>
      </c>
      <c r="EI64" s="32">
        <f t="shared" ca="1" si="38"/>
        <v>79.55000000000004</v>
      </c>
      <c r="EJ64" s="32">
        <f t="shared" ca="1" si="34"/>
        <v>41.790000000000006</v>
      </c>
      <c r="EK64" s="32">
        <f t="shared" ca="1" si="34"/>
        <v>44.510000000000019</v>
      </c>
      <c r="EL64" s="32">
        <f t="shared" ca="1" si="34"/>
        <v>6.4600000000000009</v>
      </c>
      <c r="EM64" s="32">
        <f t="shared" ca="1" si="34"/>
        <v>4.1300000000000061</v>
      </c>
      <c r="EN64" s="32">
        <f t="shared" ca="1" si="34"/>
        <v>9.420000000000007</v>
      </c>
      <c r="EO64" s="32">
        <f t="shared" ca="1" si="34"/>
        <v>5.8400000000000114</v>
      </c>
      <c r="EP64" s="32">
        <f t="shared" ca="1" si="34"/>
        <v>73.900000000000034</v>
      </c>
      <c r="EQ64" s="32">
        <f t="shared" ca="1" si="34"/>
        <v>9.16</v>
      </c>
      <c r="ER64" s="32">
        <f t="shared" ca="1" si="34"/>
        <v>24.81999999999999</v>
      </c>
    </row>
    <row r="65" spans="1:148">
      <c r="A65" t="s">
        <v>449</v>
      </c>
      <c r="B65" s="1" t="s">
        <v>106</v>
      </c>
      <c r="C65" t="str">
        <f t="shared" ca="1" si="1"/>
        <v>FNG1</v>
      </c>
      <c r="D65" t="str">
        <f t="shared" ca="1" si="2"/>
        <v>Fort Nelson</v>
      </c>
      <c r="E65" s="51">
        <v>13496.8807</v>
      </c>
      <c r="F65" s="51">
        <v>10856.058000000001</v>
      </c>
      <c r="G65" s="51">
        <v>12112.0028</v>
      </c>
      <c r="H65" s="51">
        <v>13435.8946</v>
      </c>
      <c r="I65" s="51">
        <v>5421.4260999999997</v>
      </c>
      <c r="J65" s="51">
        <v>12845.6623</v>
      </c>
      <c r="K65" s="51">
        <v>12813.437599999999</v>
      </c>
      <c r="L65" s="51">
        <v>14468.07984</v>
      </c>
      <c r="M65" s="51">
        <v>11274.74928</v>
      </c>
      <c r="N65" s="51">
        <v>12554.352000000001</v>
      </c>
      <c r="O65" s="51">
        <v>9230.0899200000003</v>
      </c>
      <c r="P65" s="51">
        <v>8974.6526400000002</v>
      </c>
      <c r="Q65" s="32">
        <v>1502005.89</v>
      </c>
      <c r="R65" s="32">
        <v>578331.04</v>
      </c>
      <c r="S65" s="32">
        <v>538424.36</v>
      </c>
      <c r="T65" s="32">
        <v>426429.33</v>
      </c>
      <c r="U65" s="32">
        <v>150159.41</v>
      </c>
      <c r="V65" s="32">
        <v>429258.43</v>
      </c>
      <c r="W65" s="32">
        <v>515949.35</v>
      </c>
      <c r="X65" s="32">
        <v>479827.79</v>
      </c>
      <c r="Y65" s="32">
        <v>667616.77</v>
      </c>
      <c r="Z65" s="32">
        <v>430020.3</v>
      </c>
      <c r="AA65" s="32">
        <v>451070.08</v>
      </c>
      <c r="AB65" s="32">
        <v>514268.51</v>
      </c>
      <c r="AC65" s="2">
        <v>7.54</v>
      </c>
      <c r="AD65" s="2">
        <v>7.54</v>
      </c>
      <c r="AE65" s="2">
        <v>7.54</v>
      </c>
      <c r="AF65" s="2">
        <v>7.54</v>
      </c>
      <c r="AG65" s="2">
        <v>7.54</v>
      </c>
      <c r="AH65" s="2">
        <v>7.54</v>
      </c>
      <c r="AI65" s="2">
        <v>7.54</v>
      </c>
      <c r="AJ65" s="2">
        <v>0</v>
      </c>
      <c r="AK65" s="2">
        <v>7.54</v>
      </c>
      <c r="AL65" s="2">
        <v>7.27</v>
      </c>
      <c r="AM65" s="2">
        <v>7.27</v>
      </c>
      <c r="AN65" s="2">
        <v>7.27</v>
      </c>
      <c r="AO65" s="33">
        <v>113251.24</v>
      </c>
      <c r="AP65" s="33">
        <v>43606.16</v>
      </c>
      <c r="AQ65" s="33">
        <v>40597.199999999997</v>
      </c>
      <c r="AR65" s="33">
        <v>32152.77</v>
      </c>
      <c r="AS65" s="33">
        <v>11322.02</v>
      </c>
      <c r="AT65" s="33">
        <v>32366.09</v>
      </c>
      <c r="AU65" s="33">
        <v>38902.58</v>
      </c>
      <c r="AV65" s="33">
        <v>0</v>
      </c>
      <c r="AW65" s="33">
        <v>50338.3</v>
      </c>
      <c r="AX65" s="33">
        <v>31262.48</v>
      </c>
      <c r="AY65" s="33">
        <v>32792.800000000003</v>
      </c>
      <c r="AZ65" s="33">
        <v>37387.32</v>
      </c>
      <c r="BA65" s="31">
        <f t="shared" si="27"/>
        <v>-450.6</v>
      </c>
      <c r="BB65" s="31">
        <f t="shared" si="27"/>
        <v>-173.5</v>
      </c>
      <c r="BC65" s="31">
        <f t="shared" si="27"/>
        <v>-161.53</v>
      </c>
      <c r="BD65" s="31">
        <f t="shared" si="23"/>
        <v>-170.57</v>
      </c>
      <c r="BE65" s="31">
        <f t="shared" si="23"/>
        <v>-60.06</v>
      </c>
      <c r="BF65" s="31">
        <f t="shared" si="23"/>
        <v>-171.7</v>
      </c>
      <c r="BG65" s="31">
        <f t="shared" si="23"/>
        <v>0</v>
      </c>
      <c r="BH65" s="31">
        <f t="shared" si="23"/>
        <v>0</v>
      </c>
      <c r="BI65" s="31">
        <f t="shared" si="23"/>
        <v>0</v>
      </c>
      <c r="BJ65" s="31">
        <f t="shared" si="23"/>
        <v>-516.02</v>
      </c>
      <c r="BK65" s="31">
        <f t="shared" si="23"/>
        <v>-541.28</v>
      </c>
      <c r="BL65" s="31">
        <f t="shared" si="23"/>
        <v>-617.12</v>
      </c>
      <c r="BM65" s="6">
        <f t="shared" ca="1" si="39"/>
        <v>-0.12</v>
      </c>
      <c r="BN65" s="6">
        <f t="shared" ca="1" si="39"/>
        <v>-0.12</v>
      </c>
      <c r="BO65" s="6">
        <f t="shared" ca="1" si="39"/>
        <v>-0.12</v>
      </c>
      <c r="BP65" s="6">
        <f t="shared" ca="1" si="39"/>
        <v>-0.12</v>
      </c>
      <c r="BQ65" s="6">
        <f t="shared" ca="1" si="39"/>
        <v>-0.12</v>
      </c>
      <c r="BR65" s="6">
        <f t="shared" ca="1" si="39"/>
        <v>-0.12</v>
      </c>
      <c r="BS65" s="6">
        <f t="shared" ca="1" si="39"/>
        <v>-0.12</v>
      </c>
      <c r="BT65" s="6">
        <f t="shared" ca="1" si="39"/>
        <v>-0.12</v>
      </c>
      <c r="BU65" s="6">
        <f t="shared" ca="1" si="39"/>
        <v>-0.12</v>
      </c>
      <c r="BV65" s="6">
        <f t="shared" ca="1" si="39"/>
        <v>-0.12</v>
      </c>
      <c r="BW65" s="6">
        <f t="shared" ca="1" si="39"/>
        <v>-0.12</v>
      </c>
      <c r="BX65" s="6">
        <f t="shared" ca="1" si="39"/>
        <v>-0.12</v>
      </c>
      <c r="BY65" s="31">
        <f t="shared" ca="1" si="31"/>
        <v>-180240.71</v>
      </c>
      <c r="BZ65" s="31">
        <f t="shared" ca="1" si="31"/>
        <v>-69399.72</v>
      </c>
      <c r="CA65" s="31">
        <f t="shared" ca="1" si="31"/>
        <v>-64610.92</v>
      </c>
      <c r="CB65" s="31">
        <f t="shared" ca="1" si="31"/>
        <v>-51171.519999999997</v>
      </c>
      <c r="CC65" s="31">
        <f t="shared" ca="1" si="31"/>
        <v>-18019.13</v>
      </c>
      <c r="CD65" s="31">
        <f t="shared" ca="1" si="31"/>
        <v>-51511.01</v>
      </c>
      <c r="CE65" s="31">
        <f t="shared" ca="1" si="30"/>
        <v>-61913.919999999998</v>
      </c>
      <c r="CF65" s="31">
        <f t="shared" ca="1" si="30"/>
        <v>-57579.33</v>
      </c>
      <c r="CG65" s="31">
        <f t="shared" ca="1" si="30"/>
        <v>-80114.009999999995</v>
      </c>
      <c r="CH65" s="31">
        <f t="shared" ca="1" si="30"/>
        <v>-51602.44</v>
      </c>
      <c r="CI65" s="31">
        <f t="shared" ca="1" si="30"/>
        <v>-54128.41</v>
      </c>
      <c r="CJ65" s="31">
        <f t="shared" ca="1" si="30"/>
        <v>-61712.22</v>
      </c>
      <c r="CK65" s="32">
        <f t="shared" ca="1" si="28"/>
        <v>3755.01</v>
      </c>
      <c r="CL65" s="32">
        <f t="shared" ca="1" si="28"/>
        <v>1445.83</v>
      </c>
      <c r="CM65" s="32">
        <f t="shared" ca="1" si="28"/>
        <v>1346.06</v>
      </c>
      <c r="CN65" s="32">
        <f t="shared" ca="1" si="25"/>
        <v>1066.07</v>
      </c>
      <c r="CO65" s="32">
        <f t="shared" ca="1" si="25"/>
        <v>375.4</v>
      </c>
      <c r="CP65" s="32">
        <f t="shared" ca="1" si="25"/>
        <v>1073.1500000000001</v>
      </c>
      <c r="CQ65" s="32">
        <f t="shared" ca="1" si="25"/>
        <v>1289.8699999999999</v>
      </c>
      <c r="CR65" s="32">
        <f t="shared" ca="1" si="25"/>
        <v>1199.57</v>
      </c>
      <c r="CS65" s="32">
        <f t="shared" ca="1" si="25"/>
        <v>1669.04</v>
      </c>
      <c r="CT65" s="32">
        <f t="shared" ca="1" si="25"/>
        <v>1075.05</v>
      </c>
      <c r="CU65" s="32">
        <f t="shared" ca="1" si="25"/>
        <v>1127.68</v>
      </c>
      <c r="CV65" s="32">
        <f t="shared" ca="1" si="25"/>
        <v>1285.67</v>
      </c>
      <c r="CW65" s="31">
        <f t="shared" ca="1" si="29"/>
        <v>-289286.34000000003</v>
      </c>
      <c r="CX65" s="31">
        <f t="shared" ca="1" si="29"/>
        <v>-111386.55</v>
      </c>
      <c r="CY65" s="31">
        <f t="shared" ca="1" si="29"/>
        <v>-103700.53</v>
      </c>
      <c r="CZ65" s="31">
        <f t="shared" ca="1" si="26"/>
        <v>-82087.649999999994</v>
      </c>
      <c r="DA65" s="31">
        <f t="shared" ca="1" si="26"/>
        <v>-28905.69</v>
      </c>
      <c r="DB65" s="31">
        <f t="shared" ca="1" si="26"/>
        <v>-82632.25</v>
      </c>
      <c r="DC65" s="31">
        <f t="shared" ca="1" si="26"/>
        <v>-99526.63</v>
      </c>
      <c r="DD65" s="31">
        <f t="shared" ca="1" si="26"/>
        <v>-56379.76</v>
      </c>
      <c r="DE65" s="31">
        <f t="shared" ca="1" si="26"/>
        <v>-128783.27</v>
      </c>
      <c r="DF65" s="31">
        <f t="shared" ca="1" si="26"/>
        <v>-81273.849999999991</v>
      </c>
      <c r="DG65" s="31">
        <f t="shared" ca="1" si="26"/>
        <v>-85252.25</v>
      </c>
      <c r="DH65" s="31">
        <f t="shared" ca="1" si="26"/>
        <v>-97196.75</v>
      </c>
      <c r="DI65" s="32">
        <f t="shared" ca="1" si="36"/>
        <v>-14464.32</v>
      </c>
      <c r="DJ65" s="32">
        <f t="shared" ca="1" si="36"/>
        <v>-5569.33</v>
      </c>
      <c r="DK65" s="32">
        <f t="shared" ca="1" si="36"/>
        <v>-5185.03</v>
      </c>
      <c r="DL65" s="32">
        <f t="shared" ca="1" si="32"/>
        <v>-4104.38</v>
      </c>
      <c r="DM65" s="32">
        <f t="shared" ca="1" si="32"/>
        <v>-1445.28</v>
      </c>
      <c r="DN65" s="32">
        <f t="shared" ca="1" si="32"/>
        <v>-4131.6099999999997</v>
      </c>
      <c r="DO65" s="32">
        <f t="shared" ca="1" si="32"/>
        <v>-4976.33</v>
      </c>
      <c r="DP65" s="32">
        <f t="shared" ca="1" si="32"/>
        <v>-2818.99</v>
      </c>
      <c r="DQ65" s="32">
        <f t="shared" ca="1" si="32"/>
        <v>-6439.16</v>
      </c>
      <c r="DR65" s="32">
        <f t="shared" ca="1" si="32"/>
        <v>-4063.69</v>
      </c>
      <c r="DS65" s="32">
        <f t="shared" ca="1" si="32"/>
        <v>-4262.6099999999997</v>
      </c>
      <c r="DT65" s="32">
        <f t="shared" ca="1" si="32"/>
        <v>-4859.84</v>
      </c>
      <c r="DU65" s="31">
        <f t="shared" ca="1" si="37"/>
        <v>-93199.43</v>
      </c>
      <c r="DV65" s="31">
        <f t="shared" ca="1" si="37"/>
        <v>-35625.269999999997</v>
      </c>
      <c r="DW65" s="31">
        <f t="shared" ca="1" si="37"/>
        <v>-32948.25</v>
      </c>
      <c r="DX65" s="31">
        <f t="shared" ca="1" si="33"/>
        <v>-25924.43</v>
      </c>
      <c r="DY65" s="31">
        <f t="shared" ca="1" si="33"/>
        <v>-9081.31</v>
      </c>
      <c r="DZ65" s="31">
        <f t="shared" ca="1" si="33"/>
        <v>-25820.23</v>
      </c>
      <c r="EA65" s="31">
        <f t="shared" ca="1" si="33"/>
        <v>-30935.64</v>
      </c>
      <c r="EB65" s="31">
        <f t="shared" ca="1" si="33"/>
        <v>-17428.62</v>
      </c>
      <c r="EC65" s="31">
        <f t="shared" ca="1" si="33"/>
        <v>-39591.9</v>
      </c>
      <c r="ED65" s="31">
        <f t="shared" ca="1" si="33"/>
        <v>-24852.46</v>
      </c>
      <c r="EE65" s="31">
        <f t="shared" ca="1" si="33"/>
        <v>-25924.19</v>
      </c>
      <c r="EF65" s="31">
        <f t="shared" ca="1" si="33"/>
        <v>-29396.59</v>
      </c>
      <c r="EG65" s="32">
        <f t="shared" ca="1" si="38"/>
        <v>-396950.09</v>
      </c>
      <c r="EH65" s="32">
        <f t="shared" ca="1" si="38"/>
        <v>-152581.15</v>
      </c>
      <c r="EI65" s="32">
        <f t="shared" ca="1" si="38"/>
        <v>-141833.81</v>
      </c>
      <c r="EJ65" s="32">
        <f t="shared" ca="1" si="34"/>
        <v>-112116.45999999999</v>
      </c>
      <c r="EK65" s="32">
        <f t="shared" ca="1" si="34"/>
        <v>-39432.28</v>
      </c>
      <c r="EL65" s="32">
        <f t="shared" ca="1" si="34"/>
        <v>-112584.09</v>
      </c>
      <c r="EM65" s="32">
        <f t="shared" ca="1" si="34"/>
        <v>-135438.6</v>
      </c>
      <c r="EN65" s="32">
        <f t="shared" ca="1" si="34"/>
        <v>-76627.37</v>
      </c>
      <c r="EO65" s="32">
        <f t="shared" ca="1" si="34"/>
        <v>-174814.33</v>
      </c>
      <c r="EP65" s="32">
        <f t="shared" ca="1" si="34"/>
        <v>-110190</v>
      </c>
      <c r="EQ65" s="32">
        <f t="shared" ca="1" si="34"/>
        <v>-115439.05</v>
      </c>
      <c r="ER65" s="32">
        <f t="shared" ca="1" si="34"/>
        <v>-131453.18</v>
      </c>
    </row>
    <row r="66" spans="1:148">
      <c r="A66" t="s">
        <v>436</v>
      </c>
      <c r="B66" s="1" t="s">
        <v>127</v>
      </c>
      <c r="C66" t="str">
        <f t="shared" ca="1" si="1"/>
        <v>GHO</v>
      </c>
      <c r="D66" t="str">
        <f t="shared" ca="1" si="2"/>
        <v>Ghost Hydro Facility</v>
      </c>
      <c r="E66" s="51">
        <v>11811.5286</v>
      </c>
      <c r="F66" s="51">
        <v>9599.4637000000002</v>
      </c>
      <c r="G66" s="51">
        <v>10187.3249</v>
      </c>
      <c r="H66" s="51">
        <v>7822.0252</v>
      </c>
      <c r="I66" s="51">
        <v>8771.4986000000008</v>
      </c>
      <c r="J66" s="51">
        <v>23259.309600000001</v>
      </c>
      <c r="K66" s="51">
        <v>20072.651399999999</v>
      </c>
      <c r="L66" s="51">
        <v>17673.164167999999</v>
      </c>
      <c r="M66" s="51">
        <v>12838.366955400001</v>
      </c>
      <c r="N66" s="51">
        <v>9905.1492223999994</v>
      </c>
      <c r="O66" s="51">
        <v>9645.7467226000008</v>
      </c>
      <c r="P66" s="51">
        <v>9629.9381383</v>
      </c>
      <c r="Q66" s="32">
        <v>1425697.52</v>
      </c>
      <c r="R66" s="32">
        <v>552486.80000000005</v>
      </c>
      <c r="S66" s="32">
        <v>493052.22</v>
      </c>
      <c r="T66" s="32">
        <v>305795.20000000001</v>
      </c>
      <c r="U66" s="32">
        <v>335460.65000000002</v>
      </c>
      <c r="V66" s="32">
        <v>885772.37</v>
      </c>
      <c r="W66" s="32">
        <v>972135.19</v>
      </c>
      <c r="X66" s="32">
        <v>716353</v>
      </c>
      <c r="Y66" s="32">
        <v>1455318.51</v>
      </c>
      <c r="Z66" s="32">
        <v>395476.55</v>
      </c>
      <c r="AA66" s="32">
        <v>613014.74</v>
      </c>
      <c r="AB66" s="32">
        <v>639795.18999999994</v>
      </c>
      <c r="AC66" s="2">
        <v>-1.53</v>
      </c>
      <c r="AD66" s="2">
        <v>-1.53</v>
      </c>
      <c r="AE66" s="2">
        <v>-1.53</v>
      </c>
      <c r="AF66" s="2">
        <v>-1.53</v>
      </c>
      <c r="AG66" s="2">
        <v>-1.53</v>
      </c>
      <c r="AH66" s="2">
        <v>-1.53</v>
      </c>
      <c r="AI66" s="2">
        <v>-1.53</v>
      </c>
      <c r="AJ66" s="2">
        <v>-1.53</v>
      </c>
      <c r="AK66" s="2">
        <v>-1.53</v>
      </c>
      <c r="AL66" s="2">
        <v>-1.53</v>
      </c>
      <c r="AM66" s="2">
        <v>-1.53</v>
      </c>
      <c r="AN66" s="2">
        <v>-1.53</v>
      </c>
      <c r="AO66" s="33">
        <v>-21813.17</v>
      </c>
      <c r="AP66" s="33">
        <v>-8453.0499999999993</v>
      </c>
      <c r="AQ66" s="33">
        <v>-7543.7</v>
      </c>
      <c r="AR66" s="33">
        <v>-4678.67</v>
      </c>
      <c r="AS66" s="33">
        <v>-5132.55</v>
      </c>
      <c r="AT66" s="33">
        <v>-13552.32</v>
      </c>
      <c r="AU66" s="33">
        <v>-14873.67</v>
      </c>
      <c r="AV66" s="33">
        <v>-10960.2</v>
      </c>
      <c r="AW66" s="33">
        <v>-22266.37</v>
      </c>
      <c r="AX66" s="33">
        <v>-6050.79</v>
      </c>
      <c r="AY66" s="33">
        <v>-9379.1299999999992</v>
      </c>
      <c r="AZ66" s="33">
        <v>-9788.8700000000008</v>
      </c>
      <c r="BA66" s="31">
        <f t="shared" si="27"/>
        <v>-427.71</v>
      </c>
      <c r="BB66" s="31">
        <f t="shared" si="27"/>
        <v>-165.75</v>
      </c>
      <c r="BC66" s="31">
        <f t="shared" si="27"/>
        <v>-147.91999999999999</v>
      </c>
      <c r="BD66" s="31">
        <f t="shared" si="23"/>
        <v>-122.32</v>
      </c>
      <c r="BE66" s="31">
        <f t="shared" si="23"/>
        <v>-134.18</v>
      </c>
      <c r="BF66" s="31">
        <f t="shared" si="23"/>
        <v>-354.31</v>
      </c>
      <c r="BG66" s="31">
        <f t="shared" si="23"/>
        <v>0</v>
      </c>
      <c r="BH66" s="31">
        <f t="shared" si="23"/>
        <v>0</v>
      </c>
      <c r="BI66" s="31">
        <f t="shared" si="23"/>
        <v>0</v>
      </c>
      <c r="BJ66" s="31">
        <f t="shared" si="23"/>
        <v>-474.57</v>
      </c>
      <c r="BK66" s="31">
        <f t="shared" si="23"/>
        <v>-735.62</v>
      </c>
      <c r="BL66" s="31">
        <f t="shared" si="23"/>
        <v>-767.75</v>
      </c>
      <c r="BM66" s="6">
        <f t="shared" ca="1" si="39"/>
        <v>-5.5100000000000003E-2</v>
      </c>
      <c r="BN66" s="6">
        <f t="shared" ca="1" si="39"/>
        <v>-5.5100000000000003E-2</v>
      </c>
      <c r="BO66" s="6">
        <f t="shared" ca="1" si="39"/>
        <v>-5.5100000000000003E-2</v>
      </c>
      <c r="BP66" s="6">
        <f t="shared" ca="1" si="39"/>
        <v>-5.5100000000000003E-2</v>
      </c>
      <c r="BQ66" s="6">
        <f t="shared" ca="1" si="39"/>
        <v>-5.5100000000000003E-2</v>
      </c>
      <c r="BR66" s="6">
        <f t="shared" ca="1" si="39"/>
        <v>-5.5100000000000003E-2</v>
      </c>
      <c r="BS66" s="6">
        <f t="shared" ca="1" si="39"/>
        <v>-5.5100000000000003E-2</v>
      </c>
      <c r="BT66" s="6">
        <f t="shared" ca="1" si="39"/>
        <v>-5.5100000000000003E-2</v>
      </c>
      <c r="BU66" s="6">
        <f t="shared" ca="1" si="39"/>
        <v>-5.5100000000000003E-2</v>
      </c>
      <c r="BV66" s="6">
        <f t="shared" ca="1" si="39"/>
        <v>-5.5100000000000003E-2</v>
      </c>
      <c r="BW66" s="6">
        <f t="shared" ca="1" si="39"/>
        <v>-5.5100000000000003E-2</v>
      </c>
      <c r="BX66" s="6">
        <f t="shared" ca="1" si="39"/>
        <v>-5.5100000000000003E-2</v>
      </c>
      <c r="BY66" s="31">
        <f t="shared" ca="1" si="31"/>
        <v>-78555.929999999993</v>
      </c>
      <c r="BZ66" s="31">
        <f t="shared" ca="1" si="31"/>
        <v>-30442.02</v>
      </c>
      <c r="CA66" s="31">
        <f t="shared" ca="1" si="31"/>
        <v>-27167.18</v>
      </c>
      <c r="CB66" s="31">
        <f t="shared" ca="1" si="31"/>
        <v>-16849.32</v>
      </c>
      <c r="CC66" s="31">
        <f t="shared" ca="1" si="31"/>
        <v>-18483.88</v>
      </c>
      <c r="CD66" s="31">
        <f t="shared" ca="1" si="31"/>
        <v>-48806.06</v>
      </c>
      <c r="CE66" s="31">
        <f t="shared" ca="1" si="30"/>
        <v>-53564.65</v>
      </c>
      <c r="CF66" s="31">
        <f t="shared" ca="1" si="30"/>
        <v>-39471.050000000003</v>
      </c>
      <c r="CG66" s="31">
        <f t="shared" ca="1" si="30"/>
        <v>-80188.05</v>
      </c>
      <c r="CH66" s="31">
        <f t="shared" ca="1" si="30"/>
        <v>-21790.76</v>
      </c>
      <c r="CI66" s="31">
        <f t="shared" ca="1" si="30"/>
        <v>-33777.11</v>
      </c>
      <c r="CJ66" s="31">
        <f t="shared" ca="1" si="30"/>
        <v>-35252.71</v>
      </c>
      <c r="CK66" s="32">
        <f t="shared" ca="1" si="28"/>
        <v>3564.24</v>
      </c>
      <c r="CL66" s="32">
        <f t="shared" ca="1" si="28"/>
        <v>1381.22</v>
      </c>
      <c r="CM66" s="32">
        <f t="shared" ca="1" si="28"/>
        <v>1232.6300000000001</v>
      </c>
      <c r="CN66" s="32">
        <f t="shared" ca="1" si="25"/>
        <v>764.49</v>
      </c>
      <c r="CO66" s="32">
        <f t="shared" ca="1" si="25"/>
        <v>838.65</v>
      </c>
      <c r="CP66" s="32">
        <f t="shared" ca="1" si="25"/>
        <v>2214.4299999999998</v>
      </c>
      <c r="CQ66" s="32">
        <f t="shared" ca="1" si="25"/>
        <v>2430.34</v>
      </c>
      <c r="CR66" s="32">
        <f t="shared" ca="1" si="25"/>
        <v>1790.88</v>
      </c>
      <c r="CS66" s="32">
        <f t="shared" ca="1" si="25"/>
        <v>3638.3</v>
      </c>
      <c r="CT66" s="32">
        <f t="shared" ca="1" si="25"/>
        <v>988.69</v>
      </c>
      <c r="CU66" s="32">
        <f t="shared" ca="1" si="25"/>
        <v>1532.54</v>
      </c>
      <c r="CV66" s="32">
        <f t="shared" ca="1" si="25"/>
        <v>1599.49</v>
      </c>
      <c r="CW66" s="31">
        <f t="shared" ca="1" si="29"/>
        <v>-52750.80999999999</v>
      </c>
      <c r="CX66" s="31">
        <f t="shared" ca="1" si="29"/>
        <v>-20442</v>
      </c>
      <c r="CY66" s="31">
        <f t="shared" ca="1" si="29"/>
        <v>-18242.93</v>
      </c>
      <c r="CZ66" s="31">
        <f t="shared" ca="1" si="26"/>
        <v>-11283.84</v>
      </c>
      <c r="DA66" s="31">
        <f t="shared" ca="1" si="26"/>
        <v>-12378.5</v>
      </c>
      <c r="DB66" s="31">
        <f t="shared" ca="1" si="26"/>
        <v>-32684.999999999996</v>
      </c>
      <c r="DC66" s="31">
        <f t="shared" ca="1" si="26"/>
        <v>-36260.639999999999</v>
      </c>
      <c r="DD66" s="31">
        <f t="shared" ca="1" si="26"/>
        <v>-26719.970000000005</v>
      </c>
      <c r="DE66" s="31">
        <f t="shared" ca="1" si="26"/>
        <v>-54283.380000000005</v>
      </c>
      <c r="DF66" s="31">
        <f t="shared" ca="1" si="26"/>
        <v>-14276.71</v>
      </c>
      <c r="DG66" s="31">
        <f t="shared" ca="1" si="26"/>
        <v>-22129.820000000003</v>
      </c>
      <c r="DH66" s="31">
        <f t="shared" ca="1" si="26"/>
        <v>-23096.6</v>
      </c>
      <c r="DI66" s="32">
        <f t="shared" ca="1" si="36"/>
        <v>-2637.54</v>
      </c>
      <c r="DJ66" s="32">
        <f t="shared" ca="1" si="36"/>
        <v>-1022.1</v>
      </c>
      <c r="DK66" s="32">
        <f t="shared" ca="1" si="36"/>
        <v>-912.15</v>
      </c>
      <c r="DL66" s="32">
        <f t="shared" ca="1" si="32"/>
        <v>-564.19000000000005</v>
      </c>
      <c r="DM66" s="32">
        <f t="shared" ca="1" si="32"/>
        <v>-618.92999999999995</v>
      </c>
      <c r="DN66" s="32">
        <f t="shared" ca="1" si="32"/>
        <v>-1634.25</v>
      </c>
      <c r="DO66" s="32">
        <f t="shared" ca="1" si="32"/>
        <v>-1813.03</v>
      </c>
      <c r="DP66" s="32">
        <f t="shared" ca="1" si="32"/>
        <v>-1336</v>
      </c>
      <c r="DQ66" s="32">
        <f t="shared" ca="1" si="32"/>
        <v>-2714.17</v>
      </c>
      <c r="DR66" s="32">
        <f t="shared" ca="1" si="32"/>
        <v>-713.84</v>
      </c>
      <c r="DS66" s="32">
        <f t="shared" ca="1" si="32"/>
        <v>-1106.49</v>
      </c>
      <c r="DT66" s="32">
        <f t="shared" ca="1" si="32"/>
        <v>-1154.83</v>
      </c>
      <c r="DU66" s="31">
        <f t="shared" ca="1" si="37"/>
        <v>-16994.740000000002</v>
      </c>
      <c r="DV66" s="31">
        <f t="shared" ca="1" si="37"/>
        <v>-6538.06</v>
      </c>
      <c r="DW66" s="31">
        <f t="shared" ca="1" si="37"/>
        <v>-5796.23</v>
      </c>
      <c r="DX66" s="31">
        <f t="shared" ca="1" si="33"/>
        <v>-3563.59</v>
      </c>
      <c r="DY66" s="31">
        <f t="shared" ca="1" si="33"/>
        <v>-3888.96</v>
      </c>
      <c r="DZ66" s="31">
        <f t="shared" ca="1" si="33"/>
        <v>-10213.129999999999</v>
      </c>
      <c r="EA66" s="31">
        <f t="shared" ca="1" si="33"/>
        <v>-11270.81</v>
      </c>
      <c r="EB66" s="31">
        <f t="shared" ca="1" si="33"/>
        <v>-8259.92</v>
      </c>
      <c r="EC66" s="31">
        <f t="shared" ca="1" si="33"/>
        <v>-16688.36</v>
      </c>
      <c r="ED66" s="31">
        <f t="shared" ca="1" si="33"/>
        <v>-4365.63</v>
      </c>
      <c r="EE66" s="31">
        <f t="shared" ca="1" si="33"/>
        <v>-6729.41</v>
      </c>
      <c r="EF66" s="31">
        <f t="shared" ca="1" si="33"/>
        <v>-6985.43</v>
      </c>
      <c r="EG66" s="32">
        <f t="shared" ca="1" si="38"/>
        <v>-72383.09</v>
      </c>
      <c r="EH66" s="32">
        <f t="shared" ca="1" si="38"/>
        <v>-28002.16</v>
      </c>
      <c r="EI66" s="32">
        <f t="shared" ca="1" si="38"/>
        <v>-24951.31</v>
      </c>
      <c r="EJ66" s="32">
        <f t="shared" ca="1" si="34"/>
        <v>-15411.62</v>
      </c>
      <c r="EK66" s="32">
        <f t="shared" ca="1" si="34"/>
        <v>-16886.39</v>
      </c>
      <c r="EL66" s="32">
        <f t="shared" ca="1" si="34"/>
        <v>-44532.38</v>
      </c>
      <c r="EM66" s="32">
        <f t="shared" ca="1" si="34"/>
        <v>-49344.479999999996</v>
      </c>
      <c r="EN66" s="32">
        <f t="shared" ca="1" si="34"/>
        <v>-36315.890000000007</v>
      </c>
      <c r="EO66" s="32">
        <f t="shared" ca="1" si="34"/>
        <v>-73685.91</v>
      </c>
      <c r="EP66" s="32">
        <f t="shared" ca="1" si="34"/>
        <v>-19356.18</v>
      </c>
      <c r="EQ66" s="32">
        <f t="shared" ca="1" si="34"/>
        <v>-29965.720000000005</v>
      </c>
      <c r="ER66" s="32">
        <f t="shared" ca="1" si="34"/>
        <v>-31236.86</v>
      </c>
    </row>
    <row r="67" spans="1:148">
      <c r="A67" t="s">
        <v>450</v>
      </c>
      <c r="B67" s="1" t="s">
        <v>46</v>
      </c>
      <c r="C67" t="str">
        <f t="shared" ca="1" si="1"/>
        <v>GN1</v>
      </c>
      <c r="D67" t="str">
        <f t="shared" ca="1" si="2"/>
        <v>Genesee #1</v>
      </c>
      <c r="M67" s="51">
        <v>272422.7916</v>
      </c>
      <c r="N67" s="51">
        <v>265901.7622</v>
      </c>
      <c r="O67" s="51">
        <v>96644.176718999996</v>
      </c>
      <c r="P67" s="51">
        <v>255196.96586349999</v>
      </c>
      <c r="Q67" s="32"/>
      <c r="R67" s="32"/>
      <c r="S67" s="32"/>
      <c r="T67" s="32"/>
      <c r="U67" s="32"/>
      <c r="V67" s="32"/>
      <c r="W67" s="32"/>
      <c r="X67" s="32"/>
      <c r="Y67" s="32">
        <v>20022811.84</v>
      </c>
      <c r="Z67" s="32">
        <v>9271054.8300000001</v>
      </c>
      <c r="AA67" s="32">
        <v>3818072.45</v>
      </c>
      <c r="AB67" s="32">
        <v>13963860.470000001</v>
      </c>
      <c r="AK67" s="2">
        <v>5.72</v>
      </c>
      <c r="AL67" s="2">
        <v>5.72</v>
      </c>
      <c r="AM67" s="2">
        <v>5.72</v>
      </c>
      <c r="AN67" s="2">
        <v>5.72</v>
      </c>
      <c r="AO67" s="33"/>
      <c r="AP67" s="33"/>
      <c r="AQ67" s="33"/>
      <c r="AR67" s="33"/>
      <c r="AS67" s="33"/>
      <c r="AT67" s="33"/>
      <c r="AU67" s="33"/>
      <c r="AV67" s="33"/>
      <c r="AW67" s="33">
        <v>1145304.8400000001</v>
      </c>
      <c r="AX67" s="33">
        <v>530304.34</v>
      </c>
      <c r="AY67" s="33">
        <v>218393.74</v>
      </c>
      <c r="AZ67" s="33">
        <v>798732.82</v>
      </c>
      <c r="BA67" s="31">
        <f t="shared" si="27"/>
        <v>0</v>
      </c>
      <c r="BB67" s="31">
        <f t="shared" si="27"/>
        <v>0</v>
      </c>
      <c r="BC67" s="31">
        <f t="shared" si="27"/>
        <v>0</v>
      </c>
      <c r="BD67" s="31">
        <f t="shared" si="23"/>
        <v>0</v>
      </c>
      <c r="BE67" s="31">
        <f t="shared" si="23"/>
        <v>0</v>
      </c>
      <c r="BF67" s="31">
        <f t="shared" si="23"/>
        <v>0</v>
      </c>
      <c r="BG67" s="31">
        <f t="shared" si="23"/>
        <v>0</v>
      </c>
      <c r="BH67" s="31">
        <f t="shared" si="23"/>
        <v>0</v>
      </c>
      <c r="BI67" s="31">
        <f t="shared" si="23"/>
        <v>0</v>
      </c>
      <c r="BJ67" s="31">
        <f t="shared" si="23"/>
        <v>-11125.27</v>
      </c>
      <c r="BK67" s="31">
        <f t="shared" si="23"/>
        <v>-4581.6899999999996</v>
      </c>
      <c r="BL67" s="31">
        <f t="shared" si="23"/>
        <v>-16756.63</v>
      </c>
      <c r="BM67" s="6">
        <f t="shared" ca="1" si="39"/>
        <v>6.6100000000000006E-2</v>
      </c>
      <c r="BN67" s="6">
        <f t="shared" ca="1" si="39"/>
        <v>6.6100000000000006E-2</v>
      </c>
      <c r="BO67" s="6">
        <f t="shared" ca="1" si="39"/>
        <v>6.6100000000000006E-2</v>
      </c>
      <c r="BP67" s="6">
        <f t="shared" ca="1" si="39"/>
        <v>6.6100000000000006E-2</v>
      </c>
      <c r="BQ67" s="6">
        <f t="shared" ca="1" si="39"/>
        <v>6.6100000000000006E-2</v>
      </c>
      <c r="BR67" s="6">
        <f t="shared" ca="1" si="39"/>
        <v>6.6100000000000006E-2</v>
      </c>
      <c r="BS67" s="6">
        <f t="shared" ca="1" si="39"/>
        <v>6.6100000000000006E-2</v>
      </c>
      <c r="BT67" s="6">
        <f t="shared" ca="1" si="39"/>
        <v>6.6100000000000006E-2</v>
      </c>
      <c r="BU67" s="6">
        <f t="shared" ca="1" si="39"/>
        <v>6.6100000000000006E-2</v>
      </c>
      <c r="BV67" s="6">
        <f t="shared" ca="1" si="39"/>
        <v>6.6100000000000006E-2</v>
      </c>
      <c r="BW67" s="6">
        <f t="shared" ca="1" si="39"/>
        <v>6.6100000000000006E-2</v>
      </c>
      <c r="BX67" s="6">
        <f t="shared" ca="1" si="39"/>
        <v>6.6100000000000006E-2</v>
      </c>
      <c r="BY67" s="31">
        <f t="shared" ca="1" si="31"/>
        <v>0</v>
      </c>
      <c r="BZ67" s="31">
        <f t="shared" ca="1" si="31"/>
        <v>0</v>
      </c>
      <c r="CA67" s="31">
        <f t="shared" ca="1" si="31"/>
        <v>0</v>
      </c>
      <c r="CB67" s="31">
        <f t="shared" ca="1" si="31"/>
        <v>0</v>
      </c>
      <c r="CC67" s="31">
        <f t="shared" ca="1" si="31"/>
        <v>0</v>
      </c>
      <c r="CD67" s="31">
        <f t="shared" ca="1" si="31"/>
        <v>0</v>
      </c>
      <c r="CE67" s="31">
        <f t="shared" ca="1" si="30"/>
        <v>0</v>
      </c>
      <c r="CF67" s="31">
        <f t="shared" ca="1" si="30"/>
        <v>0</v>
      </c>
      <c r="CG67" s="31">
        <f t="shared" ca="1" si="30"/>
        <v>1323507.8600000001</v>
      </c>
      <c r="CH67" s="31">
        <f t="shared" ca="1" si="30"/>
        <v>612816.72</v>
      </c>
      <c r="CI67" s="31">
        <f t="shared" ca="1" si="30"/>
        <v>252374.59</v>
      </c>
      <c r="CJ67" s="31">
        <f t="shared" ca="1" si="30"/>
        <v>923011.18</v>
      </c>
      <c r="CK67" s="32">
        <f t="shared" ca="1" si="28"/>
        <v>0</v>
      </c>
      <c r="CL67" s="32">
        <f t="shared" ca="1" si="28"/>
        <v>0</v>
      </c>
      <c r="CM67" s="32">
        <f t="shared" ca="1" si="28"/>
        <v>0</v>
      </c>
      <c r="CN67" s="32">
        <f t="shared" ca="1" si="25"/>
        <v>0</v>
      </c>
      <c r="CO67" s="32">
        <f t="shared" ca="1" si="25"/>
        <v>0</v>
      </c>
      <c r="CP67" s="32">
        <f t="shared" ca="1" si="25"/>
        <v>0</v>
      </c>
      <c r="CQ67" s="32">
        <f t="shared" ca="1" si="25"/>
        <v>0</v>
      </c>
      <c r="CR67" s="32">
        <f t="shared" ca="1" si="25"/>
        <v>0</v>
      </c>
      <c r="CS67" s="32">
        <f t="shared" ca="1" si="25"/>
        <v>50057.03</v>
      </c>
      <c r="CT67" s="32">
        <f t="shared" ca="1" si="25"/>
        <v>23177.64</v>
      </c>
      <c r="CU67" s="32">
        <f t="shared" ca="1" si="25"/>
        <v>9545.18</v>
      </c>
      <c r="CV67" s="32">
        <f t="shared" ca="1" si="25"/>
        <v>34909.65</v>
      </c>
      <c r="CW67" s="31">
        <f t="shared" ca="1" si="29"/>
        <v>0</v>
      </c>
      <c r="CX67" s="31">
        <f t="shared" ca="1" si="29"/>
        <v>0</v>
      </c>
      <c r="CY67" s="31">
        <f t="shared" ca="1" si="29"/>
        <v>0</v>
      </c>
      <c r="CZ67" s="31">
        <f t="shared" ca="1" si="26"/>
        <v>0</v>
      </c>
      <c r="DA67" s="31">
        <f t="shared" ca="1" si="26"/>
        <v>0</v>
      </c>
      <c r="DB67" s="31">
        <f t="shared" ca="1" si="26"/>
        <v>0</v>
      </c>
      <c r="DC67" s="31">
        <f t="shared" ca="1" si="26"/>
        <v>0</v>
      </c>
      <c r="DD67" s="31">
        <f t="shared" ca="1" si="26"/>
        <v>0</v>
      </c>
      <c r="DE67" s="31">
        <f t="shared" ca="1" si="26"/>
        <v>228260.05000000005</v>
      </c>
      <c r="DF67" s="31">
        <f t="shared" ca="1" si="26"/>
        <v>116815.29000000002</v>
      </c>
      <c r="DG67" s="31">
        <f t="shared" ca="1" si="26"/>
        <v>48107.72</v>
      </c>
      <c r="DH67" s="31">
        <f t="shared" ca="1" si="26"/>
        <v>175944.64000000013</v>
      </c>
      <c r="DI67" s="32">
        <f t="shared" ca="1" si="36"/>
        <v>0</v>
      </c>
      <c r="DJ67" s="32">
        <f t="shared" ca="1" si="36"/>
        <v>0</v>
      </c>
      <c r="DK67" s="32">
        <f t="shared" ca="1" si="36"/>
        <v>0</v>
      </c>
      <c r="DL67" s="32">
        <f t="shared" ca="1" si="32"/>
        <v>0</v>
      </c>
      <c r="DM67" s="32">
        <f t="shared" ca="1" si="32"/>
        <v>0</v>
      </c>
      <c r="DN67" s="32">
        <f t="shared" ca="1" si="32"/>
        <v>0</v>
      </c>
      <c r="DO67" s="32">
        <f t="shared" ca="1" si="32"/>
        <v>0</v>
      </c>
      <c r="DP67" s="32">
        <f t="shared" ca="1" si="32"/>
        <v>0</v>
      </c>
      <c r="DQ67" s="32">
        <f t="shared" ca="1" si="32"/>
        <v>11413</v>
      </c>
      <c r="DR67" s="32">
        <f t="shared" ca="1" si="32"/>
        <v>5840.76</v>
      </c>
      <c r="DS67" s="32">
        <f t="shared" ca="1" si="32"/>
        <v>2405.39</v>
      </c>
      <c r="DT67" s="32">
        <f t="shared" ca="1" si="32"/>
        <v>8797.23</v>
      </c>
      <c r="DU67" s="31">
        <f t="shared" ca="1" si="37"/>
        <v>0</v>
      </c>
      <c r="DV67" s="31">
        <f t="shared" ca="1" si="37"/>
        <v>0</v>
      </c>
      <c r="DW67" s="31">
        <f t="shared" ca="1" si="37"/>
        <v>0</v>
      </c>
      <c r="DX67" s="31">
        <f t="shared" ca="1" si="33"/>
        <v>0</v>
      </c>
      <c r="DY67" s="31">
        <f t="shared" ca="1" si="33"/>
        <v>0</v>
      </c>
      <c r="DZ67" s="31">
        <f t="shared" ca="1" si="33"/>
        <v>0</v>
      </c>
      <c r="EA67" s="31">
        <f t="shared" ca="1" si="33"/>
        <v>0</v>
      </c>
      <c r="EB67" s="31">
        <f t="shared" ca="1" si="33"/>
        <v>0</v>
      </c>
      <c r="EC67" s="31">
        <f t="shared" ca="1" si="33"/>
        <v>70174.09</v>
      </c>
      <c r="ED67" s="31">
        <f t="shared" ca="1" si="33"/>
        <v>35720.550000000003</v>
      </c>
      <c r="EE67" s="31">
        <f t="shared" ca="1" si="33"/>
        <v>14628.98</v>
      </c>
      <c r="EF67" s="31">
        <f t="shared" ca="1" si="33"/>
        <v>53213.43</v>
      </c>
      <c r="EG67" s="32">
        <f t="shared" ca="1" si="38"/>
        <v>0</v>
      </c>
      <c r="EH67" s="32">
        <f t="shared" ca="1" si="38"/>
        <v>0</v>
      </c>
      <c r="EI67" s="32">
        <f t="shared" ca="1" si="38"/>
        <v>0</v>
      </c>
      <c r="EJ67" s="32">
        <f t="shared" ca="1" si="34"/>
        <v>0</v>
      </c>
      <c r="EK67" s="32">
        <f t="shared" ca="1" si="34"/>
        <v>0</v>
      </c>
      <c r="EL67" s="32">
        <f t="shared" ca="1" si="34"/>
        <v>0</v>
      </c>
      <c r="EM67" s="32">
        <f t="shared" ca="1" si="34"/>
        <v>0</v>
      </c>
      <c r="EN67" s="32">
        <f t="shared" ca="1" si="34"/>
        <v>0</v>
      </c>
      <c r="EO67" s="32">
        <f t="shared" ca="1" si="34"/>
        <v>309847.14</v>
      </c>
      <c r="EP67" s="32">
        <f t="shared" ca="1" si="34"/>
        <v>158376.60000000003</v>
      </c>
      <c r="EQ67" s="32">
        <f t="shared" ca="1" si="34"/>
        <v>65142.09</v>
      </c>
      <c r="ER67" s="32">
        <f t="shared" ca="1" si="34"/>
        <v>237955.30000000013</v>
      </c>
    </row>
    <row r="68" spans="1:148">
      <c r="A68" t="s">
        <v>546</v>
      </c>
      <c r="B68" s="1" t="s">
        <v>46</v>
      </c>
      <c r="C68" t="str">
        <f t="shared" ca="1" si="1"/>
        <v>GN1</v>
      </c>
      <c r="D68" t="str">
        <f t="shared" ca="1" si="2"/>
        <v>Genesee #1</v>
      </c>
      <c r="E68" s="51">
        <v>276927.89640000003</v>
      </c>
      <c r="F68" s="51">
        <v>252364.8248</v>
      </c>
      <c r="G68" s="51">
        <v>277891.37729999999</v>
      </c>
      <c r="H68" s="51">
        <v>252445.28090000001</v>
      </c>
      <c r="I68" s="51">
        <v>277751.0845</v>
      </c>
      <c r="J68" s="51">
        <v>271996.56530000002</v>
      </c>
      <c r="K68" s="51">
        <v>282493.94900000002</v>
      </c>
      <c r="L68" s="51">
        <v>282040.33620000002</v>
      </c>
      <c r="Q68" s="32">
        <v>25248585.460000001</v>
      </c>
      <c r="R68" s="32">
        <v>13376386.42</v>
      </c>
      <c r="S68" s="32">
        <v>12046351.99</v>
      </c>
      <c r="T68" s="32">
        <v>7853901.6900000004</v>
      </c>
      <c r="U68" s="32">
        <v>8865713.4100000001</v>
      </c>
      <c r="V68" s="32">
        <v>9201533.4299999997</v>
      </c>
      <c r="W68" s="32">
        <v>11701216.890000001</v>
      </c>
      <c r="X68" s="32">
        <v>9735451</v>
      </c>
      <c r="Y68" s="32"/>
      <c r="Z68" s="32"/>
      <c r="AA68" s="32"/>
      <c r="AB68" s="32"/>
      <c r="AC68" s="2">
        <v>5.72</v>
      </c>
      <c r="AD68" s="2">
        <v>5.72</v>
      </c>
      <c r="AE68" s="2">
        <v>5.72</v>
      </c>
      <c r="AF68" s="2">
        <v>5.72</v>
      </c>
      <c r="AG68" s="2">
        <v>5.72</v>
      </c>
      <c r="AH68" s="2">
        <v>5.72</v>
      </c>
      <c r="AI68" s="2">
        <v>5.72</v>
      </c>
      <c r="AJ68" s="2">
        <v>5.72</v>
      </c>
      <c r="AO68" s="33">
        <v>1444219.09</v>
      </c>
      <c r="AP68" s="33">
        <v>765129.3</v>
      </c>
      <c r="AQ68" s="33">
        <v>689051.33</v>
      </c>
      <c r="AR68" s="33">
        <v>449243.18</v>
      </c>
      <c r="AS68" s="33">
        <v>507118.81</v>
      </c>
      <c r="AT68" s="33">
        <v>526327.71</v>
      </c>
      <c r="AU68" s="33">
        <v>669309.61</v>
      </c>
      <c r="AV68" s="33">
        <v>556867.80000000005</v>
      </c>
      <c r="AW68" s="33"/>
      <c r="AX68" s="33"/>
      <c r="AY68" s="33"/>
      <c r="AZ68" s="33"/>
      <c r="BA68" s="31">
        <f t="shared" si="27"/>
        <v>-7574.58</v>
      </c>
      <c r="BB68" s="31">
        <f t="shared" si="27"/>
        <v>-4012.92</v>
      </c>
      <c r="BC68" s="31">
        <f t="shared" si="27"/>
        <v>-3613.91</v>
      </c>
      <c r="BD68" s="31">
        <f t="shared" si="23"/>
        <v>-3141.56</v>
      </c>
      <c r="BE68" s="31">
        <f t="shared" si="23"/>
        <v>-3546.29</v>
      </c>
      <c r="BF68" s="31">
        <f t="shared" si="23"/>
        <v>-3680.61</v>
      </c>
      <c r="BG68" s="31">
        <f t="shared" si="23"/>
        <v>0</v>
      </c>
      <c r="BH68" s="31">
        <f t="shared" si="23"/>
        <v>0</v>
      </c>
      <c r="BI68" s="31">
        <f t="shared" si="23"/>
        <v>0</v>
      </c>
      <c r="BJ68" s="31">
        <f t="shared" si="23"/>
        <v>0</v>
      </c>
      <c r="BK68" s="31">
        <f t="shared" si="23"/>
        <v>0</v>
      </c>
      <c r="BL68" s="31">
        <f t="shared" si="23"/>
        <v>0</v>
      </c>
      <c r="BM68" s="6">
        <f t="shared" ca="1" si="39"/>
        <v>6.6100000000000006E-2</v>
      </c>
      <c r="BN68" s="6">
        <f t="shared" ca="1" si="39"/>
        <v>6.6100000000000006E-2</v>
      </c>
      <c r="BO68" s="6">
        <f t="shared" ca="1" si="39"/>
        <v>6.6100000000000006E-2</v>
      </c>
      <c r="BP68" s="6">
        <f t="shared" ca="1" si="39"/>
        <v>6.6100000000000006E-2</v>
      </c>
      <c r="BQ68" s="6">
        <f t="shared" ca="1" si="39"/>
        <v>6.6100000000000006E-2</v>
      </c>
      <c r="BR68" s="6">
        <f t="shared" ca="1" si="39"/>
        <v>6.6100000000000006E-2</v>
      </c>
      <c r="BS68" s="6">
        <f t="shared" ca="1" si="39"/>
        <v>6.6100000000000006E-2</v>
      </c>
      <c r="BT68" s="6">
        <f t="shared" ca="1" si="39"/>
        <v>6.6100000000000006E-2</v>
      </c>
      <c r="BU68" s="6">
        <f t="shared" ca="1" si="39"/>
        <v>6.6100000000000006E-2</v>
      </c>
      <c r="BV68" s="6">
        <f t="shared" ca="1" si="39"/>
        <v>6.6100000000000006E-2</v>
      </c>
      <c r="BW68" s="6">
        <f t="shared" ca="1" si="39"/>
        <v>6.6100000000000006E-2</v>
      </c>
      <c r="BX68" s="6">
        <f t="shared" ca="1" si="39"/>
        <v>6.6100000000000006E-2</v>
      </c>
      <c r="BY68" s="31">
        <f t="shared" ca="1" si="31"/>
        <v>1668931.5</v>
      </c>
      <c r="BZ68" s="31">
        <f t="shared" ca="1" si="31"/>
        <v>884179.14</v>
      </c>
      <c r="CA68" s="31">
        <f t="shared" ca="1" si="31"/>
        <v>796263.87</v>
      </c>
      <c r="CB68" s="31">
        <f t="shared" ca="1" si="31"/>
        <v>519142.9</v>
      </c>
      <c r="CC68" s="31">
        <f t="shared" ca="1" si="31"/>
        <v>586023.66</v>
      </c>
      <c r="CD68" s="31">
        <f t="shared" ca="1" si="31"/>
        <v>608221.36</v>
      </c>
      <c r="CE68" s="31">
        <f t="shared" ca="1" si="30"/>
        <v>773450.44</v>
      </c>
      <c r="CF68" s="31">
        <f t="shared" ca="1" si="30"/>
        <v>643513.31000000006</v>
      </c>
      <c r="CG68" s="31">
        <f t="shared" ca="1" si="30"/>
        <v>0</v>
      </c>
      <c r="CH68" s="31">
        <f t="shared" ca="1" si="30"/>
        <v>0</v>
      </c>
      <c r="CI68" s="31">
        <f t="shared" ca="1" si="30"/>
        <v>0</v>
      </c>
      <c r="CJ68" s="31">
        <f t="shared" ca="1" si="30"/>
        <v>0</v>
      </c>
      <c r="CK68" s="32">
        <f t="shared" ca="1" si="28"/>
        <v>63121.46</v>
      </c>
      <c r="CL68" s="32">
        <f t="shared" ca="1" si="28"/>
        <v>33440.97</v>
      </c>
      <c r="CM68" s="32">
        <f t="shared" ca="1" si="28"/>
        <v>30115.88</v>
      </c>
      <c r="CN68" s="32">
        <f t="shared" ca="1" si="25"/>
        <v>19634.75</v>
      </c>
      <c r="CO68" s="32">
        <f t="shared" ca="1" si="25"/>
        <v>22164.28</v>
      </c>
      <c r="CP68" s="32">
        <f t="shared" ca="1" si="25"/>
        <v>23003.83</v>
      </c>
      <c r="CQ68" s="32">
        <f t="shared" ca="1" si="25"/>
        <v>29253.040000000001</v>
      </c>
      <c r="CR68" s="32">
        <f t="shared" ca="1" si="25"/>
        <v>24338.63</v>
      </c>
      <c r="CS68" s="32">
        <f t="shared" ca="1" si="25"/>
        <v>0</v>
      </c>
      <c r="CT68" s="32">
        <f t="shared" ca="1" si="25"/>
        <v>0</v>
      </c>
      <c r="CU68" s="32">
        <f t="shared" ca="1" si="25"/>
        <v>0</v>
      </c>
      <c r="CV68" s="32">
        <f t="shared" ca="1" si="25"/>
        <v>0</v>
      </c>
      <c r="CW68" s="31">
        <f t="shared" ca="1" si="29"/>
        <v>295408.4499999999</v>
      </c>
      <c r="CX68" s="31">
        <f t="shared" ca="1" si="29"/>
        <v>156503.72999999995</v>
      </c>
      <c r="CY68" s="31">
        <f t="shared" ca="1" si="29"/>
        <v>140942.33000000005</v>
      </c>
      <c r="CZ68" s="31">
        <f t="shared" ca="1" si="26"/>
        <v>92676.030000000028</v>
      </c>
      <c r="DA68" s="31">
        <f t="shared" ca="1" si="26"/>
        <v>104615.42000000006</v>
      </c>
      <c r="DB68" s="31">
        <f t="shared" ca="1" si="26"/>
        <v>108578.08999999998</v>
      </c>
      <c r="DC68" s="31">
        <f t="shared" ca="1" si="26"/>
        <v>133393.87</v>
      </c>
      <c r="DD68" s="31">
        <f t="shared" ca="1" si="26"/>
        <v>110984.14000000001</v>
      </c>
      <c r="DE68" s="31">
        <f t="shared" ca="1" si="26"/>
        <v>0</v>
      </c>
      <c r="DF68" s="31">
        <f t="shared" ca="1" si="26"/>
        <v>0</v>
      </c>
      <c r="DG68" s="31">
        <f t="shared" ca="1" si="26"/>
        <v>0</v>
      </c>
      <c r="DH68" s="31">
        <f t="shared" ca="1" si="26"/>
        <v>0</v>
      </c>
      <c r="DI68" s="32">
        <f t="shared" ca="1" si="36"/>
        <v>14770.42</v>
      </c>
      <c r="DJ68" s="32">
        <f t="shared" ca="1" si="36"/>
        <v>7825.19</v>
      </c>
      <c r="DK68" s="32">
        <f t="shared" ca="1" si="36"/>
        <v>7047.12</v>
      </c>
      <c r="DL68" s="32">
        <f t="shared" ca="1" si="32"/>
        <v>4633.8</v>
      </c>
      <c r="DM68" s="32">
        <f t="shared" ca="1" si="32"/>
        <v>5230.7700000000004</v>
      </c>
      <c r="DN68" s="32">
        <f t="shared" ca="1" si="32"/>
        <v>5428.9</v>
      </c>
      <c r="DO68" s="32">
        <f t="shared" ca="1" si="32"/>
        <v>6669.69</v>
      </c>
      <c r="DP68" s="32">
        <f t="shared" ca="1" si="32"/>
        <v>5549.21</v>
      </c>
      <c r="DQ68" s="32">
        <f t="shared" ca="1" si="32"/>
        <v>0</v>
      </c>
      <c r="DR68" s="32">
        <f t="shared" ca="1" si="32"/>
        <v>0</v>
      </c>
      <c r="DS68" s="32">
        <f t="shared" ca="1" si="32"/>
        <v>0</v>
      </c>
      <c r="DT68" s="32">
        <f t="shared" ca="1" si="32"/>
        <v>0</v>
      </c>
      <c r="DU68" s="31">
        <f t="shared" ca="1" si="37"/>
        <v>95171.79</v>
      </c>
      <c r="DV68" s="31">
        <f t="shared" ca="1" si="37"/>
        <v>50055.3</v>
      </c>
      <c r="DW68" s="31">
        <f t="shared" ca="1" si="37"/>
        <v>44780.9</v>
      </c>
      <c r="DX68" s="31">
        <f t="shared" ca="1" si="33"/>
        <v>29268.39</v>
      </c>
      <c r="DY68" s="31">
        <f t="shared" ca="1" si="33"/>
        <v>32867.050000000003</v>
      </c>
      <c r="DZ68" s="31">
        <f t="shared" ca="1" si="33"/>
        <v>33927.56</v>
      </c>
      <c r="EA68" s="31">
        <f t="shared" ca="1" si="33"/>
        <v>41462.51</v>
      </c>
      <c r="EB68" s="31">
        <f t="shared" ca="1" si="33"/>
        <v>34308.43</v>
      </c>
      <c r="EC68" s="31">
        <f t="shared" ca="1" si="33"/>
        <v>0</v>
      </c>
      <c r="ED68" s="31">
        <f t="shared" ca="1" si="33"/>
        <v>0</v>
      </c>
      <c r="EE68" s="31">
        <f t="shared" ca="1" si="33"/>
        <v>0</v>
      </c>
      <c r="EF68" s="31">
        <f t="shared" ca="1" si="33"/>
        <v>0</v>
      </c>
      <c r="EG68" s="32">
        <f t="shared" ca="1" si="38"/>
        <v>405350.65999999986</v>
      </c>
      <c r="EH68" s="32">
        <f t="shared" ca="1" si="38"/>
        <v>214384.21999999997</v>
      </c>
      <c r="EI68" s="32">
        <f t="shared" ca="1" si="38"/>
        <v>192770.35000000003</v>
      </c>
      <c r="EJ68" s="32">
        <f t="shared" ca="1" si="34"/>
        <v>126578.22000000003</v>
      </c>
      <c r="EK68" s="32">
        <f t="shared" ca="1" si="34"/>
        <v>142713.24000000005</v>
      </c>
      <c r="EL68" s="32">
        <f t="shared" ca="1" si="34"/>
        <v>147934.54999999999</v>
      </c>
      <c r="EM68" s="32">
        <f t="shared" ca="1" si="34"/>
        <v>181526.07</v>
      </c>
      <c r="EN68" s="32">
        <f t="shared" ca="1" si="34"/>
        <v>150841.78000000003</v>
      </c>
      <c r="EO68" s="32">
        <f t="shared" ca="1" si="34"/>
        <v>0</v>
      </c>
      <c r="EP68" s="32">
        <f t="shared" ca="1" si="34"/>
        <v>0</v>
      </c>
      <c r="EQ68" s="32">
        <f t="shared" ca="1" si="34"/>
        <v>0</v>
      </c>
      <c r="ER68" s="32">
        <f t="shared" ca="1" si="34"/>
        <v>0</v>
      </c>
    </row>
    <row r="69" spans="1:148">
      <c r="A69" t="s">
        <v>450</v>
      </c>
      <c r="B69" s="1" t="s">
        <v>47</v>
      </c>
      <c r="C69" t="str">
        <f t="shared" ref="C69:C132" ca="1" si="40">VLOOKUP($B69,LocationLookup,2,FALSE)</f>
        <v>GN2</v>
      </c>
      <c r="D69" t="str">
        <f t="shared" ref="D69:D132" ca="1" si="41">VLOOKUP($C69,LossFactorLookup,2,FALSE)</f>
        <v>Genesee #2</v>
      </c>
      <c r="M69" s="51">
        <v>252516.51190000001</v>
      </c>
      <c r="N69" s="51">
        <v>284958.46870000003</v>
      </c>
      <c r="O69" s="51">
        <v>256273.813681</v>
      </c>
      <c r="P69" s="51">
        <v>275547.65733650001</v>
      </c>
      <c r="Q69" s="32"/>
      <c r="R69" s="32"/>
      <c r="S69" s="32"/>
      <c r="T69" s="32"/>
      <c r="U69" s="32"/>
      <c r="V69" s="32"/>
      <c r="W69" s="32"/>
      <c r="X69" s="32"/>
      <c r="Y69" s="32">
        <v>16588910.82</v>
      </c>
      <c r="Z69" s="32">
        <v>9964098.8000000007</v>
      </c>
      <c r="AA69" s="32">
        <v>12330766.84</v>
      </c>
      <c r="AB69" s="32">
        <v>14618584.220000001</v>
      </c>
      <c r="AK69" s="2">
        <v>5.72</v>
      </c>
      <c r="AL69" s="2">
        <v>5.72</v>
      </c>
      <c r="AM69" s="2">
        <v>5.72</v>
      </c>
      <c r="AN69" s="2">
        <v>5.72</v>
      </c>
      <c r="AO69" s="33"/>
      <c r="AP69" s="33"/>
      <c r="AQ69" s="33"/>
      <c r="AR69" s="33"/>
      <c r="AS69" s="33"/>
      <c r="AT69" s="33"/>
      <c r="AU69" s="33"/>
      <c r="AV69" s="33"/>
      <c r="AW69" s="33">
        <v>948885.7</v>
      </c>
      <c r="AX69" s="33">
        <v>569946.44999999995</v>
      </c>
      <c r="AY69" s="33">
        <v>705319.86</v>
      </c>
      <c r="AZ69" s="33">
        <v>836183.02</v>
      </c>
      <c r="BA69" s="31">
        <f t="shared" si="27"/>
        <v>0</v>
      </c>
      <c r="BB69" s="31">
        <f t="shared" si="27"/>
        <v>0</v>
      </c>
      <c r="BC69" s="31">
        <f t="shared" si="27"/>
        <v>0</v>
      </c>
      <c r="BD69" s="31">
        <f t="shared" si="23"/>
        <v>0</v>
      </c>
      <c r="BE69" s="31">
        <f t="shared" si="23"/>
        <v>0</v>
      </c>
      <c r="BF69" s="31">
        <f t="shared" si="23"/>
        <v>0</v>
      </c>
      <c r="BG69" s="31">
        <f t="shared" si="23"/>
        <v>0</v>
      </c>
      <c r="BH69" s="31">
        <f t="shared" si="23"/>
        <v>0</v>
      </c>
      <c r="BI69" s="31">
        <f t="shared" si="23"/>
        <v>0</v>
      </c>
      <c r="BJ69" s="31">
        <f t="shared" si="23"/>
        <v>-11956.92</v>
      </c>
      <c r="BK69" s="31">
        <f t="shared" si="23"/>
        <v>-14796.92</v>
      </c>
      <c r="BL69" s="31">
        <f t="shared" si="23"/>
        <v>-17542.3</v>
      </c>
      <c r="BM69" s="6">
        <f t="shared" ca="1" si="39"/>
        <v>6.5299999999999997E-2</v>
      </c>
      <c r="BN69" s="6">
        <f t="shared" ca="1" si="39"/>
        <v>6.5299999999999997E-2</v>
      </c>
      <c r="BO69" s="6">
        <f t="shared" ca="1" si="39"/>
        <v>6.5299999999999997E-2</v>
      </c>
      <c r="BP69" s="6">
        <f t="shared" ca="1" si="39"/>
        <v>6.5299999999999997E-2</v>
      </c>
      <c r="BQ69" s="6">
        <f t="shared" ca="1" si="39"/>
        <v>6.5299999999999997E-2</v>
      </c>
      <c r="BR69" s="6">
        <f t="shared" ca="1" si="39"/>
        <v>6.5299999999999997E-2</v>
      </c>
      <c r="BS69" s="6">
        <f t="shared" ca="1" si="39"/>
        <v>6.5299999999999997E-2</v>
      </c>
      <c r="BT69" s="6">
        <f t="shared" ca="1" si="39"/>
        <v>6.5299999999999997E-2</v>
      </c>
      <c r="BU69" s="6">
        <f t="shared" ca="1" si="39"/>
        <v>6.5299999999999997E-2</v>
      </c>
      <c r="BV69" s="6">
        <f t="shared" ca="1" si="39"/>
        <v>6.5299999999999997E-2</v>
      </c>
      <c r="BW69" s="6">
        <f t="shared" ca="1" si="39"/>
        <v>6.5299999999999997E-2</v>
      </c>
      <c r="BX69" s="6">
        <f t="shared" ca="1" si="39"/>
        <v>6.5299999999999997E-2</v>
      </c>
      <c r="BY69" s="31">
        <f t="shared" ca="1" si="31"/>
        <v>0</v>
      </c>
      <c r="BZ69" s="31">
        <f t="shared" ca="1" si="31"/>
        <v>0</v>
      </c>
      <c r="CA69" s="31">
        <f t="shared" ca="1" si="31"/>
        <v>0</v>
      </c>
      <c r="CB69" s="31">
        <f t="shared" ca="1" si="31"/>
        <v>0</v>
      </c>
      <c r="CC69" s="31">
        <f t="shared" ca="1" si="31"/>
        <v>0</v>
      </c>
      <c r="CD69" s="31">
        <f t="shared" ca="1" si="31"/>
        <v>0</v>
      </c>
      <c r="CE69" s="31">
        <f t="shared" ca="1" si="30"/>
        <v>0</v>
      </c>
      <c r="CF69" s="31">
        <f t="shared" ca="1" si="30"/>
        <v>0</v>
      </c>
      <c r="CG69" s="31">
        <f t="shared" ca="1" si="30"/>
        <v>1083255.8799999999</v>
      </c>
      <c r="CH69" s="31">
        <f t="shared" ca="1" si="30"/>
        <v>650655.65</v>
      </c>
      <c r="CI69" s="31">
        <f t="shared" ca="1" si="30"/>
        <v>805199.07</v>
      </c>
      <c r="CJ69" s="31">
        <f t="shared" ca="1" si="30"/>
        <v>954593.55</v>
      </c>
      <c r="CK69" s="32">
        <f t="shared" ca="1" si="28"/>
        <v>0</v>
      </c>
      <c r="CL69" s="32">
        <f t="shared" ca="1" si="28"/>
        <v>0</v>
      </c>
      <c r="CM69" s="32">
        <f t="shared" ca="1" si="28"/>
        <v>0</v>
      </c>
      <c r="CN69" s="32">
        <f t="shared" ca="1" si="25"/>
        <v>0</v>
      </c>
      <c r="CO69" s="32">
        <f t="shared" ca="1" si="25"/>
        <v>0</v>
      </c>
      <c r="CP69" s="32">
        <f t="shared" ca="1" si="25"/>
        <v>0</v>
      </c>
      <c r="CQ69" s="32">
        <f t="shared" ca="1" si="25"/>
        <v>0</v>
      </c>
      <c r="CR69" s="32">
        <f t="shared" ca="1" si="25"/>
        <v>0</v>
      </c>
      <c r="CS69" s="32">
        <f t="shared" ca="1" si="25"/>
        <v>41472.28</v>
      </c>
      <c r="CT69" s="32">
        <f t="shared" ca="1" si="25"/>
        <v>24910.25</v>
      </c>
      <c r="CU69" s="32">
        <f t="shared" ca="1" si="25"/>
        <v>30826.92</v>
      </c>
      <c r="CV69" s="32">
        <f t="shared" ca="1" si="25"/>
        <v>36546.46</v>
      </c>
      <c r="CW69" s="31">
        <f t="shared" ca="1" si="29"/>
        <v>0</v>
      </c>
      <c r="CX69" s="31">
        <f t="shared" ca="1" si="29"/>
        <v>0</v>
      </c>
      <c r="CY69" s="31">
        <f t="shared" ca="1" si="29"/>
        <v>0</v>
      </c>
      <c r="CZ69" s="31">
        <f t="shared" ca="1" si="26"/>
        <v>0</v>
      </c>
      <c r="DA69" s="31">
        <f t="shared" ca="1" si="26"/>
        <v>0</v>
      </c>
      <c r="DB69" s="31">
        <f t="shared" ca="1" si="26"/>
        <v>0</v>
      </c>
      <c r="DC69" s="31">
        <f t="shared" ca="1" si="26"/>
        <v>0</v>
      </c>
      <c r="DD69" s="31">
        <f t="shared" ca="1" si="26"/>
        <v>0</v>
      </c>
      <c r="DE69" s="31">
        <f t="shared" ca="1" si="26"/>
        <v>175842.45999999996</v>
      </c>
      <c r="DF69" s="31">
        <f t="shared" ca="1" si="26"/>
        <v>117576.37000000007</v>
      </c>
      <c r="DG69" s="31">
        <f t="shared" ca="1" si="26"/>
        <v>145503.05000000002</v>
      </c>
      <c r="DH69" s="31">
        <f t="shared" ca="1" si="26"/>
        <v>172499.28999999998</v>
      </c>
      <c r="DI69" s="32">
        <f t="shared" ca="1" si="36"/>
        <v>0</v>
      </c>
      <c r="DJ69" s="32">
        <f t="shared" ca="1" si="36"/>
        <v>0</v>
      </c>
      <c r="DK69" s="32">
        <f t="shared" ca="1" si="36"/>
        <v>0</v>
      </c>
      <c r="DL69" s="32">
        <f t="shared" ca="1" si="32"/>
        <v>0</v>
      </c>
      <c r="DM69" s="32">
        <f t="shared" ca="1" si="32"/>
        <v>0</v>
      </c>
      <c r="DN69" s="32">
        <f t="shared" ca="1" si="32"/>
        <v>0</v>
      </c>
      <c r="DO69" s="32">
        <f t="shared" ca="1" si="32"/>
        <v>0</v>
      </c>
      <c r="DP69" s="32">
        <f t="shared" ca="1" si="32"/>
        <v>0</v>
      </c>
      <c r="DQ69" s="32">
        <f t="shared" ca="1" si="32"/>
        <v>8792.1200000000008</v>
      </c>
      <c r="DR69" s="32">
        <f t="shared" ca="1" si="32"/>
        <v>5878.82</v>
      </c>
      <c r="DS69" s="32">
        <f t="shared" ca="1" si="32"/>
        <v>7275.15</v>
      </c>
      <c r="DT69" s="32">
        <f t="shared" ca="1" si="32"/>
        <v>8624.9599999999991</v>
      </c>
      <c r="DU69" s="31">
        <f t="shared" ca="1" si="37"/>
        <v>0</v>
      </c>
      <c r="DV69" s="31">
        <f t="shared" ca="1" si="37"/>
        <v>0</v>
      </c>
      <c r="DW69" s="31">
        <f t="shared" ca="1" si="37"/>
        <v>0</v>
      </c>
      <c r="DX69" s="31">
        <f t="shared" ca="1" si="33"/>
        <v>0</v>
      </c>
      <c r="DY69" s="31">
        <f t="shared" ca="1" si="33"/>
        <v>0</v>
      </c>
      <c r="DZ69" s="31">
        <f t="shared" ca="1" si="33"/>
        <v>0</v>
      </c>
      <c r="EA69" s="31">
        <f t="shared" ca="1" si="33"/>
        <v>0</v>
      </c>
      <c r="EB69" s="31">
        <f t="shared" ca="1" si="33"/>
        <v>0</v>
      </c>
      <c r="EC69" s="31">
        <f t="shared" ca="1" si="33"/>
        <v>54059.33</v>
      </c>
      <c r="ED69" s="31">
        <f t="shared" ca="1" si="33"/>
        <v>35953.279999999999</v>
      </c>
      <c r="EE69" s="31">
        <f t="shared" ca="1" si="33"/>
        <v>44245.73</v>
      </c>
      <c r="EF69" s="31">
        <f t="shared" ca="1" si="33"/>
        <v>52171.4</v>
      </c>
      <c r="EG69" s="32">
        <f t="shared" ca="1" si="38"/>
        <v>0</v>
      </c>
      <c r="EH69" s="32">
        <f t="shared" ca="1" si="38"/>
        <v>0</v>
      </c>
      <c r="EI69" s="32">
        <f t="shared" ca="1" si="38"/>
        <v>0</v>
      </c>
      <c r="EJ69" s="32">
        <f t="shared" ca="1" si="34"/>
        <v>0</v>
      </c>
      <c r="EK69" s="32">
        <f t="shared" ca="1" si="34"/>
        <v>0</v>
      </c>
      <c r="EL69" s="32">
        <f t="shared" ca="1" si="34"/>
        <v>0</v>
      </c>
      <c r="EM69" s="32">
        <f t="shared" ca="1" si="34"/>
        <v>0</v>
      </c>
      <c r="EN69" s="32">
        <f t="shared" ca="1" si="34"/>
        <v>0</v>
      </c>
      <c r="EO69" s="32">
        <f t="shared" ca="1" si="34"/>
        <v>238693.90999999997</v>
      </c>
      <c r="EP69" s="32">
        <f t="shared" ca="1" si="34"/>
        <v>159408.47000000006</v>
      </c>
      <c r="EQ69" s="32">
        <f t="shared" ca="1" si="34"/>
        <v>197023.93000000002</v>
      </c>
      <c r="ER69" s="32">
        <f t="shared" ca="1" si="34"/>
        <v>233295.64999999997</v>
      </c>
    </row>
    <row r="70" spans="1:148">
      <c r="A70" t="s">
        <v>546</v>
      </c>
      <c r="B70" s="1" t="s">
        <v>47</v>
      </c>
      <c r="C70" t="str">
        <f t="shared" ca="1" si="40"/>
        <v>GN2</v>
      </c>
      <c r="D70" t="str">
        <f t="shared" ca="1" si="41"/>
        <v>Genesee #2</v>
      </c>
      <c r="E70" s="51">
        <v>280943.05579999997</v>
      </c>
      <c r="F70" s="51">
        <v>257736.00880000001</v>
      </c>
      <c r="G70" s="51">
        <v>282279.57150000002</v>
      </c>
      <c r="H70" s="51">
        <v>269650.36410000001</v>
      </c>
      <c r="I70" s="51">
        <v>278069.89179999998</v>
      </c>
      <c r="J70" s="51">
        <v>272706.19689999998</v>
      </c>
      <c r="K70" s="51">
        <v>261338.85380000001</v>
      </c>
      <c r="L70" s="51">
        <v>287579.60649999999</v>
      </c>
      <c r="Q70" s="32">
        <v>24958171.329999998</v>
      </c>
      <c r="R70" s="32">
        <v>13629091.640000001</v>
      </c>
      <c r="S70" s="32">
        <v>12244437.66</v>
      </c>
      <c r="T70" s="32">
        <v>8468643.3399999999</v>
      </c>
      <c r="U70" s="32">
        <v>8895596.25</v>
      </c>
      <c r="V70" s="32">
        <v>9254758.8900000006</v>
      </c>
      <c r="W70" s="32">
        <v>10614424.050000001</v>
      </c>
      <c r="X70" s="32">
        <v>9993981.25</v>
      </c>
      <c r="Y70" s="32"/>
      <c r="Z70" s="32"/>
      <c r="AA70" s="32"/>
      <c r="AB70" s="32"/>
      <c r="AC70" s="2">
        <v>5.72</v>
      </c>
      <c r="AD70" s="2">
        <v>5.72</v>
      </c>
      <c r="AE70" s="2">
        <v>5.72</v>
      </c>
      <c r="AF70" s="2">
        <v>5.72</v>
      </c>
      <c r="AG70" s="2">
        <v>5.72</v>
      </c>
      <c r="AH70" s="2">
        <v>5.72</v>
      </c>
      <c r="AI70" s="2">
        <v>5.72</v>
      </c>
      <c r="AJ70" s="2">
        <v>5.72</v>
      </c>
      <c r="AO70" s="33">
        <v>1427607.4</v>
      </c>
      <c r="AP70" s="33">
        <v>779584.04</v>
      </c>
      <c r="AQ70" s="33">
        <v>700381.83</v>
      </c>
      <c r="AR70" s="33">
        <v>484406.4</v>
      </c>
      <c r="AS70" s="33">
        <v>508828.11</v>
      </c>
      <c r="AT70" s="33">
        <v>529372.21</v>
      </c>
      <c r="AU70" s="33">
        <v>607145.06000000006</v>
      </c>
      <c r="AV70" s="33">
        <v>571655.73</v>
      </c>
      <c r="AW70" s="33"/>
      <c r="AX70" s="33"/>
      <c r="AY70" s="33"/>
      <c r="AZ70" s="33"/>
      <c r="BA70" s="31">
        <f t="shared" si="27"/>
        <v>-7487.45</v>
      </c>
      <c r="BB70" s="31">
        <f t="shared" si="27"/>
        <v>-4088.73</v>
      </c>
      <c r="BC70" s="31">
        <f t="shared" si="27"/>
        <v>-3673.33</v>
      </c>
      <c r="BD70" s="31">
        <f t="shared" si="23"/>
        <v>-3387.46</v>
      </c>
      <c r="BE70" s="31">
        <f t="shared" si="23"/>
        <v>-3558.24</v>
      </c>
      <c r="BF70" s="31">
        <f t="shared" si="23"/>
        <v>-3701.9</v>
      </c>
      <c r="BG70" s="31">
        <f t="shared" ref="BG70:BL112" si="42">ROUND(W70*BG$3,2)</f>
        <v>0</v>
      </c>
      <c r="BH70" s="31">
        <f t="shared" si="42"/>
        <v>0</v>
      </c>
      <c r="BI70" s="31">
        <f t="shared" si="42"/>
        <v>0</v>
      </c>
      <c r="BJ70" s="31">
        <f t="shared" si="42"/>
        <v>0</v>
      </c>
      <c r="BK70" s="31">
        <f t="shared" si="42"/>
        <v>0</v>
      </c>
      <c r="BL70" s="31">
        <f t="shared" si="42"/>
        <v>0</v>
      </c>
      <c r="BM70" s="6">
        <f t="shared" ca="1" si="39"/>
        <v>6.5299999999999997E-2</v>
      </c>
      <c r="BN70" s="6">
        <f t="shared" ca="1" si="39"/>
        <v>6.5299999999999997E-2</v>
      </c>
      <c r="BO70" s="6">
        <f t="shared" ca="1" si="39"/>
        <v>6.5299999999999997E-2</v>
      </c>
      <c r="BP70" s="6">
        <f t="shared" ca="1" si="39"/>
        <v>6.5299999999999997E-2</v>
      </c>
      <c r="BQ70" s="6">
        <f t="shared" ca="1" si="39"/>
        <v>6.5299999999999997E-2</v>
      </c>
      <c r="BR70" s="6">
        <f t="shared" ca="1" si="39"/>
        <v>6.5299999999999997E-2</v>
      </c>
      <c r="BS70" s="6">
        <f t="shared" ca="1" si="39"/>
        <v>6.5299999999999997E-2</v>
      </c>
      <c r="BT70" s="6">
        <f t="shared" ca="1" si="39"/>
        <v>6.5299999999999997E-2</v>
      </c>
      <c r="BU70" s="6">
        <f t="shared" ca="1" si="39"/>
        <v>6.5299999999999997E-2</v>
      </c>
      <c r="BV70" s="6">
        <f t="shared" ca="1" si="39"/>
        <v>6.5299999999999997E-2</v>
      </c>
      <c r="BW70" s="6">
        <f t="shared" ca="1" si="39"/>
        <v>6.5299999999999997E-2</v>
      </c>
      <c r="BX70" s="6">
        <f t="shared" ca="1" si="39"/>
        <v>6.5299999999999997E-2</v>
      </c>
      <c r="BY70" s="31">
        <f t="shared" ca="1" si="31"/>
        <v>1629768.59</v>
      </c>
      <c r="BZ70" s="31">
        <f t="shared" ca="1" si="31"/>
        <v>889979.68</v>
      </c>
      <c r="CA70" s="31">
        <f t="shared" ca="1" si="31"/>
        <v>799561.78</v>
      </c>
      <c r="CB70" s="31">
        <f t="shared" ca="1" si="31"/>
        <v>553002.41</v>
      </c>
      <c r="CC70" s="31">
        <f t="shared" ca="1" si="31"/>
        <v>580882.43999999994</v>
      </c>
      <c r="CD70" s="31">
        <f t="shared" ca="1" si="31"/>
        <v>604335.76</v>
      </c>
      <c r="CE70" s="31">
        <f t="shared" ca="1" si="30"/>
        <v>693121.89</v>
      </c>
      <c r="CF70" s="31">
        <f t="shared" ca="1" si="30"/>
        <v>652606.98</v>
      </c>
      <c r="CG70" s="31">
        <f t="shared" ca="1" si="30"/>
        <v>0</v>
      </c>
      <c r="CH70" s="31">
        <f t="shared" ca="1" si="30"/>
        <v>0</v>
      </c>
      <c r="CI70" s="31">
        <f t="shared" ca="1" si="30"/>
        <v>0</v>
      </c>
      <c r="CJ70" s="31">
        <f t="shared" ca="1" si="30"/>
        <v>0</v>
      </c>
      <c r="CK70" s="32">
        <f t="shared" ca="1" si="28"/>
        <v>62395.43</v>
      </c>
      <c r="CL70" s="32">
        <f t="shared" ca="1" si="28"/>
        <v>34072.730000000003</v>
      </c>
      <c r="CM70" s="32">
        <f t="shared" ca="1" si="28"/>
        <v>30611.09</v>
      </c>
      <c r="CN70" s="32">
        <f t="shared" ca="1" si="25"/>
        <v>21171.61</v>
      </c>
      <c r="CO70" s="32">
        <f t="shared" ca="1" si="25"/>
        <v>22238.99</v>
      </c>
      <c r="CP70" s="32">
        <f t="shared" ca="1" si="25"/>
        <v>23136.9</v>
      </c>
      <c r="CQ70" s="32">
        <f t="shared" ref="CQ70:CV112" ca="1" si="43">ROUND(W70*$CV$3,2)</f>
        <v>26536.06</v>
      </c>
      <c r="CR70" s="32">
        <f t="shared" ca="1" si="43"/>
        <v>24984.95</v>
      </c>
      <c r="CS70" s="32">
        <f t="shared" ca="1" si="43"/>
        <v>0</v>
      </c>
      <c r="CT70" s="32">
        <f t="shared" ca="1" si="43"/>
        <v>0</v>
      </c>
      <c r="CU70" s="32">
        <f t="shared" ca="1" si="43"/>
        <v>0</v>
      </c>
      <c r="CV70" s="32">
        <f t="shared" ca="1" si="43"/>
        <v>0</v>
      </c>
      <c r="CW70" s="31">
        <f t="shared" ca="1" si="29"/>
        <v>272044.07000000012</v>
      </c>
      <c r="CX70" s="31">
        <f t="shared" ca="1" si="29"/>
        <v>148557.1</v>
      </c>
      <c r="CY70" s="31">
        <f t="shared" ca="1" si="29"/>
        <v>133464.37000000002</v>
      </c>
      <c r="CZ70" s="31">
        <f t="shared" ca="1" si="26"/>
        <v>93155.08</v>
      </c>
      <c r="DA70" s="31">
        <f t="shared" ca="1" si="26"/>
        <v>97851.559999999954</v>
      </c>
      <c r="DB70" s="31">
        <f t="shared" ca="1" si="26"/>
        <v>101802.35000000006</v>
      </c>
      <c r="DC70" s="31">
        <f t="shared" ref="DC70:DH112" ca="1" si="44">CE70+CQ70-AU70-BG70</f>
        <v>112512.89000000001</v>
      </c>
      <c r="DD70" s="31">
        <f t="shared" ca="1" si="44"/>
        <v>105936.19999999995</v>
      </c>
      <c r="DE70" s="31">
        <f t="shared" ca="1" si="44"/>
        <v>0</v>
      </c>
      <c r="DF70" s="31">
        <f t="shared" ca="1" si="44"/>
        <v>0</v>
      </c>
      <c r="DG70" s="31">
        <f t="shared" ca="1" si="44"/>
        <v>0</v>
      </c>
      <c r="DH70" s="31">
        <f t="shared" ca="1" si="44"/>
        <v>0</v>
      </c>
      <c r="DI70" s="32">
        <f t="shared" ca="1" si="36"/>
        <v>13602.2</v>
      </c>
      <c r="DJ70" s="32">
        <f t="shared" ca="1" si="36"/>
        <v>7427.86</v>
      </c>
      <c r="DK70" s="32">
        <f t="shared" ca="1" si="36"/>
        <v>6673.22</v>
      </c>
      <c r="DL70" s="32">
        <f t="shared" ca="1" si="32"/>
        <v>4657.75</v>
      </c>
      <c r="DM70" s="32">
        <f t="shared" ca="1" si="32"/>
        <v>4892.58</v>
      </c>
      <c r="DN70" s="32">
        <f t="shared" ca="1" si="32"/>
        <v>5090.12</v>
      </c>
      <c r="DO70" s="32">
        <f t="shared" ca="1" si="32"/>
        <v>5625.64</v>
      </c>
      <c r="DP70" s="32">
        <f t="shared" ca="1" si="32"/>
        <v>5296.81</v>
      </c>
      <c r="DQ70" s="32">
        <f t="shared" ca="1" si="32"/>
        <v>0</v>
      </c>
      <c r="DR70" s="32">
        <f t="shared" ca="1" si="32"/>
        <v>0</v>
      </c>
      <c r="DS70" s="32">
        <f t="shared" ca="1" si="32"/>
        <v>0</v>
      </c>
      <c r="DT70" s="32">
        <f t="shared" ca="1" si="32"/>
        <v>0</v>
      </c>
      <c r="DU70" s="31">
        <f t="shared" ca="1" si="37"/>
        <v>87644.49</v>
      </c>
      <c r="DV70" s="31">
        <f t="shared" ca="1" si="37"/>
        <v>47513.7</v>
      </c>
      <c r="DW70" s="31">
        <f t="shared" ca="1" si="37"/>
        <v>42404.959999999999</v>
      </c>
      <c r="DX70" s="31">
        <f t="shared" ca="1" si="33"/>
        <v>29419.68</v>
      </c>
      <c r="DY70" s="31">
        <f t="shared" ca="1" si="33"/>
        <v>30742.04</v>
      </c>
      <c r="DZ70" s="31">
        <f t="shared" ca="1" si="33"/>
        <v>31810.34</v>
      </c>
      <c r="EA70" s="31">
        <f t="shared" ca="1" si="33"/>
        <v>34972.120000000003</v>
      </c>
      <c r="EB70" s="31">
        <f t="shared" ca="1" si="33"/>
        <v>32747.96</v>
      </c>
      <c r="EC70" s="31">
        <f t="shared" ca="1" si="33"/>
        <v>0</v>
      </c>
      <c r="ED70" s="31">
        <f t="shared" ca="1" si="33"/>
        <v>0</v>
      </c>
      <c r="EE70" s="31">
        <f t="shared" ca="1" si="33"/>
        <v>0</v>
      </c>
      <c r="EF70" s="31">
        <f t="shared" ca="1" si="33"/>
        <v>0</v>
      </c>
      <c r="EG70" s="32">
        <f t="shared" ca="1" si="38"/>
        <v>373290.76000000013</v>
      </c>
      <c r="EH70" s="32">
        <f t="shared" ca="1" si="38"/>
        <v>203498.65999999997</v>
      </c>
      <c r="EI70" s="32">
        <f t="shared" ca="1" si="38"/>
        <v>182542.55000000002</v>
      </c>
      <c r="EJ70" s="32">
        <f t="shared" ca="1" si="34"/>
        <v>127232.51000000001</v>
      </c>
      <c r="EK70" s="32">
        <f t="shared" ca="1" si="34"/>
        <v>133486.17999999996</v>
      </c>
      <c r="EL70" s="32">
        <f t="shared" ca="1" si="34"/>
        <v>138702.81000000006</v>
      </c>
      <c r="EM70" s="32">
        <f t="shared" ca="1" si="34"/>
        <v>153110.65000000002</v>
      </c>
      <c r="EN70" s="32">
        <f t="shared" ca="1" si="34"/>
        <v>143980.96999999994</v>
      </c>
      <c r="EO70" s="32">
        <f t="shared" ca="1" si="34"/>
        <v>0</v>
      </c>
      <c r="EP70" s="32">
        <f t="shared" ca="1" si="34"/>
        <v>0</v>
      </c>
      <c r="EQ70" s="32">
        <f t="shared" ca="1" si="34"/>
        <v>0</v>
      </c>
      <c r="ER70" s="32">
        <f t="shared" ca="1" si="34"/>
        <v>0</v>
      </c>
    </row>
    <row r="71" spans="1:148">
      <c r="A71" t="s">
        <v>546</v>
      </c>
      <c r="B71" s="1" t="s">
        <v>79</v>
      </c>
      <c r="C71" t="str">
        <f t="shared" ca="1" si="40"/>
        <v>GN3</v>
      </c>
      <c r="D71" t="str">
        <f t="shared" ca="1" si="41"/>
        <v>Genesee #3</v>
      </c>
      <c r="E71" s="51">
        <v>333435.60190000001</v>
      </c>
      <c r="F71" s="51">
        <v>302648.73879999999</v>
      </c>
      <c r="G71" s="51">
        <v>332882.902</v>
      </c>
      <c r="H71" s="51">
        <v>316626.45850000001</v>
      </c>
      <c r="I71" s="51">
        <v>294127.04450000002</v>
      </c>
      <c r="J71" s="51">
        <v>310418.3296</v>
      </c>
      <c r="Q71" s="32">
        <v>31008514.800000001</v>
      </c>
      <c r="R71" s="32">
        <v>15991377.859999999</v>
      </c>
      <c r="S71" s="32">
        <v>14428796.779999999</v>
      </c>
      <c r="T71" s="32">
        <v>10084979.029999999</v>
      </c>
      <c r="U71" s="32">
        <v>8993416.7400000002</v>
      </c>
      <c r="V71" s="32">
        <v>10554202.869999999</v>
      </c>
      <c r="W71" s="32"/>
      <c r="X71" s="32"/>
      <c r="Y71" s="32"/>
      <c r="Z71" s="32"/>
      <c r="AA71" s="32"/>
      <c r="AB71" s="32"/>
      <c r="AC71" s="2">
        <v>5.72</v>
      </c>
      <c r="AD71" s="2">
        <v>5.72</v>
      </c>
      <c r="AE71" s="2">
        <v>5.72</v>
      </c>
      <c r="AF71" s="2">
        <v>5.72</v>
      </c>
      <c r="AG71" s="2">
        <v>5.72</v>
      </c>
      <c r="AH71" s="2">
        <v>5.72</v>
      </c>
      <c r="AO71" s="33">
        <v>1773687.05</v>
      </c>
      <c r="AP71" s="33">
        <v>914706.81</v>
      </c>
      <c r="AQ71" s="33">
        <v>825327.18</v>
      </c>
      <c r="AR71" s="33">
        <v>576860.80000000005</v>
      </c>
      <c r="AS71" s="33">
        <v>514423.44</v>
      </c>
      <c r="AT71" s="33">
        <v>603700.4</v>
      </c>
      <c r="AU71" s="33"/>
      <c r="AV71" s="33"/>
      <c r="AW71" s="33"/>
      <c r="AX71" s="33"/>
      <c r="AY71" s="33"/>
      <c r="AZ71" s="33"/>
      <c r="BA71" s="31">
        <f t="shared" si="27"/>
        <v>-9302.5499999999993</v>
      </c>
      <c r="BB71" s="31">
        <f t="shared" si="27"/>
        <v>-4797.41</v>
      </c>
      <c r="BC71" s="31">
        <f t="shared" si="27"/>
        <v>-4328.6400000000003</v>
      </c>
      <c r="BD71" s="31">
        <f t="shared" si="27"/>
        <v>-4033.99</v>
      </c>
      <c r="BE71" s="31">
        <f t="shared" si="27"/>
        <v>-3597.37</v>
      </c>
      <c r="BF71" s="31">
        <f t="shared" si="27"/>
        <v>-4221.68</v>
      </c>
      <c r="BG71" s="31">
        <f t="shared" si="42"/>
        <v>0</v>
      </c>
      <c r="BH71" s="31">
        <f t="shared" si="42"/>
        <v>0</v>
      </c>
      <c r="BI71" s="31">
        <f t="shared" si="42"/>
        <v>0</v>
      </c>
      <c r="BJ71" s="31">
        <f t="shared" si="42"/>
        <v>0</v>
      </c>
      <c r="BK71" s="31">
        <f t="shared" si="42"/>
        <v>0</v>
      </c>
      <c r="BL71" s="31">
        <f t="shared" si="42"/>
        <v>0</v>
      </c>
      <c r="BM71" s="6">
        <f t="shared" ca="1" si="39"/>
        <v>6.4500000000000002E-2</v>
      </c>
      <c r="BN71" s="6">
        <f t="shared" ca="1" si="39"/>
        <v>6.4500000000000002E-2</v>
      </c>
      <c r="BO71" s="6">
        <f t="shared" ca="1" si="39"/>
        <v>6.4500000000000002E-2</v>
      </c>
      <c r="BP71" s="6">
        <f t="shared" ca="1" si="39"/>
        <v>6.4500000000000002E-2</v>
      </c>
      <c r="BQ71" s="6">
        <f t="shared" ca="1" si="39"/>
        <v>6.4500000000000002E-2</v>
      </c>
      <c r="BR71" s="6">
        <f t="shared" ca="1" si="39"/>
        <v>6.4500000000000002E-2</v>
      </c>
      <c r="BS71" s="6">
        <f t="shared" ca="1" si="39"/>
        <v>6.4500000000000002E-2</v>
      </c>
      <c r="BT71" s="6">
        <f t="shared" ca="1" si="39"/>
        <v>6.4500000000000002E-2</v>
      </c>
      <c r="BU71" s="6">
        <f t="shared" ca="1" si="39"/>
        <v>6.4500000000000002E-2</v>
      </c>
      <c r="BV71" s="6">
        <f t="shared" ca="1" si="39"/>
        <v>6.4500000000000002E-2</v>
      </c>
      <c r="BW71" s="6">
        <f t="shared" ca="1" si="39"/>
        <v>6.4500000000000002E-2</v>
      </c>
      <c r="BX71" s="6">
        <f t="shared" ca="1" si="39"/>
        <v>6.4500000000000002E-2</v>
      </c>
      <c r="BY71" s="31">
        <f t="shared" ca="1" si="31"/>
        <v>2000049.2</v>
      </c>
      <c r="BZ71" s="31">
        <f t="shared" ca="1" si="31"/>
        <v>1031443.87</v>
      </c>
      <c r="CA71" s="31">
        <f t="shared" ca="1" si="31"/>
        <v>930657.39</v>
      </c>
      <c r="CB71" s="31">
        <f t="shared" ca="1" si="31"/>
        <v>650481.15</v>
      </c>
      <c r="CC71" s="31">
        <f t="shared" ca="1" si="31"/>
        <v>580075.38</v>
      </c>
      <c r="CD71" s="31">
        <f t="shared" ca="1" si="31"/>
        <v>680746.09</v>
      </c>
      <c r="CE71" s="31">
        <f t="shared" ca="1" si="30"/>
        <v>0</v>
      </c>
      <c r="CF71" s="31">
        <f t="shared" ca="1" si="30"/>
        <v>0</v>
      </c>
      <c r="CG71" s="31">
        <f t="shared" ca="1" si="30"/>
        <v>0</v>
      </c>
      <c r="CH71" s="31">
        <f t="shared" ca="1" si="30"/>
        <v>0</v>
      </c>
      <c r="CI71" s="31">
        <f t="shared" ca="1" si="30"/>
        <v>0</v>
      </c>
      <c r="CJ71" s="31">
        <f t="shared" ca="1" si="30"/>
        <v>0</v>
      </c>
      <c r="CK71" s="32">
        <f t="shared" ca="1" si="28"/>
        <v>77521.289999999994</v>
      </c>
      <c r="CL71" s="32">
        <f t="shared" ca="1" si="28"/>
        <v>39978.44</v>
      </c>
      <c r="CM71" s="32">
        <f t="shared" ca="1" si="28"/>
        <v>36071.99</v>
      </c>
      <c r="CN71" s="32">
        <f t="shared" ca="1" si="28"/>
        <v>25212.45</v>
      </c>
      <c r="CO71" s="32">
        <f t="shared" ca="1" si="28"/>
        <v>22483.54</v>
      </c>
      <c r="CP71" s="32">
        <f t="shared" ca="1" si="28"/>
        <v>26385.51</v>
      </c>
      <c r="CQ71" s="32">
        <f t="shared" ca="1" si="43"/>
        <v>0</v>
      </c>
      <c r="CR71" s="32">
        <f t="shared" ca="1" si="43"/>
        <v>0</v>
      </c>
      <c r="CS71" s="32">
        <f t="shared" ca="1" si="43"/>
        <v>0</v>
      </c>
      <c r="CT71" s="32">
        <f t="shared" ca="1" si="43"/>
        <v>0</v>
      </c>
      <c r="CU71" s="32">
        <f t="shared" ca="1" si="43"/>
        <v>0</v>
      </c>
      <c r="CV71" s="32">
        <f t="shared" ca="1" si="43"/>
        <v>0</v>
      </c>
      <c r="CW71" s="31">
        <f t="shared" ca="1" si="29"/>
        <v>313185.98999999993</v>
      </c>
      <c r="CX71" s="31">
        <f t="shared" ca="1" si="29"/>
        <v>161512.91</v>
      </c>
      <c r="CY71" s="31">
        <f t="shared" ca="1" si="29"/>
        <v>145730.83999999997</v>
      </c>
      <c r="CZ71" s="31">
        <f t="shared" ca="1" si="29"/>
        <v>102866.78999999994</v>
      </c>
      <c r="DA71" s="31">
        <f t="shared" ca="1" si="29"/>
        <v>91732.850000000035</v>
      </c>
      <c r="DB71" s="31">
        <f t="shared" ca="1" si="29"/>
        <v>107652.87999999995</v>
      </c>
      <c r="DC71" s="31">
        <f t="shared" ca="1" si="44"/>
        <v>0</v>
      </c>
      <c r="DD71" s="31">
        <f t="shared" ca="1" si="44"/>
        <v>0</v>
      </c>
      <c r="DE71" s="31">
        <f t="shared" ca="1" si="44"/>
        <v>0</v>
      </c>
      <c r="DF71" s="31">
        <f t="shared" ca="1" si="44"/>
        <v>0</v>
      </c>
      <c r="DG71" s="31">
        <f t="shared" ca="1" si="44"/>
        <v>0</v>
      </c>
      <c r="DH71" s="31">
        <f t="shared" ca="1" si="44"/>
        <v>0</v>
      </c>
      <c r="DI71" s="32">
        <f t="shared" ca="1" si="36"/>
        <v>15659.3</v>
      </c>
      <c r="DJ71" s="32">
        <f t="shared" ca="1" si="36"/>
        <v>8075.65</v>
      </c>
      <c r="DK71" s="32">
        <f t="shared" ca="1" si="36"/>
        <v>7286.54</v>
      </c>
      <c r="DL71" s="32">
        <f t="shared" ca="1" si="32"/>
        <v>5143.34</v>
      </c>
      <c r="DM71" s="32">
        <f t="shared" ca="1" si="32"/>
        <v>4586.6400000000003</v>
      </c>
      <c r="DN71" s="32">
        <f t="shared" ca="1" si="32"/>
        <v>5382.64</v>
      </c>
      <c r="DO71" s="32">
        <f t="shared" ca="1" si="32"/>
        <v>0</v>
      </c>
      <c r="DP71" s="32">
        <f t="shared" ca="1" si="32"/>
        <v>0</v>
      </c>
      <c r="DQ71" s="32">
        <f t="shared" ca="1" si="32"/>
        <v>0</v>
      </c>
      <c r="DR71" s="32">
        <f t="shared" ca="1" si="32"/>
        <v>0</v>
      </c>
      <c r="DS71" s="32">
        <f t="shared" ca="1" si="32"/>
        <v>0</v>
      </c>
      <c r="DT71" s="32">
        <f t="shared" ca="1" si="32"/>
        <v>0</v>
      </c>
      <c r="DU71" s="31">
        <f t="shared" ca="1" si="37"/>
        <v>100899.19</v>
      </c>
      <c r="DV71" s="31">
        <f t="shared" ca="1" si="37"/>
        <v>51657.41</v>
      </c>
      <c r="DW71" s="31">
        <f t="shared" ca="1" si="37"/>
        <v>46302.33</v>
      </c>
      <c r="DX71" s="31">
        <f t="shared" ca="1" si="33"/>
        <v>32486.77</v>
      </c>
      <c r="DY71" s="31">
        <f t="shared" ca="1" si="33"/>
        <v>28819.73</v>
      </c>
      <c r="DZ71" s="31">
        <f t="shared" ca="1" si="33"/>
        <v>33638.46</v>
      </c>
      <c r="EA71" s="31">
        <f t="shared" ca="1" si="33"/>
        <v>0</v>
      </c>
      <c r="EB71" s="31">
        <f t="shared" ca="1" si="33"/>
        <v>0</v>
      </c>
      <c r="EC71" s="31">
        <f t="shared" ca="1" si="33"/>
        <v>0</v>
      </c>
      <c r="ED71" s="31">
        <f t="shared" ca="1" si="33"/>
        <v>0</v>
      </c>
      <c r="EE71" s="31">
        <f t="shared" ca="1" si="33"/>
        <v>0</v>
      </c>
      <c r="EF71" s="31">
        <f t="shared" ca="1" si="33"/>
        <v>0</v>
      </c>
      <c r="EG71" s="32">
        <f t="shared" ca="1" si="38"/>
        <v>429744.47999999992</v>
      </c>
      <c r="EH71" s="32">
        <f t="shared" ca="1" si="38"/>
        <v>221245.97</v>
      </c>
      <c r="EI71" s="32">
        <f t="shared" ca="1" si="38"/>
        <v>199319.70999999996</v>
      </c>
      <c r="EJ71" s="32">
        <f t="shared" ca="1" si="34"/>
        <v>140496.89999999994</v>
      </c>
      <c r="EK71" s="32">
        <f t="shared" ca="1" si="34"/>
        <v>125139.22000000003</v>
      </c>
      <c r="EL71" s="32">
        <f t="shared" ca="1" si="34"/>
        <v>146673.97999999995</v>
      </c>
      <c r="EM71" s="32">
        <f t="shared" ca="1" si="34"/>
        <v>0</v>
      </c>
      <c r="EN71" s="32">
        <f t="shared" ca="1" si="34"/>
        <v>0</v>
      </c>
      <c r="EO71" s="32">
        <f t="shared" ca="1" si="34"/>
        <v>0</v>
      </c>
      <c r="EP71" s="32">
        <f t="shared" ca="1" si="34"/>
        <v>0</v>
      </c>
      <c r="EQ71" s="32">
        <f t="shared" ca="1" si="34"/>
        <v>0</v>
      </c>
      <c r="ER71" s="32">
        <f t="shared" ca="1" si="34"/>
        <v>0</v>
      </c>
    </row>
    <row r="72" spans="1:148">
      <c r="A72" t="s">
        <v>451</v>
      </c>
      <c r="B72" s="1" t="s">
        <v>79</v>
      </c>
      <c r="C72" t="str">
        <f t="shared" ca="1" si="40"/>
        <v>GN3</v>
      </c>
      <c r="D72" t="str">
        <f t="shared" ca="1" si="41"/>
        <v>Genesee #3</v>
      </c>
      <c r="K72" s="51">
        <v>300512.36</v>
      </c>
      <c r="L72" s="51">
        <v>331744.60940000002</v>
      </c>
      <c r="M72" s="51">
        <v>312002.9106</v>
      </c>
      <c r="N72" s="51">
        <v>334490.65110000002</v>
      </c>
      <c r="O72" s="51">
        <v>320907.2095</v>
      </c>
      <c r="P72" s="51">
        <v>314678.15539999999</v>
      </c>
      <c r="Q72" s="32"/>
      <c r="R72" s="32"/>
      <c r="S72" s="32"/>
      <c r="T72" s="32"/>
      <c r="U72" s="32"/>
      <c r="V72" s="32"/>
      <c r="W72" s="32">
        <v>12298596.85</v>
      </c>
      <c r="X72" s="32">
        <v>11406702.68</v>
      </c>
      <c r="Y72" s="32">
        <v>21233006.050000001</v>
      </c>
      <c r="Z72" s="32">
        <v>11687133.07</v>
      </c>
      <c r="AA72" s="32">
        <v>16155637.26</v>
      </c>
      <c r="AB72" s="32">
        <v>17182746.960000001</v>
      </c>
      <c r="AI72" s="2">
        <v>5.72</v>
      </c>
      <c r="AJ72" s="2">
        <v>5.72</v>
      </c>
      <c r="AK72" s="2">
        <v>5.72</v>
      </c>
      <c r="AL72" s="2">
        <v>5.72</v>
      </c>
      <c r="AM72" s="2">
        <v>5.72</v>
      </c>
      <c r="AN72" s="2">
        <v>5.72</v>
      </c>
      <c r="AO72" s="33"/>
      <c r="AP72" s="33"/>
      <c r="AQ72" s="33"/>
      <c r="AR72" s="33"/>
      <c r="AS72" s="33"/>
      <c r="AT72" s="33"/>
      <c r="AU72" s="33">
        <v>703479.74</v>
      </c>
      <c r="AV72" s="33">
        <v>652463.39</v>
      </c>
      <c r="AW72" s="33">
        <v>1214527.95</v>
      </c>
      <c r="AX72" s="33">
        <v>668504.01</v>
      </c>
      <c r="AY72" s="33">
        <v>924102.45</v>
      </c>
      <c r="AZ72" s="33">
        <v>982853.13</v>
      </c>
      <c r="BA72" s="31">
        <f t="shared" si="27"/>
        <v>0</v>
      </c>
      <c r="BB72" s="31">
        <f t="shared" si="27"/>
        <v>0</v>
      </c>
      <c r="BC72" s="31">
        <f t="shared" si="27"/>
        <v>0</v>
      </c>
      <c r="BD72" s="31">
        <f t="shared" si="27"/>
        <v>0</v>
      </c>
      <c r="BE72" s="31">
        <f t="shared" si="27"/>
        <v>0</v>
      </c>
      <c r="BF72" s="31">
        <f t="shared" si="27"/>
        <v>0</v>
      </c>
      <c r="BG72" s="31">
        <f t="shared" si="42"/>
        <v>0</v>
      </c>
      <c r="BH72" s="31">
        <f t="shared" si="42"/>
        <v>0</v>
      </c>
      <c r="BI72" s="31">
        <f t="shared" si="42"/>
        <v>0</v>
      </c>
      <c r="BJ72" s="31">
        <f t="shared" si="42"/>
        <v>-14024.56</v>
      </c>
      <c r="BK72" s="31">
        <f t="shared" si="42"/>
        <v>-19386.759999999998</v>
      </c>
      <c r="BL72" s="31">
        <f t="shared" si="42"/>
        <v>-20619.3</v>
      </c>
      <c r="BM72" s="6">
        <f t="shared" ca="1" si="39"/>
        <v>6.4500000000000002E-2</v>
      </c>
      <c r="BN72" s="6">
        <f t="shared" ca="1" si="39"/>
        <v>6.4500000000000002E-2</v>
      </c>
      <c r="BO72" s="6">
        <f t="shared" ca="1" si="39"/>
        <v>6.4500000000000002E-2</v>
      </c>
      <c r="BP72" s="6">
        <f t="shared" ca="1" si="39"/>
        <v>6.4500000000000002E-2</v>
      </c>
      <c r="BQ72" s="6">
        <f t="shared" ca="1" si="39"/>
        <v>6.4500000000000002E-2</v>
      </c>
      <c r="BR72" s="6">
        <f t="shared" ca="1" si="39"/>
        <v>6.4500000000000002E-2</v>
      </c>
      <c r="BS72" s="6">
        <f t="shared" ca="1" si="39"/>
        <v>6.4500000000000002E-2</v>
      </c>
      <c r="BT72" s="6">
        <f t="shared" ca="1" si="39"/>
        <v>6.4500000000000002E-2</v>
      </c>
      <c r="BU72" s="6">
        <f t="shared" ca="1" si="39"/>
        <v>6.4500000000000002E-2</v>
      </c>
      <c r="BV72" s="6">
        <f t="shared" ca="1" si="39"/>
        <v>6.4500000000000002E-2</v>
      </c>
      <c r="BW72" s="6">
        <f t="shared" ca="1" si="39"/>
        <v>6.4500000000000002E-2</v>
      </c>
      <c r="BX72" s="6">
        <f t="shared" ca="1" si="39"/>
        <v>6.4500000000000002E-2</v>
      </c>
      <c r="BY72" s="31">
        <f t="shared" ca="1" si="31"/>
        <v>0</v>
      </c>
      <c r="BZ72" s="31">
        <f t="shared" ca="1" si="31"/>
        <v>0</v>
      </c>
      <c r="CA72" s="31">
        <f t="shared" ca="1" si="31"/>
        <v>0</v>
      </c>
      <c r="CB72" s="31">
        <f t="shared" ca="1" si="31"/>
        <v>0</v>
      </c>
      <c r="CC72" s="31">
        <f t="shared" ca="1" si="31"/>
        <v>0</v>
      </c>
      <c r="CD72" s="31">
        <f t="shared" ca="1" si="31"/>
        <v>0</v>
      </c>
      <c r="CE72" s="31">
        <f t="shared" ca="1" si="30"/>
        <v>793259.5</v>
      </c>
      <c r="CF72" s="31">
        <f t="shared" ca="1" si="30"/>
        <v>735732.32</v>
      </c>
      <c r="CG72" s="31">
        <f t="shared" ca="1" si="30"/>
        <v>1369528.89</v>
      </c>
      <c r="CH72" s="31">
        <f t="shared" ca="1" si="30"/>
        <v>753820.08</v>
      </c>
      <c r="CI72" s="31">
        <f t="shared" ca="1" si="30"/>
        <v>1042038.6</v>
      </c>
      <c r="CJ72" s="31">
        <f t="shared" ca="1" si="30"/>
        <v>1108287.18</v>
      </c>
      <c r="CK72" s="32">
        <f t="shared" ca="1" si="28"/>
        <v>0</v>
      </c>
      <c r="CL72" s="32">
        <f t="shared" ca="1" si="28"/>
        <v>0</v>
      </c>
      <c r="CM72" s="32">
        <f t="shared" ca="1" si="28"/>
        <v>0</v>
      </c>
      <c r="CN72" s="32">
        <f t="shared" ca="1" si="28"/>
        <v>0</v>
      </c>
      <c r="CO72" s="32">
        <f t="shared" ca="1" si="28"/>
        <v>0</v>
      </c>
      <c r="CP72" s="32">
        <f t="shared" ca="1" si="28"/>
        <v>0</v>
      </c>
      <c r="CQ72" s="32">
        <f t="shared" ca="1" si="43"/>
        <v>30746.49</v>
      </c>
      <c r="CR72" s="32">
        <f t="shared" ca="1" si="43"/>
        <v>28516.76</v>
      </c>
      <c r="CS72" s="32">
        <f t="shared" ca="1" si="43"/>
        <v>53082.52</v>
      </c>
      <c r="CT72" s="32">
        <f t="shared" ca="1" si="43"/>
        <v>29217.83</v>
      </c>
      <c r="CU72" s="32">
        <f t="shared" ca="1" si="43"/>
        <v>40389.089999999997</v>
      </c>
      <c r="CV72" s="32">
        <f t="shared" ca="1" si="43"/>
        <v>42956.87</v>
      </c>
      <c r="CW72" s="31">
        <f t="shared" ca="1" si="29"/>
        <v>0</v>
      </c>
      <c r="CX72" s="31">
        <f t="shared" ca="1" si="29"/>
        <v>0</v>
      </c>
      <c r="CY72" s="31">
        <f t="shared" ca="1" si="29"/>
        <v>0</v>
      </c>
      <c r="CZ72" s="31">
        <f t="shared" ca="1" si="29"/>
        <v>0</v>
      </c>
      <c r="DA72" s="31">
        <f t="shared" ca="1" si="29"/>
        <v>0</v>
      </c>
      <c r="DB72" s="31">
        <f t="shared" ca="1" si="29"/>
        <v>0</v>
      </c>
      <c r="DC72" s="31">
        <f t="shared" ca="1" si="44"/>
        <v>120526.25</v>
      </c>
      <c r="DD72" s="31">
        <f t="shared" ca="1" si="44"/>
        <v>111785.68999999994</v>
      </c>
      <c r="DE72" s="31">
        <f t="shared" ca="1" si="44"/>
        <v>208083.45999999996</v>
      </c>
      <c r="DF72" s="31">
        <f t="shared" ca="1" si="44"/>
        <v>128558.4599999999</v>
      </c>
      <c r="DG72" s="31">
        <f t="shared" ca="1" si="44"/>
        <v>177712</v>
      </c>
      <c r="DH72" s="31">
        <f t="shared" ca="1" si="44"/>
        <v>189010.22000000003</v>
      </c>
      <c r="DI72" s="32">
        <f t="shared" ca="1" si="36"/>
        <v>0</v>
      </c>
      <c r="DJ72" s="32">
        <f t="shared" ca="1" si="36"/>
        <v>0</v>
      </c>
      <c r="DK72" s="32">
        <f t="shared" ca="1" si="36"/>
        <v>0</v>
      </c>
      <c r="DL72" s="32">
        <f t="shared" ca="1" si="32"/>
        <v>0</v>
      </c>
      <c r="DM72" s="32">
        <f t="shared" ca="1" si="32"/>
        <v>0</v>
      </c>
      <c r="DN72" s="32">
        <f t="shared" ca="1" si="32"/>
        <v>0</v>
      </c>
      <c r="DO72" s="32">
        <f t="shared" ca="1" si="32"/>
        <v>6026.31</v>
      </c>
      <c r="DP72" s="32">
        <f t="shared" ca="1" si="32"/>
        <v>5589.28</v>
      </c>
      <c r="DQ72" s="32">
        <f t="shared" ca="1" si="32"/>
        <v>10404.17</v>
      </c>
      <c r="DR72" s="32">
        <f t="shared" ca="1" si="32"/>
        <v>6427.92</v>
      </c>
      <c r="DS72" s="32">
        <f t="shared" ca="1" si="32"/>
        <v>8885.6</v>
      </c>
      <c r="DT72" s="32">
        <f t="shared" ca="1" si="32"/>
        <v>9450.51</v>
      </c>
      <c r="DU72" s="31">
        <f t="shared" ca="1" si="37"/>
        <v>0</v>
      </c>
      <c r="DV72" s="31">
        <f t="shared" ca="1" si="37"/>
        <v>0</v>
      </c>
      <c r="DW72" s="31">
        <f t="shared" ca="1" si="37"/>
        <v>0</v>
      </c>
      <c r="DX72" s="31">
        <f t="shared" ca="1" si="33"/>
        <v>0</v>
      </c>
      <c r="DY72" s="31">
        <f t="shared" ca="1" si="33"/>
        <v>0</v>
      </c>
      <c r="DZ72" s="31">
        <f t="shared" ca="1" si="33"/>
        <v>0</v>
      </c>
      <c r="EA72" s="31">
        <f t="shared" ca="1" si="33"/>
        <v>37462.9</v>
      </c>
      <c r="EB72" s="31">
        <f t="shared" ca="1" si="33"/>
        <v>34556.21</v>
      </c>
      <c r="EC72" s="31">
        <f t="shared" ca="1" si="33"/>
        <v>63971.19</v>
      </c>
      <c r="ED72" s="31">
        <f t="shared" ca="1" si="33"/>
        <v>39311.46</v>
      </c>
      <c r="EE72" s="31">
        <f t="shared" ca="1" si="33"/>
        <v>54040.09</v>
      </c>
      <c r="EF72" s="31">
        <f t="shared" ca="1" si="33"/>
        <v>57165.04</v>
      </c>
      <c r="EG72" s="32">
        <f t="shared" ca="1" si="38"/>
        <v>0</v>
      </c>
      <c r="EH72" s="32">
        <f t="shared" ca="1" si="38"/>
        <v>0</v>
      </c>
      <c r="EI72" s="32">
        <f t="shared" ca="1" si="38"/>
        <v>0</v>
      </c>
      <c r="EJ72" s="32">
        <f t="shared" ca="1" si="34"/>
        <v>0</v>
      </c>
      <c r="EK72" s="32">
        <f t="shared" ca="1" si="34"/>
        <v>0</v>
      </c>
      <c r="EL72" s="32">
        <f t="shared" ca="1" si="34"/>
        <v>0</v>
      </c>
      <c r="EM72" s="32">
        <f t="shared" ca="1" si="34"/>
        <v>164015.46</v>
      </c>
      <c r="EN72" s="32">
        <f t="shared" ca="1" si="34"/>
        <v>151931.17999999993</v>
      </c>
      <c r="EO72" s="32">
        <f t="shared" ca="1" si="34"/>
        <v>282458.81999999995</v>
      </c>
      <c r="EP72" s="32">
        <f t="shared" ca="1" si="34"/>
        <v>174297.83999999991</v>
      </c>
      <c r="EQ72" s="32">
        <f t="shared" ca="1" si="34"/>
        <v>240637.69</v>
      </c>
      <c r="ER72" s="32">
        <f t="shared" ca="1" si="34"/>
        <v>255625.77000000005</v>
      </c>
    </row>
    <row r="73" spans="1:148">
      <c r="A73" t="s">
        <v>537</v>
      </c>
      <c r="B73" s="1" t="s">
        <v>43</v>
      </c>
      <c r="C73" t="str">
        <f t="shared" ca="1" si="40"/>
        <v>GPEC</v>
      </c>
      <c r="D73" t="str">
        <f t="shared" ca="1" si="41"/>
        <v>Grande Prairie EcoPower Industrial System</v>
      </c>
      <c r="E73" s="51">
        <v>5655.6522999999997</v>
      </c>
      <c r="F73" s="51">
        <v>9844.9449999999997</v>
      </c>
      <c r="G73" s="51">
        <v>10087.432699999999</v>
      </c>
      <c r="H73" s="51">
        <v>9782.8904999999995</v>
      </c>
      <c r="I73" s="51">
        <v>9927.0139999999992</v>
      </c>
      <c r="J73" s="51">
        <v>8115.2485999999999</v>
      </c>
      <c r="K73" s="51">
        <v>4152.6277</v>
      </c>
      <c r="L73" s="51">
        <v>5400.8432000000003</v>
      </c>
      <c r="M73" s="51">
        <v>8145.9592000000002</v>
      </c>
      <c r="N73" s="51">
        <v>10241.825000000001</v>
      </c>
      <c r="O73" s="51">
        <v>8916.7579000000005</v>
      </c>
      <c r="P73" s="51">
        <v>9364.4526999999998</v>
      </c>
      <c r="Q73" s="32">
        <v>600035.61</v>
      </c>
      <c r="R73" s="32">
        <v>513690.39</v>
      </c>
      <c r="S73" s="32">
        <v>430638.98</v>
      </c>
      <c r="T73" s="32">
        <v>305513.52</v>
      </c>
      <c r="U73" s="32">
        <v>308850.59000000003</v>
      </c>
      <c r="V73" s="32">
        <v>231329.57</v>
      </c>
      <c r="W73" s="32">
        <v>155136.04</v>
      </c>
      <c r="X73" s="32">
        <v>195021.29</v>
      </c>
      <c r="Y73" s="32">
        <v>527335.56000000006</v>
      </c>
      <c r="Z73" s="32">
        <v>354528.06</v>
      </c>
      <c r="AA73" s="32">
        <v>434598.31</v>
      </c>
      <c r="AB73" s="32">
        <v>464049.59</v>
      </c>
      <c r="AC73" s="2">
        <v>-1.88</v>
      </c>
      <c r="AD73" s="2">
        <v>-1.88</v>
      </c>
      <c r="AE73" s="2">
        <v>-1.88</v>
      </c>
      <c r="AF73" s="2">
        <v>-1.88</v>
      </c>
      <c r="AG73" s="2">
        <v>-1.88</v>
      </c>
      <c r="AH73" s="2">
        <v>-1.88</v>
      </c>
      <c r="AI73" s="2">
        <v>-1.88</v>
      </c>
      <c r="AJ73" s="2">
        <v>-1.88</v>
      </c>
      <c r="AK73" s="2">
        <v>-1.88</v>
      </c>
      <c r="AL73" s="2">
        <v>-1.88</v>
      </c>
      <c r="AM73" s="2">
        <v>-1.88</v>
      </c>
      <c r="AN73" s="2">
        <v>-1.88</v>
      </c>
      <c r="AO73" s="33">
        <v>-11280.67</v>
      </c>
      <c r="AP73" s="33">
        <v>-9657.3799999999992</v>
      </c>
      <c r="AQ73" s="33">
        <v>-8096.01</v>
      </c>
      <c r="AR73" s="33">
        <v>-5743.65</v>
      </c>
      <c r="AS73" s="33">
        <v>-5806.39</v>
      </c>
      <c r="AT73" s="33">
        <v>-4349</v>
      </c>
      <c r="AU73" s="33">
        <v>-2916.56</v>
      </c>
      <c r="AV73" s="33">
        <v>-3666.4</v>
      </c>
      <c r="AW73" s="33">
        <v>-9913.91</v>
      </c>
      <c r="AX73" s="33">
        <v>-6665.13</v>
      </c>
      <c r="AY73" s="33">
        <v>-8170.45</v>
      </c>
      <c r="AZ73" s="33">
        <v>-8724.1299999999992</v>
      </c>
      <c r="BA73" s="31">
        <f t="shared" si="27"/>
        <v>-180.01</v>
      </c>
      <c r="BB73" s="31">
        <f t="shared" si="27"/>
        <v>-154.11000000000001</v>
      </c>
      <c r="BC73" s="31">
        <f t="shared" si="27"/>
        <v>-129.19</v>
      </c>
      <c r="BD73" s="31">
        <f t="shared" si="27"/>
        <v>-122.21</v>
      </c>
      <c r="BE73" s="31">
        <f t="shared" si="27"/>
        <v>-123.54</v>
      </c>
      <c r="BF73" s="31">
        <f t="shared" si="27"/>
        <v>-92.53</v>
      </c>
      <c r="BG73" s="31">
        <f t="shared" si="42"/>
        <v>0</v>
      </c>
      <c r="BH73" s="31">
        <f t="shared" si="42"/>
        <v>0</v>
      </c>
      <c r="BI73" s="31">
        <f t="shared" si="42"/>
        <v>0</v>
      </c>
      <c r="BJ73" s="31">
        <f t="shared" si="42"/>
        <v>-425.43</v>
      </c>
      <c r="BK73" s="31">
        <f t="shared" si="42"/>
        <v>-521.52</v>
      </c>
      <c r="BL73" s="31">
        <f t="shared" si="42"/>
        <v>-556.86</v>
      </c>
      <c r="BM73" s="6">
        <f t="shared" ca="1" si="39"/>
        <v>-0.1089</v>
      </c>
      <c r="BN73" s="6">
        <f t="shared" ca="1" si="39"/>
        <v>-0.1089</v>
      </c>
      <c r="BO73" s="6">
        <f t="shared" ca="1" si="39"/>
        <v>-0.1089</v>
      </c>
      <c r="BP73" s="6">
        <f t="shared" ca="1" si="39"/>
        <v>-0.1089</v>
      </c>
      <c r="BQ73" s="6">
        <f t="shared" ca="1" si="39"/>
        <v>-0.1089</v>
      </c>
      <c r="BR73" s="6">
        <f t="shared" ca="1" si="39"/>
        <v>-0.1089</v>
      </c>
      <c r="BS73" s="6">
        <f t="shared" ca="1" si="39"/>
        <v>-0.1089</v>
      </c>
      <c r="BT73" s="6">
        <f t="shared" ca="1" si="39"/>
        <v>-0.1089</v>
      </c>
      <c r="BU73" s="6">
        <f t="shared" ca="1" si="39"/>
        <v>-0.1089</v>
      </c>
      <c r="BV73" s="6">
        <f t="shared" ca="1" si="39"/>
        <v>-0.1089</v>
      </c>
      <c r="BW73" s="6">
        <f t="shared" ca="1" si="39"/>
        <v>-0.1089</v>
      </c>
      <c r="BX73" s="6">
        <f t="shared" ca="1" si="39"/>
        <v>-0.1089</v>
      </c>
      <c r="BY73" s="31">
        <f t="shared" ca="1" si="31"/>
        <v>-65343.88</v>
      </c>
      <c r="BZ73" s="31">
        <f t="shared" ca="1" si="31"/>
        <v>-55940.88</v>
      </c>
      <c r="CA73" s="31">
        <f t="shared" ca="1" si="31"/>
        <v>-46896.58</v>
      </c>
      <c r="CB73" s="31">
        <f t="shared" ca="1" si="31"/>
        <v>-33270.42</v>
      </c>
      <c r="CC73" s="31">
        <f t="shared" ca="1" si="31"/>
        <v>-33633.83</v>
      </c>
      <c r="CD73" s="31">
        <f t="shared" ca="1" si="31"/>
        <v>-25191.79</v>
      </c>
      <c r="CE73" s="31">
        <f t="shared" ca="1" si="30"/>
        <v>-16894.310000000001</v>
      </c>
      <c r="CF73" s="31">
        <f t="shared" ca="1" si="30"/>
        <v>-21237.82</v>
      </c>
      <c r="CG73" s="31">
        <f t="shared" ca="1" si="30"/>
        <v>-57426.84</v>
      </c>
      <c r="CH73" s="31">
        <f t="shared" ca="1" si="30"/>
        <v>-38608.11</v>
      </c>
      <c r="CI73" s="31">
        <f t="shared" ca="1" si="30"/>
        <v>-47327.76</v>
      </c>
      <c r="CJ73" s="31">
        <f t="shared" ca="1" si="30"/>
        <v>-50535</v>
      </c>
      <c r="CK73" s="32">
        <f t="shared" ca="1" si="28"/>
        <v>1500.09</v>
      </c>
      <c r="CL73" s="32">
        <f t="shared" ca="1" si="28"/>
        <v>1284.23</v>
      </c>
      <c r="CM73" s="32">
        <f t="shared" ca="1" si="28"/>
        <v>1076.5999999999999</v>
      </c>
      <c r="CN73" s="32">
        <f t="shared" ca="1" si="28"/>
        <v>763.78</v>
      </c>
      <c r="CO73" s="32">
        <f t="shared" ca="1" si="28"/>
        <v>772.13</v>
      </c>
      <c r="CP73" s="32">
        <f t="shared" ca="1" si="28"/>
        <v>578.32000000000005</v>
      </c>
      <c r="CQ73" s="32">
        <f t="shared" ca="1" si="43"/>
        <v>387.84</v>
      </c>
      <c r="CR73" s="32">
        <f t="shared" ca="1" si="43"/>
        <v>487.55</v>
      </c>
      <c r="CS73" s="32">
        <f t="shared" ca="1" si="43"/>
        <v>1318.34</v>
      </c>
      <c r="CT73" s="32">
        <f t="shared" ca="1" si="43"/>
        <v>886.32</v>
      </c>
      <c r="CU73" s="32">
        <f t="shared" ca="1" si="43"/>
        <v>1086.5</v>
      </c>
      <c r="CV73" s="32">
        <f t="shared" ca="1" si="43"/>
        <v>1160.1199999999999</v>
      </c>
      <c r="CW73" s="31">
        <f t="shared" ca="1" si="29"/>
        <v>-52383.11</v>
      </c>
      <c r="CX73" s="31">
        <f t="shared" ca="1" si="29"/>
        <v>-44845.159999999996</v>
      </c>
      <c r="CY73" s="31">
        <f t="shared" ca="1" si="29"/>
        <v>-37594.78</v>
      </c>
      <c r="CZ73" s="31">
        <f t="shared" ca="1" si="29"/>
        <v>-26640.78</v>
      </c>
      <c r="DA73" s="31">
        <f t="shared" ca="1" si="29"/>
        <v>-26931.770000000004</v>
      </c>
      <c r="DB73" s="31">
        <f t="shared" ca="1" si="29"/>
        <v>-20171.940000000002</v>
      </c>
      <c r="DC73" s="31">
        <f t="shared" ca="1" si="44"/>
        <v>-13589.910000000002</v>
      </c>
      <c r="DD73" s="31">
        <f t="shared" ca="1" si="44"/>
        <v>-17083.87</v>
      </c>
      <c r="DE73" s="31">
        <f t="shared" ca="1" si="44"/>
        <v>-46194.59</v>
      </c>
      <c r="DF73" s="31">
        <f t="shared" ca="1" si="44"/>
        <v>-30631.23</v>
      </c>
      <c r="DG73" s="31">
        <f t="shared" ca="1" si="44"/>
        <v>-37549.290000000008</v>
      </c>
      <c r="DH73" s="31">
        <f t="shared" ca="1" si="44"/>
        <v>-40093.89</v>
      </c>
      <c r="DI73" s="32">
        <f t="shared" ca="1" si="36"/>
        <v>-2619.16</v>
      </c>
      <c r="DJ73" s="32">
        <f t="shared" ca="1" si="36"/>
        <v>-2242.2600000000002</v>
      </c>
      <c r="DK73" s="32">
        <f t="shared" ca="1" si="36"/>
        <v>-1879.74</v>
      </c>
      <c r="DL73" s="32">
        <f t="shared" ca="1" si="32"/>
        <v>-1332.04</v>
      </c>
      <c r="DM73" s="32">
        <f t="shared" ca="1" si="32"/>
        <v>-1346.59</v>
      </c>
      <c r="DN73" s="32">
        <f t="shared" ca="1" si="32"/>
        <v>-1008.6</v>
      </c>
      <c r="DO73" s="32">
        <f t="shared" ca="1" si="32"/>
        <v>-679.5</v>
      </c>
      <c r="DP73" s="32">
        <f t="shared" ca="1" si="32"/>
        <v>-854.19</v>
      </c>
      <c r="DQ73" s="32">
        <f t="shared" ca="1" si="32"/>
        <v>-2309.73</v>
      </c>
      <c r="DR73" s="32">
        <f t="shared" ca="1" si="32"/>
        <v>-1531.56</v>
      </c>
      <c r="DS73" s="32">
        <f t="shared" ca="1" si="32"/>
        <v>-1877.46</v>
      </c>
      <c r="DT73" s="32">
        <f t="shared" ca="1" si="32"/>
        <v>-2004.69</v>
      </c>
      <c r="DU73" s="31">
        <f t="shared" ca="1" si="37"/>
        <v>-16876.28</v>
      </c>
      <c r="DV73" s="31">
        <f t="shared" ca="1" si="37"/>
        <v>-14343.03</v>
      </c>
      <c r="DW73" s="31">
        <f t="shared" ca="1" si="37"/>
        <v>-11944.8</v>
      </c>
      <c r="DX73" s="31">
        <f t="shared" ca="1" si="33"/>
        <v>-8413.5300000000007</v>
      </c>
      <c r="DY73" s="31">
        <f t="shared" ca="1" si="33"/>
        <v>-8461.16</v>
      </c>
      <c r="DZ73" s="31">
        <f t="shared" ca="1" si="33"/>
        <v>-6303.16</v>
      </c>
      <c r="EA73" s="31">
        <f t="shared" ca="1" si="33"/>
        <v>-4224.12</v>
      </c>
      <c r="EB73" s="31">
        <f t="shared" ca="1" si="33"/>
        <v>-5281.12</v>
      </c>
      <c r="EC73" s="31">
        <f t="shared" ca="1" si="33"/>
        <v>-14201.62</v>
      </c>
      <c r="ED73" s="31">
        <f t="shared" ca="1" si="33"/>
        <v>-9366.6200000000008</v>
      </c>
      <c r="EE73" s="31">
        <f t="shared" ca="1" si="33"/>
        <v>-11418.29</v>
      </c>
      <c r="EF73" s="31">
        <f t="shared" ca="1" si="33"/>
        <v>-12126.16</v>
      </c>
      <c r="EG73" s="32">
        <f t="shared" ca="1" si="38"/>
        <v>-71878.55</v>
      </c>
      <c r="EH73" s="32">
        <f t="shared" ca="1" si="38"/>
        <v>-61430.45</v>
      </c>
      <c r="EI73" s="32">
        <f t="shared" ca="1" si="38"/>
        <v>-51419.319999999992</v>
      </c>
      <c r="EJ73" s="32">
        <f t="shared" ca="1" si="34"/>
        <v>-36386.35</v>
      </c>
      <c r="EK73" s="32">
        <f t="shared" ca="1" si="34"/>
        <v>-36739.520000000004</v>
      </c>
      <c r="EL73" s="32">
        <f t="shared" ca="1" si="34"/>
        <v>-27483.7</v>
      </c>
      <c r="EM73" s="32">
        <f t="shared" ca="1" si="34"/>
        <v>-18493.530000000002</v>
      </c>
      <c r="EN73" s="32">
        <f t="shared" ca="1" si="34"/>
        <v>-23219.179999999997</v>
      </c>
      <c r="EO73" s="32">
        <f t="shared" ca="1" si="34"/>
        <v>-62705.94</v>
      </c>
      <c r="EP73" s="32">
        <f t="shared" ca="1" si="34"/>
        <v>-41529.410000000003</v>
      </c>
      <c r="EQ73" s="32">
        <f t="shared" ca="1" si="34"/>
        <v>-50845.040000000008</v>
      </c>
      <c r="ER73" s="32">
        <f t="shared" ca="1" si="34"/>
        <v>-54224.740000000005</v>
      </c>
    </row>
    <row r="74" spans="1:148">
      <c r="A74" t="s">
        <v>462</v>
      </c>
      <c r="B74" s="1" t="s">
        <v>119</v>
      </c>
      <c r="C74" t="str">
        <f t="shared" ca="1" si="40"/>
        <v>GWW1</v>
      </c>
      <c r="D74" t="str">
        <f t="shared" ca="1" si="41"/>
        <v>Soderglen Wind Facility</v>
      </c>
      <c r="E74" s="51">
        <v>30427.069100000001</v>
      </c>
      <c r="F74" s="51">
        <v>17069.316599999998</v>
      </c>
      <c r="G74" s="51">
        <v>23565.881600000001</v>
      </c>
      <c r="H74" s="51">
        <v>20018.044999999998</v>
      </c>
      <c r="I74" s="51">
        <v>18979.323700000001</v>
      </c>
      <c r="J74" s="51">
        <v>12809.3374</v>
      </c>
      <c r="K74" s="51">
        <v>9275.7831000000006</v>
      </c>
      <c r="L74" s="51">
        <v>10795.3393</v>
      </c>
      <c r="M74" s="51">
        <v>15853.443600000001</v>
      </c>
      <c r="N74" s="51">
        <v>18612.210599999999</v>
      </c>
      <c r="O74" s="51">
        <v>36237.563499999997</v>
      </c>
      <c r="P74" s="51">
        <v>19263.136399999999</v>
      </c>
      <c r="Q74" s="32">
        <v>2005218.92</v>
      </c>
      <c r="R74" s="32">
        <v>719382.76</v>
      </c>
      <c r="S74" s="32">
        <v>878186.08</v>
      </c>
      <c r="T74" s="32">
        <v>524380.47</v>
      </c>
      <c r="U74" s="32">
        <v>638690.93000000005</v>
      </c>
      <c r="V74" s="32">
        <v>343567.75</v>
      </c>
      <c r="W74" s="32">
        <v>302909.11</v>
      </c>
      <c r="X74" s="32">
        <v>343486.1</v>
      </c>
      <c r="Y74" s="32">
        <v>1021402.04</v>
      </c>
      <c r="Z74" s="32">
        <v>554235.94999999995</v>
      </c>
      <c r="AA74" s="32">
        <v>1800354.48</v>
      </c>
      <c r="AB74" s="32">
        <v>749156.69</v>
      </c>
      <c r="AC74" s="2">
        <v>1.46</v>
      </c>
      <c r="AD74" s="2">
        <v>1.46</v>
      </c>
      <c r="AE74" s="2">
        <v>1.46</v>
      </c>
      <c r="AF74" s="2">
        <v>1.46</v>
      </c>
      <c r="AG74" s="2">
        <v>1.46</v>
      </c>
      <c r="AH74" s="2">
        <v>1.46</v>
      </c>
      <c r="AI74" s="2">
        <v>1.46</v>
      </c>
      <c r="AJ74" s="2">
        <v>1.46</v>
      </c>
      <c r="AK74" s="2">
        <v>1.72</v>
      </c>
      <c r="AL74" s="2">
        <v>1.72</v>
      </c>
      <c r="AM74" s="2">
        <v>1.72</v>
      </c>
      <c r="AN74" s="2">
        <v>1.72</v>
      </c>
      <c r="AO74" s="33">
        <v>29276.2</v>
      </c>
      <c r="AP74" s="33">
        <v>10502.99</v>
      </c>
      <c r="AQ74" s="33">
        <v>12821.52</v>
      </c>
      <c r="AR74" s="33">
        <v>7655.95</v>
      </c>
      <c r="AS74" s="33">
        <v>9324.89</v>
      </c>
      <c r="AT74" s="33">
        <v>5016.09</v>
      </c>
      <c r="AU74" s="33">
        <v>4422.47</v>
      </c>
      <c r="AV74" s="33">
        <v>5014.8999999999996</v>
      </c>
      <c r="AW74" s="33">
        <v>17568.12</v>
      </c>
      <c r="AX74" s="33">
        <v>9532.86</v>
      </c>
      <c r="AY74" s="33">
        <v>30966.1</v>
      </c>
      <c r="AZ74" s="33">
        <v>12885.49</v>
      </c>
      <c r="BA74" s="31">
        <f t="shared" si="27"/>
        <v>-601.57000000000005</v>
      </c>
      <c r="BB74" s="31">
        <f t="shared" si="27"/>
        <v>-215.81</v>
      </c>
      <c r="BC74" s="31">
        <f t="shared" si="27"/>
        <v>-263.45999999999998</v>
      </c>
      <c r="BD74" s="31">
        <f t="shared" si="27"/>
        <v>-209.75</v>
      </c>
      <c r="BE74" s="31">
        <f t="shared" si="27"/>
        <v>-255.48</v>
      </c>
      <c r="BF74" s="31">
        <f t="shared" si="27"/>
        <v>-137.43</v>
      </c>
      <c r="BG74" s="31">
        <f t="shared" si="42"/>
        <v>0</v>
      </c>
      <c r="BH74" s="31">
        <f t="shared" si="42"/>
        <v>0</v>
      </c>
      <c r="BI74" s="31">
        <f t="shared" si="42"/>
        <v>0</v>
      </c>
      <c r="BJ74" s="31">
        <f t="shared" si="42"/>
        <v>-665.08</v>
      </c>
      <c r="BK74" s="31">
        <f t="shared" si="42"/>
        <v>-2160.4299999999998</v>
      </c>
      <c r="BL74" s="31">
        <f t="shared" si="42"/>
        <v>-898.99</v>
      </c>
      <c r="BM74" s="6">
        <f t="shared" ca="1" si="39"/>
        <v>2.24E-2</v>
      </c>
      <c r="BN74" s="6">
        <f t="shared" ca="1" si="39"/>
        <v>2.24E-2</v>
      </c>
      <c r="BO74" s="6">
        <f t="shared" ca="1" si="39"/>
        <v>2.24E-2</v>
      </c>
      <c r="BP74" s="6">
        <f t="shared" ca="1" si="39"/>
        <v>2.24E-2</v>
      </c>
      <c r="BQ74" s="6">
        <f t="shared" ca="1" si="39"/>
        <v>2.24E-2</v>
      </c>
      <c r="BR74" s="6">
        <f t="shared" ca="1" si="39"/>
        <v>2.24E-2</v>
      </c>
      <c r="BS74" s="6">
        <f t="shared" ca="1" si="39"/>
        <v>2.24E-2</v>
      </c>
      <c r="BT74" s="6">
        <f t="shared" ca="1" si="39"/>
        <v>2.24E-2</v>
      </c>
      <c r="BU74" s="6">
        <f t="shared" ca="1" si="39"/>
        <v>2.24E-2</v>
      </c>
      <c r="BV74" s="6">
        <f t="shared" ca="1" si="39"/>
        <v>2.24E-2</v>
      </c>
      <c r="BW74" s="6">
        <f t="shared" ca="1" si="39"/>
        <v>2.24E-2</v>
      </c>
      <c r="BX74" s="6">
        <f t="shared" ca="1" si="39"/>
        <v>2.24E-2</v>
      </c>
      <c r="BY74" s="31">
        <f t="shared" ca="1" si="31"/>
        <v>44916.9</v>
      </c>
      <c r="BZ74" s="31">
        <f t="shared" ca="1" si="31"/>
        <v>16114.17</v>
      </c>
      <c r="CA74" s="31">
        <f t="shared" ca="1" si="31"/>
        <v>19671.37</v>
      </c>
      <c r="CB74" s="31">
        <f t="shared" ca="1" si="31"/>
        <v>11746.12</v>
      </c>
      <c r="CC74" s="31">
        <f t="shared" ca="1" si="31"/>
        <v>14306.68</v>
      </c>
      <c r="CD74" s="31">
        <f t="shared" ca="1" si="31"/>
        <v>7695.92</v>
      </c>
      <c r="CE74" s="31">
        <f t="shared" ca="1" si="30"/>
        <v>6785.16</v>
      </c>
      <c r="CF74" s="31">
        <f t="shared" ca="1" si="30"/>
        <v>7694.09</v>
      </c>
      <c r="CG74" s="31">
        <f t="shared" ca="1" si="30"/>
        <v>22879.41</v>
      </c>
      <c r="CH74" s="31">
        <f t="shared" ca="1" si="30"/>
        <v>12414.89</v>
      </c>
      <c r="CI74" s="31">
        <f t="shared" ca="1" si="30"/>
        <v>40327.94</v>
      </c>
      <c r="CJ74" s="31">
        <f t="shared" ca="1" si="30"/>
        <v>16781.11</v>
      </c>
      <c r="CK74" s="32">
        <f t="shared" ca="1" si="28"/>
        <v>5013.05</v>
      </c>
      <c r="CL74" s="32">
        <f t="shared" ca="1" si="28"/>
        <v>1798.46</v>
      </c>
      <c r="CM74" s="32">
        <f t="shared" ca="1" si="28"/>
        <v>2195.4699999999998</v>
      </c>
      <c r="CN74" s="32">
        <f t="shared" ca="1" si="28"/>
        <v>1310.95</v>
      </c>
      <c r="CO74" s="32">
        <f t="shared" ca="1" si="28"/>
        <v>1596.73</v>
      </c>
      <c r="CP74" s="32">
        <f t="shared" ca="1" si="28"/>
        <v>858.92</v>
      </c>
      <c r="CQ74" s="32">
        <f t="shared" ca="1" si="43"/>
        <v>757.27</v>
      </c>
      <c r="CR74" s="32">
        <f t="shared" ca="1" si="43"/>
        <v>858.72</v>
      </c>
      <c r="CS74" s="32">
        <f t="shared" ca="1" si="43"/>
        <v>2553.5100000000002</v>
      </c>
      <c r="CT74" s="32">
        <f t="shared" ca="1" si="43"/>
        <v>1385.59</v>
      </c>
      <c r="CU74" s="32">
        <f t="shared" ca="1" si="43"/>
        <v>4500.8900000000003</v>
      </c>
      <c r="CV74" s="32">
        <f t="shared" ca="1" si="43"/>
        <v>1872.89</v>
      </c>
      <c r="CW74" s="31">
        <f t="shared" ca="1" si="29"/>
        <v>21255.320000000003</v>
      </c>
      <c r="CX74" s="31">
        <f t="shared" ca="1" si="29"/>
        <v>7625.4500000000016</v>
      </c>
      <c r="CY74" s="31">
        <f t="shared" ca="1" si="29"/>
        <v>9308.7799999999988</v>
      </c>
      <c r="CZ74" s="31">
        <f t="shared" ca="1" si="29"/>
        <v>5610.8700000000017</v>
      </c>
      <c r="DA74" s="31">
        <f t="shared" ca="1" si="29"/>
        <v>6834</v>
      </c>
      <c r="DB74" s="31">
        <f t="shared" ca="1" si="29"/>
        <v>3676.18</v>
      </c>
      <c r="DC74" s="31">
        <f t="shared" ca="1" si="44"/>
        <v>3119.96</v>
      </c>
      <c r="DD74" s="31">
        <f t="shared" ca="1" si="44"/>
        <v>3537.91</v>
      </c>
      <c r="DE74" s="31">
        <f t="shared" ca="1" si="44"/>
        <v>7864.7999999999993</v>
      </c>
      <c r="DF74" s="31">
        <f t="shared" ca="1" si="44"/>
        <v>4932.6999999999989</v>
      </c>
      <c r="DG74" s="31">
        <f t="shared" ca="1" si="44"/>
        <v>16023.160000000003</v>
      </c>
      <c r="DH74" s="31">
        <f t="shared" ca="1" si="44"/>
        <v>6667.5</v>
      </c>
      <c r="DI74" s="32">
        <f t="shared" ca="1" si="36"/>
        <v>1062.77</v>
      </c>
      <c r="DJ74" s="32">
        <f t="shared" ca="1" si="36"/>
        <v>381.27</v>
      </c>
      <c r="DK74" s="32">
        <f t="shared" ca="1" si="36"/>
        <v>465.44</v>
      </c>
      <c r="DL74" s="32">
        <f t="shared" ca="1" si="32"/>
        <v>280.54000000000002</v>
      </c>
      <c r="DM74" s="32">
        <f t="shared" ca="1" si="32"/>
        <v>341.7</v>
      </c>
      <c r="DN74" s="32">
        <f t="shared" ca="1" si="32"/>
        <v>183.81</v>
      </c>
      <c r="DO74" s="32">
        <f t="shared" ca="1" si="32"/>
        <v>156</v>
      </c>
      <c r="DP74" s="32">
        <f t="shared" ca="1" si="32"/>
        <v>176.9</v>
      </c>
      <c r="DQ74" s="32">
        <f t="shared" ca="1" si="32"/>
        <v>393.24</v>
      </c>
      <c r="DR74" s="32">
        <f t="shared" ca="1" si="32"/>
        <v>246.64</v>
      </c>
      <c r="DS74" s="32">
        <f t="shared" ca="1" si="32"/>
        <v>801.16</v>
      </c>
      <c r="DT74" s="32">
        <f t="shared" ca="1" si="32"/>
        <v>333.38</v>
      </c>
      <c r="DU74" s="31">
        <f t="shared" ca="1" si="37"/>
        <v>6847.83</v>
      </c>
      <c r="DV74" s="31">
        <f t="shared" ca="1" si="37"/>
        <v>2438.88</v>
      </c>
      <c r="DW74" s="31">
        <f t="shared" ca="1" si="37"/>
        <v>2957.63</v>
      </c>
      <c r="DX74" s="31">
        <f t="shared" ca="1" si="33"/>
        <v>1771.99</v>
      </c>
      <c r="DY74" s="31">
        <f t="shared" ca="1" si="33"/>
        <v>2147.04</v>
      </c>
      <c r="DZ74" s="31">
        <f t="shared" ca="1" si="33"/>
        <v>1148.7</v>
      </c>
      <c r="EA74" s="31">
        <f t="shared" ca="1" si="33"/>
        <v>969.77</v>
      </c>
      <c r="EB74" s="31">
        <f t="shared" ca="1" si="33"/>
        <v>1093.67</v>
      </c>
      <c r="EC74" s="31">
        <f t="shared" ca="1" si="33"/>
        <v>2417.88</v>
      </c>
      <c r="ED74" s="31">
        <f t="shared" ca="1" si="33"/>
        <v>1508.35</v>
      </c>
      <c r="EE74" s="31">
        <f t="shared" ca="1" si="33"/>
        <v>4872.45</v>
      </c>
      <c r="EF74" s="31">
        <f t="shared" ca="1" si="33"/>
        <v>2016.55</v>
      </c>
      <c r="EG74" s="32">
        <f t="shared" ca="1" si="38"/>
        <v>29165.920000000006</v>
      </c>
      <c r="EH74" s="32">
        <f t="shared" ca="1" si="38"/>
        <v>10445.600000000002</v>
      </c>
      <c r="EI74" s="32">
        <f t="shared" ca="1" si="38"/>
        <v>12731.849999999999</v>
      </c>
      <c r="EJ74" s="32">
        <f t="shared" ca="1" si="34"/>
        <v>7663.4000000000015</v>
      </c>
      <c r="EK74" s="32">
        <f t="shared" ca="1" si="34"/>
        <v>9322.74</v>
      </c>
      <c r="EL74" s="32">
        <f t="shared" ca="1" si="34"/>
        <v>5008.6899999999996</v>
      </c>
      <c r="EM74" s="32">
        <f t="shared" ca="1" si="34"/>
        <v>4245.7299999999996</v>
      </c>
      <c r="EN74" s="32">
        <f t="shared" ca="1" si="34"/>
        <v>4808.4799999999996</v>
      </c>
      <c r="EO74" s="32">
        <f t="shared" ca="1" si="34"/>
        <v>10675.919999999998</v>
      </c>
      <c r="EP74" s="32">
        <f t="shared" ca="1" si="34"/>
        <v>6687.6899999999987</v>
      </c>
      <c r="EQ74" s="32">
        <f t="shared" ca="1" si="34"/>
        <v>21696.770000000004</v>
      </c>
      <c r="ER74" s="32">
        <f t="shared" ca="1" si="34"/>
        <v>9017.43</v>
      </c>
    </row>
    <row r="75" spans="1:148">
      <c r="A75" t="s">
        <v>452</v>
      </c>
      <c r="B75" s="1" t="s">
        <v>92</v>
      </c>
      <c r="C75" t="str">
        <f t="shared" ca="1" si="40"/>
        <v>HRM</v>
      </c>
      <c r="D75" t="str">
        <f t="shared" ca="1" si="41"/>
        <v>H. R. Milner</v>
      </c>
      <c r="E75" s="51">
        <v>90227.869399999996</v>
      </c>
      <c r="F75" s="51">
        <v>69104.546400000007</v>
      </c>
      <c r="G75" s="51">
        <v>67956.812099999996</v>
      </c>
      <c r="H75" s="51">
        <v>60345.972300000001</v>
      </c>
      <c r="I75" s="51">
        <v>24913.787700000001</v>
      </c>
      <c r="J75" s="51">
        <v>95349.342099999994</v>
      </c>
      <c r="K75" s="51">
        <v>81587.210500000001</v>
      </c>
      <c r="L75" s="51">
        <v>98719.924299999999</v>
      </c>
      <c r="M75" s="51">
        <v>85041.596799999999</v>
      </c>
      <c r="N75" s="51">
        <v>82403.352299999999</v>
      </c>
      <c r="O75" s="51">
        <v>90137.933376000001</v>
      </c>
      <c r="P75" s="51">
        <v>90162.707874999993</v>
      </c>
      <c r="Q75" s="32">
        <v>8810669.0199999996</v>
      </c>
      <c r="R75" s="32">
        <v>3681624.74</v>
      </c>
      <c r="S75" s="32">
        <v>3078689.04</v>
      </c>
      <c r="T75" s="32">
        <v>2027593.98</v>
      </c>
      <c r="U75" s="32">
        <v>674290.19</v>
      </c>
      <c r="V75" s="32">
        <v>3202599.21</v>
      </c>
      <c r="W75" s="32">
        <v>3370852.35</v>
      </c>
      <c r="X75" s="32">
        <v>3445272.5</v>
      </c>
      <c r="Y75" s="32">
        <v>6991895.8600000003</v>
      </c>
      <c r="Z75" s="32">
        <v>2980830.47</v>
      </c>
      <c r="AA75" s="32">
        <v>4718811.51</v>
      </c>
      <c r="AB75" s="32">
        <v>5021359.13</v>
      </c>
      <c r="AC75" s="2">
        <v>2.34</v>
      </c>
      <c r="AD75" s="2">
        <v>2.34</v>
      </c>
      <c r="AE75" s="2">
        <v>2.34</v>
      </c>
      <c r="AF75" s="2">
        <v>2.34</v>
      </c>
      <c r="AG75" s="2">
        <v>2.34</v>
      </c>
      <c r="AH75" s="2">
        <v>2.34</v>
      </c>
      <c r="AI75" s="2">
        <v>2.34</v>
      </c>
      <c r="AJ75" s="2">
        <v>2.34</v>
      </c>
      <c r="AK75" s="2">
        <v>2.34</v>
      </c>
      <c r="AL75" s="2">
        <v>2.34</v>
      </c>
      <c r="AM75" s="2">
        <v>2.34</v>
      </c>
      <c r="AN75" s="2">
        <v>2.34</v>
      </c>
      <c r="AO75" s="33">
        <v>206169.65</v>
      </c>
      <c r="AP75" s="33">
        <v>86150.02</v>
      </c>
      <c r="AQ75" s="33">
        <v>72041.320000000007</v>
      </c>
      <c r="AR75" s="33">
        <v>47445.7</v>
      </c>
      <c r="AS75" s="33">
        <v>15778.39</v>
      </c>
      <c r="AT75" s="33">
        <v>74940.820000000007</v>
      </c>
      <c r="AU75" s="33">
        <v>78877.95</v>
      </c>
      <c r="AV75" s="33">
        <v>80619.38</v>
      </c>
      <c r="AW75" s="33">
        <v>163610.35999999999</v>
      </c>
      <c r="AX75" s="33">
        <v>69751.429999999993</v>
      </c>
      <c r="AY75" s="33">
        <v>110420.19</v>
      </c>
      <c r="AZ75" s="33">
        <v>117499.8</v>
      </c>
      <c r="BA75" s="31">
        <f t="shared" si="27"/>
        <v>-2643.2</v>
      </c>
      <c r="BB75" s="31">
        <f t="shared" si="27"/>
        <v>-1104.49</v>
      </c>
      <c r="BC75" s="31">
        <f t="shared" si="27"/>
        <v>-923.61</v>
      </c>
      <c r="BD75" s="31">
        <f t="shared" si="27"/>
        <v>-811.04</v>
      </c>
      <c r="BE75" s="31">
        <f t="shared" si="27"/>
        <v>-269.72000000000003</v>
      </c>
      <c r="BF75" s="31">
        <f t="shared" si="27"/>
        <v>-1281.04</v>
      </c>
      <c r="BG75" s="31">
        <f t="shared" si="42"/>
        <v>0</v>
      </c>
      <c r="BH75" s="31">
        <f t="shared" si="42"/>
        <v>0</v>
      </c>
      <c r="BI75" s="31">
        <f t="shared" si="42"/>
        <v>0</v>
      </c>
      <c r="BJ75" s="31">
        <f t="shared" si="42"/>
        <v>-3577</v>
      </c>
      <c r="BK75" s="31">
        <f t="shared" si="42"/>
        <v>-5662.57</v>
      </c>
      <c r="BL75" s="31">
        <f t="shared" si="42"/>
        <v>-6025.63</v>
      </c>
      <c r="BM75" s="6">
        <f t="shared" ca="1" si="39"/>
        <v>-7.85E-2</v>
      </c>
      <c r="BN75" s="6">
        <f t="shared" ca="1" si="39"/>
        <v>-7.85E-2</v>
      </c>
      <c r="BO75" s="6">
        <f t="shared" ca="1" si="39"/>
        <v>-7.85E-2</v>
      </c>
      <c r="BP75" s="6">
        <f t="shared" ca="1" si="39"/>
        <v>-7.85E-2</v>
      </c>
      <c r="BQ75" s="6">
        <f t="shared" ca="1" si="39"/>
        <v>-7.85E-2</v>
      </c>
      <c r="BR75" s="6">
        <f t="shared" ca="1" si="39"/>
        <v>-7.85E-2</v>
      </c>
      <c r="BS75" s="6">
        <f t="shared" ca="1" si="39"/>
        <v>-7.85E-2</v>
      </c>
      <c r="BT75" s="6">
        <f t="shared" ca="1" si="39"/>
        <v>-7.85E-2</v>
      </c>
      <c r="BU75" s="6">
        <f t="shared" ca="1" si="39"/>
        <v>-7.85E-2</v>
      </c>
      <c r="BV75" s="6">
        <f t="shared" ca="1" si="39"/>
        <v>-7.85E-2</v>
      </c>
      <c r="BW75" s="6">
        <f t="shared" ca="1" si="39"/>
        <v>-7.85E-2</v>
      </c>
      <c r="BX75" s="6">
        <f t="shared" ca="1" si="39"/>
        <v>-7.85E-2</v>
      </c>
      <c r="BY75" s="31">
        <f t="shared" ca="1" si="31"/>
        <v>-691637.52</v>
      </c>
      <c r="BZ75" s="31">
        <f t="shared" ca="1" si="31"/>
        <v>-289007.53999999998</v>
      </c>
      <c r="CA75" s="31">
        <f t="shared" ca="1" si="31"/>
        <v>-241677.09</v>
      </c>
      <c r="CB75" s="31">
        <f t="shared" ca="1" si="31"/>
        <v>-159166.13</v>
      </c>
      <c r="CC75" s="31">
        <f t="shared" ca="1" si="31"/>
        <v>-52931.78</v>
      </c>
      <c r="CD75" s="31">
        <f t="shared" ca="1" si="31"/>
        <v>-251404.04</v>
      </c>
      <c r="CE75" s="31">
        <f t="shared" ca="1" si="30"/>
        <v>-264611.90999999997</v>
      </c>
      <c r="CF75" s="31">
        <f t="shared" ca="1" si="30"/>
        <v>-270453.89</v>
      </c>
      <c r="CG75" s="31">
        <f t="shared" ca="1" si="30"/>
        <v>-548863.82999999996</v>
      </c>
      <c r="CH75" s="31">
        <f t="shared" ca="1" si="30"/>
        <v>-233995.19</v>
      </c>
      <c r="CI75" s="31">
        <f t="shared" ca="1" si="30"/>
        <v>-370426.7</v>
      </c>
      <c r="CJ75" s="31">
        <f t="shared" ca="1" si="30"/>
        <v>-394176.69</v>
      </c>
      <c r="CK75" s="32">
        <f t="shared" ca="1" si="28"/>
        <v>22026.67</v>
      </c>
      <c r="CL75" s="32">
        <f t="shared" ca="1" si="28"/>
        <v>9204.06</v>
      </c>
      <c r="CM75" s="32">
        <f t="shared" ca="1" si="28"/>
        <v>7696.72</v>
      </c>
      <c r="CN75" s="32">
        <f t="shared" ca="1" si="28"/>
        <v>5068.9799999999996</v>
      </c>
      <c r="CO75" s="32">
        <f t="shared" ca="1" si="28"/>
        <v>1685.73</v>
      </c>
      <c r="CP75" s="32">
        <f t="shared" ca="1" si="28"/>
        <v>8006.5</v>
      </c>
      <c r="CQ75" s="32">
        <f t="shared" ca="1" si="43"/>
        <v>8427.1299999999992</v>
      </c>
      <c r="CR75" s="32">
        <f t="shared" ca="1" si="43"/>
        <v>8613.18</v>
      </c>
      <c r="CS75" s="32">
        <f t="shared" ca="1" si="43"/>
        <v>17479.740000000002</v>
      </c>
      <c r="CT75" s="32">
        <f t="shared" ca="1" si="43"/>
        <v>7452.08</v>
      </c>
      <c r="CU75" s="32">
        <f t="shared" ca="1" si="43"/>
        <v>11797.03</v>
      </c>
      <c r="CV75" s="32">
        <f t="shared" ca="1" si="43"/>
        <v>12553.4</v>
      </c>
      <c r="CW75" s="31">
        <f t="shared" ca="1" si="29"/>
        <v>-873137.3</v>
      </c>
      <c r="CX75" s="31">
        <f t="shared" ca="1" si="29"/>
        <v>-364849.01</v>
      </c>
      <c r="CY75" s="31">
        <f t="shared" ca="1" si="29"/>
        <v>-305098.08</v>
      </c>
      <c r="CZ75" s="31">
        <f t="shared" ca="1" si="29"/>
        <v>-200731.80999999997</v>
      </c>
      <c r="DA75" s="31">
        <f t="shared" ca="1" si="29"/>
        <v>-66754.720000000001</v>
      </c>
      <c r="DB75" s="31">
        <f t="shared" ca="1" si="29"/>
        <v>-317057.32</v>
      </c>
      <c r="DC75" s="31">
        <f t="shared" ca="1" si="44"/>
        <v>-335062.73</v>
      </c>
      <c r="DD75" s="31">
        <f t="shared" ca="1" si="44"/>
        <v>-342460.09</v>
      </c>
      <c r="DE75" s="31">
        <f t="shared" ca="1" si="44"/>
        <v>-694994.45</v>
      </c>
      <c r="DF75" s="31">
        <f t="shared" ca="1" si="44"/>
        <v>-292717.54000000004</v>
      </c>
      <c r="DG75" s="31">
        <f t="shared" ca="1" si="44"/>
        <v>-463387.29</v>
      </c>
      <c r="DH75" s="31">
        <f t="shared" ca="1" si="44"/>
        <v>-493097.45999999996</v>
      </c>
      <c r="DI75" s="32">
        <f t="shared" ca="1" si="36"/>
        <v>-43656.87</v>
      </c>
      <c r="DJ75" s="32">
        <f t="shared" ca="1" si="36"/>
        <v>-18242.45</v>
      </c>
      <c r="DK75" s="32">
        <f t="shared" ca="1" si="36"/>
        <v>-15254.9</v>
      </c>
      <c r="DL75" s="32">
        <f t="shared" ca="1" si="32"/>
        <v>-10036.59</v>
      </c>
      <c r="DM75" s="32">
        <f t="shared" ca="1" si="32"/>
        <v>-3337.74</v>
      </c>
      <c r="DN75" s="32">
        <f t="shared" ca="1" si="32"/>
        <v>-15852.87</v>
      </c>
      <c r="DO75" s="32">
        <f t="shared" ca="1" si="32"/>
        <v>-16753.14</v>
      </c>
      <c r="DP75" s="32">
        <f t="shared" ca="1" si="32"/>
        <v>-17123</v>
      </c>
      <c r="DQ75" s="32">
        <f t="shared" ca="1" si="32"/>
        <v>-34749.72</v>
      </c>
      <c r="DR75" s="32">
        <f t="shared" ca="1" si="32"/>
        <v>-14635.88</v>
      </c>
      <c r="DS75" s="32">
        <f t="shared" ca="1" si="32"/>
        <v>-23169.360000000001</v>
      </c>
      <c r="DT75" s="32">
        <f t="shared" ca="1" si="32"/>
        <v>-24654.87</v>
      </c>
      <c r="DU75" s="31">
        <f t="shared" ca="1" si="37"/>
        <v>-281298.81</v>
      </c>
      <c r="DV75" s="31">
        <f t="shared" ca="1" si="37"/>
        <v>-116691.33</v>
      </c>
      <c r="DW75" s="31">
        <f t="shared" ca="1" si="37"/>
        <v>-96937.279999999999</v>
      </c>
      <c r="DX75" s="31">
        <f t="shared" ca="1" si="33"/>
        <v>-63393.919999999998</v>
      </c>
      <c r="DY75" s="31">
        <f t="shared" ca="1" si="33"/>
        <v>-20972.34</v>
      </c>
      <c r="DZ75" s="31">
        <f t="shared" ca="1" si="33"/>
        <v>-99071.39</v>
      </c>
      <c r="EA75" s="31">
        <f t="shared" ca="1" si="33"/>
        <v>-104146.78</v>
      </c>
      <c r="EB75" s="31">
        <f t="shared" ca="1" si="33"/>
        <v>-105864.38</v>
      </c>
      <c r="EC75" s="31">
        <f t="shared" ca="1" si="33"/>
        <v>-213662.46</v>
      </c>
      <c r="ED75" s="31">
        <f t="shared" ca="1" si="33"/>
        <v>-89509.11</v>
      </c>
      <c r="EE75" s="31">
        <f t="shared" ca="1" si="33"/>
        <v>-140910.51</v>
      </c>
      <c r="EF75" s="31">
        <f t="shared" ca="1" si="33"/>
        <v>-149134.45000000001</v>
      </c>
      <c r="EG75" s="32">
        <f t="shared" ca="1" si="38"/>
        <v>-1198092.98</v>
      </c>
      <c r="EH75" s="32">
        <f t="shared" ca="1" si="38"/>
        <v>-499782.79000000004</v>
      </c>
      <c r="EI75" s="32">
        <f t="shared" ca="1" si="38"/>
        <v>-417290.26</v>
      </c>
      <c r="EJ75" s="32">
        <f t="shared" ca="1" si="34"/>
        <v>-274162.31999999995</v>
      </c>
      <c r="EK75" s="32">
        <f t="shared" ca="1" si="34"/>
        <v>-91064.8</v>
      </c>
      <c r="EL75" s="32">
        <f t="shared" ca="1" si="34"/>
        <v>-431981.58</v>
      </c>
      <c r="EM75" s="32">
        <f t="shared" ca="1" si="34"/>
        <v>-455962.65</v>
      </c>
      <c r="EN75" s="32">
        <f t="shared" ca="1" si="34"/>
        <v>-465447.47000000003</v>
      </c>
      <c r="EO75" s="32">
        <f t="shared" ca="1" si="34"/>
        <v>-943406.62999999989</v>
      </c>
      <c r="EP75" s="32">
        <f t="shared" ca="1" si="34"/>
        <v>-396862.53</v>
      </c>
      <c r="EQ75" s="32">
        <f t="shared" ca="1" si="34"/>
        <v>-627467.15999999992</v>
      </c>
      <c r="ER75" s="32">
        <f t="shared" ca="1" si="34"/>
        <v>-666886.78</v>
      </c>
    </row>
    <row r="76" spans="1:148">
      <c r="A76" t="s">
        <v>436</v>
      </c>
      <c r="B76" s="1" t="s">
        <v>128</v>
      </c>
      <c r="C76" t="str">
        <f t="shared" ca="1" si="40"/>
        <v>HSH</v>
      </c>
      <c r="D76" t="str">
        <f t="shared" ca="1" si="41"/>
        <v>Horseshoe Hydro Facility</v>
      </c>
      <c r="E76" s="51">
        <v>6727.4939999999997</v>
      </c>
      <c r="F76" s="51">
        <v>5842.0290999999997</v>
      </c>
      <c r="G76" s="51">
        <v>5736.4561000000003</v>
      </c>
      <c r="H76" s="51">
        <v>5016.6818000000003</v>
      </c>
      <c r="I76" s="51">
        <v>5481.5015999999996</v>
      </c>
      <c r="J76" s="51">
        <v>7169.9998999999998</v>
      </c>
      <c r="K76" s="51">
        <v>9041.9464000000007</v>
      </c>
      <c r="L76" s="51">
        <v>9546.9178737999991</v>
      </c>
      <c r="M76" s="51">
        <v>7135.2563173999997</v>
      </c>
      <c r="N76" s="51">
        <v>5375.7598787999996</v>
      </c>
      <c r="O76" s="51">
        <v>5068.8625533000004</v>
      </c>
      <c r="P76" s="51">
        <v>5652.1626405999996</v>
      </c>
      <c r="Q76" s="32">
        <v>669122.53</v>
      </c>
      <c r="R76" s="32">
        <v>318640.55</v>
      </c>
      <c r="S76" s="32">
        <v>252386.28</v>
      </c>
      <c r="T76" s="32">
        <v>164771.16</v>
      </c>
      <c r="U76" s="32">
        <v>173286.45</v>
      </c>
      <c r="V76" s="32">
        <v>238616.21</v>
      </c>
      <c r="W76" s="32">
        <v>378298.54</v>
      </c>
      <c r="X76" s="32">
        <v>333248.2</v>
      </c>
      <c r="Y76" s="32">
        <v>618650.23</v>
      </c>
      <c r="Z76" s="32">
        <v>190024.06</v>
      </c>
      <c r="AA76" s="32">
        <v>268444.21999999997</v>
      </c>
      <c r="AB76" s="32">
        <v>319436.62</v>
      </c>
      <c r="AC76" s="2">
        <v>-1.48</v>
      </c>
      <c r="AD76" s="2">
        <v>-1.48</v>
      </c>
      <c r="AE76" s="2">
        <v>-1.48</v>
      </c>
      <c r="AF76" s="2">
        <v>-1.48</v>
      </c>
      <c r="AG76" s="2">
        <v>-1.48</v>
      </c>
      <c r="AH76" s="2">
        <v>-1.48</v>
      </c>
      <c r="AI76" s="2">
        <v>-1.48</v>
      </c>
      <c r="AJ76" s="2">
        <v>-1.48</v>
      </c>
      <c r="AK76" s="2">
        <v>-1.48</v>
      </c>
      <c r="AL76" s="2">
        <v>-1.48</v>
      </c>
      <c r="AM76" s="2">
        <v>-1.48</v>
      </c>
      <c r="AN76" s="2">
        <v>-1.48</v>
      </c>
      <c r="AO76" s="33">
        <v>-9903.01</v>
      </c>
      <c r="AP76" s="33">
        <v>-4715.88</v>
      </c>
      <c r="AQ76" s="33">
        <v>-3735.32</v>
      </c>
      <c r="AR76" s="33">
        <v>-2438.61</v>
      </c>
      <c r="AS76" s="33">
        <v>-2564.64</v>
      </c>
      <c r="AT76" s="33">
        <v>-3531.52</v>
      </c>
      <c r="AU76" s="33">
        <v>-5598.82</v>
      </c>
      <c r="AV76" s="33">
        <v>-4932.07</v>
      </c>
      <c r="AW76" s="33">
        <v>-9156.02</v>
      </c>
      <c r="AX76" s="33">
        <v>-2812.36</v>
      </c>
      <c r="AY76" s="33">
        <v>-3972.97</v>
      </c>
      <c r="AZ76" s="33">
        <v>-4727.66</v>
      </c>
      <c r="BA76" s="31">
        <f t="shared" si="27"/>
        <v>-200.74</v>
      </c>
      <c r="BB76" s="31">
        <f t="shared" si="27"/>
        <v>-95.59</v>
      </c>
      <c r="BC76" s="31">
        <f t="shared" si="27"/>
        <v>-75.72</v>
      </c>
      <c r="BD76" s="31">
        <f t="shared" si="27"/>
        <v>-65.91</v>
      </c>
      <c r="BE76" s="31">
        <f t="shared" si="27"/>
        <v>-69.31</v>
      </c>
      <c r="BF76" s="31">
        <f t="shared" si="27"/>
        <v>-95.45</v>
      </c>
      <c r="BG76" s="31">
        <f t="shared" si="42"/>
        <v>0</v>
      </c>
      <c r="BH76" s="31">
        <f t="shared" si="42"/>
        <v>0</v>
      </c>
      <c r="BI76" s="31">
        <f t="shared" si="42"/>
        <v>0</v>
      </c>
      <c r="BJ76" s="31">
        <f t="shared" si="42"/>
        <v>-228.03</v>
      </c>
      <c r="BK76" s="31">
        <f t="shared" si="42"/>
        <v>-322.13</v>
      </c>
      <c r="BL76" s="31">
        <f t="shared" si="42"/>
        <v>-383.32</v>
      </c>
      <c r="BM76" s="6">
        <f t="shared" ca="1" si="39"/>
        <v>-5.2900000000000003E-2</v>
      </c>
      <c r="BN76" s="6">
        <f t="shared" ca="1" si="39"/>
        <v>-5.2900000000000003E-2</v>
      </c>
      <c r="BO76" s="6">
        <f t="shared" ca="1" si="39"/>
        <v>-5.2900000000000003E-2</v>
      </c>
      <c r="BP76" s="6">
        <f t="shared" ca="1" si="39"/>
        <v>-5.2900000000000003E-2</v>
      </c>
      <c r="BQ76" s="6">
        <f t="shared" ca="1" si="39"/>
        <v>-5.2900000000000003E-2</v>
      </c>
      <c r="BR76" s="6">
        <f t="shared" ca="1" si="39"/>
        <v>-5.2900000000000003E-2</v>
      </c>
      <c r="BS76" s="6">
        <f t="shared" ca="1" si="39"/>
        <v>-5.2900000000000003E-2</v>
      </c>
      <c r="BT76" s="6">
        <f t="shared" ca="1" si="39"/>
        <v>-5.2900000000000003E-2</v>
      </c>
      <c r="BU76" s="6">
        <f t="shared" ca="1" si="39"/>
        <v>-5.2900000000000003E-2</v>
      </c>
      <c r="BV76" s="6">
        <f t="shared" ca="1" si="39"/>
        <v>-5.2900000000000003E-2</v>
      </c>
      <c r="BW76" s="6">
        <f t="shared" ca="1" si="39"/>
        <v>-5.2900000000000003E-2</v>
      </c>
      <c r="BX76" s="6">
        <f t="shared" ca="1" si="39"/>
        <v>-5.2900000000000003E-2</v>
      </c>
      <c r="BY76" s="31">
        <f t="shared" ca="1" si="31"/>
        <v>-35396.58</v>
      </c>
      <c r="BZ76" s="31">
        <f t="shared" ca="1" si="31"/>
        <v>-16856.09</v>
      </c>
      <c r="CA76" s="31">
        <f t="shared" ca="1" si="31"/>
        <v>-13351.23</v>
      </c>
      <c r="CB76" s="31">
        <f t="shared" ca="1" si="31"/>
        <v>-8716.39</v>
      </c>
      <c r="CC76" s="31">
        <f t="shared" ca="1" si="31"/>
        <v>-9166.85</v>
      </c>
      <c r="CD76" s="31">
        <f t="shared" ca="1" si="31"/>
        <v>-12622.8</v>
      </c>
      <c r="CE76" s="31">
        <f t="shared" ca="1" si="30"/>
        <v>-20011.990000000002</v>
      </c>
      <c r="CF76" s="31">
        <f t="shared" ca="1" si="30"/>
        <v>-17628.830000000002</v>
      </c>
      <c r="CG76" s="31">
        <f t="shared" ca="1" si="30"/>
        <v>-32726.6</v>
      </c>
      <c r="CH76" s="31">
        <f t="shared" ca="1" si="30"/>
        <v>-10052.27</v>
      </c>
      <c r="CI76" s="31">
        <f t="shared" ca="1" si="30"/>
        <v>-14200.7</v>
      </c>
      <c r="CJ76" s="31">
        <f t="shared" ca="1" si="30"/>
        <v>-16898.2</v>
      </c>
      <c r="CK76" s="32">
        <f t="shared" ca="1" si="28"/>
        <v>1672.81</v>
      </c>
      <c r="CL76" s="32">
        <f t="shared" ca="1" si="28"/>
        <v>796.6</v>
      </c>
      <c r="CM76" s="32">
        <f t="shared" ca="1" si="28"/>
        <v>630.97</v>
      </c>
      <c r="CN76" s="32">
        <f t="shared" ca="1" si="28"/>
        <v>411.93</v>
      </c>
      <c r="CO76" s="32">
        <f t="shared" ca="1" si="28"/>
        <v>433.22</v>
      </c>
      <c r="CP76" s="32">
        <f t="shared" ca="1" si="28"/>
        <v>596.54</v>
      </c>
      <c r="CQ76" s="32">
        <f t="shared" ca="1" si="43"/>
        <v>945.75</v>
      </c>
      <c r="CR76" s="32">
        <f t="shared" ca="1" si="43"/>
        <v>833.12</v>
      </c>
      <c r="CS76" s="32">
        <f t="shared" ca="1" si="43"/>
        <v>1546.63</v>
      </c>
      <c r="CT76" s="32">
        <f t="shared" ca="1" si="43"/>
        <v>475.06</v>
      </c>
      <c r="CU76" s="32">
        <f t="shared" ca="1" si="43"/>
        <v>671.11</v>
      </c>
      <c r="CV76" s="32">
        <f t="shared" ca="1" si="43"/>
        <v>798.59</v>
      </c>
      <c r="CW76" s="31">
        <f t="shared" ca="1" si="29"/>
        <v>-23620.02</v>
      </c>
      <c r="CX76" s="31">
        <f t="shared" ca="1" si="29"/>
        <v>-11248.02</v>
      </c>
      <c r="CY76" s="31">
        <f t="shared" ca="1" si="29"/>
        <v>-8909.2200000000012</v>
      </c>
      <c r="CZ76" s="31">
        <f t="shared" ca="1" si="29"/>
        <v>-5799.9399999999987</v>
      </c>
      <c r="DA76" s="31">
        <f t="shared" ca="1" si="29"/>
        <v>-6099.6800000000012</v>
      </c>
      <c r="DB76" s="31">
        <f t="shared" ca="1" si="29"/>
        <v>-8399.2899999999972</v>
      </c>
      <c r="DC76" s="31">
        <f t="shared" ca="1" si="44"/>
        <v>-13467.420000000002</v>
      </c>
      <c r="DD76" s="31">
        <f t="shared" ca="1" si="44"/>
        <v>-11863.640000000003</v>
      </c>
      <c r="DE76" s="31">
        <f t="shared" ca="1" si="44"/>
        <v>-22023.949999999997</v>
      </c>
      <c r="DF76" s="31">
        <f t="shared" ca="1" si="44"/>
        <v>-6536.8200000000006</v>
      </c>
      <c r="DG76" s="31">
        <f t="shared" ca="1" si="44"/>
        <v>-9234.4900000000016</v>
      </c>
      <c r="DH76" s="31">
        <f t="shared" ca="1" si="44"/>
        <v>-10988.630000000001</v>
      </c>
      <c r="DI76" s="32">
        <f t="shared" ca="1" si="36"/>
        <v>-1181</v>
      </c>
      <c r="DJ76" s="32">
        <f t="shared" ca="1" si="36"/>
        <v>-562.4</v>
      </c>
      <c r="DK76" s="32">
        <f t="shared" ca="1" si="36"/>
        <v>-445.46</v>
      </c>
      <c r="DL76" s="32">
        <f t="shared" ca="1" si="32"/>
        <v>-290</v>
      </c>
      <c r="DM76" s="32">
        <f t="shared" ca="1" si="32"/>
        <v>-304.98</v>
      </c>
      <c r="DN76" s="32">
        <f t="shared" ca="1" si="32"/>
        <v>-419.96</v>
      </c>
      <c r="DO76" s="32">
        <f t="shared" ca="1" si="32"/>
        <v>-673.37</v>
      </c>
      <c r="DP76" s="32">
        <f t="shared" ca="1" si="32"/>
        <v>-593.17999999999995</v>
      </c>
      <c r="DQ76" s="32">
        <f t="shared" ca="1" si="32"/>
        <v>-1101.2</v>
      </c>
      <c r="DR76" s="32">
        <f t="shared" ca="1" si="32"/>
        <v>-326.83999999999997</v>
      </c>
      <c r="DS76" s="32">
        <f t="shared" ca="1" si="32"/>
        <v>-461.72</v>
      </c>
      <c r="DT76" s="32">
        <f t="shared" ca="1" si="32"/>
        <v>-549.42999999999995</v>
      </c>
      <c r="DU76" s="31">
        <f t="shared" ca="1" si="37"/>
        <v>-7609.67</v>
      </c>
      <c r="DV76" s="31">
        <f t="shared" ca="1" si="37"/>
        <v>-3597.51</v>
      </c>
      <c r="DW76" s="31">
        <f t="shared" ca="1" si="37"/>
        <v>-2830.68</v>
      </c>
      <c r="DX76" s="31">
        <f t="shared" ca="1" si="33"/>
        <v>-1831.7</v>
      </c>
      <c r="DY76" s="31">
        <f t="shared" ca="1" si="33"/>
        <v>-1916.34</v>
      </c>
      <c r="DZ76" s="31">
        <f t="shared" ca="1" si="33"/>
        <v>-2624.54</v>
      </c>
      <c r="EA76" s="31">
        <f t="shared" ca="1" si="33"/>
        <v>-4186.05</v>
      </c>
      <c r="EB76" s="31">
        <f t="shared" ca="1" si="33"/>
        <v>-3667.4</v>
      </c>
      <c r="EC76" s="31">
        <f t="shared" ca="1" si="33"/>
        <v>-6770.83</v>
      </c>
      <c r="ED76" s="31">
        <f t="shared" ca="1" si="33"/>
        <v>-1998.87</v>
      </c>
      <c r="EE76" s="31">
        <f t="shared" ca="1" si="33"/>
        <v>-2808.1</v>
      </c>
      <c r="EF76" s="31">
        <f t="shared" ca="1" si="33"/>
        <v>-3323.45</v>
      </c>
      <c r="EG76" s="32">
        <f t="shared" ca="1" si="38"/>
        <v>-32410.690000000002</v>
      </c>
      <c r="EH76" s="32">
        <f t="shared" ca="1" si="38"/>
        <v>-15407.93</v>
      </c>
      <c r="EI76" s="32">
        <f t="shared" ca="1" si="38"/>
        <v>-12185.36</v>
      </c>
      <c r="EJ76" s="32">
        <f t="shared" ca="1" si="34"/>
        <v>-7921.6399999999985</v>
      </c>
      <c r="EK76" s="32">
        <f t="shared" ca="1" si="34"/>
        <v>-8321.0000000000018</v>
      </c>
      <c r="EL76" s="32">
        <f t="shared" ca="1" si="34"/>
        <v>-11443.789999999997</v>
      </c>
      <c r="EM76" s="32">
        <f t="shared" ca="1" si="34"/>
        <v>-18326.840000000004</v>
      </c>
      <c r="EN76" s="32">
        <f t="shared" ca="1" si="34"/>
        <v>-16124.220000000003</v>
      </c>
      <c r="EO76" s="32">
        <f t="shared" ca="1" si="34"/>
        <v>-29895.979999999996</v>
      </c>
      <c r="EP76" s="32">
        <f t="shared" ca="1" si="34"/>
        <v>-8862.5300000000007</v>
      </c>
      <c r="EQ76" s="32">
        <f t="shared" ca="1" si="34"/>
        <v>-12504.310000000001</v>
      </c>
      <c r="ER76" s="32">
        <f t="shared" ca="1" si="34"/>
        <v>-14861.510000000002</v>
      </c>
    </row>
    <row r="77" spans="1:148">
      <c r="A77" t="s">
        <v>435</v>
      </c>
      <c r="B77" s="1" t="s">
        <v>161</v>
      </c>
      <c r="C77" t="str">
        <f t="shared" ca="1" si="40"/>
        <v>IEW1</v>
      </c>
      <c r="D77" t="str">
        <f t="shared" ca="1" si="41"/>
        <v>Summerview 1 Wind Facility</v>
      </c>
      <c r="E77" s="51">
        <v>24133.956200000001</v>
      </c>
      <c r="F77" s="51">
        <v>14840.5383</v>
      </c>
      <c r="G77" s="51">
        <v>19559.1826</v>
      </c>
      <c r="H77" s="51">
        <v>17123.068200000002</v>
      </c>
      <c r="I77" s="51">
        <v>12978.722100000001</v>
      </c>
      <c r="J77" s="51">
        <v>9457.0329000000002</v>
      </c>
      <c r="K77" s="51">
        <v>6534.3585000000003</v>
      </c>
      <c r="L77" s="51">
        <v>6951.7933999999996</v>
      </c>
      <c r="M77" s="51">
        <v>8929.5167000000001</v>
      </c>
      <c r="N77" s="51">
        <v>14156.5003</v>
      </c>
      <c r="O77" s="51">
        <v>31494.635399999999</v>
      </c>
      <c r="P77" s="51">
        <v>14648.690399999999</v>
      </c>
      <c r="Q77" s="32">
        <v>1571106.57</v>
      </c>
      <c r="R77" s="32">
        <v>620377.49</v>
      </c>
      <c r="S77" s="32">
        <v>729611.84</v>
      </c>
      <c r="T77" s="32">
        <v>448591.14</v>
      </c>
      <c r="U77" s="32">
        <v>434463.44</v>
      </c>
      <c r="V77" s="32">
        <v>262818.55</v>
      </c>
      <c r="W77" s="32">
        <v>237586.62</v>
      </c>
      <c r="X77" s="32">
        <v>230013.38</v>
      </c>
      <c r="Y77" s="32">
        <v>684732.65</v>
      </c>
      <c r="Z77" s="32">
        <v>442990.49</v>
      </c>
      <c r="AA77" s="32">
        <v>1532081.15</v>
      </c>
      <c r="AB77" s="32">
        <v>581369.52</v>
      </c>
      <c r="AC77" s="2">
        <v>2.0099999999999998</v>
      </c>
      <c r="AD77" s="2">
        <v>2.0099999999999998</v>
      </c>
      <c r="AE77" s="2">
        <v>2.0099999999999998</v>
      </c>
      <c r="AF77" s="2">
        <v>2.0099999999999998</v>
      </c>
      <c r="AG77" s="2">
        <v>2.0099999999999998</v>
      </c>
      <c r="AH77" s="2">
        <v>2.0099999999999998</v>
      </c>
      <c r="AI77" s="2">
        <v>2.0099999999999998</v>
      </c>
      <c r="AJ77" s="2">
        <v>2.0099999999999998</v>
      </c>
      <c r="AK77" s="2">
        <v>2.31</v>
      </c>
      <c r="AL77" s="2">
        <v>2.31</v>
      </c>
      <c r="AM77" s="2">
        <v>2.31</v>
      </c>
      <c r="AN77" s="2">
        <v>2.31</v>
      </c>
      <c r="AO77" s="33">
        <v>31579.24</v>
      </c>
      <c r="AP77" s="33">
        <v>12469.59</v>
      </c>
      <c r="AQ77" s="33">
        <v>14665.2</v>
      </c>
      <c r="AR77" s="33">
        <v>9016.68</v>
      </c>
      <c r="AS77" s="33">
        <v>8732.7199999999993</v>
      </c>
      <c r="AT77" s="33">
        <v>5282.65</v>
      </c>
      <c r="AU77" s="33">
        <v>4775.49</v>
      </c>
      <c r="AV77" s="33">
        <v>4623.2700000000004</v>
      </c>
      <c r="AW77" s="33">
        <v>15817.32</v>
      </c>
      <c r="AX77" s="33">
        <v>10233.08</v>
      </c>
      <c r="AY77" s="33">
        <v>35391.07</v>
      </c>
      <c r="AZ77" s="33">
        <v>13429.64</v>
      </c>
      <c r="BA77" s="31">
        <f t="shared" si="27"/>
        <v>-471.33</v>
      </c>
      <c r="BB77" s="31">
        <f t="shared" si="27"/>
        <v>-186.11</v>
      </c>
      <c r="BC77" s="31">
        <f t="shared" si="27"/>
        <v>-218.88</v>
      </c>
      <c r="BD77" s="31">
        <f t="shared" si="27"/>
        <v>-179.44</v>
      </c>
      <c r="BE77" s="31">
        <f t="shared" si="27"/>
        <v>-173.79</v>
      </c>
      <c r="BF77" s="31">
        <f t="shared" si="27"/>
        <v>-105.13</v>
      </c>
      <c r="BG77" s="31">
        <f t="shared" si="42"/>
        <v>0</v>
      </c>
      <c r="BH77" s="31">
        <f t="shared" si="42"/>
        <v>0</v>
      </c>
      <c r="BI77" s="31">
        <f t="shared" si="42"/>
        <v>0</v>
      </c>
      <c r="BJ77" s="31">
        <f t="shared" si="42"/>
        <v>-531.59</v>
      </c>
      <c r="BK77" s="31">
        <f t="shared" si="42"/>
        <v>-1838.5</v>
      </c>
      <c r="BL77" s="31">
        <f t="shared" si="42"/>
        <v>-697.64</v>
      </c>
      <c r="BM77" s="6">
        <f t="shared" ca="1" si="39"/>
        <v>5.6399999999999999E-2</v>
      </c>
      <c r="BN77" s="6">
        <f t="shared" ca="1" si="39"/>
        <v>5.6399999999999999E-2</v>
      </c>
      <c r="BO77" s="6">
        <f t="shared" ca="1" si="39"/>
        <v>5.6399999999999999E-2</v>
      </c>
      <c r="BP77" s="6">
        <f t="shared" ca="1" si="39"/>
        <v>5.6399999999999999E-2</v>
      </c>
      <c r="BQ77" s="6">
        <f t="shared" ca="1" si="39"/>
        <v>5.6399999999999999E-2</v>
      </c>
      <c r="BR77" s="6">
        <f t="shared" ca="1" si="39"/>
        <v>5.6399999999999999E-2</v>
      </c>
      <c r="BS77" s="6">
        <f t="shared" ca="1" si="39"/>
        <v>5.6399999999999999E-2</v>
      </c>
      <c r="BT77" s="6">
        <f t="shared" ca="1" si="39"/>
        <v>5.6399999999999999E-2</v>
      </c>
      <c r="BU77" s="6">
        <f t="shared" ca="1" si="39"/>
        <v>5.6399999999999999E-2</v>
      </c>
      <c r="BV77" s="6">
        <f t="shared" ca="1" si="39"/>
        <v>5.6399999999999999E-2</v>
      </c>
      <c r="BW77" s="6">
        <f t="shared" ca="1" si="39"/>
        <v>5.6399999999999999E-2</v>
      </c>
      <c r="BX77" s="6">
        <f t="shared" ca="1" si="39"/>
        <v>5.6399999999999999E-2</v>
      </c>
      <c r="BY77" s="31">
        <f t="shared" ca="1" si="31"/>
        <v>88610.41</v>
      </c>
      <c r="BZ77" s="31">
        <f t="shared" ca="1" si="31"/>
        <v>34989.29</v>
      </c>
      <c r="CA77" s="31">
        <f t="shared" ca="1" si="31"/>
        <v>41150.11</v>
      </c>
      <c r="CB77" s="31">
        <f t="shared" ca="1" si="31"/>
        <v>25300.54</v>
      </c>
      <c r="CC77" s="31">
        <f t="shared" ca="1" si="31"/>
        <v>24503.74</v>
      </c>
      <c r="CD77" s="31">
        <f t="shared" ca="1" si="31"/>
        <v>14822.97</v>
      </c>
      <c r="CE77" s="31">
        <f t="shared" ca="1" si="30"/>
        <v>13399.89</v>
      </c>
      <c r="CF77" s="31">
        <f t="shared" ca="1" si="30"/>
        <v>12972.75</v>
      </c>
      <c r="CG77" s="31">
        <f t="shared" ca="1" si="30"/>
        <v>38618.92</v>
      </c>
      <c r="CH77" s="31">
        <f t="shared" ca="1" si="30"/>
        <v>24984.66</v>
      </c>
      <c r="CI77" s="31">
        <f t="shared" ca="1" si="30"/>
        <v>86409.38</v>
      </c>
      <c r="CJ77" s="31">
        <f t="shared" ca="1" si="30"/>
        <v>32789.24</v>
      </c>
      <c r="CK77" s="32">
        <f t="shared" ca="1" si="28"/>
        <v>3927.77</v>
      </c>
      <c r="CL77" s="32">
        <f t="shared" ca="1" si="28"/>
        <v>1550.94</v>
      </c>
      <c r="CM77" s="32">
        <f t="shared" ca="1" si="28"/>
        <v>1824.03</v>
      </c>
      <c r="CN77" s="32">
        <f t="shared" ca="1" si="28"/>
        <v>1121.48</v>
      </c>
      <c r="CO77" s="32">
        <f t="shared" ca="1" si="28"/>
        <v>1086.1600000000001</v>
      </c>
      <c r="CP77" s="32">
        <f t="shared" ca="1" si="28"/>
        <v>657.05</v>
      </c>
      <c r="CQ77" s="32">
        <f t="shared" ca="1" si="43"/>
        <v>593.97</v>
      </c>
      <c r="CR77" s="32">
        <f t="shared" ca="1" si="43"/>
        <v>575.03</v>
      </c>
      <c r="CS77" s="32">
        <f t="shared" ca="1" si="43"/>
        <v>1711.83</v>
      </c>
      <c r="CT77" s="32">
        <f t="shared" ca="1" si="43"/>
        <v>1107.48</v>
      </c>
      <c r="CU77" s="32">
        <f t="shared" ca="1" si="43"/>
        <v>3830.2</v>
      </c>
      <c r="CV77" s="32">
        <f t="shared" ca="1" si="43"/>
        <v>1453.42</v>
      </c>
      <c r="CW77" s="31">
        <f t="shared" ca="1" si="29"/>
        <v>61430.270000000004</v>
      </c>
      <c r="CX77" s="31">
        <f t="shared" ca="1" si="29"/>
        <v>24256.750000000004</v>
      </c>
      <c r="CY77" s="31">
        <f t="shared" ca="1" si="29"/>
        <v>28527.82</v>
      </c>
      <c r="CZ77" s="31">
        <f t="shared" ca="1" si="29"/>
        <v>17584.78</v>
      </c>
      <c r="DA77" s="31">
        <f t="shared" ca="1" si="29"/>
        <v>17030.97</v>
      </c>
      <c r="DB77" s="31">
        <f t="shared" ca="1" si="29"/>
        <v>10302.499999999998</v>
      </c>
      <c r="DC77" s="31">
        <f t="shared" ca="1" si="44"/>
        <v>9218.369999999999</v>
      </c>
      <c r="DD77" s="31">
        <f t="shared" ca="1" si="44"/>
        <v>8924.51</v>
      </c>
      <c r="DE77" s="31">
        <f t="shared" ca="1" si="44"/>
        <v>24513.43</v>
      </c>
      <c r="DF77" s="31">
        <f t="shared" ca="1" si="44"/>
        <v>16390.649999999998</v>
      </c>
      <c r="DG77" s="31">
        <f t="shared" ca="1" si="44"/>
        <v>56687.01</v>
      </c>
      <c r="DH77" s="31">
        <f t="shared" ca="1" si="44"/>
        <v>21510.659999999996</v>
      </c>
      <c r="DI77" s="32">
        <f t="shared" ca="1" si="36"/>
        <v>3071.51</v>
      </c>
      <c r="DJ77" s="32">
        <f t="shared" ca="1" si="36"/>
        <v>1212.8399999999999</v>
      </c>
      <c r="DK77" s="32">
        <f t="shared" ca="1" si="36"/>
        <v>1426.39</v>
      </c>
      <c r="DL77" s="32">
        <f t="shared" ca="1" si="32"/>
        <v>879.24</v>
      </c>
      <c r="DM77" s="32">
        <f t="shared" ca="1" si="32"/>
        <v>851.55</v>
      </c>
      <c r="DN77" s="32">
        <f t="shared" ca="1" si="32"/>
        <v>515.13</v>
      </c>
      <c r="DO77" s="32">
        <f t="shared" ca="1" si="32"/>
        <v>460.92</v>
      </c>
      <c r="DP77" s="32">
        <f t="shared" ca="1" si="32"/>
        <v>446.23</v>
      </c>
      <c r="DQ77" s="32">
        <f t="shared" ca="1" si="32"/>
        <v>1225.67</v>
      </c>
      <c r="DR77" s="32">
        <f t="shared" ca="1" si="32"/>
        <v>819.53</v>
      </c>
      <c r="DS77" s="32">
        <f t="shared" ca="1" si="32"/>
        <v>2834.35</v>
      </c>
      <c r="DT77" s="32">
        <f t="shared" ca="1" si="32"/>
        <v>1075.53</v>
      </c>
      <c r="DU77" s="31">
        <f t="shared" ca="1" si="37"/>
        <v>19791</v>
      </c>
      <c r="DV77" s="31">
        <f t="shared" ca="1" si="37"/>
        <v>7758.15</v>
      </c>
      <c r="DW77" s="31">
        <f t="shared" ca="1" si="37"/>
        <v>9064</v>
      </c>
      <c r="DX77" s="31">
        <f t="shared" ca="1" si="33"/>
        <v>5553.52</v>
      </c>
      <c r="DY77" s="31">
        <f t="shared" ca="1" si="33"/>
        <v>5350.62</v>
      </c>
      <c r="DZ77" s="31">
        <f t="shared" ca="1" si="33"/>
        <v>3219.24</v>
      </c>
      <c r="EA77" s="31">
        <f t="shared" ca="1" si="33"/>
        <v>2865.32</v>
      </c>
      <c r="EB77" s="31">
        <f t="shared" ca="1" si="33"/>
        <v>2758.83</v>
      </c>
      <c r="EC77" s="31">
        <f t="shared" ca="1" si="33"/>
        <v>7536.18</v>
      </c>
      <c r="ED77" s="31">
        <f t="shared" ca="1" si="33"/>
        <v>5012.04</v>
      </c>
      <c r="EE77" s="31">
        <f t="shared" ca="1" si="33"/>
        <v>17237.84</v>
      </c>
      <c r="EF77" s="31">
        <f t="shared" ca="1" si="33"/>
        <v>6505.77</v>
      </c>
      <c r="EG77" s="32">
        <f t="shared" ca="1" si="38"/>
        <v>84292.78</v>
      </c>
      <c r="EH77" s="32">
        <f t="shared" ca="1" si="38"/>
        <v>33227.740000000005</v>
      </c>
      <c r="EI77" s="32">
        <f t="shared" ca="1" si="38"/>
        <v>39018.21</v>
      </c>
      <c r="EJ77" s="32">
        <f t="shared" ca="1" si="34"/>
        <v>24017.54</v>
      </c>
      <c r="EK77" s="32">
        <f t="shared" ca="1" si="34"/>
        <v>23233.14</v>
      </c>
      <c r="EL77" s="32">
        <f t="shared" ca="1" si="34"/>
        <v>14036.869999999997</v>
      </c>
      <c r="EM77" s="32">
        <f t="shared" ca="1" si="34"/>
        <v>12544.609999999999</v>
      </c>
      <c r="EN77" s="32">
        <f t="shared" ca="1" si="34"/>
        <v>12129.57</v>
      </c>
      <c r="EO77" s="32">
        <f t="shared" ca="1" si="34"/>
        <v>33275.279999999999</v>
      </c>
      <c r="EP77" s="32">
        <f t="shared" ca="1" si="34"/>
        <v>22222.219999999998</v>
      </c>
      <c r="EQ77" s="32">
        <f t="shared" ca="1" si="34"/>
        <v>76759.199999999997</v>
      </c>
      <c r="ER77" s="32">
        <f t="shared" ca="1" si="34"/>
        <v>29091.959999999995</v>
      </c>
    </row>
    <row r="78" spans="1:148">
      <c r="A78" t="s">
        <v>436</v>
      </c>
      <c r="B78" s="1" t="s">
        <v>129</v>
      </c>
      <c r="C78" t="str">
        <f t="shared" ca="1" si="40"/>
        <v>INT</v>
      </c>
      <c r="D78" t="str">
        <f t="shared" ca="1" si="41"/>
        <v>Interlakes Hydro Facility</v>
      </c>
      <c r="E78" s="51">
        <v>1088.3045</v>
      </c>
      <c r="F78" s="51">
        <v>949.18340000000001</v>
      </c>
      <c r="G78" s="51">
        <v>608.44640000000004</v>
      </c>
      <c r="H78" s="51">
        <v>445.81259999999997</v>
      </c>
      <c r="I78" s="51">
        <v>178.1207</v>
      </c>
      <c r="J78" s="51">
        <v>191.69229999999999</v>
      </c>
      <c r="K78" s="51">
        <v>285.10019999999997</v>
      </c>
      <c r="L78" s="51">
        <v>380.50204120000001</v>
      </c>
      <c r="M78" s="51">
        <v>894.46029139999996</v>
      </c>
      <c r="N78" s="51">
        <v>949.73889110000005</v>
      </c>
      <c r="O78" s="51">
        <v>1119.2785429</v>
      </c>
      <c r="P78" s="51">
        <v>1469.7644385999999</v>
      </c>
      <c r="Q78" s="32">
        <v>131147.01999999999</v>
      </c>
      <c r="R78" s="32">
        <v>53515.47</v>
      </c>
      <c r="S78" s="32">
        <v>33885.49</v>
      </c>
      <c r="T78" s="32">
        <v>19798.810000000001</v>
      </c>
      <c r="U78" s="32">
        <v>6633.34</v>
      </c>
      <c r="V78" s="32">
        <v>9052.81</v>
      </c>
      <c r="W78" s="32">
        <v>15799.35</v>
      </c>
      <c r="X78" s="32">
        <v>21753.98</v>
      </c>
      <c r="Y78" s="32">
        <v>167400.51</v>
      </c>
      <c r="Z78" s="32">
        <v>40600.050000000003</v>
      </c>
      <c r="AA78" s="32">
        <v>76480.05</v>
      </c>
      <c r="AB78" s="32">
        <v>102467.89</v>
      </c>
      <c r="AC78" s="2">
        <v>-1.06</v>
      </c>
      <c r="AD78" s="2">
        <v>-1.06</v>
      </c>
      <c r="AE78" s="2">
        <v>-1.06</v>
      </c>
      <c r="AF78" s="2">
        <v>-1.06</v>
      </c>
      <c r="AG78" s="2">
        <v>-1.06</v>
      </c>
      <c r="AH78" s="2">
        <v>-1.06</v>
      </c>
      <c r="AI78" s="2">
        <v>-1.06</v>
      </c>
      <c r="AJ78" s="2">
        <v>-1.06</v>
      </c>
      <c r="AK78" s="2">
        <v>-1.06</v>
      </c>
      <c r="AL78" s="2">
        <v>-1.06</v>
      </c>
      <c r="AM78" s="2">
        <v>-1.06</v>
      </c>
      <c r="AN78" s="2">
        <v>-1.06</v>
      </c>
      <c r="AO78" s="33">
        <v>-1390.16</v>
      </c>
      <c r="AP78" s="33">
        <v>-567.26</v>
      </c>
      <c r="AQ78" s="33">
        <v>-359.19</v>
      </c>
      <c r="AR78" s="33">
        <v>-209.87</v>
      </c>
      <c r="AS78" s="33">
        <v>-70.31</v>
      </c>
      <c r="AT78" s="33">
        <v>-95.96</v>
      </c>
      <c r="AU78" s="33">
        <v>-167.47</v>
      </c>
      <c r="AV78" s="33">
        <v>-230.59</v>
      </c>
      <c r="AW78" s="33">
        <v>-1774.45</v>
      </c>
      <c r="AX78" s="33">
        <v>-430.36</v>
      </c>
      <c r="AY78" s="33">
        <v>-810.69</v>
      </c>
      <c r="AZ78" s="33">
        <v>-1086.1600000000001</v>
      </c>
      <c r="BA78" s="31">
        <f t="shared" si="27"/>
        <v>-39.340000000000003</v>
      </c>
      <c r="BB78" s="31">
        <f t="shared" si="27"/>
        <v>-16.05</v>
      </c>
      <c r="BC78" s="31">
        <f t="shared" si="27"/>
        <v>-10.17</v>
      </c>
      <c r="BD78" s="31">
        <f t="shared" si="27"/>
        <v>-7.92</v>
      </c>
      <c r="BE78" s="31">
        <f t="shared" si="27"/>
        <v>-2.65</v>
      </c>
      <c r="BF78" s="31">
        <f t="shared" si="27"/>
        <v>-3.62</v>
      </c>
      <c r="BG78" s="31">
        <f t="shared" si="42"/>
        <v>0</v>
      </c>
      <c r="BH78" s="31">
        <f t="shared" si="42"/>
        <v>0</v>
      </c>
      <c r="BI78" s="31">
        <f t="shared" si="42"/>
        <v>0</v>
      </c>
      <c r="BJ78" s="31">
        <f t="shared" si="42"/>
        <v>-48.72</v>
      </c>
      <c r="BK78" s="31">
        <f t="shared" si="42"/>
        <v>-91.78</v>
      </c>
      <c r="BL78" s="31">
        <f t="shared" si="42"/>
        <v>-122.96</v>
      </c>
      <c r="BM78" s="6">
        <f t="shared" ca="1" si="39"/>
        <v>1.32E-2</v>
      </c>
      <c r="BN78" s="6">
        <f t="shared" ca="1" si="39"/>
        <v>1.32E-2</v>
      </c>
      <c r="BO78" s="6">
        <f t="shared" ca="1" si="39"/>
        <v>1.32E-2</v>
      </c>
      <c r="BP78" s="6">
        <f t="shared" ca="1" si="39"/>
        <v>1.32E-2</v>
      </c>
      <c r="BQ78" s="6">
        <f t="shared" ca="1" si="39"/>
        <v>1.32E-2</v>
      </c>
      <c r="BR78" s="6">
        <f t="shared" ca="1" si="39"/>
        <v>1.32E-2</v>
      </c>
      <c r="BS78" s="6">
        <f t="shared" ca="1" si="39"/>
        <v>1.32E-2</v>
      </c>
      <c r="BT78" s="6">
        <f t="shared" ca="1" si="39"/>
        <v>1.32E-2</v>
      </c>
      <c r="BU78" s="6">
        <f t="shared" ca="1" si="39"/>
        <v>1.32E-2</v>
      </c>
      <c r="BV78" s="6">
        <f t="shared" ca="1" si="39"/>
        <v>1.32E-2</v>
      </c>
      <c r="BW78" s="6">
        <f t="shared" ca="1" si="39"/>
        <v>1.32E-2</v>
      </c>
      <c r="BX78" s="6">
        <f t="shared" ca="1" si="39"/>
        <v>1.32E-2</v>
      </c>
      <c r="BY78" s="31">
        <f t="shared" ca="1" si="31"/>
        <v>1731.14</v>
      </c>
      <c r="BZ78" s="31">
        <f t="shared" ca="1" si="31"/>
        <v>706.4</v>
      </c>
      <c r="CA78" s="31">
        <f t="shared" ca="1" si="31"/>
        <v>447.29</v>
      </c>
      <c r="CB78" s="31">
        <f t="shared" ca="1" si="31"/>
        <v>261.33999999999997</v>
      </c>
      <c r="CC78" s="31">
        <f t="shared" ca="1" si="31"/>
        <v>87.56</v>
      </c>
      <c r="CD78" s="31">
        <f t="shared" ca="1" si="31"/>
        <v>119.5</v>
      </c>
      <c r="CE78" s="31">
        <f t="shared" ca="1" si="30"/>
        <v>208.55</v>
      </c>
      <c r="CF78" s="31">
        <f t="shared" ca="1" si="30"/>
        <v>287.14999999999998</v>
      </c>
      <c r="CG78" s="31">
        <f t="shared" ca="1" si="30"/>
        <v>2209.69</v>
      </c>
      <c r="CH78" s="31">
        <f t="shared" ca="1" si="30"/>
        <v>535.91999999999996</v>
      </c>
      <c r="CI78" s="31">
        <f t="shared" ca="1" si="30"/>
        <v>1009.54</v>
      </c>
      <c r="CJ78" s="31">
        <f t="shared" ca="1" si="30"/>
        <v>1352.58</v>
      </c>
      <c r="CK78" s="32">
        <f t="shared" ca="1" si="28"/>
        <v>327.87</v>
      </c>
      <c r="CL78" s="32">
        <f t="shared" ca="1" si="28"/>
        <v>133.79</v>
      </c>
      <c r="CM78" s="32">
        <f t="shared" ca="1" si="28"/>
        <v>84.71</v>
      </c>
      <c r="CN78" s="32">
        <f t="shared" ca="1" si="28"/>
        <v>49.5</v>
      </c>
      <c r="CO78" s="32">
        <f t="shared" ca="1" si="28"/>
        <v>16.579999999999998</v>
      </c>
      <c r="CP78" s="32">
        <f t="shared" ca="1" si="28"/>
        <v>22.63</v>
      </c>
      <c r="CQ78" s="32">
        <f t="shared" ca="1" si="43"/>
        <v>39.5</v>
      </c>
      <c r="CR78" s="32">
        <f t="shared" ca="1" si="43"/>
        <v>54.38</v>
      </c>
      <c r="CS78" s="32">
        <f t="shared" ca="1" si="43"/>
        <v>418.5</v>
      </c>
      <c r="CT78" s="32">
        <f t="shared" ca="1" si="43"/>
        <v>101.5</v>
      </c>
      <c r="CU78" s="32">
        <f t="shared" ca="1" si="43"/>
        <v>191.2</v>
      </c>
      <c r="CV78" s="32">
        <f t="shared" ca="1" si="43"/>
        <v>256.17</v>
      </c>
      <c r="CW78" s="31">
        <f t="shared" ca="1" si="29"/>
        <v>3488.51</v>
      </c>
      <c r="CX78" s="31">
        <f t="shared" ca="1" si="29"/>
        <v>1423.4999999999998</v>
      </c>
      <c r="CY78" s="31">
        <f t="shared" ca="1" si="29"/>
        <v>901.36</v>
      </c>
      <c r="CZ78" s="31">
        <f t="shared" ca="1" si="29"/>
        <v>528.63</v>
      </c>
      <c r="DA78" s="31">
        <f t="shared" ca="1" si="29"/>
        <v>177.1</v>
      </c>
      <c r="DB78" s="31">
        <f t="shared" ca="1" si="29"/>
        <v>241.70999999999998</v>
      </c>
      <c r="DC78" s="31">
        <f t="shared" ca="1" si="44"/>
        <v>415.52</v>
      </c>
      <c r="DD78" s="31">
        <f t="shared" ca="1" si="44"/>
        <v>572.12</v>
      </c>
      <c r="DE78" s="31">
        <f t="shared" ca="1" si="44"/>
        <v>4402.6400000000003</v>
      </c>
      <c r="DF78" s="31">
        <f t="shared" ca="1" si="44"/>
        <v>1116.5</v>
      </c>
      <c r="DG78" s="31">
        <f t="shared" ca="1" si="44"/>
        <v>2103.21</v>
      </c>
      <c r="DH78" s="31">
        <f t="shared" ca="1" si="44"/>
        <v>2817.87</v>
      </c>
      <c r="DI78" s="32">
        <f t="shared" ca="1" si="36"/>
        <v>174.43</v>
      </c>
      <c r="DJ78" s="32">
        <f t="shared" ca="1" si="36"/>
        <v>71.180000000000007</v>
      </c>
      <c r="DK78" s="32">
        <f t="shared" ca="1" si="36"/>
        <v>45.07</v>
      </c>
      <c r="DL78" s="32">
        <f t="shared" ca="1" si="32"/>
        <v>26.43</v>
      </c>
      <c r="DM78" s="32">
        <f t="shared" ca="1" si="32"/>
        <v>8.86</v>
      </c>
      <c r="DN78" s="32">
        <f t="shared" ca="1" si="32"/>
        <v>12.09</v>
      </c>
      <c r="DO78" s="32">
        <f t="shared" ca="1" si="32"/>
        <v>20.78</v>
      </c>
      <c r="DP78" s="32">
        <f t="shared" ca="1" si="32"/>
        <v>28.61</v>
      </c>
      <c r="DQ78" s="32">
        <f t="shared" ca="1" si="32"/>
        <v>220.13</v>
      </c>
      <c r="DR78" s="32">
        <f t="shared" ca="1" si="32"/>
        <v>55.83</v>
      </c>
      <c r="DS78" s="32">
        <f t="shared" ca="1" si="32"/>
        <v>105.16</v>
      </c>
      <c r="DT78" s="32">
        <f t="shared" ca="1" si="32"/>
        <v>140.88999999999999</v>
      </c>
      <c r="DU78" s="31">
        <f t="shared" ca="1" si="37"/>
        <v>1123.8900000000001</v>
      </c>
      <c r="DV78" s="31">
        <f t="shared" ca="1" si="37"/>
        <v>455.28</v>
      </c>
      <c r="DW78" s="31">
        <f t="shared" ca="1" si="37"/>
        <v>286.38</v>
      </c>
      <c r="DX78" s="31">
        <f t="shared" ca="1" si="33"/>
        <v>166.95</v>
      </c>
      <c r="DY78" s="31">
        <f t="shared" ca="1" si="33"/>
        <v>55.64</v>
      </c>
      <c r="DZ78" s="31">
        <f t="shared" ca="1" si="33"/>
        <v>75.53</v>
      </c>
      <c r="EA78" s="31">
        <f t="shared" ca="1" si="33"/>
        <v>129.16</v>
      </c>
      <c r="EB78" s="31">
        <f t="shared" ca="1" si="33"/>
        <v>176.86</v>
      </c>
      <c r="EC78" s="31">
        <f t="shared" ca="1" si="33"/>
        <v>1353.51</v>
      </c>
      <c r="ED78" s="31">
        <f t="shared" ca="1" si="33"/>
        <v>341.41</v>
      </c>
      <c r="EE78" s="31">
        <f t="shared" ca="1" si="33"/>
        <v>639.55999999999995</v>
      </c>
      <c r="EF78" s="31">
        <f t="shared" ca="1" si="33"/>
        <v>852.25</v>
      </c>
      <c r="EG78" s="32">
        <f t="shared" ca="1" si="38"/>
        <v>4786.83</v>
      </c>
      <c r="EH78" s="32">
        <f t="shared" ca="1" si="38"/>
        <v>1949.9599999999998</v>
      </c>
      <c r="EI78" s="32">
        <f t="shared" ca="1" si="38"/>
        <v>1232.81</v>
      </c>
      <c r="EJ78" s="32">
        <f t="shared" ca="1" si="34"/>
        <v>722.01</v>
      </c>
      <c r="EK78" s="32">
        <f t="shared" ca="1" si="34"/>
        <v>241.59999999999997</v>
      </c>
      <c r="EL78" s="32">
        <f t="shared" ca="1" si="34"/>
        <v>329.33</v>
      </c>
      <c r="EM78" s="32">
        <f t="shared" ca="1" si="34"/>
        <v>565.45999999999992</v>
      </c>
      <c r="EN78" s="32">
        <f t="shared" ca="1" si="34"/>
        <v>777.59</v>
      </c>
      <c r="EO78" s="32">
        <f t="shared" ca="1" si="34"/>
        <v>5976.2800000000007</v>
      </c>
      <c r="EP78" s="32">
        <f t="shared" ca="1" si="34"/>
        <v>1513.74</v>
      </c>
      <c r="EQ78" s="32">
        <f t="shared" ca="1" si="34"/>
        <v>2847.93</v>
      </c>
      <c r="ER78" s="32">
        <f t="shared" ca="1" si="34"/>
        <v>3811.0099999999998</v>
      </c>
    </row>
    <row r="79" spans="1:148">
      <c r="A79" t="s">
        <v>453</v>
      </c>
      <c r="B79" s="1" t="s">
        <v>81</v>
      </c>
      <c r="C79" t="str">
        <f t="shared" ca="1" si="40"/>
        <v>IOR1</v>
      </c>
      <c r="D79" t="str">
        <f t="shared" ca="1" si="41"/>
        <v>Cold Lake Industrial System</v>
      </c>
      <c r="E79" s="51">
        <v>39451.861299999997</v>
      </c>
      <c r="F79" s="51">
        <v>33905.745799999997</v>
      </c>
      <c r="G79" s="51">
        <v>34643.502500000002</v>
      </c>
      <c r="H79" s="51">
        <v>6307.2358999999997</v>
      </c>
      <c r="I79" s="51">
        <v>12718.5653</v>
      </c>
      <c r="J79" s="51">
        <v>26990.0609</v>
      </c>
      <c r="K79" s="51">
        <v>26500.9846</v>
      </c>
      <c r="L79" s="51">
        <v>32757.076499999999</v>
      </c>
      <c r="M79" s="51">
        <v>33669.349000000002</v>
      </c>
      <c r="N79" s="51">
        <v>41626.877</v>
      </c>
      <c r="O79" s="51">
        <v>32126.734700000001</v>
      </c>
      <c r="P79" s="51">
        <v>38272.313600000001</v>
      </c>
      <c r="Q79" s="32">
        <v>3822171.89</v>
      </c>
      <c r="R79" s="32">
        <v>1799923.97</v>
      </c>
      <c r="S79" s="32">
        <v>1426546.52</v>
      </c>
      <c r="T79" s="32">
        <v>241611.96</v>
      </c>
      <c r="U79" s="32">
        <v>399250.74</v>
      </c>
      <c r="V79" s="32">
        <v>862381.81</v>
      </c>
      <c r="W79" s="32">
        <v>1115077.77</v>
      </c>
      <c r="X79" s="32">
        <v>1099248.3400000001</v>
      </c>
      <c r="Y79" s="32">
        <v>2190079.63</v>
      </c>
      <c r="Z79" s="32">
        <v>1456458.07</v>
      </c>
      <c r="AA79" s="32">
        <v>1626563.84</v>
      </c>
      <c r="AB79" s="32">
        <v>2020693.37</v>
      </c>
      <c r="AC79" s="2">
        <v>4.68</v>
      </c>
      <c r="AD79" s="2">
        <v>4.68</v>
      </c>
      <c r="AE79" s="2">
        <v>4.68</v>
      </c>
      <c r="AF79" s="2">
        <v>4.68</v>
      </c>
      <c r="AG79" s="2">
        <v>4.68</v>
      </c>
      <c r="AH79" s="2">
        <v>4.68</v>
      </c>
      <c r="AI79" s="2">
        <v>4.68</v>
      </c>
      <c r="AJ79" s="2">
        <v>4.68</v>
      </c>
      <c r="AK79" s="2">
        <v>4.68</v>
      </c>
      <c r="AL79" s="2">
        <v>4.68</v>
      </c>
      <c r="AM79" s="2">
        <v>4.68</v>
      </c>
      <c r="AN79" s="2">
        <v>4.68</v>
      </c>
      <c r="AO79" s="33">
        <v>178877.64</v>
      </c>
      <c r="AP79" s="33">
        <v>84236.44</v>
      </c>
      <c r="AQ79" s="33">
        <v>66762.38</v>
      </c>
      <c r="AR79" s="33">
        <v>11307.44</v>
      </c>
      <c r="AS79" s="33">
        <v>18684.93</v>
      </c>
      <c r="AT79" s="33">
        <v>40359.47</v>
      </c>
      <c r="AU79" s="33">
        <v>52185.64</v>
      </c>
      <c r="AV79" s="33">
        <v>51444.82</v>
      </c>
      <c r="AW79" s="33">
        <v>102495.73</v>
      </c>
      <c r="AX79" s="33">
        <v>68162.240000000005</v>
      </c>
      <c r="AY79" s="33">
        <v>76123.19</v>
      </c>
      <c r="AZ79" s="33">
        <v>94568.45</v>
      </c>
      <c r="BA79" s="31">
        <f t="shared" si="27"/>
        <v>-1146.6500000000001</v>
      </c>
      <c r="BB79" s="31">
        <f t="shared" si="27"/>
        <v>-539.98</v>
      </c>
      <c r="BC79" s="31">
        <f t="shared" si="27"/>
        <v>-427.96</v>
      </c>
      <c r="BD79" s="31">
        <f t="shared" si="27"/>
        <v>-96.64</v>
      </c>
      <c r="BE79" s="31">
        <f t="shared" si="27"/>
        <v>-159.69999999999999</v>
      </c>
      <c r="BF79" s="31">
        <f t="shared" si="27"/>
        <v>-344.95</v>
      </c>
      <c r="BG79" s="31">
        <f t="shared" si="42"/>
        <v>0</v>
      </c>
      <c r="BH79" s="31">
        <f t="shared" si="42"/>
        <v>0</v>
      </c>
      <c r="BI79" s="31">
        <f t="shared" si="42"/>
        <v>0</v>
      </c>
      <c r="BJ79" s="31">
        <f t="shared" si="42"/>
        <v>-1747.75</v>
      </c>
      <c r="BK79" s="31">
        <f t="shared" si="42"/>
        <v>-1951.88</v>
      </c>
      <c r="BL79" s="31">
        <f t="shared" si="42"/>
        <v>-2424.83</v>
      </c>
      <c r="BM79" s="6">
        <f t="shared" ca="1" si="39"/>
        <v>5.7500000000000002E-2</v>
      </c>
      <c r="BN79" s="6">
        <f t="shared" ca="1" si="39"/>
        <v>5.7500000000000002E-2</v>
      </c>
      <c r="BO79" s="6">
        <f t="shared" ca="1" si="39"/>
        <v>5.7500000000000002E-2</v>
      </c>
      <c r="BP79" s="6">
        <f t="shared" ca="1" si="39"/>
        <v>5.7500000000000002E-2</v>
      </c>
      <c r="BQ79" s="6">
        <f t="shared" ca="1" si="39"/>
        <v>5.7500000000000002E-2</v>
      </c>
      <c r="BR79" s="6">
        <f t="shared" ca="1" si="39"/>
        <v>5.7500000000000002E-2</v>
      </c>
      <c r="BS79" s="6">
        <f t="shared" ca="1" si="39"/>
        <v>5.7500000000000002E-2</v>
      </c>
      <c r="BT79" s="6">
        <f t="shared" ca="1" si="39"/>
        <v>5.7500000000000002E-2</v>
      </c>
      <c r="BU79" s="6">
        <f t="shared" ca="1" si="39"/>
        <v>5.7500000000000002E-2</v>
      </c>
      <c r="BV79" s="6">
        <f t="shared" ca="1" si="39"/>
        <v>5.7500000000000002E-2</v>
      </c>
      <c r="BW79" s="6">
        <f t="shared" ca="1" si="39"/>
        <v>5.7500000000000002E-2</v>
      </c>
      <c r="BX79" s="6">
        <f t="shared" ca="1" si="39"/>
        <v>5.7500000000000002E-2</v>
      </c>
      <c r="BY79" s="31">
        <f t="shared" ca="1" si="31"/>
        <v>219774.88</v>
      </c>
      <c r="BZ79" s="31">
        <f t="shared" ca="1" si="31"/>
        <v>103495.63</v>
      </c>
      <c r="CA79" s="31">
        <f t="shared" ca="1" si="31"/>
        <v>82026.42</v>
      </c>
      <c r="CB79" s="31">
        <f t="shared" ca="1" si="31"/>
        <v>13892.69</v>
      </c>
      <c r="CC79" s="31">
        <f t="shared" ca="1" si="31"/>
        <v>22956.92</v>
      </c>
      <c r="CD79" s="31">
        <f t="shared" ca="1" si="31"/>
        <v>49586.95</v>
      </c>
      <c r="CE79" s="31">
        <f t="shared" ca="1" si="30"/>
        <v>64116.97</v>
      </c>
      <c r="CF79" s="31">
        <f t="shared" ca="1" si="30"/>
        <v>63206.78</v>
      </c>
      <c r="CG79" s="31">
        <f t="shared" ca="1" si="30"/>
        <v>125929.58</v>
      </c>
      <c r="CH79" s="31">
        <f t="shared" ca="1" si="30"/>
        <v>83746.34</v>
      </c>
      <c r="CI79" s="31">
        <f t="shared" ca="1" si="30"/>
        <v>93527.42</v>
      </c>
      <c r="CJ79" s="31">
        <f t="shared" ca="1" si="30"/>
        <v>116189.87</v>
      </c>
      <c r="CK79" s="32">
        <f t="shared" ca="1" si="28"/>
        <v>9555.43</v>
      </c>
      <c r="CL79" s="32">
        <f t="shared" ca="1" si="28"/>
        <v>4499.8100000000004</v>
      </c>
      <c r="CM79" s="32">
        <f t="shared" ca="1" si="28"/>
        <v>3566.37</v>
      </c>
      <c r="CN79" s="32">
        <f t="shared" ca="1" si="28"/>
        <v>604.03</v>
      </c>
      <c r="CO79" s="32">
        <f t="shared" ca="1" si="28"/>
        <v>998.13</v>
      </c>
      <c r="CP79" s="32">
        <f t="shared" ca="1" si="28"/>
        <v>2155.9499999999998</v>
      </c>
      <c r="CQ79" s="32">
        <f t="shared" ca="1" si="43"/>
        <v>2787.69</v>
      </c>
      <c r="CR79" s="32">
        <f t="shared" ca="1" si="43"/>
        <v>2748.12</v>
      </c>
      <c r="CS79" s="32">
        <f t="shared" ca="1" si="43"/>
        <v>5475.2</v>
      </c>
      <c r="CT79" s="32">
        <f t="shared" ca="1" si="43"/>
        <v>3641.15</v>
      </c>
      <c r="CU79" s="32">
        <f t="shared" ca="1" si="43"/>
        <v>4066.41</v>
      </c>
      <c r="CV79" s="32">
        <f t="shared" ca="1" si="43"/>
        <v>5051.7299999999996</v>
      </c>
      <c r="CW79" s="31">
        <f t="shared" ca="1" si="29"/>
        <v>51599.319999999985</v>
      </c>
      <c r="CX79" s="31">
        <f t="shared" ca="1" si="29"/>
        <v>24298.98</v>
      </c>
      <c r="CY79" s="31">
        <f t="shared" ca="1" si="29"/>
        <v>19258.369999999988</v>
      </c>
      <c r="CZ79" s="31">
        <f t="shared" ca="1" si="29"/>
        <v>3285.9200000000005</v>
      </c>
      <c r="DA79" s="31">
        <f t="shared" ca="1" si="29"/>
        <v>5429.8199999999988</v>
      </c>
      <c r="DB79" s="31">
        <f t="shared" ca="1" si="29"/>
        <v>11728.379999999994</v>
      </c>
      <c r="DC79" s="31">
        <f t="shared" ca="1" si="44"/>
        <v>14719.020000000004</v>
      </c>
      <c r="DD79" s="31">
        <f t="shared" ca="1" si="44"/>
        <v>14510.079999999994</v>
      </c>
      <c r="DE79" s="31">
        <f t="shared" ca="1" si="44"/>
        <v>28909.050000000003</v>
      </c>
      <c r="DF79" s="31">
        <f t="shared" ca="1" si="44"/>
        <v>20972.999999999985</v>
      </c>
      <c r="DG79" s="31">
        <f t="shared" ca="1" si="44"/>
        <v>23422.52</v>
      </c>
      <c r="DH79" s="31">
        <f t="shared" ca="1" si="44"/>
        <v>29097.979999999996</v>
      </c>
      <c r="DI79" s="32">
        <f t="shared" ca="1" si="36"/>
        <v>2579.9699999999998</v>
      </c>
      <c r="DJ79" s="32">
        <f t="shared" ca="1" si="36"/>
        <v>1214.95</v>
      </c>
      <c r="DK79" s="32">
        <f t="shared" ca="1" si="36"/>
        <v>962.92</v>
      </c>
      <c r="DL79" s="32">
        <f t="shared" ca="1" si="32"/>
        <v>164.3</v>
      </c>
      <c r="DM79" s="32">
        <f t="shared" ca="1" si="32"/>
        <v>271.49</v>
      </c>
      <c r="DN79" s="32">
        <f t="shared" ca="1" si="32"/>
        <v>586.41999999999996</v>
      </c>
      <c r="DO79" s="32">
        <f t="shared" ca="1" si="32"/>
        <v>735.95</v>
      </c>
      <c r="DP79" s="32">
        <f t="shared" ca="1" si="32"/>
        <v>725.5</v>
      </c>
      <c r="DQ79" s="32">
        <f t="shared" ca="1" si="32"/>
        <v>1445.45</v>
      </c>
      <c r="DR79" s="32">
        <f t="shared" ca="1" si="32"/>
        <v>1048.6500000000001</v>
      </c>
      <c r="DS79" s="32">
        <f t="shared" ca="1" si="32"/>
        <v>1171.1300000000001</v>
      </c>
      <c r="DT79" s="32">
        <f t="shared" ca="1" si="32"/>
        <v>1454.9</v>
      </c>
      <c r="DU79" s="31">
        <f t="shared" ca="1" si="37"/>
        <v>16623.759999999998</v>
      </c>
      <c r="DV79" s="31">
        <f t="shared" ca="1" si="37"/>
        <v>7771.65</v>
      </c>
      <c r="DW79" s="31">
        <f t="shared" ca="1" si="37"/>
        <v>6118.87</v>
      </c>
      <c r="DX79" s="31">
        <f t="shared" ca="1" si="33"/>
        <v>1037.74</v>
      </c>
      <c r="DY79" s="31">
        <f t="shared" ca="1" si="33"/>
        <v>1705.89</v>
      </c>
      <c r="DZ79" s="31">
        <f t="shared" ca="1" si="33"/>
        <v>3664.79</v>
      </c>
      <c r="EA79" s="31">
        <f t="shared" ca="1" si="33"/>
        <v>4575.08</v>
      </c>
      <c r="EB79" s="31">
        <f t="shared" ca="1" si="33"/>
        <v>4485.49</v>
      </c>
      <c r="EC79" s="31">
        <f t="shared" ca="1" si="33"/>
        <v>8887.52</v>
      </c>
      <c r="ED79" s="31">
        <f t="shared" ca="1" si="33"/>
        <v>6413.26</v>
      </c>
      <c r="EE79" s="31">
        <f t="shared" ca="1" si="33"/>
        <v>7122.51</v>
      </c>
      <c r="EF79" s="31">
        <f t="shared" ca="1" si="33"/>
        <v>8800.51</v>
      </c>
      <c r="EG79" s="32">
        <f t="shared" ca="1" si="38"/>
        <v>70803.049999999988</v>
      </c>
      <c r="EH79" s="32">
        <f t="shared" ca="1" si="38"/>
        <v>33285.58</v>
      </c>
      <c r="EI79" s="32">
        <f t="shared" ca="1" si="38"/>
        <v>26340.159999999985</v>
      </c>
      <c r="EJ79" s="32">
        <f t="shared" ca="1" si="34"/>
        <v>4487.9600000000009</v>
      </c>
      <c r="EK79" s="32">
        <f t="shared" ca="1" si="34"/>
        <v>7407.1999999999989</v>
      </c>
      <c r="EL79" s="32">
        <f t="shared" ca="1" si="34"/>
        <v>15979.589999999993</v>
      </c>
      <c r="EM79" s="32">
        <f t="shared" ca="1" si="34"/>
        <v>20030.050000000003</v>
      </c>
      <c r="EN79" s="32">
        <f t="shared" ca="1" si="34"/>
        <v>19721.069999999992</v>
      </c>
      <c r="EO79" s="32">
        <f t="shared" ca="1" si="34"/>
        <v>39242.020000000004</v>
      </c>
      <c r="EP79" s="32">
        <f t="shared" ca="1" si="34"/>
        <v>28434.909999999989</v>
      </c>
      <c r="EQ79" s="32">
        <f t="shared" ca="1" si="34"/>
        <v>31716.160000000003</v>
      </c>
      <c r="ER79" s="32">
        <f t="shared" ca="1" si="34"/>
        <v>39353.39</v>
      </c>
    </row>
    <row r="80" spans="1:148">
      <c r="A80" t="s">
        <v>436</v>
      </c>
      <c r="B80" s="1" t="s">
        <v>130</v>
      </c>
      <c r="C80" t="str">
        <f t="shared" ca="1" si="40"/>
        <v>KAN</v>
      </c>
      <c r="D80" t="str">
        <f t="shared" ca="1" si="41"/>
        <v>Kananaskis Hydro Facility</v>
      </c>
      <c r="E80" s="51">
        <v>6842.8135000000002</v>
      </c>
      <c r="F80" s="51">
        <v>6132.5542999999998</v>
      </c>
      <c r="G80" s="51">
        <v>5734.2829000000002</v>
      </c>
      <c r="H80" s="51">
        <v>5240.7263999999996</v>
      </c>
      <c r="I80" s="51">
        <v>6704.0393999999997</v>
      </c>
      <c r="J80" s="51">
        <v>13168.617899999999</v>
      </c>
      <c r="K80" s="51">
        <v>12354.130300000001</v>
      </c>
      <c r="L80" s="51">
        <v>10331.536426000001</v>
      </c>
      <c r="M80" s="51">
        <v>7745.5045339999997</v>
      </c>
      <c r="N80" s="51">
        <v>5722.2078935</v>
      </c>
      <c r="O80" s="51">
        <v>5275.7687428999998</v>
      </c>
      <c r="P80" s="51">
        <v>5783.7487164000004</v>
      </c>
      <c r="Q80" s="32">
        <v>687515.15</v>
      </c>
      <c r="R80" s="32">
        <v>334251.8</v>
      </c>
      <c r="S80" s="32">
        <v>252737.51</v>
      </c>
      <c r="T80" s="32">
        <v>172830.13</v>
      </c>
      <c r="U80" s="32">
        <v>211360.15</v>
      </c>
      <c r="V80" s="32">
        <v>443721.79</v>
      </c>
      <c r="W80" s="32">
        <v>528253.79</v>
      </c>
      <c r="X80" s="32">
        <v>361560.32000000001</v>
      </c>
      <c r="Y80" s="32">
        <v>679408.98</v>
      </c>
      <c r="Z80" s="32">
        <v>202402.78</v>
      </c>
      <c r="AA80" s="32">
        <v>277941.06</v>
      </c>
      <c r="AB80" s="32">
        <v>329026.28000000003</v>
      </c>
      <c r="AC80" s="2">
        <v>-1.37</v>
      </c>
      <c r="AD80" s="2">
        <v>-1.37</v>
      </c>
      <c r="AE80" s="2">
        <v>-1.37</v>
      </c>
      <c r="AF80" s="2">
        <v>-1.37</v>
      </c>
      <c r="AG80" s="2">
        <v>-1.37</v>
      </c>
      <c r="AH80" s="2">
        <v>-1.37</v>
      </c>
      <c r="AI80" s="2">
        <v>-1.37</v>
      </c>
      <c r="AJ80" s="2">
        <v>-1.37</v>
      </c>
      <c r="AK80" s="2">
        <v>-1.37</v>
      </c>
      <c r="AL80" s="2">
        <v>-1.37</v>
      </c>
      <c r="AM80" s="2">
        <v>-1.37</v>
      </c>
      <c r="AN80" s="2">
        <v>-1.37</v>
      </c>
      <c r="AO80" s="33">
        <v>-9418.9599999999991</v>
      </c>
      <c r="AP80" s="33">
        <v>-4579.25</v>
      </c>
      <c r="AQ80" s="33">
        <v>-3462.5</v>
      </c>
      <c r="AR80" s="33">
        <v>-2367.77</v>
      </c>
      <c r="AS80" s="33">
        <v>-2895.63</v>
      </c>
      <c r="AT80" s="33">
        <v>-6078.99</v>
      </c>
      <c r="AU80" s="33">
        <v>-7237.08</v>
      </c>
      <c r="AV80" s="33">
        <v>-4953.38</v>
      </c>
      <c r="AW80" s="33">
        <v>-9307.9</v>
      </c>
      <c r="AX80" s="33">
        <v>-2772.92</v>
      </c>
      <c r="AY80" s="33">
        <v>-3807.79</v>
      </c>
      <c r="AZ80" s="33">
        <v>-4507.66</v>
      </c>
      <c r="BA80" s="31">
        <f t="shared" si="27"/>
        <v>-206.25</v>
      </c>
      <c r="BB80" s="31">
        <f t="shared" si="27"/>
        <v>-100.28</v>
      </c>
      <c r="BC80" s="31">
        <f t="shared" si="27"/>
        <v>-75.819999999999993</v>
      </c>
      <c r="BD80" s="31">
        <f t="shared" si="27"/>
        <v>-69.13</v>
      </c>
      <c r="BE80" s="31">
        <f t="shared" si="27"/>
        <v>-84.54</v>
      </c>
      <c r="BF80" s="31">
        <f t="shared" si="27"/>
        <v>-177.49</v>
      </c>
      <c r="BG80" s="31">
        <f t="shared" si="42"/>
        <v>0</v>
      </c>
      <c r="BH80" s="31">
        <f t="shared" si="42"/>
        <v>0</v>
      </c>
      <c r="BI80" s="31">
        <f t="shared" si="42"/>
        <v>0</v>
      </c>
      <c r="BJ80" s="31">
        <f t="shared" si="42"/>
        <v>-242.88</v>
      </c>
      <c r="BK80" s="31">
        <f t="shared" si="42"/>
        <v>-333.53</v>
      </c>
      <c r="BL80" s="31">
        <f t="shared" si="42"/>
        <v>-394.83</v>
      </c>
      <c r="BM80" s="6">
        <f t="shared" ca="1" si="39"/>
        <v>-5.1499999999999997E-2</v>
      </c>
      <c r="BN80" s="6">
        <f t="shared" ca="1" si="39"/>
        <v>-5.1499999999999997E-2</v>
      </c>
      <c r="BO80" s="6">
        <f t="shared" ca="1" si="39"/>
        <v>-5.1499999999999997E-2</v>
      </c>
      <c r="BP80" s="6">
        <f t="shared" ca="1" si="39"/>
        <v>-5.1499999999999997E-2</v>
      </c>
      <c r="BQ80" s="6">
        <f t="shared" ca="1" si="39"/>
        <v>-5.1499999999999997E-2</v>
      </c>
      <c r="BR80" s="6">
        <f t="shared" ca="1" si="39"/>
        <v>-5.1499999999999997E-2</v>
      </c>
      <c r="BS80" s="6">
        <f t="shared" ca="1" si="39"/>
        <v>-5.1499999999999997E-2</v>
      </c>
      <c r="BT80" s="6">
        <f t="shared" ca="1" si="39"/>
        <v>-5.1499999999999997E-2</v>
      </c>
      <c r="BU80" s="6">
        <f t="shared" ca="1" si="39"/>
        <v>-5.1499999999999997E-2</v>
      </c>
      <c r="BV80" s="6">
        <f t="shared" ca="1" si="39"/>
        <v>-5.1499999999999997E-2</v>
      </c>
      <c r="BW80" s="6">
        <f t="shared" ca="1" si="39"/>
        <v>-5.1499999999999997E-2</v>
      </c>
      <c r="BX80" s="6">
        <f t="shared" ca="1" si="39"/>
        <v>-5.1499999999999997E-2</v>
      </c>
      <c r="BY80" s="31">
        <f t="shared" ca="1" si="31"/>
        <v>-35407.03</v>
      </c>
      <c r="BZ80" s="31">
        <f t="shared" ca="1" si="31"/>
        <v>-17213.97</v>
      </c>
      <c r="CA80" s="31">
        <f t="shared" ca="1" si="31"/>
        <v>-13015.98</v>
      </c>
      <c r="CB80" s="31">
        <f t="shared" ca="1" si="31"/>
        <v>-8900.75</v>
      </c>
      <c r="CC80" s="31">
        <f t="shared" ca="1" si="31"/>
        <v>-10885.05</v>
      </c>
      <c r="CD80" s="31">
        <f t="shared" ca="1" si="31"/>
        <v>-22851.67</v>
      </c>
      <c r="CE80" s="31">
        <f t="shared" ca="1" si="30"/>
        <v>-27205.07</v>
      </c>
      <c r="CF80" s="31">
        <f t="shared" ca="1" si="30"/>
        <v>-18620.36</v>
      </c>
      <c r="CG80" s="31">
        <f t="shared" ca="1" si="30"/>
        <v>-34989.56</v>
      </c>
      <c r="CH80" s="31">
        <f t="shared" ca="1" si="30"/>
        <v>-10423.74</v>
      </c>
      <c r="CI80" s="31">
        <f t="shared" ca="1" si="30"/>
        <v>-14313.96</v>
      </c>
      <c r="CJ80" s="31">
        <f t="shared" ca="1" si="30"/>
        <v>-16944.849999999999</v>
      </c>
      <c r="CK80" s="32">
        <f t="shared" ca="1" si="28"/>
        <v>1718.79</v>
      </c>
      <c r="CL80" s="32">
        <f t="shared" ca="1" si="28"/>
        <v>835.63</v>
      </c>
      <c r="CM80" s="32">
        <f t="shared" ca="1" si="28"/>
        <v>631.84</v>
      </c>
      <c r="CN80" s="32">
        <f t="shared" ca="1" si="28"/>
        <v>432.08</v>
      </c>
      <c r="CO80" s="32">
        <f t="shared" ca="1" si="28"/>
        <v>528.4</v>
      </c>
      <c r="CP80" s="32">
        <f t="shared" ca="1" si="28"/>
        <v>1109.3</v>
      </c>
      <c r="CQ80" s="32">
        <f t="shared" ca="1" si="43"/>
        <v>1320.63</v>
      </c>
      <c r="CR80" s="32">
        <f t="shared" ca="1" si="43"/>
        <v>903.9</v>
      </c>
      <c r="CS80" s="32">
        <f t="shared" ca="1" si="43"/>
        <v>1698.52</v>
      </c>
      <c r="CT80" s="32">
        <f t="shared" ca="1" si="43"/>
        <v>506.01</v>
      </c>
      <c r="CU80" s="32">
        <f t="shared" ca="1" si="43"/>
        <v>694.85</v>
      </c>
      <c r="CV80" s="32">
        <f t="shared" ca="1" si="43"/>
        <v>822.57</v>
      </c>
      <c r="CW80" s="31">
        <f t="shared" ca="1" si="29"/>
        <v>-24063.03</v>
      </c>
      <c r="CX80" s="31">
        <f t="shared" ca="1" si="29"/>
        <v>-11698.810000000001</v>
      </c>
      <c r="CY80" s="31">
        <f t="shared" ca="1" si="29"/>
        <v>-8845.82</v>
      </c>
      <c r="CZ80" s="31">
        <f t="shared" ca="1" si="29"/>
        <v>-6031.7699999999995</v>
      </c>
      <c r="DA80" s="31">
        <f t="shared" ca="1" si="29"/>
        <v>-7376.48</v>
      </c>
      <c r="DB80" s="31">
        <f t="shared" ca="1" si="29"/>
        <v>-15485.89</v>
      </c>
      <c r="DC80" s="31">
        <f t="shared" ca="1" si="44"/>
        <v>-18647.36</v>
      </c>
      <c r="DD80" s="31">
        <f t="shared" ca="1" si="44"/>
        <v>-12763.079999999998</v>
      </c>
      <c r="DE80" s="31">
        <f t="shared" ca="1" si="44"/>
        <v>-23983.14</v>
      </c>
      <c r="DF80" s="31">
        <f t="shared" ca="1" si="44"/>
        <v>-6901.9299999999994</v>
      </c>
      <c r="DG80" s="31">
        <f t="shared" ca="1" si="44"/>
        <v>-9477.7899999999991</v>
      </c>
      <c r="DH80" s="31">
        <f t="shared" ca="1" si="44"/>
        <v>-11219.789999999999</v>
      </c>
      <c r="DI80" s="32">
        <f t="shared" ca="1" si="36"/>
        <v>-1203.1500000000001</v>
      </c>
      <c r="DJ80" s="32">
        <f t="shared" ca="1" si="36"/>
        <v>-584.94000000000005</v>
      </c>
      <c r="DK80" s="32">
        <f t="shared" ca="1" si="36"/>
        <v>-442.29</v>
      </c>
      <c r="DL80" s="32">
        <f t="shared" ca="1" si="32"/>
        <v>-301.58999999999997</v>
      </c>
      <c r="DM80" s="32">
        <f t="shared" ca="1" si="32"/>
        <v>-368.82</v>
      </c>
      <c r="DN80" s="32">
        <f t="shared" ca="1" si="32"/>
        <v>-774.29</v>
      </c>
      <c r="DO80" s="32">
        <f t="shared" ca="1" si="32"/>
        <v>-932.37</v>
      </c>
      <c r="DP80" s="32">
        <f t="shared" ca="1" si="32"/>
        <v>-638.15</v>
      </c>
      <c r="DQ80" s="32">
        <f t="shared" ca="1" si="32"/>
        <v>-1199.1600000000001</v>
      </c>
      <c r="DR80" s="32">
        <f t="shared" ca="1" si="32"/>
        <v>-345.1</v>
      </c>
      <c r="DS80" s="32">
        <f t="shared" ca="1" si="32"/>
        <v>-473.89</v>
      </c>
      <c r="DT80" s="32">
        <f t="shared" ca="1" si="32"/>
        <v>-560.99</v>
      </c>
      <c r="DU80" s="31">
        <f t="shared" ca="1" si="37"/>
        <v>-7752.39</v>
      </c>
      <c r="DV80" s="31">
        <f t="shared" ca="1" si="37"/>
        <v>-3741.68</v>
      </c>
      <c r="DW80" s="31">
        <f t="shared" ca="1" si="37"/>
        <v>-2810.54</v>
      </c>
      <c r="DX80" s="31">
        <f t="shared" ca="1" si="33"/>
        <v>-1904.92</v>
      </c>
      <c r="DY80" s="31">
        <f t="shared" ca="1" si="33"/>
        <v>-2317.4699999999998</v>
      </c>
      <c r="DZ80" s="31">
        <f t="shared" ca="1" si="33"/>
        <v>-4838.8999999999996</v>
      </c>
      <c r="EA80" s="31">
        <f t="shared" ca="1" si="33"/>
        <v>-5796.12</v>
      </c>
      <c r="EB80" s="31">
        <f t="shared" ca="1" si="33"/>
        <v>-3945.44</v>
      </c>
      <c r="EC80" s="31">
        <f t="shared" ca="1" si="33"/>
        <v>-7373.15</v>
      </c>
      <c r="ED80" s="31">
        <f t="shared" ca="1" si="33"/>
        <v>-2110.52</v>
      </c>
      <c r="EE80" s="31">
        <f t="shared" ca="1" si="33"/>
        <v>-2882.08</v>
      </c>
      <c r="EF80" s="31">
        <f t="shared" ca="1" si="33"/>
        <v>-3393.36</v>
      </c>
      <c r="EG80" s="32">
        <f t="shared" ca="1" si="38"/>
        <v>-33018.57</v>
      </c>
      <c r="EH80" s="32">
        <f t="shared" ca="1" si="38"/>
        <v>-16025.430000000002</v>
      </c>
      <c r="EI80" s="32">
        <f t="shared" ca="1" si="38"/>
        <v>-12098.650000000001</v>
      </c>
      <c r="EJ80" s="32">
        <f t="shared" ca="1" si="34"/>
        <v>-8238.2799999999988</v>
      </c>
      <c r="EK80" s="32">
        <f t="shared" ca="1" si="34"/>
        <v>-10062.769999999999</v>
      </c>
      <c r="EL80" s="32">
        <f t="shared" ca="1" si="34"/>
        <v>-21099.08</v>
      </c>
      <c r="EM80" s="32">
        <f t="shared" ca="1" si="34"/>
        <v>-25375.85</v>
      </c>
      <c r="EN80" s="32">
        <f t="shared" ca="1" si="34"/>
        <v>-17346.669999999998</v>
      </c>
      <c r="EO80" s="32">
        <f t="shared" ca="1" si="34"/>
        <v>-32555.449999999997</v>
      </c>
      <c r="EP80" s="32">
        <f t="shared" ca="1" si="34"/>
        <v>-9357.5499999999993</v>
      </c>
      <c r="EQ80" s="32">
        <f t="shared" ca="1" si="34"/>
        <v>-12833.759999999998</v>
      </c>
      <c r="ER80" s="32">
        <f t="shared" ca="1" si="34"/>
        <v>-15174.14</v>
      </c>
    </row>
    <row r="81" spans="1:148">
      <c r="A81" t="s">
        <v>434</v>
      </c>
      <c r="B81" s="1" t="s">
        <v>63</v>
      </c>
      <c r="C81" t="str">
        <f t="shared" ca="1" si="40"/>
        <v>KH1</v>
      </c>
      <c r="D81" t="str">
        <f t="shared" ca="1" si="41"/>
        <v>Keephills #1</v>
      </c>
      <c r="E81" s="51">
        <v>227779.46419999999</v>
      </c>
      <c r="F81" s="51">
        <v>238540.39910000001</v>
      </c>
      <c r="G81" s="51">
        <v>278529.50150000001</v>
      </c>
      <c r="H81" s="51">
        <v>81346.051800000001</v>
      </c>
      <c r="I81" s="51">
        <v>3922.7503999999999</v>
      </c>
      <c r="J81" s="51">
        <v>229829.63810000001</v>
      </c>
      <c r="K81" s="51">
        <v>280959.13789999997</v>
      </c>
      <c r="L81" s="51">
        <v>279155.98493999999</v>
      </c>
      <c r="M81" s="51">
        <v>270564.78778999997</v>
      </c>
      <c r="N81" s="51">
        <v>276794.94546999998</v>
      </c>
      <c r="O81" s="51">
        <v>271630.07075000001</v>
      </c>
      <c r="P81" s="51">
        <v>280822.56591</v>
      </c>
      <c r="Q81" s="32">
        <v>17800616.719999999</v>
      </c>
      <c r="R81" s="32">
        <v>12115569.6</v>
      </c>
      <c r="S81" s="32">
        <v>12060454.33</v>
      </c>
      <c r="T81" s="32">
        <v>3254693.22</v>
      </c>
      <c r="U81" s="32">
        <v>68688.28</v>
      </c>
      <c r="V81" s="32">
        <v>8054573.2400000002</v>
      </c>
      <c r="W81" s="32">
        <v>11698122.59</v>
      </c>
      <c r="X81" s="32">
        <v>9672922.5500000007</v>
      </c>
      <c r="Y81" s="32">
        <v>19957199.25</v>
      </c>
      <c r="Z81" s="32">
        <v>9704147.5999999996</v>
      </c>
      <c r="AA81" s="32">
        <v>13662238.789999999</v>
      </c>
      <c r="AB81" s="32">
        <v>15209409.18</v>
      </c>
      <c r="AC81" s="2">
        <v>5.72</v>
      </c>
      <c r="AD81" s="2">
        <v>5.72</v>
      </c>
      <c r="AE81" s="2">
        <v>5.72</v>
      </c>
      <c r="AF81" s="2">
        <v>5.72</v>
      </c>
      <c r="AG81" s="2">
        <v>5.72</v>
      </c>
      <c r="AH81" s="2">
        <v>5.72</v>
      </c>
      <c r="AI81" s="2">
        <v>5.72</v>
      </c>
      <c r="AJ81" s="2">
        <v>5.72</v>
      </c>
      <c r="AK81" s="2">
        <v>5.72</v>
      </c>
      <c r="AL81" s="2">
        <v>5.72</v>
      </c>
      <c r="AM81" s="2">
        <v>5.72</v>
      </c>
      <c r="AN81" s="2">
        <v>5.72</v>
      </c>
      <c r="AO81" s="33">
        <v>1018195.28</v>
      </c>
      <c r="AP81" s="33">
        <v>693010.58</v>
      </c>
      <c r="AQ81" s="33">
        <v>689857.99</v>
      </c>
      <c r="AR81" s="33">
        <v>186168.45</v>
      </c>
      <c r="AS81" s="33">
        <v>3928.97</v>
      </c>
      <c r="AT81" s="33">
        <v>460721.59</v>
      </c>
      <c r="AU81" s="33">
        <v>669132.61</v>
      </c>
      <c r="AV81" s="33">
        <v>553291.17000000004</v>
      </c>
      <c r="AW81" s="33">
        <v>1141551.8</v>
      </c>
      <c r="AX81" s="33">
        <v>555077.24</v>
      </c>
      <c r="AY81" s="33">
        <v>781480.06</v>
      </c>
      <c r="AZ81" s="33">
        <v>869978.21</v>
      </c>
      <c r="BA81" s="31">
        <f t="shared" si="27"/>
        <v>-5340.19</v>
      </c>
      <c r="BB81" s="31">
        <f t="shared" si="27"/>
        <v>-3634.67</v>
      </c>
      <c r="BC81" s="31">
        <f t="shared" si="27"/>
        <v>-3618.14</v>
      </c>
      <c r="BD81" s="31">
        <f t="shared" si="27"/>
        <v>-1301.8800000000001</v>
      </c>
      <c r="BE81" s="31">
        <f t="shared" si="27"/>
        <v>-27.48</v>
      </c>
      <c r="BF81" s="31">
        <f t="shared" si="27"/>
        <v>-3221.83</v>
      </c>
      <c r="BG81" s="31">
        <f t="shared" si="42"/>
        <v>0</v>
      </c>
      <c r="BH81" s="31">
        <f t="shared" si="42"/>
        <v>0</v>
      </c>
      <c r="BI81" s="31">
        <f t="shared" si="42"/>
        <v>0</v>
      </c>
      <c r="BJ81" s="31">
        <f t="shared" si="42"/>
        <v>-11644.98</v>
      </c>
      <c r="BK81" s="31">
        <f t="shared" si="42"/>
        <v>-16394.689999999999</v>
      </c>
      <c r="BL81" s="31">
        <f t="shared" si="42"/>
        <v>-18251.29</v>
      </c>
      <c r="BM81" s="6">
        <f t="shared" ca="1" si="39"/>
        <v>6.8000000000000005E-2</v>
      </c>
      <c r="BN81" s="6">
        <f t="shared" ca="1" si="39"/>
        <v>6.8000000000000005E-2</v>
      </c>
      <c r="BO81" s="6">
        <f t="shared" ca="1" si="39"/>
        <v>6.8000000000000005E-2</v>
      </c>
      <c r="BP81" s="6">
        <f t="shared" ca="1" si="39"/>
        <v>6.8000000000000005E-2</v>
      </c>
      <c r="BQ81" s="6">
        <f t="shared" ca="1" si="39"/>
        <v>6.8000000000000005E-2</v>
      </c>
      <c r="BR81" s="6">
        <f t="shared" ca="1" si="39"/>
        <v>6.8000000000000005E-2</v>
      </c>
      <c r="BS81" s="6">
        <f t="shared" ca="1" si="39"/>
        <v>6.8000000000000005E-2</v>
      </c>
      <c r="BT81" s="6">
        <f t="shared" ca="1" si="39"/>
        <v>6.8000000000000005E-2</v>
      </c>
      <c r="BU81" s="6">
        <f t="shared" ca="1" si="39"/>
        <v>6.8000000000000005E-2</v>
      </c>
      <c r="BV81" s="6">
        <f t="shared" ca="1" si="39"/>
        <v>6.8000000000000005E-2</v>
      </c>
      <c r="BW81" s="6">
        <f t="shared" ca="1" si="39"/>
        <v>6.8000000000000005E-2</v>
      </c>
      <c r="BX81" s="6">
        <f t="shared" ca="1" si="39"/>
        <v>6.8000000000000005E-2</v>
      </c>
      <c r="BY81" s="31">
        <f t="shared" ca="1" si="31"/>
        <v>1210441.94</v>
      </c>
      <c r="BZ81" s="31">
        <f t="shared" ca="1" si="31"/>
        <v>823858.73</v>
      </c>
      <c r="CA81" s="31">
        <f t="shared" ca="1" si="31"/>
        <v>820110.89</v>
      </c>
      <c r="CB81" s="31">
        <f t="shared" ca="1" si="31"/>
        <v>221319.14</v>
      </c>
      <c r="CC81" s="31">
        <f t="shared" ca="1" si="31"/>
        <v>4670.8</v>
      </c>
      <c r="CD81" s="31">
        <f t="shared" ca="1" si="31"/>
        <v>547710.98</v>
      </c>
      <c r="CE81" s="31">
        <f t="shared" ca="1" si="30"/>
        <v>795472.34</v>
      </c>
      <c r="CF81" s="31">
        <f t="shared" ca="1" si="30"/>
        <v>657758.73</v>
      </c>
      <c r="CG81" s="31">
        <f t="shared" ca="1" si="30"/>
        <v>1357089.55</v>
      </c>
      <c r="CH81" s="31">
        <f t="shared" ca="1" si="30"/>
        <v>659882.04</v>
      </c>
      <c r="CI81" s="31">
        <f t="shared" ca="1" si="30"/>
        <v>929032.24</v>
      </c>
      <c r="CJ81" s="31">
        <f t="shared" ca="1" si="30"/>
        <v>1034239.82</v>
      </c>
      <c r="CK81" s="32">
        <f t="shared" ca="1" si="28"/>
        <v>44501.54</v>
      </c>
      <c r="CL81" s="32">
        <f t="shared" ca="1" si="28"/>
        <v>30288.92</v>
      </c>
      <c r="CM81" s="32">
        <f t="shared" ca="1" si="28"/>
        <v>30151.14</v>
      </c>
      <c r="CN81" s="32">
        <f t="shared" ca="1" si="28"/>
        <v>8136.73</v>
      </c>
      <c r="CO81" s="32">
        <f t="shared" ca="1" si="28"/>
        <v>171.72</v>
      </c>
      <c r="CP81" s="32">
        <f t="shared" ca="1" si="28"/>
        <v>20136.43</v>
      </c>
      <c r="CQ81" s="32">
        <f t="shared" ca="1" si="43"/>
        <v>29245.31</v>
      </c>
      <c r="CR81" s="32">
        <f t="shared" ca="1" si="43"/>
        <v>24182.31</v>
      </c>
      <c r="CS81" s="32">
        <f t="shared" ca="1" si="43"/>
        <v>49893</v>
      </c>
      <c r="CT81" s="32">
        <f t="shared" ca="1" si="43"/>
        <v>24260.37</v>
      </c>
      <c r="CU81" s="32">
        <f t="shared" ca="1" si="43"/>
        <v>34155.599999999999</v>
      </c>
      <c r="CV81" s="32">
        <f t="shared" ca="1" si="43"/>
        <v>38023.519999999997</v>
      </c>
      <c r="CW81" s="31">
        <f t="shared" ca="1" si="29"/>
        <v>242088.38999999996</v>
      </c>
      <c r="CX81" s="31">
        <f t="shared" ca="1" si="29"/>
        <v>164771.74000000008</v>
      </c>
      <c r="CY81" s="31">
        <f t="shared" ca="1" si="29"/>
        <v>164022.18000000005</v>
      </c>
      <c r="CZ81" s="31">
        <f t="shared" ca="1" si="29"/>
        <v>44589.30000000001</v>
      </c>
      <c r="DA81" s="31">
        <f t="shared" ca="1" si="29"/>
        <v>941.03000000000065</v>
      </c>
      <c r="DB81" s="31">
        <f t="shared" ca="1" si="29"/>
        <v>110347.65000000001</v>
      </c>
      <c r="DC81" s="31">
        <f t="shared" ca="1" si="44"/>
        <v>155585.04000000004</v>
      </c>
      <c r="DD81" s="31">
        <f t="shared" ca="1" si="44"/>
        <v>128649.87</v>
      </c>
      <c r="DE81" s="31">
        <f t="shared" ca="1" si="44"/>
        <v>265430.75</v>
      </c>
      <c r="DF81" s="31">
        <f t="shared" ca="1" si="44"/>
        <v>140710.15000000005</v>
      </c>
      <c r="DG81" s="31">
        <f t="shared" ca="1" si="44"/>
        <v>198102.46999999991</v>
      </c>
      <c r="DH81" s="31">
        <f t="shared" ca="1" si="44"/>
        <v>220536.4199999999</v>
      </c>
      <c r="DI81" s="32">
        <f t="shared" ca="1" si="36"/>
        <v>12104.42</v>
      </c>
      <c r="DJ81" s="32">
        <f t="shared" ca="1" si="36"/>
        <v>8238.59</v>
      </c>
      <c r="DK81" s="32">
        <f t="shared" ca="1" si="36"/>
        <v>8201.11</v>
      </c>
      <c r="DL81" s="32">
        <f t="shared" ca="1" si="32"/>
        <v>2229.4699999999998</v>
      </c>
      <c r="DM81" s="32">
        <f t="shared" ca="1" si="32"/>
        <v>47.05</v>
      </c>
      <c r="DN81" s="32">
        <f t="shared" ca="1" si="32"/>
        <v>5517.38</v>
      </c>
      <c r="DO81" s="32">
        <f t="shared" ca="1" si="32"/>
        <v>7779.25</v>
      </c>
      <c r="DP81" s="32">
        <f t="shared" ca="1" si="32"/>
        <v>6432.49</v>
      </c>
      <c r="DQ81" s="32">
        <f t="shared" ca="1" si="32"/>
        <v>13271.54</v>
      </c>
      <c r="DR81" s="32">
        <f t="shared" ca="1" si="32"/>
        <v>7035.51</v>
      </c>
      <c r="DS81" s="32">
        <f t="shared" ca="1" si="32"/>
        <v>9905.1200000000008</v>
      </c>
      <c r="DT81" s="32">
        <f t="shared" ca="1" si="32"/>
        <v>11026.82</v>
      </c>
      <c r="DU81" s="31">
        <f t="shared" ca="1" si="37"/>
        <v>77993.66</v>
      </c>
      <c r="DV81" s="31">
        <f t="shared" ca="1" si="37"/>
        <v>52699.7</v>
      </c>
      <c r="DW81" s="31">
        <f t="shared" ca="1" si="37"/>
        <v>52113.94</v>
      </c>
      <c r="DX81" s="31">
        <f t="shared" ca="1" si="33"/>
        <v>14081.93</v>
      </c>
      <c r="DY81" s="31">
        <f t="shared" ca="1" si="33"/>
        <v>295.64</v>
      </c>
      <c r="DZ81" s="31">
        <f t="shared" ca="1" si="33"/>
        <v>34480.5</v>
      </c>
      <c r="EA81" s="31">
        <f t="shared" ca="1" si="33"/>
        <v>48360.14</v>
      </c>
      <c r="EB81" s="31">
        <f t="shared" ca="1" si="33"/>
        <v>39769.42</v>
      </c>
      <c r="EC81" s="31">
        <f t="shared" ca="1" si="33"/>
        <v>81601.5</v>
      </c>
      <c r="ED81" s="31">
        <f t="shared" ca="1" si="33"/>
        <v>43027.28</v>
      </c>
      <c r="EE81" s="31">
        <f t="shared" ca="1" si="33"/>
        <v>60240.58</v>
      </c>
      <c r="EF81" s="31">
        <f t="shared" ca="1" si="33"/>
        <v>66699.95</v>
      </c>
      <c r="EG81" s="32">
        <f t="shared" ca="1" si="38"/>
        <v>332186.46999999997</v>
      </c>
      <c r="EH81" s="32">
        <f t="shared" ca="1" si="38"/>
        <v>225710.03000000009</v>
      </c>
      <c r="EI81" s="32">
        <f t="shared" ca="1" si="38"/>
        <v>224337.23000000004</v>
      </c>
      <c r="EJ81" s="32">
        <f t="shared" ca="1" si="34"/>
        <v>60900.700000000012</v>
      </c>
      <c r="EK81" s="32">
        <f t="shared" ca="1" si="34"/>
        <v>1283.7200000000007</v>
      </c>
      <c r="EL81" s="32">
        <f t="shared" ca="1" si="34"/>
        <v>150345.53000000003</v>
      </c>
      <c r="EM81" s="32">
        <f t="shared" ca="1" si="34"/>
        <v>211724.43000000005</v>
      </c>
      <c r="EN81" s="32">
        <f t="shared" ca="1" si="34"/>
        <v>174851.77999999997</v>
      </c>
      <c r="EO81" s="32">
        <f t="shared" ca="1" si="34"/>
        <v>360303.79</v>
      </c>
      <c r="EP81" s="32">
        <f t="shared" ca="1" si="34"/>
        <v>190772.94000000006</v>
      </c>
      <c r="EQ81" s="32">
        <f t="shared" ca="1" si="34"/>
        <v>268248.16999999993</v>
      </c>
      <c r="ER81" s="32">
        <f t="shared" ca="1" si="34"/>
        <v>298263.18999999989</v>
      </c>
    </row>
    <row r="82" spans="1:148">
      <c r="A82" t="s">
        <v>434</v>
      </c>
      <c r="B82" s="1" t="s">
        <v>64</v>
      </c>
      <c r="C82" t="str">
        <f t="shared" ca="1" si="40"/>
        <v>KH2</v>
      </c>
      <c r="D82" t="str">
        <f t="shared" ca="1" si="41"/>
        <v>Keephills #2</v>
      </c>
      <c r="E82" s="51">
        <v>281382.22580000001</v>
      </c>
      <c r="F82" s="51">
        <v>113623.1106</v>
      </c>
      <c r="G82" s="51">
        <v>14151.7361</v>
      </c>
      <c r="H82" s="51">
        <v>229604.74909999999</v>
      </c>
      <c r="I82" s="51">
        <v>251197.3481</v>
      </c>
      <c r="J82" s="51">
        <v>265645.027</v>
      </c>
      <c r="K82" s="51">
        <v>279605.80829999998</v>
      </c>
      <c r="L82" s="51">
        <v>280068.08974000002</v>
      </c>
      <c r="M82" s="51">
        <v>239635.34130669999</v>
      </c>
      <c r="N82" s="51">
        <v>261050.63946999999</v>
      </c>
      <c r="O82" s="51">
        <v>228503.52111999999</v>
      </c>
      <c r="P82" s="51">
        <v>279964.24484</v>
      </c>
      <c r="Q82" s="32">
        <v>26200740.859999999</v>
      </c>
      <c r="R82" s="32">
        <v>5621880.3799999999</v>
      </c>
      <c r="S82" s="32">
        <v>1244674.78</v>
      </c>
      <c r="T82" s="32">
        <v>6981145.9900000002</v>
      </c>
      <c r="U82" s="32">
        <v>8197396.5599999996</v>
      </c>
      <c r="V82" s="32">
        <v>9068591</v>
      </c>
      <c r="W82" s="32">
        <v>11646075.050000001</v>
      </c>
      <c r="X82" s="32">
        <v>9728512.5899999999</v>
      </c>
      <c r="Y82" s="32">
        <v>14615696.17</v>
      </c>
      <c r="Z82" s="32">
        <v>9098960.8000000007</v>
      </c>
      <c r="AA82" s="32">
        <v>11478932.359999999</v>
      </c>
      <c r="AB82" s="32">
        <v>15133069.279999999</v>
      </c>
      <c r="AC82" s="2">
        <v>5.72</v>
      </c>
      <c r="AD82" s="2">
        <v>5.72</v>
      </c>
      <c r="AE82" s="2">
        <v>5.72</v>
      </c>
      <c r="AF82" s="2">
        <v>5.72</v>
      </c>
      <c r="AG82" s="2">
        <v>5.72</v>
      </c>
      <c r="AH82" s="2">
        <v>5.72</v>
      </c>
      <c r="AI82" s="2">
        <v>5.72</v>
      </c>
      <c r="AJ82" s="2">
        <v>5.72</v>
      </c>
      <c r="AK82" s="2">
        <v>5.72</v>
      </c>
      <c r="AL82" s="2">
        <v>5.72</v>
      </c>
      <c r="AM82" s="2">
        <v>5.72</v>
      </c>
      <c r="AN82" s="2">
        <v>5.72</v>
      </c>
      <c r="AO82" s="33">
        <v>1498682.38</v>
      </c>
      <c r="AP82" s="33">
        <v>321571.56</v>
      </c>
      <c r="AQ82" s="33">
        <v>71195.399999999994</v>
      </c>
      <c r="AR82" s="33">
        <v>399321.55</v>
      </c>
      <c r="AS82" s="33">
        <v>468891.08</v>
      </c>
      <c r="AT82" s="33">
        <v>518723.41</v>
      </c>
      <c r="AU82" s="33">
        <v>666155.49</v>
      </c>
      <c r="AV82" s="33">
        <v>556470.92000000004</v>
      </c>
      <c r="AW82" s="33">
        <v>836017.82</v>
      </c>
      <c r="AX82" s="33">
        <v>520460.56</v>
      </c>
      <c r="AY82" s="33">
        <v>656594.93000000005</v>
      </c>
      <c r="AZ82" s="33">
        <v>865611.56</v>
      </c>
      <c r="BA82" s="31">
        <f t="shared" si="27"/>
        <v>-7860.22</v>
      </c>
      <c r="BB82" s="31">
        <f t="shared" si="27"/>
        <v>-1686.56</v>
      </c>
      <c r="BC82" s="31">
        <f t="shared" si="27"/>
        <v>-373.4</v>
      </c>
      <c r="BD82" s="31">
        <f t="shared" si="27"/>
        <v>-2792.46</v>
      </c>
      <c r="BE82" s="31">
        <f t="shared" si="27"/>
        <v>-3278.96</v>
      </c>
      <c r="BF82" s="31">
        <f t="shared" si="27"/>
        <v>-3627.44</v>
      </c>
      <c r="BG82" s="31">
        <f t="shared" si="42"/>
        <v>0</v>
      </c>
      <c r="BH82" s="31">
        <f t="shared" si="42"/>
        <v>0</v>
      </c>
      <c r="BI82" s="31">
        <f t="shared" si="42"/>
        <v>0</v>
      </c>
      <c r="BJ82" s="31">
        <f t="shared" si="42"/>
        <v>-10918.75</v>
      </c>
      <c r="BK82" s="31">
        <f t="shared" si="42"/>
        <v>-13774.72</v>
      </c>
      <c r="BL82" s="31">
        <f t="shared" si="42"/>
        <v>-18159.68</v>
      </c>
      <c r="BM82" s="6">
        <f t="shared" ca="1" si="39"/>
        <v>6.8000000000000005E-2</v>
      </c>
      <c r="BN82" s="6">
        <f t="shared" ca="1" si="39"/>
        <v>6.8000000000000005E-2</v>
      </c>
      <c r="BO82" s="6">
        <f t="shared" ca="1" si="39"/>
        <v>6.8000000000000005E-2</v>
      </c>
      <c r="BP82" s="6">
        <f t="shared" ca="1" si="39"/>
        <v>6.8000000000000005E-2</v>
      </c>
      <c r="BQ82" s="6">
        <f t="shared" ca="1" si="39"/>
        <v>6.8000000000000005E-2</v>
      </c>
      <c r="BR82" s="6">
        <f t="shared" ca="1" si="39"/>
        <v>6.8000000000000005E-2</v>
      </c>
      <c r="BS82" s="6">
        <f t="shared" ca="1" si="39"/>
        <v>6.8000000000000005E-2</v>
      </c>
      <c r="BT82" s="6">
        <f t="shared" ca="1" si="39"/>
        <v>6.8000000000000005E-2</v>
      </c>
      <c r="BU82" s="6">
        <f t="shared" ca="1" si="39"/>
        <v>6.8000000000000005E-2</v>
      </c>
      <c r="BV82" s="6">
        <f t="shared" ca="1" si="39"/>
        <v>6.8000000000000005E-2</v>
      </c>
      <c r="BW82" s="6">
        <f t="shared" ca="1" si="39"/>
        <v>6.8000000000000005E-2</v>
      </c>
      <c r="BX82" s="6">
        <f t="shared" ca="1" si="39"/>
        <v>6.8000000000000005E-2</v>
      </c>
      <c r="BY82" s="31">
        <f t="shared" ca="1" si="31"/>
        <v>1781650.38</v>
      </c>
      <c r="BZ82" s="31">
        <f t="shared" ca="1" si="31"/>
        <v>382287.87</v>
      </c>
      <c r="CA82" s="31">
        <f t="shared" ca="1" si="31"/>
        <v>84637.89</v>
      </c>
      <c r="CB82" s="31">
        <f t="shared" ca="1" si="31"/>
        <v>474717.93</v>
      </c>
      <c r="CC82" s="31">
        <f t="shared" ca="1" si="31"/>
        <v>557422.97</v>
      </c>
      <c r="CD82" s="31">
        <f t="shared" ca="1" si="31"/>
        <v>616664.18999999994</v>
      </c>
      <c r="CE82" s="31">
        <f t="shared" ca="1" si="30"/>
        <v>791933.1</v>
      </c>
      <c r="CF82" s="31">
        <f t="shared" ca="1" si="30"/>
        <v>661538.86</v>
      </c>
      <c r="CG82" s="31">
        <f t="shared" ca="1" si="30"/>
        <v>993867.34</v>
      </c>
      <c r="CH82" s="31">
        <f t="shared" ca="1" si="30"/>
        <v>618729.32999999996</v>
      </c>
      <c r="CI82" s="31">
        <f t="shared" ca="1" si="30"/>
        <v>780567.4</v>
      </c>
      <c r="CJ82" s="31">
        <f t="shared" ca="1" si="30"/>
        <v>1029048.71</v>
      </c>
      <c r="CK82" s="32">
        <f t="shared" ca="1" si="28"/>
        <v>65501.85</v>
      </c>
      <c r="CL82" s="32">
        <f t="shared" ca="1" si="28"/>
        <v>14054.7</v>
      </c>
      <c r="CM82" s="32">
        <f t="shared" ca="1" si="28"/>
        <v>3111.69</v>
      </c>
      <c r="CN82" s="32">
        <f t="shared" ca="1" si="28"/>
        <v>17452.86</v>
      </c>
      <c r="CO82" s="32">
        <f t="shared" ca="1" si="28"/>
        <v>20493.490000000002</v>
      </c>
      <c r="CP82" s="32">
        <f t="shared" ca="1" si="28"/>
        <v>22671.48</v>
      </c>
      <c r="CQ82" s="32">
        <f t="shared" ca="1" si="43"/>
        <v>29115.19</v>
      </c>
      <c r="CR82" s="32">
        <f t="shared" ca="1" si="43"/>
        <v>24321.279999999999</v>
      </c>
      <c r="CS82" s="32">
        <f t="shared" ca="1" si="43"/>
        <v>36539.24</v>
      </c>
      <c r="CT82" s="32">
        <f t="shared" ca="1" si="43"/>
        <v>22747.4</v>
      </c>
      <c r="CU82" s="32">
        <f t="shared" ca="1" si="43"/>
        <v>28697.33</v>
      </c>
      <c r="CV82" s="32">
        <f t="shared" ca="1" si="43"/>
        <v>37832.67</v>
      </c>
      <c r="CW82" s="31">
        <f t="shared" ca="1" si="29"/>
        <v>356330.07000000007</v>
      </c>
      <c r="CX82" s="31">
        <f t="shared" ca="1" si="29"/>
        <v>76457.570000000007</v>
      </c>
      <c r="CY82" s="31">
        <f t="shared" ca="1" si="29"/>
        <v>16927.580000000009</v>
      </c>
      <c r="CZ82" s="31">
        <f t="shared" ca="1" si="29"/>
        <v>95641.7</v>
      </c>
      <c r="DA82" s="31">
        <f t="shared" ca="1" si="29"/>
        <v>112304.33999999995</v>
      </c>
      <c r="DB82" s="31">
        <f t="shared" ca="1" si="29"/>
        <v>124239.69999999995</v>
      </c>
      <c r="DC82" s="31">
        <f t="shared" ca="1" si="44"/>
        <v>154892.79999999993</v>
      </c>
      <c r="DD82" s="31">
        <f t="shared" ca="1" si="44"/>
        <v>129389.21999999997</v>
      </c>
      <c r="DE82" s="31">
        <f t="shared" ca="1" si="44"/>
        <v>194388.76</v>
      </c>
      <c r="DF82" s="31">
        <f t="shared" ca="1" si="44"/>
        <v>131934.91999999998</v>
      </c>
      <c r="DG82" s="31">
        <f t="shared" ca="1" si="44"/>
        <v>166444.51999999993</v>
      </c>
      <c r="DH82" s="31">
        <f t="shared" ca="1" si="44"/>
        <v>219429.49999999983</v>
      </c>
      <c r="DI82" s="32">
        <f t="shared" ca="1" si="36"/>
        <v>17816.5</v>
      </c>
      <c r="DJ82" s="32">
        <f t="shared" ca="1" si="36"/>
        <v>3822.88</v>
      </c>
      <c r="DK82" s="32">
        <f t="shared" ca="1" si="36"/>
        <v>846.38</v>
      </c>
      <c r="DL82" s="32">
        <f t="shared" ca="1" si="32"/>
        <v>4782.09</v>
      </c>
      <c r="DM82" s="32">
        <f t="shared" ca="1" si="32"/>
        <v>5615.22</v>
      </c>
      <c r="DN82" s="32">
        <f t="shared" ca="1" si="32"/>
        <v>6211.99</v>
      </c>
      <c r="DO82" s="32">
        <f t="shared" ca="1" si="32"/>
        <v>7744.64</v>
      </c>
      <c r="DP82" s="32">
        <f t="shared" ca="1" si="32"/>
        <v>6469.46</v>
      </c>
      <c r="DQ82" s="32">
        <f t="shared" ca="1" si="32"/>
        <v>9719.44</v>
      </c>
      <c r="DR82" s="32">
        <f t="shared" ca="1" si="32"/>
        <v>6596.75</v>
      </c>
      <c r="DS82" s="32">
        <f t="shared" ca="1" si="32"/>
        <v>8322.23</v>
      </c>
      <c r="DT82" s="32">
        <f t="shared" ca="1" si="32"/>
        <v>10971.48</v>
      </c>
      <c r="DU82" s="31">
        <f t="shared" ca="1" si="37"/>
        <v>114798.92</v>
      </c>
      <c r="DV82" s="31">
        <f t="shared" ca="1" si="37"/>
        <v>24453.77</v>
      </c>
      <c r="DW82" s="31">
        <f t="shared" ca="1" si="37"/>
        <v>5378.32</v>
      </c>
      <c r="DX82" s="31">
        <f t="shared" ca="1" si="33"/>
        <v>30204.99</v>
      </c>
      <c r="DY82" s="31">
        <f t="shared" ca="1" si="33"/>
        <v>35282.68</v>
      </c>
      <c r="DZ82" s="31">
        <f t="shared" ca="1" si="33"/>
        <v>38821.370000000003</v>
      </c>
      <c r="EA82" s="31">
        <f t="shared" ca="1" si="33"/>
        <v>48144.98</v>
      </c>
      <c r="EB82" s="31">
        <f t="shared" ca="1" si="33"/>
        <v>39997.97</v>
      </c>
      <c r="EC82" s="31">
        <f t="shared" ca="1" si="33"/>
        <v>59761.03</v>
      </c>
      <c r="ED82" s="31">
        <f t="shared" ca="1" si="33"/>
        <v>40343.93</v>
      </c>
      <c r="EE82" s="31">
        <f t="shared" ca="1" si="33"/>
        <v>50613.78</v>
      </c>
      <c r="EF82" s="31">
        <f t="shared" ca="1" si="33"/>
        <v>66365.17</v>
      </c>
      <c r="EG82" s="32">
        <f t="shared" ca="1" si="38"/>
        <v>488945.49000000005</v>
      </c>
      <c r="EH82" s="32">
        <f t="shared" ca="1" si="38"/>
        <v>104734.22000000002</v>
      </c>
      <c r="EI82" s="32">
        <f t="shared" ca="1" si="38"/>
        <v>23152.28000000001</v>
      </c>
      <c r="EJ82" s="32">
        <f t="shared" ca="1" si="34"/>
        <v>130628.78</v>
      </c>
      <c r="EK82" s="32">
        <f t="shared" ca="1" si="34"/>
        <v>153202.23999999996</v>
      </c>
      <c r="EL82" s="32">
        <f t="shared" ca="1" si="34"/>
        <v>169273.05999999997</v>
      </c>
      <c r="EM82" s="32">
        <f t="shared" ca="1" si="34"/>
        <v>210782.41999999995</v>
      </c>
      <c r="EN82" s="32">
        <f t="shared" ca="1" si="34"/>
        <v>175856.64999999997</v>
      </c>
      <c r="EO82" s="32">
        <f t="shared" ca="1" si="34"/>
        <v>263869.23</v>
      </c>
      <c r="EP82" s="32">
        <f t="shared" ca="1" si="34"/>
        <v>178875.59999999998</v>
      </c>
      <c r="EQ82" s="32">
        <f t="shared" ca="1" si="34"/>
        <v>225380.52999999994</v>
      </c>
      <c r="ER82" s="32">
        <f t="shared" ca="1" si="34"/>
        <v>296766.14999999985</v>
      </c>
    </row>
    <row r="83" spans="1:148">
      <c r="A83" t="s">
        <v>454</v>
      </c>
      <c r="B83" s="1" t="s">
        <v>88</v>
      </c>
      <c r="C83" t="str">
        <f t="shared" ca="1" si="40"/>
        <v>KHW1</v>
      </c>
      <c r="D83" t="str">
        <f t="shared" ca="1" si="41"/>
        <v>Kettles Hill Wind Facility</v>
      </c>
      <c r="E83" s="51">
        <v>25737.081999999999</v>
      </c>
      <c r="F83" s="51">
        <v>15648.5308</v>
      </c>
      <c r="G83" s="51">
        <v>20727.953399999999</v>
      </c>
      <c r="H83" s="51">
        <v>16073.685600000001</v>
      </c>
      <c r="I83" s="51">
        <v>16110.5</v>
      </c>
      <c r="J83" s="51">
        <v>11162.906999999999</v>
      </c>
      <c r="K83" s="51">
        <v>6126.3047999999999</v>
      </c>
      <c r="L83" s="51">
        <v>7254.6615414999997</v>
      </c>
      <c r="M83" s="51">
        <v>11860.3620457</v>
      </c>
      <c r="N83" s="51">
        <v>15840.850564599999</v>
      </c>
      <c r="O83" s="51">
        <v>30912.261131700001</v>
      </c>
      <c r="P83" s="51">
        <v>15744.2113496</v>
      </c>
      <c r="Q83" s="32">
        <v>1679494.28</v>
      </c>
      <c r="R83" s="32">
        <v>674019.68</v>
      </c>
      <c r="S83" s="32">
        <v>759657.52</v>
      </c>
      <c r="T83" s="32">
        <v>441986.68</v>
      </c>
      <c r="U83" s="32">
        <v>544600.9</v>
      </c>
      <c r="V83" s="32">
        <v>311772.59999999998</v>
      </c>
      <c r="W83" s="32">
        <v>225920.95</v>
      </c>
      <c r="X83" s="32">
        <v>237267.31</v>
      </c>
      <c r="Y83" s="32">
        <v>874270.06</v>
      </c>
      <c r="Z83" s="32">
        <v>479296.64</v>
      </c>
      <c r="AA83" s="32">
        <v>1485620.5</v>
      </c>
      <c r="AB83" s="32">
        <v>639110.9</v>
      </c>
      <c r="AC83" s="2">
        <v>1.56</v>
      </c>
      <c r="AD83" s="2">
        <v>1.56</v>
      </c>
      <c r="AE83" s="2">
        <v>1.56</v>
      </c>
      <c r="AF83" s="2">
        <v>1.56</v>
      </c>
      <c r="AG83" s="2">
        <v>1.56</v>
      </c>
      <c r="AH83" s="2">
        <v>1.56</v>
      </c>
      <c r="AI83" s="2">
        <v>1.56</v>
      </c>
      <c r="AJ83" s="2">
        <v>1.56</v>
      </c>
      <c r="AK83" s="2">
        <v>1.84</v>
      </c>
      <c r="AL83" s="2">
        <v>1.84</v>
      </c>
      <c r="AM83" s="2">
        <v>1.84</v>
      </c>
      <c r="AN83" s="2">
        <v>1.84</v>
      </c>
      <c r="AO83" s="33">
        <v>26200.11</v>
      </c>
      <c r="AP83" s="33">
        <v>10514.71</v>
      </c>
      <c r="AQ83" s="33">
        <v>11850.66</v>
      </c>
      <c r="AR83" s="33">
        <v>6894.99</v>
      </c>
      <c r="AS83" s="33">
        <v>8495.77</v>
      </c>
      <c r="AT83" s="33">
        <v>4863.6499999999996</v>
      </c>
      <c r="AU83" s="33">
        <v>3524.37</v>
      </c>
      <c r="AV83" s="33">
        <v>3701.37</v>
      </c>
      <c r="AW83" s="33">
        <v>16086.57</v>
      </c>
      <c r="AX83" s="33">
        <v>8819.06</v>
      </c>
      <c r="AY83" s="33">
        <v>27335.42</v>
      </c>
      <c r="AZ83" s="33">
        <v>11759.64</v>
      </c>
      <c r="BA83" s="31">
        <f t="shared" si="27"/>
        <v>-503.85</v>
      </c>
      <c r="BB83" s="31">
        <f t="shared" si="27"/>
        <v>-202.21</v>
      </c>
      <c r="BC83" s="31">
        <f t="shared" si="27"/>
        <v>-227.9</v>
      </c>
      <c r="BD83" s="31">
        <f t="shared" si="27"/>
        <v>-176.79</v>
      </c>
      <c r="BE83" s="31">
        <f t="shared" si="27"/>
        <v>-217.84</v>
      </c>
      <c r="BF83" s="31">
        <f t="shared" si="27"/>
        <v>-124.71</v>
      </c>
      <c r="BG83" s="31">
        <f t="shared" si="42"/>
        <v>0</v>
      </c>
      <c r="BH83" s="31">
        <f t="shared" si="42"/>
        <v>0</v>
      </c>
      <c r="BI83" s="31">
        <f t="shared" si="42"/>
        <v>0</v>
      </c>
      <c r="BJ83" s="31">
        <f t="shared" si="42"/>
        <v>-575.16</v>
      </c>
      <c r="BK83" s="31">
        <f t="shared" si="42"/>
        <v>-1782.74</v>
      </c>
      <c r="BL83" s="31">
        <f t="shared" si="42"/>
        <v>-766.93</v>
      </c>
      <c r="BM83" s="6">
        <f t="shared" ca="1" si="39"/>
        <v>4.2500000000000003E-2</v>
      </c>
      <c r="BN83" s="6">
        <f t="shared" ca="1" si="39"/>
        <v>4.2500000000000003E-2</v>
      </c>
      <c r="BO83" s="6">
        <f t="shared" ca="1" si="39"/>
        <v>4.2500000000000003E-2</v>
      </c>
      <c r="BP83" s="6">
        <f t="shared" ca="1" si="39"/>
        <v>4.2500000000000003E-2</v>
      </c>
      <c r="BQ83" s="6">
        <f t="shared" ca="1" si="39"/>
        <v>4.2500000000000003E-2</v>
      </c>
      <c r="BR83" s="6">
        <f t="shared" ca="1" si="39"/>
        <v>4.2500000000000003E-2</v>
      </c>
      <c r="BS83" s="6">
        <f t="shared" ca="1" si="39"/>
        <v>4.2500000000000003E-2</v>
      </c>
      <c r="BT83" s="6">
        <f t="shared" ca="1" si="39"/>
        <v>4.2500000000000003E-2</v>
      </c>
      <c r="BU83" s="6">
        <f t="shared" ca="1" si="39"/>
        <v>4.2500000000000003E-2</v>
      </c>
      <c r="BV83" s="6">
        <f t="shared" ca="1" si="39"/>
        <v>4.2500000000000003E-2</v>
      </c>
      <c r="BW83" s="6">
        <f t="shared" ca="1" si="39"/>
        <v>4.2500000000000003E-2</v>
      </c>
      <c r="BX83" s="6">
        <f t="shared" ca="1" si="39"/>
        <v>4.2500000000000003E-2</v>
      </c>
      <c r="BY83" s="31">
        <f t="shared" ca="1" si="31"/>
        <v>71378.509999999995</v>
      </c>
      <c r="BZ83" s="31">
        <f t="shared" ca="1" si="31"/>
        <v>28645.84</v>
      </c>
      <c r="CA83" s="31">
        <f t="shared" ca="1" si="31"/>
        <v>32285.439999999999</v>
      </c>
      <c r="CB83" s="31">
        <f t="shared" ca="1" si="31"/>
        <v>18784.43</v>
      </c>
      <c r="CC83" s="31">
        <f t="shared" ca="1" si="31"/>
        <v>23145.54</v>
      </c>
      <c r="CD83" s="31">
        <f t="shared" ca="1" si="31"/>
        <v>13250.34</v>
      </c>
      <c r="CE83" s="31">
        <f t="shared" ca="1" si="30"/>
        <v>9601.64</v>
      </c>
      <c r="CF83" s="31">
        <f t="shared" ca="1" si="30"/>
        <v>10083.86</v>
      </c>
      <c r="CG83" s="31">
        <f t="shared" ca="1" si="30"/>
        <v>37156.480000000003</v>
      </c>
      <c r="CH83" s="31">
        <f t="shared" ca="1" si="30"/>
        <v>20370.11</v>
      </c>
      <c r="CI83" s="31">
        <f t="shared" ca="1" si="30"/>
        <v>63138.87</v>
      </c>
      <c r="CJ83" s="31">
        <f t="shared" ca="1" si="30"/>
        <v>27162.21</v>
      </c>
      <c r="CK83" s="32">
        <f t="shared" ca="1" si="28"/>
        <v>4198.74</v>
      </c>
      <c r="CL83" s="32">
        <f t="shared" ca="1" si="28"/>
        <v>1685.05</v>
      </c>
      <c r="CM83" s="32">
        <f t="shared" ca="1" si="28"/>
        <v>1899.14</v>
      </c>
      <c r="CN83" s="32">
        <f t="shared" ca="1" si="28"/>
        <v>1104.97</v>
      </c>
      <c r="CO83" s="32">
        <f t="shared" ca="1" si="28"/>
        <v>1361.5</v>
      </c>
      <c r="CP83" s="32">
        <f t="shared" ca="1" si="28"/>
        <v>779.43</v>
      </c>
      <c r="CQ83" s="32">
        <f t="shared" ca="1" si="43"/>
        <v>564.79999999999995</v>
      </c>
      <c r="CR83" s="32">
        <f t="shared" ca="1" si="43"/>
        <v>593.16999999999996</v>
      </c>
      <c r="CS83" s="32">
        <f t="shared" ca="1" si="43"/>
        <v>2185.6799999999998</v>
      </c>
      <c r="CT83" s="32">
        <f t="shared" ca="1" si="43"/>
        <v>1198.24</v>
      </c>
      <c r="CU83" s="32">
        <f t="shared" ca="1" si="43"/>
        <v>3714.05</v>
      </c>
      <c r="CV83" s="32">
        <f t="shared" ca="1" si="43"/>
        <v>1597.78</v>
      </c>
      <c r="CW83" s="31">
        <f t="shared" ca="1" si="29"/>
        <v>49880.99</v>
      </c>
      <c r="CX83" s="31">
        <f t="shared" ca="1" si="29"/>
        <v>20018.39</v>
      </c>
      <c r="CY83" s="31">
        <f t="shared" ca="1" si="29"/>
        <v>22561.820000000003</v>
      </c>
      <c r="CZ83" s="31">
        <f t="shared" ca="1" si="29"/>
        <v>13171.200000000003</v>
      </c>
      <c r="DA83" s="31">
        <f t="shared" ca="1" si="29"/>
        <v>16229.11</v>
      </c>
      <c r="DB83" s="31">
        <f t="shared" ca="1" si="29"/>
        <v>9290.83</v>
      </c>
      <c r="DC83" s="31">
        <f t="shared" ca="1" si="44"/>
        <v>6642.0699999999988</v>
      </c>
      <c r="DD83" s="31">
        <f t="shared" ca="1" si="44"/>
        <v>6975.6600000000008</v>
      </c>
      <c r="DE83" s="31">
        <f t="shared" ca="1" si="44"/>
        <v>23255.590000000004</v>
      </c>
      <c r="DF83" s="31">
        <f t="shared" ca="1" si="44"/>
        <v>13324.450000000003</v>
      </c>
      <c r="DG83" s="31">
        <f t="shared" ca="1" si="44"/>
        <v>41300.239999999998</v>
      </c>
      <c r="DH83" s="31">
        <f t="shared" ca="1" si="44"/>
        <v>17767.28</v>
      </c>
      <c r="DI83" s="32">
        <f t="shared" ca="1" si="36"/>
        <v>2494.0500000000002</v>
      </c>
      <c r="DJ83" s="32">
        <f t="shared" ca="1" si="36"/>
        <v>1000.92</v>
      </c>
      <c r="DK83" s="32">
        <f t="shared" ca="1" si="36"/>
        <v>1128.0899999999999</v>
      </c>
      <c r="DL83" s="32">
        <f t="shared" ca="1" si="32"/>
        <v>658.56</v>
      </c>
      <c r="DM83" s="32">
        <f t="shared" ca="1" si="32"/>
        <v>811.46</v>
      </c>
      <c r="DN83" s="32">
        <f t="shared" ca="1" si="32"/>
        <v>464.54</v>
      </c>
      <c r="DO83" s="32">
        <f t="shared" ca="1" si="32"/>
        <v>332.1</v>
      </c>
      <c r="DP83" s="32">
        <f t="shared" ca="1" si="32"/>
        <v>348.78</v>
      </c>
      <c r="DQ83" s="32">
        <f t="shared" ca="1" si="32"/>
        <v>1162.78</v>
      </c>
      <c r="DR83" s="32">
        <f t="shared" ca="1" si="32"/>
        <v>666.22</v>
      </c>
      <c r="DS83" s="32">
        <f t="shared" ca="1" si="32"/>
        <v>2065.0100000000002</v>
      </c>
      <c r="DT83" s="32">
        <f t="shared" ca="1" si="32"/>
        <v>888.36</v>
      </c>
      <c r="DU83" s="31">
        <f t="shared" ca="1" si="37"/>
        <v>16070.17</v>
      </c>
      <c r="DV83" s="31">
        <f t="shared" ca="1" si="37"/>
        <v>6402.57</v>
      </c>
      <c r="DW83" s="31">
        <f t="shared" ca="1" si="37"/>
        <v>7168.45</v>
      </c>
      <c r="DX83" s="31">
        <f t="shared" ca="1" si="33"/>
        <v>4159.6499999999996</v>
      </c>
      <c r="DY83" s="31">
        <f t="shared" ca="1" si="33"/>
        <v>5098.7</v>
      </c>
      <c r="DZ83" s="31">
        <f t="shared" ca="1" si="33"/>
        <v>2903.12</v>
      </c>
      <c r="EA83" s="31">
        <f t="shared" ca="1" si="33"/>
        <v>2064.54</v>
      </c>
      <c r="EB83" s="31">
        <f t="shared" ca="1" si="33"/>
        <v>2156.38</v>
      </c>
      <c r="EC83" s="31">
        <f t="shared" ca="1" si="33"/>
        <v>7149.48</v>
      </c>
      <c r="ED83" s="31">
        <f t="shared" ca="1" si="33"/>
        <v>4074.44</v>
      </c>
      <c r="EE83" s="31">
        <f t="shared" ca="1" si="33"/>
        <v>12558.91</v>
      </c>
      <c r="EF83" s="31">
        <f t="shared" ca="1" si="33"/>
        <v>5373.61</v>
      </c>
      <c r="EG83" s="32">
        <f t="shared" ca="1" si="38"/>
        <v>68445.210000000006</v>
      </c>
      <c r="EH83" s="32">
        <f t="shared" ca="1" si="38"/>
        <v>27421.879999999997</v>
      </c>
      <c r="EI83" s="32">
        <f t="shared" ca="1" si="38"/>
        <v>30858.360000000004</v>
      </c>
      <c r="EJ83" s="32">
        <f t="shared" ca="1" si="34"/>
        <v>17989.410000000003</v>
      </c>
      <c r="EK83" s="32">
        <f t="shared" ca="1" si="34"/>
        <v>22139.27</v>
      </c>
      <c r="EL83" s="32">
        <f t="shared" ca="1" si="34"/>
        <v>12658.490000000002</v>
      </c>
      <c r="EM83" s="32">
        <f t="shared" ca="1" si="34"/>
        <v>9038.7099999999991</v>
      </c>
      <c r="EN83" s="32">
        <f t="shared" ca="1" si="34"/>
        <v>9480.82</v>
      </c>
      <c r="EO83" s="32">
        <f t="shared" ca="1" si="34"/>
        <v>31567.850000000002</v>
      </c>
      <c r="EP83" s="32">
        <f t="shared" ca="1" si="34"/>
        <v>18065.11</v>
      </c>
      <c r="EQ83" s="32">
        <f t="shared" ca="1" si="34"/>
        <v>55924.160000000003</v>
      </c>
      <c r="ER83" s="32">
        <f t="shared" ca="1" si="34"/>
        <v>24029.25</v>
      </c>
    </row>
    <row r="84" spans="1:148">
      <c r="A84" t="s">
        <v>455</v>
      </c>
      <c r="B84" s="1" t="s">
        <v>90</v>
      </c>
      <c r="C84" t="str">
        <f t="shared" ca="1" si="40"/>
        <v>SPCIMP</v>
      </c>
      <c r="D84" t="str">
        <f t="shared" ca="1" si="41"/>
        <v>Alberta-Saskatchewan Intertie - Import</v>
      </c>
      <c r="E84" s="51">
        <v>1966</v>
      </c>
      <c r="F84" s="51">
        <v>12850</v>
      </c>
      <c r="G84" s="51">
        <v>14061</v>
      </c>
      <c r="H84" s="51">
        <v>22774</v>
      </c>
      <c r="I84" s="51">
        <v>28244</v>
      </c>
      <c r="J84" s="51">
        <v>26171</v>
      </c>
      <c r="K84" s="51">
        <v>33362</v>
      </c>
      <c r="L84" s="51">
        <v>11421</v>
      </c>
      <c r="M84" s="51">
        <v>3388</v>
      </c>
      <c r="N84" s="51">
        <v>3574</v>
      </c>
      <c r="O84" s="51">
        <v>7072</v>
      </c>
      <c r="P84" s="51">
        <v>3224</v>
      </c>
      <c r="Q84" s="32">
        <v>168248.98</v>
      </c>
      <c r="R84" s="32">
        <v>742091.99</v>
      </c>
      <c r="S84" s="32">
        <v>671568.69</v>
      </c>
      <c r="T84" s="32">
        <v>711998.46</v>
      </c>
      <c r="U84" s="32">
        <v>882959.1</v>
      </c>
      <c r="V84" s="32">
        <v>889527</v>
      </c>
      <c r="W84" s="32">
        <v>1370592.97</v>
      </c>
      <c r="X84" s="32">
        <v>284118.51</v>
      </c>
      <c r="Y84" s="32">
        <v>72842.81</v>
      </c>
      <c r="Z84" s="32">
        <v>122457.68</v>
      </c>
      <c r="AA84" s="32">
        <v>301026.38</v>
      </c>
      <c r="AB84" s="32">
        <v>157303.60999999999</v>
      </c>
      <c r="AC84" s="2">
        <v>3.85</v>
      </c>
      <c r="AD84" s="2">
        <v>3.85</v>
      </c>
      <c r="AE84" s="2">
        <v>3.85</v>
      </c>
      <c r="AF84" s="2">
        <v>3.85</v>
      </c>
      <c r="AG84" s="2">
        <v>3.85</v>
      </c>
      <c r="AH84" s="2">
        <v>3.85</v>
      </c>
      <c r="AI84" s="2">
        <v>3.85</v>
      </c>
      <c r="AJ84" s="2">
        <v>3.85</v>
      </c>
      <c r="AK84" s="2">
        <v>3.85</v>
      </c>
      <c r="AL84" s="2">
        <v>3.85</v>
      </c>
      <c r="AM84" s="2">
        <v>3.85</v>
      </c>
      <c r="AN84" s="2">
        <v>3.85</v>
      </c>
      <c r="AO84" s="33">
        <v>6477.59</v>
      </c>
      <c r="AP84" s="33">
        <v>28570.54</v>
      </c>
      <c r="AQ84" s="33">
        <v>25855.39</v>
      </c>
      <c r="AR84" s="33">
        <v>27411.94</v>
      </c>
      <c r="AS84" s="33">
        <v>33993.93</v>
      </c>
      <c r="AT84" s="33">
        <v>34246.79</v>
      </c>
      <c r="AU84" s="33">
        <v>52767.83</v>
      </c>
      <c r="AV84" s="33">
        <v>10938.56</v>
      </c>
      <c r="AW84" s="33">
        <v>2804.45</v>
      </c>
      <c r="AX84" s="33">
        <v>4714.62</v>
      </c>
      <c r="AY84" s="33">
        <v>11589.52</v>
      </c>
      <c r="AZ84" s="33">
        <v>6056.19</v>
      </c>
      <c r="BA84" s="31">
        <f t="shared" si="27"/>
        <v>-50.47</v>
      </c>
      <c r="BB84" s="31">
        <f t="shared" si="27"/>
        <v>-222.63</v>
      </c>
      <c r="BC84" s="31">
        <f t="shared" si="27"/>
        <v>-201.47</v>
      </c>
      <c r="BD84" s="31">
        <f t="shared" si="27"/>
        <v>-284.8</v>
      </c>
      <c r="BE84" s="31">
        <f t="shared" si="27"/>
        <v>-353.18</v>
      </c>
      <c r="BF84" s="31">
        <f t="shared" si="27"/>
        <v>-355.81</v>
      </c>
      <c r="BG84" s="31">
        <f t="shared" si="42"/>
        <v>0</v>
      </c>
      <c r="BH84" s="31">
        <f t="shared" si="42"/>
        <v>0</v>
      </c>
      <c r="BI84" s="31">
        <f t="shared" si="42"/>
        <v>0</v>
      </c>
      <c r="BJ84" s="31">
        <f t="shared" si="42"/>
        <v>-146.94999999999999</v>
      </c>
      <c r="BK84" s="31">
        <f t="shared" si="42"/>
        <v>-361.23</v>
      </c>
      <c r="BL84" s="31">
        <f t="shared" si="42"/>
        <v>-188.76</v>
      </c>
      <c r="BM84" s="6">
        <f t="shared" ca="1" si="39"/>
        <v>1.54E-2</v>
      </c>
      <c r="BN84" s="6">
        <f t="shared" ca="1" si="39"/>
        <v>1.54E-2</v>
      </c>
      <c r="BO84" s="6">
        <f t="shared" ca="1" si="39"/>
        <v>1.54E-2</v>
      </c>
      <c r="BP84" s="6">
        <f t="shared" ca="1" si="39"/>
        <v>1.54E-2</v>
      </c>
      <c r="BQ84" s="6">
        <f t="shared" ca="1" si="39"/>
        <v>1.54E-2</v>
      </c>
      <c r="BR84" s="6">
        <f t="shared" ca="1" si="39"/>
        <v>1.54E-2</v>
      </c>
      <c r="BS84" s="6">
        <f t="shared" ca="1" si="39"/>
        <v>1.54E-2</v>
      </c>
      <c r="BT84" s="6">
        <f t="shared" ca="1" si="39"/>
        <v>1.54E-2</v>
      </c>
      <c r="BU84" s="6">
        <f t="shared" ca="1" si="39"/>
        <v>1.54E-2</v>
      </c>
      <c r="BV84" s="6">
        <f t="shared" ca="1" si="39"/>
        <v>1.54E-2</v>
      </c>
      <c r="BW84" s="6">
        <f t="shared" ca="1" si="39"/>
        <v>1.54E-2</v>
      </c>
      <c r="BX84" s="6">
        <f t="shared" ca="1" si="39"/>
        <v>1.54E-2</v>
      </c>
      <c r="BY84" s="31">
        <f t="shared" ca="1" si="31"/>
        <v>2591.0300000000002</v>
      </c>
      <c r="BZ84" s="31">
        <f t="shared" ca="1" si="31"/>
        <v>11428.22</v>
      </c>
      <c r="CA84" s="31">
        <f t="shared" ca="1" si="31"/>
        <v>10342.16</v>
      </c>
      <c r="CB84" s="31">
        <f t="shared" ca="1" si="31"/>
        <v>10964.78</v>
      </c>
      <c r="CC84" s="31">
        <f t="shared" ca="1" si="31"/>
        <v>13597.57</v>
      </c>
      <c r="CD84" s="31">
        <f t="shared" ca="1" si="31"/>
        <v>13698.72</v>
      </c>
      <c r="CE84" s="31">
        <f t="shared" ca="1" si="30"/>
        <v>21107.13</v>
      </c>
      <c r="CF84" s="31">
        <f t="shared" ca="1" si="30"/>
        <v>4375.43</v>
      </c>
      <c r="CG84" s="31">
        <f t="shared" ca="1" si="30"/>
        <v>1121.78</v>
      </c>
      <c r="CH84" s="31">
        <f t="shared" ca="1" si="30"/>
        <v>1885.85</v>
      </c>
      <c r="CI84" s="31">
        <f t="shared" ca="1" si="30"/>
        <v>4635.8100000000004</v>
      </c>
      <c r="CJ84" s="31">
        <f t="shared" ca="1" si="30"/>
        <v>2422.48</v>
      </c>
      <c r="CK84" s="32">
        <f t="shared" ca="1" si="28"/>
        <v>420.62</v>
      </c>
      <c r="CL84" s="32">
        <f t="shared" ca="1" si="28"/>
        <v>1855.23</v>
      </c>
      <c r="CM84" s="32">
        <f t="shared" ca="1" si="28"/>
        <v>1678.92</v>
      </c>
      <c r="CN84" s="32">
        <f t="shared" ca="1" si="28"/>
        <v>1780</v>
      </c>
      <c r="CO84" s="32">
        <f t="shared" ca="1" si="28"/>
        <v>2207.4</v>
      </c>
      <c r="CP84" s="32">
        <f t="shared" ca="1" si="28"/>
        <v>2223.8200000000002</v>
      </c>
      <c r="CQ84" s="32">
        <f t="shared" ca="1" si="43"/>
        <v>3426.48</v>
      </c>
      <c r="CR84" s="32">
        <f t="shared" ca="1" si="43"/>
        <v>710.3</v>
      </c>
      <c r="CS84" s="32">
        <f t="shared" ca="1" si="43"/>
        <v>182.11</v>
      </c>
      <c r="CT84" s="32">
        <f t="shared" ca="1" si="43"/>
        <v>306.14</v>
      </c>
      <c r="CU84" s="32">
        <f t="shared" ca="1" si="43"/>
        <v>752.57</v>
      </c>
      <c r="CV84" s="32">
        <f t="shared" ca="1" si="43"/>
        <v>393.26</v>
      </c>
      <c r="CW84" s="31">
        <f t="shared" ca="1" si="29"/>
        <v>-3415.4700000000003</v>
      </c>
      <c r="CX84" s="31">
        <f t="shared" ca="1" si="29"/>
        <v>-15064.460000000003</v>
      </c>
      <c r="CY84" s="31">
        <f t="shared" ca="1" si="29"/>
        <v>-13632.84</v>
      </c>
      <c r="CZ84" s="31">
        <f t="shared" ca="1" si="29"/>
        <v>-14382.359999999999</v>
      </c>
      <c r="DA84" s="31">
        <f t="shared" ca="1" si="29"/>
        <v>-17835.78</v>
      </c>
      <c r="DB84" s="31">
        <f t="shared" ca="1" si="29"/>
        <v>-17968.439999999999</v>
      </c>
      <c r="DC84" s="31">
        <f t="shared" ca="1" si="44"/>
        <v>-28234.22</v>
      </c>
      <c r="DD84" s="31">
        <f t="shared" ca="1" si="44"/>
        <v>-5852.829999999999</v>
      </c>
      <c r="DE84" s="31">
        <f t="shared" ca="1" si="44"/>
        <v>-1500.56</v>
      </c>
      <c r="DF84" s="31">
        <f t="shared" ca="1" si="44"/>
        <v>-2375.6800000000003</v>
      </c>
      <c r="DG84" s="31">
        <f t="shared" ca="1" si="44"/>
        <v>-5839.91</v>
      </c>
      <c r="DH84" s="31">
        <f t="shared" ca="1" si="44"/>
        <v>-3051.6899999999996</v>
      </c>
      <c r="DI84" s="32">
        <f t="shared" ca="1" si="36"/>
        <v>-170.77</v>
      </c>
      <c r="DJ84" s="32">
        <f t="shared" ca="1" si="36"/>
        <v>-753.22</v>
      </c>
      <c r="DK84" s="32">
        <f t="shared" ca="1" si="36"/>
        <v>-681.64</v>
      </c>
      <c r="DL84" s="32">
        <f t="shared" ca="1" si="32"/>
        <v>-719.12</v>
      </c>
      <c r="DM84" s="32">
        <f t="shared" ca="1" si="32"/>
        <v>-891.79</v>
      </c>
      <c r="DN84" s="32">
        <f t="shared" ca="1" si="32"/>
        <v>-898.42</v>
      </c>
      <c r="DO84" s="32">
        <f t="shared" ca="1" si="32"/>
        <v>-1411.71</v>
      </c>
      <c r="DP84" s="32">
        <f t="shared" ca="1" si="32"/>
        <v>-292.64</v>
      </c>
      <c r="DQ84" s="32">
        <f t="shared" ca="1" si="32"/>
        <v>-75.03</v>
      </c>
      <c r="DR84" s="32">
        <f t="shared" ca="1" si="32"/>
        <v>-118.78</v>
      </c>
      <c r="DS84" s="32">
        <f t="shared" ca="1" si="32"/>
        <v>-292</v>
      </c>
      <c r="DT84" s="32">
        <f t="shared" ca="1" si="32"/>
        <v>-152.58000000000001</v>
      </c>
      <c r="DU84" s="31">
        <f t="shared" ca="1" si="37"/>
        <v>-1100.3599999999999</v>
      </c>
      <c r="DV84" s="31">
        <f t="shared" ca="1" si="37"/>
        <v>-4818.1400000000003</v>
      </c>
      <c r="DW84" s="31">
        <f t="shared" ca="1" si="37"/>
        <v>-4331.49</v>
      </c>
      <c r="DX84" s="31">
        <f t="shared" ca="1" si="33"/>
        <v>-4542.1499999999996</v>
      </c>
      <c r="DY84" s="31">
        <f t="shared" ca="1" si="33"/>
        <v>-5603.47</v>
      </c>
      <c r="DZ84" s="31">
        <f t="shared" ca="1" si="33"/>
        <v>-5614.63</v>
      </c>
      <c r="EA84" s="31">
        <f t="shared" ca="1" si="33"/>
        <v>-8775.98</v>
      </c>
      <c r="EB84" s="31">
        <f t="shared" ca="1" si="33"/>
        <v>-1809.28</v>
      </c>
      <c r="EC84" s="31">
        <f t="shared" ca="1" si="33"/>
        <v>-461.32</v>
      </c>
      <c r="ED84" s="31">
        <f t="shared" ca="1" si="33"/>
        <v>-726.45</v>
      </c>
      <c r="EE84" s="31">
        <f t="shared" ca="1" si="33"/>
        <v>-1775.85</v>
      </c>
      <c r="EF84" s="31">
        <f t="shared" ca="1" si="33"/>
        <v>-922.97</v>
      </c>
      <c r="EG84" s="32">
        <f t="shared" ca="1" si="38"/>
        <v>-4686.6000000000004</v>
      </c>
      <c r="EH84" s="32">
        <f t="shared" ca="1" si="38"/>
        <v>-20635.820000000003</v>
      </c>
      <c r="EI84" s="32">
        <f t="shared" ca="1" si="38"/>
        <v>-18645.97</v>
      </c>
      <c r="EJ84" s="32">
        <f t="shared" ca="1" si="34"/>
        <v>-19643.629999999997</v>
      </c>
      <c r="EK84" s="32">
        <f t="shared" ca="1" si="34"/>
        <v>-24331.040000000001</v>
      </c>
      <c r="EL84" s="32">
        <f t="shared" ca="1" si="34"/>
        <v>-24481.489999999998</v>
      </c>
      <c r="EM84" s="32">
        <f t="shared" ca="1" si="34"/>
        <v>-38421.910000000003</v>
      </c>
      <c r="EN84" s="32">
        <f t="shared" ca="1" si="34"/>
        <v>-7954.7499999999991</v>
      </c>
      <c r="EO84" s="32">
        <f t="shared" ca="1" si="34"/>
        <v>-2036.9099999999999</v>
      </c>
      <c r="EP84" s="32">
        <f t="shared" ca="1" si="34"/>
        <v>-3220.9100000000008</v>
      </c>
      <c r="EQ84" s="32">
        <f t="shared" ca="1" si="34"/>
        <v>-7907.76</v>
      </c>
      <c r="ER84" s="32">
        <f t="shared" ca="1" si="34"/>
        <v>-4127.24</v>
      </c>
    </row>
    <row r="85" spans="1:148">
      <c r="A85" t="s">
        <v>456</v>
      </c>
      <c r="B85" s="1" t="s">
        <v>91</v>
      </c>
      <c r="C85" t="str">
        <f t="shared" ca="1" si="40"/>
        <v>MEG1</v>
      </c>
      <c r="D85" t="str">
        <f t="shared" ca="1" si="41"/>
        <v>MEG Christina Lake Industrial System</v>
      </c>
      <c r="M85" s="51">
        <v>6149.0248000000001</v>
      </c>
      <c r="N85" s="51">
        <v>22140.4565</v>
      </c>
      <c r="O85" s="51">
        <v>22852.516</v>
      </c>
      <c r="P85" s="51">
        <v>48072.807999999997</v>
      </c>
      <c r="Q85" s="32"/>
      <c r="R85" s="32"/>
      <c r="S85" s="32"/>
      <c r="T85" s="32"/>
      <c r="U85" s="32"/>
      <c r="V85" s="32"/>
      <c r="W85" s="32"/>
      <c r="X85" s="32"/>
      <c r="Y85" s="32">
        <v>592810.18999999994</v>
      </c>
      <c r="Z85" s="32">
        <v>820672.09</v>
      </c>
      <c r="AA85" s="32">
        <v>1060004.8400000001</v>
      </c>
      <c r="AB85" s="32">
        <v>2383778.89</v>
      </c>
      <c r="AK85" s="2">
        <v>6.06</v>
      </c>
      <c r="AL85" s="2">
        <v>6.06</v>
      </c>
      <c r="AM85" s="2">
        <v>6.06</v>
      </c>
      <c r="AN85" s="2">
        <v>6.06</v>
      </c>
      <c r="AO85" s="33"/>
      <c r="AP85" s="33"/>
      <c r="AQ85" s="33"/>
      <c r="AR85" s="33"/>
      <c r="AS85" s="33"/>
      <c r="AT85" s="33"/>
      <c r="AU85" s="33"/>
      <c r="AV85" s="33"/>
      <c r="AW85" s="33">
        <v>35924.300000000003</v>
      </c>
      <c r="AX85" s="33">
        <v>49732.73</v>
      </c>
      <c r="AY85" s="33">
        <v>64236.29</v>
      </c>
      <c r="AZ85" s="33">
        <v>144457</v>
      </c>
      <c r="BA85" s="31">
        <f t="shared" si="27"/>
        <v>0</v>
      </c>
      <c r="BB85" s="31">
        <f t="shared" si="27"/>
        <v>0</v>
      </c>
      <c r="BC85" s="31">
        <f t="shared" si="27"/>
        <v>0</v>
      </c>
      <c r="BD85" s="31">
        <f t="shared" si="27"/>
        <v>0</v>
      </c>
      <c r="BE85" s="31">
        <f t="shared" si="27"/>
        <v>0</v>
      </c>
      <c r="BF85" s="31">
        <f t="shared" si="27"/>
        <v>0</v>
      </c>
      <c r="BG85" s="31">
        <f t="shared" si="42"/>
        <v>0</v>
      </c>
      <c r="BH85" s="31">
        <f t="shared" si="42"/>
        <v>0</v>
      </c>
      <c r="BI85" s="31">
        <f t="shared" si="42"/>
        <v>0</v>
      </c>
      <c r="BJ85" s="31">
        <f t="shared" si="42"/>
        <v>-984.81</v>
      </c>
      <c r="BK85" s="31">
        <f t="shared" si="42"/>
        <v>-1272.01</v>
      </c>
      <c r="BL85" s="31">
        <f t="shared" si="42"/>
        <v>-2860.53</v>
      </c>
      <c r="BM85" s="6">
        <f t="shared" ca="1" si="39"/>
        <v>7.4800000000000005E-2</v>
      </c>
      <c r="BN85" s="6">
        <f t="shared" ca="1" si="39"/>
        <v>7.4800000000000005E-2</v>
      </c>
      <c r="BO85" s="6">
        <f t="shared" ca="1" si="39"/>
        <v>7.4800000000000005E-2</v>
      </c>
      <c r="BP85" s="6">
        <f t="shared" ref="BM85:BX106" ca="1" si="45">VLOOKUP($C85,LossFactorLookup,3,FALSE)</f>
        <v>7.4800000000000005E-2</v>
      </c>
      <c r="BQ85" s="6">
        <f t="shared" ca="1" si="45"/>
        <v>7.4800000000000005E-2</v>
      </c>
      <c r="BR85" s="6">
        <f t="shared" ca="1" si="45"/>
        <v>7.4800000000000005E-2</v>
      </c>
      <c r="BS85" s="6">
        <f t="shared" ca="1" si="45"/>
        <v>7.4800000000000005E-2</v>
      </c>
      <c r="BT85" s="6">
        <f t="shared" ca="1" si="45"/>
        <v>7.4800000000000005E-2</v>
      </c>
      <c r="BU85" s="6">
        <f t="shared" ca="1" si="45"/>
        <v>7.4800000000000005E-2</v>
      </c>
      <c r="BV85" s="6">
        <f t="shared" ca="1" si="45"/>
        <v>7.4800000000000005E-2</v>
      </c>
      <c r="BW85" s="6">
        <f t="shared" ca="1" si="45"/>
        <v>7.4800000000000005E-2</v>
      </c>
      <c r="BX85" s="6">
        <f t="shared" ca="1" si="45"/>
        <v>7.4800000000000005E-2</v>
      </c>
      <c r="BY85" s="31">
        <f t="shared" ca="1" si="31"/>
        <v>0</v>
      </c>
      <c r="BZ85" s="31">
        <f t="shared" ca="1" si="31"/>
        <v>0</v>
      </c>
      <c r="CA85" s="31">
        <f t="shared" ca="1" si="31"/>
        <v>0</v>
      </c>
      <c r="CB85" s="31">
        <f t="shared" ca="1" si="31"/>
        <v>0</v>
      </c>
      <c r="CC85" s="31">
        <f t="shared" ca="1" si="31"/>
        <v>0</v>
      </c>
      <c r="CD85" s="31">
        <f t="shared" ca="1" si="31"/>
        <v>0</v>
      </c>
      <c r="CE85" s="31">
        <f t="shared" ca="1" si="30"/>
        <v>0</v>
      </c>
      <c r="CF85" s="31">
        <f t="shared" ca="1" si="30"/>
        <v>0</v>
      </c>
      <c r="CG85" s="31">
        <f t="shared" ca="1" si="30"/>
        <v>44342.2</v>
      </c>
      <c r="CH85" s="31">
        <f t="shared" ca="1" si="30"/>
        <v>61386.27</v>
      </c>
      <c r="CI85" s="31">
        <f t="shared" ca="1" si="30"/>
        <v>79288.36</v>
      </c>
      <c r="CJ85" s="31">
        <f t="shared" ca="1" si="30"/>
        <v>178306.66</v>
      </c>
      <c r="CK85" s="32">
        <f t="shared" ca="1" si="28"/>
        <v>0</v>
      </c>
      <c r="CL85" s="32">
        <f t="shared" ca="1" si="28"/>
        <v>0</v>
      </c>
      <c r="CM85" s="32">
        <f t="shared" ca="1" si="28"/>
        <v>0</v>
      </c>
      <c r="CN85" s="32">
        <f t="shared" ca="1" si="28"/>
        <v>0</v>
      </c>
      <c r="CO85" s="32">
        <f t="shared" ca="1" si="28"/>
        <v>0</v>
      </c>
      <c r="CP85" s="32">
        <f t="shared" ca="1" si="28"/>
        <v>0</v>
      </c>
      <c r="CQ85" s="32">
        <f t="shared" ca="1" si="43"/>
        <v>0</v>
      </c>
      <c r="CR85" s="32">
        <f t="shared" ca="1" si="43"/>
        <v>0</v>
      </c>
      <c r="CS85" s="32">
        <f t="shared" ca="1" si="43"/>
        <v>1482.03</v>
      </c>
      <c r="CT85" s="32">
        <f t="shared" ca="1" si="43"/>
        <v>2051.6799999999998</v>
      </c>
      <c r="CU85" s="32">
        <f t="shared" ca="1" si="43"/>
        <v>2650.01</v>
      </c>
      <c r="CV85" s="32">
        <f t="shared" ca="1" si="43"/>
        <v>5959.45</v>
      </c>
      <c r="CW85" s="31">
        <f t="shared" ca="1" si="29"/>
        <v>0</v>
      </c>
      <c r="CX85" s="31">
        <f t="shared" ca="1" si="29"/>
        <v>0</v>
      </c>
      <c r="CY85" s="31">
        <f t="shared" ca="1" si="29"/>
        <v>0</v>
      </c>
      <c r="CZ85" s="31">
        <f t="shared" ca="1" si="29"/>
        <v>0</v>
      </c>
      <c r="DA85" s="31">
        <f t="shared" ca="1" si="29"/>
        <v>0</v>
      </c>
      <c r="DB85" s="31">
        <f t="shared" ca="1" si="29"/>
        <v>0</v>
      </c>
      <c r="DC85" s="31">
        <f t="shared" ca="1" si="44"/>
        <v>0</v>
      </c>
      <c r="DD85" s="31">
        <f t="shared" ca="1" si="44"/>
        <v>0</v>
      </c>
      <c r="DE85" s="31">
        <f t="shared" ca="1" si="44"/>
        <v>9899.929999999993</v>
      </c>
      <c r="DF85" s="31">
        <f t="shared" ca="1" si="44"/>
        <v>14690.029999999993</v>
      </c>
      <c r="DG85" s="31">
        <f t="shared" ca="1" si="44"/>
        <v>18974.089999999993</v>
      </c>
      <c r="DH85" s="31">
        <f t="shared" ca="1" si="44"/>
        <v>42669.640000000014</v>
      </c>
      <c r="DI85" s="32">
        <f t="shared" ca="1" si="36"/>
        <v>0</v>
      </c>
      <c r="DJ85" s="32">
        <f t="shared" ca="1" si="36"/>
        <v>0</v>
      </c>
      <c r="DK85" s="32">
        <f t="shared" ca="1" si="36"/>
        <v>0</v>
      </c>
      <c r="DL85" s="32">
        <f t="shared" ca="1" si="32"/>
        <v>0</v>
      </c>
      <c r="DM85" s="32">
        <f t="shared" ca="1" si="32"/>
        <v>0</v>
      </c>
      <c r="DN85" s="32">
        <f t="shared" ca="1" si="32"/>
        <v>0</v>
      </c>
      <c r="DO85" s="32">
        <f t="shared" ca="1" si="32"/>
        <v>0</v>
      </c>
      <c r="DP85" s="32">
        <f t="shared" ca="1" si="32"/>
        <v>0</v>
      </c>
      <c r="DQ85" s="32">
        <f t="shared" ca="1" si="32"/>
        <v>495</v>
      </c>
      <c r="DR85" s="32">
        <f t="shared" ca="1" si="32"/>
        <v>734.5</v>
      </c>
      <c r="DS85" s="32">
        <f t="shared" ca="1" si="32"/>
        <v>948.7</v>
      </c>
      <c r="DT85" s="32">
        <f t="shared" ca="1" si="32"/>
        <v>2133.48</v>
      </c>
      <c r="DU85" s="31">
        <f t="shared" ca="1" si="37"/>
        <v>0</v>
      </c>
      <c r="DV85" s="31">
        <f t="shared" ca="1" si="37"/>
        <v>0</v>
      </c>
      <c r="DW85" s="31">
        <f t="shared" ca="1" si="37"/>
        <v>0</v>
      </c>
      <c r="DX85" s="31">
        <f t="shared" ca="1" si="33"/>
        <v>0</v>
      </c>
      <c r="DY85" s="31">
        <f t="shared" ca="1" si="33"/>
        <v>0</v>
      </c>
      <c r="DZ85" s="31">
        <f t="shared" ca="1" si="33"/>
        <v>0</v>
      </c>
      <c r="EA85" s="31">
        <f t="shared" ca="1" si="33"/>
        <v>0</v>
      </c>
      <c r="EB85" s="31">
        <f t="shared" ca="1" si="33"/>
        <v>0</v>
      </c>
      <c r="EC85" s="31">
        <f t="shared" ca="1" si="33"/>
        <v>3043.54</v>
      </c>
      <c r="ED85" s="31">
        <f t="shared" ca="1" si="33"/>
        <v>4492.01</v>
      </c>
      <c r="EE85" s="31">
        <f t="shared" ca="1" si="33"/>
        <v>5769.79</v>
      </c>
      <c r="EF85" s="31">
        <f t="shared" ca="1" si="33"/>
        <v>12905.18</v>
      </c>
      <c r="EG85" s="32">
        <f t="shared" ca="1" si="38"/>
        <v>0</v>
      </c>
      <c r="EH85" s="32">
        <f t="shared" ca="1" si="38"/>
        <v>0</v>
      </c>
      <c r="EI85" s="32">
        <f t="shared" ca="1" si="38"/>
        <v>0</v>
      </c>
      <c r="EJ85" s="32">
        <f t="shared" ca="1" si="34"/>
        <v>0</v>
      </c>
      <c r="EK85" s="32">
        <f t="shared" ca="1" si="34"/>
        <v>0</v>
      </c>
      <c r="EL85" s="32">
        <f t="shared" ca="1" si="34"/>
        <v>0</v>
      </c>
      <c r="EM85" s="32">
        <f t="shared" ca="1" si="34"/>
        <v>0</v>
      </c>
      <c r="EN85" s="32">
        <f t="shared" ca="1" si="34"/>
        <v>0</v>
      </c>
      <c r="EO85" s="32">
        <f t="shared" ca="1" si="34"/>
        <v>13438.469999999994</v>
      </c>
      <c r="EP85" s="32">
        <f t="shared" ca="1" si="34"/>
        <v>19916.539999999994</v>
      </c>
      <c r="EQ85" s="32">
        <f t="shared" ca="1" si="34"/>
        <v>25692.579999999994</v>
      </c>
      <c r="ER85" s="32">
        <f t="shared" ca="1" si="34"/>
        <v>57708.300000000017</v>
      </c>
    </row>
    <row r="86" spans="1:148">
      <c r="A86" t="s">
        <v>547</v>
      </c>
      <c r="B86" s="1" t="s">
        <v>111</v>
      </c>
      <c r="C86" t="str">
        <f t="shared" ca="1" si="40"/>
        <v>MKR1</v>
      </c>
      <c r="D86" t="str">
        <f t="shared" ca="1" si="41"/>
        <v>Muskeg River Industrial System</v>
      </c>
      <c r="E86" s="51">
        <v>58795.455000000002</v>
      </c>
      <c r="Q86" s="32">
        <v>6453264.1399999997</v>
      </c>
      <c r="R86" s="32"/>
      <c r="S86" s="32"/>
      <c r="T86" s="32"/>
      <c r="U86" s="32"/>
      <c r="V86" s="32"/>
      <c r="W86" s="32"/>
      <c r="X86" s="32"/>
      <c r="Y86" s="32"/>
      <c r="Z86" s="32"/>
      <c r="AA86" s="32"/>
      <c r="AB86" s="32"/>
      <c r="AC86" s="2">
        <v>6.75</v>
      </c>
      <c r="AO86" s="33">
        <v>435595.33</v>
      </c>
      <c r="AP86" s="33"/>
      <c r="AQ86" s="33"/>
      <c r="AR86" s="33"/>
      <c r="AS86" s="33"/>
      <c r="AT86" s="33"/>
      <c r="AU86" s="33"/>
      <c r="AV86" s="33"/>
      <c r="AW86" s="33"/>
      <c r="AX86" s="33"/>
      <c r="AY86" s="33"/>
      <c r="AZ86" s="33"/>
      <c r="BA86" s="31">
        <f t="shared" si="27"/>
        <v>-1935.98</v>
      </c>
      <c r="BB86" s="31">
        <f t="shared" si="27"/>
        <v>0</v>
      </c>
      <c r="BC86" s="31">
        <f t="shared" si="27"/>
        <v>0</v>
      </c>
      <c r="BD86" s="31">
        <f t="shared" si="27"/>
        <v>0</v>
      </c>
      <c r="BE86" s="31">
        <f t="shared" si="27"/>
        <v>0</v>
      </c>
      <c r="BF86" s="31">
        <f t="shared" si="27"/>
        <v>0</v>
      </c>
      <c r="BG86" s="31">
        <f t="shared" si="42"/>
        <v>0</v>
      </c>
      <c r="BH86" s="31">
        <f t="shared" si="42"/>
        <v>0</v>
      </c>
      <c r="BI86" s="31">
        <f t="shared" si="42"/>
        <v>0</v>
      </c>
      <c r="BJ86" s="31">
        <f t="shared" si="42"/>
        <v>0</v>
      </c>
      <c r="BK86" s="31">
        <f t="shared" si="42"/>
        <v>0</v>
      </c>
      <c r="BL86" s="31">
        <f t="shared" si="42"/>
        <v>0</v>
      </c>
      <c r="BM86" s="6">
        <f t="shared" ca="1" si="45"/>
        <v>8.5300000000000001E-2</v>
      </c>
      <c r="BN86" s="6">
        <f t="shared" ca="1" si="45"/>
        <v>8.5300000000000001E-2</v>
      </c>
      <c r="BO86" s="6">
        <f t="shared" ca="1" si="45"/>
        <v>8.5300000000000001E-2</v>
      </c>
      <c r="BP86" s="6">
        <f t="shared" ca="1" si="45"/>
        <v>8.5300000000000001E-2</v>
      </c>
      <c r="BQ86" s="6">
        <f t="shared" ca="1" si="45"/>
        <v>8.5300000000000001E-2</v>
      </c>
      <c r="BR86" s="6">
        <f t="shared" ca="1" si="45"/>
        <v>8.5300000000000001E-2</v>
      </c>
      <c r="BS86" s="6">
        <f t="shared" ca="1" si="45"/>
        <v>8.5300000000000001E-2</v>
      </c>
      <c r="BT86" s="6">
        <f t="shared" ca="1" si="45"/>
        <v>8.5300000000000001E-2</v>
      </c>
      <c r="BU86" s="6">
        <f t="shared" ca="1" si="45"/>
        <v>8.5300000000000001E-2</v>
      </c>
      <c r="BV86" s="6">
        <f t="shared" ca="1" si="45"/>
        <v>8.5300000000000001E-2</v>
      </c>
      <c r="BW86" s="6">
        <f t="shared" ca="1" si="45"/>
        <v>8.5300000000000001E-2</v>
      </c>
      <c r="BX86" s="6">
        <f t="shared" ca="1" si="45"/>
        <v>8.5300000000000001E-2</v>
      </c>
      <c r="BY86" s="31">
        <f t="shared" ca="1" si="31"/>
        <v>550463.43000000005</v>
      </c>
      <c r="BZ86" s="31">
        <f t="shared" ca="1" si="31"/>
        <v>0</v>
      </c>
      <c r="CA86" s="31">
        <f t="shared" ca="1" si="31"/>
        <v>0</v>
      </c>
      <c r="CB86" s="31">
        <f t="shared" ca="1" si="31"/>
        <v>0</v>
      </c>
      <c r="CC86" s="31">
        <f t="shared" ca="1" si="31"/>
        <v>0</v>
      </c>
      <c r="CD86" s="31">
        <f t="shared" ca="1" si="31"/>
        <v>0</v>
      </c>
      <c r="CE86" s="31">
        <f t="shared" ca="1" si="31"/>
        <v>0</v>
      </c>
      <c r="CF86" s="31">
        <f t="shared" ca="1" si="31"/>
        <v>0</v>
      </c>
      <c r="CG86" s="31">
        <f t="shared" ca="1" si="31"/>
        <v>0</v>
      </c>
      <c r="CH86" s="31">
        <f t="shared" ca="1" si="31"/>
        <v>0</v>
      </c>
      <c r="CI86" s="31">
        <f t="shared" ca="1" si="31"/>
        <v>0</v>
      </c>
      <c r="CJ86" s="31">
        <f t="shared" ca="1" si="31"/>
        <v>0</v>
      </c>
      <c r="CK86" s="32">
        <f t="shared" ca="1" si="28"/>
        <v>16133.16</v>
      </c>
      <c r="CL86" s="32">
        <f t="shared" ca="1" si="28"/>
        <v>0</v>
      </c>
      <c r="CM86" s="32">
        <f t="shared" ca="1" si="28"/>
        <v>0</v>
      </c>
      <c r="CN86" s="32">
        <f t="shared" ca="1" si="28"/>
        <v>0</v>
      </c>
      <c r="CO86" s="32">
        <f t="shared" ca="1" si="28"/>
        <v>0</v>
      </c>
      <c r="CP86" s="32">
        <f t="shared" ca="1" si="28"/>
        <v>0</v>
      </c>
      <c r="CQ86" s="32">
        <f t="shared" ca="1" si="43"/>
        <v>0</v>
      </c>
      <c r="CR86" s="32">
        <f t="shared" ca="1" si="43"/>
        <v>0</v>
      </c>
      <c r="CS86" s="32">
        <f t="shared" ca="1" si="43"/>
        <v>0</v>
      </c>
      <c r="CT86" s="32">
        <f t="shared" ca="1" si="43"/>
        <v>0</v>
      </c>
      <c r="CU86" s="32">
        <f t="shared" ca="1" si="43"/>
        <v>0</v>
      </c>
      <c r="CV86" s="32">
        <f t="shared" ca="1" si="43"/>
        <v>0</v>
      </c>
      <c r="CW86" s="31">
        <f t="shared" ca="1" si="29"/>
        <v>132937.24000000008</v>
      </c>
      <c r="CX86" s="31">
        <f t="shared" ca="1" si="29"/>
        <v>0</v>
      </c>
      <c r="CY86" s="31">
        <f t="shared" ca="1" si="29"/>
        <v>0</v>
      </c>
      <c r="CZ86" s="31">
        <f t="shared" ca="1" si="29"/>
        <v>0</v>
      </c>
      <c r="DA86" s="31">
        <f t="shared" ca="1" si="29"/>
        <v>0</v>
      </c>
      <c r="DB86" s="31">
        <f t="shared" ca="1" si="29"/>
        <v>0</v>
      </c>
      <c r="DC86" s="31">
        <f t="shared" ca="1" si="44"/>
        <v>0</v>
      </c>
      <c r="DD86" s="31">
        <f t="shared" ca="1" si="44"/>
        <v>0</v>
      </c>
      <c r="DE86" s="31">
        <f t="shared" ca="1" si="44"/>
        <v>0</v>
      </c>
      <c r="DF86" s="31">
        <f t="shared" ca="1" si="44"/>
        <v>0</v>
      </c>
      <c r="DG86" s="31">
        <f t="shared" ca="1" si="44"/>
        <v>0</v>
      </c>
      <c r="DH86" s="31">
        <f t="shared" ca="1" si="44"/>
        <v>0</v>
      </c>
      <c r="DI86" s="32">
        <f t="shared" ca="1" si="36"/>
        <v>6646.86</v>
      </c>
      <c r="DJ86" s="32">
        <f t="shared" ca="1" si="36"/>
        <v>0</v>
      </c>
      <c r="DK86" s="32">
        <f t="shared" ca="1" si="36"/>
        <v>0</v>
      </c>
      <c r="DL86" s="32">
        <f t="shared" ca="1" si="32"/>
        <v>0</v>
      </c>
      <c r="DM86" s="32">
        <f t="shared" ca="1" si="32"/>
        <v>0</v>
      </c>
      <c r="DN86" s="32">
        <f t="shared" ca="1" si="32"/>
        <v>0</v>
      </c>
      <c r="DO86" s="32">
        <f t="shared" ca="1" si="32"/>
        <v>0</v>
      </c>
      <c r="DP86" s="32">
        <f t="shared" ca="1" si="32"/>
        <v>0</v>
      </c>
      <c r="DQ86" s="32">
        <f t="shared" ca="1" si="32"/>
        <v>0</v>
      </c>
      <c r="DR86" s="32">
        <f t="shared" ca="1" si="32"/>
        <v>0</v>
      </c>
      <c r="DS86" s="32">
        <f t="shared" ca="1" si="32"/>
        <v>0</v>
      </c>
      <c r="DT86" s="32">
        <f t="shared" ca="1" si="32"/>
        <v>0</v>
      </c>
      <c r="DU86" s="31">
        <f t="shared" ca="1" si="37"/>
        <v>42828.42</v>
      </c>
      <c r="DV86" s="31">
        <f t="shared" ca="1" si="37"/>
        <v>0</v>
      </c>
      <c r="DW86" s="31">
        <f t="shared" ca="1" si="37"/>
        <v>0</v>
      </c>
      <c r="DX86" s="31">
        <f t="shared" ca="1" si="33"/>
        <v>0</v>
      </c>
      <c r="DY86" s="31">
        <f t="shared" ca="1" si="33"/>
        <v>0</v>
      </c>
      <c r="DZ86" s="31">
        <f t="shared" ca="1" si="33"/>
        <v>0</v>
      </c>
      <c r="EA86" s="31">
        <f t="shared" ca="1" si="33"/>
        <v>0</v>
      </c>
      <c r="EB86" s="31">
        <f t="shared" ca="1" si="33"/>
        <v>0</v>
      </c>
      <c r="EC86" s="31">
        <f t="shared" ca="1" si="33"/>
        <v>0</v>
      </c>
      <c r="ED86" s="31">
        <f t="shared" ca="1" si="33"/>
        <v>0</v>
      </c>
      <c r="EE86" s="31">
        <f t="shared" ca="1" si="33"/>
        <v>0</v>
      </c>
      <c r="EF86" s="31">
        <f t="shared" ca="1" si="33"/>
        <v>0</v>
      </c>
      <c r="EG86" s="32">
        <f t="shared" ca="1" si="38"/>
        <v>182412.52000000008</v>
      </c>
      <c r="EH86" s="32">
        <f t="shared" ca="1" si="38"/>
        <v>0</v>
      </c>
      <c r="EI86" s="32">
        <f t="shared" ca="1" si="38"/>
        <v>0</v>
      </c>
      <c r="EJ86" s="32">
        <f t="shared" ca="1" si="34"/>
        <v>0</v>
      </c>
      <c r="EK86" s="32">
        <f t="shared" ca="1" si="34"/>
        <v>0</v>
      </c>
      <c r="EL86" s="32">
        <f t="shared" ca="1" si="34"/>
        <v>0</v>
      </c>
      <c r="EM86" s="32">
        <f t="shared" ca="1" si="34"/>
        <v>0</v>
      </c>
      <c r="EN86" s="32">
        <f t="shared" ca="1" si="34"/>
        <v>0</v>
      </c>
      <c r="EO86" s="32">
        <f t="shared" ca="1" si="34"/>
        <v>0</v>
      </c>
      <c r="EP86" s="32">
        <f t="shared" ca="1" si="34"/>
        <v>0</v>
      </c>
      <c r="EQ86" s="32">
        <f t="shared" ca="1" si="34"/>
        <v>0</v>
      </c>
      <c r="ER86" s="32">
        <f t="shared" ca="1" si="34"/>
        <v>0</v>
      </c>
    </row>
    <row r="87" spans="1:148">
      <c r="A87" t="s">
        <v>457</v>
      </c>
      <c r="B87" s="1" t="s">
        <v>111</v>
      </c>
      <c r="C87" t="str">
        <f t="shared" ca="1" si="40"/>
        <v>MKR1</v>
      </c>
      <c r="D87" t="str">
        <f t="shared" ca="1" si="41"/>
        <v>Muskeg River Industrial System</v>
      </c>
      <c r="F87" s="51">
        <v>48379.897499999999</v>
      </c>
      <c r="G87" s="51">
        <v>58191.323799999998</v>
      </c>
      <c r="H87" s="51">
        <v>47864.705099999999</v>
      </c>
      <c r="I87" s="51">
        <v>45940.925000000003</v>
      </c>
      <c r="J87" s="51">
        <v>43585.0164</v>
      </c>
      <c r="K87" s="51">
        <v>49584.527699999999</v>
      </c>
      <c r="L87" s="51">
        <v>46301.929100000001</v>
      </c>
      <c r="M87" s="51">
        <v>47584.127800000002</v>
      </c>
      <c r="N87" s="51">
        <v>51557.734299999996</v>
      </c>
      <c r="O87" s="51">
        <v>59260.525199999996</v>
      </c>
      <c r="P87" s="51">
        <v>58961.925900000002</v>
      </c>
      <c r="Q87" s="32"/>
      <c r="R87" s="32">
        <v>2723216.42</v>
      </c>
      <c r="S87" s="32">
        <v>2674743.7799999998</v>
      </c>
      <c r="T87" s="32">
        <v>1591677.65</v>
      </c>
      <c r="U87" s="32">
        <v>1564533.99</v>
      </c>
      <c r="V87" s="32">
        <v>1617735.89</v>
      </c>
      <c r="W87" s="32">
        <v>2246346.64</v>
      </c>
      <c r="X87" s="32">
        <v>1812982.94</v>
      </c>
      <c r="Y87" s="32">
        <v>4196835.25</v>
      </c>
      <c r="Z87" s="32">
        <v>1908634.06</v>
      </c>
      <c r="AA87" s="32">
        <v>3269647.96</v>
      </c>
      <c r="AB87" s="32">
        <v>3528221.61</v>
      </c>
      <c r="AD87" s="2">
        <v>6.75</v>
      </c>
      <c r="AE87" s="2">
        <v>6.75</v>
      </c>
      <c r="AF87" s="2">
        <v>6.75</v>
      </c>
      <c r="AG87" s="2">
        <v>6.75</v>
      </c>
      <c r="AH87" s="2">
        <v>6.75</v>
      </c>
      <c r="AI87" s="2">
        <v>6.75</v>
      </c>
      <c r="AJ87" s="2">
        <v>6.75</v>
      </c>
      <c r="AK87" s="2">
        <v>6.75</v>
      </c>
      <c r="AL87" s="2">
        <v>6.75</v>
      </c>
      <c r="AM87" s="2">
        <v>6.75</v>
      </c>
      <c r="AN87" s="2">
        <v>6.75</v>
      </c>
      <c r="AO87" s="33"/>
      <c r="AP87" s="33">
        <v>183817.11</v>
      </c>
      <c r="AQ87" s="33">
        <v>180545.21</v>
      </c>
      <c r="AR87" s="33">
        <v>107438.24</v>
      </c>
      <c r="AS87" s="33">
        <v>105606.04</v>
      </c>
      <c r="AT87" s="33">
        <v>109197.17</v>
      </c>
      <c r="AU87" s="33">
        <v>151628.4</v>
      </c>
      <c r="AV87" s="33">
        <v>122376.35</v>
      </c>
      <c r="AW87" s="33">
        <v>283286.38</v>
      </c>
      <c r="AX87" s="33">
        <v>128832.8</v>
      </c>
      <c r="AY87" s="33">
        <v>220701.24</v>
      </c>
      <c r="AZ87" s="33">
        <v>238154.96</v>
      </c>
      <c r="BA87" s="31">
        <f t="shared" si="27"/>
        <v>0</v>
      </c>
      <c r="BB87" s="31">
        <f t="shared" si="27"/>
        <v>-816.96</v>
      </c>
      <c r="BC87" s="31">
        <f t="shared" si="27"/>
        <v>-802.42</v>
      </c>
      <c r="BD87" s="31">
        <f t="shared" si="27"/>
        <v>-636.66999999999996</v>
      </c>
      <c r="BE87" s="31">
        <f t="shared" si="27"/>
        <v>-625.80999999999995</v>
      </c>
      <c r="BF87" s="31">
        <f t="shared" si="27"/>
        <v>-647.09</v>
      </c>
      <c r="BG87" s="31">
        <f t="shared" si="42"/>
        <v>0</v>
      </c>
      <c r="BH87" s="31">
        <f t="shared" si="42"/>
        <v>0</v>
      </c>
      <c r="BI87" s="31">
        <f t="shared" si="42"/>
        <v>0</v>
      </c>
      <c r="BJ87" s="31">
        <f t="shared" si="42"/>
        <v>-2290.36</v>
      </c>
      <c r="BK87" s="31">
        <f t="shared" si="42"/>
        <v>-3923.58</v>
      </c>
      <c r="BL87" s="31">
        <f t="shared" si="42"/>
        <v>-4233.87</v>
      </c>
      <c r="BM87" s="6">
        <f t="shared" ca="1" si="45"/>
        <v>8.5300000000000001E-2</v>
      </c>
      <c r="BN87" s="6">
        <f t="shared" ca="1" si="45"/>
        <v>8.5300000000000001E-2</v>
      </c>
      <c r="BO87" s="6">
        <f t="shared" ca="1" si="45"/>
        <v>8.5300000000000001E-2</v>
      </c>
      <c r="BP87" s="6">
        <f t="shared" ca="1" si="45"/>
        <v>8.5300000000000001E-2</v>
      </c>
      <c r="BQ87" s="6">
        <f t="shared" ca="1" si="45"/>
        <v>8.5300000000000001E-2</v>
      </c>
      <c r="BR87" s="6">
        <f t="shared" ca="1" si="45"/>
        <v>8.5300000000000001E-2</v>
      </c>
      <c r="BS87" s="6">
        <f t="shared" ca="1" si="45"/>
        <v>8.5300000000000001E-2</v>
      </c>
      <c r="BT87" s="6">
        <f t="shared" ca="1" si="45"/>
        <v>8.5300000000000001E-2</v>
      </c>
      <c r="BU87" s="6">
        <f t="shared" ca="1" si="45"/>
        <v>8.5300000000000001E-2</v>
      </c>
      <c r="BV87" s="6">
        <f t="shared" ca="1" si="45"/>
        <v>8.5300000000000001E-2</v>
      </c>
      <c r="BW87" s="6">
        <f t="shared" ca="1" si="45"/>
        <v>8.5300000000000001E-2</v>
      </c>
      <c r="BX87" s="6">
        <f t="shared" ca="1" si="45"/>
        <v>8.5300000000000001E-2</v>
      </c>
      <c r="BY87" s="31">
        <f t="shared" ca="1" si="31"/>
        <v>0</v>
      </c>
      <c r="BZ87" s="31">
        <f t="shared" ca="1" si="31"/>
        <v>232290.36</v>
      </c>
      <c r="CA87" s="31">
        <f t="shared" ca="1" si="31"/>
        <v>228155.64</v>
      </c>
      <c r="CB87" s="31">
        <f t="shared" ca="1" si="31"/>
        <v>135770.1</v>
      </c>
      <c r="CC87" s="31">
        <f t="shared" ca="1" si="31"/>
        <v>133454.75</v>
      </c>
      <c r="CD87" s="31">
        <f t="shared" ca="1" si="31"/>
        <v>137992.87</v>
      </c>
      <c r="CE87" s="31">
        <f t="shared" ca="1" si="31"/>
        <v>191613.37</v>
      </c>
      <c r="CF87" s="31">
        <f t="shared" ca="1" si="31"/>
        <v>154647.44</v>
      </c>
      <c r="CG87" s="31">
        <f t="shared" ca="1" si="31"/>
        <v>357990.05</v>
      </c>
      <c r="CH87" s="31">
        <f t="shared" ca="1" si="31"/>
        <v>162806.49</v>
      </c>
      <c r="CI87" s="31">
        <f t="shared" ca="1" si="31"/>
        <v>278900.96999999997</v>
      </c>
      <c r="CJ87" s="31">
        <f t="shared" ca="1" si="31"/>
        <v>300957.3</v>
      </c>
      <c r="CK87" s="32">
        <f t="shared" ca="1" si="28"/>
        <v>0</v>
      </c>
      <c r="CL87" s="32">
        <f t="shared" ca="1" si="28"/>
        <v>6808.04</v>
      </c>
      <c r="CM87" s="32">
        <f t="shared" ca="1" si="28"/>
        <v>6686.86</v>
      </c>
      <c r="CN87" s="32">
        <f t="shared" ca="1" si="28"/>
        <v>3979.19</v>
      </c>
      <c r="CO87" s="32">
        <f t="shared" ca="1" si="28"/>
        <v>3911.33</v>
      </c>
      <c r="CP87" s="32">
        <f t="shared" ca="1" si="28"/>
        <v>4044.34</v>
      </c>
      <c r="CQ87" s="32">
        <f t="shared" ca="1" si="43"/>
        <v>5615.87</v>
      </c>
      <c r="CR87" s="32">
        <f t="shared" ca="1" si="43"/>
        <v>4532.46</v>
      </c>
      <c r="CS87" s="32">
        <f t="shared" ca="1" si="43"/>
        <v>10492.09</v>
      </c>
      <c r="CT87" s="32">
        <f t="shared" ca="1" si="43"/>
        <v>4771.59</v>
      </c>
      <c r="CU87" s="32">
        <f t="shared" ca="1" si="43"/>
        <v>8174.12</v>
      </c>
      <c r="CV87" s="32">
        <f t="shared" ca="1" si="43"/>
        <v>8820.5499999999993</v>
      </c>
      <c r="CW87" s="31">
        <f t="shared" ca="1" si="29"/>
        <v>0</v>
      </c>
      <c r="CX87" s="31">
        <f t="shared" ca="1" si="29"/>
        <v>56098.250000000007</v>
      </c>
      <c r="CY87" s="31">
        <f t="shared" ca="1" si="29"/>
        <v>55099.710000000006</v>
      </c>
      <c r="CZ87" s="31">
        <f t="shared" ca="1" si="29"/>
        <v>32947.72</v>
      </c>
      <c r="DA87" s="31">
        <f t="shared" ca="1" si="29"/>
        <v>32385.849999999995</v>
      </c>
      <c r="DB87" s="31">
        <f t="shared" ca="1" si="29"/>
        <v>33487.12999999999</v>
      </c>
      <c r="DC87" s="31">
        <f t="shared" ca="1" si="44"/>
        <v>45600.84</v>
      </c>
      <c r="DD87" s="31">
        <f t="shared" ca="1" si="44"/>
        <v>36803.549999999988</v>
      </c>
      <c r="DE87" s="31">
        <f t="shared" ca="1" si="44"/>
        <v>85195.760000000009</v>
      </c>
      <c r="DF87" s="31">
        <f t="shared" ca="1" si="44"/>
        <v>41035.639999999985</v>
      </c>
      <c r="DG87" s="31">
        <f t="shared" ca="1" si="44"/>
        <v>70297.429999999978</v>
      </c>
      <c r="DH87" s="31">
        <f t="shared" ca="1" si="44"/>
        <v>75856.75999999998</v>
      </c>
      <c r="DI87" s="32">
        <f t="shared" ca="1" si="36"/>
        <v>0</v>
      </c>
      <c r="DJ87" s="32">
        <f t="shared" ca="1" si="36"/>
        <v>2804.91</v>
      </c>
      <c r="DK87" s="32">
        <f t="shared" ca="1" si="36"/>
        <v>2754.99</v>
      </c>
      <c r="DL87" s="32">
        <f t="shared" ca="1" si="32"/>
        <v>1647.39</v>
      </c>
      <c r="DM87" s="32">
        <f t="shared" ca="1" si="32"/>
        <v>1619.29</v>
      </c>
      <c r="DN87" s="32">
        <f t="shared" ca="1" si="32"/>
        <v>1674.36</v>
      </c>
      <c r="DO87" s="32">
        <f t="shared" ca="1" si="32"/>
        <v>2280.04</v>
      </c>
      <c r="DP87" s="32">
        <f t="shared" ca="1" si="32"/>
        <v>1840.18</v>
      </c>
      <c r="DQ87" s="32">
        <f t="shared" ca="1" si="32"/>
        <v>4259.79</v>
      </c>
      <c r="DR87" s="32">
        <f t="shared" ca="1" si="32"/>
        <v>2051.7800000000002</v>
      </c>
      <c r="DS87" s="32">
        <f t="shared" ca="1" si="32"/>
        <v>3514.87</v>
      </c>
      <c r="DT87" s="32">
        <f t="shared" ca="1" si="32"/>
        <v>3792.84</v>
      </c>
      <c r="DU87" s="31">
        <f t="shared" ca="1" si="37"/>
        <v>0</v>
      </c>
      <c r="DV87" s="31">
        <f t="shared" ca="1" si="37"/>
        <v>17942.16</v>
      </c>
      <c r="DW87" s="31">
        <f t="shared" ca="1" si="37"/>
        <v>17506.55</v>
      </c>
      <c r="DX87" s="31">
        <f t="shared" ca="1" si="33"/>
        <v>10405.35</v>
      </c>
      <c r="DY87" s="31">
        <f t="shared" ca="1" si="33"/>
        <v>10174.67</v>
      </c>
      <c r="DZ87" s="31">
        <f t="shared" ca="1" si="33"/>
        <v>10463.780000000001</v>
      </c>
      <c r="EA87" s="31">
        <f t="shared" ca="1" si="33"/>
        <v>14174.01</v>
      </c>
      <c r="EB87" s="31">
        <f t="shared" ca="1" si="33"/>
        <v>11377.05</v>
      </c>
      <c r="EC87" s="31">
        <f t="shared" ca="1" si="33"/>
        <v>26191.77</v>
      </c>
      <c r="ED87" s="31">
        <f t="shared" ca="1" si="33"/>
        <v>12548.15</v>
      </c>
      <c r="EE87" s="31">
        <f t="shared" ca="1" si="33"/>
        <v>21376.6</v>
      </c>
      <c r="EF87" s="31">
        <f t="shared" ca="1" si="33"/>
        <v>22942.43</v>
      </c>
      <c r="EG87" s="32">
        <f t="shared" ca="1" si="38"/>
        <v>0</v>
      </c>
      <c r="EH87" s="32">
        <f t="shared" ca="1" si="38"/>
        <v>76845.320000000007</v>
      </c>
      <c r="EI87" s="32">
        <f t="shared" ca="1" si="38"/>
        <v>75361.25</v>
      </c>
      <c r="EJ87" s="32">
        <f t="shared" ca="1" si="34"/>
        <v>45000.46</v>
      </c>
      <c r="EK87" s="32">
        <f t="shared" ca="1" si="34"/>
        <v>44179.80999999999</v>
      </c>
      <c r="EL87" s="32">
        <f t="shared" ca="1" si="34"/>
        <v>45625.26999999999</v>
      </c>
      <c r="EM87" s="32">
        <f t="shared" ca="1" si="34"/>
        <v>62054.89</v>
      </c>
      <c r="EN87" s="32">
        <f t="shared" ca="1" si="34"/>
        <v>50020.779999999984</v>
      </c>
      <c r="EO87" s="32">
        <f t="shared" ca="1" si="34"/>
        <v>115647.32</v>
      </c>
      <c r="EP87" s="32">
        <f t="shared" ca="1" si="34"/>
        <v>55635.569999999985</v>
      </c>
      <c r="EQ87" s="32">
        <f t="shared" ca="1" si="34"/>
        <v>95188.899999999965</v>
      </c>
      <c r="ER87" s="32">
        <f t="shared" ca="1" si="34"/>
        <v>102592.02999999997</v>
      </c>
    </row>
    <row r="88" spans="1:148">
      <c r="A88" t="s">
        <v>437</v>
      </c>
      <c r="B88" s="1" t="s">
        <v>140</v>
      </c>
      <c r="C88" t="str">
        <f t="shared" ca="1" si="40"/>
        <v>MKRC</v>
      </c>
      <c r="D88" t="str">
        <f t="shared" ca="1" si="41"/>
        <v>MacKay River Industrial System</v>
      </c>
      <c r="E88" s="51">
        <v>123318.1882</v>
      </c>
      <c r="F88" s="51">
        <v>110595.649</v>
      </c>
      <c r="G88" s="51">
        <v>120423.75629999999</v>
      </c>
      <c r="H88" s="51">
        <v>111730.0689</v>
      </c>
      <c r="I88" s="51">
        <v>104338.2546</v>
      </c>
      <c r="J88" s="51">
        <v>105825.584</v>
      </c>
      <c r="K88" s="51">
        <v>91808.351500000004</v>
      </c>
      <c r="L88" s="51">
        <v>109950.588</v>
      </c>
      <c r="M88" s="51">
        <v>57595.4015</v>
      </c>
      <c r="N88" s="51">
        <v>116578.91989999999</v>
      </c>
      <c r="O88" s="51">
        <v>112849.4575</v>
      </c>
      <c r="P88" s="51">
        <v>122442.0797</v>
      </c>
      <c r="Q88" s="32">
        <v>11618274.609999999</v>
      </c>
      <c r="R88" s="32">
        <v>5857804.7199999997</v>
      </c>
      <c r="S88" s="32">
        <v>5208216.75</v>
      </c>
      <c r="T88" s="32">
        <v>3527585.41</v>
      </c>
      <c r="U88" s="32">
        <v>3199595.79</v>
      </c>
      <c r="V88" s="32">
        <v>3543629.69</v>
      </c>
      <c r="W88" s="32">
        <v>3672267.61</v>
      </c>
      <c r="X88" s="32">
        <v>3765392.13</v>
      </c>
      <c r="Y88" s="32">
        <v>3226162.66</v>
      </c>
      <c r="Z88" s="32">
        <v>4080084.17</v>
      </c>
      <c r="AA88" s="32">
        <v>5659948.29</v>
      </c>
      <c r="AB88" s="32">
        <v>6486572.1399999997</v>
      </c>
      <c r="AC88" s="2">
        <v>6.59</v>
      </c>
      <c r="AD88" s="2">
        <v>6.59</v>
      </c>
      <c r="AE88" s="2">
        <v>6.59</v>
      </c>
      <c r="AF88" s="2">
        <v>6.59</v>
      </c>
      <c r="AG88" s="2">
        <v>6.59</v>
      </c>
      <c r="AH88" s="2">
        <v>6.59</v>
      </c>
      <c r="AI88" s="2">
        <v>6.59</v>
      </c>
      <c r="AJ88" s="2">
        <v>6.59</v>
      </c>
      <c r="AK88" s="2">
        <v>6.59</v>
      </c>
      <c r="AL88" s="2">
        <v>6.59</v>
      </c>
      <c r="AM88" s="2">
        <v>6.59</v>
      </c>
      <c r="AN88" s="2">
        <v>6.59</v>
      </c>
      <c r="AO88" s="33">
        <v>765644.3</v>
      </c>
      <c r="AP88" s="33">
        <v>386029.33</v>
      </c>
      <c r="AQ88" s="33">
        <v>343221.48</v>
      </c>
      <c r="AR88" s="33">
        <v>232467.88</v>
      </c>
      <c r="AS88" s="33">
        <v>210853.36</v>
      </c>
      <c r="AT88" s="33">
        <v>233525.2</v>
      </c>
      <c r="AU88" s="33">
        <v>242002.44</v>
      </c>
      <c r="AV88" s="33">
        <v>248139.34</v>
      </c>
      <c r="AW88" s="33">
        <v>212604.12</v>
      </c>
      <c r="AX88" s="33">
        <v>268877.55</v>
      </c>
      <c r="AY88" s="33">
        <v>372990.59</v>
      </c>
      <c r="AZ88" s="33">
        <v>427465.1</v>
      </c>
      <c r="BA88" s="31">
        <f t="shared" si="27"/>
        <v>-3485.48</v>
      </c>
      <c r="BB88" s="31">
        <f t="shared" si="27"/>
        <v>-1757.34</v>
      </c>
      <c r="BC88" s="31">
        <f t="shared" si="27"/>
        <v>-1562.47</v>
      </c>
      <c r="BD88" s="31">
        <f t="shared" si="27"/>
        <v>-1411.03</v>
      </c>
      <c r="BE88" s="31">
        <f t="shared" si="27"/>
        <v>-1279.8399999999999</v>
      </c>
      <c r="BF88" s="31">
        <f t="shared" si="27"/>
        <v>-1417.45</v>
      </c>
      <c r="BG88" s="31">
        <f t="shared" si="42"/>
        <v>0</v>
      </c>
      <c r="BH88" s="31">
        <f t="shared" si="42"/>
        <v>0</v>
      </c>
      <c r="BI88" s="31">
        <f t="shared" si="42"/>
        <v>0</v>
      </c>
      <c r="BJ88" s="31">
        <f t="shared" si="42"/>
        <v>-4896.1000000000004</v>
      </c>
      <c r="BK88" s="31">
        <f t="shared" si="42"/>
        <v>-6791.94</v>
      </c>
      <c r="BL88" s="31">
        <f t="shared" si="42"/>
        <v>-7783.89</v>
      </c>
      <c r="BM88" s="6">
        <f t="shared" ca="1" si="45"/>
        <v>7.3899999999999993E-2</v>
      </c>
      <c r="BN88" s="6">
        <f t="shared" ca="1" si="45"/>
        <v>7.3899999999999993E-2</v>
      </c>
      <c r="BO88" s="6">
        <f t="shared" ca="1" si="45"/>
        <v>7.3899999999999993E-2</v>
      </c>
      <c r="BP88" s="6">
        <f t="shared" ca="1" si="45"/>
        <v>7.3899999999999993E-2</v>
      </c>
      <c r="BQ88" s="6">
        <f t="shared" ca="1" si="45"/>
        <v>7.3899999999999993E-2</v>
      </c>
      <c r="BR88" s="6">
        <f t="shared" ca="1" si="45"/>
        <v>7.3899999999999993E-2</v>
      </c>
      <c r="BS88" s="6">
        <f t="shared" ca="1" si="45"/>
        <v>7.3899999999999993E-2</v>
      </c>
      <c r="BT88" s="6">
        <f t="shared" ca="1" si="45"/>
        <v>7.3899999999999993E-2</v>
      </c>
      <c r="BU88" s="6">
        <f t="shared" ca="1" si="45"/>
        <v>7.3899999999999993E-2</v>
      </c>
      <c r="BV88" s="6">
        <f t="shared" ca="1" si="45"/>
        <v>7.3899999999999993E-2</v>
      </c>
      <c r="BW88" s="6">
        <f t="shared" ca="1" si="45"/>
        <v>7.3899999999999993E-2</v>
      </c>
      <c r="BX88" s="6">
        <f t="shared" ca="1" si="45"/>
        <v>7.3899999999999993E-2</v>
      </c>
      <c r="BY88" s="31">
        <f t="shared" ca="1" si="31"/>
        <v>858590.49</v>
      </c>
      <c r="BZ88" s="31">
        <f t="shared" ca="1" si="31"/>
        <v>432891.77</v>
      </c>
      <c r="CA88" s="31">
        <f t="shared" ca="1" si="31"/>
        <v>384887.22</v>
      </c>
      <c r="CB88" s="31">
        <f t="shared" ca="1" si="31"/>
        <v>260688.56</v>
      </c>
      <c r="CC88" s="31">
        <f t="shared" ca="1" si="31"/>
        <v>236450.13</v>
      </c>
      <c r="CD88" s="31">
        <f t="shared" ca="1" si="31"/>
        <v>261874.23</v>
      </c>
      <c r="CE88" s="31">
        <f t="shared" ca="1" si="31"/>
        <v>271380.58</v>
      </c>
      <c r="CF88" s="31">
        <f t="shared" ca="1" si="31"/>
        <v>278262.48</v>
      </c>
      <c r="CG88" s="31">
        <f t="shared" ca="1" si="31"/>
        <v>238413.42</v>
      </c>
      <c r="CH88" s="31">
        <f t="shared" ca="1" si="31"/>
        <v>301518.21999999997</v>
      </c>
      <c r="CI88" s="31">
        <f t="shared" ca="1" si="31"/>
        <v>418270.18</v>
      </c>
      <c r="CJ88" s="31">
        <f t="shared" ca="1" si="31"/>
        <v>479357.68</v>
      </c>
      <c r="CK88" s="32">
        <f t="shared" ca="1" si="28"/>
        <v>29045.69</v>
      </c>
      <c r="CL88" s="32">
        <f t="shared" ca="1" si="28"/>
        <v>14644.51</v>
      </c>
      <c r="CM88" s="32">
        <f t="shared" ca="1" si="28"/>
        <v>13020.54</v>
      </c>
      <c r="CN88" s="32">
        <f t="shared" ca="1" si="28"/>
        <v>8818.9599999999991</v>
      </c>
      <c r="CO88" s="32">
        <f t="shared" ca="1" si="28"/>
        <v>7998.99</v>
      </c>
      <c r="CP88" s="32">
        <f t="shared" ca="1" si="28"/>
        <v>8859.07</v>
      </c>
      <c r="CQ88" s="32">
        <f t="shared" ca="1" si="43"/>
        <v>9180.67</v>
      </c>
      <c r="CR88" s="32">
        <f t="shared" ca="1" si="43"/>
        <v>9413.48</v>
      </c>
      <c r="CS88" s="32">
        <f t="shared" ca="1" si="43"/>
        <v>8065.41</v>
      </c>
      <c r="CT88" s="32">
        <f t="shared" ca="1" si="43"/>
        <v>10200.209999999999</v>
      </c>
      <c r="CU88" s="32">
        <f t="shared" ca="1" si="43"/>
        <v>14149.87</v>
      </c>
      <c r="CV88" s="32">
        <f t="shared" ca="1" si="43"/>
        <v>16216.43</v>
      </c>
      <c r="CW88" s="31">
        <f t="shared" ca="1" si="29"/>
        <v>125477.35999999988</v>
      </c>
      <c r="CX88" s="31">
        <f t="shared" ca="1" si="29"/>
        <v>63264.290000000008</v>
      </c>
      <c r="CY88" s="31">
        <f t="shared" ca="1" si="29"/>
        <v>56248.749999999971</v>
      </c>
      <c r="CZ88" s="31">
        <f t="shared" ca="1" si="29"/>
        <v>38450.670000000013</v>
      </c>
      <c r="DA88" s="31">
        <f t="shared" ca="1" si="29"/>
        <v>34875.600000000006</v>
      </c>
      <c r="DB88" s="31">
        <f t="shared" ca="1" si="29"/>
        <v>38625.549999999974</v>
      </c>
      <c r="DC88" s="31">
        <f t="shared" ca="1" si="44"/>
        <v>38558.81</v>
      </c>
      <c r="DD88" s="31">
        <f t="shared" ca="1" si="44"/>
        <v>39536.619999999966</v>
      </c>
      <c r="DE88" s="31">
        <f t="shared" ca="1" si="44"/>
        <v>33874.710000000021</v>
      </c>
      <c r="DF88" s="31">
        <f t="shared" ca="1" si="44"/>
        <v>47736.98</v>
      </c>
      <c r="DG88" s="31">
        <f t="shared" ca="1" si="44"/>
        <v>66221.399999999965</v>
      </c>
      <c r="DH88" s="31">
        <f t="shared" ca="1" si="44"/>
        <v>75892.900000000009</v>
      </c>
      <c r="DI88" s="32">
        <f t="shared" ca="1" si="36"/>
        <v>6273.87</v>
      </c>
      <c r="DJ88" s="32">
        <f t="shared" ca="1" si="36"/>
        <v>3163.21</v>
      </c>
      <c r="DK88" s="32">
        <f t="shared" ca="1" si="36"/>
        <v>2812.44</v>
      </c>
      <c r="DL88" s="32">
        <f t="shared" ca="1" si="32"/>
        <v>1922.53</v>
      </c>
      <c r="DM88" s="32">
        <f t="shared" ca="1" si="32"/>
        <v>1743.78</v>
      </c>
      <c r="DN88" s="32">
        <f t="shared" ca="1" si="32"/>
        <v>1931.28</v>
      </c>
      <c r="DO88" s="32">
        <f t="shared" ca="1" si="32"/>
        <v>1927.94</v>
      </c>
      <c r="DP88" s="32">
        <f t="shared" ca="1" si="32"/>
        <v>1976.83</v>
      </c>
      <c r="DQ88" s="32">
        <f t="shared" ca="1" si="32"/>
        <v>1693.74</v>
      </c>
      <c r="DR88" s="32">
        <f t="shared" ca="1" si="32"/>
        <v>2386.85</v>
      </c>
      <c r="DS88" s="32">
        <f t="shared" ca="1" si="32"/>
        <v>3311.07</v>
      </c>
      <c r="DT88" s="32">
        <f t="shared" ca="1" si="32"/>
        <v>3794.65</v>
      </c>
      <c r="DU88" s="31">
        <f t="shared" ca="1" si="37"/>
        <v>40425.06</v>
      </c>
      <c r="DV88" s="31">
        <f t="shared" ca="1" si="37"/>
        <v>20234.11</v>
      </c>
      <c r="DW88" s="31">
        <f t="shared" ca="1" si="37"/>
        <v>17871.63</v>
      </c>
      <c r="DX88" s="31">
        <f t="shared" ca="1" si="33"/>
        <v>12143.26</v>
      </c>
      <c r="DY88" s="31">
        <f t="shared" ca="1" si="33"/>
        <v>10956.87</v>
      </c>
      <c r="DZ88" s="31">
        <f t="shared" ca="1" si="33"/>
        <v>12069.39</v>
      </c>
      <c r="EA88" s="31">
        <f t="shared" ca="1" si="33"/>
        <v>11985.15</v>
      </c>
      <c r="EB88" s="31">
        <f t="shared" ca="1" si="33"/>
        <v>12221.92</v>
      </c>
      <c r="EC88" s="31">
        <f t="shared" ca="1" si="33"/>
        <v>10414.120000000001</v>
      </c>
      <c r="ED88" s="31">
        <f t="shared" ca="1" si="33"/>
        <v>14597.33</v>
      </c>
      <c r="EE88" s="31">
        <f t="shared" ca="1" si="33"/>
        <v>20137.13</v>
      </c>
      <c r="EF88" s="31">
        <f t="shared" ca="1" si="33"/>
        <v>22953.360000000001</v>
      </c>
      <c r="EG88" s="32">
        <f t="shared" ca="1" si="38"/>
        <v>172176.28999999989</v>
      </c>
      <c r="EH88" s="32">
        <f t="shared" ca="1" si="38"/>
        <v>86661.610000000015</v>
      </c>
      <c r="EI88" s="32">
        <f t="shared" ca="1" si="38"/>
        <v>76932.819999999978</v>
      </c>
      <c r="EJ88" s="32">
        <f t="shared" ca="1" si="34"/>
        <v>52516.460000000014</v>
      </c>
      <c r="EK88" s="32">
        <f t="shared" ca="1" si="34"/>
        <v>47576.250000000007</v>
      </c>
      <c r="EL88" s="32">
        <f t="shared" ca="1" si="34"/>
        <v>52626.219999999972</v>
      </c>
      <c r="EM88" s="32">
        <f t="shared" ca="1" si="34"/>
        <v>52471.9</v>
      </c>
      <c r="EN88" s="32">
        <f t="shared" ca="1" si="34"/>
        <v>53735.369999999966</v>
      </c>
      <c r="EO88" s="32">
        <f t="shared" ca="1" si="34"/>
        <v>45982.570000000022</v>
      </c>
      <c r="EP88" s="32">
        <f t="shared" ca="1" si="34"/>
        <v>64721.16</v>
      </c>
      <c r="EQ88" s="32">
        <f t="shared" ca="1" si="34"/>
        <v>89669.599999999977</v>
      </c>
      <c r="ER88" s="32">
        <f t="shared" ca="1" si="34"/>
        <v>102640.91</v>
      </c>
    </row>
    <row r="89" spans="1:148">
      <c r="A89" t="s">
        <v>458</v>
      </c>
      <c r="B89" s="1" t="s">
        <v>93</v>
      </c>
      <c r="C89" t="str">
        <f t="shared" ca="1" si="40"/>
        <v>BCHIMP</v>
      </c>
      <c r="D89" t="str">
        <f t="shared" ca="1" si="41"/>
        <v>Alberta-BC Intertie - Import</v>
      </c>
      <c r="E89" s="51">
        <v>2827</v>
      </c>
      <c r="F89" s="51">
        <v>477</v>
      </c>
      <c r="G89" s="51">
        <v>5</v>
      </c>
      <c r="O89" s="51">
        <v>1</v>
      </c>
      <c r="Q89" s="32">
        <v>194136.74</v>
      </c>
      <c r="R89" s="32">
        <v>17847.91</v>
      </c>
      <c r="S89" s="32">
        <v>119.8</v>
      </c>
      <c r="T89" s="32"/>
      <c r="U89" s="32"/>
      <c r="V89" s="32"/>
      <c r="W89" s="32"/>
      <c r="X89" s="32"/>
      <c r="Y89" s="32"/>
      <c r="Z89" s="32"/>
      <c r="AA89" s="32">
        <v>33.49</v>
      </c>
      <c r="AB89" s="32"/>
      <c r="AC89" s="2">
        <v>0.16</v>
      </c>
      <c r="AD89" s="2">
        <v>0.16</v>
      </c>
      <c r="AE89" s="2">
        <v>0.16</v>
      </c>
      <c r="AM89" s="2">
        <v>0.16</v>
      </c>
      <c r="AO89" s="33">
        <v>310.62</v>
      </c>
      <c r="AP89" s="33">
        <v>28.56</v>
      </c>
      <c r="AQ89" s="33">
        <v>0.19</v>
      </c>
      <c r="AR89" s="33"/>
      <c r="AS89" s="33"/>
      <c r="AT89" s="33"/>
      <c r="AU89" s="33"/>
      <c r="AV89" s="33"/>
      <c r="AW89" s="33"/>
      <c r="AX89" s="33"/>
      <c r="AY89" s="33">
        <v>0.05</v>
      </c>
      <c r="AZ89" s="33"/>
      <c r="BA89" s="31">
        <f t="shared" si="27"/>
        <v>-58.24</v>
      </c>
      <c r="BB89" s="31">
        <f t="shared" si="27"/>
        <v>-5.35</v>
      </c>
      <c r="BC89" s="31">
        <f t="shared" si="27"/>
        <v>-0.04</v>
      </c>
      <c r="BD89" s="31">
        <f t="shared" si="27"/>
        <v>0</v>
      </c>
      <c r="BE89" s="31">
        <f t="shared" si="27"/>
        <v>0</v>
      </c>
      <c r="BF89" s="31">
        <f t="shared" si="27"/>
        <v>0</v>
      </c>
      <c r="BG89" s="31">
        <f t="shared" si="42"/>
        <v>0</v>
      </c>
      <c r="BH89" s="31">
        <f t="shared" si="42"/>
        <v>0</v>
      </c>
      <c r="BI89" s="31">
        <f t="shared" si="42"/>
        <v>0</v>
      </c>
      <c r="BJ89" s="31">
        <f t="shared" si="42"/>
        <v>0</v>
      </c>
      <c r="BK89" s="31">
        <f t="shared" si="42"/>
        <v>-0.04</v>
      </c>
      <c r="BL89" s="31">
        <f t="shared" si="42"/>
        <v>0</v>
      </c>
      <c r="BM89" s="6">
        <f t="shared" ca="1" si="45"/>
        <v>-1.5900000000000001E-2</v>
      </c>
      <c r="BN89" s="6">
        <f t="shared" ca="1" si="45"/>
        <v>-1.5900000000000001E-2</v>
      </c>
      <c r="BO89" s="6">
        <f t="shared" ca="1" si="45"/>
        <v>-1.5900000000000001E-2</v>
      </c>
      <c r="BP89" s="6">
        <f t="shared" ca="1" si="45"/>
        <v>-1.5900000000000001E-2</v>
      </c>
      <c r="BQ89" s="6">
        <f t="shared" ca="1" si="45"/>
        <v>-1.5900000000000001E-2</v>
      </c>
      <c r="BR89" s="6">
        <f t="shared" ca="1" si="45"/>
        <v>-1.5900000000000001E-2</v>
      </c>
      <c r="BS89" s="6">
        <f t="shared" ca="1" si="45"/>
        <v>-1.5900000000000001E-2</v>
      </c>
      <c r="BT89" s="6">
        <f t="shared" ca="1" si="45"/>
        <v>-1.5900000000000001E-2</v>
      </c>
      <c r="BU89" s="6">
        <f t="shared" ca="1" si="45"/>
        <v>-1.5900000000000001E-2</v>
      </c>
      <c r="BV89" s="6">
        <f t="shared" ca="1" si="45"/>
        <v>-1.5900000000000001E-2</v>
      </c>
      <c r="BW89" s="6">
        <f t="shared" ca="1" si="45"/>
        <v>-1.5900000000000001E-2</v>
      </c>
      <c r="BX89" s="6">
        <f t="shared" ca="1" si="45"/>
        <v>-1.5900000000000001E-2</v>
      </c>
      <c r="BY89" s="31">
        <f t="shared" ca="1" si="31"/>
        <v>-3086.77</v>
      </c>
      <c r="BZ89" s="31">
        <f t="shared" ca="1" si="31"/>
        <v>-283.77999999999997</v>
      </c>
      <c r="CA89" s="31">
        <f t="shared" ca="1" si="31"/>
        <v>-1.9</v>
      </c>
      <c r="CB89" s="31">
        <f t="shared" ca="1" si="31"/>
        <v>0</v>
      </c>
      <c r="CC89" s="31">
        <f t="shared" ca="1" si="31"/>
        <v>0</v>
      </c>
      <c r="CD89" s="31">
        <f t="shared" ca="1" si="31"/>
        <v>0</v>
      </c>
      <c r="CE89" s="31">
        <f t="shared" ca="1" si="31"/>
        <v>0</v>
      </c>
      <c r="CF89" s="31">
        <f t="shared" ca="1" si="31"/>
        <v>0</v>
      </c>
      <c r="CG89" s="31">
        <f t="shared" ca="1" si="31"/>
        <v>0</v>
      </c>
      <c r="CH89" s="31">
        <f t="shared" ca="1" si="31"/>
        <v>0</v>
      </c>
      <c r="CI89" s="31">
        <f t="shared" ca="1" si="31"/>
        <v>-0.53</v>
      </c>
      <c r="CJ89" s="31">
        <f t="shared" ca="1" si="31"/>
        <v>0</v>
      </c>
      <c r="CK89" s="32">
        <f t="shared" ca="1" si="28"/>
        <v>485.34</v>
      </c>
      <c r="CL89" s="32">
        <f t="shared" ca="1" si="28"/>
        <v>44.62</v>
      </c>
      <c r="CM89" s="32">
        <f t="shared" ca="1" si="28"/>
        <v>0.3</v>
      </c>
      <c r="CN89" s="32">
        <f t="shared" ca="1" si="28"/>
        <v>0</v>
      </c>
      <c r="CO89" s="32">
        <f t="shared" ca="1" si="28"/>
        <v>0</v>
      </c>
      <c r="CP89" s="32">
        <f t="shared" ca="1" si="28"/>
        <v>0</v>
      </c>
      <c r="CQ89" s="32">
        <f t="shared" ca="1" si="43"/>
        <v>0</v>
      </c>
      <c r="CR89" s="32">
        <f t="shared" ca="1" si="43"/>
        <v>0</v>
      </c>
      <c r="CS89" s="32">
        <f t="shared" ca="1" si="43"/>
        <v>0</v>
      </c>
      <c r="CT89" s="32">
        <f t="shared" ca="1" si="43"/>
        <v>0</v>
      </c>
      <c r="CU89" s="32">
        <f t="shared" ca="1" si="43"/>
        <v>0.08</v>
      </c>
      <c r="CV89" s="32">
        <f t="shared" ca="1" si="43"/>
        <v>0</v>
      </c>
      <c r="CW89" s="31">
        <f t="shared" ca="1" si="29"/>
        <v>-2853.81</v>
      </c>
      <c r="CX89" s="31">
        <f t="shared" ca="1" si="29"/>
        <v>-262.36999999999995</v>
      </c>
      <c r="CY89" s="31">
        <f t="shared" ca="1" si="29"/>
        <v>-1.7499999999999998</v>
      </c>
      <c r="CZ89" s="31">
        <f t="shared" ca="1" si="29"/>
        <v>0</v>
      </c>
      <c r="DA89" s="31">
        <f t="shared" ca="1" si="29"/>
        <v>0</v>
      </c>
      <c r="DB89" s="31">
        <f t="shared" ca="1" si="29"/>
        <v>0</v>
      </c>
      <c r="DC89" s="31">
        <f t="shared" ca="1" si="44"/>
        <v>0</v>
      </c>
      <c r="DD89" s="31">
        <f t="shared" ca="1" si="44"/>
        <v>0</v>
      </c>
      <c r="DE89" s="31">
        <f t="shared" ca="1" si="44"/>
        <v>0</v>
      </c>
      <c r="DF89" s="31">
        <f t="shared" ca="1" si="44"/>
        <v>0</v>
      </c>
      <c r="DG89" s="31">
        <f t="shared" ca="1" si="44"/>
        <v>-0.46</v>
      </c>
      <c r="DH89" s="31">
        <f t="shared" ca="1" si="44"/>
        <v>0</v>
      </c>
      <c r="DI89" s="32">
        <f t="shared" ca="1" si="36"/>
        <v>-142.69</v>
      </c>
      <c r="DJ89" s="32">
        <f t="shared" ca="1" si="36"/>
        <v>-13.12</v>
      </c>
      <c r="DK89" s="32">
        <f t="shared" ca="1" si="36"/>
        <v>-0.09</v>
      </c>
      <c r="DL89" s="32">
        <f t="shared" ca="1" si="32"/>
        <v>0</v>
      </c>
      <c r="DM89" s="32">
        <f t="shared" ca="1" si="32"/>
        <v>0</v>
      </c>
      <c r="DN89" s="32">
        <f t="shared" ca="1" si="32"/>
        <v>0</v>
      </c>
      <c r="DO89" s="32">
        <f t="shared" ca="1" si="32"/>
        <v>0</v>
      </c>
      <c r="DP89" s="32">
        <f t="shared" ca="1" si="32"/>
        <v>0</v>
      </c>
      <c r="DQ89" s="32">
        <f t="shared" ca="1" si="32"/>
        <v>0</v>
      </c>
      <c r="DR89" s="32">
        <f t="shared" ca="1" si="32"/>
        <v>0</v>
      </c>
      <c r="DS89" s="32">
        <f t="shared" ca="1" si="32"/>
        <v>-0.02</v>
      </c>
      <c r="DT89" s="32">
        <f t="shared" ca="1" si="32"/>
        <v>0</v>
      </c>
      <c r="DU89" s="31">
        <f t="shared" ca="1" si="37"/>
        <v>-919.41</v>
      </c>
      <c r="DV89" s="31">
        <f t="shared" ca="1" si="37"/>
        <v>-83.91</v>
      </c>
      <c r="DW89" s="31">
        <f t="shared" ca="1" si="37"/>
        <v>-0.56000000000000005</v>
      </c>
      <c r="DX89" s="31">
        <f t="shared" ca="1" si="33"/>
        <v>0</v>
      </c>
      <c r="DY89" s="31">
        <f t="shared" ca="1" si="33"/>
        <v>0</v>
      </c>
      <c r="DZ89" s="31">
        <f t="shared" ca="1" si="33"/>
        <v>0</v>
      </c>
      <c r="EA89" s="31">
        <f t="shared" ca="1" si="33"/>
        <v>0</v>
      </c>
      <c r="EB89" s="31">
        <f t="shared" ca="1" si="33"/>
        <v>0</v>
      </c>
      <c r="EC89" s="31">
        <f t="shared" ca="1" si="33"/>
        <v>0</v>
      </c>
      <c r="ED89" s="31">
        <f t="shared" ca="1" si="33"/>
        <v>0</v>
      </c>
      <c r="EE89" s="31">
        <f t="shared" ca="1" si="33"/>
        <v>-0.14000000000000001</v>
      </c>
      <c r="EF89" s="31">
        <f t="shared" ca="1" si="33"/>
        <v>0</v>
      </c>
      <c r="EG89" s="32">
        <f t="shared" ca="1" si="38"/>
        <v>-3915.91</v>
      </c>
      <c r="EH89" s="32">
        <f t="shared" ca="1" si="38"/>
        <v>-359.4</v>
      </c>
      <c r="EI89" s="32">
        <f t="shared" ca="1" si="38"/>
        <v>-2.4</v>
      </c>
      <c r="EJ89" s="32">
        <f t="shared" ca="1" si="34"/>
        <v>0</v>
      </c>
      <c r="EK89" s="32">
        <f t="shared" ca="1" si="34"/>
        <v>0</v>
      </c>
      <c r="EL89" s="32">
        <f t="shared" ca="1" si="34"/>
        <v>0</v>
      </c>
      <c r="EM89" s="32">
        <f t="shared" ca="1" si="34"/>
        <v>0</v>
      </c>
      <c r="EN89" s="32">
        <f t="shared" ca="1" si="34"/>
        <v>0</v>
      </c>
      <c r="EO89" s="32">
        <f t="shared" ca="1" si="34"/>
        <v>0</v>
      </c>
      <c r="EP89" s="32">
        <f t="shared" ca="1" si="34"/>
        <v>0</v>
      </c>
      <c r="EQ89" s="32">
        <f t="shared" ca="1" si="34"/>
        <v>-0.62000000000000011</v>
      </c>
      <c r="ER89" s="32">
        <f t="shared" ca="1" si="34"/>
        <v>0</v>
      </c>
    </row>
    <row r="90" spans="1:148">
      <c r="A90" t="s">
        <v>459</v>
      </c>
      <c r="B90" s="1" t="s">
        <v>22</v>
      </c>
      <c r="C90" t="str">
        <f t="shared" ca="1" si="40"/>
        <v>NOVAGEN15M</v>
      </c>
      <c r="D90" t="str">
        <f t="shared" ca="1" si="41"/>
        <v>Joffre Industrial System</v>
      </c>
      <c r="E90" s="51">
        <v>93741.849400000006</v>
      </c>
      <c r="F90" s="51">
        <v>85032.368499999997</v>
      </c>
      <c r="G90" s="51">
        <v>87441.884099999996</v>
      </c>
      <c r="H90" s="51">
        <v>58945.477700000003</v>
      </c>
      <c r="I90" s="51">
        <v>26176.8557</v>
      </c>
      <c r="J90" s="51">
        <v>51785.513400000003</v>
      </c>
      <c r="K90" s="51">
        <v>76731.405299999999</v>
      </c>
      <c r="L90" s="51">
        <v>78454.338699999993</v>
      </c>
      <c r="M90" s="51">
        <v>71385.010920000001</v>
      </c>
      <c r="N90" s="51">
        <v>40565.13003</v>
      </c>
      <c r="O90" s="51">
        <v>72932.453070000003</v>
      </c>
      <c r="P90" s="51">
        <v>62158.783909999998</v>
      </c>
      <c r="Q90" s="32">
        <v>11150214.210000001</v>
      </c>
      <c r="R90" s="32">
        <v>4539189.17</v>
      </c>
      <c r="S90" s="32">
        <v>3802646.94</v>
      </c>
      <c r="T90" s="32">
        <v>2044594.63</v>
      </c>
      <c r="U90" s="32">
        <v>906891.87</v>
      </c>
      <c r="V90" s="32">
        <v>2195009.87</v>
      </c>
      <c r="W90" s="32">
        <v>3333828.41</v>
      </c>
      <c r="X90" s="32">
        <v>2966398.73</v>
      </c>
      <c r="Y90" s="32">
        <v>6995495.2000000002</v>
      </c>
      <c r="Z90" s="32">
        <v>1659650.18</v>
      </c>
      <c r="AA90" s="32">
        <v>4035557.36</v>
      </c>
      <c r="AB90" s="32">
        <v>3892447.35</v>
      </c>
      <c r="AC90" s="2">
        <v>1.25</v>
      </c>
      <c r="AD90" s="2">
        <v>1.25</v>
      </c>
      <c r="AE90" s="2">
        <v>1.25</v>
      </c>
      <c r="AF90" s="2">
        <v>1.25</v>
      </c>
      <c r="AG90" s="2">
        <v>1.25</v>
      </c>
      <c r="AH90" s="2">
        <v>1.25</v>
      </c>
      <c r="AI90" s="2">
        <v>1.25</v>
      </c>
      <c r="AJ90" s="2">
        <v>1.25</v>
      </c>
      <c r="AK90" s="2">
        <v>1.25</v>
      </c>
      <c r="AL90" s="2">
        <v>1.25</v>
      </c>
      <c r="AM90" s="2">
        <v>1.25</v>
      </c>
      <c r="AN90" s="2">
        <v>1.25</v>
      </c>
      <c r="AO90" s="33">
        <v>139377.68</v>
      </c>
      <c r="AP90" s="33">
        <v>56739.86</v>
      </c>
      <c r="AQ90" s="33">
        <v>47533.09</v>
      </c>
      <c r="AR90" s="33">
        <v>25557.43</v>
      </c>
      <c r="AS90" s="33">
        <v>11336.15</v>
      </c>
      <c r="AT90" s="33">
        <v>27437.62</v>
      </c>
      <c r="AU90" s="33">
        <v>41672.86</v>
      </c>
      <c r="AV90" s="33">
        <v>37079.980000000003</v>
      </c>
      <c r="AW90" s="33">
        <v>87443.69</v>
      </c>
      <c r="AX90" s="33">
        <v>20745.63</v>
      </c>
      <c r="AY90" s="33">
        <v>50444.47</v>
      </c>
      <c r="AZ90" s="33">
        <v>48655.59</v>
      </c>
      <c r="BA90" s="31">
        <f t="shared" si="27"/>
        <v>-3345.06</v>
      </c>
      <c r="BB90" s="31">
        <f t="shared" si="27"/>
        <v>-1361.76</v>
      </c>
      <c r="BC90" s="31">
        <f t="shared" si="27"/>
        <v>-1140.79</v>
      </c>
      <c r="BD90" s="31">
        <f t="shared" si="27"/>
        <v>-817.84</v>
      </c>
      <c r="BE90" s="31">
        <f t="shared" si="27"/>
        <v>-362.76</v>
      </c>
      <c r="BF90" s="31">
        <f t="shared" si="27"/>
        <v>-878</v>
      </c>
      <c r="BG90" s="31">
        <f t="shared" si="42"/>
        <v>0</v>
      </c>
      <c r="BH90" s="31">
        <f t="shared" si="42"/>
        <v>0</v>
      </c>
      <c r="BI90" s="31">
        <f t="shared" si="42"/>
        <v>0</v>
      </c>
      <c r="BJ90" s="31">
        <f t="shared" si="42"/>
        <v>-1991.58</v>
      </c>
      <c r="BK90" s="31">
        <f t="shared" si="42"/>
        <v>-4842.67</v>
      </c>
      <c r="BL90" s="31">
        <f t="shared" si="42"/>
        <v>-4670.9399999999996</v>
      </c>
      <c r="BM90" s="6">
        <f t="shared" ca="1" si="45"/>
        <v>2.3999999999999998E-3</v>
      </c>
      <c r="BN90" s="6">
        <f t="shared" ca="1" si="45"/>
        <v>2.3999999999999998E-3</v>
      </c>
      <c r="BO90" s="6">
        <f t="shared" ca="1" si="45"/>
        <v>2.3999999999999998E-3</v>
      </c>
      <c r="BP90" s="6">
        <f t="shared" ca="1" si="45"/>
        <v>2.3999999999999998E-3</v>
      </c>
      <c r="BQ90" s="6">
        <f t="shared" ca="1" si="45"/>
        <v>2.3999999999999998E-3</v>
      </c>
      <c r="BR90" s="6">
        <f t="shared" ca="1" si="45"/>
        <v>2.3999999999999998E-3</v>
      </c>
      <c r="BS90" s="6">
        <f t="shared" ca="1" si="45"/>
        <v>2.3999999999999998E-3</v>
      </c>
      <c r="BT90" s="6">
        <f t="shared" ca="1" si="45"/>
        <v>2.3999999999999998E-3</v>
      </c>
      <c r="BU90" s="6">
        <f t="shared" ca="1" si="45"/>
        <v>2.3999999999999998E-3</v>
      </c>
      <c r="BV90" s="6">
        <f t="shared" ca="1" si="45"/>
        <v>2.3999999999999998E-3</v>
      </c>
      <c r="BW90" s="6">
        <f t="shared" ca="1" si="45"/>
        <v>2.3999999999999998E-3</v>
      </c>
      <c r="BX90" s="6">
        <f t="shared" ca="1" si="45"/>
        <v>2.3999999999999998E-3</v>
      </c>
      <c r="BY90" s="31">
        <f t="shared" ca="1" si="31"/>
        <v>26760.51</v>
      </c>
      <c r="BZ90" s="31">
        <f t="shared" ca="1" si="31"/>
        <v>10894.05</v>
      </c>
      <c r="CA90" s="31">
        <f t="shared" ca="1" si="31"/>
        <v>9126.35</v>
      </c>
      <c r="CB90" s="31">
        <f t="shared" ca="1" si="31"/>
        <v>4907.03</v>
      </c>
      <c r="CC90" s="31">
        <f t="shared" ca="1" si="31"/>
        <v>2176.54</v>
      </c>
      <c r="CD90" s="31">
        <f t="shared" ca="1" si="31"/>
        <v>5268.02</v>
      </c>
      <c r="CE90" s="31">
        <f t="shared" ca="1" si="31"/>
        <v>8001.19</v>
      </c>
      <c r="CF90" s="31">
        <f t="shared" ca="1" si="31"/>
        <v>7119.36</v>
      </c>
      <c r="CG90" s="31">
        <f t="shared" ca="1" si="31"/>
        <v>16789.189999999999</v>
      </c>
      <c r="CH90" s="31">
        <f t="shared" ca="1" si="31"/>
        <v>3983.16</v>
      </c>
      <c r="CI90" s="31">
        <f t="shared" ca="1" si="31"/>
        <v>9685.34</v>
      </c>
      <c r="CJ90" s="31">
        <f t="shared" ca="1" si="31"/>
        <v>9341.8700000000008</v>
      </c>
      <c r="CK90" s="32">
        <f t="shared" ca="1" si="28"/>
        <v>27875.54</v>
      </c>
      <c r="CL90" s="32">
        <f t="shared" ca="1" si="28"/>
        <v>11347.97</v>
      </c>
      <c r="CM90" s="32">
        <f t="shared" ca="1" si="28"/>
        <v>9506.6200000000008</v>
      </c>
      <c r="CN90" s="32">
        <f t="shared" ca="1" si="28"/>
        <v>5111.49</v>
      </c>
      <c r="CO90" s="32">
        <f t="shared" ca="1" si="28"/>
        <v>2267.23</v>
      </c>
      <c r="CP90" s="32">
        <f t="shared" ca="1" si="28"/>
        <v>5487.52</v>
      </c>
      <c r="CQ90" s="32">
        <f t="shared" ca="1" si="43"/>
        <v>8334.57</v>
      </c>
      <c r="CR90" s="32">
        <f t="shared" ca="1" si="43"/>
        <v>7416</v>
      </c>
      <c r="CS90" s="32">
        <f t="shared" ca="1" si="43"/>
        <v>17488.740000000002</v>
      </c>
      <c r="CT90" s="32">
        <f t="shared" ca="1" si="43"/>
        <v>4149.13</v>
      </c>
      <c r="CU90" s="32">
        <f t="shared" ca="1" si="43"/>
        <v>10088.89</v>
      </c>
      <c r="CV90" s="32">
        <f t="shared" ca="1" si="43"/>
        <v>9731.1200000000008</v>
      </c>
      <c r="CW90" s="31">
        <f t="shared" ca="1" si="29"/>
        <v>-81396.569999999992</v>
      </c>
      <c r="CX90" s="31">
        <f t="shared" ca="1" si="29"/>
        <v>-33136.080000000002</v>
      </c>
      <c r="CY90" s="31">
        <f t="shared" ca="1" si="29"/>
        <v>-27759.329999999994</v>
      </c>
      <c r="CZ90" s="31">
        <f t="shared" ca="1" si="29"/>
        <v>-14721.07</v>
      </c>
      <c r="DA90" s="31">
        <f t="shared" ca="1" si="29"/>
        <v>-6529.619999999999</v>
      </c>
      <c r="DB90" s="31">
        <f t="shared" ca="1" si="29"/>
        <v>-15804.079999999998</v>
      </c>
      <c r="DC90" s="31">
        <f t="shared" ca="1" si="44"/>
        <v>-25337.100000000002</v>
      </c>
      <c r="DD90" s="31">
        <f t="shared" ca="1" si="44"/>
        <v>-22544.620000000003</v>
      </c>
      <c r="DE90" s="31">
        <f t="shared" ca="1" si="44"/>
        <v>-53165.760000000002</v>
      </c>
      <c r="DF90" s="31">
        <f t="shared" ca="1" si="44"/>
        <v>-10621.76</v>
      </c>
      <c r="DG90" s="31">
        <f t="shared" ca="1" si="44"/>
        <v>-25827.57</v>
      </c>
      <c r="DH90" s="31">
        <f t="shared" ca="1" si="44"/>
        <v>-24911.659999999996</v>
      </c>
      <c r="DI90" s="32">
        <f t="shared" ca="1" si="36"/>
        <v>-4069.83</v>
      </c>
      <c r="DJ90" s="32">
        <f t="shared" ca="1" si="36"/>
        <v>-1656.8</v>
      </c>
      <c r="DK90" s="32">
        <f t="shared" ca="1" si="36"/>
        <v>-1387.97</v>
      </c>
      <c r="DL90" s="32">
        <f t="shared" ca="1" si="32"/>
        <v>-736.05</v>
      </c>
      <c r="DM90" s="32">
        <f t="shared" ca="1" si="32"/>
        <v>-326.48</v>
      </c>
      <c r="DN90" s="32">
        <f t="shared" ca="1" si="32"/>
        <v>-790.2</v>
      </c>
      <c r="DO90" s="32">
        <f t="shared" ref="DO90:DT132" ca="1" si="46">ROUND(DC90*5%,2)</f>
        <v>-1266.8599999999999</v>
      </c>
      <c r="DP90" s="32">
        <f t="shared" ca="1" si="46"/>
        <v>-1127.23</v>
      </c>
      <c r="DQ90" s="32">
        <f t="shared" ca="1" si="46"/>
        <v>-2658.29</v>
      </c>
      <c r="DR90" s="32">
        <f t="shared" ca="1" si="46"/>
        <v>-531.09</v>
      </c>
      <c r="DS90" s="32">
        <f t="shared" ca="1" si="46"/>
        <v>-1291.3800000000001</v>
      </c>
      <c r="DT90" s="32">
        <f t="shared" ca="1" si="46"/>
        <v>-1245.58</v>
      </c>
      <c r="DU90" s="31">
        <f t="shared" ca="1" si="37"/>
        <v>-26223.55</v>
      </c>
      <c r="DV90" s="31">
        <f t="shared" ca="1" si="37"/>
        <v>-10598.06</v>
      </c>
      <c r="DW90" s="31">
        <f t="shared" ca="1" si="37"/>
        <v>-8819.83</v>
      </c>
      <c r="DX90" s="31">
        <f t="shared" ca="1" si="33"/>
        <v>-4649.12</v>
      </c>
      <c r="DY90" s="31">
        <f t="shared" ca="1" si="33"/>
        <v>-2051.41</v>
      </c>
      <c r="DZ90" s="31">
        <f t="shared" ca="1" si="33"/>
        <v>-4938.33</v>
      </c>
      <c r="EA90" s="31">
        <f t="shared" ref="EA90:EF132" ca="1" si="47">ROUND(DC90*EA$3,2)</f>
        <v>-7875.47</v>
      </c>
      <c r="EB90" s="31">
        <f t="shared" ca="1" si="47"/>
        <v>-6969.2</v>
      </c>
      <c r="EC90" s="31">
        <f t="shared" ca="1" si="47"/>
        <v>-16344.77</v>
      </c>
      <c r="ED90" s="31">
        <f t="shared" ca="1" si="47"/>
        <v>-3247.99</v>
      </c>
      <c r="EE90" s="31">
        <f t="shared" ca="1" si="47"/>
        <v>-7853.85</v>
      </c>
      <c r="EF90" s="31">
        <f t="shared" ca="1" si="47"/>
        <v>-7534.39</v>
      </c>
      <c r="EG90" s="32">
        <f t="shared" ca="1" si="38"/>
        <v>-111689.95</v>
      </c>
      <c r="EH90" s="32">
        <f t="shared" ca="1" si="38"/>
        <v>-45390.94</v>
      </c>
      <c r="EI90" s="32">
        <f t="shared" ca="1" si="38"/>
        <v>-37967.129999999997</v>
      </c>
      <c r="EJ90" s="32">
        <f t="shared" ca="1" si="34"/>
        <v>-20106.239999999998</v>
      </c>
      <c r="EK90" s="32">
        <f t="shared" ca="1" si="34"/>
        <v>-8907.5099999999984</v>
      </c>
      <c r="EL90" s="32">
        <f t="shared" ca="1" si="34"/>
        <v>-21532.61</v>
      </c>
      <c r="EM90" s="32">
        <f t="shared" ref="EM90:ER132" ca="1" si="48">DC90+DO90+EA90</f>
        <v>-34479.43</v>
      </c>
      <c r="EN90" s="32">
        <f t="shared" ca="1" si="48"/>
        <v>-30641.050000000003</v>
      </c>
      <c r="EO90" s="32">
        <f t="shared" ca="1" si="48"/>
        <v>-72168.820000000007</v>
      </c>
      <c r="EP90" s="32">
        <f t="shared" ca="1" si="48"/>
        <v>-14400.84</v>
      </c>
      <c r="EQ90" s="32">
        <f t="shared" ca="1" si="48"/>
        <v>-34972.800000000003</v>
      </c>
      <c r="ER90" s="32">
        <f t="shared" ca="1" si="48"/>
        <v>-33691.629999999997</v>
      </c>
    </row>
    <row r="91" spans="1:148">
      <c r="A91" t="s">
        <v>460</v>
      </c>
      <c r="B91" s="1" t="s">
        <v>101</v>
      </c>
      <c r="C91" t="str">
        <f t="shared" ca="1" si="40"/>
        <v>NPC1</v>
      </c>
      <c r="D91" t="str">
        <f t="shared" ca="1" si="41"/>
        <v>Northstone Power</v>
      </c>
      <c r="E91" s="51">
        <v>438.05220000000003</v>
      </c>
      <c r="F91" s="51">
        <v>94.461200000000005</v>
      </c>
      <c r="G91" s="51">
        <v>47.149099999999997</v>
      </c>
      <c r="H91" s="51">
        <v>16.7453</v>
      </c>
      <c r="I91" s="51">
        <v>51.1999</v>
      </c>
      <c r="J91" s="51">
        <v>148.5829</v>
      </c>
      <c r="K91" s="51">
        <v>285.32650000000001</v>
      </c>
      <c r="L91" s="51">
        <v>533.02110000000005</v>
      </c>
      <c r="M91" s="51">
        <v>382.93700000000001</v>
      </c>
      <c r="N91" s="51">
        <v>55.979199999999999</v>
      </c>
      <c r="O91" s="51">
        <v>529.14666399999999</v>
      </c>
      <c r="P91" s="51">
        <v>696.37045599999999</v>
      </c>
      <c r="Q91" s="32">
        <v>182797.76</v>
      </c>
      <c r="R91" s="32">
        <v>9927.01</v>
      </c>
      <c r="S91" s="32">
        <v>10114.379999999999</v>
      </c>
      <c r="T91" s="32">
        <v>4557.43</v>
      </c>
      <c r="U91" s="32">
        <v>8750.67</v>
      </c>
      <c r="V91" s="32">
        <v>16814.259999999998</v>
      </c>
      <c r="W91" s="32">
        <v>28097.64</v>
      </c>
      <c r="X91" s="32">
        <v>52432.800000000003</v>
      </c>
      <c r="Y91" s="32">
        <v>129968.32000000001</v>
      </c>
      <c r="Z91" s="32">
        <v>2588.19</v>
      </c>
      <c r="AA91" s="32">
        <v>79160.570000000007</v>
      </c>
      <c r="AB91" s="32">
        <v>99985.2</v>
      </c>
      <c r="AC91" s="2">
        <v>-5.04</v>
      </c>
      <c r="AD91" s="2">
        <v>-5.04</v>
      </c>
      <c r="AE91" s="2">
        <v>-5.04</v>
      </c>
      <c r="AF91" s="2">
        <v>-5.04</v>
      </c>
      <c r="AG91" s="2">
        <v>-5.04</v>
      </c>
      <c r="AH91" s="2">
        <v>-5.04</v>
      </c>
      <c r="AI91" s="2">
        <v>-5.04</v>
      </c>
      <c r="AJ91" s="2">
        <v>-5.04</v>
      </c>
      <c r="AK91" s="2">
        <v>-5.04</v>
      </c>
      <c r="AL91" s="2">
        <v>-5.04</v>
      </c>
      <c r="AM91" s="2">
        <v>-5.04</v>
      </c>
      <c r="AN91" s="2">
        <v>-5.04</v>
      </c>
      <c r="AO91" s="33">
        <v>-9213.01</v>
      </c>
      <c r="AP91" s="33">
        <v>-500.32</v>
      </c>
      <c r="AQ91" s="33">
        <v>-509.76</v>
      </c>
      <c r="AR91" s="33">
        <v>-229.69</v>
      </c>
      <c r="AS91" s="33">
        <v>-441.03</v>
      </c>
      <c r="AT91" s="33">
        <v>-847.44</v>
      </c>
      <c r="AU91" s="33">
        <v>-1416.12</v>
      </c>
      <c r="AV91" s="33">
        <v>-2642.61</v>
      </c>
      <c r="AW91" s="33">
        <v>-6550.4</v>
      </c>
      <c r="AX91" s="33">
        <v>-130.44</v>
      </c>
      <c r="AY91" s="33">
        <v>-3989.69</v>
      </c>
      <c r="AZ91" s="33">
        <v>-5039.25</v>
      </c>
      <c r="BA91" s="31">
        <f t="shared" si="27"/>
        <v>-54.84</v>
      </c>
      <c r="BB91" s="31">
        <f t="shared" si="27"/>
        <v>-2.98</v>
      </c>
      <c r="BC91" s="31">
        <f t="shared" si="27"/>
        <v>-3.03</v>
      </c>
      <c r="BD91" s="31">
        <f t="shared" si="27"/>
        <v>-1.82</v>
      </c>
      <c r="BE91" s="31">
        <f t="shared" si="27"/>
        <v>-3.5</v>
      </c>
      <c r="BF91" s="31">
        <f t="shared" si="27"/>
        <v>-6.73</v>
      </c>
      <c r="BG91" s="31">
        <f t="shared" si="42"/>
        <v>0</v>
      </c>
      <c r="BH91" s="31">
        <f t="shared" si="42"/>
        <v>0</v>
      </c>
      <c r="BI91" s="31">
        <f t="shared" si="42"/>
        <v>0</v>
      </c>
      <c r="BJ91" s="31">
        <f t="shared" si="42"/>
        <v>-3.11</v>
      </c>
      <c r="BK91" s="31">
        <f t="shared" si="42"/>
        <v>-94.99</v>
      </c>
      <c r="BL91" s="31">
        <f t="shared" si="42"/>
        <v>-119.98</v>
      </c>
      <c r="BM91" s="6">
        <f t="shared" ca="1" si="45"/>
        <v>-0.12</v>
      </c>
      <c r="BN91" s="6">
        <f t="shared" ca="1" si="45"/>
        <v>-0.12</v>
      </c>
      <c r="BO91" s="6">
        <f t="shared" ca="1" si="45"/>
        <v>-0.12</v>
      </c>
      <c r="BP91" s="6">
        <f t="shared" ca="1" si="45"/>
        <v>-0.12</v>
      </c>
      <c r="BQ91" s="6">
        <f t="shared" ca="1" si="45"/>
        <v>-0.12</v>
      </c>
      <c r="BR91" s="6">
        <f t="shared" ca="1" si="45"/>
        <v>-0.12</v>
      </c>
      <c r="BS91" s="6">
        <f t="shared" ca="1" si="45"/>
        <v>-0.12</v>
      </c>
      <c r="BT91" s="6">
        <f t="shared" ca="1" si="45"/>
        <v>-0.12</v>
      </c>
      <c r="BU91" s="6">
        <f t="shared" ca="1" si="45"/>
        <v>-0.12</v>
      </c>
      <c r="BV91" s="6">
        <f t="shared" ca="1" si="45"/>
        <v>-0.12</v>
      </c>
      <c r="BW91" s="6">
        <f t="shared" ca="1" si="45"/>
        <v>-0.12</v>
      </c>
      <c r="BX91" s="6">
        <f t="shared" ca="1" si="45"/>
        <v>-0.12</v>
      </c>
      <c r="BY91" s="31">
        <f t="shared" ref="BY91:CJ112" ca="1" si="49">IFERROR(VLOOKUP($C91,DOSDetail,CELL("col",BY$4)+58,FALSE),ROUND(Q91*BM91,2))</f>
        <v>-21935.73</v>
      </c>
      <c r="BZ91" s="31">
        <f t="shared" ca="1" si="49"/>
        <v>-1191.24</v>
      </c>
      <c r="CA91" s="31">
        <f t="shared" ca="1" si="49"/>
        <v>-1213.73</v>
      </c>
      <c r="CB91" s="31">
        <f t="shared" ca="1" si="49"/>
        <v>-546.89</v>
      </c>
      <c r="CC91" s="31">
        <f t="shared" ca="1" si="49"/>
        <v>-1050.08</v>
      </c>
      <c r="CD91" s="31">
        <f t="shared" ca="1" si="49"/>
        <v>-2017.71</v>
      </c>
      <c r="CE91" s="31">
        <f t="shared" ca="1" si="49"/>
        <v>-3371.72</v>
      </c>
      <c r="CF91" s="31">
        <f t="shared" ca="1" si="49"/>
        <v>-6291.94</v>
      </c>
      <c r="CG91" s="31">
        <f t="shared" ca="1" si="49"/>
        <v>-15596.2</v>
      </c>
      <c r="CH91" s="31">
        <f t="shared" ca="1" si="49"/>
        <v>-310.58</v>
      </c>
      <c r="CI91" s="31">
        <f t="shared" ca="1" si="49"/>
        <v>-9499.27</v>
      </c>
      <c r="CJ91" s="31">
        <f t="shared" ca="1" si="49"/>
        <v>-11998.22</v>
      </c>
      <c r="CK91" s="32">
        <f t="shared" ca="1" si="28"/>
        <v>456.99</v>
      </c>
      <c r="CL91" s="32">
        <f t="shared" ca="1" si="28"/>
        <v>24.82</v>
      </c>
      <c r="CM91" s="32">
        <f t="shared" ca="1" si="28"/>
        <v>25.29</v>
      </c>
      <c r="CN91" s="32">
        <f t="shared" ca="1" si="28"/>
        <v>11.39</v>
      </c>
      <c r="CO91" s="32">
        <f t="shared" ca="1" si="28"/>
        <v>21.88</v>
      </c>
      <c r="CP91" s="32">
        <f t="shared" ca="1" si="28"/>
        <v>42.04</v>
      </c>
      <c r="CQ91" s="32">
        <f t="shared" ca="1" si="43"/>
        <v>70.239999999999995</v>
      </c>
      <c r="CR91" s="32">
        <f t="shared" ca="1" si="43"/>
        <v>131.08000000000001</v>
      </c>
      <c r="CS91" s="32">
        <f t="shared" ca="1" si="43"/>
        <v>324.92</v>
      </c>
      <c r="CT91" s="32">
        <f t="shared" ca="1" si="43"/>
        <v>6.47</v>
      </c>
      <c r="CU91" s="32">
        <f t="shared" ca="1" si="43"/>
        <v>197.9</v>
      </c>
      <c r="CV91" s="32">
        <f t="shared" ca="1" si="43"/>
        <v>249.96</v>
      </c>
      <c r="CW91" s="31">
        <f t="shared" ca="1" si="29"/>
        <v>-12210.889999999998</v>
      </c>
      <c r="CX91" s="31">
        <f t="shared" ca="1" si="29"/>
        <v>-663.12000000000012</v>
      </c>
      <c r="CY91" s="31">
        <f t="shared" ca="1" si="29"/>
        <v>-675.65000000000009</v>
      </c>
      <c r="CZ91" s="31">
        <f t="shared" ca="1" si="29"/>
        <v>-303.99</v>
      </c>
      <c r="DA91" s="31">
        <f t="shared" ca="1" si="29"/>
        <v>-583.66999999999985</v>
      </c>
      <c r="DB91" s="31">
        <f t="shared" ca="1" si="29"/>
        <v>-1121.5</v>
      </c>
      <c r="DC91" s="31">
        <f t="shared" ca="1" si="44"/>
        <v>-1885.3600000000001</v>
      </c>
      <c r="DD91" s="31">
        <f t="shared" ca="1" si="44"/>
        <v>-3518.2499999999995</v>
      </c>
      <c r="DE91" s="31">
        <f t="shared" ca="1" si="44"/>
        <v>-8720.880000000001</v>
      </c>
      <c r="DF91" s="31">
        <f t="shared" ca="1" si="44"/>
        <v>-170.55999999999995</v>
      </c>
      <c r="DG91" s="31">
        <f t="shared" ca="1" si="44"/>
        <v>-5216.6900000000005</v>
      </c>
      <c r="DH91" s="31">
        <f t="shared" ca="1" si="44"/>
        <v>-6589.0300000000007</v>
      </c>
      <c r="DI91" s="32">
        <f t="shared" ca="1" si="36"/>
        <v>-610.54</v>
      </c>
      <c r="DJ91" s="32">
        <f t="shared" ca="1" si="36"/>
        <v>-33.159999999999997</v>
      </c>
      <c r="DK91" s="32">
        <f t="shared" ca="1" si="36"/>
        <v>-33.78</v>
      </c>
      <c r="DL91" s="32">
        <f t="shared" ca="1" si="36"/>
        <v>-15.2</v>
      </c>
      <c r="DM91" s="32">
        <f t="shared" ca="1" si="36"/>
        <v>-29.18</v>
      </c>
      <c r="DN91" s="32">
        <f t="shared" ca="1" si="36"/>
        <v>-56.08</v>
      </c>
      <c r="DO91" s="32">
        <f t="shared" ca="1" si="46"/>
        <v>-94.27</v>
      </c>
      <c r="DP91" s="32">
        <f t="shared" ca="1" si="46"/>
        <v>-175.91</v>
      </c>
      <c r="DQ91" s="32">
        <f t="shared" ca="1" si="46"/>
        <v>-436.04</v>
      </c>
      <c r="DR91" s="32">
        <f t="shared" ca="1" si="46"/>
        <v>-8.5299999999999994</v>
      </c>
      <c r="DS91" s="32">
        <f t="shared" ca="1" si="46"/>
        <v>-260.83</v>
      </c>
      <c r="DT91" s="32">
        <f t="shared" ca="1" si="46"/>
        <v>-329.45</v>
      </c>
      <c r="DU91" s="31">
        <f t="shared" ca="1" si="37"/>
        <v>-3933.98</v>
      </c>
      <c r="DV91" s="31">
        <f t="shared" ca="1" si="37"/>
        <v>-212.09</v>
      </c>
      <c r="DW91" s="31">
        <f t="shared" ca="1" si="37"/>
        <v>-214.67</v>
      </c>
      <c r="DX91" s="31">
        <f t="shared" ca="1" si="37"/>
        <v>-96</v>
      </c>
      <c r="DY91" s="31">
        <f t="shared" ca="1" si="37"/>
        <v>-183.37</v>
      </c>
      <c r="DZ91" s="31">
        <f t="shared" ca="1" si="37"/>
        <v>-350.44</v>
      </c>
      <c r="EA91" s="31">
        <f t="shared" ca="1" si="47"/>
        <v>-586.02</v>
      </c>
      <c r="EB91" s="31">
        <f t="shared" ca="1" si="47"/>
        <v>-1087.5899999999999</v>
      </c>
      <c r="EC91" s="31">
        <f t="shared" ca="1" si="47"/>
        <v>-2681.06</v>
      </c>
      <c r="ED91" s="31">
        <f t="shared" ca="1" si="47"/>
        <v>-52.15</v>
      </c>
      <c r="EE91" s="31">
        <f t="shared" ca="1" si="47"/>
        <v>-1586.33</v>
      </c>
      <c r="EF91" s="31">
        <f t="shared" ca="1" si="47"/>
        <v>-1992.81</v>
      </c>
      <c r="EG91" s="32">
        <f t="shared" ca="1" si="38"/>
        <v>-16755.409999999996</v>
      </c>
      <c r="EH91" s="32">
        <f t="shared" ca="1" si="38"/>
        <v>-908.37000000000012</v>
      </c>
      <c r="EI91" s="32">
        <f t="shared" ca="1" si="38"/>
        <v>-924.1</v>
      </c>
      <c r="EJ91" s="32">
        <f t="shared" ca="1" si="38"/>
        <v>-415.19</v>
      </c>
      <c r="EK91" s="32">
        <f t="shared" ca="1" si="38"/>
        <v>-796.2199999999998</v>
      </c>
      <c r="EL91" s="32">
        <f t="shared" ca="1" si="38"/>
        <v>-1528.02</v>
      </c>
      <c r="EM91" s="32">
        <f t="shared" ca="1" si="48"/>
        <v>-2565.65</v>
      </c>
      <c r="EN91" s="32">
        <f t="shared" ca="1" si="48"/>
        <v>-4781.7499999999991</v>
      </c>
      <c r="EO91" s="32">
        <f t="shared" ca="1" si="48"/>
        <v>-11837.980000000001</v>
      </c>
      <c r="EP91" s="32">
        <f t="shared" ca="1" si="48"/>
        <v>-231.23999999999995</v>
      </c>
      <c r="EQ91" s="32">
        <f t="shared" ca="1" si="48"/>
        <v>-7063.85</v>
      </c>
      <c r="ER91" s="32">
        <f t="shared" ca="1" si="48"/>
        <v>-8911.2900000000009</v>
      </c>
    </row>
    <row r="92" spans="1:148">
      <c r="A92" t="s">
        <v>461</v>
      </c>
      <c r="B92" s="1" t="s">
        <v>82</v>
      </c>
      <c r="C92" t="str">
        <f t="shared" ca="1" si="40"/>
        <v>NPP1</v>
      </c>
      <c r="D92" t="str">
        <f t="shared" ca="1" si="41"/>
        <v>Northern Prairie Power Project</v>
      </c>
      <c r="E92" s="51">
        <v>7603.05</v>
      </c>
      <c r="F92" s="51">
        <v>1883.364</v>
      </c>
      <c r="G92" s="51">
        <v>1418.7180000000001</v>
      </c>
      <c r="H92" s="51">
        <v>120.876</v>
      </c>
      <c r="I92" s="51">
        <v>2744.7420000000002</v>
      </c>
      <c r="J92" s="51">
        <v>4899.4260000000004</v>
      </c>
      <c r="K92" s="51">
        <v>10711.47</v>
      </c>
      <c r="L92" s="51">
        <v>5754.6719999999996</v>
      </c>
      <c r="M92" s="51">
        <v>10867.29</v>
      </c>
      <c r="N92" s="51">
        <v>949.78800000000001</v>
      </c>
      <c r="O92" s="51">
        <v>5626.53</v>
      </c>
      <c r="P92" s="51">
        <v>7423.1220000000003</v>
      </c>
      <c r="Q92" s="32">
        <v>2438445.16</v>
      </c>
      <c r="R92" s="32">
        <v>217903.84</v>
      </c>
      <c r="S92" s="32">
        <v>218527.86</v>
      </c>
      <c r="T92" s="32">
        <v>64214.239999999998</v>
      </c>
      <c r="U92" s="32">
        <v>183828.96</v>
      </c>
      <c r="V92" s="32">
        <v>456789.47</v>
      </c>
      <c r="W92" s="32">
        <v>717407.67</v>
      </c>
      <c r="X92" s="32">
        <v>414246.14</v>
      </c>
      <c r="Y92" s="32">
        <v>2791381.79</v>
      </c>
      <c r="Z92" s="32">
        <v>46835.31</v>
      </c>
      <c r="AA92" s="32">
        <v>590827.97</v>
      </c>
      <c r="AB92" s="32">
        <v>820396.32</v>
      </c>
      <c r="AC92" s="2">
        <v>-4.79</v>
      </c>
      <c r="AD92" s="2">
        <v>-4.79</v>
      </c>
      <c r="AE92" s="2">
        <v>-4.79</v>
      </c>
      <c r="AF92" s="2">
        <v>-4.79</v>
      </c>
      <c r="AG92" s="2">
        <v>-4.79</v>
      </c>
      <c r="AH92" s="2">
        <v>-4.79</v>
      </c>
      <c r="AI92" s="2">
        <v>-4.79</v>
      </c>
      <c r="AJ92" s="2">
        <v>-4.79</v>
      </c>
      <c r="AK92" s="2">
        <v>-4.79</v>
      </c>
      <c r="AL92" s="2">
        <v>-4.79</v>
      </c>
      <c r="AM92" s="2">
        <v>-4.79</v>
      </c>
      <c r="AN92" s="2">
        <v>-4.79</v>
      </c>
      <c r="AO92" s="33">
        <v>-116801.52</v>
      </c>
      <c r="AP92" s="33">
        <v>-10437.59</v>
      </c>
      <c r="AQ92" s="33">
        <v>-10467.48</v>
      </c>
      <c r="AR92" s="33">
        <v>-3075.86</v>
      </c>
      <c r="AS92" s="33">
        <v>-8805.41</v>
      </c>
      <c r="AT92" s="33">
        <v>-21880.22</v>
      </c>
      <c r="AU92" s="33">
        <v>-34363.83</v>
      </c>
      <c r="AV92" s="33">
        <v>-19842.39</v>
      </c>
      <c r="AW92" s="33">
        <v>-133707.19</v>
      </c>
      <c r="AX92" s="33">
        <v>-2243.41</v>
      </c>
      <c r="AY92" s="33">
        <v>-28300.66</v>
      </c>
      <c r="AZ92" s="33">
        <v>-39296.980000000003</v>
      </c>
      <c r="BA92" s="31">
        <f t="shared" si="27"/>
        <v>-731.53</v>
      </c>
      <c r="BB92" s="31">
        <f t="shared" si="27"/>
        <v>-65.37</v>
      </c>
      <c r="BC92" s="31">
        <f t="shared" si="27"/>
        <v>-65.56</v>
      </c>
      <c r="BD92" s="31">
        <f t="shared" si="27"/>
        <v>-25.69</v>
      </c>
      <c r="BE92" s="31">
        <f t="shared" si="27"/>
        <v>-73.53</v>
      </c>
      <c r="BF92" s="31">
        <f t="shared" si="27"/>
        <v>-182.72</v>
      </c>
      <c r="BG92" s="31">
        <f t="shared" si="42"/>
        <v>0</v>
      </c>
      <c r="BH92" s="31">
        <f t="shared" si="42"/>
        <v>0</v>
      </c>
      <c r="BI92" s="31">
        <f t="shared" si="42"/>
        <v>0</v>
      </c>
      <c r="BJ92" s="31">
        <f t="shared" si="42"/>
        <v>-56.2</v>
      </c>
      <c r="BK92" s="31">
        <f t="shared" si="42"/>
        <v>-708.99</v>
      </c>
      <c r="BL92" s="31">
        <f t="shared" si="42"/>
        <v>-984.48</v>
      </c>
      <c r="BM92" s="6">
        <f t="shared" ca="1" si="45"/>
        <v>-0.12</v>
      </c>
      <c r="BN92" s="6">
        <f t="shared" ca="1" si="45"/>
        <v>-0.12</v>
      </c>
      <c r="BO92" s="6">
        <f t="shared" ca="1" si="45"/>
        <v>-0.12</v>
      </c>
      <c r="BP92" s="6">
        <f t="shared" ca="1" si="45"/>
        <v>-0.12</v>
      </c>
      <c r="BQ92" s="6">
        <f t="shared" ca="1" si="45"/>
        <v>-0.12</v>
      </c>
      <c r="BR92" s="6">
        <f t="shared" ca="1" si="45"/>
        <v>-0.12</v>
      </c>
      <c r="BS92" s="6">
        <f t="shared" ca="1" si="45"/>
        <v>-0.12</v>
      </c>
      <c r="BT92" s="6">
        <f t="shared" ca="1" si="45"/>
        <v>-0.12</v>
      </c>
      <c r="BU92" s="6">
        <f t="shared" ca="1" si="45"/>
        <v>-0.12</v>
      </c>
      <c r="BV92" s="6">
        <f t="shared" ca="1" si="45"/>
        <v>-0.12</v>
      </c>
      <c r="BW92" s="6">
        <f t="shared" ca="1" si="45"/>
        <v>-0.12</v>
      </c>
      <c r="BX92" s="6">
        <f t="shared" ca="1" si="45"/>
        <v>-0.12</v>
      </c>
      <c r="BY92" s="31">
        <f t="shared" ca="1" si="49"/>
        <v>-292613.42</v>
      </c>
      <c r="BZ92" s="31">
        <f t="shared" ca="1" si="49"/>
        <v>-26148.46</v>
      </c>
      <c r="CA92" s="31">
        <f t="shared" ca="1" si="49"/>
        <v>-26223.34</v>
      </c>
      <c r="CB92" s="31">
        <f t="shared" ca="1" si="49"/>
        <v>-7705.71</v>
      </c>
      <c r="CC92" s="31">
        <f t="shared" ca="1" si="49"/>
        <v>-22059.48</v>
      </c>
      <c r="CD92" s="31">
        <f t="shared" ca="1" si="49"/>
        <v>-54814.74</v>
      </c>
      <c r="CE92" s="31">
        <f t="shared" ca="1" si="49"/>
        <v>-86088.92</v>
      </c>
      <c r="CF92" s="31">
        <f t="shared" ca="1" si="49"/>
        <v>-49709.54</v>
      </c>
      <c r="CG92" s="31">
        <f t="shared" ca="1" si="49"/>
        <v>-334965.81</v>
      </c>
      <c r="CH92" s="31">
        <f t="shared" ca="1" si="49"/>
        <v>-5620.24</v>
      </c>
      <c r="CI92" s="31">
        <f t="shared" ca="1" si="49"/>
        <v>-70899.360000000001</v>
      </c>
      <c r="CJ92" s="31">
        <f t="shared" ca="1" si="49"/>
        <v>-98447.56</v>
      </c>
      <c r="CK92" s="32">
        <f t="shared" ca="1" si="28"/>
        <v>6096.11</v>
      </c>
      <c r="CL92" s="32">
        <f t="shared" ca="1" si="28"/>
        <v>544.76</v>
      </c>
      <c r="CM92" s="32">
        <f t="shared" ca="1" si="28"/>
        <v>546.32000000000005</v>
      </c>
      <c r="CN92" s="32">
        <f t="shared" ca="1" si="28"/>
        <v>160.54</v>
      </c>
      <c r="CO92" s="32">
        <f t="shared" ca="1" si="28"/>
        <v>459.57</v>
      </c>
      <c r="CP92" s="32">
        <f t="shared" ca="1" si="28"/>
        <v>1141.97</v>
      </c>
      <c r="CQ92" s="32">
        <f t="shared" ca="1" si="43"/>
        <v>1793.52</v>
      </c>
      <c r="CR92" s="32">
        <f t="shared" ca="1" si="43"/>
        <v>1035.6199999999999</v>
      </c>
      <c r="CS92" s="32">
        <f t="shared" ca="1" si="43"/>
        <v>6978.45</v>
      </c>
      <c r="CT92" s="32">
        <f t="shared" ca="1" si="43"/>
        <v>117.09</v>
      </c>
      <c r="CU92" s="32">
        <f t="shared" ca="1" si="43"/>
        <v>1477.07</v>
      </c>
      <c r="CV92" s="32">
        <f t="shared" ca="1" si="43"/>
        <v>2050.9899999999998</v>
      </c>
      <c r="CW92" s="31">
        <f t="shared" ca="1" si="29"/>
        <v>-168984.25999999998</v>
      </c>
      <c r="CX92" s="31">
        <f t="shared" ca="1" si="29"/>
        <v>-15100.74</v>
      </c>
      <c r="CY92" s="31">
        <f t="shared" ca="1" si="29"/>
        <v>-15143.980000000001</v>
      </c>
      <c r="CZ92" s="31">
        <f t="shared" ca="1" si="29"/>
        <v>-4443.62</v>
      </c>
      <c r="DA92" s="31">
        <f t="shared" ca="1" si="29"/>
        <v>-12720.97</v>
      </c>
      <c r="DB92" s="31">
        <f t="shared" ca="1" si="29"/>
        <v>-31609.829999999994</v>
      </c>
      <c r="DC92" s="31">
        <f t="shared" ca="1" si="44"/>
        <v>-49931.569999999992</v>
      </c>
      <c r="DD92" s="31">
        <f t="shared" ca="1" si="44"/>
        <v>-28831.53</v>
      </c>
      <c r="DE92" s="31">
        <f t="shared" ca="1" si="44"/>
        <v>-194280.16999999998</v>
      </c>
      <c r="DF92" s="31">
        <f t="shared" ca="1" si="44"/>
        <v>-3203.54</v>
      </c>
      <c r="DG92" s="31">
        <f t="shared" ca="1" si="44"/>
        <v>-40412.639999999992</v>
      </c>
      <c r="DH92" s="31">
        <f t="shared" ca="1" si="44"/>
        <v>-56115.109999999986</v>
      </c>
      <c r="DI92" s="32">
        <f t="shared" ca="1" si="36"/>
        <v>-8449.2099999999991</v>
      </c>
      <c r="DJ92" s="32">
        <f t="shared" ca="1" si="36"/>
        <v>-755.04</v>
      </c>
      <c r="DK92" s="32">
        <f t="shared" ca="1" si="36"/>
        <v>-757.2</v>
      </c>
      <c r="DL92" s="32">
        <f t="shared" ca="1" si="36"/>
        <v>-222.18</v>
      </c>
      <c r="DM92" s="32">
        <f t="shared" ca="1" si="36"/>
        <v>-636.04999999999995</v>
      </c>
      <c r="DN92" s="32">
        <f t="shared" ca="1" si="36"/>
        <v>-1580.49</v>
      </c>
      <c r="DO92" s="32">
        <f t="shared" ca="1" si="46"/>
        <v>-2496.58</v>
      </c>
      <c r="DP92" s="32">
        <f t="shared" ca="1" si="46"/>
        <v>-1441.58</v>
      </c>
      <c r="DQ92" s="32">
        <f t="shared" ca="1" si="46"/>
        <v>-9714.01</v>
      </c>
      <c r="DR92" s="32">
        <f t="shared" ca="1" si="46"/>
        <v>-160.18</v>
      </c>
      <c r="DS92" s="32">
        <f t="shared" ca="1" si="46"/>
        <v>-2020.63</v>
      </c>
      <c r="DT92" s="32">
        <f t="shared" ca="1" si="46"/>
        <v>-2805.76</v>
      </c>
      <c r="DU92" s="31">
        <f t="shared" ca="1" si="37"/>
        <v>-54441.69</v>
      </c>
      <c r="DV92" s="31">
        <f t="shared" ca="1" si="37"/>
        <v>-4829.74</v>
      </c>
      <c r="DW92" s="31">
        <f t="shared" ca="1" si="37"/>
        <v>-4811.62</v>
      </c>
      <c r="DX92" s="31">
        <f t="shared" ca="1" si="37"/>
        <v>-1403.36</v>
      </c>
      <c r="DY92" s="31">
        <f t="shared" ca="1" si="37"/>
        <v>-3996.55</v>
      </c>
      <c r="DZ92" s="31">
        <f t="shared" ca="1" si="37"/>
        <v>-9877.17</v>
      </c>
      <c r="EA92" s="31">
        <f t="shared" ca="1" si="47"/>
        <v>-15520.12</v>
      </c>
      <c r="EB92" s="31">
        <f t="shared" ca="1" si="47"/>
        <v>-8912.66</v>
      </c>
      <c r="EC92" s="31">
        <f t="shared" ca="1" si="47"/>
        <v>-59727.64</v>
      </c>
      <c r="ED92" s="31">
        <f t="shared" ca="1" si="47"/>
        <v>-979.6</v>
      </c>
      <c r="EE92" s="31">
        <f t="shared" ca="1" si="47"/>
        <v>-12289</v>
      </c>
      <c r="EF92" s="31">
        <f t="shared" ca="1" si="47"/>
        <v>-16971.689999999999</v>
      </c>
      <c r="EG92" s="32">
        <f t="shared" ca="1" si="38"/>
        <v>-231875.15999999997</v>
      </c>
      <c r="EH92" s="32">
        <f t="shared" ca="1" si="38"/>
        <v>-20685.519999999997</v>
      </c>
      <c r="EI92" s="32">
        <f t="shared" ca="1" si="38"/>
        <v>-20712.800000000003</v>
      </c>
      <c r="EJ92" s="32">
        <f t="shared" ca="1" si="38"/>
        <v>-6069.16</v>
      </c>
      <c r="EK92" s="32">
        <f t="shared" ca="1" si="38"/>
        <v>-17353.57</v>
      </c>
      <c r="EL92" s="32">
        <f t="shared" ca="1" si="38"/>
        <v>-43067.489999999991</v>
      </c>
      <c r="EM92" s="32">
        <f t="shared" ca="1" si="48"/>
        <v>-67948.26999999999</v>
      </c>
      <c r="EN92" s="32">
        <f t="shared" ca="1" si="48"/>
        <v>-39185.770000000004</v>
      </c>
      <c r="EO92" s="32">
        <f t="shared" ca="1" si="48"/>
        <v>-263721.82</v>
      </c>
      <c r="EP92" s="32">
        <f t="shared" ca="1" si="48"/>
        <v>-4343.32</v>
      </c>
      <c r="EQ92" s="32">
        <f t="shared" ca="1" si="48"/>
        <v>-54722.26999999999</v>
      </c>
      <c r="ER92" s="32">
        <f t="shared" ca="1" si="48"/>
        <v>-75892.559999999983</v>
      </c>
    </row>
    <row r="93" spans="1:148">
      <c r="A93" t="s">
        <v>462</v>
      </c>
      <c r="B93" s="1" t="s">
        <v>103</v>
      </c>
      <c r="C93" t="str">
        <f t="shared" ca="1" si="40"/>
        <v>NX01</v>
      </c>
      <c r="D93" t="str">
        <f t="shared" ca="1" si="41"/>
        <v>Nexen Balzac</v>
      </c>
      <c r="E93" s="51">
        <v>46286.0841</v>
      </c>
      <c r="F93" s="51">
        <v>46369.323100000001</v>
      </c>
      <c r="G93" s="51">
        <v>48658.416899999997</v>
      </c>
      <c r="H93" s="51">
        <v>20549.015200000002</v>
      </c>
      <c r="I93" s="51">
        <v>32675.4732</v>
      </c>
      <c r="J93" s="51">
        <v>32314.221799999999</v>
      </c>
      <c r="K93" s="51">
        <v>44493.943200000002</v>
      </c>
      <c r="L93" s="51">
        <v>42319.48</v>
      </c>
      <c r="M93" s="51">
        <v>41903.591699999997</v>
      </c>
      <c r="N93" s="51">
        <v>33472.271800000002</v>
      </c>
      <c r="O93" s="51">
        <v>46270.337200000002</v>
      </c>
      <c r="P93" s="51">
        <v>44099.133900000001</v>
      </c>
      <c r="Q93" s="32">
        <v>5832018.5</v>
      </c>
      <c r="R93" s="32">
        <v>2675814.52</v>
      </c>
      <c r="S93" s="32">
        <v>2449513.83</v>
      </c>
      <c r="T93" s="32">
        <v>883510.06</v>
      </c>
      <c r="U93" s="32">
        <v>1177051.43</v>
      </c>
      <c r="V93" s="32">
        <v>1486493.94</v>
      </c>
      <c r="W93" s="32">
        <v>2182442.89</v>
      </c>
      <c r="X93" s="32">
        <v>1768464.32</v>
      </c>
      <c r="Y93" s="32">
        <v>3997108.44</v>
      </c>
      <c r="Z93" s="32">
        <v>1321348.1200000001</v>
      </c>
      <c r="AA93" s="32">
        <v>2726395.99</v>
      </c>
      <c r="AB93" s="32">
        <v>2788309.51</v>
      </c>
      <c r="AC93" s="2">
        <v>-0.4</v>
      </c>
      <c r="AD93" s="2">
        <v>-0.4</v>
      </c>
      <c r="AE93" s="2">
        <v>-0.4</v>
      </c>
      <c r="AF93" s="2">
        <v>-0.4</v>
      </c>
      <c r="AG93" s="2">
        <v>-0.4</v>
      </c>
      <c r="AH93" s="2">
        <v>-0.4</v>
      </c>
      <c r="AI93" s="2">
        <v>-0.4</v>
      </c>
      <c r="AJ93" s="2">
        <v>-0.4</v>
      </c>
      <c r="AK93" s="2">
        <v>-0.4</v>
      </c>
      <c r="AL93" s="2">
        <v>-0.4</v>
      </c>
      <c r="AM93" s="2">
        <v>-0.4</v>
      </c>
      <c r="AN93" s="2">
        <v>-0.4</v>
      </c>
      <c r="AO93" s="33">
        <v>-23328.07</v>
      </c>
      <c r="AP93" s="33">
        <v>-10703.26</v>
      </c>
      <c r="AQ93" s="33">
        <v>-9798.06</v>
      </c>
      <c r="AR93" s="33">
        <v>-3534.04</v>
      </c>
      <c r="AS93" s="33">
        <v>-4708.21</v>
      </c>
      <c r="AT93" s="33">
        <v>-5945.98</v>
      </c>
      <c r="AU93" s="33">
        <v>-8729.77</v>
      </c>
      <c r="AV93" s="33">
        <v>-7073.86</v>
      </c>
      <c r="AW93" s="33">
        <v>-15988.43</v>
      </c>
      <c r="AX93" s="33">
        <v>-5285.39</v>
      </c>
      <c r="AY93" s="33">
        <v>-10905.58</v>
      </c>
      <c r="AZ93" s="33">
        <v>-11153.24</v>
      </c>
      <c r="BA93" s="31">
        <f t="shared" si="27"/>
        <v>-1749.61</v>
      </c>
      <c r="BB93" s="31">
        <f t="shared" si="27"/>
        <v>-802.74</v>
      </c>
      <c r="BC93" s="31">
        <f t="shared" si="27"/>
        <v>-734.85</v>
      </c>
      <c r="BD93" s="31">
        <f t="shared" si="27"/>
        <v>-353.4</v>
      </c>
      <c r="BE93" s="31">
        <f t="shared" si="27"/>
        <v>-470.82</v>
      </c>
      <c r="BF93" s="31">
        <f t="shared" si="27"/>
        <v>-594.6</v>
      </c>
      <c r="BG93" s="31">
        <f t="shared" si="42"/>
        <v>0</v>
      </c>
      <c r="BH93" s="31">
        <f t="shared" si="42"/>
        <v>0</v>
      </c>
      <c r="BI93" s="31">
        <f t="shared" si="42"/>
        <v>0</v>
      </c>
      <c r="BJ93" s="31">
        <f t="shared" si="42"/>
        <v>-1585.62</v>
      </c>
      <c r="BK93" s="31">
        <f t="shared" si="42"/>
        <v>-3271.68</v>
      </c>
      <c r="BL93" s="31">
        <f t="shared" si="42"/>
        <v>-3345.97</v>
      </c>
      <c r="BM93" s="6">
        <f t="shared" ca="1" si="45"/>
        <v>-3.9E-2</v>
      </c>
      <c r="BN93" s="6">
        <f t="shared" ca="1" si="45"/>
        <v>-3.9E-2</v>
      </c>
      <c r="BO93" s="6">
        <f t="shared" ca="1" si="45"/>
        <v>-3.9E-2</v>
      </c>
      <c r="BP93" s="6">
        <f t="shared" ca="1" si="45"/>
        <v>-3.9E-2</v>
      </c>
      <c r="BQ93" s="6">
        <f t="shared" ca="1" si="45"/>
        <v>-3.9E-2</v>
      </c>
      <c r="BR93" s="6">
        <f t="shared" ca="1" si="45"/>
        <v>-3.9E-2</v>
      </c>
      <c r="BS93" s="6">
        <f t="shared" ca="1" si="45"/>
        <v>-3.9E-2</v>
      </c>
      <c r="BT93" s="6">
        <f t="shared" ca="1" si="45"/>
        <v>-3.9E-2</v>
      </c>
      <c r="BU93" s="6">
        <f t="shared" ca="1" si="45"/>
        <v>-3.9E-2</v>
      </c>
      <c r="BV93" s="6">
        <f t="shared" ca="1" si="45"/>
        <v>-3.9E-2</v>
      </c>
      <c r="BW93" s="6">
        <f t="shared" ca="1" si="45"/>
        <v>-3.9E-2</v>
      </c>
      <c r="BX93" s="6">
        <f t="shared" ca="1" si="45"/>
        <v>-3.9E-2</v>
      </c>
      <c r="BY93" s="31">
        <f t="shared" ca="1" si="49"/>
        <v>-227448.72</v>
      </c>
      <c r="BZ93" s="31">
        <f t="shared" ca="1" si="49"/>
        <v>-104356.77</v>
      </c>
      <c r="CA93" s="31">
        <f t="shared" ca="1" si="49"/>
        <v>-95531.04</v>
      </c>
      <c r="CB93" s="31">
        <f t="shared" ca="1" si="49"/>
        <v>-34456.89</v>
      </c>
      <c r="CC93" s="31">
        <f t="shared" ca="1" si="49"/>
        <v>-45905.01</v>
      </c>
      <c r="CD93" s="31">
        <f t="shared" ca="1" si="49"/>
        <v>-57973.26</v>
      </c>
      <c r="CE93" s="31">
        <f t="shared" ca="1" si="49"/>
        <v>-85115.27</v>
      </c>
      <c r="CF93" s="31">
        <f t="shared" ca="1" si="49"/>
        <v>-68970.11</v>
      </c>
      <c r="CG93" s="31">
        <f t="shared" ca="1" si="49"/>
        <v>-155887.23000000001</v>
      </c>
      <c r="CH93" s="31">
        <f t="shared" ca="1" si="49"/>
        <v>-51532.58</v>
      </c>
      <c r="CI93" s="31">
        <f t="shared" ca="1" si="49"/>
        <v>-106329.44</v>
      </c>
      <c r="CJ93" s="31">
        <f t="shared" ca="1" si="49"/>
        <v>-108744.07</v>
      </c>
      <c r="CK93" s="32">
        <f t="shared" ca="1" si="28"/>
        <v>14580.05</v>
      </c>
      <c r="CL93" s="32">
        <f t="shared" ca="1" si="28"/>
        <v>6689.54</v>
      </c>
      <c r="CM93" s="32">
        <f t="shared" ca="1" si="28"/>
        <v>6123.78</v>
      </c>
      <c r="CN93" s="32">
        <f t="shared" ca="1" si="28"/>
        <v>2208.7800000000002</v>
      </c>
      <c r="CO93" s="32">
        <f t="shared" ca="1" si="28"/>
        <v>2942.63</v>
      </c>
      <c r="CP93" s="32">
        <f t="shared" ca="1" si="28"/>
        <v>3716.23</v>
      </c>
      <c r="CQ93" s="32">
        <f t="shared" ca="1" si="43"/>
        <v>5456.11</v>
      </c>
      <c r="CR93" s="32">
        <f t="shared" ca="1" si="43"/>
        <v>4421.16</v>
      </c>
      <c r="CS93" s="32">
        <f t="shared" ca="1" si="43"/>
        <v>9992.77</v>
      </c>
      <c r="CT93" s="32">
        <f t="shared" ca="1" si="43"/>
        <v>3303.37</v>
      </c>
      <c r="CU93" s="32">
        <f t="shared" ca="1" si="43"/>
        <v>6815.99</v>
      </c>
      <c r="CV93" s="32">
        <f t="shared" ca="1" si="43"/>
        <v>6970.77</v>
      </c>
      <c r="CW93" s="31">
        <f t="shared" ca="1" si="29"/>
        <v>-187790.99000000002</v>
      </c>
      <c r="CX93" s="31">
        <f t="shared" ca="1" si="29"/>
        <v>-86161.23000000001</v>
      </c>
      <c r="CY93" s="31">
        <f t="shared" ca="1" si="29"/>
        <v>-78874.349999999991</v>
      </c>
      <c r="CZ93" s="31">
        <f t="shared" ca="1" si="29"/>
        <v>-28360.67</v>
      </c>
      <c r="DA93" s="31">
        <f t="shared" ca="1" si="29"/>
        <v>-37783.350000000006</v>
      </c>
      <c r="DB93" s="31">
        <f t="shared" ca="1" si="29"/>
        <v>-47716.450000000004</v>
      </c>
      <c r="DC93" s="31">
        <f t="shared" ca="1" si="44"/>
        <v>-70929.39</v>
      </c>
      <c r="DD93" s="31">
        <f t="shared" ca="1" si="44"/>
        <v>-57475.09</v>
      </c>
      <c r="DE93" s="31">
        <f t="shared" ca="1" si="44"/>
        <v>-129906.03000000003</v>
      </c>
      <c r="DF93" s="31">
        <f t="shared" ca="1" si="44"/>
        <v>-41358.199999999997</v>
      </c>
      <c r="DG93" s="31">
        <f t="shared" ca="1" si="44"/>
        <v>-85336.19</v>
      </c>
      <c r="DH93" s="31">
        <f t="shared" ca="1" si="44"/>
        <v>-87274.09</v>
      </c>
      <c r="DI93" s="32">
        <f t="shared" ca="1" si="36"/>
        <v>-9389.5499999999993</v>
      </c>
      <c r="DJ93" s="32">
        <f t="shared" ca="1" si="36"/>
        <v>-4308.0600000000004</v>
      </c>
      <c r="DK93" s="32">
        <f t="shared" ca="1" si="36"/>
        <v>-3943.72</v>
      </c>
      <c r="DL93" s="32">
        <f t="shared" ca="1" si="36"/>
        <v>-1418.03</v>
      </c>
      <c r="DM93" s="32">
        <f t="shared" ca="1" si="36"/>
        <v>-1889.17</v>
      </c>
      <c r="DN93" s="32">
        <f t="shared" ca="1" si="36"/>
        <v>-2385.8200000000002</v>
      </c>
      <c r="DO93" s="32">
        <f t="shared" ca="1" si="46"/>
        <v>-3546.47</v>
      </c>
      <c r="DP93" s="32">
        <f t="shared" ca="1" si="46"/>
        <v>-2873.75</v>
      </c>
      <c r="DQ93" s="32">
        <f t="shared" ca="1" si="46"/>
        <v>-6495.3</v>
      </c>
      <c r="DR93" s="32">
        <f t="shared" ca="1" si="46"/>
        <v>-2067.91</v>
      </c>
      <c r="DS93" s="32">
        <f t="shared" ca="1" si="46"/>
        <v>-4266.8100000000004</v>
      </c>
      <c r="DT93" s="32">
        <f t="shared" ca="1" si="46"/>
        <v>-4363.7</v>
      </c>
      <c r="DU93" s="31">
        <f t="shared" ca="1" si="37"/>
        <v>-60500.66</v>
      </c>
      <c r="DV93" s="31">
        <f t="shared" ca="1" si="37"/>
        <v>-27557.34</v>
      </c>
      <c r="DW93" s="31">
        <f t="shared" ca="1" si="37"/>
        <v>-25060.35</v>
      </c>
      <c r="DX93" s="31">
        <f t="shared" ca="1" si="37"/>
        <v>-8956.7000000000007</v>
      </c>
      <c r="DY93" s="31">
        <f t="shared" ca="1" si="37"/>
        <v>-11870.4</v>
      </c>
      <c r="DZ93" s="31">
        <f t="shared" ca="1" si="37"/>
        <v>-14910.03</v>
      </c>
      <c r="EA93" s="31">
        <f t="shared" ca="1" si="47"/>
        <v>-22046.82</v>
      </c>
      <c r="EB93" s="31">
        <f t="shared" ca="1" si="47"/>
        <v>-17767.22</v>
      </c>
      <c r="EC93" s="31">
        <f t="shared" ca="1" si="47"/>
        <v>-39937.07</v>
      </c>
      <c r="ED93" s="31">
        <f t="shared" ca="1" si="47"/>
        <v>-12646.78</v>
      </c>
      <c r="EE93" s="31">
        <f t="shared" ca="1" si="47"/>
        <v>-25949.71</v>
      </c>
      <c r="EF93" s="31">
        <f t="shared" ca="1" si="47"/>
        <v>-26395.54</v>
      </c>
      <c r="EG93" s="32">
        <f t="shared" ca="1" si="38"/>
        <v>-257681.2</v>
      </c>
      <c r="EH93" s="32">
        <f t="shared" ca="1" si="38"/>
        <v>-118026.63</v>
      </c>
      <c r="EI93" s="32">
        <f t="shared" ca="1" si="38"/>
        <v>-107878.41999999998</v>
      </c>
      <c r="EJ93" s="32">
        <f t="shared" ca="1" si="38"/>
        <v>-38735.399999999994</v>
      </c>
      <c r="EK93" s="32">
        <f t="shared" ca="1" si="38"/>
        <v>-51542.920000000006</v>
      </c>
      <c r="EL93" s="32">
        <f t="shared" ca="1" si="38"/>
        <v>-65012.3</v>
      </c>
      <c r="EM93" s="32">
        <f t="shared" ca="1" si="48"/>
        <v>-96522.68</v>
      </c>
      <c r="EN93" s="32">
        <f t="shared" ca="1" si="48"/>
        <v>-78116.06</v>
      </c>
      <c r="EO93" s="32">
        <f t="shared" ca="1" si="48"/>
        <v>-176338.40000000002</v>
      </c>
      <c r="EP93" s="32">
        <f t="shared" ca="1" si="48"/>
        <v>-56072.89</v>
      </c>
      <c r="EQ93" s="32">
        <f t="shared" ca="1" si="48"/>
        <v>-115552.70999999999</v>
      </c>
      <c r="ER93" s="32">
        <f t="shared" ca="1" si="48"/>
        <v>-118033.32999999999</v>
      </c>
    </row>
    <row r="94" spans="1:148">
      <c r="A94" t="s">
        <v>462</v>
      </c>
      <c r="B94" s="1" t="s">
        <v>104</v>
      </c>
      <c r="C94" t="str">
        <f t="shared" ca="1" si="40"/>
        <v>NX02</v>
      </c>
      <c r="D94" t="str">
        <f t="shared" ca="1" si="41"/>
        <v>Nexen Long Lake Industrial System</v>
      </c>
      <c r="E94" s="51">
        <v>28245.038</v>
      </c>
      <c r="F94" s="51">
        <v>21733.040000000001</v>
      </c>
      <c r="G94" s="51">
        <v>17147.977599999998</v>
      </c>
      <c r="H94" s="51">
        <v>9380.3708999999999</v>
      </c>
      <c r="I94" s="51">
        <v>27564.437399999999</v>
      </c>
      <c r="J94" s="51">
        <v>12076.0569</v>
      </c>
      <c r="K94" s="51">
        <v>20145.822499999998</v>
      </c>
      <c r="L94" s="51">
        <v>62330.231</v>
      </c>
      <c r="M94" s="51">
        <v>7301.57</v>
      </c>
      <c r="N94" s="51">
        <v>15544.932000000001</v>
      </c>
      <c r="O94" s="51">
        <v>32737.812000000002</v>
      </c>
      <c r="P94" s="51">
        <v>39534.910100000001</v>
      </c>
      <c r="Q94" s="32">
        <v>2891316.41</v>
      </c>
      <c r="R94" s="32">
        <v>1141575.94</v>
      </c>
      <c r="S94" s="32">
        <v>654955.47</v>
      </c>
      <c r="T94" s="32">
        <v>307799.87</v>
      </c>
      <c r="U94" s="32">
        <v>937225.52</v>
      </c>
      <c r="V94" s="32">
        <v>378176.9</v>
      </c>
      <c r="W94" s="32">
        <v>865911.19</v>
      </c>
      <c r="X94" s="32">
        <v>2107288.21</v>
      </c>
      <c r="Y94" s="32">
        <v>619691.56000000006</v>
      </c>
      <c r="Z94" s="32">
        <v>444547.71</v>
      </c>
      <c r="AA94" s="32">
        <v>1506452.79</v>
      </c>
      <c r="AB94" s="32">
        <v>2321129.2999999998</v>
      </c>
      <c r="AC94" s="2">
        <v>6.85</v>
      </c>
      <c r="AD94" s="2">
        <v>6.85</v>
      </c>
      <c r="AE94" s="2">
        <v>6.85</v>
      </c>
      <c r="AF94" s="2">
        <v>6.85</v>
      </c>
      <c r="AG94" s="2">
        <v>6.85</v>
      </c>
      <c r="AH94" s="2">
        <v>6.85</v>
      </c>
      <c r="AI94" s="2">
        <v>6.85</v>
      </c>
      <c r="AJ94" s="2">
        <v>6.85</v>
      </c>
      <c r="AK94" s="2">
        <v>6.85</v>
      </c>
      <c r="AL94" s="2">
        <v>6.85</v>
      </c>
      <c r="AM94" s="2">
        <v>6.85</v>
      </c>
      <c r="AN94" s="2">
        <v>6.85</v>
      </c>
      <c r="AO94" s="33">
        <v>198055.17</v>
      </c>
      <c r="AP94" s="33">
        <v>78197.95</v>
      </c>
      <c r="AQ94" s="33">
        <v>44864.45</v>
      </c>
      <c r="AR94" s="33">
        <v>21084.29</v>
      </c>
      <c r="AS94" s="33">
        <v>64199.95</v>
      </c>
      <c r="AT94" s="33">
        <v>25905.119999999999</v>
      </c>
      <c r="AU94" s="33">
        <v>59314.92</v>
      </c>
      <c r="AV94" s="33">
        <v>144349.24</v>
      </c>
      <c r="AW94" s="33">
        <v>42448.87</v>
      </c>
      <c r="AX94" s="33">
        <v>30451.52</v>
      </c>
      <c r="AY94" s="33">
        <v>103192.02</v>
      </c>
      <c r="AZ94" s="33">
        <v>158997.35999999999</v>
      </c>
      <c r="BA94" s="31">
        <f t="shared" si="27"/>
        <v>-867.39</v>
      </c>
      <c r="BB94" s="31">
        <f t="shared" si="27"/>
        <v>-342.47</v>
      </c>
      <c r="BC94" s="31">
        <f t="shared" si="27"/>
        <v>-196.49</v>
      </c>
      <c r="BD94" s="31">
        <f t="shared" si="27"/>
        <v>-123.12</v>
      </c>
      <c r="BE94" s="31">
        <f t="shared" si="27"/>
        <v>-374.89</v>
      </c>
      <c r="BF94" s="31">
        <f t="shared" si="27"/>
        <v>-151.27000000000001</v>
      </c>
      <c r="BG94" s="31">
        <f t="shared" si="42"/>
        <v>0</v>
      </c>
      <c r="BH94" s="31">
        <f t="shared" si="42"/>
        <v>0</v>
      </c>
      <c r="BI94" s="31">
        <f t="shared" si="42"/>
        <v>0</v>
      </c>
      <c r="BJ94" s="31">
        <f t="shared" si="42"/>
        <v>-533.46</v>
      </c>
      <c r="BK94" s="31">
        <f t="shared" si="42"/>
        <v>-1807.74</v>
      </c>
      <c r="BL94" s="31">
        <f t="shared" si="42"/>
        <v>-2785.36</v>
      </c>
      <c r="BM94" s="6">
        <f t="shared" ca="1" si="45"/>
        <v>8.7499999999999994E-2</v>
      </c>
      <c r="BN94" s="6">
        <f t="shared" ca="1" si="45"/>
        <v>8.7499999999999994E-2</v>
      </c>
      <c r="BO94" s="6">
        <f t="shared" ca="1" si="45"/>
        <v>8.7499999999999994E-2</v>
      </c>
      <c r="BP94" s="6">
        <f t="shared" ca="1" si="45"/>
        <v>8.7499999999999994E-2</v>
      </c>
      <c r="BQ94" s="6">
        <f t="shared" ca="1" si="45"/>
        <v>8.7499999999999994E-2</v>
      </c>
      <c r="BR94" s="6">
        <f t="shared" ca="1" si="45"/>
        <v>8.7499999999999994E-2</v>
      </c>
      <c r="BS94" s="6">
        <f t="shared" ca="1" si="45"/>
        <v>8.7499999999999994E-2</v>
      </c>
      <c r="BT94" s="6">
        <f t="shared" ca="1" si="45"/>
        <v>8.7499999999999994E-2</v>
      </c>
      <c r="BU94" s="6">
        <f t="shared" ca="1" si="45"/>
        <v>8.7499999999999994E-2</v>
      </c>
      <c r="BV94" s="6">
        <f t="shared" ca="1" si="45"/>
        <v>8.7499999999999994E-2</v>
      </c>
      <c r="BW94" s="6">
        <f t="shared" ca="1" si="45"/>
        <v>8.7499999999999994E-2</v>
      </c>
      <c r="BX94" s="6">
        <f t="shared" ca="1" si="45"/>
        <v>8.7499999999999994E-2</v>
      </c>
      <c r="BY94" s="31">
        <f t="shared" ca="1" si="49"/>
        <v>252990.19</v>
      </c>
      <c r="BZ94" s="31">
        <f t="shared" ca="1" si="49"/>
        <v>99887.89</v>
      </c>
      <c r="CA94" s="31">
        <f t="shared" ca="1" si="49"/>
        <v>57308.6</v>
      </c>
      <c r="CB94" s="31">
        <f t="shared" ca="1" si="49"/>
        <v>26932.49</v>
      </c>
      <c r="CC94" s="31">
        <f t="shared" ca="1" si="49"/>
        <v>82007.23</v>
      </c>
      <c r="CD94" s="31">
        <f t="shared" ca="1" si="49"/>
        <v>33090.480000000003</v>
      </c>
      <c r="CE94" s="31">
        <f t="shared" ca="1" si="49"/>
        <v>75767.23</v>
      </c>
      <c r="CF94" s="31">
        <f t="shared" ca="1" si="49"/>
        <v>184387.72</v>
      </c>
      <c r="CG94" s="31">
        <f t="shared" ca="1" si="49"/>
        <v>54223.01</v>
      </c>
      <c r="CH94" s="31">
        <f t="shared" ca="1" si="49"/>
        <v>38897.919999999998</v>
      </c>
      <c r="CI94" s="31">
        <f t="shared" ca="1" si="49"/>
        <v>131814.62</v>
      </c>
      <c r="CJ94" s="31">
        <f t="shared" ca="1" si="49"/>
        <v>203098.81</v>
      </c>
      <c r="CK94" s="32">
        <f t="shared" ca="1" si="28"/>
        <v>7228.29</v>
      </c>
      <c r="CL94" s="32">
        <f t="shared" ca="1" si="28"/>
        <v>2853.94</v>
      </c>
      <c r="CM94" s="32">
        <f t="shared" ca="1" si="28"/>
        <v>1637.39</v>
      </c>
      <c r="CN94" s="32">
        <f t="shared" ca="1" si="28"/>
        <v>769.5</v>
      </c>
      <c r="CO94" s="32">
        <f t="shared" ca="1" si="28"/>
        <v>2343.06</v>
      </c>
      <c r="CP94" s="32">
        <f t="shared" ca="1" si="28"/>
        <v>945.44</v>
      </c>
      <c r="CQ94" s="32">
        <f t="shared" ca="1" si="43"/>
        <v>2164.7800000000002</v>
      </c>
      <c r="CR94" s="32">
        <f t="shared" ca="1" si="43"/>
        <v>5268.22</v>
      </c>
      <c r="CS94" s="32">
        <f t="shared" ca="1" si="43"/>
        <v>1549.23</v>
      </c>
      <c r="CT94" s="32">
        <f t="shared" ca="1" si="43"/>
        <v>1111.3699999999999</v>
      </c>
      <c r="CU94" s="32">
        <f t="shared" ca="1" si="43"/>
        <v>3766.13</v>
      </c>
      <c r="CV94" s="32">
        <f t="shared" ca="1" si="43"/>
        <v>5802.82</v>
      </c>
      <c r="CW94" s="31">
        <f t="shared" ref="CW94:DE128" ca="1" si="50">BY94+CK94-AO94-BA94</f>
        <v>63030.7</v>
      </c>
      <c r="CX94" s="31">
        <f t="shared" ca="1" si="50"/>
        <v>24886.350000000006</v>
      </c>
      <c r="CY94" s="31">
        <f t="shared" ca="1" si="50"/>
        <v>14278.03</v>
      </c>
      <c r="CZ94" s="31">
        <f t="shared" ca="1" si="50"/>
        <v>6740.8200000000006</v>
      </c>
      <c r="DA94" s="31">
        <f t="shared" ca="1" si="50"/>
        <v>20525.229999999996</v>
      </c>
      <c r="DB94" s="31">
        <f t="shared" ca="1" si="50"/>
        <v>8282.070000000007</v>
      </c>
      <c r="DC94" s="31">
        <f t="shared" ca="1" si="44"/>
        <v>18617.089999999997</v>
      </c>
      <c r="DD94" s="31">
        <f t="shared" ca="1" si="44"/>
        <v>45306.700000000012</v>
      </c>
      <c r="DE94" s="31">
        <f t="shared" ca="1" si="44"/>
        <v>13323.370000000003</v>
      </c>
      <c r="DF94" s="31">
        <f t="shared" ca="1" si="44"/>
        <v>10091.23</v>
      </c>
      <c r="DG94" s="31">
        <f t="shared" ca="1" si="44"/>
        <v>34196.469999999994</v>
      </c>
      <c r="DH94" s="31">
        <f t="shared" ca="1" si="44"/>
        <v>52689.630000000019</v>
      </c>
      <c r="DI94" s="32">
        <f t="shared" ca="1" si="36"/>
        <v>3151.54</v>
      </c>
      <c r="DJ94" s="32">
        <f t="shared" ca="1" si="36"/>
        <v>1244.32</v>
      </c>
      <c r="DK94" s="32">
        <f t="shared" ca="1" si="36"/>
        <v>713.9</v>
      </c>
      <c r="DL94" s="32">
        <f t="shared" ca="1" si="36"/>
        <v>337.04</v>
      </c>
      <c r="DM94" s="32">
        <f t="shared" ca="1" si="36"/>
        <v>1026.26</v>
      </c>
      <c r="DN94" s="32">
        <f t="shared" ca="1" si="36"/>
        <v>414.1</v>
      </c>
      <c r="DO94" s="32">
        <f t="shared" ca="1" si="46"/>
        <v>930.85</v>
      </c>
      <c r="DP94" s="32">
        <f t="shared" ca="1" si="46"/>
        <v>2265.34</v>
      </c>
      <c r="DQ94" s="32">
        <f t="shared" ca="1" si="46"/>
        <v>666.17</v>
      </c>
      <c r="DR94" s="32">
        <f t="shared" ca="1" si="46"/>
        <v>504.56</v>
      </c>
      <c r="DS94" s="32">
        <f t="shared" ca="1" si="46"/>
        <v>1709.82</v>
      </c>
      <c r="DT94" s="32">
        <f t="shared" ca="1" si="46"/>
        <v>2634.48</v>
      </c>
      <c r="DU94" s="31">
        <f t="shared" ca="1" si="37"/>
        <v>20306.61</v>
      </c>
      <c r="DV94" s="31">
        <f t="shared" ca="1" si="37"/>
        <v>7959.52</v>
      </c>
      <c r="DW94" s="31">
        <f t="shared" ca="1" si="37"/>
        <v>4536.49</v>
      </c>
      <c r="DX94" s="31">
        <f t="shared" ca="1" si="37"/>
        <v>2128.85</v>
      </c>
      <c r="DY94" s="31">
        <f t="shared" ca="1" si="37"/>
        <v>6448.42</v>
      </c>
      <c r="DZ94" s="31">
        <f t="shared" ca="1" si="37"/>
        <v>2587.91</v>
      </c>
      <c r="EA94" s="31">
        <f t="shared" ca="1" si="47"/>
        <v>5786.71</v>
      </c>
      <c r="EB94" s="31">
        <f t="shared" ca="1" si="47"/>
        <v>14005.62</v>
      </c>
      <c r="EC94" s="31">
        <f t="shared" ca="1" si="47"/>
        <v>4096.01</v>
      </c>
      <c r="ED94" s="31">
        <f t="shared" ca="1" si="47"/>
        <v>3085.76</v>
      </c>
      <c r="EE94" s="31">
        <f t="shared" ca="1" si="47"/>
        <v>10398.74</v>
      </c>
      <c r="EF94" s="31">
        <f t="shared" ca="1" si="47"/>
        <v>15935.67</v>
      </c>
      <c r="EG94" s="32">
        <f t="shared" ca="1" si="38"/>
        <v>86488.849999999991</v>
      </c>
      <c r="EH94" s="32">
        <f t="shared" ca="1" si="38"/>
        <v>34090.19</v>
      </c>
      <c r="EI94" s="32">
        <f t="shared" ca="1" si="38"/>
        <v>19528.419999999998</v>
      </c>
      <c r="EJ94" s="32">
        <f t="shared" ca="1" si="38"/>
        <v>9206.7100000000009</v>
      </c>
      <c r="EK94" s="32">
        <f t="shared" ca="1" si="38"/>
        <v>27999.909999999996</v>
      </c>
      <c r="EL94" s="32">
        <f t="shared" ca="1" si="38"/>
        <v>11284.080000000007</v>
      </c>
      <c r="EM94" s="32">
        <f t="shared" ca="1" si="48"/>
        <v>25334.649999999994</v>
      </c>
      <c r="EN94" s="32">
        <f t="shared" ca="1" si="48"/>
        <v>61577.660000000011</v>
      </c>
      <c r="EO94" s="32">
        <f t="shared" ca="1" si="48"/>
        <v>18085.550000000003</v>
      </c>
      <c r="EP94" s="32">
        <f t="shared" ca="1" si="48"/>
        <v>13681.55</v>
      </c>
      <c r="EQ94" s="32">
        <f t="shared" ca="1" si="48"/>
        <v>46305.029999999992</v>
      </c>
      <c r="ER94" s="32">
        <f t="shared" ca="1" si="48"/>
        <v>71259.780000000028</v>
      </c>
    </row>
    <row r="95" spans="1:148">
      <c r="A95" t="s">
        <v>462</v>
      </c>
      <c r="B95" s="1" t="s">
        <v>387</v>
      </c>
      <c r="C95" t="str">
        <f t="shared" ca="1" si="40"/>
        <v>BCHIMP</v>
      </c>
      <c r="D95" t="str">
        <f t="shared" ca="1" si="41"/>
        <v>Alberta-BC Intertie - Import</v>
      </c>
      <c r="J95" s="51">
        <v>75</v>
      </c>
      <c r="N95" s="51">
        <v>75</v>
      </c>
      <c r="O95" s="51">
        <v>48</v>
      </c>
      <c r="Q95" s="32"/>
      <c r="R95" s="32"/>
      <c r="S95" s="32"/>
      <c r="T95" s="32"/>
      <c r="U95" s="32"/>
      <c r="V95" s="32">
        <v>1482</v>
      </c>
      <c r="W95" s="32"/>
      <c r="X95" s="32"/>
      <c r="Y95" s="32"/>
      <c r="Z95" s="32">
        <v>3391.75</v>
      </c>
      <c r="AA95" s="32">
        <v>1831.46</v>
      </c>
      <c r="AB95" s="32"/>
      <c r="AH95" s="2">
        <v>0.16</v>
      </c>
      <c r="AL95" s="2">
        <v>0.16</v>
      </c>
      <c r="AM95" s="2">
        <v>0.16</v>
      </c>
      <c r="AO95" s="33"/>
      <c r="AP95" s="33"/>
      <c r="AQ95" s="33"/>
      <c r="AR95" s="33"/>
      <c r="AS95" s="33"/>
      <c r="AT95" s="33">
        <v>2.37</v>
      </c>
      <c r="AU95" s="33"/>
      <c r="AV95" s="33"/>
      <c r="AW95" s="33"/>
      <c r="AX95" s="33">
        <v>5.43</v>
      </c>
      <c r="AY95" s="33">
        <v>2.93</v>
      </c>
      <c r="AZ95" s="33"/>
      <c r="BA95" s="31">
        <f t="shared" si="27"/>
        <v>0</v>
      </c>
      <c r="BB95" s="31">
        <f t="shared" si="27"/>
        <v>0</v>
      </c>
      <c r="BC95" s="31">
        <f t="shared" si="27"/>
        <v>0</v>
      </c>
      <c r="BD95" s="31">
        <f t="shared" si="27"/>
        <v>0</v>
      </c>
      <c r="BE95" s="31">
        <f t="shared" si="27"/>
        <v>0</v>
      </c>
      <c r="BF95" s="31">
        <f t="shared" si="27"/>
        <v>-0.59</v>
      </c>
      <c r="BG95" s="31">
        <f t="shared" si="42"/>
        <v>0</v>
      </c>
      <c r="BH95" s="31">
        <f t="shared" si="42"/>
        <v>0</v>
      </c>
      <c r="BI95" s="31">
        <f t="shared" si="42"/>
        <v>0</v>
      </c>
      <c r="BJ95" s="31">
        <f t="shared" si="42"/>
        <v>-4.07</v>
      </c>
      <c r="BK95" s="31">
        <f t="shared" si="42"/>
        <v>-2.2000000000000002</v>
      </c>
      <c r="BL95" s="31">
        <f t="shared" si="42"/>
        <v>0</v>
      </c>
      <c r="BM95" s="6">
        <f t="shared" ca="1" si="45"/>
        <v>-1.5900000000000001E-2</v>
      </c>
      <c r="BN95" s="6">
        <f t="shared" ca="1" si="45"/>
        <v>-1.5900000000000001E-2</v>
      </c>
      <c r="BO95" s="6">
        <f t="shared" ca="1" si="45"/>
        <v>-1.5900000000000001E-2</v>
      </c>
      <c r="BP95" s="6">
        <f t="shared" ca="1" si="45"/>
        <v>-1.5900000000000001E-2</v>
      </c>
      <c r="BQ95" s="6">
        <f t="shared" ca="1" si="45"/>
        <v>-1.5900000000000001E-2</v>
      </c>
      <c r="BR95" s="6">
        <f t="shared" ca="1" si="45"/>
        <v>-1.5900000000000001E-2</v>
      </c>
      <c r="BS95" s="6">
        <f t="shared" ca="1" si="45"/>
        <v>-1.5900000000000001E-2</v>
      </c>
      <c r="BT95" s="6">
        <f t="shared" ca="1" si="45"/>
        <v>-1.5900000000000001E-2</v>
      </c>
      <c r="BU95" s="6">
        <f t="shared" ca="1" si="45"/>
        <v>-1.5900000000000001E-2</v>
      </c>
      <c r="BV95" s="6">
        <f t="shared" ca="1" si="45"/>
        <v>-1.5900000000000001E-2</v>
      </c>
      <c r="BW95" s="6">
        <f t="shared" ca="1" si="45"/>
        <v>-1.5900000000000001E-2</v>
      </c>
      <c r="BX95" s="6">
        <f t="shared" ca="1" si="45"/>
        <v>-1.5900000000000001E-2</v>
      </c>
      <c r="BY95" s="31">
        <f t="shared" ca="1" si="49"/>
        <v>0</v>
      </c>
      <c r="BZ95" s="31">
        <f t="shared" ca="1" si="49"/>
        <v>0</v>
      </c>
      <c r="CA95" s="31">
        <f t="shared" ca="1" si="49"/>
        <v>0</v>
      </c>
      <c r="CB95" s="31">
        <f t="shared" ca="1" si="49"/>
        <v>0</v>
      </c>
      <c r="CC95" s="31">
        <f t="shared" ca="1" si="49"/>
        <v>0</v>
      </c>
      <c r="CD95" s="31">
        <f t="shared" ca="1" si="49"/>
        <v>-23.56</v>
      </c>
      <c r="CE95" s="31">
        <f t="shared" ca="1" si="49"/>
        <v>0</v>
      </c>
      <c r="CF95" s="31">
        <f t="shared" ca="1" si="49"/>
        <v>0</v>
      </c>
      <c r="CG95" s="31">
        <f t="shared" ca="1" si="49"/>
        <v>0</v>
      </c>
      <c r="CH95" s="31">
        <f t="shared" ca="1" si="49"/>
        <v>-53.93</v>
      </c>
      <c r="CI95" s="31">
        <f t="shared" ca="1" si="49"/>
        <v>-29.12</v>
      </c>
      <c r="CJ95" s="31">
        <f t="shared" ca="1" si="49"/>
        <v>0</v>
      </c>
      <c r="CK95" s="32">
        <f t="shared" ca="1" si="28"/>
        <v>0</v>
      </c>
      <c r="CL95" s="32">
        <f t="shared" ca="1" si="28"/>
        <v>0</v>
      </c>
      <c r="CM95" s="32">
        <f t="shared" ca="1" si="28"/>
        <v>0</v>
      </c>
      <c r="CN95" s="32">
        <f t="shared" ca="1" si="28"/>
        <v>0</v>
      </c>
      <c r="CO95" s="32">
        <f t="shared" ca="1" si="28"/>
        <v>0</v>
      </c>
      <c r="CP95" s="32">
        <f t="shared" ca="1" si="28"/>
        <v>3.71</v>
      </c>
      <c r="CQ95" s="32">
        <f t="shared" ca="1" si="43"/>
        <v>0</v>
      </c>
      <c r="CR95" s="32">
        <f t="shared" ca="1" si="43"/>
        <v>0</v>
      </c>
      <c r="CS95" s="32">
        <f t="shared" ca="1" si="43"/>
        <v>0</v>
      </c>
      <c r="CT95" s="32">
        <f t="shared" ca="1" si="43"/>
        <v>8.48</v>
      </c>
      <c r="CU95" s="32">
        <f t="shared" ca="1" si="43"/>
        <v>4.58</v>
      </c>
      <c r="CV95" s="32">
        <f t="shared" ca="1" si="43"/>
        <v>0</v>
      </c>
      <c r="CW95" s="31">
        <f t="shared" ca="1" si="50"/>
        <v>0</v>
      </c>
      <c r="CX95" s="31">
        <f t="shared" ca="1" si="50"/>
        <v>0</v>
      </c>
      <c r="CY95" s="31">
        <f t="shared" ca="1" si="50"/>
        <v>0</v>
      </c>
      <c r="CZ95" s="31">
        <f t="shared" ca="1" si="50"/>
        <v>0</v>
      </c>
      <c r="DA95" s="31">
        <f t="shared" ca="1" si="50"/>
        <v>0</v>
      </c>
      <c r="DB95" s="31">
        <f t="shared" ca="1" si="50"/>
        <v>-21.63</v>
      </c>
      <c r="DC95" s="31">
        <f t="shared" ca="1" si="44"/>
        <v>0</v>
      </c>
      <c r="DD95" s="31">
        <f t="shared" ca="1" si="44"/>
        <v>0</v>
      </c>
      <c r="DE95" s="31">
        <f t="shared" ca="1" si="44"/>
        <v>0</v>
      </c>
      <c r="DF95" s="31">
        <f t="shared" ca="1" si="44"/>
        <v>-46.81</v>
      </c>
      <c r="DG95" s="31">
        <f t="shared" ca="1" si="44"/>
        <v>-25.27</v>
      </c>
      <c r="DH95" s="31">
        <f t="shared" ca="1" si="44"/>
        <v>0</v>
      </c>
      <c r="DI95" s="32">
        <f t="shared" ca="1" si="36"/>
        <v>0</v>
      </c>
      <c r="DJ95" s="32">
        <f t="shared" ca="1" si="36"/>
        <v>0</v>
      </c>
      <c r="DK95" s="32">
        <f t="shared" ca="1" si="36"/>
        <v>0</v>
      </c>
      <c r="DL95" s="32">
        <f t="shared" ca="1" si="36"/>
        <v>0</v>
      </c>
      <c r="DM95" s="32">
        <f t="shared" ca="1" si="36"/>
        <v>0</v>
      </c>
      <c r="DN95" s="32">
        <f t="shared" ca="1" si="36"/>
        <v>-1.08</v>
      </c>
      <c r="DO95" s="32">
        <f t="shared" ca="1" si="46"/>
        <v>0</v>
      </c>
      <c r="DP95" s="32">
        <f t="shared" ca="1" si="46"/>
        <v>0</v>
      </c>
      <c r="DQ95" s="32">
        <f t="shared" ca="1" si="46"/>
        <v>0</v>
      </c>
      <c r="DR95" s="32">
        <f t="shared" ca="1" si="46"/>
        <v>-2.34</v>
      </c>
      <c r="DS95" s="32">
        <f t="shared" ca="1" si="46"/>
        <v>-1.26</v>
      </c>
      <c r="DT95" s="32">
        <f t="shared" ca="1" si="46"/>
        <v>0</v>
      </c>
      <c r="DU95" s="31">
        <f t="shared" ca="1" si="37"/>
        <v>0</v>
      </c>
      <c r="DV95" s="31">
        <f t="shared" ca="1" si="37"/>
        <v>0</v>
      </c>
      <c r="DW95" s="31">
        <f t="shared" ca="1" si="37"/>
        <v>0</v>
      </c>
      <c r="DX95" s="31">
        <f t="shared" ca="1" si="37"/>
        <v>0</v>
      </c>
      <c r="DY95" s="31">
        <f t="shared" ca="1" si="37"/>
        <v>0</v>
      </c>
      <c r="DZ95" s="31">
        <f t="shared" ca="1" si="37"/>
        <v>-6.76</v>
      </c>
      <c r="EA95" s="31">
        <f t="shared" ca="1" si="47"/>
        <v>0</v>
      </c>
      <c r="EB95" s="31">
        <f t="shared" ca="1" si="47"/>
        <v>0</v>
      </c>
      <c r="EC95" s="31">
        <f t="shared" ca="1" si="47"/>
        <v>0</v>
      </c>
      <c r="ED95" s="31">
        <f t="shared" ca="1" si="47"/>
        <v>-14.31</v>
      </c>
      <c r="EE95" s="31">
        <f t="shared" ca="1" si="47"/>
        <v>-7.68</v>
      </c>
      <c r="EF95" s="31">
        <f t="shared" ca="1" si="47"/>
        <v>0</v>
      </c>
      <c r="EG95" s="32">
        <f t="shared" ca="1" si="38"/>
        <v>0</v>
      </c>
      <c r="EH95" s="32">
        <f t="shared" ca="1" si="38"/>
        <v>0</v>
      </c>
      <c r="EI95" s="32">
        <f t="shared" ca="1" si="38"/>
        <v>0</v>
      </c>
      <c r="EJ95" s="32">
        <f t="shared" ca="1" si="38"/>
        <v>0</v>
      </c>
      <c r="EK95" s="32">
        <f t="shared" ca="1" si="38"/>
        <v>0</v>
      </c>
      <c r="EL95" s="32">
        <f t="shared" ca="1" si="38"/>
        <v>-29.47</v>
      </c>
      <c r="EM95" s="32">
        <f t="shared" ca="1" si="48"/>
        <v>0</v>
      </c>
      <c r="EN95" s="32">
        <f t="shared" ca="1" si="48"/>
        <v>0</v>
      </c>
      <c r="EO95" s="32">
        <f t="shared" ca="1" si="48"/>
        <v>0</v>
      </c>
      <c r="EP95" s="32">
        <f t="shared" ca="1" si="48"/>
        <v>-63.460000000000008</v>
      </c>
      <c r="EQ95" s="32">
        <f t="shared" ca="1" si="48"/>
        <v>-34.21</v>
      </c>
      <c r="ER95" s="32">
        <f t="shared" ca="1" si="48"/>
        <v>0</v>
      </c>
    </row>
    <row r="96" spans="1:148">
      <c r="A96" t="s">
        <v>463</v>
      </c>
      <c r="B96" s="1" t="s">
        <v>49</v>
      </c>
      <c r="C96" t="str">
        <f t="shared" ca="1" si="40"/>
        <v>OMRH</v>
      </c>
      <c r="D96" t="str">
        <f t="shared" ca="1" si="41"/>
        <v>Oldman River Hydro Facility</v>
      </c>
      <c r="E96" s="51">
        <v>1280.8723</v>
      </c>
      <c r="F96" s="51">
        <v>1190.4326000000001</v>
      </c>
      <c r="G96" s="51">
        <v>1414.9675</v>
      </c>
      <c r="H96" s="51">
        <v>5081.7893999999997</v>
      </c>
      <c r="I96" s="51">
        <v>12157.465</v>
      </c>
      <c r="J96" s="51">
        <v>19176.030999999999</v>
      </c>
      <c r="K96" s="51">
        <v>20560.330900000001</v>
      </c>
      <c r="L96" s="51">
        <v>20690.3629</v>
      </c>
      <c r="M96" s="51">
        <v>11958.6147</v>
      </c>
      <c r="N96" s="51">
        <v>7274.0938999999998</v>
      </c>
      <c r="O96" s="51">
        <v>6317.8374999999996</v>
      </c>
      <c r="P96" s="51">
        <v>2695.7809000000002</v>
      </c>
      <c r="Q96" s="32">
        <v>119087.58</v>
      </c>
      <c r="R96" s="32">
        <v>62989.21</v>
      </c>
      <c r="S96" s="32">
        <v>61214.29</v>
      </c>
      <c r="T96" s="32">
        <v>154049.48000000001</v>
      </c>
      <c r="U96" s="32">
        <v>370804.54</v>
      </c>
      <c r="V96" s="32">
        <v>622037.98</v>
      </c>
      <c r="W96" s="32">
        <v>831901.26</v>
      </c>
      <c r="X96" s="32">
        <v>687928.29</v>
      </c>
      <c r="Y96" s="32">
        <v>921083.57</v>
      </c>
      <c r="Z96" s="32">
        <v>244033.96</v>
      </c>
      <c r="AA96" s="32">
        <v>326363.88</v>
      </c>
      <c r="AB96" s="32">
        <v>154693.98000000001</v>
      </c>
      <c r="AC96" s="2">
        <v>2.09</v>
      </c>
      <c r="AD96" s="2">
        <v>2.09</v>
      </c>
      <c r="AE96" s="2">
        <v>2.09</v>
      </c>
      <c r="AF96" s="2">
        <v>2.09</v>
      </c>
      <c r="AG96" s="2">
        <v>2.09</v>
      </c>
      <c r="AH96" s="2">
        <v>2.09</v>
      </c>
      <c r="AI96" s="2">
        <v>2.09</v>
      </c>
      <c r="AJ96" s="2">
        <v>2.09</v>
      </c>
      <c r="AK96" s="2">
        <v>2.09</v>
      </c>
      <c r="AL96" s="2">
        <v>2.09</v>
      </c>
      <c r="AM96" s="2">
        <v>2.09</v>
      </c>
      <c r="AN96" s="2">
        <v>2.09</v>
      </c>
      <c r="AO96" s="33">
        <v>2488.9299999999998</v>
      </c>
      <c r="AP96" s="33">
        <v>1316.47</v>
      </c>
      <c r="AQ96" s="33">
        <v>1279.3800000000001</v>
      </c>
      <c r="AR96" s="33">
        <v>3219.63</v>
      </c>
      <c r="AS96" s="33">
        <v>7749.81</v>
      </c>
      <c r="AT96" s="33">
        <v>13000.59</v>
      </c>
      <c r="AU96" s="33">
        <v>17386.740000000002</v>
      </c>
      <c r="AV96" s="33">
        <v>14377.7</v>
      </c>
      <c r="AW96" s="33">
        <v>19250.650000000001</v>
      </c>
      <c r="AX96" s="33">
        <v>5100.3100000000004</v>
      </c>
      <c r="AY96" s="33">
        <v>6821.01</v>
      </c>
      <c r="AZ96" s="33">
        <v>3233.1</v>
      </c>
      <c r="BA96" s="31">
        <f t="shared" si="27"/>
        <v>-35.729999999999997</v>
      </c>
      <c r="BB96" s="31">
        <f t="shared" si="27"/>
        <v>-18.899999999999999</v>
      </c>
      <c r="BC96" s="31">
        <f t="shared" si="27"/>
        <v>-18.36</v>
      </c>
      <c r="BD96" s="31">
        <f t="shared" si="27"/>
        <v>-61.62</v>
      </c>
      <c r="BE96" s="31">
        <f t="shared" si="27"/>
        <v>-148.32</v>
      </c>
      <c r="BF96" s="31">
        <f t="shared" si="27"/>
        <v>-248.82</v>
      </c>
      <c r="BG96" s="31">
        <f t="shared" si="42"/>
        <v>0</v>
      </c>
      <c r="BH96" s="31">
        <f t="shared" si="42"/>
        <v>0</v>
      </c>
      <c r="BI96" s="31">
        <f t="shared" si="42"/>
        <v>0</v>
      </c>
      <c r="BJ96" s="31">
        <f t="shared" si="42"/>
        <v>-292.83999999999997</v>
      </c>
      <c r="BK96" s="31">
        <f t="shared" si="42"/>
        <v>-391.64</v>
      </c>
      <c r="BL96" s="31">
        <f t="shared" si="42"/>
        <v>-185.63</v>
      </c>
      <c r="BM96" s="6">
        <f t="shared" ca="1" si="45"/>
        <v>8.9999999999999998E-4</v>
      </c>
      <c r="BN96" s="6">
        <f t="shared" ca="1" si="45"/>
        <v>8.9999999999999998E-4</v>
      </c>
      <c r="BO96" s="6">
        <f t="shared" ca="1" si="45"/>
        <v>8.9999999999999998E-4</v>
      </c>
      <c r="BP96" s="6">
        <f t="shared" ca="1" si="45"/>
        <v>8.9999999999999998E-4</v>
      </c>
      <c r="BQ96" s="6">
        <f t="shared" ca="1" si="45"/>
        <v>8.9999999999999998E-4</v>
      </c>
      <c r="BR96" s="6">
        <f t="shared" ca="1" si="45"/>
        <v>8.9999999999999998E-4</v>
      </c>
      <c r="BS96" s="6">
        <f t="shared" ca="1" si="45"/>
        <v>8.9999999999999998E-4</v>
      </c>
      <c r="BT96" s="6">
        <f t="shared" ca="1" si="45"/>
        <v>8.9999999999999998E-4</v>
      </c>
      <c r="BU96" s="6">
        <f t="shared" ca="1" si="45"/>
        <v>8.9999999999999998E-4</v>
      </c>
      <c r="BV96" s="6">
        <f t="shared" ca="1" si="45"/>
        <v>8.9999999999999998E-4</v>
      </c>
      <c r="BW96" s="6">
        <f t="shared" ca="1" si="45"/>
        <v>8.9999999999999998E-4</v>
      </c>
      <c r="BX96" s="6">
        <f t="shared" ca="1" si="45"/>
        <v>8.9999999999999998E-4</v>
      </c>
      <c r="BY96" s="31">
        <f t="shared" ca="1" si="49"/>
        <v>107.18</v>
      </c>
      <c r="BZ96" s="31">
        <f t="shared" ca="1" si="49"/>
        <v>56.69</v>
      </c>
      <c r="CA96" s="31">
        <f t="shared" ca="1" si="49"/>
        <v>55.09</v>
      </c>
      <c r="CB96" s="31">
        <f t="shared" ca="1" si="49"/>
        <v>138.63999999999999</v>
      </c>
      <c r="CC96" s="31">
        <f t="shared" ca="1" si="49"/>
        <v>333.72</v>
      </c>
      <c r="CD96" s="31">
        <f t="shared" ca="1" si="49"/>
        <v>559.83000000000004</v>
      </c>
      <c r="CE96" s="31">
        <f t="shared" ca="1" si="49"/>
        <v>748.71</v>
      </c>
      <c r="CF96" s="31">
        <f t="shared" ca="1" si="49"/>
        <v>619.14</v>
      </c>
      <c r="CG96" s="31">
        <f t="shared" ca="1" si="49"/>
        <v>828.98</v>
      </c>
      <c r="CH96" s="31">
        <f t="shared" ca="1" si="49"/>
        <v>219.63</v>
      </c>
      <c r="CI96" s="31">
        <f t="shared" ca="1" si="49"/>
        <v>293.73</v>
      </c>
      <c r="CJ96" s="31">
        <f t="shared" ca="1" si="49"/>
        <v>139.22</v>
      </c>
      <c r="CK96" s="32">
        <f t="shared" ca="1" si="28"/>
        <v>297.72000000000003</v>
      </c>
      <c r="CL96" s="32">
        <f t="shared" ca="1" si="28"/>
        <v>157.47</v>
      </c>
      <c r="CM96" s="32">
        <f t="shared" ca="1" si="28"/>
        <v>153.04</v>
      </c>
      <c r="CN96" s="32">
        <f t="shared" ca="1" si="28"/>
        <v>385.12</v>
      </c>
      <c r="CO96" s="32">
        <f t="shared" ca="1" si="28"/>
        <v>927.01</v>
      </c>
      <c r="CP96" s="32">
        <f t="shared" ca="1" si="28"/>
        <v>1555.09</v>
      </c>
      <c r="CQ96" s="32">
        <f t="shared" ca="1" si="43"/>
        <v>2079.75</v>
      </c>
      <c r="CR96" s="32">
        <f t="shared" ca="1" si="43"/>
        <v>1719.82</v>
      </c>
      <c r="CS96" s="32">
        <f t="shared" ca="1" si="43"/>
        <v>2302.71</v>
      </c>
      <c r="CT96" s="32">
        <f t="shared" ca="1" si="43"/>
        <v>610.08000000000004</v>
      </c>
      <c r="CU96" s="32">
        <f t="shared" ca="1" si="43"/>
        <v>815.91</v>
      </c>
      <c r="CV96" s="32">
        <f t="shared" ca="1" si="43"/>
        <v>386.73</v>
      </c>
      <c r="CW96" s="31">
        <f t="shared" ca="1" si="50"/>
        <v>-2048.2999999999997</v>
      </c>
      <c r="CX96" s="31">
        <f t="shared" ca="1" si="50"/>
        <v>-1083.4099999999999</v>
      </c>
      <c r="CY96" s="31">
        <f t="shared" ca="1" si="50"/>
        <v>-1052.8900000000001</v>
      </c>
      <c r="CZ96" s="31">
        <f t="shared" ca="1" si="50"/>
        <v>-2634.25</v>
      </c>
      <c r="DA96" s="31">
        <f t="shared" ca="1" si="50"/>
        <v>-6340.76</v>
      </c>
      <c r="DB96" s="31">
        <f t="shared" ca="1" si="50"/>
        <v>-10636.85</v>
      </c>
      <c r="DC96" s="31">
        <f t="shared" ca="1" si="44"/>
        <v>-14558.280000000002</v>
      </c>
      <c r="DD96" s="31">
        <f t="shared" ca="1" si="44"/>
        <v>-12038.740000000002</v>
      </c>
      <c r="DE96" s="31">
        <f t="shared" ca="1" si="44"/>
        <v>-16118.960000000001</v>
      </c>
      <c r="DF96" s="31">
        <f t="shared" ca="1" si="44"/>
        <v>-3977.76</v>
      </c>
      <c r="DG96" s="31">
        <f t="shared" ca="1" si="44"/>
        <v>-5319.7300000000005</v>
      </c>
      <c r="DH96" s="31">
        <f t="shared" ca="1" si="44"/>
        <v>-2521.5199999999995</v>
      </c>
      <c r="DI96" s="32">
        <f t="shared" ca="1" si="36"/>
        <v>-102.42</v>
      </c>
      <c r="DJ96" s="32">
        <f t="shared" ca="1" si="36"/>
        <v>-54.17</v>
      </c>
      <c r="DK96" s="32">
        <f t="shared" ca="1" si="36"/>
        <v>-52.64</v>
      </c>
      <c r="DL96" s="32">
        <f t="shared" ca="1" si="36"/>
        <v>-131.71</v>
      </c>
      <c r="DM96" s="32">
        <f t="shared" ca="1" si="36"/>
        <v>-317.04000000000002</v>
      </c>
      <c r="DN96" s="32">
        <f t="shared" ca="1" si="36"/>
        <v>-531.84</v>
      </c>
      <c r="DO96" s="32">
        <f t="shared" ca="1" si="46"/>
        <v>-727.91</v>
      </c>
      <c r="DP96" s="32">
        <f t="shared" ca="1" si="46"/>
        <v>-601.94000000000005</v>
      </c>
      <c r="DQ96" s="32">
        <f t="shared" ca="1" si="46"/>
        <v>-805.95</v>
      </c>
      <c r="DR96" s="32">
        <f t="shared" ca="1" si="46"/>
        <v>-198.89</v>
      </c>
      <c r="DS96" s="32">
        <f t="shared" ca="1" si="46"/>
        <v>-265.99</v>
      </c>
      <c r="DT96" s="32">
        <f t="shared" ca="1" si="46"/>
        <v>-126.08</v>
      </c>
      <c r="DU96" s="31">
        <f t="shared" ca="1" si="37"/>
        <v>-659.9</v>
      </c>
      <c r="DV96" s="31">
        <f t="shared" ca="1" si="37"/>
        <v>-346.51</v>
      </c>
      <c r="DW96" s="31">
        <f t="shared" ca="1" si="37"/>
        <v>-334.53</v>
      </c>
      <c r="DX96" s="31">
        <f t="shared" ca="1" si="37"/>
        <v>-831.93</v>
      </c>
      <c r="DY96" s="31">
        <f t="shared" ca="1" si="37"/>
        <v>-1992.08</v>
      </c>
      <c r="DZ96" s="31">
        <f t="shared" ca="1" si="37"/>
        <v>-3323.71</v>
      </c>
      <c r="EA96" s="31">
        <f t="shared" ca="1" si="47"/>
        <v>-4525.12</v>
      </c>
      <c r="EB96" s="31">
        <f t="shared" ca="1" si="47"/>
        <v>-3721.52</v>
      </c>
      <c r="EC96" s="31">
        <f t="shared" ca="1" si="47"/>
        <v>-4955.46</v>
      </c>
      <c r="ED96" s="31">
        <f t="shared" ca="1" si="47"/>
        <v>-1216.3499999999999</v>
      </c>
      <c r="EE96" s="31">
        <f t="shared" ca="1" si="47"/>
        <v>-1617.67</v>
      </c>
      <c r="EF96" s="31">
        <f t="shared" ca="1" si="47"/>
        <v>-762.62</v>
      </c>
      <c r="EG96" s="32">
        <f t="shared" ca="1" si="38"/>
        <v>-2810.62</v>
      </c>
      <c r="EH96" s="32">
        <f t="shared" ca="1" si="38"/>
        <v>-1484.09</v>
      </c>
      <c r="EI96" s="32">
        <f t="shared" ca="1" si="38"/>
        <v>-1440.0600000000002</v>
      </c>
      <c r="EJ96" s="32">
        <f t="shared" ca="1" si="38"/>
        <v>-3597.89</v>
      </c>
      <c r="EK96" s="32">
        <f t="shared" ca="1" si="38"/>
        <v>-8649.880000000001</v>
      </c>
      <c r="EL96" s="32">
        <f t="shared" ca="1" si="38"/>
        <v>-14492.400000000001</v>
      </c>
      <c r="EM96" s="32">
        <f t="shared" ca="1" si="48"/>
        <v>-19811.310000000001</v>
      </c>
      <c r="EN96" s="32">
        <f t="shared" ca="1" si="48"/>
        <v>-16362.200000000003</v>
      </c>
      <c r="EO96" s="32">
        <f t="shared" ca="1" si="48"/>
        <v>-21880.37</v>
      </c>
      <c r="EP96" s="32">
        <f t="shared" ca="1" si="48"/>
        <v>-5393</v>
      </c>
      <c r="EQ96" s="32">
        <f t="shared" ca="1" si="48"/>
        <v>-7203.39</v>
      </c>
      <c r="ER96" s="32">
        <f t="shared" ca="1" si="48"/>
        <v>-3410.2199999999993</v>
      </c>
    </row>
    <row r="97" spans="1:148">
      <c r="A97" t="s">
        <v>463</v>
      </c>
      <c r="B97" s="1" t="s">
        <v>50</v>
      </c>
      <c r="C97" t="str">
        <f t="shared" ca="1" si="40"/>
        <v>PH1</v>
      </c>
      <c r="D97" t="str">
        <f t="shared" ca="1" si="41"/>
        <v>Poplar Hill #1</v>
      </c>
      <c r="E97" s="51">
        <v>2770.9079999999999</v>
      </c>
      <c r="F97" s="51">
        <v>3130.5680000000002</v>
      </c>
      <c r="G97" s="51">
        <v>5732.3</v>
      </c>
      <c r="H97" s="51">
        <v>3103.24</v>
      </c>
      <c r="I97" s="51">
        <v>2132.5920000000001</v>
      </c>
      <c r="J97" s="51">
        <v>775.82399999999996</v>
      </c>
      <c r="K97" s="51">
        <v>1670.3679999999999</v>
      </c>
      <c r="L97" s="51">
        <v>2034.8440000000001</v>
      </c>
      <c r="M97" s="51">
        <v>1237.768</v>
      </c>
      <c r="N97" s="51">
        <v>585.08799999999997</v>
      </c>
      <c r="O97" s="51">
        <v>15.875999999999999</v>
      </c>
      <c r="P97" s="51">
        <v>741.32799999999997</v>
      </c>
      <c r="Q97" s="32">
        <v>476127.56</v>
      </c>
      <c r="R97" s="32">
        <v>152108.09</v>
      </c>
      <c r="S97" s="32">
        <v>244587.08</v>
      </c>
      <c r="T97" s="32">
        <v>141766.37</v>
      </c>
      <c r="U97" s="32">
        <v>87042.559999999998</v>
      </c>
      <c r="V97" s="32">
        <v>21726.51</v>
      </c>
      <c r="W97" s="32">
        <v>78000.89</v>
      </c>
      <c r="X97" s="32">
        <v>97287.67</v>
      </c>
      <c r="Y97" s="32">
        <v>415695.51</v>
      </c>
      <c r="Z97" s="32">
        <v>23365.040000000001</v>
      </c>
      <c r="AA97" s="32">
        <v>647.95000000000005</v>
      </c>
      <c r="AB97" s="32">
        <v>41203.65</v>
      </c>
      <c r="AC97" s="2">
        <v>-4.8099999999999996</v>
      </c>
      <c r="AD97" s="2">
        <v>-4.8099999999999996</v>
      </c>
      <c r="AE97" s="2">
        <v>-4.8099999999999996</v>
      </c>
      <c r="AF97" s="2">
        <v>-4.8099999999999996</v>
      </c>
      <c r="AG97" s="2">
        <v>-4.8099999999999996</v>
      </c>
      <c r="AH97" s="2">
        <v>-4.8099999999999996</v>
      </c>
      <c r="AI97" s="2">
        <v>-4.8099999999999996</v>
      </c>
      <c r="AJ97" s="2">
        <v>-4.8099999999999996</v>
      </c>
      <c r="AK97" s="2">
        <v>-4.8099999999999996</v>
      </c>
      <c r="AL97" s="2">
        <v>-4.8099999999999996</v>
      </c>
      <c r="AM97" s="2">
        <v>-4.8099999999999996</v>
      </c>
      <c r="AN97" s="2">
        <v>-4.8099999999999996</v>
      </c>
      <c r="AO97" s="33">
        <v>-22901.74</v>
      </c>
      <c r="AP97" s="33">
        <v>-7316.4</v>
      </c>
      <c r="AQ97" s="33">
        <v>-11764.64</v>
      </c>
      <c r="AR97" s="33">
        <v>-6818.96</v>
      </c>
      <c r="AS97" s="33">
        <v>-4186.75</v>
      </c>
      <c r="AT97" s="33">
        <v>-1045.04</v>
      </c>
      <c r="AU97" s="33">
        <v>-3751.84</v>
      </c>
      <c r="AV97" s="33">
        <v>-4679.54</v>
      </c>
      <c r="AW97" s="33">
        <v>-19994.95</v>
      </c>
      <c r="AX97" s="33">
        <v>-1123.8599999999999</v>
      </c>
      <c r="AY97" s="33">
        <v>-31.17</v>
      </c>
      <c r="AZ97" s="33">
        <v>-1981.9</v>
      </c>
      <c r="BA97" s="31">
        <f t="shared" si="27"/>
        <v>-142.84</v>
      </c>
      <c r="BB97" s="31">
        <f t="shared" si="27"/>
        <v>-45.63</v>
      </c>
      <c r="BC97" s="31">
        <f t="shared" si="27"/>
        <v>-73.38</v>
      </c>
      <c r="BD97" s="31">
        <f t="shared" si="27"/>
        <v>-56.71</v>
      </c>
      <c r="BE97" s="31">
        <f t="shared" si="27"/>
        <v>-34.82</v>
      </c>
      <c r="BF97" s="31">
        <f t="shared" si="27"/>
        <v>-8.69</v>
      </c>
      <c r="BG97" s="31">
        <f t="shared" si="42"/>
        <v>0</v>
      </c>
      <c r="BH97" s="31">
        <f t="shared" si="42"/>
        <v>0</v>
      </c>
      <c r="BI97" s="31">
        <f t="shared" si="42"/>
        <v>0</v>
      </c>
      <c r="BJ97" s="31">
        <f t="shared" si="42"/>
        <v>-28.04</v>
      </c>
      <c r="BK97" s="31">
        <f t="shared" si="42"/>
        <v>-0.78</v>
      </c>
      <c r="BL97" s="31">
        <f t="shared" si="42"/>
        <v>-49.44</v>
      </c>
      <c r="BM97" s="6">
        <f t="shared" ca="1" si="45"/>
        <v>-0.12</v>
      </c>
      <c r="BN97" s="6">
        <f t="shared" ca="1" si="45"/>
        <v>-0.12</v>
      </c>
      <c r="BO97" s="6">
        <f t="shared" ca="1" si="45"/>
        <v>-0.12</v>
      </c>
      <c r="BP97" s="6">
        <f t="shared" ca="1" si="45"/>
        <v>-0.12</v>
      </c>
      <c r="BQ97" s="6">
        <f t="shared" ca="1" si="45"/>
        <v>-0.12</v>
      </c>
      <c r="BR97" s="6">
        <f t="shared" ca="1" si="45"/>
        <v>-0.12</v>
      </c>
      <c r="BS97" s="6">
        <f t="shared" ca="1" si="45"/>
        <v>-0.12</v>
      </c>
      <c r="BT97" s="6">
        <f t="shared" ca="1" si="45"/>
        <v>-0.12</v>
      </c>
      <c r="BU97" s="6">
        <f t="shared" ca="1" si="45"/>
        <v>-0.12</v>
      </c>
      <c r="BV97" s="6">
        <f t="shared" ca="1" si="45"/>
        <v>-0.12</v>
      </c>
      <c r="BW97" s="6">
        <f t="shared" ca="1" si="45"/>
        <v>-0.12</v>
      </c>
      <c r="BX97" s="6">
        <f t="shared" ca="1" si="45"/>
        <v>-0.12</v>
      </c>
      <c r="BY97" s="31">
        <f t="shared" ca="1" si="49"/>
        <v>-57135.31</v>
      </c>
      <c r="BZ97" s="31">
        <f t="shared" ca="1" si="49"/>
        <v>-18252.97</v>
      </c>
      <c r="CA97" s="31">
        <f t="shared" ca="1" si="49"/>
        <v>-29350.45</v>
      </c>
      <c r="CB97" s="31">
        <f t="shared" ca="1" si="49"/>
        <v>-17011.96</v>
      </c>
      <c r="CC97" s="31">
        <f t="shared" ca="1" si="49"/>
        <v>-10445.11</v>
      </c>
      <c r="CD97" s="31">
        <f t="shared" ca="1" si="49"/>
        <v>-2607.1799999999998</v>
      </c>
      <c r="CE97" s="31">
        <f t="shared" ca="1" si="49"/>
        <v>-9360.11</v>
      </c>
      <c r="CF97" s="31">
        <f t="shared" ca="1" si="49"/>
        <v>-11674.52</v>
      </c>
      <c r="CG97" s="31">
        <f t="shared" ca="1" si="49"/>
        <v>-49883.46</v>
      </c>
      <c r="CH97" s="31">
        <f t="shared" ca="1" si="49"/>
        <v>-2803.8</v>
      </c>
      <c r="CI97" s="31">
        <f t="shared" ca="1" si="49"/>
        <v>-77.75</v>
      </c>
      <c r="CJ97" s="31">
        <f t="shared" ca="1" si="49"/>
        <v>-4944.4399999999996</v>
      </c>
      <c r="CK97" s="32">
        <f t="shared" ca="1" si="28"/>
        <v>1190.32</v>
      </c>
      <c r="CL97" s="32">
        <f t="shared" ca="1" si="28"/>
        <v>380.27</v>
      </c>
      <c r="CM97" s="32">
        <f t="shared" ca="1" si="28"/>
        <v>611.47</v>
      </c>
      <c r="CN97" s="32">
        <f t="shared" ca="1" si="28"/>
        <v>354.42</v>
      </c>
      <c r="CO97" s="32">
        <f t="shared" ca="1" si="28"/>
        <v>217.61</v>
      </c>
      <c r="CP97" s="32">
        <f t="shared" ca="1" si="28"/>
        <v>54.32</v>
      </c>
      <c r="CQ97" s="32">
        <f t="shared" ca="1" si="43"/>
        <v>195</v>
      </c>
      <c r="CR97" s="32">
        <f t="shared" ca="1" si="43"/>
        <v>243.22</v>
      </c>
      <c r="CS97" s="32">
        <f t="shared" ca="1" si="43"/>
        <v>1039.24</v>
      </c>
      <c r="CT97" s="32">
        <f t="shared" ca="1" si="43"/>
        <v>58.41</v>
      </c>
      <c r="CU97" s="32">
        <f t="shared" ca="1" si="43"/>
        <v>1.62</v>
      </c>
      <c r="CV97" s="32">
        <f t="shared" ca="1" si="43"/>
        <v>103.01</v>
      </c>
      <c r="CW97" s="31">
        <f t="shared" ca="1" si="50"/>
        <v>-32900.410000000003</v>
      </c>
      <c r="CX97" s="31">
        <f t="shared" ca="1" si="50"/>
        <v>-10510.670000000002</v>
      </c>
      <c r="CY97" s="31">
        <f t="shared" ca="1" si="50"/>
        <v>-16900.96</v>
      </c>
      <c r="CZ97" s="31">
        <f t="shared" ca="1" si="50"/>
        <v>-9781.8700000000026</v>
      </c>
      <c r="DA97" s="31">
        <f t="shared" ca="1" si="50"/>
        <v>-6005.93</v>
      </c>
      <c r="DB97" s="31">
        <f t="shared" ca="1" si="50"/>
        <v>-1499.1299999999997</v>
      </c>
      <c r="DC97" s="31">
        <f t="shared" ca="1" si="44"/>
        <v>-5413.27</v>
      </c>
      <c r="DD97" s="31">
        <f t="shared" ca="1" si="44"/>
        <v>-6751.7600000000011</v>
      </c>
      <c r="DE97" s="31">
        <f t="shared" ca="1" si="44"/>
        <v>-28849.27</v>
      </c>
      <c r="DF97" s="31">
        <f t="shared" ca="1" si="44"/>
        <v>-1593.4900000000005</v>
      </c>
      <c r="DG97" s="31">
        <f t="shared" ca="1" si="44"/>
        <v>-44.179999999999993</v>
      </c>
      <c r="DH97" s="31">
        <f t="shared" ca="1" si="44"/>
        <v>-2810.0899999999992</v>
      </c>
      <c r="DI97" s="32">
        <f t="shared" ca="1" si="36"/>
        <v>-1645.02</v>
      </c>
      <c r="DJ97" s="32">
        <f t="shared" ca="1" si="36"/>
        <v>-525.53</v>
      </c>
      <c r="DK97" s="32">
        <f t="shared" ca="1" si="36"/>
        <v>-845.05</v>
      </c>
      <c r="DL97" s="32">
        <f t="shared" ca="1" si="36"/>
        <v>-489.09</v>
      </c>
      <c r="DM97" s="32">
        <f t="shared" ca="1" si="36"/>
        <v>-300.3</v>
      </c>
      <c r="DN97" s="32">
        <f t="shared" ca="1" si="36"/>
        <v>-74.959999999999994</v>
      </c>
      <c r="DO97" s="32">
        <f t="shared" ca="1" si="46"/>
        <v>-270.66000000000003</v>
      </c>
      <c r="DP97" s="32">
        <f t="shared" ca="1" si="46"/>
        <v>-337.59</v>
      </c>
      <c r="DQ97" s="32">
        <f t="shared" ca="1" si="46"/>
        <v>-1442.46</v>
      </c>
      <c r="DR97" s="32">
        <f t="shared" ca="1" si="46"/>
        <v>-79.67</v>
      </c>
      <c r="DS97" s="32">
        <f t="shared" ca="1" si="46"/>
        <v>-2.21</v>
      </c>
      <c r="DT97" s="32">
        <f t="shared" ca="1" si="46"/>
        <v>-140.5</v>
      </c>
      <c r="DU97" s="31">
        <f t="shared" ca="1" si="37"/>
        <v>-10599.53</v>
      </c>
      <c r="DV97" s="31">
        <f t="shared" ca="1" si="37"/>
        <v>-3361.68</v>
      </c>
      <c r="DW97" s="31">
        <f t="shared" ca="1" si="37"/>
        <v>-5369.86</v>
      </c>
      <c r="DX97" s="31">
        <f t="shared" ca="1" si="37"/>
        <v>-3089.25</v>
      </c>
      <c r="DY97" s="31">
        <f t="shared" ca="1" si="37"/>
        <v>-1886.88</v>
      </c>
      <c r="DZ97" s="31">
        <f t="shared" ca="1" si="37"/>
        <v>-468.44</v>
      </c>
      <c r="EA97" s="31">
        <f t="shared" ca="1" si="47"/>
        <v>-1682.59</v>
      </c>
      <c r="EB97" s="31">
        <f t="shared" ca="1" si="47"/>
        <v>-2087.17</v>
      </c>
      <c r="EC97" s="31">
        <f t="shared" ca="1" si="47"/>
        <v>-8869.14</v>
      </c>
      <c r="ED97" s="31">
        <f t="shared" ca="1" si="47"/>
        <v>-487.27</v>
      </c>
      <c r="EE97" s="31">
        <f t="shared" ca="1" si="47"/>
        <v>-13.43</v>
      </c>
      <c r="EF97" s="31">
        <f t="shared" ca="1" si="47"/>
        <v>-849.9</v>
      </c>
      <c r="EG97" s="32">
        <f t="shared" ca="1" si="38"/>
        <v>-45144.959999999999</v>
      </c>
      <c r="EH97" s="32">
        <f t="shared" ca="1" si="38"/>
        <v>-14397.880000000003</v>
      </c>
      <c r="EI97" s="32">
        <f t="shared" ca="1" si="38"/>
        <v>-23115.87</v>
      </c>
      <c r="EJ97" s="32">
        <f t="shared" ca="1" si="38"/>
        <v>-13360.210000000003</v>
      </c>
      <c r="EK97" s="32">
        <f t="shared" ca="1" si="38"/>
        <v>-8193.11</v>
      </c>
      <c r="EL97" s="32">
        <f t="shared" ca="1" si="38"/>
        <v>-2042.5299999999997</v>
      </c>
      <c r="EM97" s="32">
        <f t="shared" ca="1" si="48"/>
        <v>-7366.52</v>
      </c>
      <c r="EN97" s="32">
        <f t="shared" ca="1" si="48"/>
        <v>-9176.52</v>
      </c>
      <c r="EO97" s="32">
        <f t="shared" ca="1" si="48"/>
        <v>-39160.869999999995</v>
      </c>
      <c r="EP97" s="32">
        <f t="shared" ca="1" si="48"/>
        <v>-2160.4300000000003</v>
      </c>
      <c r="EQ97" s="32">
        <f t="shared" ca="1" si="48"/>
        <v>-59.819999999999993</v>
      </c>
      <c r="ER97" s="32">
        <f t="shared" ca="1" si="48"/>
        <v>-3800.4899999999993</v>
      </c>
    </row>
    <row r="98" spans="1:148">
      <c r="A98" t="s">
        <v>509</v>
      </c>
      <c r="B98" s="1" t="s">
        <v>56</v>
      </c>
      <c r="C98" t="str">
        <f t="shared" ca="1" si="40"/>
        <v>PKNE</v>
      </c>
      <c r="D98" t="str">
        <f t="shared" ca="1" si="41"/>
        <v>Cowley Ridge Phase 1 Wind Facility</v>
      </c>
      <c r="O98" s="51">
        <v>4693.3178699999999</v>
      </c>
      <c r="P98" s="51">
        <v>2383.0512990000002</v>
      </c>
      <c r="Q98" s="32"/>
      <c r="R98" s="32"/>
      <c r="S98" s="32"/>
      <c r="T98" s="32"/>
      <c r="U98" s="32"/>
      <c r="V98" s="32"/>
      <c r="W98" s="32"/>
      <c r="X98" s="32"/>
      <c r="Y98" s="32"/>
      <c r="Z98" s="32"/>
      <c r="AA98" s="32">
        <v>230364.79999999999</v>
      </c>
      <c r="AB98" s="32">
        <v>92371.13</v>
      </c>
      <c r="AM98" s="2">
        <v>3.83</v>
      </c>
      <c r="AN98" s="2">
        <v>3.83</v>
      </c>
      <c r="AO98" s="33"/>
      <c r="AP98" s="33"/>
      <c r="AQ98" s="33"/>
      <c r="AR98" s="33"/>
      <c r="AS98" s="33"/>
      <c r="AT98" s="33"/>
      <c r="AU98" s="33"/>
      <c r="AV98" s="33"/>
      <c r="AW98" s="33"/>
      <c r="AX98" s="33"/>
      <c r="AY98" s="33">
        <v>8822.9699999999993</v>
      </c>
      <c r="AZ98" s="33">
        <v>3537.81</v>
      </c>
      <c r="BA98" s="31">
        <f t="shared" si="27"/>
        <v>0</v>
      </c>
      <c r="BB98" s="31">
        <f t="shared" si="27"/>
        <v>0</v>
      </c>
      <c r="BC98" s="31">
        <f t="shared" si="27"/>
        <v>0</v>
      </c>
      <c r="BD98" s="31">
        <f t="shared" si="27"/>
        <v>0</v>
      </c>
      <c r="BE98" s="31">
        <f t="shared" si="27"/>
        <v>0</v>
      </c>
      <c r="BF98" s="31">
        <f t="shared" si="27"/>
        <v>0</v>
      </c>
      <c r="BG98" s="31">
        <f t="shared" si="42"/>
        <v>0</v>
      </c>
      <c r="BH98" s="31">
        <f t="shared" si="42"/>
        <v>0</v>
      </c>
      <c r="BI98" s="31">
        <f t="shared" si="42"/>
        <v>0</v>
      </c>
      <c r="BJ98" s="31">
        <f t="shared" si="42"/>
        <v>0</v>
      </c>
      <c r="BK98" s="31">
        <f t="shared" si="42"/>
        <v>-276.44</v>
      </c>
      <c r="BL98" s="31">
        <f t="shared" si="42"/>
        <v>-110.85</v>
      </c>
      <c r="BM98" s="6">
        <f t="shared" ca="1" si="45"/>
        <v>0.12</v>
      </c>
      <c r="BN98" s="6">
        <f t="shared" ca="1" si="45"/>
        <v>0.12</v>
      </c>
      <c r="BO98" s="6">
        <f t="shared" ca="1" si="45"/>
        <v>0.12</v>
      </c>
      <c r="BP98" s="6">
        <f t="shared" ca="1" si="45"/>
        <v>0.12</v>
      </c>
      <c r="BQ98" s="6">
        <f t="shared" ca="1" si="45"/>
        <v>0.12</v>
      </c>
      <c r="BR98" s="6">
        <f t="shared" ca="1" si="45"/>
        <v>0.12</v>
      </c>
      <c r="BS98" s="6">
        <f t="shared" ca="1" si="45"/>
        <v>0.12</v>
      </c>
      <c r="BT98" s="6">
        <f t="shared" ca="1" si="45"/>
        <v>0.12</v>
      </c>
      <c r="BU98" s="6">
        <f t="shared" ca="1" si="45"/>
        <v>0.12</v>
      </c>
      <c r="BV98" s="6">
        <f t="shared" ca="1" si="45"/>
        <v>0.12</v>
      </c>
      <c r="BW98" s="6">
        <f t="shared" ca="1" si="45"/>
        <v>0.12</v>
      </c>
      <c r="BX98" s="6">
        <f t="shared" ca="1" si="45"/>
        <v>0.12</v>
      </c>
      <c r="BY98" s="31">
        <f t="shared" ca="1" si="49"/>
        <v>0</v>
      </c>
      <c r="BZ98" s="31">
        <f t="shared" ca="1" si="49"/>
        <v>0</v>
      </c>
      <c r="CA98" s="31">
        <f t="shared" ca="1" si="49"/>
        <v>0</v>
      </c>
      <c r="CB98" s="31">
        <f t="shared" ca="1" si="49"/>
        <v>0</v>
      </c>
      <c r="CC98" s="31">
        <f t="shared" ca="1" si="49"/>
        <v>0</v>
      </c>
      <c r="CD98" s="31">
        <f t="shared" ca="1" si="49"/>
        <v>0</v>
      </c>
      <c r="CE98" s="31">
        <f t="shared" ca="1" si="49"/>
        <v>0</v>
      </c>
      <c r="CF98" s="31">
        <f t="shared" ca="1" si="49"/>
        <v>0</v>
      </c>
      <c r="CG98" s="31">
        <f t="shared" ca="1" si="49"/>
        <v>0</v>
      </c>
      <c r="CH98" s="31">
        <f t="shared" ca="1" si="49"/>
        <v>0</v>
      </c>
      <c r="CI98" s="31">
        <f t="shared" ca="1" si="49"/>
        <v>27643.78</v>
      </c>
      <c r="CJ98" s="31">
        <f t="shared" ca="1" si="49"/>
        <v>11084.54</v>
      </c>
      <c r="CK98" s="32">
        <f t="shared" ca="1" si="28"/>
        <v>0</v>
      </c>
      <c r="CL98" s="32">
        <f t="shared" ca="1" si="28"/>
        <v>0</v>
      </c>
      <c r="CM98" s="32">
        <f t="shared" ca="1" si="28"/>
        <v>0</v>
      </c>
      <c r="CN98" s="32">
        <f t="shared" ca="1" si="28"/>
        <v>0</v>
      </c>
      <c r="CO98" s="32">
        <f t="shared" ca="1" si="28"/>
        <v>0</v>
      </c>
      <c r="CP98" s="32">
        <f t="shared" ca="1" si="28"/>
        <v>0</v>
      </c>
      <c r="CQ98" s="32">
        <f t="shared" ca="1" si="43"/>
        <v>0</v>
      </c>
      <c r="CR98" s="32">
        <f t="shared" ca="1" si="43"/>
        <v>0</v>
      </c>
      <c r="CS98" s="32">
        <f t="shared" ca="1" si="43"/>
        <v>0</v>
      </c>
      <c r="CT98" s="32">
        <f t="shared" ca="1" si="43"/>
        <v>0</v>
      </c>
      <c r="CU98" s="32">
        <f t="shared" ca="1" si="43"/>
        <v>575.91</v>
      </c>
      <c r="CV98" s="32">
        <f t="shared" ca="1" si="43"/>
        <v>230.93</v>
      </c>
      <c r="CW98" s="31">
        <f t="shared" ca="1" si="50"/>
        <v>0</v>
      </c>
      <c r="CX98" s="31">
        <f t="shared" ca="1" si="50"/>
        <v>0</v>
      </c>
      <c r="CY98" s="31">
        <f t="shared" ca="1" si="50"/>
        <v>0</v>
      </c>
      <c r="CZ98" s="31">
        <f t="shared" ca="1" si="50"/>
        <v>0</v>
      </c>
      <c r="DA98" s="31">
        <f t="shared" ca="1" si="50"/>
        <v>0</v>
      </c>
      <c r="DB98" s="31">
        <f t="shared" ca="1" si="50"/>
        <v>0</v>
      </c>
      <c r="DC98" s="31">
        <f t="shared" ca="1" si="44"/>
        <v>0</v>
      </c>
      <c r="DD98" s="31">
        <f t="shared" ca="1" si="44"/>
        <v>0</v>
      </c>
      <c r="DE98" s="31">
        <f t="shared" ca="1" si="44"/>
        <v>0</v>
      </c>
      <c r="DF98" s="31">
        <f t="shared" ca="1" si="44"/>
        <v>0</v>
      </c>
      <c r="DG98" s="31">
        <f t="shared" ca="1" si="44"/>
        <v>19673.16</v>
      </c>
      <c r="DH98" s="31">
        <f t="shared" ca="1" si="44"/>
        <v>7888.510000000002</v>
      </c>
      <c r="DI98" s="32">
        <f t="shared" ca="1" si="36"/>
        <v>0</v>
      </c>
      <c r="DJ98" s="32">
        <f t="shared" ca="1" si="36"/>
        <v>0</v>
      </c>
      <c r="DK98" s="32">
        <f t="shared" ca="1" si="36"/>
        <v>0</v>
      </c>
      <c r="DL98" s="32">
        <f t="shared" ca="1" si="36"/>
        <v>0</v>
      </c>
      <c r="DM98" s="32">
        <f t="shared" ca="1" si="36"/>
        <v>0</v>
      </c>
      <c r="DN98" s="32">
        <f t="shared" ca="1" si="36"/>
        <v>0</v>
      </c>
      <c r="DO98" s="32">
        <f t="shared" ca="1" si="46"/>
        <v>0</v>
      </c>
      <c r="DP98" s="32">
        <f t="shared" ca="1" si="46"/>
        <v>0</v>
      </c>
      <c r="DQ98" s="32">
        <f t="shared" ca="1" si="46"/>
        <v>0</v>
      </c>
      <c r="DR98" s="32">
        <f t="shared" ca="1" si="46"/>
        <v>0</v>
      </c>
      <c r="DS98" s="32">
        <f t="shared" ca="1" si="46"/>
        <v>983.66</v>
      </c>
      <c r="DT98" s="32">
        <f t="shared" ca="1" si="46"/>
        <v>394.43</v>
      </c>
      <c r="DU98" s="31">
        <f t="shared" ca="1" si="37"/>
        <v>0</v>
      </c>
      <c r="DV98" s="31">
        <f t="shared" ca="1" si="37"/>
        <v>0</v>
      </c>
      <c r="DW98" s="31">
        <f t="shared" ca="1" si="37"/>
        <v>0</v>
      </c>
      <c r="DX98" s="31">
        <f t="shared" ca="1" si="37"/>
        <v>0</v>
      </c>
      <c r="DY98" s="31">
        <f t="shared" ca="1" si="37"/>
        <v>0</v>
      </c>
      <c r="DZ98" s="31">
        <f t="shared" ca="1" si="37"/>
        <v>0</v>
      </c>
      <c r="EA98" s="31">
        <f t="shared" ca="1" si="47"/>
        <v>0</v>
      </c>
      <c r="EB98" s="31">
        <f t="shared" ca="1" si="47"/>
        <v>0</v>
      </c>
      <c r="EC98" s="31">
        <f t="shared" ca="1" si="47"/>
        <v>0</v>
      </c>
      <c r="ED98" s="31">
        <f t="shared" ca="1" si="47"/>
        <v>0</v>
      </c>
      <c r="EE98" s="31">
        <f t="shared" ca="1" si="47"/>
        <v>5982.37</v>
      </c>
      <c r="EF98" s="31">
        <f t="shared" ca="1" si="47"/>
        <v>2385.83</v>
      </c>
      <c r="EG98" s="32">
        <f t="shared" ca="1" si="38"/>
        <v>0</v>
      </c>
      <c r="EH98" s="32">
        <f t="shared" ca="1" si="38"/>
        <v>0</v>
      </c>
      <c r="EI98" s="32">
        <f t="shared" ca="1" si="38"/>
        <v>0</v>
      </c>
      <c r="EJ98" s="32">
        <f t="shared" ca="1" si="38"/>
        <v>0</v>
      </c>
      <c r="EK98" s="32">
        <f t="shared" ca="1" si="38"/>
        <v>0</v>
      </c>
      <c r="EL98" s="32">
        <f t="shared" ca="1" si="38"/>
        <v>0</v>
      </c>
      <c r="EM98" s="32">
        <f t="shared" ca="1" si="48"/>
        <v>0</v>
      </c>
      <c r="EN98" s="32">
        <f t="shared" ca="1" si="48"/>
        <v>0</v>
      </c>
      <c r="EO98" s="32">
        <f t="shared" ca="1" si="48"/>
        <v>0</v>
      </c>
      <c r="EP98" s="32">
        <f t="shared" ca="1" si="48"/>
        <v>0</v>
      </c>
      <c r="EQ98" s="32">
        <f t="shared" ca="1" si="48"/>
        <v>26639.19</v>
      </c>
      <c r="ER98" s="32">
        <f t="shared" ca="1" si="48"/>
        <v>10668.770000000002</v>
      </c>
    </row>
    <row r="99" spans="1:148">
      <c r="A99" t="s">
        <v>436</v>
      </c>
      <c r="B99" s="1" t="s">
        <v>131</v>
      </c>
      <c r="C99" t="str">
        <f t="shared" ca="1" si="40"/>
        <v>POC</v>
      </c>
      <c r="D99" t="str">
        <f t="shared" ca="1" si="41"/>
        <v>Pocaterra Hydro Facility</v>
      </c>
      <c r="E99" s="51">
        <v>4519.8552</v>
      </c>
      <c r="F99" s="51">
        <v>3740.5527000000002</v>
      </c>
      <c r="G99" s="51">
        <v>2772.7103000000002</v>
      </c>
      <c r="H99" s="51">
        <v>1907.5508</v>
      </c>
      <c r="I99" s="51">
        <v>1456.1556</v>
      </c>
      <c r="J99" s="51">
        <v>118.3094</v>
      </c>
      <c r="K99" s="51">
        <v>441.39</v>
      </c>
      <c r="L99" s="51">
        <v>645.76946280000004</v>
      </c>
      <c r="M99" s="51">
        <v>1584.0613609</v>
      </c>
      <c r="N99" s="51">
        <v>2098.6020018999998</v>
      </c>
      <c r="O99" s="51">
        <v>2839.9284312</v>
      </c>
      <c r="P99" s="51">
        <v>4118.437817</v>
      </c>
      <c r="Q99" s="32">
        <v>589115.29</v>
      </c>
      <c r="R99" s="32">
        <v>218971.12</v>
      </c>
      <c r="S99" s="32">
        <v>155580.85</v>
      </c>
      <c r="T99" s="32">
        <v>67859.460000000006</v>
      </c>
      <c r="U99" s="32">
        <v>58989.17</v>
      </c>
      <c r="V99" s="32">
        <v>9176.11</v>
      </c>
      <c r="W99" s="32">
        <v>30187.68</v>
      </c>
      <c r="X99" s="32">
        <v>36478.83</v>
      </c>
      <c r="Y99" s="32">
        <v>328478.11</v>
      </c>
      <c r="Z99" s="32">
        <v>87260.96</v>
      </c>
      <c r="AA99" s="32">
        <v>199734.24</v>
      </c>
      <c r="AB99" s="32">
        <v>304044.63</v>
      </c>
      <c r="AC99" s="2">
        <v>-1.45</v>
      </c>
      <c r="AD99" s="2">
        <v>-1.45</v>
      </c>
      <c r="AE99" s="2">
        <v>-1.45</v>
      </c>
      <c r="AF99" s="2">
        <v>-1.45</v>
      </c>
      <c r="AG99" s="2">
        <v>-1.45</v>
      </c>
      <c r="AH99" s="2">
        <v>-1.45</v>
      </c>
      <c r="AI99" s="2">
        <v>-1.45</v>
      </c>
      <c r="AJ99" s="2">
        <v>-1.45</v>
      </c>
      <c r="AK99" s="2">
        <v>-1.45</v>
      </c>
      <c r="AL99" s="2">
        <v>-1.45</v>
      </c>
      <c r="AM99" s="2">
        <v>-1.45</v>
      </c>
      <c r="AN99" s="2">
        <v>-1.45</v>
      </c>
      <c r="AO99" s="33">
        <v>-8542.17</v>
      </c>
      <c r="AP99" s="33">
        <v>-3175.08</v>
      </c>
      <c r="AQ99" s="33">
        <v>-2255.92</v>
      </c>
      <c r="AR99" s="33">
        <v>-983.96</v>
      </c>
      <c r="AS99" s="33">
        <v>-855.34</v>
      </c>
      <c r="AT99" s="33">
        <v>-133.05000000000001</v>
      </c>
      <c r="AU99" s="33">
        <v>-437.72</v>
      </c>
      <c r="AV99" s="33">
        <v>-528.94000000000005</v>
      </c>
      <c r="AW99" s="33">
        <v>-4762.93</v>
      </c>
      <c r="AX99" s="33">
        <v>-1265.28</v>
      </c>
      <c r="AY99" s="33">
        <v>-2896.15</v>
      </c>
      <c r="AZ99" s="33">
        <v>-4408.6499999999996</v>
      </c>
      <c r="BA99" s="31">
        <f t="shared" si="27"/>
        <v>-176.73</v>
      </c>
      <c r="BB99" s="31">
        <f t="shared" si="27"/>
        <v>-65.69</v>
      </c>
      <c r="BC99" s="31">
        <f t="shared" si="27"/>
        <v>-46.67</v>
      </c>
      <c r="BD99" s="31">
        <f t="shared" ref="BD99:BI142" si="51">ROUND(T99*BD$3,2)</f>
        <v>-27.14</v>
      </c>
      <c r="BE99" s="31">
        <f t="shared" si="51"/>
        <v>-23.6</v>
      </c>
      <c r="BF99" s="31">
        <f t="shared" si="51"/>
        <v>-3.67</v>
      </c>
      <c r="BG99" s="31">
        <f t="shared" si="42"/>
        <v>0</v>
      </c>
      <c r="BH99" s="31">
        <f t="shared" si="42"/>
        <v>0</v>
      </c>
      <c r="BI99" s="31">
        <f t="shared" si="42"/>
        <v>0</v>
      </c>
      <c r="BJ99" s="31">
        <f t="shared" si="42"/>
        <v>-104.71</v>
      </c>
      <c r="BK99" s="31">
        <f t="shared" si="42"/>
        <v>-239.68</v>
      </c>
      <c r="BL99" s="31">
        <f t="shared" si="42"/>
        <v>-364.85</v>
      </c>
      <c r="BM99" s="6">
        <f t="shared" ca="1" si="45"/>
        <v>-1.15E-2</v>
      </c>
      <c r="BN99" s="6">
        <f t="shared" ca="1" si="45"/>
        <v>-1.15E-2</v>
      </c>
      <c r="BO99" s="6">
        <f t="shared" ca="1" si="45"/>
        <v>-1.15E-2</v>
      </c>
      <c r="BP99" s="6">
        <f t="shared" ca="1" si="45"/>
        <v>-1.15E-2</v>
      </c>
      <c r="BQ99" s="6">
        <f t="shared" ca="1" si="45"/>
        <v>-1.15E-2</v>
      </c>
      <c r="BR99" s="6">
        <f t="shared" ca="1" si="45"/>
        <v>-1.15E-2</v>
      </c>
      <c r="BS99" s="6">
        <f t="shared" ca="1" si="45"/>
        <v>-1.15E-2</v>
      </c>
      <c r="BT99" s="6">
        <f t="shared" ca="1" si="45"/>
        <v>-1.15E-2</v>
      </c>
      <c r="BU99" s="6">
        <f t="shared" ca="1" si="45"/>
        <v>-1.15E-2</v>
      </c>
      <c r="BV99" s="6">
        <f t="shared" ca="1" si="45"/>
        <v>-1.15E-2</v>
      </c>
      <c r="BW99" s="6">
        <f t="shared" ca="1" si="45"/>
        <v>-1.15E-2</v>
      </c>
      <c r="BX99" s="6">
        <f t="shared" ca="1" si="45"/>
        <v>-1.15E-2</v>
      </c>
      <c r="BY99" s="31">
        <f t="shared" ca="1" si="49"/>
        <v>-6774.83</v>
      </c>
      <c r="BZ99" s="31">
        <f t="shared" ca="1" si="49"/>
        <v>-2518.17</v>
      </c>
      <c r="CA99" s="31">
        <f t="shared" ca="1" si="49"/>
        <v>-1789.18</v>
      </c>
      <c r="CB99" s="31">
        <f t="shared" ca="1" si="49"/>
        <v>-780.38</v>
      </c>
      <c r="CC99" s="31">
        <f t="shared" ca="1" si="49"/>
        <v>-678.38</v>
      </c>
      <c r="CD99" s="31">
        <f t="shared" ca="1" si="49"/>
        <v>-105.53</v>
      </c>
      <c r="CE99" s="31">
        <f t="shared" ca="1" si="49"/>
        <v>-347.16</v>
      </c>
      <c r="CF99" s="31">
        <f t="shared" ca="1" si="49"/>
        <v>-419.51</v>
      </c>
      <c r="CG99" s="31">
        <f t="shared" ca="1" si="49"/>
        <v>-3777.5</v>
      </c>
      <c r="CH99" s="31">
        <f t="shared" ca="1" si="49"/>
        <v>-1003.5</v>
      </c>
      <c r="CI99" s="31">
        <f t="shared" ca="1" si="49"/>
        <v>-2296.94</v>
      </c>
      <c r="CJ99" s="31">
        <f t="shared" ca="1" si="49"/>
        <v>-3496.51</v>
      </c>
      <c r="CK99" s="32">
        <f t="shared" ca="1" si="28"/>
        <v>1472.79</v>
      </c>
      <c r="CL99" s="32">
        <f t="shared" ca="1" si="28"/>
        <v>547.42999999999995</v>
      </c>
      <c r="CM99" s="32">
        <f t="shared" ca="1" si="28"/>
        <v>388.95</v>
      </c>
      <c r="CN99" s="32">
        <f t="shared" ref="CN99:CS130" ca="1" si="52">ROUND(T99*$CV$3,2)</f>
        <v>169.65</v>
      </c>
      <c r="CO99" s="32">
        <f t="shared" ca="1" si="52"/>
        <v>147.47</v>
      </c>
      <c r="CP99" s="32">
        <f t="shared" ca="1" si="52"/>
        <v>22.94</v>
      </c>
      <c r="CQ99" s="32">
        <f t="shared" ca="1" si="43"/>
        <v>75.47</v>
      </c>
      <c r="CR99" s="32">
        <f t="shared" ca="1" si="43"/>
        <v>91.2</v>
      </c>
      <c r="CS99" s="32">
        <f t="shared" ca="1" si="43"/>
        <v>821.2</v>
      </c>
      <c r="CT99" s="32">
        <f t="shared" ca="1" si="43"/>
        <v>218.15</v>
      </c>
      <c r="CU99" s="32">
        <f t="shared" ca="1" si="43"/>
        <v>499.34</v>
      </c>
      <c r="CV99" s="32">
        <f t="shared" ca="1" si="43"/>
        <v>760.11</v>
      </c>
      <c r="CW99" s="31">
        <f t="shared" ca="1" si="50"/>
        <v>3416.86</v>
      </c>
      <c r="CX99" s="31">
        <f t="shared" ca="1" si="50"/>
        <v>1270.0299999999997</v>
      </c>
      <c r="CY99" s="31">
        <f t="shared" ca="1" si="50"/>
        <v>902.36</v>
      </c>
      <c r="CZ99" s="31">
        <f t="shared" ca="1" si="50"/>
        <v>400.37</v>
      </c>
      <c r="DA99" s="31">
        <f t="shared" ca="1" si="50"/>
        <v>348.03000000000009</v>
      </c>
      <c r="DB99" s="31">
        <f t="shared" ca="1" si="50"/>
        <v>54.13000000000001</v>
      </c>
      <c r="DC99" s="31">
        <f t="shared" ca="1" si="44"/>
        <v>166.02999999999997</v>
      </c>
      <c r="DD99" s="31">
        <f t="shared" ca="1" si="44"/>
        <v>200.63000000000005</v>
      </c>
      <c r="DE99" s="31">
        <f t="shared" ca="1" si="44"/>
        <v>1806.63</v>
      </c>
      <c r="DF99" s="31">
        <f t="shared" ca="1" si="44"/>
        <v>584.64</v>
      </c>
      <c r="DG99" s="31">
        <f t="shared" ca="1" si="44"/>
        <v>1338.23</v>
      </c>
      <c r="DH99" s="31">
        <f t="shared" ca="1" si="44"/>
        <v>2037.0999999999995</v>
      </c>
      <c r="DI99" s="32">
        <f t="shared" ca="1" si="36"/>
        <v>170.84</v>
      </c>
      <c r="DJ99" s="32">
        <f t="shared" ca="1" si="36"/>
        <v>63.5</v>
      </c>
      <c r="DK99" s="32">
        <f t="shared" ca="1" si="36"/>
        <v>45.12</v>
      </c>
      <c r="DL99" s="32">
        <f t="shared" ca="1" si="36"/>
        <v>20.02</v>
      </c>
      <c r="DM99" s="32">
        <f t="shared" ca="1" si="36"/>
        <v>17.399999999999999</v>
      </c>
      <c r="DN99" s="32">
        <f t="shared" ca="1" si="36"/>
        <v>2.71</v>
      </c>
      <c r="DO99" s="32">
        <f t="shared" ca="1" si="46"/>
        <v>8.3000000000000007</v>
      </c>
      <c r="DP99" s="32">
        <f t="shared" ca="1" si="46"/>
        <v>10.029999999999999</v>
      </c>
      <c r="DQ99" s="32">
        <f t="shared" ca="1" si="46"/>
        <v>90.33</v>
      </c>
      <c r="DR99" s="32">
        <f t="shared" ca="1" si="46"/>
        <v>29.23</v>
      </c>
      <c r="DS99" s="32">
        <f t="shared" ca="1" si="46"/>
        <v>66.91</v>
      </c>
      <c r="DT99" s="32">
        <f t="shared" ca="1" si="46"/>
        <v>101.86</v>
      </c>
      <c r="DU99" s="31">
        <f t="shared" ca="1" si="37"/>
        <v>1100.81</v>
      </c>
      <c r="DV99" s="31">
        <f t="shared" ca="1" si="37"/>
        <v>406.2</v>
      </c>
      <c r="DW99" s="31">
        <f t="shared" ca="1" si="37"/>
        <v>286.7</v>
      </c>
      <c r="DX99" s="31">
        <f t="shared" ca="1" si="37"/>
        <v>126.44</v>
      </c>
      <c r="DY99" s="31">
        <f t="shared" ca="1" si="37"/>
        <v>109.34</v>
      </c>
      <c r="DZ99" s="31">
        <f t="shared" ca="1" si="37"/>
        <v>16.91</v>
      </c>
      <c r="EA99" s="31">
        <f t="shared" ca="1" si="47"/>
        <v>51.61</v>
      </c>
      <c r="EB99" s="31">
        <f t="shared" ca="1" si="47"/>
        <v>62.02</v>
      </c>
      <c r="EC99" s="31">
        <f t="shared" ca="1" si="47"/>
        <v>555.41</v>
      </c>
      <c r="ED99" s="31">
        <f t="shared" ca="1" si="47"/>
        <v>178.78</v>
      </c>
      <c r="EE99" s="31">
        <f t="shared" ca="1" si="47"/>
        <v>406.94</v>
      </c>
      <c r="EF99" s="31">
        <f t="shared" ca="1" si="47"/>
        <v>616.11</v>
      </c>
      <c r="EG99" s="32">
        <f t="shared" ca="1" si="38"/>
        <v>4688.51</v>
      </c>
      <c r="EH99" s="32">
        <f t="shared" ca="1" si="38"/>
        <v>1739.7299999999998</v>
      </c>
      <c r="EI99" s="32">
        <f t="shared" ca="1" si="38"/>
        <v>1234.18</v>
      </c>
      <c r="EJ99" s="32">
        <f t="shared" ca="1" si="38"/>
        <v>546.82999999999993</v>
      </c>
      <c r="EK99" s="32">
        <f t="shared" ca="1" si="38"/>
        <v>474.7700000000001</v>
      </c>
      <c r="EL99" s="32">
        <f t="shared" ca="1" si="38"/>
        <v>73.750000000000014</v>
      </c>
      <c r="EM99" s="32">
        <f t="shared" ca="1" si="48"/>
        <v>225.94</v>
      </c>
      <c r="EN99" s="32">
        <f t="shared" ca="1" si="48"/>
        <v>272.68000000000006</v>
      </c>
      <c r="EO99" s="32">
        <f t="shared" ca="1" si="48"/>
        <v>2452.37</v>
      </c>
      <c r="EP99" s="32">
        <f t="shared" ca="1" si="48"/>
        <v>792.65</v>
      </c>
      <c r="EQ99" s="32">
        <f t="shared" ca="1" si="48"/>
        <v>1812.0800000000002</v>
      </c>
      <c r="ER99" s="32">
        <f t="shared" ca="1" si="48"/>
        <v>2755.0699999999997</v>
      </c>
    </row>
    <row r="100" spans="1:148">
      <c r="A100" t="s">
        <v>464</v>
      </c>
      <c r="B100" s="1" t="s">
        <v>11</v>
      </c>
      <c r="C100" t="str">
        <f t="shared" ca="1" si="40"/>
        <v>PR1</v>
      </c>
      <c r="D100" t="str">
        <f t="shared" ca="1" si="41"/>
        <v>Primrose #1</v>
      </c>
      <c r="E100" s="51">
        <v>12809.837299999999</v>
      </c>
      <c r="F100" s="51">
        <v>13578.4566</v>
      </c>
      <c r="G100" s="51">
        <v>16394.9905</v>
      </c>
      <c r="H100" s="51">
        <v>13560.426299999999</v>
      </c>
      <c r="I100" s="51">
        <v>11511.622799999999</v>
      </c>
      <c r="J100" s="51">
        <v>11153.1962</v>
      </c>
      <c r="K100" s="51">
        <v>12397.7441</v>
      </c>
      <c r="L100" s="51">
        <v>12213.771699999999</v>
      </c>
      <c r="M100" s="51">
        <v>4905.6522000000004</v>
      </c>
      <c r="N100" s="51">
        <v>10486.8161</v>
      </c>
      <c r="O100" s="51">
        <v>11890.846799999999</v>
      </c>
      <c r="P100" s="51">
        <v>11875.5478</v>
      </c>
      <c r="Q100" s="32">
        <v>1334080.6000000001</v>
      </c>
      <c r="R100" s="32">
        <v>721450.25</v>
      </c>
      <c r="S100" s="32">
        <v>718963.63</v>
      </c>
      <c r="T100" s="32">
        <v>432431.11</v>
      </c>
      <c r="U100" s="32">
        <v>367037.49</v>
      </c>
      <c r="V100" s="32">
        <v>351139.34</v>
      </c>
      <c r="W100" s="32">
        <v>489054.22</v>
      </c>
      <c r="X100" s="32">
        <v>383172.35</v>
      </c>
      <c r="Y100" s="32">
        <v>190405.21</v>
      </c>
      <c r="Z100" s="32">
        <v>369305.83</v>
      </c>
      <c r="AA100" s="32">
        <v>585607.31000000006</v>
      </c>
      <c r="AB100" s="32">
        <v>642332.76</v>
      </c>
      <c r="AC100" s="2">
        <v>5.46</v>
      </c>
      <c r="AD100" s="2">
        <v>5.46</v>
      </c>
      <c r="AE100" s="2">
        <v>5.46</v>
      </c>
      <c r="AF100" s="2">
        <v>5.46</v>
      </c>
      <c r="AG100" s="2">
        <v>5.46</v>
      </c>
      <c r="AH100" s="2">
        <v>5.46</v>
      </c>
      <c r="AI100" s="2">
        <v>5.46</v>
      </c>
      <c r="AJ100" s="2">
        <v>5.46</v>
      </c>
      <c r="AK100" s="2">
        <v>5.46</v>
      </c>
      <c r="AL100" s="2">
        <v>5.46</v>
      </c>
      <c r="AM100" s="2">
        <v>5.46</v>
      </c>
      <c r="AN100" s="2">
        <v>5.46</v>
      </c>
      <c r="AO100" s="33">
        <v>72840.800000000003</v>
      </c>
      <c r="AP100" s="33">
        <v>39391.18</v>
      </c>
      <c r="AQ100" s="33">
        <v>39255.410000000003</v>
      </c>
      <c r="AR100" s="33">
        <v>23610.74</v>
      </c>
      <c r="AS100" s="33">
        <v>20040.25</v>
      </c>
      <c r="AT100" s="33">
        <v>19172.21</v>
      </c>
      <c r="AU100" s="33">
        <v>26702.36</v>
      </c>
      <c r="AV100" s="33">
        <v>20921.21</v>
      </c>
      <c r="AW100" s="33">
        <v>10396.120000000001</v>
      </c>
      <c r="AX100" s="33">
        <v>20164.099999999999</v>
      </c>
      <c r="AY100" s="33">
        <v>31974.16</v>
      </c>
      <c r="AZ100" s="33">
        <v>35071.370000000003</v>
      </c>
      <c r="BA100" s="31">
        <f t="shared" ref="BA100:BI143" si="53">ROUND(Q100*BA$3,2)</f>
        <v>-400.22</v>
      </c>
      <c r="BB100" s="31">
        <f t="shared" si="53"/>
        <v>-216.44</v>
      </c>
      <c r="BC100" s="31">
        <f t="shared" si="53"/>
        <v>-215.69</v>
      </c>
      <c r="BD100" s="31">
        <f t="shared" si="51"/>
        <v>-172.97</v>
      </c>
      <c r="BE100" s="31">
        <f t="shared" si="51"/>
        <v>-146.81</v>
      </c>
      <c r="BF100" s="31">
        <f t="shared" si="51"/>
        <v>-140.46</v>
      </c>
      <c r="BG100" s="31">
        <f t="shared" si="42"/>
        <v>0</v>
      </c>
      <c r="BH100" s="31">
        <f t="shared" si="42"/>
        <v>0</v>
      </c>
      <c r="BI100" s="31">
        <f t="shared" si="42"/>
        <v>0</v>
      </c>
      <c r="BJ100" s="31">
        <f t="shared" si="42"/>
        <v>-443.17</v>
      </c>
      <c r="BK100" s="31">
        <f t="shared" si="42"/>
        <v>-702.73</v>
      </c>
      <c r="BL100" s="31">
        <f t="shared" si="42"/>
        <v>-770.8</v>
      </c>
      <c r="BM100" s="6">
        <f t="shared" ca="1" si="45"/>
        <v>6.54E-2</v>
      </c>
      <c r="BN100" s="6">
        <f t="shared" ca="1" si="45"/>
        <v>6.54E-2</v>
      </c>
      <c r="BO100" s="6">
        <f t="shared" ca="1" si="45"/>
        <v>6.54E-2</v>
      </c>
      <c r="BP100" s="6">
        <f t="shared" ca="1" si="45"/>
        <v>6.54E-2</v>
      </c>
      <c r="BQ100" s="6">
        <f t="shared" ca="1" si="45"/>
        <v>6.54E-2</v>
      </c>
      <c r="BR100" s="6">
        <f t="shared" ca="1" si="45"/>
        <v>6.54E-2</v>
      </c>
      <c r="BS100" s="6">
        <f t="shared" ca="1" si="45"/>
        <v>6.54E-2</v>
      </c>
      <c r="BT100" s="6">
        <f t="shared" ca="1" si="45"/>
        <v>6.54E-2</v>
      </c>
      <c r="BU100" s="6">
        <f t="shared" ca="1" si="45"/>
        <v>6.54E-2</v>
      </c>
      <c r="BV100" s="6">
        <f t="shared" ca="1" si="45"/>
        <v>6.54E-2</v>
      </c>
      <c r="BW100" s="6">
        <f t="shared" ca="1" si="45"/>
        <v>6.54E-2</v>
      </c>
      <c r="BX100" s="6">
        <f t="shared" ca="1" si="45"/>
        <v>6.54E-2</v>
      </c>
      <c r="BY100" s="31">
        <f t="shared" ca="1" si="49"/>
        <v>87248.87</v>
      </c>
      <c r="BZ100" s="31">
        <f t="shared" ca="1" si="49"/>
        <v>47182.85</v>
      </c>
      <c r="CA100" s="31">
        <f t="shared" ca="1" si="49"/>
        <v>47020.22</v>
      </c>
      <c r="CB100" s="31">
        <f t="shared" ca="1" si="49"/>
        <v>28280.99</v>
      </c>
      <c r="CC100" s="31">
        <f t="shared" ca="1" si="49"/>
        <v>24004.25</v>
      </c>
      <c r="CD100" s="31">
        <f t="shared" ca="1" si="49"/>
        <v>22964.51</v>
      </c>
      <c r="CE100" s="31">
        <f t="shared" ca="1" si="49"/>
        <v>31984.15</v>
      </c>
      <c r="CF100" s="31">
        <f t="shared" ca="1" si="49"/>
        <v>25059.47</v>
      </c>
      <c r="CG100" s="31">
        <f t="shared" ca="1" si="49"/>
        <v>12452.5</v>
      </c>
      <c r="CH100" s="31">
        <f t="shared" ca="1" si="49"/>
        <v>24152.6</v>
      </c>
      <c r="CI100" s="31">
        <f t="shared" ca="1" si="49"/>
        <v>38298.720000000001</v>
      </c>
      <c r="CJ100" s="31">
        <f t="shared" ca="1" si="49"/>
        <v>42008.56</v>
      </c>
      <c r="CK100" s="32">
        <f t="shared" ref="CK100:CS131" ca="1" si="54">ROUND(Q100*$CV$3,2)</f>
        <v>3335.2</v>
      </c>
      <c r="CL100" s="32">
        <f t="shared" ca="1" si="54"/>
        <v>1803.63</v>
      </c>
      <c r="CM100" s="32">
        <f t="shared" ca="1" si="54"/>
        <v>1797.41</v>
      </c>
      <c r="CN100" s="32">
        <f t="shared" ca="1" si="52"/>
        <v>1081.08</v>
      </c>
      <c r="CO100" s="32">
        <f t="shared" ca="1" si="52"/>
        <v>917.59</v>
      </c>
      <c r="CP100" s="32">
        <f t="shared" ca="1" si="52"/>
        <v>877.85</v>
      </c>
      <c r="CQ100" s="32">
        <f t="shared" ca="1" si="43"/>
        <v>1222.6400000000001</v>
      </c>
      <c r="CR100" s="32">
        <f t="shared" ca="1" si="43"/>
        <v>957.93</v>
      </c>
      <c r="CS100" s="32">
        <f t="shared" ca="1" si="43"/>
        <v>476.01</v>
      </c>
      <c r="CT100" s="32">
        <f t="shared" ca="1" si="43"/>
        <v>923.26</v>
      </c>
      <c r="CU100" s="32">
        <f t="shared" ca="1" si="43"/>
        <v>1464.02</v>
      </c>
      <c r="CV100" s="32">
        <f t="shared" ca="1" si="43"/>
        <v>1605.83</v>
      </c>
      <c r="CW100" s="31">
        <f t="shared" ca="1" si="50"/>
        <v>18143.489999999991</v>
      </c>
      <c r="CX100" s="31">
        <f t="shared" ca="1" si="50"/>
        <v>9811.7399999999961</v>
      </c>
      <c r="CY100" s="31">
        <f t="shared" ca="1" si="50"/>
        <v>9777.9100000000017</v>
      </c>
      <c r="CZ100" s="31">
        <f t="shared" ca="1" si="50"/>
        <v>5924.2999999999984</v>
      </c>
      <c r="DA100" s="31">
        <f t="shared" ca="1" si="50"/>
        <v>5028.4000000000005</v>
      </c>
      <c r="DB100" s="31">
        <f t="shared" ca="1" si="50"/>
        <v>4810.6099999999979</v>
      </c>
      <c r="DC100" s="31">
        <f t="shared" ca="1" si="44"/>
        <v>6504.43</v>
      </c>
      <c r="DD100" s="31">
        <f t="shared" ca="1" si="44"/>
        <v>5096.1900000000023</v>
      </c>
      <c r="DE100" s="31">
        <f t="shared" ca="1" si="44"/>
        <v>2532.3899999999994</v>
      </c>
      <c r="DF100" s="31">
        <f t="shared" ca="1" si="44"/>
        <v>5354.9299999999985</v>
      </c>
      <c r="DG100" s="31">
        <f t="shared" ca="1" si="44"/>
        <v>8491.3099999999977</v>
      </c>
      <c r="DH100" s="31">
        <f t="shared" ca="1" si="44"/>
        <v>9313.8199999999961</v>
      </c>
      <c r="DI100" s="32">
        <f t="shared" ca="1" si="36"/>
        <v>907.17</v>
      </c>
      <c r="DJ100" s="32">
        <f t="shared" ca="1" si="36"/>
        <v>490.59</v>
      </c>
      <c r="DK100" s="32">
        <f t="shared" ca="1" si="36"/>
        <v>488.9</v>
      </c>
      <c r="DL100" s="32">
        <f t="shared" ca="1" si="36"/>
        <v>296.22000000000003</v>
      </c>
      <c r="DM100" s="32">
        <f t="shared" ca="1" si="36"/>
        <v>251.42</v>
      </c>
      <c r="DN100" s="32">
        <f t="shared" ca="1" si="36"/>
        <v>240.53</v>
      </c>
      <c r="DO100" s="32">
        <f t="shared" ca="1" si="46"/>
        <v>325.22000000000003</v>
      </c>
      <c r="DP100" s="32">
        <f t="shared" ca="1" si="46"/>
        <v>254.81</v>
      </c>
      <c r="DQ100" s="32">
        <f t="shared" ca="1" si="46"/>
        <v>126.62</v>
      </c>
      <c r="DR100" s="32">
        <f t="shared" ca="1" si="46"/>
        <v>267.75</v>
      </c>
      <c r="DS100" s="32">
        <f t="shared" ca="1" si="46"/>
        <v>424.57</v>
      </c>
      <c r="DT100" s="32">
        <f t="shared" ca="1" si="46"/>
        <v>465.69</v>
      </c>
      <c r="DU100" s="31">
        <f t="shared" ca="1" si="37"/>
        <v>5845.29</v>
      </c>
      <c r="DV100" s="31">
        <f t="shared" ca="1" si="37"/>
        <v>3138.13</v>
      </c>
      <c r="DW100" s="31">
        <f t="shared" ca="1" si="37"/>
        <v>3106.69</v>
      </c>
      <c r="DX100" s="31">
        <f t="shared" ca="1" si="37"/>
        <v>1870.98</v>
      </c>
      <c r="DY100" s="31">
        <f t="shared" ca="1" si="37"/>
        <v>1579.77</v>
      </c>
      <c r="DZ100" s="31">
        <f t="shared" ca="1" si="37"/>
        <v>1503.18</v>
      </c>
      <c r="EA100" s="31">
        <f t="shared" ca="1" si="47"/>
        <v>2021.76</v>
      </c>
      <c r="EB100" s="31">
        <f t="shared" ca="1" si="47"/>
        <v>1575.38</v>
      </c>
      <c r="EC100" s="31">
        <f t="shared" ca="1" si="47"/>
        <v>778.53</v>
      </c>
      <c r="ED100" s="31">
        <f t="shared" ca="1" si="47"/>
        <v>1637.47</v>
      </c>
      <c r="EE100" s="31">
        <f t="shared" ca="1" si="47"/>
        <v>2582.11</v>
      </c>
      <c r="EF100" s="31">
        <f t="shared" ca="1" si="47"/>
        <v>2816.91</v>
      </c>
      <c r="EG100" s="32">
        <f t="shared" ca="1" si="38"/>
        <v>24895.94999999999</v>
      </c>
      <c r="EH100" s="32">
        <f t="shared" ca="1" si="38"/>
        <v>13440.459999999995</v>
      </c>
      <c r="EI100" s="32">
        <f t="shared" ca="1" si="38"/>
        <v>13373.500000000002</v>
      </c>
      <c r="EJ100" s="32">
        <f t="shared" ca="1" si="38"/>
        <v>8091.4999999999982</v>
      </c>
      <c r="EK100" s="32">
        <f t="shared" ca="1" si="38"/>
        <v>6859.59</v>
      </c>
      <c r="EL100" s="32">
        <f t="shared" ca="1" si="38"/>
        <v>6554.3199999999979</v>
      </c>
      <c r="EM100" s="32">
        <f t="shared" ca="1" si="48"/>
        <v>8851.41</v>
      </c>
      <c r="EN100" s="32">
        <f t="shared" ca="1" si="48"/>
        <v>6926.3800000000028</v>
      </c>
      <c r="EO100" s="32">
        <f t="shared" ca="1" si="48"/>
        <v>3437.5399999999991</v>
      </c>
      <c r="EP100" s="32">
        <f t="shared" ca="1" si="48"/>
        <v>7260.1499999999987</v>
      </c>
      <c r="EQ100" s="32">
        <f t="shared" ca="1" si="48"/>
        <v>11497.989999999998</v>
      </c>
      <c r="ER100" s="32">
        <f t="shared" ca="1" si="48"/>
        <v>12596.419999999996</v>
      </c>
    </row>
    <row r="101" spans="1:148">
      <c r="A101" t="s">
        <v>449</v>
      </c>
      <c r="B101" s="1" t="s">
        <v>107</v>
      </c>
      <c r="C101" t="str">
        <f t="shared" ca="1" si="40"/>
        <v>BCHEXP</v>
      </c>
      <c r="D101" t="str">
        <f t="shared" ca="1" si="41"/>
        <v>Alberta-BC Intertie - Export</v>
      </c>
      <c r="E101" s="51">
        <v>16177.75</v>
      </c>
      <c r="F101" s="51">
        <v>10184</v>
      </c>
      <c r="G101" s="51">
        <v>10714.25</v>
      </c>
      <c r="H101" s="51">
        <v>23581.75</v>
      </c>
      <c r="I101" s="51">
        <v>10704</v>
      </c>
      <c r="J101" s="51">
        <v>2308.25</v>
      </c>
      <c r="K101" s="51">
        <v>12292.75</v>
      </c>
      <c r="L101" s="51">
        <v>51059</v>
      </c>
      <c r="M101" s="51">
        <v>33382.75</v>
      </c>
      <c r="N101" s="51">
        <v>52065</v>
      </c>
      <c r="O101" s="51">
        <v>24117.5</v>
      </c>
      <c r="P101" s="51">
        <v>39231.5</v>
      </c>
      <c r="Q101" s="32">
        <v>552649.16</v>
      </c>
      <c r="R101" s="32">
        <v>427890.34</v>
      </c>
      <c r="S101" s="32">
        <v>261107.17</v>
      </c>
      <c r="T101" s="32">
        <v>543049.68000000005</v>
      </c>
      <c r="U101" s="32">
        <v>193689.84</v>
      </c>
      <c r="V101" s="32">
        <v>40114.129999999997</v>
      </c>
      <c r="W101" s="32">
        <v>230273.87</v>
      </c>
      <c r="X101" s="32">
        <v>876905.72</v>
      </c>
      <c r="Y101" s="32">
        <v>648137.13</v>
      </c>
      <c r="Z101" s="32">
        <v>1156203.6100000001</v>
      </c>
      <c r="AA101" s="32">
        <v>587913.42000000004</v>
      </c>
      <c r="AB101" s="32">
        <v>1158119.6200000001</v>
      </c>
      <c r="AC101" s="2">
        <v>1.05</v>
      </c>
      <c r="AD101" s="2">
        <v>1.05</v>
      </c>
      <c r="AE101" s="2">
        <v>1.05</v>
      </c>
      <c r="AF101" s="2">
        <v>1.05</v>
      </c>
      <c r="AG101" s="2">
        <v>1.05</v>
      </c>
      <c r="AH101" s="2">
        <v>1.05</v>
      </c>
      <c r="AI101" s="2">
        <v>1.05</v>
      </c>
      <c r="AJ101" s="2">
        <v>1.05</v>
      </c>
      <c r="AK101" s="2">
        <v>1.05</v>
      </c>
      <c r="AL101" s="2">
        <v>1.05</v>
      </c>
      <c r="AM101" s="2">
        <v>1.05</v>
      </c>
      <c r="AN101" s="2">
        <v>1.05</v>
      </c>
      <c r="AO101" s="33">
        <v>5802.82</v>
      </c>
      <c r="AP101" s="33">
        <v>4492.8500000000004</v>
      </c>
      <c r="AQ101" s="33">
        <v>2741.63</v>
      </c>
      <c r="AR101" s="33">
        <v>5702.02</v>
      </c>
      <c r="AS101" s="33">
        <v>2033.74</v>
      </c>
      <c r="AT101" s="33">
        <v>421.2</v>
      </c>
      <c r="AU101" s="33">
        <v>2417.88</v>
      </c>
      <c r="AV101" s="33">
        <v>9207.51</v>
      </c>
      <c r="AW101" s="33">
        <v>6805.44</v>
      </c>
      <c r="AX101" s="33">
        <v>12140.14</v>
      </c>
      <c r="AY101" s="33">
        <v>6173.09</v>
      </c>
      <c r="AZ101" s="33">
        <v>12160.26</v>
      </c>
      <c r="BA101" s="31">
        <f t="shared" si="53"/>
        <v>-165.79</v>
      </c>
      <c r="BB101" s="31">
        <f t="shared" si="53"/>
        <v>-128.37</v>
      </c>
      <c r="BC101" s="31">
        <f t="shared" si="53"/>
        <v>-78.33</v>
      </c>
      <c r="BD101" s="31">
        <f t="shared" si="51"/>
        <v>-217.22</v>
      </c>
      <c r="BE101" s="31">
        <f t="shared" si="51"/>
        <v>-77.48</v>
      </c>
      <c r="BF101" s="31">
        <f t="shared" si="51"/>
        <v>-16.05</v>
      </c>
      <c r="BG101" s="31">
        <f t="shared" si="42"/>
        <v>0</v>
      </c>
      <c r="BH101" s="31">
        <f t="shared" si="42"/>
        <v>0</v>
      </c>
      <c r="BI101" s="31">
        <f t="shared" si="42"/>
        <v>0</v>
      </c>
      <c r="BJ101" s="31">
        <f t="shared" si="42"/>
        <v>-1387.44</v>
      </c>
      <c r="BK101" s="31">
        <f t="shared" si="42"/>
        <v>-705.5</v>
      </c>
      <c r="BL101" s="31">
        <f t="shared" si="42"/>
        <v>-1389.74</v>
      </c>
      <c r="BM101" s="6">
        <f t="shared" ca="1" si="45"/>
        <v>8.3000000000000001E-3</v>
      </c>
      <c r="BN101" s="6">
        <f t="shared" ca="1" si="45"/>
        <v>8.3000000000000001E-3</v>
      </c>
      <c r="BO101" s="6">
        <f t="shared" ca="1" si="45"/>
        <v>8.3000000000000001E-3</v>
      </c>
      <c r="BP101" s="6">
        <f t="shared" ca="1" si="45"/>
        <v>8.3000000000000001E-3</v>
      </c>
      <c r="BQ101" s="6">
        <f t="shared" ca="1" si="45"/>
        <v>8.3000000000000001E-3</v>
      </c>
      <c r="BR101" s="6">
        <f t="shared" ca="1" si="45"/>
        <v>8.3000000000000001E-3</v>
      </c>
      <c r="BS101" s="6">
        <f t="shared" ca="1" si="45"/>
        <v>8.3000000000000001E-3</v>
      </c>
      <c r="BT101" s="6">
        <f t="shared" ca="1" si="45"/>
        <v>8.3000000000000001E-3</v>
      </c>
      <c r="BU101" s="6">
        <f t="shared" ca="1" si="45"/>
        <v>8.3000000000000001E-3</v>
      </c>
      <c r="BV101" s="6">
        <f t="shared" ca="1" si="45"/>
        <v>8.3000000000000001E-3</v>
      </c>
      <c r="BW101" s="6">
        <f t="shared" ca="1" si="45"/>
        <v>8.3000000000000001E-3</v>
      </c>
      <c r="BX101" s="6">
        <f t="shared" ca="1" si="45"/>
        <v>8.3000000000000001E-3</v>
      </c>
      <c r="BY101" s="31">
        <f t="shared" ca="1" si="49"/>
        <v>4586.99</v>
      </c>
      <c r="BZ101" s="31">
        <f t="shared" ca="1" si="49"/>
        <v>3551.49</v>
      </c>
      <c r="CA101" s="31">
        <f t="shared" ca="1" si="49"/>
        <v>2167.19</v>
      </c>
      <c r="CB101" s="31">
        <f t="shared" ca="1" si="49"/>
        <v>4507.3100000000004</v>
      </c>
      <c r="CC101" s="31">
        <f t="shared" ca="1" si="49"/>
        <v>1607.63</v>
      </c>
      <c r="CD101" s="31">
        <f t="shared" ca="1" si="49"/>
        <v>332.95</v>
      </c>
      <c r="CE101" s="31">
        <f t="shared" ca="1" si="49"/>
        <v>1911.27</v>
      </c>
      <c r="CF101" s="31">
        <f t="shared" ca="1" si="49"/>
        <v>7278.32</v>
      </c>
      <c r="CG101" s="31">
        <f t="shared" ca="1" si="49"/>
        <v>5379.54</v>
      </c>
      <c r="CH101" s="31">
        <f t="shared" ca="1" si="49"/>
        <v>9596.49</v>
      </c>
      <c r="CI101" s="31">
        <f t="shared" ca="1" si="49"/>
        <v>4879.68</v>
      </c>
      <c r="CJ101" s="31">
        <f t="shared" ca="1" si="49"/>
        <v>9612.39</v>
      </c>
      <c r="CK101" s="32">
        <f t="shared" ca="1" si="54"/>
        <v>1381.62</v>
      </c>
      <c r="CL101" s="32">
        <f t="shared" ca="1" si="54"/>
        <v>1069.73</v>
      </c>
      <c r="CM101" s="32">
        <f t="shared" ca="1" si="54"/>
        <v>652.77</v>
      </c>
      <c r="CN101" s="32">
        <f t="shared" ca="1" si="52"/>
        <v>1357.62</v>
      </c>
      <c r="CO101" s="32">
        <f t="shared" ca="1" si="52"/>
        <v>484.22</v>
      </c>
      <c r="CP101" s="32">
        <f t="shared" ca="1" si="52"/>
        <v>100.29</v>
      </c>
      <c r="CQ101" s="32">
        <f t="shared" ca="1" si="43"/>
        <v>575.67999999999995</v>
      </c>
      <c r="CR101" s="32">
        <f t="shared" ca="1" si="43"/>
        <v>2192.2600000000002</v>
      </c>
      <c r="CS101" s="32">
        <f t="shared" ca="1" si="43"/>
        <v>1620.34</v>
      </c>
      <c r="CT101" s="32">
        <f t="shared" ca="1" si="43"/>
        <v>2890.51</v>
      </c>
      <c r="CU101" s="32">
        <f t="shared" ca="1" si="43"/>
        <v>1469.78</v>
      </c>
      <c r="CV101" s="32">
        <f t="shared" ca="1" si="43"/>
        <v>2895.3</v>
      </c>
      <c r="CW101" s="31">
        <f t="shared" ca="1" si="50"/>
        <v>331.57999999999993</v>
      </c>
      <c r="CX101" s="31">
        <f t="shared" ca="1" si="50"/>
        <v>256.73999999999899</v>
      </c>
      <c r="CY101" s="31">
        <f t="shared" ca="1" si="50"/>
        <v>156.65999999999991</v>
      </c>
      <c r="CZ101" s="31">
        <f t="shared" ca="1" si="50"/>
        <v>380.12999999999988</v>
      </c>
      <c r="DA101" s="31">
        <f t="shared" ca="1" si="50"/>
        <v>135.59000000000037</v>
      </c>
      <c r="DB101" s="31">
        <f t="shared" ca="1" si="50"/>
        <v>28.090000000000021</v>
      </c>
      <c r="DC101" s="31">
        <f t="shared" ca="1" si="44"/>
        <v>69.069999999999709</v>
      </c>
      <c r="DD101" s="31">
        <f t="shared" ca="1" si="44"/>
        <v>263.06999999999971</v>
      </c>
      <c r="DE101" s="31">
        <f t="shared" ca="1" si="44"/>
        <v>194.44000000000051</v>
      </c>
      <c r="DF101" s="31">
        <f t="shared" ca="1" si="44"/>
        <v>1734.3000000000006</v>
      </c>
      <c r="DG101" s="31">
        <f t="shared" ca="1" si="44"/>
        <v>881.86999999999989</v>
      </c>
      <c r="DH101" s="31">
        <f t="shared" ca="1" si="44"/>
        <v>1737.1699999999985</v>
      </c>
      <c r="DI101" s="32">
        <f t="shared" ca="1" si="36"/>
        <v>16.579999999999998</v>
      </c>
      <c r="DJ101" s="32">
        <f t="shared" ca="1" si="36"/>
        <v>12.84</v>
      </c>
      <c r="DK101" s="32">
        <f t="shared" ca="1" si="36"/>
        <v>7.83</v>
      </c>
      <c r="DL101" s="32">
        <f t="shared" ca="1" si="36"/>
        <v>19.010000000000002</v>
      </c>
      <c r="DM101" s="32">
        <f t="shared" ca="1" si="36"/>
        <v>6.78</v>
      </c>
      <c r="DN101" s="32">
        <f t="shared" ca="1" si="36"/>
        <v>1.4</v>
      </c>
      <c r="DO101" s="32">
        <f t="shared" ca="1" si="46"/>
        <v>3.45</v>
      </c>
      <c r="DP101" s="32">
        <f t="shared" ca="1" si="46"/>
        <v>13.15</v>
      </c>
      <c r="DQ101" s="32">
        <f t="shared" ca="1" si="46"/>
        <v>9.7200000000000006</v>
      </c>
      <c r="DR101" s="32">
        <f t="shared" ca="1" si="46"/>
        <v>86.72</v>
      </c>
      <c r="DS101" s="32">
        <f t="shared" ca="1" si="46"/>
        <v>44.09</v>
      </c>
      <c r="DT101" s="32">
        <f t="shared" ca="1" si="46"/>
        <v>86.86</v>
      </c>
      <c r="DU101" s="31">
        <f t="shared" ca="1" si="37"/>
        <v>106.83</v>
      </c>
      <c r="DV101" s="31">
        <f t="shared" ca="1" si="37"/>
        <v>82.11</v>
      </c>
      <c r="DW101" s="31">
        <f t="shared" ca="1" si="37"/>
        <v>49.77</v>
      </c>
      <c r="DX101" s="31">
        <f t="shared" ca="1" si="37"/>
        <v>120.05</v>
      </c>
      <c r="DY101" s="31">
        <f t="shared" ca="1" si="37"/>
        <v>42.6</v>
      </c>
      <c r="DZ101" s="31">
        <f t="shared" ca="1" si="37"/>
        <v>8.7799999999999994</v>
      </c>
      <c r="EA101" s="31">
        <f t="shared" ca="1" si="47"/>
        <v>21.47</v>
      </c>
      <c r="EB101" s="31">
        <f t="shared" ca="1" si="47"/>
        <v>81.319999999999993</v>
      </c>
      <c r="EC101" s="31">
        <f t="shared" ca="1" si="47"/>
        <v>59.78</v>
      </c>
      <c r="ED101" s="31">
        <f t="shared" ca="1" si="47"/>
        <v>530.33000000000004</v>
      </c>
      <c r="EE101" s="31">
        <f t="shared" ca="1" si="47"/>
        <v>268.17</v>
      </c>
      <c r="EF101" s="31">
        <f t="shared" ca="1" si="47"/>
        <v>525.4</v>
      </c>
      <c r="EG101" s="32">
        <f t="shared" ca="1" si="38"/>
        <v>454.9899999999999</v>
      </c>
      <c r="EH101" s="32">
        <f t="shared" ca="1" si="38"/>
        <v>351.68999999999897</v>
      </c>
      <c r="EI101" s="32">
        <f t="shared" ca="1" si="38"/>
        <v>214.25999999999993</v>
      </c>
      <c r="EJ101" s="32">
        <f t="shared" ca="1" si="38"/>
        <v>519.18999999999983</v>
      </c>
      <c r="EK101" s="32">
        <f t="shared" ca="1" si="38"/>
        <v>184.97000000000037</v>
      </c>
      <c r="EL101" s="32">
        <f t="shared" ca="1" si="38"/>
        <v>38.270000000000017</v>
      </c>
      <c r="EM101" s="32">
        <f t="shared" ca="1" si="48"/>
        <v>93.989999999999711</v>
      </c>
      <c r="EN101" s="32">
        <f t="shared" ca="1" si="48"/>
        <v>357.53999999999968</v>
      </c>
      <c r="EO101" s="32">
        <f t="shared" ca="1" si="48"/>
        <v>263.94000000000051</v>
      </c>
      <c r="EP101" s="32">
        <f t="shared" ca="1" si="48"/>
        <v>2351.3500000000008</v>
      </c>
      <c r="EQ101" s="32">
        <f t="shared" ca="1" si="48"/>
        <v>1194.1299999999999</v>
      </c>
      <c r="ER101" s="32">
        <f t="shared" ca="1" si="48"/>
        <v>2349.4299999999985</v>
      </c>
    </row>
    <row r="102" spans="1:148">
      <c r="A102" t="s">
        <v>449</v>
      </c>
      <c r="B102" s="1" t="s">
        <v>339</v>
      </c>
      <c r="C102" t="str">
        <f t="shared" ca="1" si="40"/>
        <v>SPCEXP</v>
      </c>
      <c r="D102" t="str">
        <f t="shared" ca="1" si="41"/>
        <v>Alberta-Saskatchewan Intertie - Export</v>
      </c>
      <c r="E102" s="51">
        <v>204.5</v>
      </c>
      <c r="F102" s="51">
        <v>747.25</v>
      </c>
      <c r="I102" s="51">
        <v>42</v>
      </c>
      <c r="M102" s="51">
        <v>162</v>
      </c>
      <c r="P102" s="51">
        <v>268.5</v>
      </c>
      <c r="Q102" s="32">
        <v>10702.11</v>
      </c>
      <c r="R102" s="32">
        <v>39135.97</v>
      </c>
      <c r="S102" s="32"/>
      <c r="T102" s="32"/>
      <c r="U102" s="32">
        <v>1335.62</v>
      </c>
      <c r="V102" s="32"/>
      <c r="W102" s="32"/>
      <c r="X102" s="32"/>
      <c r="Y102" s="32">
        <v>5084.6400000000003</v>
      </c>
      <c r="Z102" s="32"/>
      <c r="AA102" s="32"/>
      <c r="AB102" s="32">
        <v>12159.38</v>
      </c>
      <c r="AC102" s="2">
        <v>2.2999999999999998</v>
      </c>
      <c r="AD102" s="2">
        <v>2.2999999999999998</v>
      </c>
      <c r="AG102" s="2">
        <v>2.2999999999999998</v>
      </c>
      <c r="AK102" s="2">
        <v>2.2999999999999998</v>
      </c>
      <c r="AN102" s="2">
        <v>2.2999999999999998</v>
      </c>
      <c r="AO102" s="33">
        <v>246.15</v>
      </c>
      <c r="AP102" s="33">
        <v>900.13</v>
      </c>
      <c r="AQ102" s="33"/>
      <c r="AR102" s="33"/>
      <c r="AS102" s="33">
        <v>30.72</v>
      </c>
      <c r="AT102" s="33"/>
      <c r="AU102" s="33"/>
      <c r="AV102" s="33"/>
      <c r="AW102" s="33">
        <v>116.95</v>
      </c>
      <c r="AX102" s="33"/>
      <c r="AY102" s="33"/>
      <c r="AZ102" s="33">
        <v>279.67</v>
      </c>
      <c r="BA102" s="31">
        <f t="shared" si="53"/>
        <v>-3.21</v>
      </c>
      <c r="BB102" s="31">
        <f t="shared" si="53"/>
        <v>-11.74</v>
      </c>
      <c r="BC102" s="31">
        <f t="shared" si="53"/>
        <v>0</v>
      </c>
      <c r="BD102" s="31">
        <f t="shared" si="51"/>
        <v>0</v>
      </c>
      <c r="BE102" s="31">
        <f t="shared" si="51"/>
        <v>-0.53</v>
      </c>
      <c r="BF102" s="31">
        <f t="shared" si="51"/>
        <v>0</v>
      </c>
      <c r="BG102" s="31">
        <f t="shared" si="42"/>
        <v>0</v>
      </c>
      <c r="BH102" s="31">
        <f t="shared" si="42"/>
        <v>0</v>
      </c>
      <c r="BI102" s="31">
        <f t="shared" si="42"/>
        <v>0</v>
      </c>
      <c r="BJ102" s="31">
        <f t="shared" si="42"/>
        <v>0</v>
      </c>
      <c r="BK102" s="31">
        <f t="shared" si="42"/>
        <v>0</v>
      </c>
      <c r="BL102" s="31">
        <f t="shared" si="42"/>
        <v>-14.59</v>
      </c>
      <c r="BM102" s="6">
        <f t="shared" ca="1" si="45"/>
        <v>2.23E-2</v>
      </c>
      <c r="BN102" s="6">
        <f t="shared" ca="1" si="45"/>
        <v>2.23E-2</v>
      </c>
      <c r="BO102" s="6">
        <f t="shared" ca="1" si="45"/>
        <v>2.23E-2</v>
      </c>
      <c r="BP102" s="6">
        <f t="shared" ca="1" si="45"/>
        <v>2.23E-2</v>
      </c>
      <c r="BQ102" s="6">
        <f t="shared" ca="1" si="45"/>
        <v>2.23E-2</v>
      </c>
      <c r="BR102" s="6">
        <f t="shared" ca="1" si="45"/>
        <v>2.23E-2</v>
      </c>
      <c r="BS102" s="6">
        <f t="shared" ca="1" si="45"/>
        <v>2.23E-2</v>
      </c>
      <c r="BT102" s="6">
        <f t="shared" ca="1" si="45"/>
        <v>2.23E-2</v>
      </c>
      <c r="BU102" s="6">
        <f t="shared" ca="1" si="45"/>
        <v>2.23E-2</v>
      </c>
      <c r="BV102" s="6">
        <f t="shared" ca="1" si="45"/>
        <v>2.23E-2</v>
      </c>
      <c r="BW102" s="6">
        <f t="shared" ca="1" si="45"/>
        <v>2.23E-2</v>
      </c>
      <c r="BX102" s="6">
        <f t="shared" ca="1" si="45"/>
        <v>2.23E-2</v>
      </c>
      <c r="BY102" s="31">
        <f t="shared" ca="1" si="49"/>
        <v>238.66</v>
      </c>
      <c r="BZ102" s="31">
        <f t="shared" ca="1" si="49"/>
        <v>872.73</v>
      </c>
      <c r="CA102" s="31">
        <f t="shared" ca="1" si="49"/>
        <v>0</v>
      </c>
      <c r="CB102" s="31">
        <f t="shared" ca="1" si="49"/>
        <v>0</v>
      </c>
      <c r="CC102" s="31">
        <f t="shared" ca="1" si="49"/>
        <v>29.78</v>
      </c>
      <c r="CD102" s="31">
        <f t="shared" ca="1" si="49"/>
        <v>0</v>
      </c>
      <c r="CE102" s="31">
        <f t="shared" ca="1" si="49"/>
        <v>0</v>
      </c>
      <c r="CF102" s="31">
        <f t="shared" ca="1" si="49"/>
        <v>0</v>
      </c>
      <c r="CG102" s="31">
        <f t="shared" ca="1" si="49"/>
        <v>113.39</v>
      </c>
      <c r="CH102" s="31">
        <f t="shared" ca="1" si="49"/>
        <v>0</v>
      </c>
      <c r="CI102" s="31">
        <f t="shared" ca="1" si="49"/>
        <v>0</v>
      </c>
      <c r="CJ102" s="31">
        <f t="shared" ca="1" si="49"/>
        <v>271.14999999999998</v>
      </c>
      <c r="CK102" s="32">
        <f t="shared" ca="1" si="54"/>
        <v>26.76</v>
      </c>
      <c r="CL102" s="32">
        <f t="shared" ca="1" si="54"/>
        <v>97.84</v>
      </c>
      <c r="CM102" s="32">
        <f t="shared" ca="1" si="54"/>
        <v>0</v>
      </c>
      <c r="CN102" s="32">
        <f t="shared" ca="1" si="52"/>
        <v>0</v>
      </c>
      <c r="CO102" s="32">
        <f t="shared" ca="1" si="52"/>
        <v>3.34</v>
      </c>
      <c r="CP102" s="32">
        <f t="shared" ca="1" si="52"/>
        <v>0</v>
      </c>
      <c r="CQ102" s="32">
        <f t="shared" ca="1" si="43"/>
        <v>0</v>
      </c>
      <c r="CR102" s="32">
        <f t="shared" ca="1" si="43"/>
        <v>0</v>
      </c>
      <c r="CS102" s="32">
        <f t="shared" ca="1" si="43"/>
        <v>12.71</v>
      </c>
      <c r="CT102" s="32">
        <f t="shared" ca="1" si="43"/>
        <v>0</v>
      </c>
      <c r="CU102" s="32">
        <f t="shared" ca="1" si="43"/>
        <v>0</v>
      </c>
      <c r="CV102" s="32">
        <f t="shared" ca="1" si="43"/>
        <v>30.4</v>
      </c>
      <c r="CW102" s="31">
        <f t="shared" ca="1" si="50"/>
        <v>22.480000000000011</v>
      </c>
      <c r="CX102" s="31">
        <f t="shared" ca="1" si="50"/>
        <v>82.180000000000049</v>
      </c>
      <c r="CY102" s="31">
        <f t="shared" ca="1" si="50"/>
        <v>0</v>
      </c>
      <c r="CZ102" s="31">
        <f t="shared" ca="1" si="50"/>
        <v>0</v>
      </c>
      <c r="DA102" s="31">
        <f t="shared" ca="1" si="50"/>
        <v>2.9300000000000059</v>
      </c>
      <c r="DB102" s="31">
        <f t="shared" ca="1" si="50"/>
        <v>0</v>
      </c>
      <c r="DC102" s="31">
        <f t="shared" ca="1" si="44"/>
        <v>0</v>
      </c>
      <c r="DD102" s="31">
        <f t="shared" ca="1" si="44"/>
        <v>0</v>
      </c>
      <c r="DE102" s="31">
        <f t="shared" ca="1" si="44"/>
        <v>9.1499999999999915</v>
      </c>
      <c r="DF102" s="31">
        <f t="shared" ca="1" si="44"/>
        <v>0</v>
      </c>
      <c r="DG102" s="31">
        <f t="shared" ca="1" si="44"/>
        <v>0</v>
      </c>
      <c r="DH102" s="31">
        <f t="shared" ca="1" si="44"/>
        <v>36.469999999999942</v>
      </c>
      <c r="DI102" s="32">
        <f t="shared" ca="1" si="36"/>
        <v>1.1200000000000001</v>
      </c>
      <c r="DJ102" s="32">
        <f t="shared" ca="1" si="36"/>
        <v>4.1100000000000003</v>
      </c>
      <c r="DK102" s="32">
        <f t="shared" ca="1" si="36"/>
        <v>0</v>
      </c>
      <c r="DL102" s="32">
        <f t="shared" ca="1" si="36"/>
        <v>0</v>
      </c>
      <c r="DM102" s="32">
        <f t="shared" ca="1" si="36"/>
        <v>0.15</v>
      </c>
      <c r="DN102" s="32">
        <f t="shared" ca="1" si="36"/>
        <v>0</v>
      </c>
      <c r="DO102" s="32">
        <f t="shared" ca="1" si="46"/>
        <v>0</v>
      </c>
      <c r="DP102" s="32">
        <f t="shared" ca="1" si="46"/>
        <v>0</v>
      </c>
      <c r="DQ102" s="32">
        <f t="shared" ca="1" si="46"/>
        <v>0.46</v>
      </c>
      <c r="DR102" s="32">
        <f t="shared" ca="1" si="46"/>
        <v>0</v>
      </c>
      <c r="DS102" s="32">
        <f t="shared" ca="1" si="46"/>
        <v>0</v>
      </c>
      <c r="DT102" s="32">
        <f t="shared" ca="1" si="46"/>
        <v>1.82</v>
      </c>
      <c r="DU102" s="31">
        <f t="shared" ca="1" si="37"/>
        <v>7.24</v>
      </c>
      <c r="DV102" s="31">
        <f t="shared" ca="1" si="37"/>
        <v>26.28</v>
      </c>
      <c r="DW102" s="31">
        <f t="shared" ca="1" si="37"/>
        <v>0</v>
      </c>
      <c r="DX102" s="31">
        <f t="shared" ca="1" si="37"/>
        <v>0</v>
      </c>
      <c r="DY102" s="31">
        <f t="shared" ca="1" si="37"/>
        <v>0.92</v>
      </c>
      <c r="DZ102" s="31">
        <f t="shared" ca="1" si="37"/>
        <v>0</v>
      </c>
      <c r="EA102" s="31">
        <f t="shared" ca="1" si="47"/>
        <v>0</v>
      </c>
      <c r="EB102" s="31">
        <f t="shared" ca="1" si="47"/>
        <v>0</v>
      </c>
      <c r="EC102" s="31">
        <f t="shared" ca="1" si="47"/>
        <v>2.81</v>
      </c>
      <c r="ED102" s="31">
        <f t="shared" ca="1" si="47"/>
        <v>0</v>
      </c>
      <c r="EE102" s="31">
        <f t="shared" ca="1" si="47"/>
        <v>0</v>
      </c>
      <c r="EF102" s="31">
        <f t="shared" ca="1" si="47"/>
        <v>11.03</v>
      </c>
      <c r="EG102" s="32">
        <f t="shared" ca="1" si="38"/>
        <v>30.840000000000011</v>
      </c>
      <c r="EH102" s="32">
        <f t="shared" ca="1" si="38"/>
        <v>112.57000000000005</v>
      </c>
      <c r="EI102" s="32">
        <f t="shared" ca="1" si="38"/>
        <v>0</v>
      </c>
      <c r="EJ102" s="32">
        <f t="shared" ca="1" si="38"/>
        <v>0</v>
      </c>
      <c r="EK102" s="32">
        <f t="shared" ca="1" si="38"/>
        <v>4.0000000000000062</v>
      </c>
      <c r="EL102" s="32">
        <f t="shared" ca="1" si="38"/>
        <v>0</v>
      </c>
      <c r="EM102" s="32">
        <f t="shared" ca="1" si="48"/>
        <v>0</v>
      </c>
      <c r="EN102" s="32">
        <f t="shared" ca="1" si="48"/>
        <v>0</v>
      </c>
      <c r="EO102" s="32">
        <f t="shared" ca="1" si="48"/>
        <v>12.419999999999993</v>
      </c>
      <c r="EP102" s="32">
        <f t="shared" ca="1" si="48"/>
        <v>0</v>
      </c>
      <c r="EQ102" s="32">
        <f t="shared" ca="1" si="48"/>
        <v>0</v>
      </c>
      <c r="ER102" s="32">
        <f t="shared" ca="1" si="48"/>
        <v>49.319999999999943</v>
      </c>
    </row>
    <row r="103" spans="1:148">
      <c r="A103" t="s">
        <v>449</v>
      </c>
      <c r="B103" s="1" t="s">
        <v>108</v>
      </c>
      <c r="C103" t="str">
        <f t="shared" ca="1" si="40"/>
        <v>BCHIMP</v>
      </c>
      <c r="D103" t="str">
        <f t="shared" ca="1" si="41"/>
        <v>Alberta-BC Intertie - Import</v>
      </c>
      <c r="E103" s="51">
        <v>162538</v>
      </c>
      <c r="F103" s="51">
        <v>132772</v>
      </c>
      <c r="G103" s="51">
        <v>128969</v>
      </c>
      <c r="H103" s="51">
        <v>57129</v>
      </c>
      <c r="I103" s="51">
        <v>111881</v>
      </c>
      <c r="J103" s="51">
        <v>100571</v>
      </c>
      <c r="K103" s="51">
        <v>94137</v>
      </c>
      <c r="L103" s="51">
        <v>29832</v>
      </c>
      <c r="M103" s="51">
        <v>14466</v>
      </c>
      <c r="N103" s="51">
        <v>26021</v>
      </c>
      <c r="O103" s="51">
        <v>62595</v>
      </c>
      <c r="P103" s="51">
        <v>59681</v>
      </c>
      <c r="Q103" s="32">
        <v>21644989.350000001</v>
      </c>
      <c r="R103" s="32">
        <v>7584364.0599999996</v>
      </c>
      <c r="S103" s="32">
        <v>6166805.5899999999</v>
      </c>
      <c r="T103" s="32">
        <v>2125325.66</v>
      </c>
      <c r="U103" s="32">
        <v>3992896.38</v>
      </c>
      <c r="V103" s="32">
        <v>3595625.16</v>
      </c>
      <c r="W103" s="32">
        <v>5219457.4000000004</v>
      </c>
      <c r="X103" s="32">
        <v>1787707.14</v>
      </c>
      <c r="Y103" s="32">
        <v>2215945.5299999998</v>
      </c>
      <c r="Z103" s="32">
        <v>1228715.8899999999</v>
      </c>
      <c r="AA103" s="32">
        <v>4661826.71</v>
      </c>
      <c r="AB103" s="32">
        <v>4602427.74</v>
      </c>
      <c r="AC103" s="2">
        <v>0.16</v>
      </c>
      <c r="AD103" s="2">
        <v>0.16</v>
      </c>
      <c r="AE103" s="2">
        <v>0.16</v>
      </c>
      <c r="AF103" s="2">
        <v>0.16</v>
      </c>
      <c r="AG103" s="2">
        <v>0.16</v>
      </c>
      <c r="AH103" s="2">
        <v>0.16</v>
      </c>
      <c r="AI103" s="2">
        <v>0.16</v>
      </c>
      <c r="AJ103" s="2">
        <v>0.16</v>
      </c>
      <c r="AK103" s="2">
        <v>0.16</v>
      </c>
      <c r="AL103" s="2">
        <v>0.16</v>
      </c>
      <c r="AM103" s="2">
        <v>0.16</v>
      </c>
      <c r="AN103" s="2">
        <v>0.16</v>
      </c>
      <c r="AO103" s="33">
        <v>34631.980000000003</v>
      </c>
      <c r="AP103" s="33">
        <v>12134.98</v>
      </c>
      <c r="AQ103" s="33">
        <v>9866.89</v>
      </c>
      <c r="AR103" s="33">
        <v>3400.52</v>
      </c>
      <c r="AS103" s="33">
        <v>6388.63</v>
      </c>
      <c r="AT103" s="33">
        <v>5753</v>
      </c>
      <c r="AU103" s="33">
        <v>8351.1299999999992</v>
      </c>
      <c r="AV103" s="33">
        <v>2860.33</v>
      </c>
      <c r="AW103" s="33">
        <v>3545.51</v>
      </c>
      <c r="AX103" s="33">
        <v>1965.95</v>
      </c>
      <c r="AY103" s="33">
        <v>7458.92</v>
      </c>
      <c r="AZ103" s="33">
        <v>7363.88</v>
      </c>
      <c r="BA103" s="31">
        <f t="shared" si="53"/>
        <v>-6493.5</v>
      </c>
      <c r="BB103" s="31">
        <f t="shared" si="53"/>
        <v>-2275.31</v>
      </c>
      <c r="BC103" s="31">
        <f t="shared" si="53"/>
        <v>-1850.04</v>
      </c>
      <c r="BD103" s="31">
        <f t="shared" si="51"/>
        <v>-850.13</v>
      </c>
      <c r="BE103" s="31">
        <f t="shared" si="51"/>
        <v>-1597.16</v>
      </c>
      <c r="BF103" s="31">
        <f t="shared" si="51"/>
        <v>-1438.25</v>
      </c>
      <c r="BG103" s="31">
        <f t="shared" si="42"/>
        <v>0</v>
      </c>
      <c r="BH103" s="31">
        <f t="shared" si="42"/>
        <v>0</v>
      </c>
      <c r="BI103" s="31">
        <f t="shared" si="42"/>
        <v>0</v>
      </c>
      <c r="BJ103" s="31">
        <f t="shared" si="42"/>
        <v>-1474.46</v>
      </c>
      <c r="BK103" s="31">
        <f t="shared" si="42"/>
        <v>-5594.19</v>
      </c>
      <c r="BL103" s="31">
        <f t="shared" si="42"/>
        <v>-5522.91</v>
      </c>
      <c r="BM103" s="6">
        <f t="shared" ca="1" si="45"/>
        <v>-1.5900000000000001E-2</v>
      </c>
      <c r="BN103" s="6">
        <f t="shared" ca="1" si="45"/>
        <v>-1.5900000000000001E-2</v>
      </c>
      <c r="BO103" s="6">
        <f t="shared" ca="1" si="45"/>
        <v>-1.5900000000000001E-2</v>
      </c>
      <c r="BP103" s="6">
        <f t="shared" ca="1" si="45"/>
        <v>-1.5900000000000001E-2</v>
      </c>
      <c r="BQ103" s="6">
        <f t="shared" ca="1" si="45"/>
        <v>-1.5900000000000001E-2</v>
      </c>
      <c r="BR103" s="6">
        <f t="shared" ca="1" si="45"/>
        <v>-1.5900000000000001E-2</v>
      </c>
      <c r="BS103" s="6">
        <f t="shared" ca="1" si="45"/>
        <v>-1.5900000000000001E-2</v>
      </c>
      <c r="BT103" s="6">
        <f t="shared" ca="1" si="45"/>
        <v>-1.5900000000000001E-2</v>
      </c>
      <c r="BU103" s="6">
        <f t="shared" ca="1" si="45"/>
        <v>-1.5900000000000001E-2</v>
      </c>
      <c r="BV103" s="6">
        <f t="shared" ca="1" si="45"/>
        <v>-1.5900000000000001E-2</v>
      </c>
      <c r="BW103" s="6">
        <f t="shared" ca="1" si="45"/>
        <v>-1.5900000000000001E-2</v>
      </c>
      <c r="BX103" s="6">
        <f t="shared" ca="1" si="45"/>
        <v>-1.5900000000000001E-2</v>
      </c>
      <c r="BY103" s="31">
        <f t="shared" ca="1" si="49"/>
        <v>-344155.33</v>
      </c>
      <c r="BZ103" s="31">
        <f t="shared" ca="1" si="49"/>
        <v>-120591.39</v>
      </c>
      <c r="CA103" s="31">
        <f t="shared" ca="1" si="49"/>
        <v>-98052.21</v>
      </c>
      <c r="CB103" s="31">
        <f t="shared" ca="1" si="49"/>
        <v>-33792.68</v>
      </c>
      <c r="CC103" s="31">
        <f t="shared" ca="1" si="49"/>
        <v>-63487.05</v>
      </c>
      <c r="CD103" s="31">
        <f t="shared" ca="1" si="49"/>
        <v>-57170.44</v>
      </c>
      <c r="CE103" s="31">
        <f t="shared" ca="1" si="49"/>
        <v>-82989.37</v>
      </c>
      <c r="CF103" s="31">
        <f t="shared" ca="1" si="49"/>
        <v>-28424.54</v>
      </c>
      <c r="CG103" s="31">
        <f t="shared" ca="1" si="49"/>
        <v>-35233.53</v>
      </c>
      <c r="CH103" s="31">
        <f t="shared" ca="1" si="49"/>
        <v>-19536.580000000002</v>
      </c>
      <c r="CI103" s="31">
        <f t="shared" ca="1" si="49"/>
        <v>-74123.039999999994</v>
      </c>
      <c r="CJ103" s="31">
        <f t="shared" ca="1" si="49"/>
        <v>-73178.600000000006</v>
      </c>
      <c r="CK103" s="32">
        <f t="shared" ca="1" si="54"/>
        <v>54112.47</v>
      </c>
      <c r="CL103" s="32">
        <f t="shared" ca="1" si="54"/>
        <v>18960.91</v>
      </c>
      <c r="CM103" s="32">
        <f t="shared" ca="1" si="54"/>
        <v>15417.01</v>
      </c>
      <c r="CN103" s="32">
        <f t="shared" ca="1" si="52"/>
        <v>5313.31</v>
      </c>
      <c r="CO103" s="32">
        <f t="shared" ca="1" si="52"/>
        <v>9982.24</v>
      </c>
      <c r="CP103" s="32">
        <f t="shared" ca="1" si="52"/>
        <v>8989.06</v>
      </c>
      <c r="CQ103" s="32">
        <f t="shared" ca="1" si="43"/>
        <v>13048.64</v>
      </c>
      <c r="CR103" s="32">
        <f t="shared" ca="1" si="43"/>
        <v>4469.2700000000004</v>
      </c>
      <c r="CS103" s="32">
        <f t="shared" ca="1" si="43"/>
        <v>5539.86</v>
      </c>
      <c r="CT103" s="32">
        <f t="shared" ca="1" si="43"/>
        <v>3071.79</v>
      </c>
      <c r="CU103" s="32">
        <f t="shared" ca="1" si="43"/>
        <v>11654.57</v>
      </c>
      <c r="CV103" s="32">
        <f t="shared" ca="1" si="43"/>
        <v>11506.07</v>
      </c>
      <c r="CW103" s="31">
        <f t="shared" ca="1" si="50"/>
        <v>-318181.33999999997</v>
      </c>
      <c r="CX103" s="31">
        <f t="shared" ca="1" si="50"/>
        <v>-111490.15</v>
      </c>
      <c r="CY103" s="31">
        <f t="shared" ca="1" si="50"/>
        <v>-90652.050000000017</v>
      </c>
      <c r="CZ103" s="31">
        <f t="shared" ca="1" si="50"/>
        <v>-31029.759999999998</v>
      </c>
      <c r="DA103" s="31">
        <f t="shared" ca="1" si="50"/>
        <v>-58296.28</v>
      </c>
      <c r="DB103" s="31">
        <f t="shared" ca="1" si="50"/>
        <v>-52496.130000000005</v>
      </c>
      <c r="DC103" s="31">
        <f t="shared" ca="1" si="44"/>
        <v>-78291.86</v>
      </c>
      <c r="DD103" s="31">
        <f t="shared" ca="1" si="44"/>
        <v>-26815.599999999999</v>
      </c>
      <c r="DE103" s="31">
        <f t="shared" ca="1" si="44"/>
        <v>-33239.18</v>
      </c>
      <c r="DF103" s="31">
        <f t="shared" ca="1" si="44"/>
        <v>-16956.280000000002</v>
      </c>
      <c r="DG103" s="31">
        <f t="shared" ca="1" si="44"/>
        <v>-64333.2</v>
      </c>
      <c r="DH103" s="31">
        <f t="shared" ca="1" si="44"/>
        <v>-63513.5</v>
      </c>
      <c r="DI103" s="32">
        <f t="shared" ca="1" si="36"/>
        <v>-15909.07</v>
      </c>
      <c r="DJ103" s="32">
        <f t="shared" ca="1" si="36"/>
        <v>-5574.51</v>
      </c>
      <c r="DK103" s="32">
        <f t="shared" ca="1" si="36"/>
        <v>-4532.6000000000004</v>
      </c>
      <c r="DL103" s="32">
        <f t="shared" ca="1" si="36"/>
        <v>-1551.49</v>
      </c>
      <c r="DM103" s="32">
        <f t="shared" ca="1" si="36"/>
        <v>-2914.81</v>
      </c>
      <c r="DN103" s="32">
        <f t="shared" ca="1" si="36"/>
        <v>-2624.81</v>
      </c>
      <c r="DO103" s="32">
        <f t="shared" ca="1" si="46"/>
        <v>-3914.59</v>
      </c>
      <c r="DP103" s="32">
        <f t="shared" ca="1" si="46"/>
        <v>-1340.78</v>
      </c>
      <c r="DQ103" s="32">
        <f t="shared" ca="1" si="46"/>
        <v>-1661.96</v>
      </c>
      <c r="DR103" s="32">
        <f t="shared" ca="1" si="46"/>
        <v>-847.81</v>
      </c>
      <c r="DS103" s="32">
        <f t="shared" ca="1" si="46"/>
        <v>-3216.66</v>
      </c>
      <c r="DT103" s="32">
        <f t="shared" ca="1" si="46"/>
        <v>-3175.68</v>
      </c>
      <c r="DU103" s="31">
        <f t="shared" ca="1" si="37"/>
        <v>-102508.54</v>
      </c>
      <c r="DV103" s="31">
        <f t="shared" ca="1" si="37"/>
        <v>-35658.400000000001</v>
      </c>
      <c r="DW103" s="31">
        <f t="shared" ca="1" si="37"/>
        <v>-28802.42</v>
      </c>
      <c r="DX103" s="31">
        <f t="shared" ca="1" si="37"/>
        <v>-9799.6299999999992</v>
      </c>
      <c r="DY103" s="31">
        <f t="shared" ca="1" si="37"/>
        <v>-18314.95</v>
      </c>
      <c r="DZ103" s="31">
        <f t="shared" ca="1" si="37"/>
        <v>-16403.55</v>
      </c>
      <c r="EA103" s="31">
        <f t="shared" ca="1" si="47"/>
        <v>-24335.279999999999</v>
      </c>
      <c r="EB103" s="31">
        <f t="shared" ca="1" si="47"/>
        <v>-8289.48</v>
      </c>
      <c r="EC103" s="31">
        <f t="shared" ca="1" si="47"/>
        <v>-10218.74</v>
      </c>
      <c r="ED103" s="31">
        <f t="shared" ca="1" si="47"/>
        <v>-5185</v>
      </c>
      <c r="EE103" s="31">
        <f t="shared" ca="1" si="47"/>
        <v>-19562.95</v>
      </c>
      <c r="EF103" s="31">
        <f t="shared" ca="1" si="47"/>
        <v>-19209.29</v>
      </c>
      <c r="EG103" s="32">
        <f t="shared" ca="1" si="38"/>
        <v>-436598.94999999995</v>
      </c>
      <c r="EH103" s="32">
        <f t="shared" ca="1" si="38"/>
        <v>-152723.06</v>
      </c>
      <c r="EI103" s="32">
        <f t="shared" ca="1" si="38"/>
        <v>-123987.07000000002</v>
      </c>
      <c r="EJ103" s="32">
        <f t="shared" ca="1" si="38"/>
        <v>-42380.88</v>
      </c>
      <c r="EK103" s="32">
        <f t="shared" ca="1" si="38"/>
        <v>-79526.039999999994</v>
      </c>
      <c r="EL103" s="32">
        <f t="shared" ca="1" si="38"/>
        <v>-71524.490000000005</v>
      </c>
      <c r="EM103" s="32">
        <f t="shared" ca="1" si="48"/>
        <v>-106541.73</v>
      </c>
      <c r="EN103" s="32">
        <f t="shared" ca="1" si="48"/>
        <v>-36445.86</v>
      </c>
      <c r="EO103" s="32">
        <f t="shared" ca="1" si="48"/>
        <v>-45119.88</v>
      </c>
      <c r="EP103" s="32">
        <f t="shared" ca="1" si="48"/>
        <v>-22989.090000000004</v>
      </c>
      <c r="EQ103" s="32">
        <f t="shared" ca="1" si="48"/>
        <v>-87112.81</v>
      </c>
      <c r="ER103" s="32">
        <f t="shared" ca="1" si="48"/>
        <v>-85898.47</v>
      </c>
    </row>
    <row r="104" spans="1:148">
      <c r="A104" t="s">
        <v>449</v>
      </c>
      <c r="B104" s="1" t="s">
        <v>394</v>
      </c>
      <c r="C104" t="str">
        <f t="shared" ca="1" si="40"/>
        <v>SPCIMP</v>
      </c>
      <c r="D104" t="str">
        <f t="shared" ca="1" si="41"/>
        <v>Alberta-Saskatchewan Intertie - Import</v>
      </c>
      <c r="E104" s="51">
        <v>10730</v>
      </c>
      <c r="F104" s="51">
        <v>885</v>
      </c>
      <c r="G104" s="51">
        <v>877</v>
      </c>
      <c r="H104" s="51">
        <v>4200</v>
      </c>
      <c r="I104" s="51">
        <v>1232</v>
      </c>
      <c r="J104" s="51">
        <v>297</v>
      </c>
      <c r="K104" s="51">
        <v>505</v>
      </c>
      <c r="L104" s="51">
        <v>24626</v>
      </c>
      <c r="M104" s="51">
        <v>23366</v>
      </c>
      <c r="N104" s="51">
        <v>21350</v>
      </c>
      <c r="O104" s="51">
        <v>38235</v>
      </c>
      <c r="P104" s="51">
        <v>44007</v>
      </c>
      <c r="Q104" s="32">
        <v>1528046.78</v>
      </c>
      <c r="R104" s="32">
        <v>43775.92</v>
      </c>
      <c r="S104" s="32">
        <v>42078.18</v>
      </c>
      <c r="T104" s="32">
        <v>109958.71</v>
      </c>
      <c r="U104" s="32">
        <v>42104.27</v>
      </c>
      <c r="V104" s="32">
        <v>15302.99</v>
      </c>
      <c r="W104" s="32">
        <v>30478.03</v>
      </c>
      <c r="X104" s="32">
        <v>931640.28</v>
      </c>
      <c r="Y104" s="32">
        <v>1966054.94</v>
      </c>
      <c r="Z104" s="32">
        <v>792096.17</v>
      </c>
      <c r="AA104" s="32">
        <v>1979407.35</v>
      </c>
      <c r="AB104" s="32">
        <v>2301767.1</v>
      </c>
      <c r="AC104" s="2">
        <v>3.85</v>
      </c>
      <c r="AD104" s="2">
        <v>3.85</v>
      </c>
      <c r="AE104" s="2">
        <v>3.85</v>
      </c>
      <c r="AF104" s="2">
        <v>3.85</v>
      </c>
      <c r="AG104" s="2">
        <v>3.85</v>
      </c>
      <c r="AH104" s="2">
        <v>3.85</v>
      </c>
      <c r="AI104" s="2">
        <v>3.85</v>
      </c>
      <c r="AJ104" s="2">
        <v>3.85</v>
      </c>
      <c r="AK104" s="2">
        <v>3.85</v>
      </c>
      <c r="AL104" s="2">
        <v>3.85</v>
      </c>
      <c r="AM104" s="2">
        <v>3.85</v>
      </c>
      <c r="AN104" s="2">
        <v>3.85</v>
      </c>
      <c r="AO104" s="33">
        <v>58829.8</v>
      </c>
      <c r="AP104" s="33">
        <v>1685.37</v>
      </c>
      <c r="AQ104" s="33">
        <v>1620.01</v>
      </c>
      <c r="AR104" s="33">
        <v>4233.41</v>
      </c>
      <c r="AS104" s="33">
        <v>1621.01</v>
      </c>
      <c r="AT104" s="33">
        <v>589.16999999999996</v>
      </c>
      <c r="AU104" s="33">
        <v>1173.4000000000001</v>
      </c>
      <c r="AV104" s="33">
        <v>35868.15</v>
      </c>
      <c r="AW104" s="33">
        <v>75693.119999999995</v>
      </c>
      <c r="AX104" s="33">
        <v>30495.7</v>
      </c>
      <c r="AY104" s="33">
        <v>76207.179999999993</v>
      </c>
      <c r="AZ104" s="33">
        <v>88618.03</v>
      </c>
      <c r="BA104" s="31">
        <f t="shared" si="53"/>
        <v>-458.41</v>
      </c>
      <c r="BB104" s="31">
        <f t="shared" si="53"/>
        <v>-13.13</v>
      </c>
      <c r="BC104" s="31">
        <f t="shared" si="53"/>
        <v>-12.62</v>
      </c>
      <c r="BD104" s="31">
        <f t="shared" si="51"/>
        <v>-43.98</v>
      </c>
      <c r="BE104" s="31">
        <f t="shared" si="51"/>
        <v>-16.84</v>
      </c>
      <c r="BF104" s="31">
        <f t="shared" si="51"/>
        <v>-6.12</v>
      </c>
      <c r="BG104" s="31">
        <f t="shared" si="42"/>
        <v>0</v>
      </c>
      <c r="BH104" s="31">
        <f t="shared" si="42"/>
        <v>0</v>
      </c>
      <c r="BI104" s="31">
        <f t="shared" si="42"/>
        <v>0</v>
      </c>
      <c r="BJ104" s="31">
        <f t="shared" si="42"/>
        <v>-950.52</v>
      </c>
      <c r="BK104" s="31">
        <f t="shared" si="42"/>
        <v>-2375.29</v>
      </c>
      <c r="BL104" s="31">
        <f t="shared" si="42"/>
        <v>-2762.12</v>
      </c>
      <c r="BM104" s="6">
        <f t="shared" ca="1" si="45"/>
        <v>1.54E-2</v>
      </c>
      <c r="BN104" s="6">
        <f t="shared" ca="1" si="45"/>
        <v>1.54E-2</v>
      </c>
      <c r="BO104" s="6">
        <f t="shared" ca="1" si="45"/>
        <v>1.54E-2</v>
      </c>
      <c r="BP104" s="6">
        <f t="shared" ca="1" si="45"/>
        <v>1.54E-2</v>
      </c>
      <c r="BQ104" s="6">
        <f t="shared" ca="1" si="45"/>
        <v>1.54E-2</v>
      </c>
      <c r="BR104" s="6">
        <f t="shared" ca="1" si="45"/>
        <v>1.54E-2</v>
      </c>
      <c r="BS104" s="6">
        <f t="shared" ca="1" si="45"/>
        <v>1.54E-2</v>
      </c>
      <c r="BT104" s="6">
        <f t="shared" ca="1" si="45"/>
        <v>1.54E-2</v>
      </c>
      <c r="BU104" s="6">
        <f t="shared" ca="1" si="45"/>
        <v>1.54E-2</v>
      </c>
      <c r="BV104" s="6">
        <f t="shared" ca="1" si="45"/>
        <v>1.54E-2</v>
      </c>
      <c r="BW104" s="6">
        <f t="shared" ca="1" si="45"/>
        <v>1.54E-2</v>
      </c>
      <c r="BX104" s="6">
        <f t="shared" ca="1" si="45"/>
        <v>1.54E-2</v>
      </c>
      <c r="BY104" s="31">
        <f t="shared" ca="1" si="49"/>
        <v>23531.919999999998</v>
      </c>
      <c r="BZ104" s="31">
        <f t="shared" ca="1" si="49"/>
        <v>674.15</v>
      </c>
      <c r="CA104" s="31">
        <f t="shared" ca="1" si="49"/>
        <v>648</v>
      </c>
      <c r="CB104" s="31">
        <f t="shared" ca="1" si="49"/>
        <v>1693.36</v>
      </c>
      <c r="CC104" s="31">
        <f t="shared" ca="1" si="49"/>
        <v>648.41</v>
      </c>
      <c r="CD104" s="31">
        <f t="shared" ca="1" si="49"/>
        <v>235.67</v>
      </c>
      <c r="CE104" s="31">
        <f t="shared" ca="1" si="49"/>
        <v>469.36</v>
      </c>
      <c r="CF104" s="31">
        <f t="shared" ca="1" si="49"/>
        <v>14347.26</v>
      </c>
      <c r="CG104" s="31">
        <f t="shared" ca="1" si="49"/>
        <v>30277.25</v>
      </c>
      <c r="CH104" s="31">
        <f t="shared" ca="1" si="49"/>
        <v>12198.28</v>
      </c>
      <c r="CI104" s="31">
        <f t="shared" ca="1" si="49"/>
        <v>30482.87</v>
      </c>
      <c r="CJ104" s="31">
        <f t="shared" ca="1" si="49"/>
        <v>35447.21</v>
      </c>
      <c r="CK104" s="32">
        <f t="shared" ca="1" si="54"/>
        <v>3820.12</v>
      </c>
      <c r="CL104" s="32">
        <f t="shared" ca="1" si="54"/>
        <v>109.44</v>
      </c>
      <c r="CM104" s="32">
        <f t="shared" ca="1" si="54"/>
        <v>105.2</v>
      </c>
      <c r="CN104" s="32">
        <f t="shared" ca="1" si="52"/>
        <v>274.89999999999998</v>
      </c>
      <c r="CO104" s="32">
        <f t="shared" ca="1" si="52"/>
        <v>105.26</v>
      </c>
      <c r="CP104" s="32">
        <f t="shared" ca="1" si="52"/>
        <v>38.26</v>
      </c>
      <c r="CQ104" s="32">
        <f t="shared" ca="1" si="43"/>
        <v>76.2</v>
      </c>
      <c r="CR104" s="32">
        <f t="shared" ca="1" si="43"/>
        <v>2329.1</v>
      </c>
      <c r="CS104" s="32">
        <f t="shared" ca="1" si="43"/>
        <v>4915.1400000000003</v>
      </c>
      <c r="CT104" s="32">
        <f t="shared" ca="1" si="43"/>
        <v>1980.24</v>
      </c>
      <c r="CU104" s="32">
        <f t="shared" ca="1" si="43"/>
        <v>4948.5200000000004</v>
      </c>
      <c r="CV104" s="32">
        <f t="shared" ca="1" si="43"/>
        <v>5754.42</v>
      </c>
      <c r="CW104" s="31">
        <f t="shared" ca="1" si="50"/>
        <v>-31019.350000000006</v>
      </c>
      <c r="CX104" s="31">
        <f t="shared" ca="1" si="50"/>
        <v>-888.65</v>
      </c>
      <c r="CY104" s="31">
        <f t="shared" ca="1" si="50"/>
        <v>-854.18999999999994</v>
      </c>
      <c r="CZ104" s="31">
        <f t="shared" ca="1" si="50"/>
        <v>-2221.17</v>
      </c>
      <c r="DA104" s="31">
        <f t="shared" ca="1" si="50"/>
        <v>-850.5</v>
      </c>
      <c r="DB104" s="31">
        <f t="shared" ca="1" si="50"/>
        <v>-309.11999999999995</v>
      </c>
      <c r="DC104" s="31">
        <f t="shared" ca="1" si="44"/>
        <v>-627.84</v>
      </c>
      <c r="DD104" s="31">
        <f t="shared" ca="1" si="44"/>
        <v>-19191.79</v>
      </c>
      <c r="DE104" s="31">
        <f t="shared" ca="1" si="44"/>
        <v>-40500.729999999996</v>
      </c>
      <c r="DF104" s="31">
        <f t="shared" ca="1" si="44"/>
        <v>-15366.66</v>
      </c>
      <c r="DG104" s="31">
        <f t="shared" ca="1" si="44"/>
        <v>-38400.499999999993</v>
      </c>
      <c r="DH104" s="31">
        <f t="shared" ca="1" si="44"/>
        <v>-44654.28</v>
      </c>
      <c r="DI104" s="32">
        <f t="shared" ca="1" si="36"/>
        <v>-1550.97</v>
      </c>
      <c r="DJ104" s="32">
        <f t="shared" ca="1" si="36"/>
        <v>-44.43</v>
      </c>
      <c r="DK104" s="32">
        <f t="shared" ca="1" si="36"/>
        <v>-42.71</v>
      </c>
      <c r="DL104" s="32">
        <f t="shared" ca="1" si="36"/>
        <v>-111.06</v>
      </c>
      <c r="DM104" s="32">
        <f t="shared" ca="1" si="36"/>
        <v>-42.53</v>
      </c>
      <c r="DN104" s="32">
        <f t="shared" ca="1" si="36"/>
        <v>-15.46</v>
      </c>
      <c r="DO104" s="32">
        <f t="shared" ca="1" si="46"/>
        <v>-31.39</v>
      </c>
      <c r="DP104" s="32">
        <f t="shared" ca="1" si="46"/>
        <v>-959.59</v>
      </c>
      <c r="DQ104" s="32">
        <f t="shared" ca="1" si="46"/>
        <v>-2025.04</v>
      </c>
      <c r="DR104" s="32">
        <f t="shared" ca="1" si="46"/>
        <v>-768.33</v>
      </c>
      <c r="DS104" s="32">
        <f t="shared" ca="1" si="46"/>
        <v>-1920.03</v>
      </c>
      <c r="DT104" s="32">
        <f t="shared" ca="1" si="46"/>
        <v>-2232.71</v>
      </c>
      <c r="DU104" s="31">
        <f t="shared" ca="1" si="37"/>
        <v>-9993.51</v>
      </c>
      <c r="DV104" s="31">
        <f t="shared" ca="1" si="37"/>
        <v>-284.22000000000003</v>
      </c>
      <c r="DW104" s="31">
        <f t="shared" ca="1" si="37"/>
        <v>-271.39999999999998</v>
      </c>
      <c r="DX104" s="31">
        <f t="shared" ca="1" si="37"/>
        <v>-701.48</v>
      </c>
      <c r="DY104" s="31">
        <f t="shared" ca="1" si="37"/>
        <v>-267.2</v>
      </c>
      <c r="DZ104" s="31">
        <f t="shared" ca="1" si="37"/>
        <v>-96.59</v>
      </c>
      <c r="EA104" s="31">
        <f t="shared" ca="1" si="47"/>
        <v>-195.15</v>
      </c>
      <c r="EB104" s="31">
        <f t="shared" ca="1" si="47"/>
        <v>-5932.74</v>
      </c>
      <c r="EC104" s="31">
        <f t="shared" ca="1" si="47"/>
        <v>-12451.16</v>
      </c>
      <c r="ED104" s="31">
        <f t="shared" ca="1" si="47"/>
        <v>-4698.92</v>
      </c>
      <c r="EE104" s="31">
        <f t="shared" ca="1" si="47"/>
        <v>-11677.13</v>
      </c>
      <c r="EF104" s="31">
        <f t="shared" ca="1" si="47"/>
        <v>-13505.43</v>
      </c>
      <c r="EG104" s="32">
        <f t="shared" ca="1" si="38"/>
        <v>-42563.830000000009</v>
      </c>
      <c r="EH104" s="32">
        <f t="shared" ca="1" si="38"/>
        <v>-1217.3</v>
      </c>
      <c r="EI104" s="32">
        <f t="shared" ca="1" si="38"/>
        <v>-1168.3</v>
      </c>
      <c r="EJ104" s="32">
        <f t="shared" ca="1" si="38"/>
        <v>-3033.71</v>
      </c>
      <c r="EK104" s="32">
        <f t="shared" ca="1" si="38"/>
        <v>-1160.23</v>
      </c>
      <c r="EL104" s="32">
        <f t="shared" ca="1" si="38"/>
        <v>-421.16999999999996</v>
      </c>
      <c r="EM104" s="32">
        <f t="shared" ca="1" si="48"/>
        <v>-854.38</v>
      </c>
      <c r="EN104" s="32">
        <f t="shared" ca="1" si="48"/>
        <v>-26084.120000000003</v>
      </c>
      <c r="EO104" s="32">
        <f t="shared" ca="1" si="48"/>
        <v>-54976.929999999993</v>
      </c>
      <c r="EP104" s="32">
        <f t="shared" ca="1" si="48"/>
        <v>-20833.91</v>
      </c>
      <c r="EQ104" s="32">
        <f t="shared" ca="1" si="48"/>
        <v>-51997.659999999989</v>
      </c>
      <c r="ER104" s="32">
        <f t="shared" ca="1" si="48"/>
        <v>-60392.42</v>
      </c>
    </row>
    <row r="105" spans="1:148">
      <c r="A105" t="s">
        <v>463</v>
      </c>
      <c r="B105" s="1" t="s">
        <v>271</v>
      </c>
      <c r="C105" t="str">
        <f t="shared" ca="1" si="40"/>
        <v>RB1</v>
      </c>
      <c r="D105" t="str">
        <f t="shared" ca="1" si="41"/>
        <v>Rainbow #1</v>
      </c>
      <c r="E105" s="51">
        <v>0</v>
      </c>
      <c r="F105" s="51">
        <v>0</v>
      </c>
      <c r="G105" s="51">
        <v>0</v>
      </c>
      <c r="H105" s="51">
        <v>0</v>
      </c>
      <c r="I105" s="51">
        <v>0</v>
      </c>
      <c r="J105" s="51">
        <v>0</v>
      </c>
      <c r="K105" s="51">
        <v>0</v>
      </c>
      <c r="L105" s="51">
        <v>0</v>
      </c>
      <c r="M105" s="51">
        <v>0</v>
      </c>
      <c r="N105" s="51">
        <v>0</v>
      </c>
      <c r="O105" s="51">
        <v>0</v>
      </c>
      <c r="P105" s="51">
        <v>0</v>
      </c>
      <c r="Q105" s="32">
        <v>0</v>
      </c>
      <c r="R105" s="32">
        <v>0</v>
      </c>
      <c r="S105" s="32">
        <v>0</v>
      </c>
      <c r="T105" s="32">
        <v>0</v>
      </c>
      <c r="U105" s="32">
        <v>0</v>
      </c>
      <c r="V105" s="32">
        <v>0</v>
      </c>
      <c r="W105" s="32">
        <v>0</v>
      </c>
      <c r="X105" s="32">
        <v>0</v>
      </c>
      <c r="Y105" s="32">
        <v>0</v>
      </c>
      <c r="Z105" s="32">
        <v>0</v>
      </c>
      <c r="AA105" s="32">
        <v>0</v>
      </c>
      <c r="AB105" s="32">
        <v>0</v>
      </c>
      <c r="AC105" s="2">
        <v>2.79</v>
      </c>
      <c r="AD105" s="2">
        <v>2.79</v>
      </c>
      <c r="AE105" s="2">
        <v>2.79</v>
      </c>
      <c r="AF105" s="2">
        <v>2.79</v>
      </c>
      <c r="AG105" s="2">
        <v>2.79</v>
      </c>
      <c r="AH105" s="2">
        <v>2.79</v>
      </c>
      <c r="AI105" s="2">
        <v>2.79</v>
      </c>
      <c r="AJ105" s="2">
        <v>2.79</v>
      </c>
      <c r="AK105" s="2">
        <v>2.79</v>
      </c>
      <c r="AL105" s="2">
        <v>2.52</v>
      </c>
      <c r="AM105" s="2">
        <v>2.52</v>
      </c>
      <c r="AN105" s="2">
        <v>2.52</v>
      </c>
      <c r="AO105" s="33">
        <v>0</v>
      </c>
      <c r="AP105" s="33">
        <v>0</v>
      </c>
      <c r="AQ105" s="33">
        <v>0</v>
      </c>
      <c r="AR105" s="33">
        <v>0</v>
      </c>
      <c r="AS105" s="33">
        <v>0</v>
      </c>
      <c r="AT105" s="33">
        <v>0</v>
      </c>
      <c r="AU105" s="33">
        <v>0</v>
      </c>
      <c r="AV105" s="33">
        <v>0</v>
      </c>
      <c r="AW105" s="33">
        <v>0</v>
      </c>
      <c r="AX105" s="33">
        <v>0</v>
      </c>
      <c r="AY105" s="33">
        <v>0</v>
      </c>
      <c r="AZ105" s="33">
        <v>0</v>
      </c>
      <c r="BA105" s="31">
        <f t="shared" si="53"/>
        <v>0</v>
      </c>
      <c r="BB105" s="31">
        <f t="shared" si="53"/>
        <v>0</v>
      </c>
      <c r="BC105" s="31">
        <f t="shared" si="53"/>
        <v>0</v>
      </c>
      <c r="BD105" s="31">
        <f t="shared" si="51"/>
        <v>0</v>
      </c>
      <c r="BE105" s="31">
        <f t="shared" si="51"/>
        <v>0</v>
      </c>
      <c r="BF105" s="31">
        <f t="shared" si="51"/>
        <v>0</v>
      </c>
      <c r="BG105" s="31">
        <f t="shared" si="42"/>
        <v>0</v>
      </c>
      <c r="BH105" s="31">
        <f t="shared" si="42"/>
        <v>0</v>
      </c>
      <c r="BI105" s="31">
        <f t="shared" si="42"/>
        <v>0</v>
      </c>
      <c r="BJ105" s="31">
        <f t="shared" si="42"/>
        <v>0</v>
      </c>
      <c r="BK105" s="31">
        <f t="shared" si="42"/>
        <v>0</v>
      </c>
      <c r="BL105" s="31">
        <f t="shared" si="42"/>
        <v>0</v>
      </c>
      <c r="BM105" s="6">
        <f t="shared" ca="1" si="45"/>
        <v>4.7500000000000001E-2</v>
      </c>
      <c r="BN105" s="6">
        <f t="shared" ca="1" si="45"/>
        <v>4.7500000000000001E-2</v>
      </c>
      <c r="BO105" s="6">
        <f t="shared" ca="1" si="45"/>
        <v>4.7500000000000001E-2</v>
      </c>
      <c r="BP105" s="6">
        <f t="shared" ca="1" si="45"/>
        <v>4.7500000000000001E-2</v>
      </c>
      <c r="BQ105" s="6">
        <f t="shared" ca="1" si="45"/>
        <v>4.7500000000000001E-2</v>
      </c>
      <c r="BR105" s="6">
        <f t="shared" ca="1" si="45"/>
        <v>4.7500000000000001E-2</v>
      </c>
      <c r="BS105" s="6">
        <f t="shared" ca="1" si="45"/>
        <v>4.7500000000000001E-2</v>
      </c>
      <c r="BT105" s="6">
        <f t="shared" ca="1" si="45"/>
        <v>4.7500000000000001E-2</v>
      </c>
      <c r="BU105" s="6">
        <f t="shared" ca="1" si="45"/>
        <v>4.7500000000000001E-2</v>
      </c>
      <c r="BV105" s="6">
        <f t="shared" ca="1" si="45"/>
        <v>4.7500000000000001E-2</v>
      </c>
      <c r="BW105" s="6">
        <f t="shared" ca="1" si="45"/>
        <v>4.7500000000000001E-2</v>
      </c>
      <c r="BX105" s="6">
        <f t="shared" ca="1" si="45"/>
        <v>4.7500000000000001E-2</v>
      </c>
      <c r="BY105" s="31">
        <f t="shared" ca="1" si="49"/>
        <v>0</v>
      </c>
      <c r="BZ105" s="31">
        <f t="shared" ca="1" si="49"/>
        <v>0</v>
      </c>
      <c r="CA105" s="31">
        <f t="shared" ca="1" si="49"/>
        <v>0</v>
      </c>
      <c r="CB105" s="31">
        <f t="shared" ca="1" si="49"/>
        <v>0</v>
      </c>
      <c r="CC105" s="31">
        <f t="shared" ca="1" si="49"/>
        <v>0</v>
      </c>
      <c r="CD105" s="31">
        <f t="shared" ca="1" si="49"/>
        <v>0</v>
      </c>
      <c r="CE105" s="31">
        <f t="shared" ca="1" si="49"/>
        <v>0</v>
      </c>
      <c r="CF105" s="31">
        <f t="shared" ca="1" si="49"/>
        <v>0</v>
      </c>
      <c r="CG105" s="31">
        <f t="shared" ca="1" si="49"/>
        <v>0</v>
      </c>
      <c r="CH105" s="31">
        <f t="shared" ca="1" si="49"/>
        <v>0</v>
      </c>
      <c r="CI105" s="31">
        <f t="shared" ca="1" si="49"/>
        <v>0</v>
      </c>
      <c r="CJ105" s="31">
        <f t="shared" ca="1" si="49"/>
        <v>0</v>
      </c>
      <c r="CK105" s="32">
        <f t="shared" ca="1" si="54"/>
        <v>0</v>
      </c>
      <c r="CL105" s="32">
        <f t="shared" ca="1" si="54"/>
        <v>0</v>
      </c>
      <c r="CM105" s="32">
        <f t="shared" ca="1" si="54"/>
        <v>0</v>
      </c>
      <c r="CN105" s="32">
        <f t="shared" ca="1" si="52"/>
        <v>0</v>
      </c>
      <c r="CO105" s="32">
        <f t="shared" ca="1" si="52"/>
        <v>0</v>
      </c>
      <c r="CP105" s="32">
        <f t="shared" ca="1" si="52"/>
        <v>0</v>
      </c>
      <c r="CQ105" s="32">
        <f t="shared" ca="1" si="43"/>
        <v>0</v>
      </c>
      <c r="CR105" s="32">
        <f t="shared" ca="1" si="43"/>
        <v>0</v>
      </c>
      <c r="CS105" s="32">
        <f t="shared" ca="1" si="43"/>
        <v>0</v>
      </c>
      <c r="CT105" s="32">
        <f t="shared" ca="1" si="43"/>
        <v>0</v>
      </c>
      <c r="CU105" s="32">
        <f t="shared" ca="1" si="43"/>
        <v>0</v>
      </c>
      <c r="CV105" s="32">
        <f t="shared" ca="1" si="43"/>
        <v>0</v>
      </c>
      <c r="CW105" s="31">
        <f t="shared" ca="1" si="50"/>
        <v>0</v>
      </c>
      <c r="CX105" s="31">
        <f t="shared" ca="1" si="50"/>
        <v>0</v>
      </c>
      <c r="CY105" s="31">
        <f t="shared" ca="1" si="50"/>
        <v>0</v>
      </c>
      <c r="CZ105" s="31">
        <f t="shared" ca="1" si="50"/>
        <v>0</v>
      </c>
      <c r="DA105" s="31">
        <f t="shared" ca="1" si="50"/>
        <v>0</v>
      </c>
      <c r="DB105" s="31">
        <f t="shared" ca="1" si="50"/>
        <v>0</v>
      </c>
      <c r="DC105" s="31">
        <f t="shared" ca="1" si="44"/>
        <v>0</v>
      </c>
      <c r="DD105" s="31">
        <f t="shared" ca="1" si="44"/>
        <v>0</v>
      </c>
      <c r="DE105" s="31">
        <f t="shared" ca="1" si="44"/>
        <v>0</v>
      </c>
      <c r="DF105" s="31">
        <f t="shared" ca="1" si="44"/>
        <v>0</v>
      </c>
      <c r="DG105" s="31">
        <f t="shared" ca="1" si="44"/>
        <v>0</v>
      </c>
      <c r="DH105" s="31">
        <f t="shared" ca="1" si="44"/>
        <v>0</v>
      </c>
      <c r="DI105" s="32">
        <f t="shared" ca="1" si="36"/>
        <v>0</v>
      </c>
      <c r="DJ105" s="32">
        <f t="shared" ca="1" si="36"/>
        <v>0</v>
      </c>
      <c r="DK105" s="32">
        <f t="shared" ca="1" si="36"/>
        <v>0</v>
      </c>
      <c r="DL105" s="32">
        <f t="shared" ca="1" si="36"/>
        <v>0</v>
      </c>
      <c r="DM105" s="32">
        <f t="shared" ca="1" si="36"/>
        <v>0</v>
      </c>
      <c r="DN105" s="32">
        <f t="shared" ca="1" si="36"/>
        <v>0</v>
      </c>
      <c r="DO105" s="32">
        <f t="shared" ca="1" si="46"/>
        <v>0</v>
      </c>
      <c r="DP105" s="32">
        <f t="shared" ca="1" si="46"/>
        <v>0</v>
      </c>
      <c r="DQ105" s="32">
        <f t="shared" ca="1" si="46"/>
        <v>0</v>
      </c>
      <c r="DR105" s="32">
        <f t="shared" ca="1" si="46"/>
        <v>0</v>
      </c>
      <c r="DS105" s="32">
        <f t="shared" ca="1" si="46"/>
        <v>0</v>
      </c>
      <c r="DT105" s="32">
        <f t="shared" ca="1" si="46"/>
        <v>0</v>
      </c>
      <c r="DU105" s="31">
        <f t="shared" ca="1" si="37"/>
        <v>0</v>
      </c>
      <c r="DV105" s="31">
        <f t="shared" ca="1" si="37"/>
        <v>0</v>
      </c>
      <c r="DW105" s="31">
        <f t="shared" ca="1" si="37"/>
        <v>0</v>
      </c>
      <c r="DX105" s="31">
        <f t="shared" ca="1" si="37"/>
        <v>0</v>
      </c>
      <c r="DY105" s="31">
        <f t="shared" ca="1" si="37"/>
        <v>0</v>
      </c>
      <c r="DZ105" s="31">
        <f t="shared" ca="1" si="37"/>
        <v>0</v>
      </c>
      <c r="EA105" s="31">
        <f t="shared" ca="1" si="47"/>
        <v>0</v>
      </c>
      <c r="EB105" s="31">
        <f t="shared" ca="1" si="47"/>
        <v>0</v>
      </c>
      <c r="EC105" s="31">
        <f t="shared" ca="1" si="47"/>
        <v>0</v>
      </c>
      <c r="ED105" s="31">
        <f t="shared" ca="1" si="47"/>
        <v>0</v>
      </c>
      <c r="EE105" s="31">
        <f t="shared" ca="1" si="47"/>
        <v>0</v>
      </c>
      <c r="EF105" s="31">
        <f t="shared" ca="1" si="47"/>
        <v>0</v>
      </c>
      <c r="EG105" s="32">
        <f t="shared" ca="1" si="38"/>
        <v>0</v>
      </c>
      <c r="EH105" s="32">
        <f t="shared" ca="1" si="38"/>
        <v>0</v>
      </c>
      <c r="EI105" s="32">
        <f t="shared" ca="1" si="38"/>
        <v>0</v>
      </c>
      <c r="EJ105" s="32">
        <f t="shared" ca="1" si="38"/>
        <v>0</v>
      </c>
      <c r="EK105" s="32">
        <f t="shared" ca="1" si="38"/>
        <v>0</v>
      </c>
      <c r="EL105" s="32">
        <f t="shared" ca="1" si="38"/>
        <v>0</v>
      </c>
      <c r="EM105" s="32">
        <f t="shared" ca="1" si="48"/>
        <v>0</v>
      </c>
      <c r="EN105" s="32">
        <f t="shared" ca="1" si="48"/>
        <v>0</v>
      </c>
      <c r="EO105" s="32">
        <f t="shared" ca="1" si="48"/>
        <v>0</v>
      </c>
      <c r="EP105" s="32">
        <f t="shared" ca="1" si="48"/>
        <v>0</v>
      </c>
      <c r="EQ105" s="32">
        <f t="shared" ca="1" si="48"/>
        <v>0</v>
      </c>
      <c r="ER105" s="32">
        <f t="shared" ca="1" si="48"/>
        <v>0</v>
      </c>
    </row>
    <row r="106" spans="1:148">
      <c r="A106" t="s">
        <v>463</v>
      </c>
      <c r="B106" s="1" t="s">
        <v>273</v>
      </c>
      <c r="C106" t="str">
        <f t="shared" ca="1" si="40"/>
        <v>RB2</v>
      </c>
      <c r="D106" t="str">
        <f t="shared" ca="1" si="41"/>
        <v>Rainbow #2</v>
      </c>
      <c r="E106" s="51">
        <v>7904.9507999999996</v>
      </c>
      <c r="F106" s="51">
        <v>0</v>
      </c>
      <c r="G106" s="51">
        <v>0</v>
      </c>
      <c r="H106" s="51">
        <v>620.19839999999999</v>
      </c>
      <c r="I106" s="51">
        <v>6097.2503999999999</v>
      </c>
      <c r="J106" s="51">
        <v>4855.7327999999998</v>
      </c>
      <c r="K106" s="51">
        <v>2386.8888000000002</v>
      </c>
      <c r="L106" s="51">
        <v>835.20960000000002</v>
      </c>
      <c r="M106" s="51">
        <v>2349.4164000000001</v>
      </c>
      <c r="N106" s="51">
        <v>28.283999999999999</v>
      </c>
      <c r="O106" s="51">
        <v>376.35359999999997</v>
      </c>
      <c r="P106" s="51">
        <v>1307.6795999999999</v>
      </c>
      <c r="Q106" s="32">
        <v>1361720.74</v>
      </c>
      <c r="R106" s="32">
        <v>0</v>
      </c>
      <c r="S106" s="32">
        <v>0</v>
      </c>
      <c r="T106" s="32">
        <v>18448.73</v>
      </c>
      <c r="U106" s="32">
        <v>199732.8</v>
      </c>
      <c r="V106" s="32">
        <v>162888.69</v>
      </c>
      <c r="W106" s="32">
        <v>110745.95</v>
      </c>
      <c r="X106" s="32">
        <v>26404.74</v>
      </c>
      <c r="Y106" s="32">
        <v>454885.82</v>
      </c>
      <c r="Z106" s="32">
        <v>1385.16</v>
      </c>
      <c r="AA106" s="32">
        <v>39570.42</v>
      </c>
      <c r="AB106" s="32">
        <v>64974.84</v>
      </c>
      <c r="AC106" s="2">
        <v>2.73</v>
      </c>
      <c r="AD106" s="2">
        <v>2.73</v>
      </c>
      <c r="AE106" s="2">
        <v>2.73</v>
      </c>
      <c r="AF106" s="2">
        <v>2.73</v>
      </c>
      <c r="AG106" s="2">
        <v>2.73</v>
      </c>
      <c r="AH106" s="2">
        <v>2.73</v>
      </c>
      <c r="AI106" s="2">
        <v>2.73</v>
      </c>
      <c r="AJ106" s="2">
        <v>2.73</v>
      </c>
      <c r="AK106" s="2">
        <v>2.73</v>
      </c>
      <c r="AL106" s="2">
        <v>2.73</v>
      </c>
      <c r="AM106" s="2">
        <v>2.73</v>
      </c>
      <c r="AN106" s="2">
        <v>2.73</v>
      </c>
      <c r="AO106" s="33">
        <v>37174.980000000003</v>
      </c>
      <c r="AP106" s="33">
        <v>0</v>
      </c>
      <c r="AQ106" s="33">
        <v>0</v>
      </c>
      <c r="AR106" s="33">
        <v>503.65</v>
      </c>
      <c r="AS106" s="33">
        <v>5452.71</v>
      </c>
      <c r="AT106" s="33">
        <v>4446.8599999999997</v>
      </c>
      <c r="AU106" s="33">
        <v>3023.36</v>
      </c>
      <c r="AV106" s="33">
        <v>720.85</v>
      </c>
      <c r="AW106" s="33">
        <v>12418.38</v>
      </c>
      <c r="AX106" s="33">
        <v>37.81</v>
      </c>
      <c r="AY106" s="33">
        <v>1080.27</v>
      </c>
      <c r="AZ106" s="33">
        <v>1773.81</v>
      </c>
      <c r="BA106" s="31">
        <f t="shared" si="53"/>
        <v>-408.52</v>
      </c>
      <c r="BB106" s="31">
        <f t="shared" si="53"/>
        <v>0</v>
      </c>
      <c r="BC106" s="31">
        <f t="shared" si="53"/>
        <v>0</v>
      </c>
      <c r="BD106" s="31">
        <f t="shared" si="51"/>
        <v>-7.38</v>
      </c>
      <c r="BE106" s="31">
        <f t="shared" si="51"/>
        <v>-79.89</v>
      </c>
      <c r="BF106" s="31">
        <f t="shared" si="51"/>
        <v>-65.16</v>
      </c>
      <c r="BG106" s="31">
        <f t="shared" si="42"/>
        <v>0</v>
      </c>
      <c r="BH106" s="31">
        <f t="shared" si="42"/>
        <v>0</v>
      </c>
      <c r="BI106" s="31">
        <f t="shared" si="42"/>
        <v>0</v>
      </c>
      <c r="BJ106" s="31">
        <f t="shared" si="42"/>
        <v>-1.66</v>
      </c>
      <c r="BK106" s="31">
        <f t="shared" si="42"/>
        <v>-47.48</v>
      </c>
      <c r="BL106" s="31">
        <f t="shared" si="42"/>
        <v>-77.97</v>
      </c>
      <c r="BM106" s="6">
        <f t="shared" ca="1" si="45"/>
        <v>-0.12</v>
      </c>
      <c r="BN106" s="6">
        <f t="shared" ca="1" si="45"/>
        <v>-0.12</v>
      </c>
      <c r="BO106" s="6">
        <f t="shared" ca="1" si="45"/>
        <v>-0.12</v>
      </c>
      <c r="BP106" s="6">
        <f t="shared" ca="1" si="45"/>
        <v>-0.12</v>
      </c>
      <c r="BQ106" s="6">
        <f t="shared" ca="1" si="45"/>
        <v>-0.12</v>
      </c>
      <c r="BR106" s="6">
        <f t="shared" ca="1" si="45"/>
        <v>-0.12</v>
      </c>
      <c r="BS106" s="6">
        <f t="shared" ref="BS106:BX106" ca="1" si="55">VLOOKUP($C106,LossFactorLookup,3,FALSE)</f>
        <v>-0.12</v>
      </c>
      <c r="BT106" s="6">
        <f t="shared" ca="1" si="55"/>
        <v>-0.12</v>
      </c>
      <c r="BU106" s="6">
        <f t="shared" ca="1" si="55"/>
        <v>-0.12</v>
      </c>
      <c r="BV106" s="6">
        <f t="shared" ca="1" si="55"/>
        <v>-0.12</v>
      </c>
      <c r="BW106" s="6">
        <f t="shared" ca="1" si="55"/>
        <v>-0.12</v>
      </c>
      <c r="BX106" s="6">
        <f t="shared" ca="1" si="55"/>
        <v>-0.12</v>
      </c>
      <c r="BY106" s="31">
        <f t="shared" ca="1" si="49"/>
        <v>-163406.49</v>
      </c>
      <c r="BZ106" s="31">
        <f t="shared" ca="1" si="49"/>
        <v>0</v>
      </c>
      <c r="CA106" s="31">
        <f t="shared" ca="1" si="49"/>
        <v>0</v>
      </c>
      <c r="CB106" s="31">
        <f t="shared" ca="1" si="49"/>
        <v>-2213.85</v>
      </c>
      <c r="CC106" s="31">
        <f t="shared" ca="1" si="49"/>
        <v>-23967.94</v>
      </c>
      <c r="CD106" s="31">
        <f t="shared" ca="1" si="49"/>
        <v>-19546.64</v>
      </c>
      <c r="CE106" s="31">
        <f t="shared" ca="1" si="49"/>
        <v>-13289.51</v>
      </c>
      <c r="CF106" s="31">
        <f t="shared" ca="1" si="49"/>
        <v>-3168.57</v>
      </c>
      <c r="CG106" s="31">
        <f t="shared" ca="1" si="49"/>
        <v>-54586.3</v>
      </c>
      <c r="CH106" s="31">
        <f t="shared" ca="1" si="49"/>
        <v>-166.22</v>
      </c>
      <c r="CI106" s="31">
        <f t="shared" ca="1" si="49"/>
        <v>-4748.45</v>
      </c>
      <c r="CJ106" s="31">
        <f t="shared" ca="1" si="49"/>
        <v>-7796.98</v>
      </c>
      <c r="CK106" s="32">
        <f t="shared" ca="1" si="54"/>
        <v>3404.3</v>
      </c>
      <c r="CL106" s="32">
        <f t="shared" ca="1" si="54"/>
        <v>0</v>
      </c>
      <c r="CM106" s="32">
        <f t="shared" ca="1" si="54"/>
        <v>0</v>
      </c>
      <c r="CN106" s="32">
        <f t="shared" ca="1" si="52"/>
        <v>46.12</v>
      </c>
      <c r="CO106" s="32">
        <f t="shared" ca="1" si="52"/>
        <v>499.33</v>
      </c>
      <c r="CP106" s="32">
        <f t="shared" ca="1" si="52"/>
        <v>407.22</v>
      </c>
      <c r="CQ106" s="32">
        <f t="shared" ca="1" si="43"/>
        <v>276.86</v>
      </c>
      <c r="CR106" s="32">
        <f t="shared" ca="1" si="43"/>
        <v>66.010000000000005</v>
      </c>
      <c r="CS106" s="32">
        <f t="shared" ca="1" si="43"/>
        <v>1137.21</v>
      </c>
      <c r="CT106" s="32">
        <f t="shared" ca="1" si="43"/>
        <v>3.46</v>
      </c>
      <c r="CU106" s="32">
        <f t="shared" ca="1" si="43"/>
        <v>98.93</v>
      </c>
      <c r="CV106" s="32">
        <f t="shared" ca="1" si="43"/>
        <v>162.44</v>
      </c>
      <c r="CW106" s="31">
        <f t="shared" ca="1" si="50"/>
        <v>-196768.65000000002</v>
      </c>
      <c r="CX106" s="31">
        <f t="shared" ca="1" si="50"/>
        <v>0</v>
      </c>
      <c r="CY106" s="31">
        <f t="shared" ca="1" si="50"/>
        <v>0</v>
      </c>
      <c r="CZ106" s="31">
        <f t="shared" ca="1" si="50"/>
        <v>-2664</v>
      </c>
      <c r="DA106" s="31">
        <f t="shared" ca="1" si="50"/>
        <v>-28841.429999999997</v>
      </c>
      <c r="DB106" s="31">
        <f t="shared" ca="1" si="50"/>
        <v>-23521.119999999999</v>
      </c>
      <c r="DC106" s="31">
        <f t="shared" ca="1" si="44"/>
        <v>-16036.01</v>
      </c>
      <c r="DD106" s="31">
        <f t="shared" ca="1" si="44"/>
        <v>-3823.41</v>
      </c>
      <c r="DE106" s="31">
        <f t="shared" ca="1" si="44"/>
        <v>-65867.47</v>
      </c>
      <c r="DF106" s="31">
        <f t="shared" ca="1" si="44"/>
        <v>-198.91</v>
      </c>
      <c r="DG106" s="31">
        <f t="shared" ca="1" si="44"/>
        <v>-5682.3099999999995</v>
      </c>
      <c r="DH106" s="31">
        <f t="shared" ca="1" si="44"/>
        <v>-9330.380000000001</v>
      </c>
      <c r="DI106" s="32">
        <f t="shared" ca="1" si="36"/>
        <v>-9838.43</v>
      </c>
      <c r="DJ106" s="32">
        <f t="shared" ca="1" si="36"/>
        <v>0</v>
      </c>
      <c r="DK106" s="32">
        <f t="shared" ca="1" si="36"/>
        <v>0</v>
      </c>
      <c r="DL106" s="32">
        <f t="shared" ca="1" si="36"/>
        <v>-133.19999999999999</v>
      </c>
      <c r="DM106" s="32">
        <f t="shared" ca="1" si="36"/>
        <v>-1442.07</v>
      </c>
      <c r="DN106" s="32">
        <f t="shared" ca="1" si="36"/>
        <v>-1176.06</v>
      </c>
      <c r="DO106" s="32">
        <f t="shared" ca="1" si="46"/>
        <v>-801.8</v>
      </c>
      <c r="DP106" s="32">
        <f t="shared" ca="1" si="46"/>
        <v>-191.17</v>
      </c>
      <c r="DQ106" s="32">
        <f t="shared" ca="1" si="46"/>
        <v>-3293.37</v>
      </c>
      <c r="DR106" s="32">
        <f t="shared" ca="1" si="46"/>
        <v>-9.9499999999999993</v>
      </c>
      <c r="DS106" s="32">
        <f t="shared" ca="1" si="46"/>
        <v>-284.12</v>
      </c>
      <c r="DT106" s="32">
        <f t="shared" ca="1" si="46"/>
        <v>-466.52</v>
      </c>
      <c r="DU106" s="31">
        <f t="shared" ca="1" si="37"/>
        <v>-63392.99</v>
      </c>
      <c r="DV106" s="31">
        <f t="shared" ca="1" si="37"/>
        <v>0</v>
      </c>
      <c r="DW106" s="31">
        <f t="shared" ca="1" si="37"/>
        <v>0</v>
      </c>
      <c r="DX106" s="31">
        <f t="shared" ca="1" si="37"/>
        <v>-841.33</v>
      </c>
      <c r="DY106" s="31">
        <f t="shared" ca="1" si="37"/>
        <v>-9061.1200000000008</v>
      </c>
      <c r="DZ106" s="31">
        <f t="shared" ca="1" si="37"/>
        <v>-7349.68</v>
      </c>
      <c r="EA106" s="31">
        <f t="shared" ca="1" si="47"/>
        <v>-4984.4399999999996</v>
      </c>
      <c r="EB106" s="31">
        <f t="shared" ca="1" si="47"/>
        <v>-1181.93</v>
      </c>
      <c r="EC106" s="31">
        <f t="shared" ca="1" si="47"/>
        <v>-20249.669999999998</v>
      </c>
      <c r="ED106" s="31">
        <f t="shared" ca="1" si="47"/>
        <v>-60.82</v>
      </c>
      <c r="EE106" s="31">
        <f t="shared" ca="1" si="47"/>
        <v>-1727.92</v>
      </c>
      <c r="EF106" s="31">
        <f t="shared" ca="1" si="47"/>
        <v>-2821.92</v>
      </c>
      <c r="EG106" s="32">
        <f t="shared" ca="1" si="38"/>
        <v>-270000.07</v>
      </c>
      <c r="EH106" s="32">
        <f t="shared" ca="1" si="38"/>
        <v>0</v>
      </c>
      <c r="EI106" s="32">
        <f t="shared" ca="1" si="38"/>
        <v>0</v>
      </c>
      <c r="EJ106" s="32">
        <f t="shared" ca="1" si="38"/>
        <v>-3638.5299999999997</v>
      </c>
      <c r="EK106" s="32">
        <f t="shared" ca="1" si="38"/>
        <v>-39344.619999999995</v>
      </c>
      <c r="EL106" s="32">
        <f t="shared" ca="1" si="38"/>
        <v>-32046.86</v>
      </c>
      <c r="EM106" s="32">
        <f t="shared" ca="1" si="48"/>
        <v>-21822.25</v>
      </c>
      <c r="EN106" s="32">
        <f t="shared" ca="1" si="48"/>
        <v>-5196.51</v>
      </c>
      <c r="EO106" s="32">
        <f t="shared" ca="1" si="48"/>
        <v>-89410.51</v>
      </c>
      <c r="EP106" s="32">
        <f t="shared" ca="1" si="48"/>
        <v>-269.68</v>
      </c>
      <c r="EQ106" s="32">
        <f t="shared" ca="1" si="48"/>
        <v>-7694.3499999999995</v>
      </c>
      <c r="ER106" s="32">
        <f t="shared" ca="1" si="48"/>
        <v>-12618.820000000002</v>
      </c>
    </row>
    <row r="107" spans="1:148">
      <c r="A107" t="s">
        <v>463</v>
      </c>
      <c r="B107" s="1" t="s">
        <v>275</v>
      </c>
      <c r="C107" t="str">
        <f t="shared" ca="1" si="40"/>
        <v>RB3</v>
      </c>
      <c r="D107" t="str">
        <f t="shared" ca="1" si="41"/>
        <v>Rainbow #3</v>
      </c>
      <c r="E107" s="51">
        <v>0</v>
      </c>
      <c r="F107" s="51">
        <v>0</v>
      </c>
      <c r="G107" s="51">
        <v>0</v>
      </c>
      <c r="H107" s="51">
        <v>0</v>
      </c>
      <c r="I107" s="51">
        <v>0</v>
      </c>
      <c r="J107" s="51">
        <v>0</v>
      </c>
      <c r="K107" s="51">
        <v>0</v>
      </c>
      <c r="L107" s="51">
        <v>0</v>
      </c>
      <c r="M107" s="51">
        <v>0</v>
      </c>
      <c r="N107" s="51">
        <v>0</v>
      </c>
      <c r="O107" s="51">
        <v>0</v>
      </c>
      <c r="P107" s="51">
        <v>0</v>
      </c>
      <c r="Q107" s="32">
        <v>0</v>
      </c>
      <c r="R107" s="32">
        <v>0</v>
      </c>
      <c r="S107" s="32">
        <v>0</v>
      </c>
      <c r="T107" s="32">
        <v>0</v>
      </c>
      <c r="U107" s="32">
        <v>0</v>
      </c>
      <c r="V107" s="32">
        <v>0</v>
      </c>
      <c r="W107" s="32">
        <v>0</v>
      </c>
      <c r="X107" s="32">
        <v>0</v>
      </c>
      <c r="Y107" s="32">
        <v>0</v>
      </c>
      <c r="Z107" s="32">
        <v>0</v>
      </c>
      <c r="AA107" s="32">
        <v>0</v>
      </c>
      <c r="AB107" s="32">
        <v>0</v>
      </c>
      <c r="AC107" s="2">
        <v>2.93</v>
      </c>
      <c r="AD107" s="2">
        <v>2.93</v>
      </c>
      <c r="AE107" s="2">
        <v>2.93</v>
      </c>
      <c r="AF107" s="2">
        <v>2.93</v>
      </c>
      <c r="AG107" s="2">
        <v>2.93</v>
      </c>
      <c r="AH107" s="2">
        <v>2.93</v>
      </c>
      <c r="AI107" s="2">
        <v>2.93</v>
      </c>
      <c r="AJ107" s="2">
        <v>2.93</v>
      </c>
      <c r="AK107" s="2">
        <v>2.93</v>
      </c>
      <c r="AL107" s="2">
        <v>2.66</v>
      </c>
      <c r="AM107" s="2">
        <v>2.66</v>
      </c>
      <c r="AN107" s="2">
        <v>2.66</v>
      </c>
      <c r="AO107" s="33">
        <v>0</v>
      </c>
      <c r="AP107" s="33">
        <v>0</v>
      </c>
      <c r="AQ107" s="33">
        <v>0</v>
      </c>
      <c r="AR107" s="33">
        <v>0</v>
      </c>
      <c r="AS107" s="33">
        <v>0</v>
      </c>
      <c r="AT107" s="33">
        <v>0</v>
      </c>
      <c r="AU107" s="33">
        <v>0</v>
      </c>
      <c r="AV107" s="33">
        <v>0</v>
      </c>
      <c r="AW107" s="33">
        <v>0</v>
      </c>
      <c r="AX107" s="33">
        <v>0</v>
      </c>
      <c r="AY107" s="33">
        <v>0</v>
      </c>
      <c r="AZ107" s="33">
        <v>0</v>
      </c>
      <c r="BA107" s="31">
        <f t="shared" si="53"/>
        <v>0</v>
      </c>
      <c r="BB107" s="31">
        <f t="shared" si="53"/>
        <v>0</v>
      </c>
      <c r="BC107" s="31">
        <f t="shared" si="53"/>
        <v>0</v>
      </c>
      <c r="BD107" s="31">
        <f t="shared" si="51"/>
        <v>0</v>
      </c>
      <c r="BE107" s="31">
        <f t="shared" si="51"/>
        <v>0</v>
      </c>
      <c r="BF107" s="31">
        <f t="shared" si="51"/>
        <v>0</v>
      </c>
      <c r="BG107" s="31">
        <f t="shared" si="42"/>
        <v>0</v>
      </c>
      <c r="BH107" s="31">
        <f t="shared" si="42"/>
        <v>0</v>
      </c>
      <c r="BI107" s="31">
        <f t="shared" si="42"/>
        <v>0</v>
      </c>
      <c r="BJ107" s="31">
        <f t="shared" si="42"/>
        <v>0</v>
      </c>
      <c r="BK107" s="31">
        <f t="shared" si="42"/>
        <v>0</v>
      </c>
      <c r="BL107" s="31">
        <f t="shared" si="42"/>
        <v>0</v>
      </c>
      <c r="BM107" s="6">
        <f t="shared" ref="BM107:BX122" ca="1" si="56">VLOOKUP($C107,LossFactorLookup,3,FALSE)</f>
        <v>4.7500000000000001E-2</v>
      </c>
      <c r="BN107" s="6">
        <f t="shared" ca="1" si="56"/>
        <v>4.7500000000000001E-2</v>
      </c>
      <c r="BO107" s="6">
        <f t="shared" ca="1" si="56"/>
        <v>4.7500000000000001E-2</v>
      </c>
      <c r="BP107" s="6">
        <f t="shared" ca="1" si="56"/>
        <v>4.7500000000000001E-2</v>
      </c>
      <c r="BQ107" s="6">
        <f t="shared" ca="1" si="56"/>
        <v>4.7500000000000001E-2</v>
      </c>
      <c r="BR107" s="6">
        <f t="shared" ca="1" si="56"/>
        <v>4.7500000000000001E-2</v>
      </c>
      <c r="BS107" s="6">
        <f t="shared" ca="1" si="56"/>
        <v>4.7500000000000001E-2</v>
      </c>
      <c r="BT107" s="6">
        <f t="shared" ca="1" si="56"/>
        <v>4.7500000000000001E-2</v>
      </c>
      <c r="BU107" s="6">
        <f t="shared" ca="1" si="56"/>
        <v>4.7500000000000001E-2</v>
      </c>
      <c r="BV107" s="6">
        <f t="shared" ca="1" si="56"/>
        <v>4.7500000000000001E-2</v>
      </c>
      <c r="BW107" s="6">
        <f t="shared" ca="1" si="56"/>
        <v>4.7500000000000001E-2</v>
      </c>
      <c r="BX107" s="6">
        <f t="shared" ca="1" si="56"/>
        <v>4.7500000000000001E-2</v>
      </c>
      <c r="BY107" s="31">
        <f t="shared" ca="1" si="49"/>
        <v>0</v>
      </c>
      <c r="BZ107" s="31">
        <f t="shared" ca="1" si="49"/>
        <v>0</v>
      </c>
      <c r="CA107" s="31">
        <f t="shared" ca="1" si="49"/>
        <v>0</v>
      </c>
      <c r="CB107" s="31">
        <f t="shared" ca="1" si="49"/>
        <v>0</v>
      </c>
      <c r="CC107" s="31">
        <f t="shared" ca="1" si="49"/>
        <v>0</v>
      </c>
      <c r="CD107" s="31">
        <f t="shared" ca="1" si="49"/>
        <v>0</v>
      </c>
      <c r="CE107" s="31">
        <f t="shared" ca="1" si="49"/>
        <v>0</v>
      </c>
      <c r="CF107" s="31">
        <f t="shared" ca="1" si="49"/>
        <v>0</v>
      </c>
      <c r="CG107" s="31">
        <f t="shared" ca="1" si="49"/>
        <v>0</v>
      </c>
      <c r="CH107" s="31">
        <f t="shared" ca="1" si="49"/>
        <v>0</v>
      </c>
      <c r="CI107" s="31">
        <f t="shared" ca="1" si="49"/>
        <v>0</v>
      </c>
      <c r="CJ107" s="31">
        <f t="shared" ca="1" si="49"/>
        <v>0</v>
      </c>
      <c r="CK107" s="32">
        <f t="shared" ca="1" si="54"/>
        <v>0</v>
      </c>
      <c r="CL107" s="32">
        <f t="shared" ca="1" si="54"/>
        <v>0</v>
      </c>
      <c r="CM107" s="32">
        <f t="shared" ca="1" si="54"/>
        <v>0</v>
      </c>
      <c r="CN107" s="32">
        <f t="shared" ca="1" si="52"/>
        <v>0</v>
      </c>
      <c r="CO107" s="32">
        <f t="shared" ca="1" si="52"/>
        <v>0</v>
      </c>
      <c r="CP107" s="32">
        <f t="shared" ca="1" si="52"/>
        <v>0</v>
      </c>
      <c r="CQ107" s="32">
        <f t="shared" ca="1" si="43"/>
        <v>0</v>
      </c>
      <c r="CR107" s="32">
        <f t="shared" ca="1" si="43"/>
        <v>0</v>
      </c>
      <c r="CS107" s="32">
        <f t="shared" ca="1" si="43"/>
        <v>0</v>
      </c>
      <c r="CT107" s="32">
        <f t="shared" ca="1" si="43"/>
        <v>0</v>
      </c>
      <c r="CU107" s="32">
        <f t="shared" ca="1" si="43"/>
        <v>0</v>
      </c>
      <c r="CV107" s="32">
        <f t="shared" ca="1" si="43"/>
        <v>0</v>
      </c>
      <c r="CW107" s="31">
        <f t="shared" ca="1" si="50"/>
        <v>0</v>
      </c>
      <c r="CX107" s="31">
        <f t="shared" ca="1" si="50"/>
        <v>0</v>
      </c>
      <c r="CY107" s="31">
        <f t="shared" ca="1" si="50"/>
        <v>0</v>
      </c>
      <c r="CZ107" s="31">
        <f t="shared" ca="1" si="50"/>
        <v>0</v>
      </c>
      <c r="DA107" s="31">
        <f t="shared" ca="1" si="50"/>
        <v>0</v>
      </c>
      <c r="DB107" s="31">
        <f t="shared" ca="1" si="50"/>
        <v>0</v>
      </c>
      <c r="DC107" s="31">
        <f t="shared" ca="1" si="44"/>
        <v>0</v>
      </c>
      <c r="DD107" s="31">
        <f t="shared" ca="1" si="44"/>
        <v>0</v>
      </c>
      <c r="DE107" s="31">
        <f t="shared" ca="1" si="44"/>
        <v>0</v>
      </c>
      <c r="DF107" s="31">
        <f t="shared" ca="1" si="44"/>
        <v>0</v>
      </c>
      <c r="DG107" s="31">
        <f t="shared" ca="1" si="44"/>
        <v>0</v>
      </c>
      <c r="DH107" s="31">
        <f t="shared" ca="1" si="44"/>
        <v>0</v>
      </c>
      <c r="DI107" s="32">
        <f t="shared" ca="1" si="36"/>
        <v>0</v>
      </c>
      <c r="DJ107" s="32">
        <f t="shared" ca="1" si="36"/>
        <v>0</v>
      </c>
      <c r="DK107" s="32">
        <f t="shared" ca="1" si="36"/>
        <v>0</v>
      </c>
      <c r="DL107" s="32">
        <f t="shared" ca="1" si="36"/>
        <v>0</v>
      </c>
      <c r="DM107" s="32">
        <f t="shared" ca="1" si="36"/>
        <v>0</v>
      </c>
      <c r="DN107" s="32">
        <f t="shared" ca="1" si="36"/>
        <v>0</v>
      </c>
      <c r="DO107" s="32">
        <f t="shared" ca="1" si="46"/>
        <v>0</v>
      </c>
      <c r="DP107" s="32">
        <f t="shared" ca="1" si="46"/>
        <v>0</v>
      </c>
      <c r="DQ107" s="32">
        <f t="shared" ca="1" si="46"/>
        <v>0</v>
      </c>
      <c r="DR107" s="32">
        <f t="shared" ca="1" si="46"/>
        <v>0</v>
      </c>
      <c r="DS107" s="32">
        <f t="shared" ca="1" si="46"/>
        <v>0</v>
      </c>
      <c r="DT107" s="32">
        <f t="shared" ca="1" si="46"/>
        <v>0</v>
      </c>
      <c r="DU107" s="31">
        <f t="shared" ca="1" si="37"/>
        <v>0</v>
      </c>
      <c r="DV107" s="31">
        <f t="shared" ca="1" si="37"/>
        <v>0</v>
      </c>
      <c r="DW107" s="31">
        <f t="shared" ca="1" si="37"/>
        <v>0</v>
      </c>
      <c r="DX107" s="31">
        <f t="shared" ca="1" si="37"/>
        <v>0</v>
      </c>
      <c r="DY107" s="31">
        <f t="shared" ca="1" si="37"/>
        <v>0</v>
      </c>
      <c r="DZ107" s="31">
        <f t="shared" ca="1" si="37"/>
        <v>0</v>
      </c>
      <c r="EA107" s="31">
        <f t="shared" ca="1" si="47"/>
        <v>0</v>
      </c>
      <c r="EB107" s="31">
        <f t="shared" ca="1" si="47"/>
        <v>0</v>
      </c>
      <c r="EC107" s="31">
        <f t="shared" ca="1" si="47"/>
        <v>0</v>
      </c>
      <c r="ED107" s="31">
        <f t="shared" ca="1" si="47"/>
        <v>0</v>
      </c>
      <c r="EE107" s="31">
        <f t="shared" ca="1" si="47"/>
        <v>0</v>
      </c>
      <c r="EF107" s="31">
        <f t="shared" ca="1" si="47"/>
        <v>0</v>
      </c>
      <c r="EG107" s="32">
        <f t="shared" ca="1" si="38"/>
        <v>0</v>
      </c>
      <c r="EH107" s="32">
        <f t="shared" ca="1" si="38"/>
        <v>0</v>
      </c>
      <c r="EI107" s="32">
        <f t="shared" ca="1" si="38"/>
        <v>0</v>
      </c>
      <c r="EJ107" s="32">
        <f t="shared" ca="1" si="38"/>
        <v>0</v>
      </c>
      <c r="EK107" s="32">
        <f t="shared" ca="1" si="38"/>
        <v>0</v>
      </c>
      <c r="EL107" s="32">
        <f t="shared" ca="1" si="38"/>
        <v>0</v>
      </c>
      <c r="EM107" s="32">
        <f t="shared" ca="1" si="48"/>
        <v>0</v>
      </c>
      <c r="EN107" s="32">
        <f t="shared" ca="1" si="48"/>
        <v>0</v>
      </c>
      <c r="EO107" s="32">
        <f t="shared" ca="1" si="48"/>
        <v>0</v>
      </c>
      <c r="EP107" s="32">
        <f t="shared" ca="1" si="48"/>
        <v>0</v>
      </c>
      <c r="EQ107" s="32">
        <f t="shared" ca="1" si="48"/>
        <v>0</v>
      </c>
      <c r="ER107" s="32">
        <f t="shared" ca="1" si="48"/>
        <v>0</v>
      </c>
    </row>
    <row r="108" spans="1:148">
      <c r="A108" t="s">
        <v>463</v>
      </c>
      <c r="B108" s="1" t="s">
        <v>51</v>
      </c>
      <c r="C108" t="str">
        <f t="shared" ca="1" si="40"/>
        <v>RB5</v>
      </c>
      <c r="D108" t="str">
        <f t="shared" ca="1" si="41"/>
        <v>Rainbow #5</v>
      </c>
      <c r="E108" s="51">
        <v>16768.632000000001</v>
      </c>
      <c r="F108" s="51">
        <v>10397.656000000001</v>
      </c>
      <c r="G108" s="51">
        <v>12912.056</v>
      </c>
      <c r="H108" s="51">
        <v>12493.995999999999</v>
      </c>
      <c r="I108" s="51">
        <v>22168.32</v>
      </c>
      <c r="J108" s="51">
        <v>13426.652</v>
      </c>
      <c r="K108" s="51">
        <v>10446.808000000001</v>
      </c>
      <c r="L108" s="51">
        <v>9553.2279999999992</v>
      </c>
      <c r="M108" s="51">
        <v>11979.284</v>
      </c>
      <c r="N108" s="51">
        <v>8636.14</v>
      </c>
      <c r="O108" s="51">
        <v>13136.724</v>
      </c>
      <c r="P108" s="51">
        <v>16675.567999999999</v>
      </c>
      <c r="Q108" s="32">
        <v>1205239.0900000001</v>
      </c>
      <c r="R108" s="32">
        <v>568534.84</v>
      </c>
      <c r="S108" s="32">
        <v>642938.31999999995</v>
      </c>
      <c r="T108" s="32">
        <v>413515.25</v>
      </c>
      <c r="U108" s="32">
        <v>723675.65</v>
      </c>
      <c r="V108" s="32">
        <v>479369.03</v>
      </c>
      <c r="W108" s="32">
        <v>453453.29</v>
      </c>
      <c r="X108" s="32">
        <v>356311.66</v>
      </c>
      <c r="Y108" s="32">
        <v>1375329.44</v>
      </c>
      <c r="Z108" s="32">
        <v>308021.14</v>
      </c>
      <c r="AA108" s="32">
        <v>726456.23</v>
      </c>
      <c r="AB108" s="32">
        <v>929640.27</v>
      </c>
      <c r="AC108" s="2">
        <v>2.72</v>
      </c>
      <c r="AD108" s="2">
        <v>2.72</v>
      </c>
      <c r="AE108" s="2">
        <v>2.72</v>
      </c>
      <c r="AF108" s="2">
        <v>2.72</v>
      </c>
      <c r="AG108" s="2">
        <v>2.72</v>
      </c>
      <c r="AH108" s="2">
        <v>2.72</v>
      </c>
      <c r="AI108" s="2">
        <v>2.72</v>
      </c>
      <c r="AJ108" s="2">
        <v>2.72</v>
      </c>
      <c r="AK108" s="2">
        <v>2.72</v>
      </c>
      <c r="AL108" s="2">
        <v>2.44</v>
      </c>
      <c r="AM108" s="2">
        <v>2.44</v>
      </c>
      <c r="AN108" s="2">
        <v>2.44</v>
      </c>
      <c r="AO108" s="33">
        <v>32782.5</v>
      </c>
      <c r="AP108" s="33">
        <v>15464.15</v>
      </c>
      <c r="AQ108" s="33">
        <v>17487.919999999998</v>
      </c>
      <c r="AR108" s="33">
        <v>11247.61</v>
      </c>
      <c r="AS108" s="33">
        <v>19683.98</v>
      </c>
      <c r="AT108" s="33">
        <v>13038.84</v>
      </c>
      <c r="AU108" s="33">
        <v>12333.93</v>
      </c>
      <c r="AV108" s="33">
        <v>9691.68</v>
      </c>
      <c r="AW108" s="33">
        <v>37408.959999999999</v>
      </c>
      <c r="AX108" s="33">
        <v>7515.72</v>
      </c>
      <c r="AY108" s="33">
        <v>17725.53</v>
      </c>
      <c r="AZ108" s="33">
        <v>22683.22</v>
      </c>
      <c r="BA108" s="31">
        <f t="shared" si="53"/>
        <v>-361.57</v>
      </c>
      <c r="BB108" s="31">
        <f t="shared" si="53"/>
        <v>-170.56</v>
      </c>
      <c r="BC108" s="31">
        <f t="shared" si="53"/>
        <v>-192.88</v>
      </c>
      <c r="BD108" s="31">
        <f t="shared" si="51"/>
        <v>-165.41</v>
      </c>
      <c r="BE108" s="31">
        <f t="shared" si="51"/>
        <v>-289.47000000000003</v>
      </c>
      <c r="BF108" s="31">
        <f t="shared" si="51"/>
        <v>-191.75</v>
      </c>
      <c r="BG108" s="31">
        <f t="shared" si="42"/>
        <v>0</v>
      </c>
      <c r="BH108" s="31">
        <f t="shared" si="42"/>
        <v>0</v>
      </c>
      <c r="BI108" s="31">
        <f t="shared" si="42"/>
        <v>0</v>
      </c>
      <c r="BJ108" s="31">
        <f t="shared" si="42"/>
        <v>-369.63</v>
      </c>
      <c r="BK108" s="31">
        <f t="shared" si="42"/>
        <v>-871.75</v>
      </c>
      <c r="BL108" s="31">
        <f t="shared" si="42"/>
        <v>-1115.57</v>
      </c>
      <c r="BM108" s="6">
        <f t="shared" ca="1" si="56"/>
        <v>-0.12</v>
      </c>
      <c r="BN108" s="6">
        <f t="shared" ca="1" si="56"/>
        <v>-0.12</v>
      </c>
      <c r="BO108" s="6">
        <f t="shared" ca="1" si="56"/>
        <v>-0.12</v>
      </c>
      <c r="BP108" s="6">
        <f t="shared" ca="1" si="56"/>
        <v>-0.12</v>
      </c>
      <c r="BQ108" s="6">
        <f t="shared" ca="1" si="56"/>
        <v>-0.12</v>
      </c>
      <c r="BR108" s="6">
        <f t="shared" ca="1" si="56"/>
        <v>-0.12</v>
      </c>
      <c r="BS108" s="6">
        <f t="shared" ca="1" si="56"/>
        <v>-0.12</v>
      </c>
      <c r="BT108" s="6">
        <f t="shared" ca="1" si="56"/>
        <v>-0.12</v>
      </c>
      <c r="BU108" s="6">
        <f t="shared" ca="1" si="56"/>
        <v>-0.12</v>
      </c>
      <c r="BV108" s="6">
        <f t="shared" ca="1" si="56"/>
        <v>-0.12</v>
      </c>
      <c r="BW108" s="6">
        <f t="shared" ca="1" si="56"/>
        <v>-0.12</v>
      </c>
      <c r="BX108" s="6">
        <f t="shared" ca="1" si="56"/>
        <v>-0.12</v>
      </c>
      <c r="BY108" s="31">
        <f t="shared" ca="1" si="49"/>
        <v>-144628.69</v>
      </c>
      <c r="BZ108" s="31">
        <f t="shared" ca="1" si="49"/>
        <v>-68224.179999999993</v>
      </c>
      <c r="CA108" s="31">
        <f t="shared" ca="1" si="49"/>
        <v>-77152.600000000006</v>
      </c>
      <c r="CB108" s="31">
        <f t="shared" ca="1" si="49"/>
        <v>-49621.83</v>
      </c>
      <c r="CC108" s="31">
        <f t="shared" ca="1" si="49"/>
        <v>-86841.08</v>
      </c>
      <c r="CD108" s="31">
        <f t="shared" ca="1" si="49"/>
        <v>-57524.28</v>
      </c>
      <c r="CE108" s="31">
        <f t="shared" ca="1" si="49"/>
        <v>-54414.39</v>
      </c>
      <c r="CF108" s="31">
        <f t="shared" ca="1" si="49"/>
        <v>-42757.4</v>
      </c>
      <c r="CG108" s="31">
        <f t="shared" ca="1" si="49"/>
        <v>-165039.53</v>
      </c>
      <c r="CH108" s="31">
        <f t="shared" ca="1" si="49"/>
        <v>-36962.54</v>
      </c>
      <c r="CI108" s="31">
        <f t="shared" ca="1" si="49"/>
        <v>-87174.75</v>
      </c>
      <c r="CJ108" s="31">
        <f t="shared" ca="1" si="49"/>
        <v>-111556.83</v>
      </c>
      <c r="CK108" s="32">
        <f t="shared" ca="1" si="54"/>
        <v>3013.1</v>
      </c>
      <c r="CL108" s="32">
        <f t="shared" ca="1" si="54"/>
        <v>1421.34</v>
      </c>
      <c r="CM108" s="32">
        <f t="shared" ca="1" si="54"/>
        <v>1607.35</v>
      </c>
      <c r="CN108" s="32">
        <f t="shared" ca="1" si="52"/>
        <v>1033.79</v>
      </c>
      <c r="CO108" s="32">
        <f t="shared" ca="1" si="52"/>
        <v>1809.19</v>
      </c>
      <c r="CP108" s="32">
        <f t="shared" ca="1" si="52"/>
        <v>1198.42</v>
      </c>
      <c r="CQ108" s="32">
        <f t="shared" ca="1" si="43"/>
        <v>1133.6300000000001</v>
      </c>
      <c r="CR108" s="32">
        <f t="shared" ca="1" si="43"/>
        <v>890.78</v>
      </c>
      <c r="CS108" s="32">
        <f t="shared" ca="1" si="43"/>
        <v>3438.32</v>
      </c>
      <c r="CT108" s="32">
        <f t="shared" ca="1" si="43"/>
        <v>770.05</v>
      </c>
      <c r="CU108" s="32">
        <f t="shared" ca="1" si="43"/>
        <v>1816.14</v>
      </c>
      <c r="CV108" s="32">
        <f t="shared" ca="1" si="43"/>
        <v>2324.1</v>
      </c>
      <c r="CW108" s="31">
        <f t="shared" ca="1" si="50"/>
        <v>-174036.52</v>
      </c>
      <c r="CX108" s="31">
        <f t="shared" ca="1" si="50"/>
        <v>-82096.429999999993</v>
      </c>
      <c r="CY108" s="31">
        <f t="shared" ca="1" si="50"/>
        <v>-92840.29</v>
      </c>
      <c r="CZ108" s="31">
        <f t="shared" ca="1" si="50"/>
        <v>-59670.239999999998</v>
      </c>
      <c r="DA108" s="31">
        <f t="shared" ca="1" si="50"/>
        <v>-104426.4</v>
      </c>
      <c r="DB108" s="31">
        <f t="shared" ca="1" si="50"/>
        <v>-69172.95</v>
      </c>
      <c r="DC108" s="31">
        <f t="shared" ca="1" si="44"/>
        <v>-65614.69</v>
      </c>
      <c r="DD108" s="31">
        <f t="shared" ca="1" si="44"/>
        <v>-51558.3</v>
      </c>
      <c r="DE108" s="31">
        <f t="shared" ca="1" si="44"/>
        <v>-199010.16999999998</v>
      </c>
      <c r="DF108" s="31">
        <f t="shared" ca="1" si="44"/>
        <v>-43338.58</v>
      </c>
      <c r="DG108" s="31">
        <f t="shared" ca="1" si="44"/>
        <v>-102212.39</v>
      </c>
      <c r="DH108" s="31">
        <f t="shared" ca="1" si="44"/>
        <v>-130800.38</v>
      </c>
      <c r="DI108" s="32">
        <f t="shared" ca="1" si="36"/>
        <v>-8701.83</v>
      </c>
      <c r="DJ108" s="32">
        <f t="shared" ca="1" si="36"/>
        <v>-4104.82</v>
      </c>
      <c r="DK108" s="32">
        <f t="shared" ca="1" si="36"/>
        <v>-4642.01</v>
      </c>
      <c r="DL108" s="32">
        <f t="shared" ca="1" si="36"/>
        <v>-2983.51</v>
      </c>
      <c r="DM108" s="32">
        <f t="shared" ca="1" si="36"/>
        <v>-5221.32</v>
      </c>
      <c r="DN108" s="32">
        <f t="shared" ca="1" si="36"/>
        <v>-3458.65</v>
      </c>
      <c r="DO108" s="32">
        <f t="shared" ca="1" si="46"/>
        <v>-3280.73</v>
      </c>
      <c r="DP108" s="32">
        <f t="shared" ca="1" si="46"/>
        <v>-2577.92</v>
      </c>
      <c r="DQ108" s="32">
        <f t="shared" ca="1" si="46"/>
        <v>-9950.51</v>
      </c>
      <c r="DR108" s="32">
        <f t="shared" ca="1" si="46"/>
        <v>-2166.9299999999998</v>
      </c>
      <c r="DS108" s="32">
        <f t="shared" ca="1" si="46"/>
        <v>-5110.62</v>
      </c>
      <c r="DT108" s="32">
        <f t="shared" ca="1" si="46"/>
        <v>-6540.02</v>
      </c>
      <c r="DU108" s="31">
        <f t="shared" ca="1" si="37"/>
        <v>-56069.38</v>
      </c>
      <c r="DV108" s="31">
        <f t="shared" ca="1" si="37"/>
        <v>-26257.279999999999</v>
      </c>
      <c r="DW108" s="31">
        <f t="shared" ca="1" si="37"/>
        <v>-29497.68</v>
      </c>
      <c r="DX108" s="31">
        <f t="shared" ca="1" si="37"/>
        <v>-18844.7</v>
      </c>
      <c r="DY108" s="31">
        <f t="shared" ca="1" si="37"/>
        <v>-32807.660000000003</v>
      </c>
      <c r="DZ108" s="31">
        <f t="shared" ca="1" si="37"/>
        <v>-21614.58</v>
      </c>
      <c r="EA108" s="31">
        <f t="shared" ca="1" si="47"/>
        <v>-20394.86</v>
      </c>
      <c r="EB108" s="31">
        <f t="shared" ca="1" si="47"/>
        <v>-15938.17</v>
      </c>
      <c r="EC108" s="31">
        <f t="shared" ca="1" si="47"/>
        <v>-61181.79</v>
      </c>
      <c r="ED108" s="31">
        <f t="shared" ca="1" si="47"/>
        <v>-13252.36</v>
      </c>
      <c r="EE108" s="31">
        <f t="shared" ca="1" si="47"/>
        <v>-31081.56</v>
      </c>
      <c r="EF108" s="31">
        <f t="shared" ca="1" si="47"/>
        <v>-39559.81</v>
      </c>
      <c r="EG108" s="32">
        <f t="shared" ca="1" si="38"/>
        <v>-238807.72999999998</v>
      </c>
      <c r="EH108" s="32">
        <f t="shared" ca="1" si="38"/>
        <v>-112458.53</v>
      </c>
      <c r="EI108" s="32">
        <f t="shared" ca="1" si="38"/>
        <v>-126979.97999999998</v>
      </c>
      <c r="EJ108" s="32">
        <f t="shared" ca="1" si="38"/>
        <v>-81498.45</v>
      </c>
      <c r="EK108" s="32">
        <f t="shared" ca="1" si="38"/>
        <v>-142455.38</v>
      </c>
      <c r="EL108" s="32">
        <f t="shared" ca="1" si="38"/>
        <v>-94246.18</v>
      </c>
      <c r="EM108" s="32">
        <f t="shared" ca="1" si="48"/>
        <v>-89290.28</v>
      </c>
      <c r="EN108" s="32">
        <f t="shared" ca="1" si="48"/>
        <v>-70074.39</v>
      </c>
      <c r="EO108" s="32">
        <f t="shared" ca="1" si="48"/>
        <v>-270142.46999999997</v>
      </c>
      <c r="EP108" s="32">
        <f t="shared" ca="1" si="48"/>
        <v>-58757.87</v>
      </c>
      <c r="EQ108" s="32">
        <f t="shared" ca="1" si="48"/>
        <v>-138404.57</v>
      </c>
      <c r="ER108" s="32">
        <f t="shared" ca="1" si="48"/>
        <v>-176900.21</v>
      </c>
    </row>
    <row r="109" spans="1:148">
      <c r="A109" t="s">
        <v>463</v>
      </c>
      <c r="B109" s="1" t="s">
        <v>52</v>
      </c>
      <c r="C109" t="str">
        <f t="shared" ca="1" si="40"/>
        <v>RL1</v>
      </c>
      <c r="D109" t="str">
        <f t="shared" ca="1" si="41"/>
        <v>Rainbow Lake #1</v>
      </c>
      <c r="E109" s="51">
        <v>14928.102000000001</v>
      </c>
      <c r="F109" s="51">
        <v>25533.914000000001</v>
      </c>
      <c r="G109" s="51">
        <v>28546.112000000001</v>
      </c>
      <c r="H109" s="51">
        <v>21866.781999999999</v>
      </c>
      <c r="I109" s="51">
        <v>17778.397000000001</v>
      </c>
      <c r="J109" s="51">
        <v>15289.7094</v>
      </c>
      <c r="K109" s="51">
        <v>19430.846399999999</v>
      </c>
      <c r="L109" s="51">
        <v>23616.719000000001</v>
      </c>
      <c r="M109" s="51">
        <v>22765.356599999999</v>
      </c>
      <c r="N109" s="51">
        <v>27957.3266</v>
      </c>
      <c r="O109" s="51">
        <v>29320.837</v>
      </c>
      <c r="P109" s="51">
        <v>28209.0046</v>
      </c>
      <c r="Q109" s="32">
        <v>825949.41</v>
      </c>
      <c r="R109" s="32">
        <v>1350962.36</v>
      </c>
      <c r="S109" s="32">
        <v>1201358.22</v>
      </c>
      <c r="T109" s="32">
        <v>701319.77</v>
      </c>
      <c r="U109" s="32">
        <v>614617.69999999995</v>
      </c>
      <c r="V109" s="32">
        <v>496621.21</v>
      </c>
      <c r="W109" s="32">
        <v>792690.14</v>
      </c>
      <c r="X109" s="32">
        <v>846298.37</v>
      </c>
      <c r="Y109" s="32">
        <v>1721374.99</v>
      </c>
      <c r="Z109" s="32">
        <v>1000087.54</v>
      </c>
      <c r="AA109" s="32">
        <v>1486999.67</v>
      </c>
      <c r="AB109" s="32">
        <v>1535488.01</v>
      </c>
      <c r="AC109" s="2">
        <v>3.26</v>
      </c>
      <c r="AD109" s="2">
        <v>3.26</v>
      </c>
      <c r="AE109" s="2">
        <v>3.26</v>
      </c>
      <c r="AF109" s="2">
        <v>3.26</v>
      </c>
      <c r="AG109" s="2">
        <v>3.26</v>
      </c>
      <c r="AH109" s="2">
        <v>3.26</v>
      </c>
      <c r="AI109" s="2">
        <v>3.26</v>
      </c>
      <c r="AJ109" s="2">
        <v>3.26</v>
      </c>
      <c r="AK109" s="2">
        <v>3.26</v>
      </c>
      <c r="AL109" s="2">
        <v>2.98</v>
      </c>
      <c r="AM109" s="2">
        <v>2.98</v>
      </c>
      <c r="AN109" s="2">
        <v>2.98</v>
      </c>
      <c r="AO109" s="33">
        <v>26925.95</v>
      </c>
      <c r="AP109" s="33">
        <v>44041.37</v>
      </c>
      <c r="AQ109" s="33">
        <v>39164.28</v>
      </c>
      <c r="AR109" s="33">
        <v>22863.02</v>
      </c>
      <c r="AS109" s="33">
        <v>20036.54</v>
      </c>
      <c r="AT109" s="33">
        <v>16189.85</v>
      </c>
      <c r="AU109" s="33">
        <v>25841.7</v>
      </c>
      <c r="AV109" s="33">
        <v>27589.33</v>
      </c>
      <c r="AW109" s="33">
        <v>56116.82</v>
      </c>
      <c r="AX109" s="33">
        <v>29802.61</v>
      </c>
      <c r="AY109" s="33">
        <v>44312.59</v>
      </c>
      <c r="AZ109" s="33">
        <v>45757.54</v>
      </c>
      <c r="BA109" s="31">
        <f t="shared" si="53"/>
        <v>-247.78</v>
      </c>
      <c r="BB109" s="31">
        <f t="shared" si="53"/>
        <v>-405.29</v>
      </c>
      <c r="BC109" s="31">
        <f t="shared" si="53"/>
        <v>-360.41</v>
      </c>
      <c r="BD109" s="31">
        <f t="shared" si="51"/>
        <v>-280.52999999999997</v>
      </c>
      <c r="BE109" s="31">
        <f t="shared" si="51"/>
        <v>-245.85</v>
      </c>
      <c r="BF109" s="31">
        <f t="shared" si="51"/>
        <v>-198.65</v>
      </c>
      <c r="BG109" s="31">
        <f t="shared" si="42"/>
        <v>0</v>
      </c>
      <c r="BH109" s="31">
        <f t="shared" si="42"/>
        <v>0</v>
      </c>
      <c r="BI109" s="31">
        <f t="shared" si="42"/>
        <v>0</v>
      </c>
      <c r="BJ109" s="31">
        <f t="shared" si="42"/>
        <v>-1200.1099999999999</v>
      </c>
      <c r="BK109" s="31">
        <f t="shared" si="42"/>
        <v>-1784.4</v>
      </c>
      <c r="BL109" s="31">
        <f t="shared" si="42"/>
        <v>-1842.59</v>
      </c>
      <c r="BM109" s="6">
        <f t="shared" ca="1" si="56"/>
        <v>-0.12</v>
      </c>
      <c r="BN109" s="6">
        <f t="shared" ca="1" si="56"/>
        <v>-0.12</v>
      </c>
      <c r="BO109" s="6">
        <f t="shared" ca="1" si="56"/>
        <v>-0.12</v>
      </c>
      <c r="BP109" s="6">
        <f t="shared" ca="1" si="56"/>
        <v>-0.12</v>
      </c>
      <c r="BQ109" s="6">
        <f t="shared" ca="1" si="56"/>
        <v>-0.12</v>
      </c>
      <c r="BR109" s="6">
        <f t="shared" ca="1" si="56"/>
        <v>-0.12</v>
      </c>
      <c r="BS109" s="6">
        <f t="shared" ca="1" si="56"/>
        <v>-0.12</v>
      </c>
      <c r="BT109" s="6">
        <f t="shared" ca="1" si="56"/>
        <v>-0.12</v>
      </c>
      <c r="BU109" s="6">
        <f t="shared" ca="1" si="56"/>
        <v>-0.12</v>
      </c>
      <c r="BV109" s="6">
        <f t="shared" ca="1" si="56"/>
        <v>-0.12</v>
      </c>
      <c r="BW109" s="6">
        <f t="shared" ca="1" si="56"/>
        <v>-0.12</v>
      </c>
      <c r="BX109" s="6">
        <f t="shared" ca="1" si="56"/>
        <v>-0.12</v>
      </c>
      <c r="BY109" s="31">
        <f t="shared" ca="1" si="49"/>
        <v>-99113.93</v>
      </c>
      <c r="BZ109" s="31">
        <f t="shared" ca="1" si="49"/>
        <v>-162115.48000000001</v>
      </c>
      <c r="CA109" s="31">
        <f t="shared" ca="1" si="49"/>
        <v>-144162.99</v>
      </c>
      <c r="CB109" s="31">
        <f t="shared" ca="1" si="49"/>
        <v>-84158.37</v>
      </c>
      <c r="CC109" s="31">
        <f t="shared" ca="1" si="49"/>
        <v>-73754.12</v>
      </c>
      <c r="CD109" s="31">
        <f t="shared" ca="1" si="49"/>
        <v>-59594.55</v>
      </c>
      <c r="CE109" s="31">
        <f t="shared" ca="1" si="49"/>
        <v>-95122.82</v>
      </c>
      <c r="CF109" s="31">
        <f t="shared" ca="1" si="49"/>
        <v>-101555.8</v>
      </c>
      <c r="CG109" s="31">
        <f t="shared" ca="1" si="49"/>
        <v>-206565</v>
      </c>
      <c r="CH109" s="31">
        <f t="shared" ca="1" si="49"/>
        <v>-120010.5</v>
      </c>
      <c r="CI109" s="31">
        <f t="shared" ca="1" si="49"/>
        <v>-178439.96</v>
      </c>
      <c r="CJ109" s="31">
        <f t="shared" ca="1" si="49"/>
        <v>-184258.56</v>
      </c>
      <c r="CK109" s="32">
        <f t="shared" ca="1" si="54"/>
        <v>2064.87</v>
      </c>
      <c r="CL109" s="32">
        <f t="shared" ca="1" si="54"/>
        <v>3377.41</v>
      </c>
      <c r="CM109" s="32">
        <f t="shared" ca="1" si="54"/>
        <v>3003.4</v>
      </c>
      <c r="CN109" s="32">
        <f t="shared" ca="1" si="52"/>
        <v>1753.3</v>
      </c>
      <c r="CO109" s="32">
        <f t="shared" ca="1" si="52"/>
        <v>1536.54</v>
      </c>
      <c r="CP109" s="32">
        <f t="shared" ca="1" si="52"/>
        <v>1241.55</v>
      </c>
      <c r="CQ109" s="32">
        <f t="shared" ca="1" si="43"/>
        <v>1981.73</v>
      </c>
      <c r="CR109" s="32">
        <f t="shared" ca="1" si="43"/>
        <v>2115.75</v>
      </c>
      <c r="CS109" s="32">
        <f t="shared" ca="1" si="43"/>
        <v>4303.4399999999996</v>
      </c>
      <c r="CT109" s="32">
        <f t="shared" ca="1" si="43"/>
        <v>2500.2199999999998</v>
      </c>
      <c r="CU109" s="32">
        <f t="shared" ca="1" si="43"/>
        <v>3717.5</v>
      </c>
      <c r="CV109" s="32">
        <f t="shared" ca="1" si="43"/>
        <v>3838.72</v>
      </c>
      <c r="CW109" s="31">
        <f t="shared" ca="1" si="50"/>
        <v>-123727.23</v>
      </c>
      <c r="CX109" s="31">
        <f t="shared" ca="1" si="50"/>
        <v>-202374.15</v>
      </c>
      <c r="CY109" s="31">
        <f t="shared" ca="1" si="50"/>
        <v>-179963.46</v>
      </c>
      <c r="CZ109" s="31">
        <f t="shared" ca="1" si="50"/>
        <v>-104987.56</v>
      </c>
      <c r="DA109" s="31">
        <f t="shared" ca="1" si="50"/>
        <v>-92008.26999999999</v>
      </c>
      <c r="DB109" s="31">
        <f t="shared" ca="1" si="50"/>
        <v>-74344.200000000012</v>
      </c>
      <c r="DC109" s="31">
        <f t="shared" ca="1" si="44"/>
        <v>-118982.79000000001</v>
      </c>
      <c r="DD109" s="31">
        <f t="shared" ca="1" si="44"/>
        <v>-127029.38</v>
      </c>
      <c r="DE109" s="31">
        <f t="shared" ca="1" si="44"/>
        <v>-258378.38</v>
      </c>
      <c r="DF109" s="31">
        <f t="shared" ca="1" si="44"/>
        <v>-146112.78000000003</v>
      </c>
      <c r="DG109" s="31">
        <f t="shared" ca="1" si="44"/>
        <v>-217250.65</v>
      </c>
      <c r="DH109" s="31">
        <f t="shared" ca="1" si="44"/>
        <v>-224334.79</v>
      </c>
      <c r="DI109" s="32">
        <f t="shared" ca="1" si="36"/>
        <v>-6186.36</v>
      </c>
      <c r="DJ109" s="32">
        <f t="shared" ca="1" si="36"/>
        <v>-10118.709999999999</v>
      </c>
      <c r="DK109" s="32">
        <f t="shared" ca="1" si="36"/>
        <v>-8998.17</v>
      </c>
      <c r="DL109" s="32">
        <f t="shared" ca="1" si="36"/>
        <v>-5249.38</v>
      </c>
      <c r="DM109" s="32">
        <f t="shared" ca="1" si="36"/>
        <v>-4600.41</v>
      </c>
      <c r="DN109" s="32">
        <f t="shared" ca="1" si="36"/>
        <v>-3717.21</v>
      </c>
      <c r="DO109" s="32">
        <f t="shared" ca="1" si="46"/>
        <v>-5949.14</v>
      </c>
      <c r="DP109" s="32">
        <f t="shared" ca="1" si="46"/>
        <v>-6351.47</v>
      </c>
      <c r="DQ109" s="32">
        <f t="shared" ca="1" si="46"/>
        <v>-12918.92</v>
      </c>
      <c r="DR109" s="32">
        <f t="shared" ca="1" si="46"/>
        <v>-7305.64</v>
      </c>
      <c r="DS109" s="32">
        <f t="shared" ca="1" si="46"/>
        <v>-10862.53</v>
      </c>
      <c r="DT109" s="32">
        <f t="shared" ca="1" si="46"/>
        <v>-11216.74</v>
      </c>
      <c r="DU109" s="31">
        <f t="shared" ca="1" si="37"/>
        <v>-39861.22</v>
      </c>
      <c r="DV109" s="31">
        <f t="shared" ca="1" si="37"/>
        <v>-64726.25</v>
      </c>
      <c r="DW109" s="31">
        <f t="shared" ca="1" si="37"/>
        <v>-57178.89</v>
      </c>
      <c r="DX109" s="31">
        <f t="shared" ca="1" si="37"/>
        <v>-33156.54</v>
      </c>
      <c r="DY109" s="31">
        <f t="shared" ca="1" si="37"/>
        <v>-28906.26</v>
      </c>
      <c r="DZ109" s="31">
        <f t="shared" ca="1" si="37"/>
        <v>-23230.45</v>
      </c>
      <c r="EA109" s="31">
        <f t="shared" ca="1" si="47"/>
        <v>-36983.15</v>
      </c>
      <c r="EB109" s="31">
        <f t="shared" ca="1" si="47"/>
        <v>-39268.480000000003</v>
      </c>
      <c r="EC109" s="31">
        <f t="shared" ca="1" si="47"/>
        <v>-79433.38</v>
      </c>
      <c r="ED109" s="31">
        <f t="shared" ca="1" si="47"/>
        <v>-44679.33</v>
      </c>
      <c r="EE109" s="31">
        <f t="shared" ca="1" si="47"/>
        <v>-66063.31</v>
      </c>
      <c r="EF109" s="31">
        <f t="shared" ca="1" si="47"/>
        <v>-67848.75</v>
      </c>
      <c r="EG109" s="32">
        <f t="shared" ca="1" si="38"/>
        <v>-169774.81</v>
      </c>
      <c r="EH109" s="32">
        <f t="shared" ca="1" si="38"/>
        <v>-277219.11</v>
      </c>
      <c r="EI109" s="32">
        <f t="shared" ca="1" si="38"/>
        <v>-246140.52000000002</v>
      </c>
      <c r="EJ109" s="32">
        <f t="shared" ca="1" si="38"/>
        <v>-143393.48000000001</v>
      </c>
      <c r="EK109" s="32">
        <f t="shared" ca="1" si="38"/>
        <v>-125514.93999999999</v>
      </c>
      <c r="EL109" s="32">
        <f t="shared" ca="1" si="38"/>
        <v>-101291.86000000002</v>
      </c>
      <c r="EM109" s="32">
        <f t="shared" ca="1" si="48"/>
        <v>-161915.08000000002</v>
      </c>
      <c r="EN109" s="32">
        <f t="shared" ca="1" si="48"/>
        <v>-172649.33000000002</v>
      </c>
      <c r="EO109" s="32">
        <f t="shared" ca="1" si="48"/>
        <v>-350730.68</v>
      </c>
      <c r="EP109" s="32">
        <f t="shared" ca="1" si="48"/>
        <v>-198097.75000000006</v>
      </c>
      <c r="EQ109" s="32">
        <f t="shared" ca="1" si="48"/>
        <v>-294176.49</v>
      </c>
      <c r="ER109" s="32">
        <f t="shared" ca="1" si="48"/>
        <v>-303400.28000000003</v>
      </c>
    </row>
    <row r="110" spans="1:148">
      <c r="A110" t="s">
        <v>436</v>
      </c>
      <c r="B110" s="1" t="s">
        <v>132</v>
      </c>
      <c r="C110" t="str">
        <f t="shared" ca="1" si="40"/>
        <v>RUN</v>
      </c>
      <c r="D110" t="str">
        <f t="shared" ca="1" si="41"/>
        <v>Rundle Hydro Facility</v>
      </c>
      <c r="E110" s="51">
        <v>7719.4735461</v>
      </c>
      <c r="F110" s="51">
        <v>6798.1119424999997</v>
      </c>
      <c r="G110" s="51">
        <v>7329.7507685999999</v>
      </c>
      <c r="H110" s="51">
        <v>5995.7911557999996</v>
      </c>
      <c r="I110" s="51">
        <v>3942.3634999999999</v>
      </c>
      <c r="J110" s="51">
        <v>6209.0784999999996</v>
      </c>
      <c r="K110" s="51">
        <v>3378.1296000000002</v>
      </c>
      <c r="L110" s="51">
        <v>2900.9632932</v>
      </c>
      <c r="M110" s="51">
        <v>4797.7072977999997</v>
      </c>
      <c r="N110" s="51">
        <v>3882.5893371000002</v>
      </c>
      <c r="O110" s="51">
        <v>5026.9521981999997</v>
      </c>
      <c r="P110" s="51">
        <v>6774.8317317000001</v>
      </c>
      <c r="Q110" s="32">
        <v>911007.01</v>
      </c>
      <c r="R110" s="32">
        <v>386802.31</v>
      </c>
      <c r="S110" s="32">
        <v>366891.28</v>
      </c>
      <c r="T110" s="32">
        <v>242257.03</v>
      </c>
      <c r="U110" s="32">
        <v>134697.39000000001</v>
      </c>
      <c r="V110" s="32">
        <v>240130.35</v>
      </c>
      <c r="W110" s="32">
        <v>161503.04000000001</v>
      </c>
      <c r="X110" s="32">
        <v>142759.09</v>
      </c>
      <c r="Y110" s="32">
        <v>613013.6</v>
      </c>
      <c r="Z110" s="32">
        <v>156842.15</v>
      </c>
      <c r="AA110" s="32">
        <v>338164.93</v>
      </c>
      <c r="AB110" s="32">
        <v>458935.39</v>
      </c>
      <c r="AC110" s="2">
        <v>-1.6</v>
      </c>
      <c r="AD110" s="2">
        <v>-1.6</v>
      </c>
      <c r="AE110" s="2">
        <v>-1.6</v>
      </c>
      <c r="AF110" s="2">
        <v>-1.6</v>
      </c>
      <c r="AG110" s="2">
        <v>-1.6</v>
      </c>
      <c r="AH110" s="2">
        <v>-1.6</v>
      </c>
      <c r="AI110" s="2">
        <v>-1.6</v>
      </c>
      <c r="AJ110" s="2">
        <v>-1.6</v>
      </c>
      <c r="AK110" s="2">
        <v>-1.6</v>
      </c>
      <c r="AL110" s="2">
        <v>-1.6</v>
      </c>
      <c r="AM110" s="2">
        <v>-1.6</v>
      </c>
      <c r="AN110" s="2">
        <v>-1.6</v>
      </c>
      <c r="AO110" s="33">
        <v>-14576.11</v>
      </c>
      <c r="AP110" s="33">
        <v>-6188.84</v>
      </c>
      <c r="AQ110" s="33">
        <v>-5870.26</v>
      </c>
      <c r="AR110" s="33">
        <v>-3876.11</v>
      </c>
      <c r="AS110" s="33">
        <v>-2155.16</v>
      </c>
      <c r="AT110" s="33">
        <v>-3842.09</v>
      </c>
      <c r="AU110" s="33">
        <v>-2584.0500000000002</v>
      </c>
      <c r="AV110" s="33">
        <v>-2284.15</v>
      </c>
      <c r="AW110" s="33">
        <v>-9808.2199999999993</v>
      </c>
      <c r="AX110" s="33">
        <v>-2509.4699999999998</v>
      </c>
      <c r="AY110" s="33">
        <v>-5410.64</v>
      </c>
      <c r="AZ110" s="33">
        <v>-7342.97</v>
      </c>
      <c r="BA110" s="31">
        <f t="shared" si="53"/>
        <v>-273.3</v>
      </c>
      <c r="BB110" s="31">
        <f t="shared" si="53"/>
        <v>-116.04</v>
      </c>
      <c r="BC110" s="31">
        <f t="shared" si="53"/>
        <v>-110.07</v>
      </c>
      <c r="BD110" s="31">
        <f t="shared" si="51"/>
        <v>-96.9</v>
      </c>
      <c r="BE110" s="31">
        <f t="shared" si="51"/>
        <v>-53.88</v>
      </c>
      <c r="BF110" s="31">
        <f t="shared" si="51"/>
        <v>-96.05</v>
      </c>
      <c r="BG110" s="31">
        <f t="shared" si="42"/>
        <v>0</v>
      </c>
      <c r="BH110" s="31">
        <f t="shared" si="42"/>
        <v>0</v>
      </c>
      <c r="BI110" s="31">
        <f t="shared" si="42"/>
        <v>0</v>
      </c>
      <c r="BJ110" s="31">
        <f t="shared" si="42"/>
        <v>-188.21</v>
      </c>
      <c r="BK110" s="31">
        <f t="shared" si="42"/>
        <v>-405.8</v>
      </c>
      <c r="BL110" s="31">
        <f t="shared" si="42"/>
        <v>-550.72</v>
      </c>
      <c r="BM110" s="6">
        <f t="shared" ca="1" si="56"/>
        <v>-4.7699999999999999E-2</v>
      </c>
      <c r="BN110" s="6">
        <f t="shared" ca="1" si="56"/>
        <v>-4.7699999999999999E-2</v>
      </c>
      <c r="BO110" s="6">
        <f t="shared" ca="1" si="56"/>
        <v>-4.7699999999999999E-2</v>
      </c>
      <c r="BP110" s="6">
        <f t="shared" ca="1" si="56"/>
        <v>-4.7699999999999999E-2</v>
      </c>
      <c r="BQ110" s="6">
        <f t="shared" ca="1" si="56"/>
        <v>-4.7699999999999999E-2</v>
      </c>
      <c r="BR110" s="6">
        <f t="shared" ca="1" si="56"/>
        <v>-4.7699999999999999E-2</v>
      </c>
      <c r="BS110" s="6">
        <f t="shared" ca="1" si="56"/>
        <v>-4.7699999999999999E-2</v>
      </c>
      <c r="BT110" s="6">
        <f t="shared" ca="1" si="56"/>
        <v>-4.7699999999999999E-2</v>
      </c>
      <c r="BU110" s="6">
        <f t="shared" ca="1" si="56"/>
        <v>-4.7699999999999999E-2</v>
      </c>
      <c r="BV110" s="6">
        <f t="shared" ca="1" si="56"/>
        <v>-4.7699999999999999E-2</v>
      </c>
      <c r="BW110" s="6">
        <f t="shared" ca="1" si="56"/>
        <v>-4.7699999999999999E-2</v>
      </c>
      <c r="BX110" s="6">
        <f t="shared" ca="1" si="56"/>
        <v>-4.7699999999999999E-2</v>
      </c>
      <c r="BY110" s="31">
        <f t="shared" ca="1" si="49"/>
        <v>-43455.03</v>
      </c>
      <c r="BZ110" s="31">
        <f t="shared" ca="1" si="49"/>
        <v>-18450.47</v>
      </c>
      <c r="CA110" s="31">
        <f t="shared" ca="1" si="49"/>
        <v>-17500.71</v>
      </c>
      <c r="CB110" s="31">
        <f t="shared" ca="1" si="49"/>
        <v>-11555.66</v>
      </c>
      <c r="CC110" s="31">
        <f t="shared" ca="1" si="49"/>
        <v>-6425.07</v>
      </c>
      <c r="CD110" s="31">
        <f t="shared" ca="1" si="49"/>
        <v>-11454.22</v>
      </c>
      <c r="CE110" s="31">
        <f t="shared" ca="1" si="49"/>
        <v>-7703.7</v>
      </c>
      <c r="CF110" s="31">
        <f t="shared" ca="1" si="49"/>
        <v>-6809.61</v>
      </c>
      <c r="CG110" s="31">
        <f t="shared" ca="1" si="49"/>
        <v>-29240.75</v>
      </c>
      <c r="CH110" s="31">
        <f t="shared" ca="1" si="49"/>
        <v>-7481.37</v>
      </c>
      <c r="CI110" s="31">
        <f t="shared" ca="1" si="49"/>
        <v>-16130.47</v>
      </c>
      <c r="CJ110" s="31">
        <f t="shared" ca="1" si="49"/>
        <v>-21891.22</v>
      </c>
      <c r="CK110" s="32">
        <f t="shared" ca="1" si="54"/>
        <v>2277.52</v>
      </c>
      <c r="CL110" s="32">
        <f t="shared" ca="1" si="54"/>
        <v>967.01</v>
      </c>
      <c r="CM110" s="32">
        <f t="shared" ca="1" si="54"/>
        <v>917.23</v>
      </c>
      <c r="CN110" s="32">
        <f t="shared" ca="1" si="52"/>
        <v>605.64</v>
      </c>
      <c r="CO110" s="32">
        <f t="shared" ca="1" si="52"/>
        <v>336.74</v>
      </c>
      <c r="CP110" s="32">
        <f t="shared" ca="1" si="52"/>
        <v>600.33000000000004</v>
      </c>
      <c r="CQ110" s="32">
        <f t="shared" ca="1" si="43"/>
        <v>403.76</v>
      </c>
      <c r="CR110" s="32">
        <f t="shared" ca="1" si="43"/>
        <v>356.9</v>
      </c>
      <c r="CS110" s="32">
        <f t="shared" ca="1" si="43"/>
        <v>1532.53</v>
      </c>
      <c r="CT110" s="32">
        <f t="shared" ca="1" si="43"/>
        <v>392.11</v>
      </c>
      <c r="CU110" s="32">
        <f t="shared" ca="1" si="43"/>
        <v>845.41</v>
      </c>
      <c r="CV110" s="32">
        <f t="shared" ca="1" si="43"/>
        <v>1147.3399999999999</v>
      </c>
      <c r="CW110" s="31">
        <f t="shared" ca="1" si="50"/>
        <v>-26328.100000000002</v>
      </c>
      <c r="CX110" s="31">
        <f t="shared" ca="1" si="50"/>
        <v>-11178.580000000002</v>
      </c>
      <c r="CY110" s="31">
        <f t="shared" ca="1" si="50"/>
        <v>-10603.15</v>
      </c>
      <c r="CZ110" s="31">
        <f t="shared" ca="1" si="50"/>
        <v>-6977.01</v>
      </c>
      <c r="DA110" s="31">
        <f t="shared" ca="1" si="50"/>
        <v>-3879.29</v>
      </c>
      <c r="DB110" s="31">
        <f t="shared" ca="1" si="50"/>
        <v>-6915.7499999999991</v>
      </c>
      <c r="DC110" s="31">
        <f t="shared" ca="1" si="44"/>
        <v>-4715.8899999999994</v>
      </c>
      <c r="DD110" s="31">
        <f t="shared" ca="1" si="44"/>
        <v>-4168.5599999999995</v>
      </c>
      <c r="DE110" s="31">
        <f t="shared" ca="1" si="44"/>
        <v>-17900</v>
      </c>
      <c r="DF110" s="31">
        <f t="shared" ca="1" si="44"/>
        <v>-4391.5800000000008</v>
      </c>
      <c r="DG110" s="31">
        <f t="shared" ca="1" si="44"/>
        <v>-9468.619999999999</v>
      </c>
      <c r="DH110" s="31">
        <f t="shared" ca="1" si="44"/>
        <v>-12850.19</v>
      </c>
      <c r="DI110" s="32">
        <f t="shared" ca="1" si="36"/>
        <v>-1316.41</v>
      </c>
      <c r="DJ110" s="32">
        <f t="shared" ca="1" si="36"/>
        <v>-558.92999999999995</v>
      </c>
      <c r="DK110" s="32">
        <f t="shared" ca="1" si="36"/>
        <v>-530.16</v>
      </c>
      <c r="DL110" s="32">
        <f t="shared" ca="1" si="36"/>
        <v>-348.85</v>
      </c>
      <c r="DM110" s="32">
        <f t="shared" ca="1" si="36"/>
        <v>-193.96</v>
      </c>
      <c r="DN110" s="32">
        <f t="shared" ca="1" si="36"/>
        <v>-345.79</v>
      </c>
      <c r="DO110" s="32">
        <f t="shared" ca="1" si="46"/>
        <v>-235.79</v>
      </c>
      <c r="DP110" s="32">
        <f t="shared" ca="1" si="46"/>
        <v>-208.43</v>
      </c>
      <c r="DQ110" s="32">
        <f t="shared" ca="1" si="46"/>
        <v>-895</v>
      </c>
      <c r="DR110" s="32">
        <f t="shared" ca="1" si="46"/>
        <v>-219.58</v>
      </c>
      <c r="DS110" s="32">
        <f t="shared" ca="1" si="46"/>
        <v>-473.43</v>
      </c>
      <c r="DT110" s="32">
        <f t="shared" ca="1" si="46"/>
        <v>-642.51</v>
      </c>
      <c r="DU110" s="31">
        <f t="shared" ca="1" si="37"/>
        <v>-8482.1299999999992</v>
      </c>
      <c r="DV110" s="31">
        <f t="shared" ca="1" si="37"/>
        <v>-3575.3</v>
      </c>
      <c r="DW110" s="31">
        <f t="shared" ca="1" si="37"/>
        <v>-3368.89</v>
      </c>
      <c r="DX110" s="31">
        <f t="shared" ca="1" si="37"/>
        <v>-2203.44</v>
      </c>
      <c r="DY110" s="31">
        <f t="shared" ca="1" si="37"/>
        <v>-1218.76</v>
      </c>
      <c r="DZ110" s="31">
        <f t="shared" ca="1" si="37"/>
        <v>-2160.98</v>
      </c>
      <c r="EA110" s="31">
        <f t="shared" ca="1" si="47"/>
        <v>-1465.83</v>
      </c>
      <c r="EB110" s="31">
        <f t="shared" ca="1" si="47"/>
        <v>-1288.6199999999999</v>
      </c>
      <c r="EC110" s="31">
        <f t="shared" ca="1" si="47"/>
        <v>-5503.01</v>
      </c>
      <c r="ED110" s="31">
        <f t="shared" ca="1" si="47"/>
        <v>-1342.89</v>
      </c>
      <c r="EE110" s="31">
        <f t="shared" ca="1" si="47"/>
        <v>-2879.29</v>
      </c>
      <c r="EF110" s="31">
        <f t="shared" ca="1" si="47"/>
        <v>-3886.46</v>
      </c>
      <c r="EG110" s="32">
        <f t="shared" ca="1" si="38"/>
        <v>-36126.639999999999</v>
      </c>
      <c r="EH110" s="32">
        <f t="shared" ca="1" si="38"/>
        <v>-15312.810000000001</v>
      </c>
      <c r="EI110" s="32">
        <f t="shared" ca="1" si="38"/>
        <v>-14502.199999999999</v>
      </c>
      <c r="EJ110" s="32">
        <f t="shared" ca="1" si="38"/>
        <v>-9529.3000000000011</v>
      </c>
      <c r="EK110" s="32">
        <f t="shared" ca="1" si="38"/>
        <v>-5292.01</v>
      </c>
      <c r="EL110" s="32">
        <f t="shared" ca="1" si="38"/>
        <v>-9422.5199999999986</v>
      </c>
      <c r="EM110" s="32">
        <f t="shared" ca="1" si="48"/>
        <v>-6417.5099999999993</v>
      </c>
      <c r="EN110" s="32">
        <f t="shared" ca="1" si="48"/>
        <v>-5665.61</v>
      </c>
      <c r="EO110" s="32">
        <f t="shared" ca="1" si="48"/>
        <v>-24298.010000000002</v>
      </c>
      <c r="EP110" s="32">
        <f t="shared" ca="1" si="48"/>
        <v>-5954.0500000000011</v>
      </c>
      <c r="EQ110" s="32">
        <f t="shared" ca="1" si="48"/>
        <v>-12821.34</v>
      </c>
      <c r="ER110" s="32">
        <f t="shared" ca="1" si="48"/>
        <v>-17379.16</v>
      </c>
    </row>
    <row r="111" spans="1:148">
      <c r="A111" t="s">
        <v>465</v>
      </c>
      <c r="B111" s="1" t="s">
        <v>112</v>
      </c>
      <c r="C111" t="str">
        <f t="shared" ca="1" si="40"/>
        <v>SCL1</v>
      </c>
      <c r="D111" t="str">
        <f t="shared" ca="1" si="41"/>
        <v>Syncrude Industrial System</v>
      </c>
      <c r="E111" s="51">
        <v>36148.622000000003</v>
      </c>
      <c r="F111" s="51">
        <v>28689.162</v>
      </c>
      <c r="G111" s="51">
        <v>21176.232</v>
      </c>
      <c r="H111" s="51">
        <v>35379.144</v>
      </c>
      <c r="I111" s="51">
        <v>9994.7039999999997</v>
      </c>
      <c r="J111" s="51">
        <v>11186.262000000001</v>
      </c>
      <c r="K111" s="51">
        <v>8104.5757999999996</v>
      </c>
      <c r="L111" s="51">
        <v>12899.237499999999</v>
      </c>
      <c r="M111" s="51">
        <v>15943.810100000001</v>
      </c>
      <c r="N111" s="51">
        <v>27696.441500000001</v>
      </c>
      <c r="O111" s="51">
        <v>23042.880000000001</v>
      </c>
      <c r="P111" s="51">
        <v>29949.642</v>
      </c>
      <c r="Q111" s="32">
        <v>3518534.03</v>
      </c>
      <c r="R111" s="32">
        <v>1552900.82</v>
      </c>
      <c r="S111" s="32">
        <v>823800.03</v>
      </c>
      <c r="T111" s="32">
        <v>1078972.42</v>
      </c>
      <c r="U111" s="32">
        <v>291263.15000000002</v>
      </c>
      <c r="V111" s="32">
        <v>276863.52</v>
      </c>
      <c r="W111" s="32">
        <v>297516.62</v>
      </c>
      <c r="X111" s="32">
        <v>430188.88</v>
      </c>
      <c r="Y111" s="32">
        <v>1583815.91</v>
      </c>
      <c r="Z111" s="32">
        <v>994921.21</v>
      </c>
      <c r="AA111" s="32">
        <v>1090051.08</v>
      </c>
      <c r="AB111" s="32">
        <v>1648112.65</v>
      </c>
      <c r="AC111" s="2">
        <v>6.71</v>
      </c>
      <c r="AD111" s="2">
        <v>6.71</v>
      </c>
      <c r="AE111" s="2">
        <v>6.71</v>
      </c>
      <c r="AF111" s="2">
        <v>6.71</v>
      </c>
      <c r="AG111" s="2">
        <v>6.71</v>
      </c>
      <c r="AH111" s="2">
        <v>6.71</v>
      </c>
      <c r="AI111" s="2">
        <v>6.71</v>
      </c>
      <c r="AJ111" s="2">
        <v>6.71</v>
      </c>
      <c r="AK111" s="2">
        <v>6.71</v>
      </c>
      <c r="AL111" s="2">
        <v>6.71</v>
      </c>
      <c r="AM111" s="2">
        <v>6.71</v>
      </c>
      <c r="AN111" s="2">
        <v>6.71</v>
      </c>
      <c r="AO111" s="33">
        <v>236093.63</v>
      </c>
      <c r="AP111" s="33">
        <v>104199.64</v>
      </c>
      <c r="AQ111" s="33">
        <v>55276.98</v>
      </c>
      <c r="AR111" s="33">
        <v>72399.05</v>
      </c>
      <c r="AS111" s="33">
        <v>19543.759999999998</v>
      </c>
      <c r="AT111" s="33">
        <v>18577.54</v>
      </c>
      <c r="AU111" s="33">
        <v>19963.36</v>
      </c>
      <c r="AV111" s="33">
        <v>28865.67</v>
      </c>
      <c r="AW111" s="33">
        <v>106274.05</v>
      </c>
      <c r="AX111" s="33">
        <v>66759.210000000006</v>
      </c>
      <c r="AY111" s="33">
        <v>73142.429999999993</v>
      </c>
      <c r="AZ111" s="33">
        <v>110588.36</v>
      </c>
      <c r="BA111" s="31">
        <f t="shared" si="53"/>
        <v>-1055.56</v>
      </c>
      <c r="BB111" s="31">
        <f t="shared" si="53"/>
        <v>-465.87</v>
      </c>
      <c r="BC111" s="31">
        <f t="shared" si="53"/>
        <v>-247.14</v>
      </c>
      <c r="BD111" s="31">
        <f t="shared" si="51"/>
        <v>-431.59</v>
      </c>
      <c r="BE111" s="31">
        <f t="shared" si="51"/>
        <v>-116.51</v>
      </c>
      <c r="BF111" s="31">
        <f t="shared" si="51"/>
        <v>-110.75</v>
      </c>
      <c r="BG111" s="31">
        <f t="shared" si="42"/>
        <v>0</v>
      </c>
      <c r="BH111" s="31">
        <f t="shared" si="42"/>
        <v>0</v>
      </c>
      <c r="BI111" s="31">
        <f t="shared" si="42"/>
        <v>0</v>
      </c>
      <c r="BJ111" s="31">
        <f t="shared" si="42"/>
        <v>-1193.9100000000001</v>
      </c>
      <c r="BK111" s="31">
        <f t="shared" si="42"/>
        <v>-1308.06</v>
      </c>
      <c r="BL111" s="31">
        <f t="shared" si="42"/>
        <v>-1977.74</v>
      </c>
      <c r="BM111" s="6">
        <f t="shared" ca="1" si="56"/>
        <v>9.4700000000000006E-2</v>
      </c>
      <c r="BN111" s="6">
        <f t="shared" ca="1" si="56"/>
        <v>9.4700000000000006E-2</v>
      </c>
      <c r="BO111" s="6">
        <f t="shared" ca="1" si="56"/>
        <v>9.4700000000000006E-2</v>
      </c>
      <c r="BP111" s="6">
        <f t="shared" ca="1" si="56"/>
        <v>9.4700000000000006E-2</v>
      </c>
      <c r="BQ111" s="6">
        <f t="shared" ca="1" si="56"/>
        <v>9.4700000000000006E-2</v>
      </c>
      <c r="BR111" s="6">
        <f t="shared" ca="1" si="56"/>
        <v>9.4700000000000006E-2</v>
      </c>
      <c r="BS111" s="6">
        <f t="shared" ca="1" si="56"/>
        <v>9.4700000000000006E-2</v>
      </c>
      <c r="BT111" s="6">
        <f t="shared" ca="1" si="56"/>
        <v>9.4700000000000006E-2</v>
      </c>
      <c r="BU111" s="6">
        <f t="shared" ca="1" si="56"/>
        <v>9.4700000000000006E-2</v>
      </c>
      <c r="BV111" s="6">
        <f t="shared" ca="1" si="56"/>
        <v>9.4700000000000006E-2</v>
      </c>
      <c r="BW111" s="6">
        <f t="shared" ca="1" si="56"/>
        <v>9.4700000000000006E-2</v>
      </c>
      <c r="BX111" s="6">
        <f t="shared" ca="1" si="56"/>
        <v>9.4700000000000006E-2</v>
      </c>
      <c r="BY111" s="31">
        <f t="shared" ca="1" si="49"/>
        <v>333205.17</v>
      </c>
      <c r="BZ111" s="31">
        <f t="shared" ca="1" si="49"/>
        <v>147059.71</v>
      </c>
      <c r="CA111" s="31">
        <f t="shared" ca="1" si="49"/>
        <v>78013.86</v>
      </c>
      <c r="CB111" s="31">
        <f t="shared" ca="1" si="49"/>
        <v>102178.69</v>
      </c>
      <c r="CC111" s="31">
        <f t="shared" ca="1" si="49"/>
        <v>27582.62</v>
      </c>
      <c r="CD111" s="31">
        <f t="shared" ca="1" si="49"/>
        <v>26218.98</v>
      </c>
      <c r="CE111" s="31">
        <f t="shared" ca="1" si="49"/>
        <v>28174.82</v>
      </c>
      <c r="CF111" s="31">
        <f t="shared" ca="1" si="49"/>
        <v>40738.89</v>
      </c>
      <c r="CG111" s="31">
        <f t="shared" ca="1" si="49"/>
        <v>149987.37</v>
      </c>
      <c r="CH111" s="31">
        <f t="shared" ca="1" si="49"/>
        <v>94219.04</v>
      </c>
      <c r="CI111" s="31">
        <f t="shared" ca="1" si="49"/>
        <v>103227.84</v>
      </c>
      <c r="CJ111" s="31">
        <f t="shared" ca="1" si="49"/>
        <v>156076.26999999999</v>
      </c>
      <c r="CK111" s="32">
        <f t="shared" ca="1" si="54"/>
        <v>8796.34</v>
      </c>
      <c r="CL111" s="32">
        <f t="shared" ca="1" si="54"/>
        <v>3882.25</v>
      </c>
      <c r="CM111" s="32">
        <f t="shared" ca="1" si="54"/>
        <v>2059.5</v>
      </c>
      <c r="CN111" s="32">
        <f t="shared" ca="1" si="52"/>
        <v>2697.43</v>
      </c>
      <c r="CO111" s="32">
        <f t="shared" ca="1" si="52"/>
        <v>728.16</v>
      </c>
      <c r="CP111" s="32">
        <f t="shared" ca="1" si="52"/>
        <v>692.16</v>
      </c>
      <c r="CQ111" s="32">
        <f t="shared" ca="1" si="43"/>
        <v>743.79</v>
      </c>
      <c r="CR111" s="32">
        <f t="shared" ca="1" si="43"/>
        <v>1075.47</v>
      </c>
      <c r="CS111" s="32">
        <f t="shared" ca="1" si="43"/>
        <v>3959.54</v>
      </c>
      <c r="CT111" s="32">
        <f t="shared" ca="1" si="43"/>
        <v>2487.3000000000002</v>
      </c>
      <c r="CU111" s="32">
        <f t="shared" ca="1" si="43"/>
        <v>2725.13</v>
      </c>
      <c r="CV111" s="32">
        <f t="shared" ca="1" si="43"/>
        <v>4120.28</v>
      </c>
      <c r="CW111" s="31">
        <f t="shared" ca="1" si="50"/>
        <v>106963.44</v>
      </c>
      <c r="CX111" s="31">
        <f t="shared" ca="1" si="50"/>
        <v>47208.189999999995</v>
      </c>
      <c r="CY111" s="31">
        <f t="shared" ca="1" si="50"/>
        <v>25043.519999999997</v>
      </c>
      <c r="CZ111" s="31">
        <f t="shared" ca="1" si="50"/>
        <v>32908.659999999989</v>
      </c>
      <c r="DA111" s="31">
        <f t="shared" ca="1" si="50"/>
        <v>8883.5300000000007</v>
      </c>
      <c r="DB111" s="31">
        <f t="shared" ca="1" si="50"/>
        <v>8444.3499999999985</v>
      </c>
      <c r="DC111" s="31">
        <f t="shared" ca="1" si="44"/>
        <v>8955.25</v>
      </c>
      <c r="DD111" s="31">
        <f t="shared" ca="1" si="44"/>
        <v>12948.690000000002</v>
      </c>
      <c r="DE111" s="31">
        <f t="shared" ca="1" si="44"/>
        <v>47672.86</v>
      </c>
      <c r="DF111" s="31">
        <f t="shared" ca="1" si="44"/>
        <v>31141.03999999999</v>
      </c>
      <c r="DG111" s="31">
        <f t="shared" ca="1" si="44"/>
        <v>34118.600000000006</v>
      </c>
      <c r="DH111" s="31">
        <f t="shared" ca="1" si="44"/>
        <v>51585.929999999986</v>
      </c>
      <c r="DI111" s="32">
        <f t="shared" ca="1" si="36"/>
        <v>5348.17</v>
      </c>
      <c r="DJ111" s="32">
        <f t="shared" ca="1" si="36"/>
        <v>2360.41</v>
      </c>
      <c r="DK111" s="32">
        <f t="shared" ca="1" si="36"/>
        <v>1252.18</v>
      </c>
      <c r="DL111" s="32">
        <f t="shared" ca="1" si="36"/>
        <v>1645.43</v>
      </c>
      <c r="DM111" s="32">
        <f t="shared" ca="1" si="36"/>
        <v>444.18</v>
      </c>
      <c r="DN111" s="32">
        <f t="shared" ca="1" si="36"/>
        <v>422.22</v>
      </c>
      <c r="DO111" s="32">
        <f t="shared" ca="1" si="46"/>
        <v>447.76</v>
      </c>
      <c r="DP111" s="32">
        <f t="shared" ca="1" si="46"/>
        <v>647.42999999999995</v>
      </c>
      <c r="DQ111" s="32">
        <f t="shared" ca="1" si="46"/>
        <v>2383.64</v>
      </c>
      <c r="DR111" s="32">
        <f t="shared" ca="1" si="46"/>
        <v>1557.05</v>
      </c>
      <c r="DS111" s="32">
        <f t="shared" ca="1" si="46"/>
        <v>1705.93</v>
      </c>
      <c r="DT111" s="32">
        <f t="shared" ca="1" si="46"/>
        <v>2579.3000000000002</v>
      </c>
      <c r="DU111" s="31">
        <f t="shared" ca="1" si="37"/>
        <v>34460.43</v>
      </c>
      <c r="DV111" s="31">
        <f t="shared" ca="1" si="37"/>
        <v>15098.81</v>
      </c>
      <c r="DW111" s="31">
        <f t="shared" ca="1" si="37"/>
        <v>7956.95</v>
      </c>
      <c r="DX111" s="31">
        <f t="shared" ca="1" si="37"/>
        <v>10393.02</v>
      </c>
      <c r="DY111" s="31">
        <f t="shared" ca="1" si="37"/>
        <v>2790.94</v>
      </c>
      <c r="DZ111" s="31">
        <f t="shared" ca="1" si="37"/>
        <v>2638.62</v>
      </c>
      <c r="EA111" s="31">
        <f t="shared" ca="1" si="47"/>
        <v>2783.54</v>
      </c>
      <c r="EB111" s="31">
        <f t="shared" ca="1" si="47"/>
        <v>4002.82</v>
      </c>
      <c r="EC111" s="31">
        <f t="shared" ca="1" si="47"/>
        <v>14656.09</v>
      </c>
      <c r="ED111" s="31">
        <f t="shared" ca="1" si="47"/>
        <v>9522.51</v>
      </c>
      <c r="EE111" s="31">
        <f t="shared" ca="1" si="47"/>
        <v>10375.06</v>
      </c>
      <c r="EF111" s="31">
        <f t="shared" ca="1" si="47"/>
        <v>15601.86</v>
      </c>
      <c r="EG111" s="32">
        <f t="shared" ca="1" si="38"/>
        <v>146772.04</v>
      </c>
      <c r="EH111" s="32">
        <f t="shared" ca="1" si="38"/>
        <v>64667.409999999989</v>
      </c>
      <c r="EI111" s="32">
        <f t="shared" ca="1" si="38"/>
        <v>34252.649999999994</v>
      </c>
      <c r="EJ111" s="32">
        <f t="shared" ca="1" si="38"/>
        <v>44947.109999999986</v>
      </c>
      <c r="EK111" s="32">
        <f t="shared" ca="1" si="38"/>
        <v>12118.650000000001</v>
      </c>
      <c r="EL111" s="32">
        <f t="shared" ca="1" si="38"/>
        <v>11505.189999999999</v>
      </c>
      <c r="EM111" s="32">
        <f t="shared" ca="1" si="48"/>
        <v>12186.55</v>
      </c>
      <c r="EN111" s="32">
        <f t="shared" ca="1" si="48"/>
        <v>17598.940000000002</v>
      </c>
      <c r="EO111" s="32">
        <f t="shared" ca="1" si="48"/>
        <v>64712.59</v>
      </c>
      <c r="EP111" s="32">
        <f t="shared" ca="1" si="48"/>
        <v>42220.599999999991</v>
      </c>
      <c r="EQ111" s="32">
        <f t="shared" ca="1" si="48"/>
        <v>46199.590000000004</v>
      </c>
      <c r="ER111" s="32">
        <f t="shared" ca="1" si="48"/>
        <v>69767.09</v>
      </c>
    </row>
    <row r="112" spans="1:148">
      <c r="A112" t="s">
        <v>466</v>
      </c>
      <c r="B112" s="1" t="s">
        <v>113</v>
      </c>
      <c r="C112" t="str">
        <f t="shared" ca="1" si="40"/>
        <v>SCR1</v>
      </c>
      <c r="D112" t="str">
        <f t="shared" ca="1" si="41"/>
        <v>Suncor Industrial System</v>
      </c>
      <c r="E112" s="51">
        <v>149266.17540000001</v>
      </c>
      <c r="F112" s="51">
        <v>126938.7123</v>
      </c>
      <c r="G112" s="51">
        <v>128689.1681</v>
      </c>
      <c r="H112" s="51">
        <v>77765.721999999994</v>
      </c>
      <c r="I112" s="51">
        <v>109588.0048</v>
      </c>
      <c r="J112" s="51">
        <v>64428.315499999997</v>
      </c>
      <c r="K112" s="51">
        <v>72902.444000000003</v>
      </c>
      <c r="L112" s="51">
        <v>57830.994299999998</v>
      </c>
      <c r="M112" s="51">
        <v>60508.18</v>
      </c>
      <c r="N112" s="51">
        <v>93100.192899999995</v>
      </c>
      <c r="O112" s="51">
        <v>65766.106799999994</v>
      </c>
      <c r="P112" s="51">
        <v>98711.664000000004</v>
      </c>
      <c r="Q112" s="32">
        <v>14572935.52</v>
      </c>
      <c r="R112" s="32">
        <v>6791691.8399999999</v>
      </c>
      <c r="S112" s="32">
        <v>5707588.5499999998</v>
      </c>
      <c r="T112" s="32">
        <v>2695387.26</v>
      </c>
      <c r="U112" s="32">
        <v>3616949.81</v>
      </c>
      <c r="V112" s="32">
        <v>2641092.5</v>
      </c>
      <c r="W112" s="32">
        <v>3173578.79</v>
      </c>
      <c r="X112" s="32">
        <v>2113740.81</v>
      </c>
      <c r="Y112" s="32">
        <v>5183804.16</v>
      </c>
      <c r="Z112" s="32">
        <v>3397638.72</v>
      </c>
      <c r="AA112" s="32">
        <v>3745076.35</v>
      </c>
      <c r="AB112" s="32">
        <v>5264946.29</v>
      </c>
      <c r="AC112" s="2">
        <v>6.68</v>
      </c>
      <c r="AD112" s="2">
        <v>6.68</v>
      </c>
      <c r="AE112" s="2">
        <v>6.68</v>
      </c>
      <c r="AF112" s="2">
        <v>6.68</v>
      </c>
      <c r="AG112" s="2">
        <v>6.68</v>
      </c>
      <c r="AH112" s="2">
        <v>6.68</v>
      </c>
      <c r="AI112" s="2">
        <v>6.68</v>
      </c>
      <c r="AJ112" s="2">
        <v>6.68</v>
      </c>
      <c r="AK112" s="2">
        <v>6.68</v>
      </c>
      <c r="AL112" s="2">
        <v>6.68</v>
      </c>
      <c r="AM112" s="2">
        <v>6.68</v>
      </c>
      <c r="AN112" s="2">
        <v>6.68</v>
      </c>
      <c r="AO112" s="33">
        <v>973472.09</v>
      </c>
      <c r="AP112" s="33">
        <v>453685.02</v>
      </c>
      <c r="AQ112" s="33">
        <v>381266.91</v>
      </c>
      <c r="AR112" s="33">
        <v>180051.87</v>
      </c>
      <c r="AS112" s="33">
        <v>241612.25</v>
      </c>
      <c r="AT112" s="33">
        <v>176424.98</v>
      </c>
      <c r="AU112" s="33">
        <v>211995.06</v>
      </c>
      <c r="AV112" s="33">
        <v>141197.89000000001</v>
      </c>
      <c r="AW112" s="33">
        <v>346278.12</v>
      </c>
      <c r="AX112" s="33">
        <v>226962.27</v>
      </c>
      <c r="AY112" s="33">
        <v>250171.1</v>
      </c>
      <c r="AZ112" s="33">
        <v>351698.41</v>
      </c>
      <c r="BA112" s="31">
        <f t="shared" si="53"/>
        <v>-4371.88</v>
      </c>
      <c r="BB112" s="31">
        <f t="shared" si="53"/>
        <v>-2037.51</v>
      </c>
      <c r="BC112" s="31">
        <f t="shared" si="53"/>
        <v>-1712.28</v>
      </c>
      <c r="BD112" s="31">
        <f t="shared" si="51"/>
        <v>-1078.1500000000001</v>
      </c>
      <c r="BE112" s="31">
        <f t="shared" si="51"/>
        <v>-1446.78</v>
      </c>
      <c r="BF112" s="31">
        <f t="shared" si="51"/>
        <v>-1056.44</v>
      </c>
      <c r="BG112" s="31">
        <f t="shared" si="42"/>
        <v>0</v>
      </c>
      <c r="BH112" s="31">
        <f t="shared" si="42"/>
        <v>0</v>
      </c>
      <c r="BI112" s="31">
        <f t="shared" si="42"/>
        <v>0</v>
      </c>
      <c r="BJ112" s="31">
        <f t="shared" ref="BJ112:BL146" si="57">ROUND(Z112*BJ$3,2)</f>
        <v>-4077.17</v>
      </c>
      <c r="BK112" s="31">
        <f t="shared" si="57"/>
        <v>-4494.09</v>
      </c>
      <c r="BL112" s="31">
        <f t="shared" si="57"/>
        <v>-6317.94</v>
      </c>
      <c r="BM112" s="6">
        <f t="shared" ca="1" si="56"/>
        <v>7.8100000000000003E-2</v>
      </c>
      <c r="BN112" s="6">
        <f t="shared" ca="1" si="56"/>
        <v>7.8100000000000003E-2</v>
      </c>
      <c r="BO112" s="6">
        <f t="shared" ca="1" si="56"/>
        <v>7.8100000000000003E-2</v>
      </c>
      <c r="BP112" s="6">
        <f t="shared" ca="1" si="56"/>
        <v>7.8100000000000003E-2</v>
      </c>
      <c r="BQ112" s="6">
        <f t="shared" ca="1" si="56"/>
        <v>7.8100000000000003E-2</v>
      </c>
      <c r="BR112" s="6">
        <f t="shared" ca="1" si="56"/>
        <v>7.8100000000000003E-2</v>
      </c>
      <c r="BS112" s="6">
        <f t="shared" ca="1" si="56"/>
        <v>7.8100000000000003E-2</v>
      </c>
      <c r="BT112" s="6">
        <f t="shared" ca="1" si="56"/>
        <v>7.8100000000000003E-2</v>
      </c>
      <c r="BU112" s="6">
        <f t="shared" ca="1" si="56"/>
        <v>7.8100000000000003E-2</v>
      </c>
      <c r="BV112" s="6">
        <f t="shared" ca="1" si="56"/>
        <v>7.8100000000000003E-2</v>
      </c>
      <c r="BW112" s="6">
        <f t="shared" ca="1" si="56"/>
        <v>7.8100000000000003E-2</v>
      </c>
      <c r="BX112" s="6">
        <f t="shared" ca="1" si="56"/>
        <v>7.8100000000000003E-2</v>
      </c>
      <c r="BY112" s="31">
        <f t="shared" ca="1" si="49"/>
        <v>1138146.26</v>
      </c>
      <c r="BZ112" s="31">
        <f t="shared" ca="1" si="49"/>
        <v>530431.13</v>
      </c>
      <c r="CA112" s="31">
        <f t="shared" ca="1" si="49"/>
        <v>445762.67</v>
      </c>
      <c r="CB112" s="31">
        <f t="shared" ref="CB112:CJ140" ca="1" si="58">IFERROR(VLOOKUP($C112,DOSDetail,CELL("col",CB$4)+58,FALSE),ROUND(T112*BP112,2))</f>
        <v>210509.75</v>
      </c>
      <c r="CC112" s="31">
        <f t="shared" ca="1" si="58"/>
        <v>282483.78000000003</v>
      </c>
      <c r="CD112" s="31">
        <f t="shared" ca="1" si="58"/>
        <v>206269.32</v>
      </c>
      <c r="CE112" s="31">
        <f t="shared" ca="1" si="58"/>
        <v>247856.5</v>
      </c>
      <c r="CF112" s="31">
        <f t="shared" ca="1" si="58"/>
        <v>165083.16</v>
      </c>
      <c r="CG112" s="31">
        <f t="shared" ca="1" si="58"/>
        <v>404855.1</v>
      </c>
      <c r="CH112" s="31">
        <f t="shared" ca="1" si="58"/>
        <v>265355.58</v>
      </c>
      <c r="CI112" s="31">
        <f t="shared" ca="1" si="58"/>
        <v>292490.46000000002</v>
      </c>
      <c r="CJ112" s="31">
        <f t="shared" ca="1" si="58"/>
        <v>411192.31</v>
      </c>
      <c r="CK112" s="32">
        <f t="shared" ca="1" si="54"/>
        <v>36432.339999999997</v>
      </c>
      <c r="CL112" s="32">
        <f t="shared" ca="1" si="54"/>
        <v>16979.23</v>
      </c>
      <c r="CM112" s="32">
        <f t="shared" ca="1" si="54"/>
        <v>14268.97</v>
      </c>
      <c r="CN112" s="32">
        <f t="shared" ca="1" si="52"/>
        <v>6738.47</v>
      </c>
      <c r="CO112" s="32">
        <f t="shared" ca="1" si="52"/>
        <v>9042.3700000000008</v>
      </c>
      <c r="CP112" s="32">
        <f t="shared" ca="1" si="52"/>
        <v>6602.73</v>
      </c>
      <c r="CQ112" s="32">
        <f t="shared" ca="1" si="43"/>
        <v>7933.95</v>
      </c>
      <c r="CR112" s="32">
        <f t="shared" ca="1" si="43"/>
        <v>5284.35</v>
      </c>
      <c r="CS112" s="32">
        <f t="shared" ca="1" si="43"/>
        <v>12959.51</v>
      </c>
      <c r="CT112" s="32">
        <f t="shared" ref="CT112:CV143" ca="1" si="59">ROUND(Z112*$CV$3,2)</f>
        <v>8494.1</v>
      </c>
      <c r="CU112" s="32">
        <f t="shared" ca="1" si="59"/>
        <v>9362.69</v>
      </c>
      <c r="CV112" s="32">
        <f t="shared" ca="1" si="59"/>
        <v>13162.37</v>
      </c>
      <c r="CW112" s="31">
        <f t="shared" ca="1" si="50"/>
        <v>205478.39000000013</v>
      </c>
      <c r="CX112" s="31">
        <f t="shared" ca="1" si="50"/>
        <v>95762.849999999962</v>
      </c>
      <c r="CY112" s="31">
        <f t="shared" ca="1" si="50"/>
        <v>80477.00999999998</v>
      </c>
      <c r="CZ112" s="31">
        <f t="shared" ca="1" si="50"/>
        <v>38274.500000000007</v>
      </c>
      <c r="DA112" s="31">
        <f t="shared" ca="1" si="50"/>
        <v>51360.680000000022</v>
      </c>
      <c r="DB112" s="31">
        <f t="shared" ca="1" si="50"/>
        <v>37503.510000000009</v>
      </c>
      <c r="DC112" s="31">
        <f t="shared" ca="1" si="44"/>
        <v>43795.390000000014</v>
      </c>
      <c r="DD112" s="31">
        <f t="shared" ca="1" si="44"/>
        <v>29169.619999999995</v>
      </c>
      <c r="DE112" s="31">
        <f t="shared" ca="1" si="44"/>
        <v>71536.489999999991</v>
      </c>
      <c r="DF112" s="31">
        <f t="shared" ref="DF112:DH146" ca="1" si="60">CH112+CT112-AX112-BJ112</f>
        <v>50964.58</v>
      </c>
      <c r="DG112" s="31">
        <f t="shared" ca="1" si="60"/>
        <v>56176.140000000014</v>
      </c>
      <c r="DH112" s="31">
        <f t="shared" ca="1" si="60"/>
        <v>78974.210000000021</v>
      </c>
      <c r="DI112" s="32">
        <f t="shared" ca="1" si="36"/>
        <v>10273.92</v>
      </c>
      <c r="DJ112" s="32">
        <f t="shared" ca="1" si="36"/>
        <v>4788.1400000000003</v>
      </c>
      <c r="DK112" s="32">
        <f t="shared" ca="1" si="36"/>
        <v>4023.85</v>
      </c>
      <c r="DL112" s="32">
        <f t="shared" ca="1" si="36"/>
        <v>1913.73</v>
      </c>
      <c r="DM112" s="32">
        <f t="shared" ca="1" si="36"/>
        <v>2568.0300000000002</v>
      </c>
      <c r="DN112" s="32">
        <f t="shared" ca="1" si="36"/>
        <v>1875.18</v>
      </c>
      <c r="DO112" s="32">
        <f t="shared" ca="1" si="46"/>
        <v>2189.77</v>
      </c>
      <c r="DP112" s="32">
        <f t="shared" ca="1" si="46"/>
        <v>1458.48</v>
      </c>
      <c r="DQ112" s="32">
        <f t="shared" ca="1" si="46"/>
        <v>3576.82</v>
      </c>
      <c r="DR112" s="32">
        <f t="shared" ca="1" si="46"/>
        <v>2548.23</v>
      </c>
      <c r="DS112" s="32">
        <f t="shared" ca="1" si="46"/>
        <v>2808.81</v>
      </c>
      <c r="DT112" s="32">
        <f t="shared" ca="1" si="46"/>
        <v>3948.71</v>
      </c>
      <c r="DU112" s="31">
        <f t="shared" ca="1" si="37"/>
        <v>66199.009999999995</v>
      </c>
      <c r="DV112" s="31">
        <f t="shared" ca="1" si="37"/>
        <v>30628.27</v>
      </c>
      <c r="DW112" s="31">
        <f t="shared" ca="1" si="37"/>
        <v>25569.56</v>
      </c>
      <c r="DX112" s="31">
        <f t="shared" ca="1" si="37"/>
        <v>12087.62</v>
      </c>
      <c r="DY112" s="31">
        <f t="shared" ca="1" si="37"/>
        <v>16135.99</v>
      </c>
      <c r="DZ112" s="31">
        <f t="shared" ca="1" si="37"/>
        <v>11718.78</v>
      </c>
      <c r="EA112" s="31">
        <f t="shared" ca="1" si="47"/>
        <v>13612.82</v>
      </c>
      <c r="EB112" s="31">
        <f t="shared" ca="1" si="47"/>
        <v>9017.18</v>
      </c>
      <c r="EC112" s="31">
        <f t="shared" ca="1" si="47"/>
        <v>21992.5</v>
      </c>
      <c r="ED112" s="31">
        <f t="shared" ca="1" si="47"/>
        <v>15584.29</v>
      </c>
      <c r="EE112" s="31">
        <f t="shared" ca="1" si="47"/>
        <v>17082.490000000002</v>
      </c>
      <c r="EF112" s="31">
        <f t="shared" ca="1" si="47"/>
        <v>23885.29</v>
      </c>
      <c r="EG112" s="32">
        <f t="shared" ca="1" si="38"/>
        <v>281951.32000000012</v>
      </c>
      <c r="EH112" s="32">
        <f t="shared" ca="1" si="38"/>
        <v>131179.25999999995</v>
      </c>
      <c r="EI112" s="32">
        <f t="shared" ca="1" si="38"/>
        <v>110070.41999999998</v>
      </c>
      <c r="EJ112" s="32">
        <f t="shared" ca="1" si="38"/>
        <v>52275.850000000013</v>
      </c>
      <c r="EK112" s="32">
        <f t="shared" ca="1" si="38"/>
        <v>70064.700000000026</v>
      </c>
      <c r="EL112" s="32">
        <f t="shared" ca="1" si="38"/>
        <v>51097.470000000008</v>
      </c>
      <c r="EM112" s="32">
        <f t="shared" ca="1" si="48"/>
        <v>59597.98000000001</v>
      </c>
      <c r="EN112" s="32">
        <f t="shared" ca="1" si="48"/>
        <v>39645.279999999999</v>
      </c>
      <c r="EO112" s="32">
        <f t="shared" ca="1" si="48"/>
        <v>97105.81</v>
      </c>
      <c r="EP112" s="32">
        <f t="shared" ca="1" si="48"/>
        <v>69097.100000000006</v>
      </c>
      <c r="EQ112" s="32">
        <f t="shared" ca="1" si="48"/>
        <v>76067.440000000017</v>
      </c>
      <c r="ER112" s="32">
        <f t="shared" ca="1" si="48"/>
        <v>106808.21000000002</v>
      </c>
    </row>
    <row r="113" spans="1:148">
      <c r="A113" t="s">
        <v>467</v>
      </c>
      <c r="B113" s="1" t="s">
        <v>114</v>
      </c>
      <c r="C113" t="str">
        <f t="shared" ca="1" si="40"/>
        <v>SCR2</v>
      </c>
      <c r="D113" t="str">
        <f t="shared" ca="1" si="41"/>
        <v>Magrath Wind Facility</v>
      </c>
      <c r="E113" s="51">
        <v>11911.890299999999</v>
      </c>
      <c r="F113" s="51">
        <v>5878.1785</v>
      </c>
      <c r="G113" s="51">
        <v>10656.397300000001</v>
      </c>
      <c r="H113" s="51">
        <v>8536.9325000000008</v>
      </c>
      <c r="I113" s="51">
        <v>7458.0407999999998</v>
      </c>
      <c r="J113" s="51">
        <v>5635.5477000000001</v>
      </c>
      <c r="K113" s="51">
        <v>3407.8930999999998</v>
      </c>
      <c r="L113" s="51">
        <v>3971.1639</v>
      </c>
      <c r="M113" s="51">
        <v>7707.0672999999997</v>
      </c>
      <c r="N113" s="51">
        <v>7536.8887000000004</v>
      </c>
      <c r="O113" s="51">
        <v>13667.2263</v>
      </c>
      <c r="P113" s="51">
        <v>7213.9313000000002</v>
      </c>
      <c r="Q113" s="32">
        <v>732482.82</v>
      </c>
      <c r="R113" s="32">
        <v>250558.66</v>
      </c>
      <c r="S113" s="32">
        <v>397947.57</v>
      </c>
      <c r="T113" s="32">
        <v>226661.72</v>
      </c>
      <c r="U113" s="32">
        <v>242716.42</v>
      </c>
      <c r="V113" s="32">
        <v>144911.85999999999</v>
      </c>
      <c r="W113" s="32">
        <v>116255.13</v>
      </c>
      <c r="X113" s="32">
        <v>117577.15</v>
      </c>
      <c r="Y113" s="32">
        <v>458995.11</v>
      </c>
      <c r="Z113" s="32">
        <v>221123.17</v>
      </c>
      <c r="AA113" s="32">
        <v>664342.39</v>
      </c>
      <c r="AB113" s="32">
        <v>285795.61</v>
      </c>
      <c r="AC113" s="2">
        <v>0.54</v>
      </c>
      <c r="AD113" s="2">
        <v>0.54</v>
      </c>
      <c r="AE113" s="2">
        <v>0.54</v>
      </c>
      <c r="AF113" s="2">
        <v>0.54</v>
      </c>
      <c r="AG113" s="2">
        <v>0.54</v>
      </c>
      <c r="AH113" s="2">
        <v>0.54</v>
      </c>
      <c r="AI113" s="2">
        <v>0.54</v>
      </c>
      <c r="AJ113" s="2">
        <v>0.54</v>
      </c>
      <c r="AK113" s="2">
        <v>0.54</v>
      </c>
      <c r="AL113" s="2">
        <v>0.54</v>
      </c>
      <c r="AM113" s="2">
        <v>0.54</v>
      </c>
      <c r="AN113" s="2">
        <v>0.54</v>
      </c>
      <c r="AO113" s="33">
        <v>3955.41</v>
      </c>
      <c r="AP113" s="33">
        <v>1353.02</v>
      </c>
      <c r="AQ113" s="33">
        <v>2148.92</v>
      </c>
      <c r="AR113" s="33">
        <v>1223.97</v>
      </c>
      <c r="AS113" s="33">
        <v>1310.67</v>
      </c>
      <c r="AT113" s="33">
        <v>782.52</v>
      </c>
      <c r="AU113" s="33">
        <v>627.78</v>
      </c>
      <c r="AV113" s="33">
        <v>634.91999999999996</v>
      </c>
      <c r="AW113" s="33">
        <v>2478.5700000000002</v>
      </c>
      <c r="AX113" s="33">
        <v>1194.07</v>
      </c>
      <c r="AY113" s="33">
        <v>3587.45</v>
      </c>
      <c r="AZ113" s="33">
        <v>1543.3</v>
      </c>
      <c r="BA113" s="31">
        <f t="shared" si="53"/>
        <v>-219.74</v>
      </c>
      <c r="BB113" s="31">
        <f t="shared" si="53"/>
        <v>-75.17</v>
      </c>
      <c r="BC113" s="31">
        <f t="shared" si="53"/>
        <v>-119.38</v>
      </c>
      <c r="BD113" s="31">
        <f t="shared" si="51"/>
        <v>-90.66</v>
      </c>
      <c r="BE113" s="31">
        <f t="shared" si="51"/>
        <v>-97.09</v>
      </c>
      <c r="BF113" s="31">
        <f t="shared" si="51"/>
        <v>-57.96</v>
      </c>
      <c r="BG113" s="31">
        <f t="shared" si="51"/>
        <v>0</v>
      </c>
      <c r="BH113" s="31">
        <f t="shared" si="51"/>
        <v>0</v>
      </c>
      <c r="BI113" s="31">
        <f t="shared" si="51"/>
        <v>0</v>
      </c>
      <c r="BJ113" s="31">
        <f t="shared" si="57"/>
        <v>-265.35000000000002</v>
      </c>
      <c r="BK113" s="31">
        <f t="shared" si="57"/>
        <v>-797.21</v>
      </c>
      <c r="BL113" s="31">
        <f t="shared" si="57"/>
        <v>-342.95</v>
      </c>
      <c r="BM113" s="6">
        <f t="shared" ca="1" si="56"/>
        <v>-1.7100000000000001E-2</v>
      </c>
      <c r="BN113" s="6">
        <f t="shared" ca="1" si="56"/>
        <v>-1.7100000000000001E-2</v>
      </c>
      <c r="BO113" s="6">
        <f t="shared" ca="1" si="56"/>
        <v>-1.7100000000000001E-2</v>
      </c>
      <c r="BP113" s="6">
        <f t="shared" ca="1" si="56"/>
        <v>-1.7100000000000001E-2</v>
      </c>
      <c r="BQ113" s="6">
        <f t="shared" ca="1" si="56"/>
        <v>-1.7100000000000001E-2</v>
      </c>
      <c r="BR113" s="6">
        <f t="shared" ca="1" si="56"/>
        <v>-1.7100000000000001E-2</v>
      </c>
      <c r="BS113" s="6">
        <f t="shared" ca="1" si="56"/>
        <v>-1.7100000000000001E-2</v>
      </c>
      <c r="BT113" s="6">
        <f t="shared" ca="1" si="56"/>
        <v>-1.7100000000000001E-2</v>
      </c>
      <c r="BU113" s="6">
        <f t="shared" ca="1" si="56"/>
        <v>-1.7100000000000001E-2</v>
      </c>
      <c r="BV113" s="6">
        <f t="shared" ca="1" si="56"/>
        <v>-1.7100000000000001E-2</v>
      </c>
      <c r="BW113" s="6">
        <f t="shared" ca="1" si="56"/>
        <v>-1.7100000000000001E-2</v>
      </c>
      <c r="BX113" s="6">
        <f t="shared" ca="1" si="56"/>
        <v>-1.7100000000000001E-2</v>
      </c>
      <c r="BY113" s="31">
        <f t="shared" ref="BY113:CD146" ca="1" si="61">IFERROR(VLOOKUP($C113,DOSDetail,CELL("col",BY$4)+58,FALSE),ROUND(Q113*BM113,2))</f>
        <v>-12525.46</v>
      </c>
      <c r="BZ113" s="31">
        <f t="shared" ca="1" si="61"/>
        <v>-4284.55</v>
      </c>
      <c r="CA113" s="31">
        <f t="shared" ca="1" si="61"/>
        <v>-6804.9</v>
      </c>
      <c r="CB113" s="31">
        <f t="shared" ca="1" si="58"/>
        <v>-3875.92</v>
      </c>
      <c r="CC113" s="31">
        <f t="shared" ca="1" si="58"/>
        <v>-4150.45</v>
      </c>
      <c r="CD113" s="31">
        <f t="shared" ca="1" si="58"/>
        <v>-2477.9899999999998</v>
      </c>
      <c r="CE113" s="31">
        <f t="shared" ca="1" si="58"/>
        <v>-1987.96</v>
      </c>
      <c r="CF113" s="31">
        <f t="shared" ca="1" si="58"/>
        <v>-2010.57</v>
      </c>
      <c r="CG113" s="31">
        <f t="shared" ca="1" si="58"/>
        <v>-7848.82</v>
      </c>
      <c r="CH113" s="31">
        <f t="shared" ca="1" si="58"/>
        <v>-3781.21</v>
      </c>
      <c r="CI113" s="31">
        <f t="shared" ca="1" si="58"/>
        <v>-11360.25</v>
      </c>
      <c r="CJ113" s="31">
        <f t="shared" ca="1" si="58"/>
        <v>-4887.1000000000004</v>
      </c>
      <c r="CK113" s="32">
        <f t="shared" ca="1" si="54"/>
        <v>1831.21</v>
      </c>
      <c r="CL113" s="32">
        <f t="shared" ca="1" si="54"/>
        <v>626.4</v>
      </c>
      <c r="CM113" s="32">
        <f t="shared" ca="1" si="54"/>
        <v>994.87</v>
      </c>
      <c r="CN113" s="32">
        <f t="shared" ca="1" si="52"/>
        <v>566.65</v>
      </c>
      <c r="CO113" s="32">
        <f t="shared" ca="1" si="52"/>
        <v>606.79</v>
      </c>
      <c r="CP113" s="32">
        <f t="shared" ca="1" si="52"/>
        <v>362.28</v>
      </c>
      <c r="CQ113" s="32">
        <f t="shared" ca="1" si="52"/>
        <v>290.64</v>
      </c>
      <c r="CR113" s="32">
        <f t="shared" ca="1" si="52"/>
        <v>293.94</v>
      </c>
      <c r="CS113" s="32">
        <f t="shared" ca="1" si="52"/>
        <v>1147.49</v>
      </c>
      <c r="CT113" s="32">
        <f t="shared" ca="1" si="59"/>
        <v>552.80999999999995</v>
      </c>
      <c r="CU113" s="32">
        <f t="shared" ca="1" si="59"/>
        <v>1660.86</v>
      </c>
      <c r="CV113" s="32">
        <f t="shared" ca="1" si="59"/>
        <v>714.49</v>
      </c>
      <c r="CW113" s="31">
        <f t="shared" ca="1" si="50"/>
        <v>-14429.92</v>
      </c>
      <c r="CX113" s="31">
        <f t="shared" ca="1" si="50"/>
        <v>-4936</v>
      </c>
      <c r="CY113" s="31">
        <f t="shared" ca="1" si="50"/>
        <v>-7839.57</v>
      </c>
      <c r="CZ113" s="31">
        <f t="shared" ca="1" si="50"/>
        <v>-4442.58</v>
      </c>
      <c r="DA113" s="31">
        <f t="shared" ca="1" si="50"/>
        <v>-4757.24</v>
      </c>
      <c r="DB113" s="31">
        <f t="shared" ca="1" si="50"/>
        <v>-2840.27</v>
      </c>
      <c r="DC113" s="31">
        <f t="shared" ca="1" si="50"/>
        <v>-2325.1000000000004</v>
      </c>
      <c r="DD113" s="31">
        <f t="shared" ca="1" si="50"/>
        <v>-2351.5499999999997</v>
      </c>
      <c r="DE113" s="31">
        <f t="shared" ca="1" si="50"/>
        <v>-9179.9</v>
      </c>
      <c r="DF113" s="31">
        <f t="shared" ca="1" si="60"/>
        <v>-4157.12</v>
      </c>
      <c r="DG113" s="31">
        <f t="shared" ca="1" si="60"/>
        <v>-12489.630000000001</v>
      </c>
      <c r="DH113" s="31">
        <f t="shared" ca="1" si="60"/>
        <v>-5372.9600000000009</v>
      </c>
      <c r="DI113" s="32">
        <f t="shared" ca="1" si="36"/>
        <v>-721.5</v>
      </c>
      <c r="DJ113" s="32">
        <f t="shared" ca="1" si="36"/>
        <v>-246.8</v>
      </c>
      <c r="DK113" s="32">
        <f t="shared" ca="1" si="36"/>
        <v>-391.98</v>
      </c>
      <c r="DL113" s="32">
        <f t="shared" ca="1" si="36"/>
        <v>-222.13</v>
      </c>
      <c r="DM113" s="32">
        <f t="shared" ca="1" si="36"/>
        <v>-237.86</v>
      </c>
      <c r="DN113" s="32">
        <f t="shared" ca="1" si="36"/>
        <v>-142.01</v>
      </c>
      <c r="DO113" s="32">
        <f t="shared" ca="1" si="46"/>
        <v>-116.26</v>
      </c>
      <c r="DP113" s="32">
        <f t="shared" ca="1" si="46"/>
        <v>-117.58</v>
      </c>
      <c r="DQ113" s="32">
        <f t="shared" ca="1" si="46"/>
        <v>-459</v>
      </c>
      <c r="DR113" s="32">
        <f t="shared" ca="1" si="46"/>
        <v>-207.86</v>
      </c>
      <c r="DS113" s="32">
        <f t="shared" ca="1" si="46"/>
        <v>-624.48</v>
      </c>
      <c r="DT113" s="32">
        <f t="shared" ca="1" si="46"/>
        <v>-268.64999999999998</v>
      </c>
      <c r="DU113" s="31">
        <f t="shared" ca="1" si="37"/>
        <v>-4648.8900000000003</v>
      </c>
      <c r="DV113" s="31">
        <f t="shared" ca="1" si="37"/>
        <v>-1578.7</v>
      </c>
      <c r="DW113" s="31">
        <f t="shared" ca="1" si="37"/>
        <v>-2490.83</v>
      </c>
      <c r="DX113" s="31">
        <f t="shared" ca="1" si="37"/>
        <v>-1403.03</v>
      </c>
      <c r="DY113" s="31">
        <f t="shared" ca="1" si="37"/>
        <v>-1494.58</v>
      </c>
      <c r="DZ113" s="31">
        <f t="shared" ca="1" si="37"/>
        <v>-887.5</v>
      </c>
      <c r="EA113" s="31">
        <f t="shared" ca="1" si="47"/>
        <v>-722.71</v>
      </c>
      <c r="EB113" s="31">
        <f t="shared" ca="1" si="47"/>
        <v>-726.93</v>
      </c>
      <c r="EC113" s="31">
        <f t="shared" ca="1" si="47"/>
        <v>-2822.18</v>
      </c>
      <c r="ED113" s="31">
        <f t="shared" ca="1" si="47"/>
        <v>-1271.19</v>
      </c>
      <c r="EE113" s="31">
        <f t="shared" ca="1" si="47"/>
        <v>-3797.95</v>
      </c>
      <c r="EF113" s="31">
        <f t="shared" ca="1" si="47"/>
        <v>-1625.02</v>
      </c>
      <c r="EG113" s="32">
        <f t="shared" ca="1" si="38"/>
        <v>-19800.310000000001</v>
      </c>
      <c r="EH113" s="32">
        <f t="shared" ca="1" si="38"/>
        <v>-6761.5</v>
      </c>
      <c r="EI113" s="32">
        <f t="shared" ca="1" si="38"/>
        <v>-10722.38</v>
      </c>
      <c r="EJ113" s="32">
        <f t="shared" ca="1" si="38"/>
        <v>-6067.74</v>
      </c>
      <c r="EK113" s="32">
        <f t="shared" ca="1" si="38"/>
        <v>-6489.6799999999994</v>
      </c>
      <c r="EL113" s="32">
        <f t="shared" ca="1" si="38"/>
        <v>-3869.7799999999997</v>
      </c>
      <c r="EM113" s="32">
        <f t="shared" ca="1" si="48"/>
        <v>-3164.0700000000006</v>
      </c>
      <c r="EN113" s="32">
        <f t="shared" ca="1" si="48"/>
        <v>-3196.0599999999995</v>
      </c>
      <c r="EO113" s="32">
        <f t="shared" ca="1" si="48"/>
        <v>-12461.08</v>
      </c>
      <c r="EP113" s="32">
        <f t="shared" ca="1" si="48"/>
        <v>-5636.17</v>
      </c>
      <c r="EQ113" s="32">
        <f t="shared" ca="1" si="48"/>
        <v>-16912.060000000001</v>
      </c>
      <c r="ER113" s="32">
        <f t="shared" ca="1" si="48"/>
        <v>-7266.630000000001</v>
      </c>
    </row>
    <row r="114" spans="1:148">
      <c r="A114" t="s">
        <v>467</v>
      </c>
      <c r="B114" s="1" t="s">
        <v>115</v>
      </c>
      <c r="C114" t="str">
        <f t="shared" ca="1" si="40"/>
        <v>SCR3</v>
      </c>
      <c r="D114" t="str">
        <f t="shared" ca="1" si="41"/>
        <v>Chin Chute Wind Facility</v>
      </c>
      <c r="E114" s="51">
        <v>12203.635</v>
      </c>
      <c r="F114" s="51">
        <v>5536.2356</v>
      </c>
      <c r="G114" s="51">
        <v>12403.2022</v>
      </c>
      <c r="H114" s="51">
        <v>9790.1558999999997</v>
      </c>
      <c r="I114" s="51">
        <v>8580.4575999999997</v>
      </c>
      <c r="J114" s="51">
        <v>6331.8290999999999</v>
      </c>
      <c r="K114" s="51">
        <v>4416.3822</v>
      </c>
      <c r="L114" s="51">
        <v>4942.2764999999999</v>
      </c>
      <c r="M114" s="51">
        <v>8768.0424000000003</v>
      </c>
      <c r="N114" s="51">
        <v>7986.4638999999997</v>
      </c>
      <c r="O114" s="51">
        <v>15079.516600000001</v>
      </c>
      <c r="P114" s="51">
        <v>6932.2794000000004</v>
      </c>
      <c r="Q114" s="32">
        <v>804584.98</v>
      </c>
      <c r="R114" s="32">
        <v>242131.12</v>
      </c>
      <c r="S114" s="32">
        <v>443032.4</v>
      </c>
      <c r="T114" s="32">
        <v>264970.65000000002</v>
      </c>
      <c r="U114" s="32">
        <v>260219.65</v>
      </c>
      <c r="V114" s="32">
        <v>149646.12</v>
      </c>
      <c r="W114" s="32">
        <v>145499.82</v>
      </c>
      <c r="X114" s="32">
        <v>148567.74</v>
      </c>
      <c r="Y114" s="32">
        <v>480911.92</v>
      </c>
      <c r="Z114" s="32">
        <v>241971.98</v>
      </c>
      <c r="AA114" s="32">
        <v>717818.87</v>
      </c>
      <c r="AB114" s="32">
        <v>305838.07</v>
      </c>
      <c r="AC114" s="2">
        <v>-0.17</v>
      </c>
      <c r="AD114" s="2">
        <v>-0.17</v>
      </c>
      <c r="AE114" s="2">
        <v>-0.17</v>
      </c>
      <c r="AF114" s="2">
        <v>-0.17</v>
      </c>
      <c r="AG114" s="2">
        <v>-0.17</v>
      </c>
      <c r="AH114" s="2">
        <v>-0.17</v>
      </c>
      <c r="AI114" s="2">
        <v>-0.17</v>
      </c>
      <c r="AJ114" s="2">
        <v>-0.17</v>
      </c>
      <c r="AK114" s="2">
        <v>-0.17</v>
      </c>
      <c r="AL114" s="2">
        <v>-0.17</v>
      </c>
      <c r="AM114" s="2">
        <v>-0.17</v>
      </c>
      <c r="AN114" s="2">
        <v>-0.17</v>
      </c>
      <c r="AO114" s="33">
        <v>-1367.79</v>
      </c>
      <c r="AP114" s="33">
        <v>-411.62</v>
      </c>
      <c r="AQ114" s="33">
        <v>-753.16</v>
      </c>
      <c r="AR114" s="33">
        <v>-450.45</v>
      </c>
      <c r="AS114" s="33">
        <v>-442.37</v>
      </c>
      <c r="AT114" s="33">
        <v>-254.4</v>
      </c>
      <c r="AU114" s="33">
        <v>-247.35</v>
      </c>
      <c r="AV114" s="33">
        <v>-252.57</v>
      </c>
      <c r="AW114" s="33">
        <v>-817.55</v>
      </c>
      <c r="AX114" s="33">
        <v>-411.35</v>
      </c>
      <c r="AY114" s="33">
        <v>-1220.29</v>
      </c>
      <c r="AZ114" s="33">
        <v>-519.91999999999996</v>
      </c>
      <c r="BA114" s="31">
        <f t="shared" si="53"/>
        <v>-241.38</v>
      </c>
      <c r="BB114" s="31">
        <f t="shared" si="53"/>
        <v>-72.64</v>
      </c>
      <c r="BC114" s="31">
        <f t="shared" si="53"/>
        <v>-132.91</v>
      </c>
      <c r="BD114" s="31">
        <f t="shared" si="51"/>
        <v>-105.99</v>
      </c>
      <c r="BE114" s="31">
        <f t="shared" si="51"/>
        <v>-104.09</v>
      </c>
      <c r="BF114" s="31">
        <f t="shared" si="51"/>
        <v>-59.86</v>
      </c>
      <c r="BG114" s="31">
        <f t="shared" si="51"/>
        <v>0</v>
      </c>
      <c r="BH114" s="31">
        <f t="shared" si="51"/>
        <v>0</v>
      </c>
      <c r="BI114" s="31">
        <f t="shared" si="51"/>
        <v>0</v>
      </c>
      <c r="BJ114" s="31">
        <f t="shared" si="57"/>
        <v>-290.37</v>
      </c>
      <c r="BK114" s="31">
        <f t="shared" si="57"/>
        <v>-861.38</v>
      </c>
      <c r="BL114" s="31">
        <f t="shared" si="57"/>
        <v>-367.01</v>
      </c>
      <c r="BM114" s="6">
        <f t="shared" ca="1" si="56"/>
        <v>-3.8100000000000002E-2</v>
      </c>
      <c r="BN114" s="6">
        <f t="shared" ca="1" si="56"/>
        <v>-3.8100000000000002E-2</v>
      </c>
      <c r="BO114" s="6">
        <f t="shared" ca="1" si="56"/>
        <v>-3.8100000000000002E-2</v>
      </c>
      <c r="BP114" s="6">
        <f t="shared" ca="1" si="56"/>
        <v>-3.8100000000000002E-2</v>
      </c>
      <c r="BQ114" s="6">
        <f t="shared" ca="1" si="56"/>
        <v>-3.8100000000000002E-2</v>
      </c>
      <c r="BR114" s="6">
        <f t="shared" ca="1" si="56"/>
        <v>-3.8100000000000002E-2</v>
      </c>
      <c r="BS114" s="6">
        <f t="shared" ca="1" si="56"/>
        <v>-3.8100000000000002E-2</v>
      </c>
      <c r="BT114" s="6">
        <f t="shared" ca="1" si="56"/>
        <v>-3.8100000000000002E-2</v>
      </c>
      <c r="BU114" s="6">
        <f t="shared" ca="1" si="56"/>
        <v>-3.8100000000000002E-2</v>
      </c>
      <c r="BV114" s="6">
        <f t="shared" ca="1" si="56"/>
        <v>-3.8100000000000002E-2</v>
      </c>
      <c r="BW114" s="6">
        <f t="shared" ca="1" si="56"/>
        <v>-3.8100000000000002E-2</v>
      </c>
      <c r="BX114" s="6">
        <f t="shared" ca="1" si="56"/>
        <v>-3.8100000000000002E-2</v>
      </c>
      <c r="BY114" s="31">
        <f t="shared" ca="1" si="61"/>
        <v>-30654.69</v>
      </c>
      <c r="BZ114" s="31">
        <f t="shared" ca="1" si="61"/>
        <v>-9225.2000000000007</v>
      </c>
      <c r="CA114" s="31">
        <f t="shared" ca="1" si="61"/>
        <v>-16879.53</v>
      </c>
      <c r="CB114" s="31">
        <f t="shared" ca="1" si="58"/>
        <v>-10095.379999999999</v>
      </c>
      <c r="CC114" s="31">
        <f t="shared" ca="1" si="58"/>
        <v>-9914.3700000000008</v>
      </c>
      <c r="CD114" s="31">
        <f t="shared" ca="1" si="58"/>
        <v>-5701.52</v>
      </c>
      <c r="CE114" s="31">
        <f t="shared" ca="1" si="58"/>
        <v>-5543.54</v>
      </c>
      <c r="CF114" s="31">
        <f t="shared" ca="1" si="58"/>
        <v>-5660.43</v>
      </c>
      <c r="CG114" s="31">
        <f t="shared" ca="1" si="58"/>
        <v>-18322.740000000002</v>
      </c>
      <c r="CH114" s="31">
        <f t="shared" ca="1" si="58"/>
        <v>-9219.1299999999992</v>
      </c>
      <c r="CI114" s="31">
        <f t="shared" ca="1" si="58"/>
        <v>-27348.9</v>
      </c>
      <c r="CJ114" s="31">
        <f t="shared" ca="1" si="58"/>
        <v>-11652.43</v>
      </c>
      <c r="CK114" s="32">
        <f t="shared" ca="1" si="54"/>
        <v>2011.46</v>
      </c>
      <c r="CL114" s="32">
        <f t="shared" ca="1" si="54"/>
        <v>605.33000000000004</v>
      </c>
      <c r="CM114" s="32">
        <f t="shared" ca="1" si="54"/>
        <v>1107.58</v>
      </c>
      <c r="CN114" s="32">
        <f t="shared" ca="1" si="52"/>
        <v>662.43</v>
      </c>
      <c r="CO114" s="32">
        <f t="shared" ca="1" si="52"/>
        <v>650.54999999999995</v>
      </c>
      <c r="CP114" s="32">
        <f t="shared" ca="1" si="52"/>
        <v>374.12</v>
      </c>
      <c r="CQ114" s="32">
        <f t="shared" ca="1" si="52"/>
        <v>363.75</v>
      </c>
      <c r="CR114" s="32">
        <f t="shared" ca="1" si="52"/>
        <v>371.42</v>
      </c>
      <c r="CS114" s="32">
        <f t="shared" ca="1" si="52"/>
        <v>1202.28</v>
      </c>
      <c r="CT114" s="32">
        <f t="shared" ca="1" si="59"/>
        <v>604.92999999999995</v>
      </c>
      <c r="CU114" s="32">
        <f t="shared" ca="1" si="59"/>
        <v>1794.55</v>
      </c>
      <c r="CV114" s="32">
        <f t="shared" ca="1" si="59"/>
        <v>764.6</v>
      </c>
      <c r="CW114" s="31">
        <f t="shared" ca="1" si="50"/>
        <v>-27034.059999999998</v>
      </c>
      <c r="CX114" s="31">
        <f t="shared" ca="1" si="50"/>
        <v>-8135.61</v>
      </c>
      <c r="CY114" s="31">
        <f t="shared" ca="1" si="50"/>
        <v>-14885.88</v>
      </c>
      <c r="CZ114" s="31">
        <f t="shared" ca="1" si="50"/>
        <v>-8876.5099999999984</v>
      </c>
      <c r="DA114" s="31">
        <f t="shared" ca="1" si="50"/>
        <v>-8717.36</v>
      </c>
      <c r="DB114" s="31">
        <f t="shared" ca="1" si="50"/>
        <v>-5013.1400000000012</v>
      </c>
      <c r="DC114" s="31">
        <f t="shared" ca="1" si="50"/>
        <v>-4932.4399999999996</v>
      </c>
      <c r="DD114" s="31">
        <f t="shared" ca="1" si="50"/>
        <v>-5036.4400000000005</v>
      </c>
      <c r="DE114" s="31">
        <f t="shared" ca="1" si="50"/>
        <v>-16302.910000000003</v>
      </c>
      <c r="DF114" s="31">
        <f t="shared" ca="1" si="60"/>
        <v>-7912.4799999999987</v>
      </c>
      <c r="DG114" s="31">
        <f t="shared" ca="1" si="60"/>
        <v>-23472.68</v>
      </c>
      <c r="DH114" s="31">
        <f t="shared" ca="1" si="60"/>
        <v>-10000.9</v>
      </c>
      <c r="DI114" s="32">
        <f t="shared" ca="1" si="36"/>
        <v>-1351.7</v>
      </c>
      <c r="DJ114" s="32">
        <f t="shared" ca="1" si="36"/>
        <v>-406.78</v>
      </c>
      <c r="DK114" s="32">
        <f t="shared" ca="1" si="36"/>
        <v>-744.29</v>
      </c>
      <c r="DL114" s="32">
        <f t="shared" ca="1" si="36"/>
        <v>-443.83</v>
      </c>
      <c r="DM114" s="32">
        <f t="shared" ca="1" si="36"/>
        <v>-435.87</v>
      </c>
      <c r="DN114" s="32">
        <f t="shared" ca="1" si="36"/>
        <v>-250.66</v>
      </c>
      <c r="DO114" s="32">
        <f t="shared" ca="1" si="46"/>
        <v>-246.62</v>
      </c>
      <c r="DP114" s="32">
        <f t="shared" ca="1" si="46"/>
        <v>-251.82</v>
      </c>
      <c r="DQ114" s="32">
        <f t="shared" ca="1" si="46"/>
        <v>-815.15</v>
      </c>
      <c r="DR114" s="32">
        <f t="shared" ca="1" si="46"/>
        <v>-395.62</v>
      </c>
      <c r="DS114" s="32">
        <f t="shared" ca="1" si="46"/>
        <v>-1173.6300000000001</v>
      </c>
      <c r="DT114" s="32">
        <f t="shared" ca="1" si="46"/>
        <v>-500.05</v>
      </c>
      <c r="DU114" s="31">
        <f t="shared" ca="1" si="37"/>
        <v>-8709.57</v>
      </c>
      <c r="DV114" s="31">
        <f t="shared" ca="1" si="37"/>
        <v>-2602.0500000000002</v>
      </c>
      <c r="DW114" s="31">
        <f t="shared" ca="1" si="37"/>
        <v>-4729.62</v>
      </c>
      <c r="DX114" s="31">
        <f t="shared" ca="1" si="37"/>
        <v>-2803.33</v>
      </c>
      <c r="DY114" s="31">
        <f t="shared" ca="1" si="37"/>
        <v>-2738.73</v>
      </c>
      <c r="DZ114" s="31">
        <f t="shared" ca="1" si="37"/>
        <v>-1566.46</v>
      </c>
      <c r="EA114" s="31">
        <f t="shared" ca="1" si="47"/>
        <v>-1533.14</v>
      </c>
      <c r="EB114" s="31">
        <f t="shared" ca="1" si="47"/>
        <v>-1556.91</v>
      </c>
      <c r="EC114" s="31">
        <f t="shared" ca="1" si="47"/>
        <v>-5012.01</v>
      </c>
      <c r="ED114" s="31">
        <f t="shared" ca="1" si="47"/>
        <v>-2419.5300000000002</v>
      </c>
      <c r="EE114" s="31">
        <f t="shared" ca="1" si="47"/>
        <v>-7137.76</v>
      </c>
      <c r="EF114" s="31">
        <f t="shared" ca="1" si="47"/>
        <v>-3024.71</v>
      </c>
      <c r="EG114" s="32">
        <f t="shared" ca="1" si="38"/>
        <v>-37095.33</v>
      </c>
      <c r="EH114" s="32">
        <f t="shared" ca="1" si="38"/>
        <v>-11144.439999999999</v>
      </c>
      <c r="EI114" s="32">
        <f t="shared" ca="1" si="38"/>
        <v>-20359.789999999997</v>
      </c>
      <c r="EJ114" s="32">
        <f t="shared" ca="1" si="38"/>
        <v>-12123.669999999998</v>
      </c>
      <c r="EK114" s="32">
        <f t="shared" ca="1" si="38"/>
        <v>-11891.960000000001</v>
      </c>
      <c r="EL114" s="32">
        <f t="shared" ca="1" si="38"/>
        <v>-6830.2600000000011</v>
      </c>
      <c r="EM114" s="32">
        <f t="shared" ca="1" si="48"/>
        <v>-6712.2</v>
      </c>
      <c r="EN114" s="32">
        <f t="shared" ca="1" si="48"/>
        <v>-6845.17</v>
      </c>
      <c r="EO114" s="32">
        <f t="shared" ca="1" si="48"/>
        <v>-22130.070000000007</v>
      </c>
      <c r="EP114" s="32">
        <f t="shared" ca="1" si="48"/>
        <v>-10727.63</v>
      </c>
      <c r="EQ114" s="32">
        <f t="shared" ca="1" si="48"/>
        <v>-31784.07</v>
      </c>
      <c r="ER114" s="32">
        <f t="shared" ca="1" si="48"/>
        <v>-13525.66</v>
      </c>
    </row>
    <row r="115" spans="1:148">
      <c r="A115" t="s">
        <v>468</v>
      </c>
      <c r="B115" s="1" t="s">
        <v>116</v>
      </c>
      <c r="C115" t="str">
        <f t="shared" ca="1" si="40"/>
        <v>SCTG</v>
      </c>
      <c r="D115" t="str">
        <f t="shared" ca="1" si="41"/>
        <v>Scotford Industrial System</v>
      </c>
      <c r="E115" s="51">
        <v>22.532</v>
      </c>
      <c r="F115" s="51">
        <v>0</v>
      </c>
      <c r="G115" s="51">
        <v>486.02319999999997</v>
      </c>
      <c r="H115" s="51">
        <v>1.9632000000000001</v>
      </c>
      <c r="I115" s="51">
        <v>213.94399999999999</v>
      </c>
      <c r="J115" s="51">
        <v>0</v>
      </c>
      <c r="K115" s="51">
        <v>0</v>
      </c>
      <c r="L115" s="51">
        <v>0</v>
      </c>
      <c r="M115" s="51">
        <v>14728.040800000001</v>
      </c>
      <c r="N115" s="51">
        <v>1158.748</v>
      </c>
      <c r="O115" s="51">
        <v>2.8841999999999999</v>
      </c>
      <c r="P115" s="51">
        <v>233.19319999999999</v>
      </c>
      <c r="Q115" s="32">
        <v>2927.05</v>
      </c>
      <c r="R115" s="32">
        <v>0</v>
      </c>
      <c r="S115" s="32">
        <v>21819.65</v>
      </c>
      <c r="T115" s="32">
        <v>59.78</v>
      </c>
      <c r="U115" s="32">
        <v>8391</v>
      </c>
      <c r="V115" s="32">
        <v>0</v>
      </c>
      <c r="W115" s="32">
        <v>0</v>
      </c>
      <c r="X115" s="32">
        <v>0</v>
      </c>
      <c r="Y115" s="32">
        <v>1421693.8</v>
      </c>
      <c r="Z115" s="32">
        <v>47478.98</v>
      </c>
      <c r="AA115" s="32">
        <v>183.69</v>
      </c>
      <c r="AB115" s="32">
        <v>17286.14</v>
      </c>
      <c r="AC115" s="2">
        <v>4.3499999999999996</v>
      </c>
      <c r="AD115" s="2">
        <v>4.3499999999999996</v>
      </c>
      <c r="AE115" s="2">
        <v>4.3499999999999996</v>
      </c>
      <c r="AF115" s="2">
        <v>4.3499999999999996</v>
      </c>
      <c r="AG115" s="2">
        <v>4.3499999999999996</v>
      </c>
      <c r="AH115" s="2">
        <v>4.3499999999999996</v>
      </c>
      <c r="AI115" s="2">
        <v>4.3499999999999996</v>
      </c>
      <c r="AJ115" s="2">
        <v>4.3499999999999996</v>
      </c>
      <c r="AK115" s="2">
        <v>4.3499999999999996</v>
      </c>
      <c r="AL115" s="2">
        <v>4.3499999999999996</v>
      </c>
      <c r="AM115" s="2">
        <v>4.3499999999999996</v>
      </c>
      <c r="AN115" s="2">
        <v>4.3499999999999996</v>
      </c>
      <c r="AO115" s="33">
        <v>127.33</v>
      </c>
      <c r="AP115" s="33">
        <v>0</v>
      </c>
      <c r="AQ115" s="33">
        <v>949.15</v>
      </c>
      <c r="AR115" s="33">
        <v>2.6</v>
      </c>
      <c r="AS115" s="33">
        <v>365.01</v>
      </c>
      <c r="AT115" s="33">
        <v>0</v>
      </c>
      <c r="AU115" s="33">
        <v>0</v>
      </c>
      <c r="AV115" s="33">
        <v>0</v>
      </c>
      <c r="AW115" s="33">
        <v>61843.68</v>
      </c>
      <c r="AX115" s="33">
        <v>2065.34</v>
      </c>
      <c r="AY115" s="33">
        <v>7.99</v>
      </c>
      <c r="AZ115" s="33">
        <v>751.95</v>
      </c>
      <c r="BA115" s="31">
        <f t="shared" si="53"/>
        <v>-0.88</v>
      </c>
      <c r="BB115" s="31">
        <f t="shared" si="53"/>
        <v>0</v>
      </c>
      <c r="BC115" s="31">
        <f t="shared" si="53"/>
        <v>-6.55</v>
      </c>
      <c r="BD115" s="31">
        <f t="shared" si="51"/>
        <v>-0.02</v>
      </c>
      <c r="BE115" s="31">
        <f t="shared" si="51"/>
        <v>-3.36</v>
      </c>
      <c r="BF115" s="31">
        <f t="shared" si="51"/>
        <v>0</v>
      </c>
      <c r="BG115" s="31">
        <f t="shared" si="51"/>
        <v>0</v>
      </c>
      <c r="BH115" s="31">
        <f t="shared" si="51"/>
        <v>0</v>
      </c>
      <c r="BI115" s="31">
        <f t="shared" si="51"/>
        <v>0</v>
      </c>
      <c r="BJ115" s="31">
        <f t="shared" si="57"/>
        <v>-56.97</v>
      </c>
      <c r="BK115" s="31">
        <f t="shared" si="57"/>
        <v>-0.22</v>
      </c>
      <c r="BL115" s="31">
        <f t="shared" si="57"/>
        <v>-20.74</v>
      </c>
      <c r="BM115" s="6">
        <f t="shared" ca="1" si="56"/>
        <v>5.4800000000000001E-2</v>
      </c>
      <c r="BN115" s="6">
        <f t="shared" ca="1" si="56"/>
        <v>5.4800000000000001E-2</v>
      </c>
      <c r="BO115" s="6">
        <f t="shared" ca="1" si="56"/>
        <v>5.4800000000000001E-2</v>
      </c>
      <c r="BP115" s="6">
        <f t="shared" ca="1" si="56"/>
        <v>5.4800000000000001E-2</v>
      </c>
      <c r="BQ115" s="6">
        <f t="shared" ca="1" si="56"/>
        <v>5.4800000000000001E-2</v>
      </c>
      <c r="BR115" s="6">
        <f t="shared" ca="1" si="56"/>
        <v>5.4800000000000001E-2</v>
      </c>
      <c r="BS115" s="6">
        <f t="shared" ca="1" si="56"/>
        <v>5.4800000000000001E-2</v>
      </c>
      <c r="BT115" s="6">
        <f t="shared" ca="1" si="56"/>
        <v>5.4800000000000001E-2</v>
      </c>
      <c r="BU115" s="6">
        <f t="shared" ca="1" si="56"/>
        <v>5.4800000000000001E-2</v>
      </c>
      <c r="BV115" s="6">
        <f t="shared" ca="1" si="56"/>
        <v>5.4800000000000001E-2</v>
      </c>
      <c r="BW115" s="6">
        <f t="shared" ca="1" si="56"/>
        <v>5.4800000000000001E-2</v>
      </c>
      <c r="BX115" s="6">
        <f t="shared" ca="1" si="56"/>
        <v>5.4800000000000001E-2</v>
      </c>
      <c r="BY115" s="31">
        <f t="shared" ca="1" si="61"/>
        <v>160.4</v>
      </c>
      <c r="BZ115" s="31">
        <f t="shared" ca="1" si="61"/>
        <v>0</v>
      </c>
      <c r="CA115" s="31">
        <f t="shared" ca="1" si="61"/>
        <v>1195.72</v>
      </c>
      <c r="CB115" s="31">
        <f t="shared" ca="1" si="58"/>
        <v>3.28</v>
      </c>
      <c r="CC115" s="31">
        <f t="shared" ca="1" si="58"/>
        <v>459.83</v>
      </c>
      <c r="CD115" s="31">
        <f t="shared" ca="1" si="58"/>
        <v>0</v>
      </c>
      <c r="CE115" s="31">
        <f t="shared" ca="1" si="58"/>
        <v>0</v>
      </c>
      <c r="CF115" s="31">
        <f t="shared" ca="1" si="58"/>
        <v>0</v>
      </c>
      <c r="CG115" s="31">
        <f t="shared" ca="1" si="58"/>
        <v>77908.820000000007</v>
      </c>
      <c r="CH115" s="31">
        <f t="shared" ca="1" si="58"/>
        <v>2601.85</v>
      </c>
      <c r="CI115" s="31">
        <f t="shared" ca="1" si="58"/>
        <v>10.07</v>
      </c>
      <c r="CJ115" s="31">
        <f t="shared" ca="1" si="58"/>
        <v>947.28</v>
      </c>
      <c r="CK115" s="32">
        <f t="shared" ca="1" si="54"/>
        <v>7.32</v>
      </c>
      <c r="CL115" s="32">
        <f t="shared" ca="1" si="54"/>
        <v>0</v>
      </c>
      <c r="CM115" s="32">
        <f t="shared" ca="1" si="54"/>
        <v>54.55</v>
      </c>
      <c r="CN115" s="32">
        <f t="shared" ca="1" si="52"/>
        <v>0.15</v>
      </c>
      <c r="CO115" s="32">
        <f t="shared" ca="1" si="52"/>
        <v>20.98</v>
      </c>
      <c r="CP115" s="32">
        <f t="shared" ca="1" si="52"/>
        <v>0</v>
      </c>
      <c r="CQ115" s="32">
        <f t="shared" ca="1" si="52"/>
        <v>0</v>
      </c>
      <c r="CR115" s="32">
        <f t="shared" ca="1" si="52"/>
        <v>0</v>
      </c>
      <c r="CS115" s="32">
        <f t="shared" ca="1" si="52"/>
        <v>3554.23</v>
      </c>
      <c r="CT115" s="32">
        <f t="shared" ca="1" si="59"/>
        <v>118.7</v>
      </c>
      <c r="CU115" s="32">
        <f t="shared" ca="1" si="59"/>
        <v>0.46</v>
      </c>
      <c r="CV115" s="32">
        <f t="shared" ca="1" si="59"/>
        <v>43.22</v>
      </c>
      <c r="CW115" s="31">
        <f t="shared" ca="1" si="50"/>
        <v>41.27</v>
      </c>
      <c r="CX115" s="31">
        <f t="shared" ca="1" si="50"/>
        <v>0</v>
      </c>
      <c r="CY115" s="31">
        <f t="shared" ca="1" si="50"/>
        <v>307.67</v>
      </c>
      <c r="CZ115" s="31">
        <f t="shared" ca="1" si="50"/>
        <v>0.84999999999999964</v>
      </c>
      <c r="DA115" s="31">
        <f t="shared" ca="1" si="50"/>
        <v>119.16000000000001</v>
      </c>
      <c r="DB115" s="31">
        <f t="shared" ca="1" si="50"/>
        <v>0</v>
      </c>
      <c r="DC115" s="31">
        <f t="shared" ca="1" si="50"/>
        <v>0</v>
      </c>
      <c r="DD115" s="31">
        <f t="shared" ca="1" si="50"/>
        <v>0</v>
      </c>
      <c r="DE115" s="31">
        <f t="shared" ca="1" si="50"/>
        <v>19619.370000000003</v>
      </c>
      <c r="DF115" s="31">
        <f t="shared" ca="1" si="60"/>
        <v>712.17999999999961</v>
      </c>
      <c r="DG115" s="31">
        <f t="shared" ca="1" si="60"/>
        <v>2.7600000000000011</v>
      </c>
      <c r="DH115" s="31">
        <f t="shared" ca="1" si="60"/>
        <v>259.28999999999996</v>
      </c>
      <c r="DI115" s="32">
        <f t="shared" ca="1" si="36"/>
        <v>2.06</v>
      </c>
      <c r="DJ115" s="32">
        <f t="shared" ca="1" si="36"/>
        <v>0</v>
      </c>
      <c r="DK115" s="32">
        <f t="shared" ca="1" si="36"/>
        <v>15.38</v>
      </c>
      <c r="DL115" s="32">
        <f t="shared" ca="1" si="36"/>
        <v>0.04</v>
      </c>
      <c r="DM115" s="32">
        <f t="shared" ca="1" si="36"/>
        <v>5.96</v>
      </c>
      <c r="DN115" s="32">
        <f t="shared" ca="1" si="36"/>
        <v>0</v>
      </c>
      <c r="DO115" s="32">
        <f t="shared" ca="1" si="46"/>
        <v>0</v>
      </c>
      <c r="DP115" s="32">
        <f t="shared" ca="1" si="46"/>
        <v>0</v>
      </c>
      <c r="DQ115" s="32">
        <f t="shared" ca="1" si="46"/>
        <v>980.97</v>
      </c>
      <c r="DR115" s="32">
        <f t="shared" ca="1" si="46"/>
        <v>35.61</v>
      </c>
      <c r="DS115" s="32">
        <f t="shared" ca="1" si="46"/>
        <v>0.14000000000000001</v>
      </c>
      <c r="DT115" s="32">
        <f t="shared" ca="1" si="46"/>
        <v>12.96</v>
      </c>
      <c r="DU115" s="31">
        <f t="shared" ca="1" si="37"/>
        <v>13.3</v>
      </c>
      <c r="DV115" s="31">
        <f t="shared" ca="1" si="37"/>
        <v>0</v>
      </c>
      <c r="DW115" s="31">
        <f t="shared" ca="1" si="37"/>
        <v>97.75</v>
      </c>
      <c r="DX115" s="31">
        <f t="shared" ca="1" si="37"/>
        <v>0.27</v>
      </c>
      <c r="DY115" s="31">
        <f t="shared" ca="1" si="37"/>
        <v>37.44</v>
      </c>
      <c r="DZ115" s="31">
        <f t="shared" ca="1" si="37"/>
        <v>0</v>
      </c>
      <c r="EA115" s="31">
        <f t="shared" ca="1" si="47"/>
        <v>0</v>
      </c>
      <c r="EB115" s="31">
        <f t="shared" ca="1" si="47"/>
        <v>0</v>
      </c>
      <c r="EC115" s="31">
        <f t="shared" ca="1" si="47"/>
        <v>6031.59</v>
      </c>
      <c r="ED115" s="31">
        <f t="shared" ca="1" si="47"/>
        <v>217.78</v>
      </c>
      <c r="EE115" s="31">
        <f t="shared" ca="1" si="47"/>
        <v>0.84</v>
      </c>
      <c r="EF115" s="31">
        <f t="shared" ca="1" si="47"/>
        <v>78.42</v>
      </c>
      <c r="EG115" s="32">
        <f t="shared" ca="1" si="38"/>
        <v>56.63000000000001</v>
      </c>
      <c r="EH115" s="32">
        <f t="shared" ca="1" si="38"/>
        <v>0</v>
      </c>
      <c r="EI115" s="32">
        <f t="shared" ca="1" si="38"/>
        <v>420.8</v>
      </c>
      <c r="EJ115" s="32">
        <f t="shared" ca="1" si="38"/>
        <v>1.1599999999999997</v>
      </c>
      <c r="EK115" s="32">
        <f t="shared" ca="1" si="38"/>
        <v>162.56</v>
      </c>
      <c r="EL115" s="32">
        <f t="shared" ca="1" si="38"/>
        <v>0</v>
      </c>
      <c r="EM115" s="32">
        <f t="shared" ca="1" si="48"/>
        <v>0</v>
      </c>
      <c r="EN115" s="32">
        <f t="shared" ca="1" si="48"/>
        <v>0</v>
      </c>
      <c r="EO115" s="32">
        <f t="shared" ca="1" si="48"/>
        <v>26631.930000000004</v>
      </c>
      <c r="EP115" s="32">
        <f t="shared" ca="1" si="48"/>
        <v>965.5699999999996</v>
      </c>
      <c r="EQ115" s="32">
        <f t="shared" ca="1" si="48"/>
        <v>3.7400000000000011</v>
      </c>
      <c r="ER115" s="32">
        <f t="shared" ca="1" si="48"/>
        <v>350.66999999999996</v>
      </c>
    </row>
    <row r="116" spans="1:148">
      <c r="A116" t="s">
        <v>437</v>
      </c>
      <c r="B116" s="1" t="s">
        <v>26</v>
      </c>
      <c r="C116" t="str">
        <f t="shared" ca="1" si="40"/>
        <v>SD1</v>
      </c>
      <c r="D116" t="str">
        <f t="shared" ca="1" si="41"/>
        <v>Sundance #1</v>
      </c>
      <c r="E116" s="51">
        <v>89273.942200000005</v>
      </c>
      <c r="F116" s="51">
        <v>164966.61009999999</v>
      </c>
      <c r="G116" s="51">
        <v>171800.3198</v>
      </c>
      <c r="H116" s="51">
        <v>175450.33919999999</v>
      </c>
      <c r="I116" s="51">
        <v>179838.75750000001</v>
      </c>
      <c r="J116" s="51">
        <v>165120.1299</v>
      </c>
      <c r="K116" s="51">
        <v>172964.6795</v>
      </c>
      <c r="L116" s="51">
        <v>170856.07258000001</v>
      </c>
      <c r="M116" s="51">
        <v>142726.86052449999</v>
      </c>
      <c r="N116" s="51">
        <v>154793.00858240001</v>
      </c>
      <c r="O116" s="51">
        <v>131471.14833200001</v>
      </c>
      <c r="P116" s="51">
        <v>181344.88936</v>
      </c>
      <c r="Q116" s="32">
        <v>5118023.91</v>
      </c>
      <c r="R116" s="32">
        <v>8895973.6400000006</v>
      </c>
      <c r="S116" s="32">
        <v>7613389.1900000004</v>
      </c>
      <c r="T116" s="32">
        <v>5701372.7400000002</v>
      </c>
      <c r="U116" s="32">
        <v>5989358.4699999997</v>
      </c>
      <c r="V116" s="32">
        <v>5937417.5800000001</v>
      </c>
      <c r="W116" s="32">
        <v>7478210.6200000001</v>
      </c>
      <c r="X116" s="32">
        <v>6049656.9900000002</v>
      </c>
      <c r="Y116" s="32">
        <v>11319620</v>
      </c>
      <c r="Z116" s="32">
        <v>5490249.6600000001</v>
      </c>
      <c r="AA116" s="32">
        <v>6971719.9000000004</v>
      </c>
      <c r="AB116" s="32">
        <v>10077071.130000001</v>
      </c>
      <c r="AC116" s="2">
        <v>6.04</v>
      </c>
      <c r="AD116" s="2">
        <v>6.04</v>
      </c>
      <c r="AE116" s="2">
        <v>6.04</v>
      </c>
      <c r="AF116" s="2">
        <v>6.04</v>
      </c>
      <c r="AG116" s="2">
        <v>6.04</v>
      </c>
      <c r="AH116" s="2">
        <v>6.04</v>
      </c>
      <c r="AI116" s="2">
        <v>6.04</v>
      </c>
      <c r="AJ116" s="2">
        <v>6.04</v>
      </c>
      <c r="AK116" s="2">
        <v>6.04</v>
      </c>
      <c r="AL116" s="2">
        <v>6.04</v>
      </c>
      <c r="AM116" s="2">
        <v>6.04</v>
      </c>
      <c r="AN116" s="2">
        <v>6.04</v>
      </c>
      <c r="AO116" s="33">
        <v>309128.64</v>
      </c>
      <c r="AP116" s="33">
        <v>537316.81000000006</v>
      </c>
      <c r="AQ116" s="33">
        <v>459848.71</v>
      </c>
      <c r="AR116" s="33">
        <v>344362.91</v>
      </c>
      <c r="AS116" s="33">
        <v>361757.25</v>
      </c>
      <c r="AT116" s="33">
        <v>358620.02</v>
      </c>
      <c r="AU116" s="33">
        <v>451683.92</v>
      </c>
      <c r="AV116" s="33">
        <v>365399.28</v>
      </c>
      <c r="AW116" s="33">
        <v>683705.05</v>
      </c>
      <c r="AX116" s="33">
        <v>331611.08</v>
      </c>
      <c r="AY116" s="33">
        <v>421091.88</v>
      </c>
      <c r="AZ116" s="33">
        <v>608655.1</v>
      </c>
      <c r="BA116" s="31">
        <f t="shared" si="53"/>
        <v>-1535.41</v>
      </c>
      <c r="BB116" s="31">
        <f t="shared" si="53"/>
        <v>-2668.79</v>
      </c>
      <c r="BC116" s="31">
        <f t="shared" si="53"/>
        <v>-2284.02</v>
      </c>
      <c r="BD116" s="31">
        <f t="shared" si="51"/>
        <v>-2280.5500000000002</v>
      </c>
      <c r="BE116" s="31">
        <f t="shared" si="51"/>
        <v>-2395.7399999999998</v>
      </c>
      <c r="BF116" s="31">
        <f t="shared" si="51"/>
        <v>-2374.9699999999998</v>
      </c>
      <c r="BG116" s="31">
        <f t="shared" si="51"/>
        <v>0</v>
      </c>
      <c r="BH116" s="31">
        <f t="shared" si="51"/>
        <v>0</v>
      </c>
      <c r="BI116" s="31">
        <f t="shared" si="51"/>
        <v>0</v>
      </c>
      <c r="BJ116" s="31">
        <f t="shared" si="57"/>
        <v>-6588.3</v>
      </c>
      <c r="BK116" s="31">
        <f t="shared" si="57"/>
        <v>-8366.06</v>
      </c>
      <c r="BL116" s="31">
        <f t="shared" si="57"/>
        <v>-12092.49</v>
      </c>
      <c r="BM116" s="6">
        <f t="shared" ca="1" si="56"/>
        <v>7.22E-2</v>
      </c>
      <c r="BN116" s="6">
        <f t="shared" ca="1" si="56"/>
        <v>7.22E-2</v>
      </c>
      <c r="BO116" s="6">
        <f t="shared" ca="1" si="56"/>
        <v>7.22E-2</v>
      </c>
      <c r="BP116" s="6">
        <f t="shared" ca="1" si="56"/>
        <v>7.22E-2</v>
      </c>
      <c r="BQ116" s="6">
        <f t="shared" ca="1" si="56"/>
        <v>7.22E-2</v>
      </c>
      <c r="BR116" s="6">
        <f t="shared" ca="1" si="56"/>
        <v>7.22E-2</v>
      </c>
      <c r="BS116" s="6">
        <f t="shared" ca="1" si="56"/>
        <v>7.22E-2</v>
      </c>
      <c r="BT116" s="6">
        <f t="shared" ca="1" si="56"/>
        <v>7.22E-2</v>
      </c>
      <c r="BU116" s="6">
        <f t="shared" ca="1" si="56"/>
        <v>7.22E-2</v>
      </c>
      <c r="BV116" s="6">
        <f t="shared" ca="1" si="56"/>
        <v>7.22E-2</v>
      </c>
      <c r="BW116" s="6">
        <f t="shared" ca="1" si="56"/>
        <v>7.22E-2</v>
      </c>
      <c r="BX116" s="6">
        <f t="shared" ca="1" si="56"/>
        <v>7.22E-2</v>
      </c>
      <c r="BY116" s="31">
        <f t="shared" ca="1" si="61"/>
        <v>369521.33</v>
      </c>
      <c r="BZ116" s="31">
        <f t="shared" ca="1" si="61"/>
        <v>642289.30000000005</v>
      </c>
      <c r="CA116" s="31">
        <f t="shared" ca="1" si="61"/>
        <v>549686.69999999995</v>
      </c>
      <c r="CB116" s="31">
        <f t="shared" ca="1" si="58"/>
        <v>411639.11</v>
      </c>
      <c r="CC116" s="31">
        <f t="shared" ca="1" si="58"/>
        <v>432431.68</v>
      </c>
      <c r="CD116" s="31">
        <f t="shared" ca="1" si="58"/>
        <v>428681.55</v>
      </c>
      <c r="CE116" s="31">
        <f t="shared" ca="1" si="58"/>
        <v>539926.81000000006</v>
      </c>
      <c r="CF116" s="31">
        <f t="shared" ca="1" si="58"/>
        <v>436785.23</v>
      </c>
      <c r="CG116" s="31">
        <f t="shared" ca="1" si="58"/>
        <v>817276.56</v>
      </c>
      <c r="CH116" s="31">
        <f t="shared" ca="1" si="58"/>
        <v>396396.03</v>
      </c>
      <c r="CI116" s="31">
        <f t="shared" ca="1" si="58"/>
        <v>503358.18</v>
      </c>
      <c r="CJ116" s="31">
        <f t="shared" ca="1" si="58"/>
        <v>727564.54</v>
      </c>
      <c r="CK116" s="32">
        <f t="shared" ca="1" si="54"/>
        <v>12795.06</v>
      </c>
      <c r="CL116" s="32">
        <f t="shared" ca="1" si="54"/>
        <v>22239.93</v>
      </c>
      <c r="CM116" s="32">
        <f t="shared" ca="1" si="54"/>
        <v>19033.47</v>
      </c>
      <c r="CN116" s="32">
        <f t="shared" ca="1" si="52"/>
        <v>14253.43</v>
      </c>
      <c r="CO116" s="32">
        <f t="shared" ca="1" si="52"/>
        <v>14973.4</v>
      </c>
      <c r="CP116" s="32">
        <f t="shared" ca="1" si="52"/>
        <v>14843.54</v>
      </c>
      <c r="CQ116" s="32">
        <f t="shared" ca="1" si="52"/>
        <v>18695.53</v>
      </c>
      <c r="CR116" s="32">
        <f t="shared" ca="1" si="52"/>
        <v>15124.14</v>
      </c>
      <c r="CS116" s="32">
        <f t="shared" ca="1" si="52"/>
        <v>28299.05</v>
      </c>
      <c r="CT116" s="32">
        <f t="shared" ca="1" si="59"/>
        <v>13725.62</v>
      </c>
      <c r="CU116" s="32">
        <f t="shared" ca="1" si="59"/>
        <v>17429.3</v>
      </c>
      <c r="CV116" s="32">
        <f t="shared" ca="1" si="59"/>
        <v>25192.68</v>
      </c>
      <c r="CW116" s="31">
        <f t="shared" ca="1" si="50"/>
        <v>74723.16</v>
      </c>
      <c r="CX116" s="31">
        <f t="shared" ca="1" si="50"/>
        <v>129881.21000000004</v>
      </c>
      <c r="CY116" s="31">
        <f t="shared" ca="1" si="50"/>
        <v>111155.47999999991</v>
      </c>
      <c r="CZ116" s="31">
        <f t="shared" ca="1" si="50"/>
        <v>83810.180000000008</v>
      </c>
      <c r="DA116" s="31">
        <f t="shared" ca="1" si="50"/>
        <v>88043.570000000022</v>
      </c>
      <c r="DB116" s="31">
        <f t="shared" ca="1" si="50"/>
        <v>87280.03999999995</v>
      </c>
      <c r="DC116" s="31">
        <f t="shared" ca="1" si="50"/>
        <v>106938.4200000001</v>
      </c>
      <c r="DD116" s="31">
        <f t="shared" ca="1" si="50"/>
        <v>86510.089999999967</v>
      </c>
      <c r="DE116" s="31">
        <f t="shared" ca="1" si="50"/>
        <v>161870.56000000006</v>
      </c>
      <c r="DF116" s="31">
        <f t="shared" ca="1" si="60"/>
        <v>85098.87000000001</v>
      </c>
      <c r="DG116" s="31">
        <f t="shared" ca="1" si="60"/>
        <v>108061.65999999997</v>
      </c>
      <c r="DH116" s="31">
        <f t="shared" ca="1" si="60"/>
        <v>156194.6100000001</v>
      </c>
      <c r="DI116" s="32">
        <f t="shared" ca="1" si="36"/>
        <v>3736.16</v>
      </c>
      <c r="DJ116" s="32">
        <f t="shared" ca="1" si="36"/>
        <v>6494.06</v>
      </c>
      <c r="DK116" s="32">
        <f t="shared" ca="1" si="36"/>
        <v>5557.77</v>
      </c>
      <c r="DL116" s="32">
        <f t="shared" ca="1" si="36"/>
        <v>4190.51</v>
      </c>
      <c r="DM116" s="32">
        <f t="shared" ca="1" si="36"/>
        <v>4402.18</v>
      </c>
      <c r="DN116" s="32">
        <f t="shared" ca="1" si="36"/>
        <v>4364</v>
      </c>
      <c r="DO116" s="32">
        <f t="shared" ca="1" si="46"/>
        <v>5346.92</v>
      </c>
      <c r="DP116" s="32">
        <f t="shared" ca="1" si="46"/>
        <v>4325.5</v>
      </c>
      <c r="DQ116" s="32">
        <f t="shared" ca="1" si="46"/>
        <v>8093.53</v>
      </c>
      <c r="DR116" s="32">
        <f t="shared" ca="1" si="46"/>
        <v>4254.9399999999996</v>
      </c>
      <c r="DS116" s="32">
        <f t="shared" ca="1" si="46"/>
        <v>5403.08</v>
      </c>
      <c r="DT116" s="32">
        <f t="shared" ca="1" si="46"/>
        <v>7809.73</v>
      </c>
      <c r="DU116" s="31">
        <f t="shared" ca="1" si="37"/>
        <v>24073.57</v>
      </c>
      <c r="DV116" s="31">
        <f t="shared" ca="1" si="37"/>
        <v>41540.5</v>
      </c>
      <c r="DW116" s="31">
        <f t="shared" ca="1" si="37"/>
        <v>35316.870000000003</v>
      </c>
      <c r="DX116" s="31">
        <f t="shared" ca="1" si="37"/>
        <v>26468.43</v>
      </c>
      <c r="DY116" s="31">
        <f t="shared" ca="1" si="37"/>
        <v>27660.66</v>
      </c>
      <c r="DZ116" s="31">
        <f t="shared" ca="1" si="37"/>
        <v>27272.53</v>
      </c>
      <c r="EA116" s="31">
        <f t="shared" ca="1" si="47"/>
        <v>33239.43</v>
      </c>
      <c r="EB116" s="31">
        <f t="shared" ca="1" si="47"/>
        <v>26742.79</v>
      </c>
      <c r="EC116" s="31">
        <f t="shared" ca="1" si="47"/>
        <v>49763.94</v>
      </c>
      <c r="ED116" s="31">
        <f t="shared" ca="1" si="47"/>
        <v>26022.1</v>
      </c>
      <c r="EE116" s="31">
        <f t="shared" ca="1" si="47"/>
        <v>32860.25</v>
      </c>
      <c r="EF116" s="31">
        <f t="shared" ca="1" si="47"/>
        <v>47240.15</v>
      </c>
      <c r="EG116" s="32">
        <f t="shared" ca="1" si="38"/>
        <v>102532.89000000001</v>
      </c>
      <c r="EH116" s="32">
        <f t="shared" ca="1" si="38"/>
        <v>177915.77000000005</v>
      </c>
      <c r="EI116" s="32">
        <f t="shared" ca="1" si="38"/>
        <v>152030.11999999991</v>
      </c>
      <c r="EJ116" s="32">
        <f t="shared" ca="1" si="38"/>
        <v>114469.12</v>
      </c>
      <c r="EK116" s="32">
        <f t="shared" ca="1" si="38"/>
        <v>120106.41000000003</v>
      </c>
      <c r="EL116" s="32">
        <f t="shared" ca="1" si="38"/>
        <v>118916.56999999995</v>
      </c>
      <c r="EM116" s="32">
        <f t="shared" ca="1" si="48"/>
        <v>145524.77000000011</v>
      </c>
      <c r="EN116" s="32">
        <f t="shared" ca="1" si="48"/>
        <v>117578.37999999998</v>
      </c>
      <c r="EO116" s="32">
        <f t="shared" ca="1" si="48"/>
        <v>219728.03000000006</v>
      </c>
      <c r="EP116" s="32">
        <f t="shared" ca="1" si="48"/>
        <v>115375.91</v>
      </c>
      <c r="EQ116" s="32">
        <f t="shared" ca="1" si="48"/>
        <v>146324.99</v>
      </c>
      <c r="ER116" s="32">
        <f t="shared" ca="1" si="48"/>
        <v>211244.49000000011</v>
      </c>
    </row>
    <row r="117" spans="1:148">
      <c r="A117" t="s">
        <v>437</v>
      </c>
      <c r="B117" s="1" t="s">
        <v>27</v>
      </c>
      <c r="C117" t="str">
        <f t="shared" ca="1" si="40"/>
        <v>SD2</v>
      </c>
      <c r="D117" t="str">
        <f t="shared" ca="1" si="41"/>
        <v>Sundance #2</v>
      </c>
      <c r="E117" s="51">
        <v>195482.42379999999</v>
      </c>
      <c r="F117" s="51">
        <v>136501.95310000001</v>
      </c>
      <c r="G117" s="51">
        <v>172172.1673</v>
      </c>
      <c r="H117" s="51">
        <v>162074.01980000001</v>
      </c>
      <c r="I117" s="51">
        <v>147208.23259999999</v>
      </c>
      <c r="J117" s="51">
        <v>158993.31150000001</v>
      </c>
      <c r="K117" s="51">
        <v>155311.67000000001</v>
      </c>
      <c r="L117" s="51">
        <v>152451.04952070001</v>
      </c>
      <c r="M117" s="51">
        <v>167239.06700000001</v>
      </c>
      <c r="N117" s="51">
        <v>175667.05981000001</v>
      </c>
      <c r="O117" s="51">
        <v>170124.8841</v>
      </c>
      <c r="P117" s="51">
        <v>124447.41319799999</v>
      </c>
      <c r="Q117" s="32">
        <v>18677298.530000001</v>
      </c>
      <c r="R117" s="32">
        <v>7372341.1900000004</v>
      </c>
      <c r="S117" s="32">
        <v>7618552.5599999996</v>
      </c>
      <c r="T117" s="32">
        <v>5320215.8899999997</v>
      </c>
      <c r="U117" s="32">
        <v>4891908.13</v>
      </c>
      <c r="V117" s="32">
        <v>5737603.5499999998</v>
      </c>
      <c r="W117" s="32">
        <v>6601383.6900000004</v>
      </c>
      <c r="X117" s="32">
        <v>5179424.28</v>
      </c>
      <c r="Y117" s="32">
        <v>12546489.98</v>
      </c>
      <c r="Z117" s="32">
        <v>6166894.1399999997</v>
      </c>
      <c r="AA117" s="32">
        <v>8624355.1899999995</v>
      </c>
      <c r="AB117" s="32">
        <v>6268840.2000000002</v>
      </c>
      <c r="AC117" s="2">
        <v>6.04</v>
      </c>
      <c r="AD117" s="2">
        <v>6.04</v>
      </c>
      <c r="AE117" s="2">
        <v>6.04</v>
      </c>
      <c r="AF117" s="2">
        <v>6.04</v>
      </c>
      <c r="AG117" s="2">
        <v>6.04</v>
      </c>
      <c r="AH117" s="2">
        <v>6.04</v>
      </c>
      <c r="AI117" s="2">
        <v>6.04</v>
      </c>
      <c r="AJ117" s="2">
        <v>6.04</v>
      </c>
      <c r="AK117" s="2">
        <v>6.04</v>
      </c>
      <c r="AL117" s="2">
        <v>6.04</v>
      </c>
      <c r="AM117" s="2">
        <v>6.04</v>
      </c>
      <c r="AN117" s="2">
        <v>6.04</v>
      </c>
      <c r="AO117" s="33">
        <v>1128108.83</v>
      </c>
      <c r="AP117" s="33">
        <v>445289.41</v>
      </c>
      <c r="AQ117" s="33">
        <v>460160.57</v>
      </c>
      <c r="AR117" s="33">
        <v>321341.03999999998</v>
      </c>
      <c r="AS117" s="33">
        <v>295471.25</v>
      </c>
      <c r="AT117" s="33">
        <v>346551.25</v>
      </c>
      <c r="AU117" s="33">
        <v>398723.57</v>
      </c>
      <c r="AV117" s="33">
        <v>312837.23</v>
      </c>
      <c r="AW117" s="33">
        <v>757807.99</v>
      </c>
      <c r="AX117" s="33">
        <v>372480.41</v>
      </c>
      <c r="AY117" s="33">
        <v>520911.05</v>
      </c>
      <c r="AZ117" s="33">
        <v>378637.95</v>
      </c>
      <c r="BA117" s="31">
        <f t="shared" si="53"/>
        <v>-5603.19</v>
      </c>
      <c r="BB117" s="31">
        <f t="shared" si="53"/>
        <v>-2211.6999999999998</v>
      </c>
      <c r="BC117" s="31">
        <f t="shared" si="53"/>
        <v>-2285.5700000000002</v>
      </c>
      <c r="BD117" s="31">
        <f t="shared" si="51"/>
        <v>-2128.09</v>
      </c>
      <c r="BE117" s="31">
        <f t="shared" si="51"/>
        <v>-1956.76</v>
      </c>
      <c r="BF117" s="31">
        <f t="shared" si="51"/>
        <v>-2295.04</v>
      </c>
      <c r="BG117" s="31">
        <f t="shared" si="51"/>
        <v>0</v>
      </c>
      <c r="BH117" s="31">
        <f t="shared" si="51"/>
        <v>0</v>
      </c>
      <c r="BI117" s="31">
        <f t="shared" si="51"/>
        <v>0</v>
      </c>
      <c r="BJ117" s="31">
        <f t="shared" si="57"/>
        <v>-7400.27</v>
      </c>
      <c r="BK117" s="31">
        <f t="shared" si="57"/>
        <v>-10349.23</v>
      </c>
      <c r="BL117" s="31">
        <f t="shared" si="57"/>
        <v>-7522.61</v>
      </c>
      <c r="BM117" s="6">
        <f t="shared" ca="1" si="56"/>
        <v>7.1400000000000005E-2</v>
      </c>
      <c r="BN117" s="6">
        <f t="shared" ca="1" si="56"/>
        <v>7.1400000000000005E-2</v>
      </c>
      <c r="BO117" s="6">
        <f t="shared" ca="1" si="56"/>
        <v>7.1400000000000005E-2</v>
      </c>
      <c r="BP117" s="6">
        <f t="shared" ca="1" si="56"/>
        <v>7.1400000000000005E-2</v>
      </c>
      <c r="BQ117" s="6">
        <f t="shared" ca="1" si="56"/>
        <v>7.1400000000000005E-2</v>
      </c>
      <c r="BR117" s="6">
        <f t="shared" ca="1" si="56"/>
        <v>7.1400000000000005E-2</v>
      </c>
      <c r="BS117" s="6">
        <f t="shared" ca="1" si="56"/>
        <v>7.1400000000000005E-2</v>
      </c>
      <c r="BT117" s="6">
        <f t="shared" ca="1" si="56"/>
        <v>7.1400000000000005E-2</v>
      </c>
      <c r="BU117" s="6">
        <f t="shared" ca="1" si="56"/>
        <v>7.1400000000000005E-2</v>
      </c>
      <c r="BV117" s="6">
        <f t="shared" ca="1" si="56"/>
        <v>7.1400000000000005E-2</v>
      </c>
      <c r="BW117" s="6">
        <f t="shared" ca="1" si="56"/>
        <v>7.1400000000000005E-2</v>
      </c>
      <c r="BX117" s="6">
        <f t="shared" ca="1" si="56"/>
        <v>7.1400000000000005E-2</v>
      </c>
      <c r="BY117" s="31">
        <f t="shared" ca="1" si="61"/>
        <v>1333559.1200000001</v>
      </c>
      <c r="BZ117" s="31">
        <f t="shared" ca="1" si="61"/>
        <v>526385.16</v>
      </c>
      <c r="CA117" s="31">
        <f t="shared" ca="1" si="61"/>
        <v>543964.65</v>
      </c>
      <c r="CB117" s="31">
        <f t="shared" ca="1" si="58"/>
        <v>379863.41</v>
      </c>
      <c r="CC117" s="31">
        <f t="shared" ca="1" si="58"/>
        <v>349282.24</v>
      </c>
      <c r="CD117" s="31">
        <f t="shared" ca="1" si="58"/>
        <v>409664.89</v>
      </c>
      <c r="CE117" s="31">
        <f t="shared" ca="1" si="58"/>
        <v>471338.8</v>
      </c>
      <c r="CF117" s="31">
        <f t="shared" ca="1" si="58"/>
        <v>369810.89</v>
      </c>
      <c r="CG117" s="31">
        <f t="shared" ca="1" si="58"/>
        <v>895819.38</v>
      </c>
      <c r="CH117" s="31">
        <f t="shared" ca="1" si="58"/>
        <v>440316.24</v>
      </c>
      <c r="CI117" s="31">
        <f t="shared" ca="1" si="58"/>
        <v>615778.96</v>
      </c>
      <c r="CJ117" s="31">
        <f t="shared" ca="1" si="58"/>
        <v>447595.19</v>
      </c>
      <c r="CK117" s="32">
        <f t="shared" ca="1" si="54"/>
        <v>46693.25</v>
      </c>
      <c r="CL117" s="32">
        <f t="shared" ca="1" si="54"/>
        <v>18430.849999999999</v>
      </c>
      <c r="CM117" s="32">
        <f t="shared" ca="1" si="54"/>
        <v>19046.38</v>
      </c>
      <c r="CN117" s="32">
        <f t="shared" ca="1" si="52"/>
        <v>13300.54</v>
      </c>
      <c r="CO117" s="32">
        <f t="shared" ca="1" si="52"/>
        <v>12229.77</v>
      </c>
      <c r="CP117" s="32">
        <f t="shared" ca="1" si="52"/>
        <v>14344.01</v>
      </c>
      <c r="CQ117" s="32">
        <f t="shared" ca="1" si="52"/>
        <v>16503.46</v>
      </c>
      <c r="CR117" s="32">
        <f t="shared" ca="1" si="52"/>
        <v>12948.56</v>
      </c>
      <c r="CS117" s="32">
        <f t="shared" ca="1" si="52"/>
        <v>31366.22</v>
      </c>
      <c r="CT117" s="32">
        <f t="shared" ca="1" si="59"/>
        <v>15417.24</v>
      </c>
      <c r="CU117" s="32">
        <f t="shared" ca="1" si="59"/>
        <v>21560.89</v>
      </c>
      <c r="CV117" s="32">
        <f t="shared" ca="1" si="59"/>
        <v>15672.1</v>
      </c>
      <c r="CW117" s="31">
        <f t="shared" ca="1" si="50"/>
        <v>257746.73000000004</v>
      </c>
      <c r="CX117" s="31">
        <f t="shared" ca="1" si="50"/>
        <v>101738.30000000003</v>
      </c>
      <c r="CY117" s="31">
        <f t="shared" ca="1" si="50"/>
        <v>105136.03000000003</v>
      </c>
      <c r="CZ117" s="31">
        <f t="shared" ca="1" si="50"/>
        <v>73950.999999999971</v>
      </c>
      <c r="DA117" s="31">
        <f t="shared" ca="1" si="50"/>
        <v>67997.52</v>
      </c>
      <c r="DB117" s="31">
        <f t="shared" ca="1" si="50"/>
        <v>79752.690000000017</v>
      </c>
      <c r="DC117" s="31">
        <f t="shared" ca="1" si="50"/>
        <v>89118.69</v>
      </c>
      <c r="DD117" s="31">
        <f t="shared" ca="1" si="50"/>
        <v>69922.22000000003</v>
      </c>
      <c r="DE117" s="31">
        <f t="shared" ca="1" si="50"/>
        <v>169377.61</v>
      </c>
      <c r="DF117" s="31">
        <f t="shared" ca="1" si="60"/>
        <v>90653.340000000011</v>
      </c>
      <c r="DG117" s="31">
        <f t="shared" ca="1" si="60"/>
        <v>126778.02999999998</v>
      </c>
      <c r="DH117" s="31">
        <f t="shared" ca="1" si="60"/>
        <v>92151.949999999968</v>
      </c>
      <c r="DI117" s="32">
        <f t="shared" ca="1" si="36"/>
        <v>12887.34</v>
      </c>
      <c r="DJ117" s="32">
        <f t="shared" ca="1" si="36"/>
        <v>5086.92</v>
      </c>
      <c r="DK117" s="32">
        <f t="shared" ca="1" si="36"/>
        <v>5256.8</v>
      </c>
      <c r="DL117" s="32">
        <f t="shared" ca="1" si="36"/>
        <v>3697.55</v>
      </c>
      <c r="DM117" s="32">
        <f t="shared" ca="1" si="36"/>
        <v>3399.88</v>
      </c>
      <c r="DN117" s="32">
        <f t="shared" ca="1" si="36"/>
        <v>3987.63</v>
      </c>
      <c r="DO117" s="32">
        <f t="shared" ca="1" si="46"/>
        <v>4455.93</v>
      </c>
      <c r="DP117" s="32">
        <f t="shared" ca="1" si="46"/>
        <v>3496.11</v>
      </c>
      <c r="DQ117" s="32">
        <f t="shared" ca="1" si="46"/>
        <v>8468.8799999999992</v>
      </c>
      <c r="DR117" s="32">
        <f t="shared" ca="1" si="46"/>
        <v>4532.67</v>
      </c>
      <c r="DS117" s="32">
        <f t="shared" ca="1" si="46"/>
        <v>6338.9</v>
      </c>
      <c r="DT117" s="32">
        <f t="shared" ca="1" si="46"/>
        <v>4607.6000000000004</v>
      </c>
      <c r="DU117" s="31">
        <f t="shared" ca="1" si="37"/>
        <v>83038.31</v>
      </c>
      <c r="DV117" s="31">
        <f t="shared" ca="1" si="37"/>
        <v>32539.43</v>
      </c>
      <c r="DW117" s="31">
        <f t="shared" ca="1" si="37"/>
        <v>33404.339999999997</v>
      </c>
      <c r="DX117" s="31">
        <f t="shared" ca="1" si="37"/>
        <v>23354.76</v>
      </c>
      <c r="DY117" s="31">
        <f t="shared" ca="1" si="37"/>
        <v>21362.79</v>
      </c>
      <c r="DZ117" s="31">
        <f t="shared" ca="1" si="37"/>
        <v>24920.45</v>
      </c>
      <c r="EA117" s="31">
        <f t="shared" ca="1" si="47"/>
        <v>27700.560000000001</v>
      </c>
      <c r="EB117" s="31">
        <f t="shared" ca="1" si="47"/>
        <v>21614.99</v>
      </c>
      <c r="EC117" s="31">
        <f t="shared" ca="1" si="47"/>
        <v>52071.839999999997</v>
      </c>
      <c r="ED117" s="31">
        <f t="shared" ca="1" si="47"/>
        <v>27720.58</v>
      </c>
      <c r="EE117" s="31">
        <f t="shared" ca="1" si="47"/>
        <v>38551.68</v>
      </c>
      <c r="EF117" s="31">
        <f t="shared" ca="1" si="47"/>
        <v>27870.82</v>
      </c>
      <c r="EG117" s="32">
        <f t="shared" ca="1" si="38"/>
        <v>353672.38000000006</v>
      </c>
      <c r="EH117" s="32">
        <f t="shared" ca="1" si="38"/>
        <v>139364.65000000002</v>
      </c>
      <c r="EI117" s="32">
        <f t="shared" ca="1" si="38"/>
        <v>143797.17000000004</v>
      </c>
      <c r="EJ117" s="32">
        <f t="shared" ca="1" si="38"/>
        <v>101003.30999999997</v>
      </c>
      <c r="EK117" s="32">
        <f t="shared" ca="1" si="38"/>
        <v>92760.19</v>
      </c>
      <c r="EL117" s="32">
        <f t="shared" ca="1" si="38"/>
        <v>108660.77000000002</v>
      </c>
      <c r="EM117" s="32">
        <f t="shared" ca="1" si="48"/>
        <v>121275.18</v>
      </c>
      <c r="EN117" s="32">
        <f t="shared" ca="1" si="48"/>
        <v>95033.320000000036</v>
      </c>
      <c r="EO117" s="32">
        <f t="shared" ca="1" si="48"/>
        <v>229918.33</v>
      </c>
      <c r="EP117" s="32">
        <f t="shared" ca="1" si="48"/>
        <v>122906.59000000001</v>
      </c>
      <c r="EQ117" s="32">
        <f t="shared" ca="1" si="48"/>
        <v>171668.61</v>
      </c>
      <c r="ER117" s="32">
        <f t="shared" ca="1" si="48"/>
        <v>124630.36999999997</v>
      </c>
    </row>
    <row r="118" spans="1:148">
      <c r="A118" t="s">
        <v>469</v>
      </c>
      <c r="B118" s="1" t="s">
        <v>23</v>
      </c>
      <c r="C118" t="str">
        <f t="shared" ca="1" si="40"/>
        <v>SD3</v>
      </c>
      <c r="D118" t="str">
        <f t="shared" ca="1" si="41"/>
        <v>Sundance #3</v>
      </c>
      <c r="E118" s="51">
        <v>199707.9523</v>
      </c>
      <c r="F118" s="51">
        <v>226035.8161</v>
      </c>
      <c r="G118" s="51">
        <v>154089.1826</v>
      </c>
      <c r="H118" s="51">
        <v>76158.9758</v>
      </c>
      <c r="I118" s="51">
        <v>222446.92499999999</v>
      </c>
      <c r="J118" s="51">
        <v>19226.780699999999</v>
      </c>
      <c r="K118" s="51">
        <v>54090.874000000003</v>
      </c>
      <c r="L118" s="51">
        <v>233693.9043314</v>
      </c>
      <c r="M118" s="51">
        <v>178093.67781980001</v>
      </c>
      <c r="N118" s="51">
        <v>230423.27515</v>
      </c>
      <c r="O118" s="51">
        <v>195983.78417</v>
      </c>
      <c r="P118" s="51">
        <v>221327.98512</v>
      </c>
      <c r="Q118" s="32">
        <v>12791035.77</v>
      </c>
      <c r="R118" s="32">
        <v>11966519.24</v>
      </c>
      <c r="S118" s="32">
        <v>6228564.6600000001</v>
      </c>
      <c r="T118" s="32">
        <v>1864303.59</v>
      </c>
      <c r="U118" s="32">
        <v>7052316.0999999996</v>
      </c>
      <c r="V118" s="32">
        <v>433893.97</v>
      </c>
      <c r="W118" s="32">
        <v>2318063.0699999998</v>
      </c>
      <c r="X118" s="32">
        <v>8183781.6600000001</v>
      </c>
      <c r="Y118" s="32">
        <v>12763863.029999999</v>
      </c>
      <c r="Z118" s="32">
        <v>8113555.1299999999</v>
      </c>
      <c r="AA118" s="32">
        <v>9502587.0800000001</v>
      </c>
      <c r="AB118" s="32">
        <v>12051764.08</v>
      </c>
      <c r="AC118" s="2">
        <v>6.04</v>
      </c>
      <c r="AD118" s="2">
        <v>6.04</v>
      </c>
      <c r="AE118" s="2">
        <v>6.04</v>
      </c>
      <c r="AF118" s="2">
        <v>6.04</v>
      </c>
      <c r="AG118" s="2">
        <v>6.04</v>
      </c>
      <c r="AH118" s="2">
        <v>6.04</v>
      </c>
      <c r="AI118" s="2">
        <v>6.04</v>
      </c>
      <c r="AJ118" s="2">
        <v>6.04</v>
      </c>
      <c r="AK118" s="2">
        <v>6.04</v>
      </c>
      <c r="AL118" s="2">
        <v>6.04</v>
      </c>
      <c r="AM118" s="2">
        <v>6.04</v>
      </c>
      <c r="AN118" s="2">
        <v>6.04</v>
      </c>
      <c r="AO118" s="33">
        <v>772578.56</v>
      </c>
      <c r="AP118" s="33">
        <v>722777.76</v>
      </c>
      <c r="AQ118" s="33">
        <v>376205.31</v>
      </c>
      <c r="AR118" s="33">
        <v>112603.94</v>
      </c>
      <c r="AS118" s="33">
        <v>425959.89</v>
      </c>
      <c r="AT118" s="33">
        <v>26207.200000000001</v>
      </c>
      <c r="AU118" s="33">
        <v>140011.01</v>
      </c>
      <c r="AV118" s="33">
        <v>494300.41</v>
      </c>
      <c r="AW118" s="33">
        <v>770937.33</v>
      </c>
      <c r="AX118" s="33">
        <v>490058.73</v>
      </c>
      <c r="AY118" s="33">
        <v>573956.26</v>
      </c>
      <c r="AZ118" s="33">
        <v>727926.55</v>
      </c>
      <c r="BA118" s="31">
        <f t="shared" si="53"/>
        <v>-3837.31</v>
      </c>
      <c r="BB118" s="31">
        <f t="shared" si="53"/>
        <v>-3589.96</v>
      </c>
      <c r="BC118" s="31">
        <f t="shared" si="53"/>
        <v>-1868.57</v>
      </c>
      <c r="BD118" s="31">
        <f t="shared" si="51"/>
        <v>-745.72</v>
      </c>
      <c r="BE118" s="31">
        <f t="shared" si="51"/>
        <v>-2820.93</v>
      </c>
      <c r="BF118" s="31">
        <f t="shared" si="51"/>
        <v>-173.56</v>
      </c>
      <c r="BG118" s="31">
        <f t="shared" si="51"/>
        <v>0</v>
      </c>
      <c r="BH118" s="31">
        <f t="shared" si="51"/>
        <v>0</v>
      </c>
      <c r="BI118" s="31">
        <f t="shared" si="51"/>
        <v>0</v>
      </c>
      <c r="BJ118" s="31">
        <f t="shared" si="57"/>
        <v>-9736.27</v>
      </c>
      <c r="BK118" s="31">
        <f t="shared" si="57"/>
        <v>-11403.1</v>
      </c>
      <c r="BL118" s="31">
        <f t="shared" si="57"/>
        <v>-14462.12</v>
      </c>
      <c r="BM118" s="6">
        <f t="shared" ca="1" si="56"/>
        <v>7.0900000000000005E-2</v>
      </c>
      <c r="BN118" s="6">
        <f t="shared" ca="1" si="56"/>
        <v>7.0900000000000005E-2</v>
      </c>
      <c r="BO118" s="6">
        <f t="shared" ca="1" si="56"/>
        <v>7.0900000000000005E-2</v>
      </c>
      <c r="BP118" s="6">
        <f t="shared" ca="1" si="56"/>
        <v>7.0900000000000005E-2</v>
      </c>
      <c r="BQ118" s="6">
        <f t="shared" ca="1" si="56"/>
        <v>7.0900000000000005E-2</v>
      </c>
      <c r="BR118" s="6">
        <f t="shared" ca="1" si="56"/>
        <v>7.0900000000000005E-2</v>
      </c>
      <c r="BS118" s="6">
        <f t="shared" ca="1" si="56"/>
        <v>7.0900000000000005E-2</v>
      </c>
      <c r="BT118" s="6">
        <f t="shared" ca="1" si="56"/>
        <v>7.0900000000000005E-2</v>
      </c>
      <c r="BU118" s="6">
        <f t="shared" ca="1" si="56"/>
        <v>7.0900000000000005E-2</v>
      </c>
      <c r="BV118" s="6">
        <f t="shared" ca="1" si="56"/>
        <v>7.0900000000000005E-2</v>
      </c>
      <c r="BW118" s="6">
        <f t="shared" ca="1" si="56"/>
        <v>7.0900000000000005E-2</v>
      </c>
      <c r="BX118" s="6">
        <f t="shared" ca="1" si="56"/>
        <v>7.0900000000000005E-2</v>
      </c>
      <c r="BY118" s="31">
        <f t="shared" ca="1" si="61"/>
        <v>906884.44</v>
      </c>
      <c r="BZ118" s="31">
        <f t="shared" ca="1" si="61"/>
        <v>848426.21</v>
      </c>
      <c r="CA118" s="31">
        <f t="shared" ca="1" si="61"/>
        <v>441605.23</v>
      </c>
      <c r="CB118" s="31">
        <f t="shared" ca="1" si="58"/>
        <v>132179.12</v>
      </c>
      <c r="CC118" s="31">
        <f t="shared" ca="1" si="58"/>
        <v>500009.21</v>
      </c>
      <c r="CD118" s="31">
        <f t="shared" ca="1" si="58"/>
        <v>30763.08</v>
      </c>
      <c r="CE118" s="31">
        <f t="shared" ca="1" si="58"/>
        <v>164350.67000000001</v>
      </c>
      <c r="CF118" s="31">
        <f t="shared" ca="1" si="58"/>
        <v>580230.12</v>
      </c>
      <c r="CG118" s="31">
        <f t="shared" ca="1" si="58"/>
        <v>904957.89</v>
      </c>
      <c r="CH118" s="31">
        <f t="shared" ca="1" si="58"/>
        <v>575251.06000000006</v>
      </c>
      <c r="CI118" s="31">
        <f t="shared" ca="1" si="58"/>
        <v>673733.42</v>
      </c>
      <c r="CJ118" s="31">
        <f t="shared" ca="1" si="58"/>
        <v>854470.07</v>
      </c>
      <c r="CK118" s="32">
        <f t="shared" ca="1" si="54"/>
        <v>31977.59</v>
      </c>
      <c r="CL118" s="32">
        <f t="shared" ca="1" si="54"/>
        <v>29916.3</v>
      </c>
      <c r="CM118" s="32">
        <f t="shared" ca="1" si="54"/>
        <v>15571.41</v>
      </c>
      <c r="CN118" s="32">
        <f t="shared" ca="1" si="52"/>
        <v>4660.76</v>
      </c>
      <c r="CO118" s="32">
        <f t="shared" ca="1" si="52"/>
        <v>17630.79</v>
      </c>
      <c r="CP118" s="32">
        <f t="shared" ca="1" si="52"/>
        <v>1084.73</v>
      </c>
      <c r="CQ118" s="32">
        <f t="shared" ca="1" si="52"/>
        <v>5795.16</v>
      </c>
      <c r="CR118" s="32">
        <f t="shared" ca="1" si="52"/>
        <v>20459.45</v>
      </c>
      <c r="CS118" s="32">
        <f t="shared" ca="1" si="52"/>
        <v>31909.66</v>
      </c>
      <c r="CT118" s="32">
        <f t="shared" ca="1" si="59"/>
        <v>20283.89</v>
      </c>
      <c r="CU118" s="32">
        <f t="shared" ca="1" si="59"/>
        <v>23756.47</v>
      </c>
      <c r="CV118" s="32">
        <f t="shared" ca="1" si="59"/>
        <v>30129.41</v>
      </c>
      <c r="CW118" s="31">
        <f t="shared" ca="1" si="50"/>
        <v>170120.77999999985</v>
      </c>
      <c r="CX118" s="31">
        <f t="shared" ca="1" si="50"/>
        <v>159154.71</v>
      </c>
      <c r="CY118" s="31">
        <f t="shared" ca="1" si="50"/>
        <v>82839.899999999965</v>
      </c>
      <c r="CZ118" s="31">
        <f t="shared" ca="1" si="50"/>
        <v>24981.660000000003</v>
      </c>
      <c r="DA118" s="31">
        <f t="shared" ca="1" si="50"/>
        <v>94501.039999999979</v>
      </c>
      <c r="DB118" s="31">
        <f t="shared" ca="1" si="50"/>
        <v>5814.170000000001</v>
      </c>
      <c r="DC118" s="31">
        <f t="shared" ca="1" si="50"/>
        <v>30134.820000000007</v>
      </c>
      <c r="DD118" s="31">
        <f t="shared" ca="1" si="50"/>
        <v>106389.15999999997</v>
      </c>
      <c r="DE118" s="31">
        <f t="shared" ca="1" si="50"/>
        <v>165930.22000000009</v>
      </c>
      <c r="DF118" s="31">
        <f t="shared" ca="1" si="60"/>
        <v>115212.49000000009</v>
      </c>
      <c r="DG118" s="31">
        <f t="shared" ca="1" si="60"/>
        <v>134936.73000000001</v>
      </c>
      <c r="DH118" s="31">
        <f t="shared" ca="1" si="60"/>
        <v>171135.04999999993</v>
      </c>
      <c r="DI118" s="32">
        <f t="shared" ca="1" si="36"/>
        <v>8506.0400000000009</v>
      </c>
      <c r="DJ118" s="32">
        <f t="shared" ca="1" si="36"/>
        <v>7957.74</v>
      </c>
      <c r="DK118" s="32">
        <f t="shared" ca="1" si="36"/>
        <v>4142</v>
      </c>
      <c r="DL118" s="32">
        <f t="shared" ca="1" si="36"/>
        <v>1249.08</v>
      </c>
      <c r="DM118" s="32">
        <f t="shared" ca="1" si="36"/>
        <v>4725.05</v>
      </c>
      <c r="DN118" s="32">
        <f t="shared" ca="1" si="36"/>
        <v>290.70999999999998</v>
      </c>
      <c r="DO118" s="32">
        <f t="shared" ca="1" si="46"/>
        <v>1506.74</v>
      </c>
      <c r="DP118" s="32">
        <f t="shared" ca="1" si="46"/>
        <v>5319.46</v>
      </c>
      <c r="DQ118" s="32">
        <f t="shared" ca="1" si="46"/>
        <v>8296.51</v>
      </c>
      <c r="DR118" s="32">
        <f t="shared" ca="1" si="46"/>
        <v>5760.62</v>
      </c>
      <c r="DS118" s="32">
        <f t="shared" ca="1" si="46"/>
        <v>6746.84</v>
      </c>
      <c r="DT118" s="32">
        <f t="shared" ca="1" si="46"/>
        <v>8556.75</v>
      </c>
      <c r="DU118" s="31">
        <f t="shared" ca="1" si="37"/>
        <v>54807.839999999997</v>
      </c>
      <c r="DV118" s="31">
        <f t="shared" ca="1" si="37"/>
        <v>50903.18</v>
      </c>
      <c r="DW118" s="31">
        <f t="shared" ca="1" si="37"/>
        <v>26320.31</v>
      </c>
      <c r="DX118" s="31">
        <f t="shared" ca="1" si="37"/>
        <v>7889.56</v>
      </c>
      <c r="DY118" s="31">
        <f t="shared" ca="1" si="37"/>
        <v>29689.41</v>
      </c>
      <c r="DZ118" s="31">
        <f t="shared" ca="1" si="37"/>
        <v>1816.76</v>
      </c>
      <c r="EA118" s="31">
        <f t="shared" ca="1" si="47"/>
        <v>9366.74</v>
      </c>
      <c r="EB118" s="31">
        <f t="shared" ca="1" si="47"/>
        <v>32887.980000000003</v>
      </c>
      <c r="EC118" s="31">
        <f t="shared" ca="1" si="47"/>
        <v>51012</v>
      </c>
      <c r="ED118" s="31">
        <f t="shared" ca="1" si="47"/>
        <v>35230.44</v>
      </c>
      <c r="EE118" s="31">
        <f t="shared" ca="1" si="47"/>
        <v>41032.639999999999</v>
      </c>
      <c r="EF118" s="31">
        <f t="shared" ca="1" si="47"/>
        <v>51758.8</v>
      </c>
      <c r="EG118" s="32">
        <f t="shared" ca="1" si="38"/>
        <v>233434.65999999986</v>
      </c>
      <c r="EH118" s="32">
        <f t="shared" ca="1" si="38"/>
        <v>218015.62999999998</v>
      </c>
      <c r="EI118" s="32">
        <f t="shared" ca="1" si="38"/>
        <v>113302.20999999996</v>
      </c>
      <c r="EJ118" s="32">
        <f t="shared" ca="1" si="38"/>
        <v>34120.300000000003</v>
      </c>
      <c r="EK118" s="32">
        <f t="shared" ca="1" si="38"/>
        <v>128915.49999999999</v>
      </c>
      <c r="EL118" s="32">
        <f t="shared" ca="1" si="38"/>
        <v>7921.6400000000012</v>
      </c>
      <c r="EM118" s="32">
        <f t="shared" ca="1" si="48"/>
        <v>41008.30000000001</v>
      </c>
      <c r="EN118" s="32">
        <f t="shared" ca="1" si="48"/>
        <v>144596.59999999998</v>
      </c>
      <c r="EO118" s="32">
        <f t="shared" ca="1" si="48"/>
        <v>225238.7300000001</v>
      </c>
      <c r="EP118" s="32">
        <f t="shared" ca="1" si="48"/>
        <v>156203.5500000001</v>
      </c>
      <c r="EQ118" s="32">
        <f t="shared" ca="1" si="48"/>
        <v>182716.21000000002</v>
      </c>
      <c r="ER118" s="32">
        <f t="shared" ca="1" si="48"/>
        <v>231450.59999999992</v>
      </c>
    </row>
    <row r="119" spans="1:148">
      <c r="A119" t="s">
        <v>469</v>
      </c>
      <c r="B119" s="1" t="s">
        <v>24</v>
      </c>
      <c r="C119" t="str">
        <f t="shared" ca="1" si="40"/>
        <v>SD4</v>
      </c>
      <c r="D119" t="str">
        <f t="shared" ca="1" si="41"/>
        <v>Sundance #4</v>
      </c>
      <c r="E119" s="51">
        <v>109446.6774</v>
      </c>
      <c r="F119" s="51">
        <v>121906.5638</v>
      </c>
      <c r="G119" s="51">
        <v>236040.9081</v>
      </c>
      <c r="H119" s="51">
        <v>286593.81880000001</v>
      </c>
      <c r="I119" s="51">
        <v>257664.5092</v>
      </c>
      <c r="J119" s="51">
        <v>250178.70250000001</v>
      </c>
      <c r="K119" s="51">
        <v>180852.14619999999</v>
      </c>
      <c r="L119" s="51">
        <v>151964.54068599999</v>
      </c>
      <c r="M119" s="51">
        <v>177037.15801849999</v>
      </c>
      <c r="N119" s="51">
        <v>263728.42161999998</v>
      </c>
      <c r="O119" s="51">
        <v>118028.31649139999</v>
      </c>
      <c r="P119" s="51">
        <v>237111.75496680001</v>
      </c>
      <c r="Q119" s="32">
        <v>11552939.939999999</v>
      </c>
      <c r="R119" s="32">
        <v>6062456.96</v>
      </c>
      <c r="S119" s="32">
        <v>9328682.5700000003</v>
      </c>
      <c r="T119" s="32">
        <v>8568923.2799999993</v>
      </c>
      <c r="U119" s="32">
        <v>7889270.2800000003</v>
      </c>
      <c r="V119" s="32">
        <v>8438541.4199999999</v>
      </c>
      <c r="W119" s="32">
        <v>7596061.7699999996</v>
      </c>
      <c r="X119" s="32">
        <v>6045472.0499999998</v>
      </c>
      <c r="Y119" s="32">
        <v>14165759.25</v>
      </c>
      <c r="Z119" s="32">
        <v>9266220.9800000004</v>
      </c>
      <c r="AA119" s="32">
        <v>5704547.2300000004</v>
      </c>
      <c r="AB119" s="32">
        <v>11903264.220000001</v>
      </c>
      <c r="AC119" s="2">
        <v>6.04</v>
      </c>
      <c r="AD119" s="2">
        <v>6.04</v>
      </c>
      <c r="AE119" s="2">
        <v>6.04</v>
      </c>
      <c r="AF119" s="2">
        <v>6.04</v>
      </c>
      <c r="AG119" s="2">
        <v>6.04</v>
      </c>
      <c r="AH119" s="2">
        <v>6.04</v>
      </c>
      <c r="AI119" s="2">
        <v>6.04</v>
      </c>
      <c r="AJ119" s="2">
        <v>6.04</v>
      </c>
      <c r="AK119" s="2">
        <v>6.04</v>
      </c>
      <c r="AL119" s="2">
        <v>6.04</v>
      </c>
      <c r="AM119" s="2">
        <v>6.04</v>
      </c>
      <c r="AN119" s="2">
        <v>6.04</v>
      </c>
      <c r="AO119" s="33">
        <v>697797.57</v>
      </c>
      <c r="AP119" s="33">
        <v>366172.4</v>
      </c>
      <c r="AQ119" s="33">
        <v>563452.43000000005</v>
      </c>
      <c r="AR119" s="33">
        <v>517562.97</v>
      </c>
      <c r="AS119" s="33">
        <v>476511.92</v>
      </c>
      <c r="AT119" s="33">
        <v>509687.9</v>
      </c>
      <c r="AU119" s="33">
        <v>458802.13</v>
      </c>
      <c r="AV119" s="33">
        <v>365146.51</v>
      </c>
      <c r="AW119" s="33">
        <v>855611.86</v>
      </c>
      <c r="AX119" s="33">
        <v>559679.75</v>
      </c>
      <c r="AY119" s="33">
        <v>344554.65</v>
      </c>
      <c r="AZ119" s="33">
        <v>718957.16</v>
      </c>
      <c r="BA119" s="31">
        <f t="shared" si="53"/>
        <v>-3465.88</v>
      </c>
      <c r="BB119" s="31">
        <f t="shared" si="53"/>
        <v>-1818.74</v>
      </c>
      <c r="BC119" s="31">
        <f t="shared" si="53"/>
        <v>-2798.6</v>
      </c>
      <c r="BD119" s="31">
        <f t="shared" si="51"/>
        <v>-3427.57</v>
      </c>
      <c r="BE119" s="31">
        <f t="shared" si="51"/>
        <v>-3155.71</v>
      </c>
      <c r="BF119" s="31">
        <f t="shared" si="51"/>
        <v>-3375.42</v>
      </c>
      <c r="BG119" s="31">
        <f t="shared" si="51"/>
        <v>0</v>
      </c>
      <c r="BH119" s="31">
        <f t="shared" si="51"/>
        <v>0</v>
      </c>
      <c r="BI119" s="31">
        <f t="shared" si="51"/>
        <v>0</v>
      </c>
      <c r="BJ119" s="31">
        <f t="shared" si="57"/>
        <v>-11119.47</v>
      </c>
      <c r="BK119" s="31">
        <f t="shared" si="57"/>
        <v>-6845.46</v>
      </c>
      <c r="BL119" s="31">
        <f t="shared" si="57"/>
        <v>-14283.92</v>
      </c>
      <c r="BM119" s="6">
        <f t="shared" ca="1" si="56"/>
        <v>7.0999999999999994E-2</v>
      </c>
      <c r="BN119" s="6">
        <f t="shared" ca="1" si="56"/>
        <v>7.0999999999999994E-2</v>
      </c>
      <c r="BO119" s="6">
        <f t="shared" ca="1" si="56"/>
        <v>7.0999999999999994E-2</v>
      </c>
      <c r="BP119" s="6">
        <f t="shared" ca="1" si="56"/>
        <v>7.0999999999999994E-2</v>
      </c>
      <c r="BQ119" s="6">
        <f t="shared" ca="1" si="56"/>
        <v>7.0999999999999994E-2</v>
      </c>
      <c r="BR119" s="6">
        <f t="shared" ca="1" si="56"/>
        <v>7.0999999999999994E-2</v>
      </c>
      <c r="BS119" s="6">
        <f t="shared" ca="1" si="56"/>
        <v>7.0999999999999994E-2</v>
      </c>
      <c r="BT119" s="6">
        <f t="shared" ca="1" si="56"/>
        <v>7.0999999999999994E-2</v>
      </c>
      <c r="BU119" s="6">
        <f t="shared" ca="1" si="56"/>
        <v>7.0999999999999994E-2</v>
      </c>
      <c r="BV119" s="6">
        <f t="shared" ca="1" si="56"/>
        <v>7.0999999999999994E-2</v>
      </c>
      <c r="BW119" s="6">
        <f t="shared" ca="1" si="56"/>
        <v>7.0999999999999994E-2</v>
      </c>
      <c r="BX119" s="6">
        <f t="shared" ca="1" si="56"/>
        <v>7.0999999999999994E-2</v>
      </c>
      <c r="BY119" s="31">
        <f t="shared" ca="1" si="61"/>
        <v>820258.74</v>
      </c>
      <c r="BZ119" s="31">
        <f t="shared" ca="1" si="61"/>
        <v>430434.44</v>
      </c>
      <c r="CA119" s="31">
        <f t="shared" ca="1" si="61"/>
        <v>662336.46</v>
      </c>
      <c r="CB119" s="31">
        <f t="shared" ca="1" si="58"/>
        <v>608393.55000000005</v>
      </c>
      <c r="CC119" s="31">
        <f t="shared" ca="1" si="58"/>
        <v>560138.18999999994</v>
      </c>
      <c r="CD119" s="31">
        <f t="shared" ca="1" si="58"/>
        <v>599136.43999999994</v>
      </c>
      <c r="CE119" s="31">
        <f t="shared" ca="1" si="58"/>
        <v>539320.39</v>
      </c>
      <c r="CF119" s="31">
        <f t="shared" ca="1" si="58"/>
        <v>429228.52</v>
      </c>
      <c r="CG119" s="31">
        <f t="shared" ca="1" si="58"/>
        <v>1005768.91</v>
      </c>
      <c r="CH119" s="31">
        <f t="shared" ca="1" si="58"/>
        <v>657901.68999999994</v>
      </c>
      <c r="CI119" s="31">
        <f t="shared" ca="1" si="58"/>
        <v>405022.85</v>
      </c>
      <c r="CJ119" s="31">
        <f t="shared" ca="1" si="58"/>
        <v>845131.76</v>
      </c>
      <c r="CK119" s="32">
        <f t="shared" ca="1" si="54"/>
        <v>28882.35</v>
      </c>
      <c r="CL119" s="32">
        <f t="shared" ca="1" si="54"/>
        <v>15156.14</v>
      </c>
      <c r="CM119" s="32">
        <f t="shared" ca="1" si="54"/>
        <v>23321.71</v>
      </c>
      <c r="CN119" s="32">
        <f t="shared" ca="1" si="52"/>
        <v>21422.31</v>
      </c>
      <c r="CO119" s="32">
        <f t="shared" ca="1" si="52"/>
        <v>19723.18</v>
      </c>
      <c r="CP119" s="32">
        <f t="shared" ca="1" si="52"/>
        <v>21096.35</v>
      </c>
      <c r="CQ119" s="32">
        <f t="shared" ca="1" si="52"/>
        <v>18990.150000000001</v>
      </c>
      <c r="CR119" s="32">
        <f t="shared" ca="1" si="52"/>
        <v>15113.68</v>
      </c>
      <c r="CS119" s="32">
        <f t="shared" ca="1" si="52"/>
        <v>35414.400000000001</v>
      </c>
      <c r="CT119" s="32">
        <f t="shared" ca="1" si="59"/>
        <v>23165.55</v>
      </c>
      <c r="CU119" s="32">
        <f t="shared" ca="1" si="59"/>
        <v>14261.37</v>
      </c>
      <c r="CV119" s="32">
        <f t="shared" ca="1" si="59"/>
        <v>29758.16</v>
      </c>
      <c r="CW119" s="31">
        <f t="shared" ca="1" si="50"/>
        <v>154809.40000000002</v>
      </c>
      <c r="CX119" s="31">
        <f t="shared" ca="1" si="50"/>
        <v>81236.92</v>
      </c>
      <c r="CY119" s="31">
        <f t="shared" ca="1" si="50"/>
        <v>125004.33999999988</v>
      </c>
      <c r="CZ119" s="31">
        <f t="shared" ca="1" si="50"/>
        <v>115680.46000000014</v>
      </c>
      <c r="DA119" s="31">
        <f t="shared" ca="1" si="50"/>
        <v>106505.16000000002</v>
      </c>
      <c r="DB119" s="31">
        <f t="shared" ca="1" si="50"/>
        <v>113920.3099999999</v>
      </c>
      <c r="DC119" s="31">
        <f t="shared" ca="1" si="50"/>
        <v>99508.410000000033</v>
      </c>
      <c r="DD119" s="31">
        <f t="shared" ca="1" si="50"/>
        <v>79195.69</v>
      </c>
      <c r="DE119" s="31">
        <f t="shared" ca="1" si="50"/>
        <v>185571.45000000007</v>
      </c>
      <c r="DF119" s="31">
        <f t="shared" ca="1" si="60"/>
        <v>132506.96</v>
      </c>
      <c r="DG119" s="31">
        <f t="shared" ca="1" si="60"/>
        <v>81575.029999999955</v>
      </c>
      <c r="DH119" s="31">
        <f t="shared" ca="1" si="60"/>
        <v>170216.68000000002</v>
      </c>
      <c r="DI119" s="32">
        <f t="shared" ca="1" si="36"/>
        <v>7740.47</v>
      </c>
      <c r="DJ119" s="32">
        <f t="shared" ca="1" si="36"/>
        <v>4061.85</v>
      </c>
      <c r="DK119" s="32">
        <f t="shared" ca="1" si="36"/>
        <v>6250.22</v>
      </c>
      <c r="DL119" s="32">
        <f t="shared" ref="DL119:DQ146" ca="1" si="62">ROUND(CZ119*5%,2)</f>
        <v>5784.02</v>
      </c>
      <c r="DM119" s="32">
        <f t="shared" ca="1" si="62"/>
        <v>5325.26</v>
      </c>
      <c r="DN119" s="32">
        <f t="shared" ca="1" si="62"/>
        <v>5696.02</v>
      </c>
      <c r="DO119" s="32">
        <f t="shared" ca="1" si="46"/>
        <v>4975.42</v>
      </c>
      <c r="DP119" s="32">
        <f t="shared" ca="1" si="46"/>
        <v>3959.78</v>
      </c>
      <c r="DQ119" s="32">
        <f t="shared" ca="1" si="46"/>
        <v>9278.57</v>
      </c>
      <c r="DR119" s="32">
        <f t="shared" ca="1" si="46"/>
        <v>6625.35</v>
      </c>
      <c r="DS119" s="32">
        <f t="shared" ca="1" si="46"/>
        <v>4078.75</v>
      </c>
      <c r="DT119" s="32">
        <f t="shared" ca="1" si="46"/>
        <v>8510.83</v>
      </c>
      <c r="DU119" s="31">
        <f t="shared" ca="1" si="37"/>
        <v>49874.97</v>
      </c>
      <c r="DV119" s="31">
        <f t="shared" ca="1" si="37"/>
        <v>25982.38</v>
      </c>
      <c r="DW119" s="31">
        <f t="shared" ca="1" si="37"/>
        <v>39717</v>
      </c>
      <c r="DX119" s="31">
        <f t="shared" ref="DX119:EC146" ca="1" si="63">ROUND(CZ119*DX$3,2)</f>
        <v>36533.51</v>
      </c>
      <c r="DY119" s="31">
        <f t="shared" ca="1" si="63"/>
        <v>33460.75</v>
      </c>
      <c r="DZ119" s="31">
        <f t="shared" ca="1" si="63"/>
        <v>35596.86</v>
      </c>
      <c r="EA119" s="31">
        <f t="shared" ca="1" si="47"/>
        <v>30929.97</v>
      </c>
      <c r="EB119" s="31">
        <f t="shared" ca="1" si="47"/>
        <v>24481.69</v>
      </c>
      <c r="EC119" s="31">
        <f t="shared" ca="1" si="47"/>
        <v>57050.32</v>
      </c>
      <c r="ED119" s="31">
        <f t="shared" ca="1" si="47"/>
        <v>40518.86</v>
      </c>
      <c r="EE119" s="31">
        <f t="shared" ca="1" si="47"/>
        <v>24805.99</v>
      </c>
      <c r="EF119" s="31">
        <f t="shared" ca="1" si="47"/>
        <v>51481.04</v>
      </c>
      <c r="EG119" s="32">
        <f t="shared" ca="1" si="38"/>
        <v>212424.84000000003</v>
      </c>
      <c r="EH119" s="32">
        <f t="shared" ca="1" si="38"/>
        <v>111281.15000000001</v>
      </c>
      <c r="EI119" s="32">
        <f t="shared" ca="1" si="38"/>
        <v>170971.55999999988</v>
      </c>
      <c r="EJ119" s="32">
        <f t="shared" ref="EJ119:EO146" ca="1" si="64">CZ119+DL119+DX119</f>
        <v>157997.99000000014</v>
      </c>
      <c r="EK119" s="32">
        <f t="shared" ca="1" si="64"/>
        <v>145291.17000000001</v>
      </c>
      <c r="EL119" s="32">
        <f t="shared" ca="1" si="64"/>
        <v>155213.18999999989</v>
      </c>
      <c r="EM119" s="32">
        <f t="shared" ca="1" si="48"/>
        <v>135413.80000000005</v>
      </c>
      <c r="EN119" s="32">
        <f t="shared" ca="1" si="48"/>
        <v>107637.16</v>
      </c>
      <c r="EO119" s="32">
        <f t="shared" ca="1" si="48"/>
        <v>251900.34000000008</v>
      </c>
      <c r="EP119" s="32">
        <f t="shared" ca="1" si="48"/>
        <v>179651.16999999998</v>
      </c>
      <c r="EQ119" s="32">
        <f t="shared" ca="1" si="48"/>
        <v>110459.76999999996</v>
      </c>
      <c r="ER119" s="32">
        <f t="shared" ca="1" si="48"/>
        <v>230208.55000000002</v>
      </c>
    </row>
    <row r="120" spans="1:148">
      <c r="A120" t="s">
        <v>470</v>
      </c>
      <c r="B120" s="1" t="s">
        <v>28</v>
      </c>
      <c r="C120" t="str">
        <f t="shared" ca="1" si="40"/>
        <v>SD5</v>
      </c>
      <c r="D120" t="str">
        <f t="shared" ca="1" si="41"/>
        <v>Sundance #5</v>
      </c>
      <c r="E120" s="51">
        <v>183381.61470000001</v>
      </c>
      <c r="F120" s="51">
        <v>209238.94080000001</v>
      </c>
      <c r="G120" s="51">
        <v>236297.0319</v>
      </c>
      <c r="H120" s="51">
        <v>209596.29389999999</v>
      </c>
      <c r="I120" s="51">
        <v>224874.0914</v>
      </c>
      <c r="J120" s="51">
        <v>189379.3119</v>
      </c>
      <c r="K120" s="51">
        <v>171247.10889999999</v>
      </c>
      <c r="L120" s="51">
        <v>79628.840324699995</v>
      </c>
      <c r="M120" s="51">
        <v>0</v>
      </c>
      <c r="N120" s="51">
        <v>0</v>
      </c>
      <c r="O120" s="51">
        <v>139878.26978430001</v>
      </c>
      <c r="P120" s="51">
        <v>260002.9009366</v>
      </c>
      <c r="Q120" s="32">
        <v>16915759.84</v>
      </c>
      <c r="R120" s="32">
        <v>11225742.859999999</v>
      </c>
      <c r="S120" s="32">
        <v>10258758.789999999</v>
      </c>
      <c r="T120" s="32">
        <v>6858647.6900000004</v>
      </c>
      <c r="U120" s="32">
        <v>7271165.6799999997</v>
      </c>
      <c r="V120" s="32">
        <v>5829543.3399999999</v>
      </c>
      <c r="W120" s="32">
        <v>7115920.0599999996</v>
      </c>
      <c r="X120" s="32">
        <v>2355793.63</v>
      </c>
      <c r="Y120" s="32">
        <v>0</v>
      </c>
      <c r="Z120" s="32">
        <v>0</v>
      </c>
      <c r="AA120" s="32">
        <v>6092103.8600000003</v>
      </c>
      <c r="AB120" s="32">
        <v>14202255.119999999</v>
      </c>
      <c r="AC120" s="2">
        <v>6.04</v>
      </c>
      <c r="AD120" s="2">
        <v>6.04</v>
      </c>
      <c r="AE120" s="2">
        <v>6.04</v>
      </c>
      <c r="AF120" s="2">
        <v>6.04</v>
      </c>
      <c r="AG120" s="2">
        <v>6.04</v>
      </c>
      <c r="AH120" s="2">
        <v>6.04</v>
      </c>
      <c r="AI120" s="2">
        <v>6.04</v>
      </c>
      <c r="AJ120" s="2">
        <v>6.04</v>
      </c>
      <c r="AK120" s="2">
        <v>6.04</v>
      </c>
      <c r="AL120" s="2">
        <v>6.04</v>
      </c>
      <c r="AM120" s="2">
        <v>6.04</v>
      </c>
      <c r="AN120" s="2">
        <v>6.04</v>
      </c>
      <c r="AO120" s="33">
        <v>1021711.89</v>
      </c>
      <c r="AP120" s="33">
        <v>678034.87</v>
      </c>
      <c r="AQ120" s="33">
        <v>619629.03</v>
      </c>
      <c r="AR120" s="33">
        <v>414262.32</v>
      </c>
      <c r="AS120" s="33">
        <v>439178.41</v>
      </c>
      <c r="AT120" s="33">
        <v>352104.42</v>
      </c>
      <c r="AU120" s="33">
        <v>429801.57</v>
      </c>
      <c r="AV120" s="33">
        <v>142289.94</v>
      </c>
      <c r="AW120" s="33">
        <v>0</v>
      </c>
      <c r="AX120" s="33">
        <v>0</v>
      </c>
      <c r="AY120" s="33">
        <v>367963.07</v>
      </c>
      <c r="AZ120" s="33">
        <v>857816.21</v>
      </c>
      <c r="BA120" s="31">
        <f t="shared" si="53"/>
        <v>-5074.7299999999996</v>
      </c>
      <c r="BB120" s="31">
        <f t="shared" si="53"/>
        <v>-3367.72</v>
      </c>
      <c r="BC120" s="31">
        <f t="shared" si="53"/>
        <v>-3077.63</v>
      </c>
      <c r="BD120" s="31">
        <f t="shared" si="51"/>
        <v>-2743.46</v>
      </c>
      <c r="BE120" s="31">
        <f t="shared" si="51"/>
        <v>-2908.47</v>
      </c>
      <c r="BF120" s="31">
        <f t="shared" si="51"/>
        <v>-2331.8200000000002</v>
      </c>
      <c r="BG120" s="31">
        <f t="shared" si="51"/>
        <v>0</v>
      </c>
      <c r="BH120" s="31">
        <f t="shared" si="51"/>
        <v>0</v>
      </c>
      <c r="BI120" s="31">
        <f t="shared" si="51"/>
        <v>0</v>
      </c>
      <c r="BJ120" s="31">
        <f t="shared" si="57"/>
        <v>0</v>
      </c>
      <c r="BK120" s="31">
        <f t="shared" si="57"/>
        <v>-7310.52</v>
      </c>
      <c r="BL120" s="31">
        <f t="shared" si="57"/>
        <v>-17042.71</v>
      </c>
      <c r="BM120" s="6">
        <f t="shared" ca="1" si="56"/>
        <v>7.2700000000000001E-2</v>
      </c>
      <c r="BN120" s="6">
        <f t="shared" ca="1" si="56"/>
        <v>7.2700000000000001E-2</v>
      </c>
      <c r="BO120" s="6">
        <f t="shared" ca="1" si="56"/>
        <v>7.2700000000000001E-2</v>
      </c>
      <c r="BP120" s="6">
        <f t="shared" ca="1" si="56"/>
        <v>7.2700000000000001E-2</v>
      </c>
      <c r="BQ120" s="6">
        <f t="shared" ca="1" si="56"/>
        <v>7.2700000000000001E-2</v>
      </c>
      <c r="BR120" s="6">
        <f t="shared" ca="1" si="56"/>
        <v>7.2700000000000001E-2</v>
      </c>
      <c r="BS120" s="6">
        <f t="shared" ca="1" si="56"/>
        <v>7.2700000000000001E-2</v>
      </c>
      <c r="BT120" s="6">
        <f t="shared" ca="1" si="56"/>
        <v>7.2700000000000001E-2</v>
      </c>
      <c r="BU120" s="6">
        <f t="shared" ca="1" si="56"/>
        <v>7.2700000000000001E-2</v>
      </c>
      <c r="BV120" s="6">
        <f t="shared" ca="1" si="56"/>
        <v>7.2700000000000001E-2</v>
      </c>
      <c r="BW120" s="6">
        <f t="shared" ca="1" si="56"/>
        <v>7.2700000000000001E-2</v>
      </c>
      <c r="BX120" s="6">
        <f t="shared" ca="1" si="56"/>
        <v>7.2700000000000001E-2</v>
      </c>
      <c r="BY120" s="31">
        <f t="shared" ca="1" si="61"/>
        <v>1229775.74</v>
      </c>
      <c r="BZ120" s="31">
        <f t="shared" ca="1" si="61"/>
        <v>816111.51</v>
      </c>
      <c r="CA120" s="31">
        <f t="shared" ca="1" si="61"/>
        <v>745811.76</v>
      </c>
      <c r="CB120" s="31">
        <f t="shared" ca="1" si="58"/>
        <v>498623.69</v>
      </c>
      <c r="CC120" s="31">
        <f t="shared" ca="1" si="58"/>
        <v>528613.74</v>
      </c>
      <c r="CD120" s="31">
        <f t="shared" ca="1" si="58"/>
        <v>423807.8</v>
      </c>
      <c r="CE120" s="31">
        <f t="shared" ca="1" si="58"/>
        <v>517327.39</v>
      </c>
      <c r="CF120" s="31">
        <f t="shared" ca="1" si="58"/>
        <v>171266.2</v>
      </c>
      <c r="CG120" s="31">
        <f t="shared" ca="1" si="58"/>
        <v>0</v>
      </c>
      <c r="CH120" s="31">
        <f t="shared" ca="1" si="58"/>
        <v>0</v>
      </c>
      <c r="CI120" s="31">
        <f t="shared" ca="1" si="58"/>
        <v>442895.95</v>
      </c>
      <c r="CJ120" s="31">
        <f t="shared" ca="1" si="58"/>
        <v>1032503.95</v>
      </c>
      <c r="CK120" s="32">
        <f t="shared" ca="1" si="54"/>
        <v>42289.4</v>
      </c>
      <c r="CL120" s="32">
        <f t="shared" ca="1" si="54"/>
        <v>28064.36</v>
      </c>
      <c r="CM120" s="32">
        <f t="shared" ca="1" si="54"/>
        <v>25646.9</v>
      </c>
      <c r="CN120" s="32">
        <f t="shared" ca="1" si="52"/>
        <v>17146.62</v>
      </c>
      <c r="CO120" s="32">
        <f t="shared" ca="1" si="52"/>
        <v>18177.91</v>
      </c>
      <c r="CP120" s="32">
        <f t="shared" ca="1" si="52"/>
        <v>14573.86</v>
      </c>
      <c r="CQ120" s="32">
        <f t="shared" ca="1" si="52"/>
        <v>17789.8</v>
      </c>
      <c r="CR120" s="32">
        <f t="shared" ca="1" si="52"/>
        <v>5889.48</v>
      </c>
      <c r="CS120" s="32">
        <f t="shared" ca="1" si="52"/>
        <v>0</v>
      </c>
      <c r="CT120" s="32">
        <f t="shared" ca="1" si="59"/>
        <v>0</v>
      </c>
      <c r="CU120" s="32">
        <f t="shared" ca="1" si="59"/>
        <v>15230.26</v>
      </c>
      <c r="CV120" s="32">
        <f t="shared" ca="1" si="59"/>
        <v>35505.64</v>
      </c>
      <c r="CW120" s="31">
        <f t="shared" ca="1" si="50"/>
        <v>255427.97999999989</v>
      </c>
      <c r="CX120" s="31">
        <f t="shared" ca="1" si="50"/>
        <v>169508.72</v>
      </c>
      <c r="CY120" s="31">
        <f t="shared" ca="1" si="50"/>
        <v>154907.26</v>
      </c>
      <c r="CZ120" s="31">
        <f t="shared" ca="1" si="50"/>
        <v>104251.45</v>
      </c>
      <c r="DA120" s="31">
        <f t="shared" ca="1" si="50"/>
        <v>110521.71000000005</v>
      </c>
      <c r="DB120" s="31">
        <f t="shared" ca="1" si="50"/>
        <v>88609.06</v>
      </c>
      <c r="DC120" s="31">
        <f t="shared" ca="1" si="50"/>
        <v>105315.62000000005</v>
      </c>
      <c r="DD120" s="31">
        <f t="shared" ca="1" si="50"/>
        <v>34865.74000000002</v>
      </c>
      <c r="DE120" s="31">
        <f t="shared" ca="1" si="50"/>
        <v>0</v>
      </c>
      <c r="DF120" s="31">
        <f t="shared" ca="1" si="60"/>
        <v>0</v>
      </c>
      <c r="DG120" s="31">
        <f t="shared" ca="1" si="60"/>
        <v>97473.660000000018</v>
      </c>
      <c r="DH120" s="31">
        <f t="shared" ca="1" si="60"/>
        <v>227236.08999999988</v>
      </c>
      <c r="DI120" s="32">
        <f t="shared" ref="DI120:DK146" ca="1" si="65">ROUND(CW120*5%,2)</f>
        <v>12771.4</v>
      </c>
      <c r="DJ120" s="32">
        <f t="shared" ca="1" si="65"/>
        <v>8475.44</v>
      </c>
      <c r="DK120" s="32">
        <f t="shared" ca="1" si="65"/>
        <v>7745.36</v>
      </c>
      <c r="DL120" s="32">
        <f t="shared" ca="1" si="62"/>
        <v>5212.57</v>
      </c>
      <c r="DM120" s="32">
        <f t="shared" ca="1" si="62"/>
        <v>5526.09</v>
      </c>
      <c r="DN120" s="32">
        <f t="shared" ca="1" si="62"/>
        <v>4430.45</v>
      </c>
      <c r="DO120" s="32">
        <f t="shared" ca="1" si="46"/>
        <v>5265.78</v>
      </c>
      <c r="DP120" s="32">
        <f t="shared" ca="1" si="46"/>
        <v>1743.29</v>
      </c>
      <c r="DQ120" s="32">
        <f t="shared" ca="1" si="46"/>
        <v>0</v>
      </c>
      <c r="DR120" s="32">
        <f t="shared" ca="1" si="46"/>
        <v>0</v>
      </c>
      <c r="DS120" s="32">
        <f t="shared" ca="1" si="46"/>
        <v>4873.68</v>
      </c>
      <c r="DT120" s="32">
        <f t="shared" ca="1" si="46"/>
        <v>11361.8</v>
      </c>
      <c r="DU120" s="31">
        <f t="shared" ref="DU120:DW146" ca="1" si="66">ROUND(CW120*DU$3,2)</f>
        <v>82291.28</v>
      </c>
      <c r="DV120" s="31">
        <f t="shared" ca="1" si="66"/>
        <v>54214.75</v>
      </c>
      <c r="DW120" s="31">
        <f t="shared" ca="1" si="66"/>
        <v>49217.91</v>
      </c>
      <c r="DX120" s="31">
        <f t="shared" ca="1" si="63"/>
        <v>32924.07</v>
      </c>
      <c r="DY120" s="31">
        <f t="shared" ca="1" si="63"/>
        <v>34722.629999999997</v>
      </c>
      <c r="DZ120" s="31">
        <f t="shared" ca="1" si="63"/>
        <v>27687.81</v>
      </c>
      <c r="EA120" s="31">
        <f t="shared" ca="1" si="47"/>
        <v>32735.01</v>
      </c>
      <c r="EB120" s="31">
        <f t="shared" ca="1" si="47"/>
        <v>10778.01</v>
      </c>
      <c r="EC120" s="31">
        <f t="shared" ca="1" si="47"/>
        <v>0</v>
      </c>
      <c r="ED120" s="31">
        <f t="shared" ca="1" si="47"/>
        <v>0</v>
      </c>
      <c r="EE120" s="31">
        <f t="shared" ca="1" si="47"/>
        <v>29640.57</v>
      </c>
      <c r="EF120" s="31">
        <f t="shared" ca="1" si="47"/>
        <v>68726.23</v>
      </c>
      <c r="EG120" s="32">
        <f t="shared" ref="EG120:EI146" ca="1" si="67">CW120+DI120+DU120</f>
        <v>350490.65999999992</v>
      </c>
      <c r="EH120" s="32">
        <f t="shared" ca="1" si="67"/>
        <v>232198.91</v>
      </c>
      <c r="EI120" s="32">
        <f t="shared" ca="1" si="67"/>
        <v>211870.53</v>
      </c>
      <c r="EJ120" s="32">
        <f t="shared" ca="1" si="64"/>
        <v>142388.09</v>
      </c>
      <c r="EK120" s="32">
        <f t="shared" ca="1" si="64"/>
        <v>150770.43000000005</v>
      </c>
      <c r="EL120" s="32">
        <f t="shared" ca="1" si="64"/>
        <v>120727.31999999999</v>
      </c>
      <c r="EM120" s="32">
        <f t="shared" ca="1" si="48"/>
        <v>143316.41000000006</v>
      </c>
      <c r="EN120" s="32">
        <f t="shared" ca="1" si="48"/>
        <v>47387.040000000023</v>
      </c>
      <c r="EO120" s="32">
        <f t="shared" ca="1" si="48"/>
        <v>0</v>
      </c>
      <c r="EP120" s="32">
        <f t="shared" ca="1" si="48"/>
        <v>0</v>
      </c>
      <c r="EQ120" s="32">
        <f t="shared" ca="1" si="48"/>
        <v>131987.91000000003</v>
      </c>
      <c r="ER120" s="32">
        <f t="shared" ca="1" si="48"/>
        <v>307324.11999999988</v>
      </c>
    </row>
    <row r="121" spans="1:148">
      <c r="A121" t="s">
        <v>470</v>
      </c>
      <c r="B121" s="1" t="s">
        <v>29</v>
      </c>
      <c r="C121" t="str">
        <f t="shared" ca="1" si="40"/>
        <v>SD6</v>
      </c>
      <c r="D121" t="str">
        <f t="shared" ca="1" si="41"/>
        <v>Sundance #6</v>
      </c>
      <c r="E121" s="51">
        <v>218936.63320000001</v>
      </c>
      <c r="F121" s="51">
        <v>231411.66529999999</v>
      </c>
      <c r="G121" s="51">
        <v>209648.02830000001</v>
      </c>
      <c r="H121" s="51">
        <v>252974.394</v>
      </c>
      <c r="I121" s="51">
        <v>257181.19750000001</v>
      </c>
      <c r="J121" s="51">
        <v>227560.42420000001</v>
      </c>
      <c r="K121" s="51">
        <v>220870.91959999999</v>
      </c>
      <c r="L121" s="51">
        <v>167450.0531971</v>
      </c>
      <c r="M121" s="51">
        <v>251311.71611000001</v>
      </c>
      <c r="N121" s="51">
        <v>258478.79822999999</v>
      </c>
      <c r="O121" s="51">
        <v>250962.27867</v>
      </c>
      <c r="P121" s="51">
        <v>252473.51814</v>
      </c>
      <c r="Q121" s="32">
        <v>20845980.539999999</v>
      </c>
      <c r="R121" s="32">
        <v>12166714.970000001</v>
      </c>
      <c r="S121" s="32">
        <v>8375655.4400000004</v>
      </c>
      <c r="T121" s="32">
        <v>7496966.46</v>
      </c>
      <c r="U121" s="32">
        <v>8027242.4000000004</v>
      </c>
      <c r="V121" s="32">
        <v>7846955.1100000003</v>
      </c>
      <c r="W121" s="32">
        <v>9192960.1099999994</v>
      </c>
      <c r="X121" s="32">
        <v>5338015.8099999996</v>
      </c>
      <c r="Y121" s="32">
        <v>19070270.66</v>
      </c>
      <c r="Z121" s="32">
        <v>9199498.4399999995</v>
      </c>
      <c r="AA121" s="32">
        <v>12504510.630000001</v>
      </c>
      <c r="AB121" s="32">
        <v>13578564.08</v>
      </c>
      <c r="AC121" s="2">
        <v>6.04</v>
      </c>
      <c r="AD121" s="2">
        <v>6.04</v>
      </c>
      <c r="AE121" s="2">
        <v>6.04</v>
      </c>
      <c r="AF121" s="2">
        <v>6.04</v>
      </c>
      <c r="AG121" s="2">
        <v>6.04</v>
      </c>
      <c r="AH121" s="2">
        <v>6.04</v>
      </c>
      <c r="AI121" s="2">
        <v>6.04</v>
      </c>
      <c r="AJ121" s="2">
        <v>6.04</v>
      </c>
      <c r="AK121" s="2">
        <v>6.04</v>
      </c>
      <c r="AL121" s="2">
        <v>6.04</v>
      </c>
      <c r="AM121" s="2">
        <v>6.04</v>
      </c>
      <c r="AN121" s="2">
        <v>6.04</v>
      </c>
      <c r="AO121" s="33">
        <v>1259097.22</v>
      </c>
      <c r="AP121" s="33">
        <v>734869.58</v>
      </c>
      <c r="AQ121" s="33">
        <v>505889.59</v>
      </c>
      <c r="AR121" s="33">
        <v>452816.77</v>
      </c>
      <c r="AS121" s="33">
        <v>484845.44</v>
      </c>
      <c r="AT121" s="33">
        <v>473956.09</v>
      </c>
      <c r="AU121" s="33">
        <v>555254.79</v>
      </c>
      <c r="AV121" s="33">
        <v>322416.15000000002</v>
      </c>
      <c r="AW121" s="33">
        <v>1151844.3500000001</v>
      </c>
      <c r="AX121" s="33">
        <v>555649.71</v>
      </c>
      <c r="AY121" s="33">
        <v>755272.44</v>
      </c>
      <c r="AZ121" s="33">
        <v>820145.27</v>
      </c>
      <c r="BA121" s="31">
        <f t="shared" si="53"/>
        <v>-6253.79</v>
      </c>
      <c r="BB121" s="31">
        <f t="shared" si="53"/>
        <v>-3650.01</v>
      </c>
      <c r="BC121" s="31">
        <f t="shared" si="53"/>
        <v>-2512.6999999999998</v>
      </c>
      <c r="BD121" s="31">
        <f t="shared" si="51"/>
        <v>-2998.79</v>
      </c>
      <c r="BE121" s="31">
        <f t="shared" si="51"/>
        <v>-3210.9</v>
      </c>
      <c r="BF121" s="31">
        <f t="shared" si="51"/>
        <v>-3138.78</v>
      </c>
      <c r="BG121" s="31">
        <f t="shared" si="51"/>
        <v>0</v>
      </c>
      <c r="BH121" s="31">
        <f t="shared" si="51"/>
        <v>0</v>
      </c>
      <c r="BI121" s="31">
        <f t="shared" si="51"/>
        <v>0</v>
      </c>
      <c r="BJ121" s="31">
        <f t="shared" si="57"/>
        <v>-11039.4</v>
      </c>
      <c r="BK121" s="31">
        <f t="shared" si="57"/>
        <v>-15005.41</v>
      </c>
      <c r="BL121" s="31">
        <f t="shared" si="57"/>
        <v>-16294.28</v>
      </c>
      <c r="BM121" s="6">
        <f t="shared" ca="1" si="56"/>
        <v>6.9800000000000001E-2</v>
      </c>
      <c r="BN121" s="6">
        <f t="shared" ca="1" si="56"/>
        <v>6.9800000000000001E-2</v>
      </c>
      <c r="BO121" s="6">
        <f t="shared" ca="1" si="56"/>
        <v>6.9800000000000001E-2</v>
      </c>
      <c r="BP121" s="6">
        <f t="shared" ca="1" si="56"/>
        <v>6.9800000000000001E-2</v>
      </c>
      <c r="BQ121" s="6">
        <f t="shared" ca="1" si="56"/>
        <v>6.9800000000000001E-2</v>
      </c>
      <c r="BR121" s="6">
        <f t="shared" ca="1" si="56"/>
        <v>6.9800000000000001E-2</v>
      </c>
      <c r="BS121" s="6">
        <f t="shared" ca="1" si="56"/>
        <v>6.9800000000000001E-2</v>
      </c>
      <c r="BT121" s="6">
        <f t="shared" ca="1" si="56"/>
        <v>6.9800000000000001E-2</v>
      </c>
      <c r="BU121" s="6">
        <f t="shared" ca="1" si="56"/>
        <v>6.9800000000000001E-2</v>
      </c>
      <c r="BV121" s="6">
        <f t="shared" ca="1" si="56"/>
        <v>6.9800000000000001E-2</v>
      </c>
      <c r="BW121" s="6">
        <f t="shared" ca="1" si="56"/>
        <v>6.9800000000000001E-2</v>
      </c>
      <c r="BX121" s="6">
        <f t="shared" ca="1" si="56"/>
        <v>6.9800000000000001E-2</v>
      </c>
      <c r="BY121" s="31">
        <f t="shared" ca="1" si="61"/>
        <v>1455049.44</v>
      </c>
      <c r="BZ121" s="31">
        <f t="shared" ca="1" si="61"/>
        <v>849236.7</v>
      </c>
      <c r="CA121" s="31">
        <f t="shared" ca="1" si="61"/>
        <v>584620.75</v>
      </c>
      <c r="CB121" s="31">
        <f t="shared" ca="1" si="58"/>
        <v>523288.26</v>
      </c>
      <c r="CC121" s="31">
        <f t="shared" ca="1" si="58"/>
        <v>560301.52</v>
      </c>
      <c r="CD121" s="31">
        <f t="shared" ca="1" si="58"/>
        <v>547717.47</v>
      </c>
      <c r="CE121" s="31">
        <f t="shared" ca="1" si="58"/>
        <v>641668.62</v>
      </c>
      <c r="CF121" s="31">
        <f t="shared" ca="1" si="58"/>
        <v>372593.5</v>
      </c>
      <c r="CG121" s="31">
        <f t="shared" ca="1" si="58"/>
        <v>1331104.8899999999</v>
      </c>
      <c r="CH121" s="31">
        <f t="shared" ca="1" si="58"/>
        <v>642124.99</v>
      </c>
      <c r="CI121" s="31">
        <f t="shared" ca="1" si="58"/>
        <v>872814.84</v>
      </c>
      <c r="CJ121" s="31">
        <f t="shared" ca="1" si="58"/>
        <v>947783.77</v>
      </c>
      <c r="CK121" s="32">
        <f t="shared" ca="1" si="54"/>
        <v>52114.95</v>
      </c>
      <c r="CL121" s="32">
        <f t="shared" ca="1" si="54"/>
        <v>30416.79</v>
      </c>
      <c r="CM121" s="32">
        <f t="shared" ca="1" si="54"/>
        <v>20939.14</v>
      </c>
      <c r="CN121" s="32">
        <f t="shared" ca="1" si="52"/>
        <v>18742.419999999998</v>
      </c>
      <c r="CO121" s="32">
        <f t="shared" ca="1" si="52"/>
        <v>20068.11</v>
      </c>
      <c r="CP121" s="32">
        <f t="shared" ca="1" si="52"/>
        <v>19617.39</v>
      </c>
      <c r="CQ121" s="32">
        <f t="shared" ca="1" si="52"/>
        <v>22982.400000000001</v>
      </c>
      <c r="CR121" s="32">
        <f t="shared" ca="1" si="52"/>
        <v>13345.04</v>
      </c>
      <c r="CS121" s="32">
        <f t="shared" ca="1" si="52"/>
        <v>47675.68</v>
      </c>
      <c r="CT121" s="32">
        <f t="shared" ca="1" si="59"/>
        <v>22998.75</v>
      </c>
      <c r="CU121" s="32">
        <f t="shared" ca="1" si="59"/>
        <v>31261.279999999999</v>
      </c>
      <c r="CV121" s="32">
        <f t="shared" ca="1" si="59"/>
        <v>33946.410000000003</v>
      </c>
      <c r="CW121" s="31">
        <f t="shared" ca="1" si="50"/>
        <v>254320.95999999993</v>
      </c>
      <c r="CX121" s="31">
        <f t="shared" ca="1" si="50"/>
        <v>148433.92000000004</v>
      </c>
      <c r="CY121" s="31">
        <f t="shared" ca="1" si="50"/>
        <v>102182.99999999999</v>
      </c>
      <c r="CZ121" s="31">
        <f t="shared" ca="1" si="50"/>
        <v>92212.700000000026</v>
      </c>
      <c r="DA121" s="31">
        <f t="shared" ca="1" si="50"/>
        <v>98735.09</v>
      </c>
      <c r="DB121" s="31">
        <f t="shared" ca="1" si="50"/>
        <v>96517.549999999959</v>
      </c>
      <c r="DC121" s="31">
        <f t="shared" ca="1" si="50"/>
        <v>109396.22999999998</v>
      </c>
      <c r="DD121" s="31">
        <f t="shared" ca="1" si="50"/>
        <v>63522.389999999956</v>
      </c>
      <c r="DE121" s="31">
        <f t="shared" ca="1" si="50"/>
        <v>226936.21999999974</v>
      </c>
      <c r="DF121" s="31">
        <f t="shared" ca="1" si="60"/>
        <v>120513.43000000002</v>
      </c>
      <c r="DG121" s="31">
        <f t="shared" ca="1" si="60"/>
        <v>163809.09000000005</v>
      </c>
      <c r="DH121" s="31">
        <f t="shared" ca="1" si="60"/>
        <v>177879.19000000003</v>
      </c>
      <c r="DI121" s="32">
        <f t="shared" ca="1" si="65"/>
        <v>12716.05</v>
      </c>
      <c r="DJ121" s="32">
        <f t="shared" ca="1" si="65"/>
        <v>7421.7</v>
      </c>
      <c r="DK121" s="32">
        <f t="shared" ca="1" si="65"/>
        <v>5109.1499999999996</v>
      </c>
      <c r="DL121" s="32">
        <f t="shared" ca="1" si="62"/>
        <v>4610.6400000000003</v>
      </c>
      <c r="DM121" s="32">
        <f t="shared" ca="1" si="62"/>
        <v>4936.75</v>
      </c>
      <c r="DN121" s="32">
        <f t="shared" ca="1" si="62"/>
        <v>4825.88</v>
      </c>
      <c r="DO121" s="32">
        <f t="shared" ca="1" si="46"/>
        <v>5469.81</v>
      </c>
      <c r="DP121" s="32">
        <f t="shared" ca="1" si="46"/>
        <v>3176.12</v>
      </c>
      <c r="DQ121" s="32">
        <f t="shared" ca="1" si="46"/>
        <v>11346.81</v>
      </c>
      <c r="DR121" s="32">
        <f t="shared" ca="1" si="46"/>
        <v>6025.67</v>
      </c>
      <c r="DS121" s="32">
        <f t="shared" ca="1" si="46"/>
        <v>8190.45</v>
      </c>
      <c r="DT121" s="32">
        <f t="shared" ca="1" si="46"/>
        <v>8893.9599999999991</v>
      </c>
      <c r="DU121" s="31">
        <f t="shared" ca="1" si="66"/>
        <v>81934.63</v>
      </c>
      <c r="DV121" s="31">
        <f t="shared" ca="1" si="66"/>
        <v>47474.3</v>
      </c>
      <c r="DW121" s="31">
        <f t="shared" ca="1" si="66"/>
        <v>32466.09</v>
      </c>
      <c r="DX121" s="31">
        <f t="shared" ca="1" si="63"/>
        <v>29122.06</v>
      </c>
      <c r="DY121" s="31">
        <f t="shared" ca="1" si="63"/>
        <v>31019.62</v>
      </c>
      <c r="DZ121" s="31">
        <f t="shared" ca="1" si="63"/>
        <v>30158.99</v>
      </c>
      <c r="EA121" s="31">
        <f t="shared" ca="1" si="47"/>
        <v>34003.379999999997</v>
      </c>
      <c r="EB121" s="31">
        <f t="shared" ca="1" si="47"/>
        <v>19636.62</v>
      </c>
      <c r="EC121" s="31">
        <f t="shared" ca="1" si="47"/>
        <v>69767.11</v>
      </c>
      <c r="ED121" s="31">
        <f t="shared" ca="1" si="47"/>
        <v>36851.39</v>
      </c>
      <c r="EE121" s="31">
        <f t="shared" ca="1" si="47"/>
        <v>49812.38</v>
      </c>
      <c r="EF121" s="31">
        <f t="shared" ca="1" si="47"/>
        <v>53798.52</v>
      </c>
      <c r="EG121" s="32">
        <f t="shared" ca="1" si="67"/>
        <v>348971.63999999996</v>
      </c>
      <c r="EH121" s="32">
        <f t="shared" ca="1" si="67"/>
        <v>203329.92000000004</v>
      </c>
      <c r="EI121" s="32">
        <f t="shared" ca="1" si="67"/>
        <v>139758.24</v>
      </c>
      <c r="EJ121" s="32">
        <f t="shared" ca="1" si="64"/>
        <v>125945.40000000002</v>
      </c>
      <c r="EK121" s="32">
        <f t="shared" ca="1" si="64"/>
        <v>134691.46</v>
      </c>
      <c r="EL121" s="32">
        <f t="shared" ca="1" si="64"/>
        <v>131502.41999999995</v>
      </c>
      <c r="EM121" s="32">
        <f t="shared" ca="1" si="48"/>
        <v>148869.41999999998</v>
      </c>
      <c r="EN121" s="32">
        <f t="shared" ca="1" si="48"/>
        <v>86335.129999999946</v>
      </c>
      <c r="EO121" s="32">
        <f t="shared" ca="1" si="48"/>
        <v>308050.13999999972</v>
      </c>
      <c r="EP121" s="32">
        <f t="shared" ca="1" si="48"/>
        <v>163390.49000000002</v>
      </c>
      <c r="EQ121" s="32">
        <f t="shared" ca="1" si="48"/>
        <v>221811.92000000007</v>
      </c>
      <c r="ER121" s="32">
        <f t="shared" ca="1" si="48"/>
        <v>240571.67</v>
      </c>
    </row>
    <row r="122" spans="1:148">
      <c r="A122" t="s">
        <v>548</v>
      </c>
      <c r="B122" s="1" t="s">
        <v>397</v>
      </c>
      <c r="C122" t="str">
        <f t="shared" ca="1" si="40"/>
        <v>BCHIMP</v>
      </c>
      <c r="D122" t="str">
        <f t="shared" ca="1" si="41"/>
        <v>Alberta-BC Intertie - Import</v>
      </c>
      <c r="K122" s="51">
        <v>80</v>
      </c>
      <c r="Q122" s="32"/>
      <c r="R122" s="32"/>
      <c r="S122" s="32"/>
      <c r="T122" s="32"/>
      <c r="U122" s="32"/>
      <c r="V122" s="32"/>
      <c r="W122" s="32">
        <v>2883.4</v>
      </c>
      <c r="X122" s="32"/>
      <c r="Y122" s="32"/>
      <c r="Z122" s="32"/>
      <c r="AA122" s="32"/>
      <c r="AB122" s="32"/>
      <c r="AI122" s="2">
        <v>0.16</v>
      </c>
      <c r="AO122" s="33"/>
      <c r="AP122" s="33"/>
      <c r="AQ122" s="33"/>
      <c r="AR122" s="33"/>
      <c r="AS122" s="33"/>
      <c r="AT122" s="33"/>
      <c r="AU122" s="33">
        <v>4.6100000000000003</v>
      </c>
      <c r="AV122" s="33"/>
      <c r="AW122" s="33"/>
      <c r="AX122" s="33"/>
      <c r="AY122" s="33"/>
      <c r="AZ122" s="33"/>
      <c r="BA122" s="31">
        <f t="shared" si="53"/>
        <v>0</v>
      </c>
      <c r="BB122" s="31">
        <f t="shared" si="53"/>
        <v>0</v>
      </c>
      <c r="BC122" s="31">
        <f t="shared" si="53"/>
        <v>0</v>
      </c>
      <c r="BD122" s="31">
        <f t="shared" si="51"/>
        <v>0</v>
      </c>
      <c r="BE122" s="31">
        <f t="shared" si="51"/>
        <v>0</v>
      </c>
      <c r="BF122" s="31">
        <f t="shared" si="51"/>
        <v>0</v>
      </c>
      <c r="BG122" s="31">
        <f t="shared" si="51"/>
        <v>0</v>
      </c>
      <c r="BH122" s="31">
        <f t="shared" si="51"/>
        <v>0</v>
      </c>
      <c r="BI122" s="31">
        <f t="shared" si="51"/>
        <v>0</v>
      </c>
      <c r="BJ122" s="31">
        <f t="shared" si="57"/>
        <v>0</v>
      </c>
      <c r="BK122" s="31">
        <f t="shared" si="57"/>
        <v>0</v>
      </c>
      <c r="BL122" s="31">
        <f t="shared" si="57"/>
        <v>0</v>
      </c>
      <c r="BM122" s="6">
        <f t="shared" ca="1" si="56"/>
        <v>-1.5900000000000001E-2</v>
      </c>
      <c r="BN122" s="6">
        <f t="shared" ca="1" si="56"/>
        <v>-1.5900000000000001E-2</v>
      </c>
      <c r="BO122" s="6">
        <f t="shared" ca="1" si="56"/>
        <v>-1.5900000000000001E-2</v>
      </c>
      <c r="BP122" s="6">
        <f t="shared" ca="1" si="56"/>
        <v>-1.5900000000000001E-2</v>
      </c>
      <c r="BQ122" s="6">
        <f t="shared" ca="1" si="56"/>
        <v>-1.5900000000000001E-2</v>
      </c>
      <c r="BR122" s="6">
        <f t="shared" ca="1" si="56"/>
        <v>-1.5900000000000001E-2</v>
      </c>
      <c r="BS122" s="6">
        <f t="shared" ca="1" si="56"/>
        <v>-1.5900000000000001E-2</v>
      </c>
      <c r="BT122" s="6">
        <f t="shared" ca="1" si="56"/>
        <v>-1.5900000000000001E-2</v>
      </c>
      <c r="BU122" s="6">
        <f t="shared" ca="1" si="56"/>
        <v>-1.5900000000000001E-2</v>
      </c>
      <c r="BV122" s="6">
        <f t="shared" ca="1" si="56"/>
        <v>-1.5900000000000001E-2</v>
      </c>
      <c r="BW122" s="6">
        <f t="shared" ca="1" si="56"/>
        <v>-1.5900000000000001E-2</v>
      </c>
      <c r="BX122" s="6">
        <f t="shared" ca="1" si="56"/>
        <v>-1.5900000000000001E-2</v>
      </c>
      <c r="BY122" s="31">
        <f t="shared" ca="1" si="61"/>
        <v>0</v>
      </c>
      <c r="BZ122" s="31">
        <f t="shared" ca="1" si="61"/>
        <v>0</v>
      </c>
      <c r="CA122" s="31">
        <f t="shared" ca="1" si="61"/>
        <v>0</v>
      </c>
      <c r="CB122" s="31">
        <f t="shared" ca="1" si="58"/>
        <v>0</v>
      </c>
      <c r="CC122" s="31">
        <f t="shared" ca="1" si="58"/>
        <v>0</v>
      </c>
      <c r="CD122" s="31">
        <f t="shared" ca="1" si="58"/>
        <v>0</v>
      </c>
      <c r="CE122" s="31">
        <f t="shared" ca="1" si="58"/>
        <v>-45.85</v>
      </c>
      <c r="CF122" s="31">
        <f t="shared" ca="1" si="58"/>
        <v>0</v>
      </c>
      <c r="CG122" s="31">
        <f t="shared" ca="1" si="58"/>
        <v>0</v>
      </c>
      <c r="CH122" s="31">
        <f t="shared" ca="1" si="58"/>
        <v>0</v>
      </c>
      <c r="CI122" s="31">
        <f t="shared" ca="1" si="58"/>
        <v>0</v>
      </c>
      <c r="CJ122" s="31">
        <f t="shared" ca="1" si="58"/>
        <v>0</v>
      </c>
      <c r="CK122" s="32">
        <f t="shared" ca="1" si="54"/>
        <v>0</v>
      </c>
      <c r="CL122" s="32">
        <f t="shared" ca="1" si="54"/>
        <v>0</v>
      </c>
      <c r="CM122" s="32">
        <f t="shared" ca="1" si="54"/>
        <v>0</v>
      </c>
      <c r="CN122" s="32">
        <f t="shared" ca="1" si="52"/>
        <v>0</v>
      </c>
      <c r="CO122" s="32">
        <f t="shared" ca="1" si="52"/>
        <v>0</v>
      </c>
      <c r="CP122" s="32">
        <f t="shared" ca="1" si="52"/>
        <v>0</v>
      </c>
      <c r="CQ122" s="32">
        <f t="shared" ca="1" si="52"/>
        <v>7.21</v>
      </c>
      <c r="CR122" s="32">
        <f t="shared" ca="1" si="52"/>
        <v>0</v>
      </c>
      <c r="CS122" s="32">
        <f t="shared" ca="1" si="52"/>
        <v>0</v>
      </c>
      <c r="CT122" s="32">
        <f t="shared" ca="1" si="59"/>
        <v>0</v>
      </c>
      <c r="CU122" s="32">
        <f t="shared" ca="1" si="59"/>
        <v>0</v>
      </c>
      <c r="CV122" s="32">
        <f t="shared" ca="1" si="59"/>
        <v>0</v>
      </c>
      <c r="CW122" s="31">
        <f t="shared" ca="1" si="50"/>
        <v>0</v>
      </c>
      <c r="CX122" s="31">
        <f t="shared" ca="1" si="50"/>
        <v>0</v>
      </c>
      <c r="CY122" s="31">
        <f t="shared" ca="1" si="50"/>
        <v>0</v>
      </c>
      <c r="CZ122" s="31">
        <f t="shared" ca="1" si="50"/>
        <v>0</v>
      </c>
      <c r="DA122" s="31">
        <f t="shared" ca="1" si="50"/>
        <v>0</v>
      </c>
      <c r="DB122" s="31">
        <f t="shared" ca="1" si="50"/>
        <v>0</v>
      </c>
      <c r="DC122" s="31">
        <f t="shared" ca="1" si="50"/>
        <v>-43.25</v>
      </c>
      <c r="DD122" s="31">
        <f t="shared" ca="1" si="50"/>
        <v>0</v>
      </c>
      <c r="DE122" s="31">
        <f t="shared" ca="1" si="50"/>
        <v>0</v>
      </c>
      <c r="DF122" s="31">
        <f t="shared" ca="1" si="60"/>
        <v>0</v>
      </c>
      <c r="DG122" s="31">
        <f t="shared" ca="1" si="60"/>
        <v>0</v>
      </c>
      <c r="DH122" s="31">
        <f t="shared" ca="1" si="60"/>
        <v>0</v>
      </c>
      <c r="DI122" s="32">
        <f t="shared" ca="1" si="65"/>
        <v>0</v>
      </c>
      <c r="DJ122" s="32">
        <f t="shared" ca="1" si="65"/>
        <v>0</v>
      </c>
      <c r="DK122" s="32">
        <f t="shared" ca="1" si="65"/>
        <v>0</v>
      </c>
      <c r="DL122" s="32">
        <f t="shared" ca="1" si="62"/>
        <v>0</v>
      </c>
      <c r="DM122" s="32">
        <f t="shared" ca="1" si="62"/>
        <v>0</v>
      </c>
      <c r="DN122" s="32">
        <f t="shared" ca="1" si="62"/>
        <v>0</v>
      </c>
      <c r="DO122" s="32">
        <f t="shared" ca="1" si="46"/>
        <v>-2.16</v>
      </c>
      <c r="DP122" s="32">
        <f t="shared" ca="1" si="46"/>
        <v>0</v>
      </c>
      <c r="DQ122" s="32">
        <f t="shared" ca="1" si="46"/>
        <v>0</v>
      </c>
      <c r="DR122" s="32">
        <f t="shared" ca="1" si="46"/>
        <v>0</v>
      </c>
      <c r="DS122" s="32">
        <f t="shared" ca="1" si="46"/>
        <v>0</v>
      </c>
      <c r="DT122" s="32">
        <f t="shared" ca="1" si="46"/>
        <v>0</v>
      </c>
      <c r="DU122" s="31">
        <f t="shared" ca="1" si="66"/>
        <v>0</v>
      </c>
      <c r="DV122" s="31">
        <f t="shared" ca="1" si="66"/>
        <v>0</v>
      </c>
      <c r="DW122" s="31">
        <f t="shared" ca="1" si="66"/>
        <v>0</v>
      </c>
      <c r="DX122" s="31">
        <f t="shared" ca="1" si="63"/>
        <v>0</v>
      </c>
      <c r="DY122" s="31">
        <f t="shared" ca="1" si="63"/>
        <v>0</v>
      </c>
      <c r="DZ122" s="31">
        <f t="shared" ca="1" si="63"/>
        <v>0</v>
      </c>
      <c r="EA122" s="31">
        <f t="shared" ca="1" si="47"/>
        <v>-13.44</v>
      </c>
      <c r="EB122" s="31">
        <f t="shared" ca="1" si="47"/>
        <v>0</v>
      </c>
      <c r="EC122" s="31">
        <f t="shared" ca="1" si="47"/>
        <v>0</v>
      </c>
      <c r="ED122" s="31">
        <f t="shared" ca="1" si="47"/>
        <v>0</v>
      </c>
      <c r="EE122" s="31">
        <f t="shared" ca="1" si="47"/>
        <v>0</v>
      </c>
      <c r="EF122" s="31">
        <f t="shared" ca="1" si="47"/>
        <v>0</v>
      </c>
      <c r="EG122" s="32">
        <f t="shared" ca="1" si="67"/>
        <v>0</v>
      </c>
      <c r="EH122" s="32">
        <f t="shared" ca="1" si="67"/>
        <v>0</v>
      </c>
      <c r="EI122" s="32">
        <f t="shared" ca="1" si="67"/>
        <v>0</v>
      </c>
      <c r="EJ122" s="32">
        <f t="shared" ca="1" si="64"/>
        <v>0</v>
      </c>
      <c r="EK122" s="32">
        <f t="shared" ca="1" si="64"/>
        <v>0</v>
      </c>
      <c r="EL122" s="32">
        <f t="shared" ca="1" si="64"/>
        <v>0</v>
      </c>
      <c r="EM122" s="32">
        <f t="shared" ca="1" si="48"/>
        <v>-58.849999999999994</v>
      </c>
      <c r="EN122" s="32">
        <f t="shared" ca="1" si="48"/>
        <v>0</v>
      </c>
      <c r="EO122" s="32">
        <f t="shared" ca="1" si="48"/>
        <v>0</v>
      </c>
      <c r="EP122" s="32">
        <f t="shared" ca="1" si="48"/>
        <v>0</v>
      </c>
      <c r="EQ122" s="32">
        <f t="shared" ca="1" si="48"/>
        <v>0</v>
      </c>
      <c r="ER122" s="32">
        <f t="shared" ca="1" si="48"/>
        <v>0</v>
      </c>
    </row>
    <row r="123" spans="1:148">
      <c r="A123" t="s">
        <v>437</v>
      </c>
      <c r="B123" s="1" t="s">
        <v>30</v>
      </c>
      <c r="C123" t="str">
        <f t="shared" ca="1" si="40"/>
        <v>SH1</v>
      </c>
      <c r="D123" t="str">
        <f t="shared" ca="1" si="41"/>
        <v>Sheerness #1</v>
      </c>
      <c r="E123" s="51">
        <v>246423.46280000001</v>
      </c>
      <c r="F123" s="51">
        <v>229763.41680000001</v>
      </c>
      <c r="G123" s="51">
        <v>226156.17679999999</v>
      </c>
      <c r="H123" s="51">
        <v>220302.95329999999</v>
      </c>
      <c r="I123" s="51">
        <v>218182.1715</v>
      </c>
      <c r="J123" s="51">
        <v>177968.48180000001</v>
      </c>
      <c r="K123" s="51">
        <v>178378.872</v>
      </c>
      <c r="L123" s="51">
        <v>181573.12169999999</v>
      </c>
      <c r="M123" s="51">
        <v>197112.51209999999</v>
      </c>
      <c r="N123" s="51">
        <v>216562.78760000001</v>
      </c>
      <c r="O123" s="51">
        <v>228520.43419999999</v>
      </c>
      <c r="P123" s="51">
        <v>247020.83730000001</v>
      </c>
      <c r="Q123" s="32">
        <v>24847938.960000001</v>
      </c>
      <c r="R123" s="32">
        <v>12376773.98</v>
      </c>
      <c r="S123" s="32">
        <v>10252552.01</v>
      </c>
      <c r="T123" s="32">
        <v>7389000.3799999999</v>
      </c>
      <c r="U123" s="32">
        <v>7259866.6699999999</v>
      </c>
      <c r="V123" s="32">
        <v>6939761.8399999999</v>
      </c>
      <c r="W123" s="32">
        <v>7844145.7699999996</v>
      </c>
      <c r="X123" s="32">
        <v>6435923.7000000002</v>
      </c>
      <c r="Y123" s="32">
        <v>18601689.120000001</v>
      </c>
      <c r="Z123" s="32">
        <v>7967676.5800000001</v>
      </c>
      <c r="AA123" s="32">
        <v>12375033.279999999</v>
      </c>
      <c r="AB123" s="32">
        <v>13533512.16</v>
      </c>
      <c r="AC123" s="2">
        <v>3.81</v>
      </c>
      <c r="AD123" s="2">
        <v>3.81</v>
      </c>
      <c r="AE123" s="2">
        <v>3.81</v>
      </c>
      <c r="AF123" s="2">
        <v>3.81</v>
      </c>
      <c r="AG123" s="2">
        <v>3.81</v>
      </c>
      <c r="AH123" s="2">
        <v>3.81</v>
      </c>
      <c r="AI123" s="2">
        <v>3.81</v>
      </c>
      <c r="AJ123" s="2">
        <v>3.81</v>
      </c>
      <c r="AK123" s="2">
        <v>3.81</v>
      </c>
      <c r="AL123" s="2">
        <v>3.81</v>
      </c>
      <c r="AM123" s="2">
        <v>3.81</v>
      </c>
      <c r="AN123" s="2">
        <v>3.81</v>
      </c>
      <c r="AO123" s="33">
        <v>946706.47</v>
      </c>
      <c r="AP123" s="33">
        <v>471555.09</v>
      </c>
      <c r="AQ123" s="33">
        <v>390622.23</v>
      </c>
      <c r="AR123" s="33">
        <v>281520.90999999997</v>
      </c>
      <c r="AS123" s="33">
        <v>276600.92</v>
      </c>
      <c r="AT123" s="33">
        <v>264404.93</v>
      </c>
      <c r="AU123" s="33">
        <v>298861.95</v>
      </c>
      <c r="AV123" s="33">
        <v>245208.69</v>
      </c>
      <c r="AW123" s="33">
        <v>708724.36</v>
      </c>
      <c r="AX123" s="33">
        <v>303568.48</v>
      </c>
      <c r="AY123" s="33">
        <v>471488.77</v>
      </c>
      <c r="AZ123" s="33">
        <v>515626.81</v>
      </c>
      <c r="BA123" s="31">
        <f t="shared" si="53"/>
        <v>-7454.38</v>
      </c>
      <c r="BB123" s="31">
        <f t="shared" si="53"/>
        <v>-3713.03</v>
      </c>
      <c r="BC123" s="31">
        <f t="shared" si="53"/>
        <v>-3075.77</v>
      </c>
      <c r="BD123" s="31">
        <f t="shared" si="51"/>
        <v>-2955.6</v>
      </c>
      <c r="BE123" s="31">
        <f t="shared" si="51"/>
        <v>-2903.95</v>
      </c>
      <c r="BF123" s="31">
        <f t="shared" si="51"/>
        <v>-2775.9</v>
      </c>
      <c r="BG123" s="31">
        <f t="shared" si="51"/>
        <v>0</v>
      </c>
      <c r="BH123" s="31">
        <f t="shared" si="51"/>
        <v>0</v>
      </c>
      <c r="BI123" s="31">
        <f t="shared" si="51"/>
        <v>0</v>
      </c>
      <c r="BJ123" s="31">
        <f t="shared" si="57"/>
        <v>-9561.2099999999991</v>
      </c>
      <c r="BK123" s="31">
        <f t="shared" si="57"/>
        <v>-14850.04</v>
      </c>
      <c r="BL123" s="31">
        <f t="shared" si="57"/>
        <v>-16240.21</v>
      </c>
      <c r="BM123" s="6">
        <f t="shared" ref="BM123:BX144" ca="1" si="68">VLOOKUP($C123,LossFactorLookup,3,FALSE)</f>
        <v>2.2499999999999999E-2</v>
      </c>
      <c r="BN123" s="6">
        <f t="shared" ca="1" si="68"/>
        <v>2.2499999999999999E-2</v>
      </c>
      <c r="BO123" s="6">
        <f t="shared" ca="1" si="68"/>
        <v>2.2499999999999999E-2</v>
      </c>
      <c r="BP123" s="6">
        <f t="shared" ca="1" si="68"/>
        <v>2.2499999999999999E-2</v>
      </c>
      <c r="BQ123" s="6">
        <f t="shared" ca="1" si="68"/>
        <v>2.2499999999999999E-2</v>
      </c>
      <c r="BR123" s="6">
        <f t="shared" ca="1" si="68"/>
        <v>2.2499999999999999E-2</v>
      </c>
      <c r="BS123" s="6">
        <f t="shared" ca="1" si="68"/>
        <v>2.2499999999999999E-2</v>
      </c>
      <c r="BT123" s="6">
        <f t="shared" ca="1" si="68"/>
        <v>2.2499999999999999E-2</v>
      </c>
      <c r="BU123" s="6">
        <f t="shared" ca="1" si="68"/>
        <v>2.2499999999999999E-2</v>
      </c>
      <c r="BV123" s="6">
        <f t="shared" ca="1" si="68"/>
        <v>2.2499999999999999E-2</v>
      </c>
      <c r="BW123" s="6">
        <f t="shared" ca="1" si="68"/>
        <v>2.2499999999999999E-2</v>
      </c>
      <c r="BX123" s="6">
        <f t="shared" ca="1" si="68"/>
        <v>2.2499999999999999E-2</v>
      </c>
      <c r="BY123" s="31">
        <f t="shared" ca="1" si="61"/>
        <v>559078.63</v>
      </c>
      <c r="BZ123" s="31">
        <f t="shared" ca="1" si="61"/>
        <v>278477.40999999997</v>
      </c>
      <c r="CA123" s="31">
        <f t="shared" ca="1" si="61"/>
        <v>230682.42</v>
      </c>
      <c r="CB123" s="31">
        <f t="shared" ca="1" si="58"/>
        <v>166252.51</v>
      </c>
      <c r="CC123" s="31">
        <f t="shared" ca="1" si="58"/>
        <v>163347</v>
      </c>
      <c r="CD123" s="31">
        <f t="shared" ca="1" si="58"/>
        <v>156144.64000000001</v>
      </c>
      <c r="CE123" s="31">
        <f t="shared" ca="1" si="58"/>
        <v>176493.28</v>
      </c>
      <c r="CF123" s="31">
        <f t="shared" ca="1" si="58"/>
        <v>144808.28</v>
      </c>
      <c r="CG123" s="31">
        <f t="shared" ca="1" si="58"/>
        <v>418538.01</v>
      </c>
      <c r="CH123" s="31">
        <f t="shared" ca="1" si="58"/>
        <v>179272.72</v>
      </c>
      <c r="CI123" s="31">
        <f t="shared" ca="1" si="58"/>
        <v>278438.25</v>
      </c>
      <c r="CJ123" s="31">
        <f t="shared" ca="1" si="58"/>
        <v>304504.02</v>
      </c>
      <c r="CK123" s="32">
        <f t="shared" ca="1" si="54"/>
        <v>62119.85</v>
      </c>
      <c r="CL123" s="32">
        <f t="shared" ca="1" si="54"/>
        <v>30941.93</v>
      </c>
      <c r="CM123" s="32">
        <f t="shared" ca="1" si="54"/>
        <v>25631.38</v>
      </c>
      <c r="CN123" s="32">
        <f t="shared" ca="1" si="52"/>
        <v>18472.5</v>
      </c>
      <c r="CO123" s="32">
        <f t="shared" ca="1" si="52"/>
        <v>18149.669999999998</v>
      </c>
      <c r="CP123" s="32">
        <f t="shared" ca="1" si="52"/>
        <v>17349.400000000001</v>
      </c>
      <c r="CQ123" s="32">
        <f t="shared" ca="1" si="52"/>
        <v>19610.36</v>
      </c>
      <c r="CR123" s="32">
        <f t="shared" ca="1" si="52"/>
        <v>16089.81</v>
      </c>
      <c r="CS123" s="32">
        <f t="shared" ca="1" si="52"/>
        <v>46504.22</v>
      </c>
      <c r="CT123" s="32">
        <f t="shared" ca="1" si="59"/>
        <v>19919.189999999999</v>
      </c>
      <c r="CU123" s="32">
        <f t="shared" ca="1" si="59"/>
        <v>30937.58</v>
      </c>
      <c r="CV123" s="32">
        <f t="shared" ca="1" si="59"/>
        <v>33833.78</v>
      </c>
      <c r="CW123" s="31">
        <f t="shared" ca="1" si="50"/>
        <v>-318053.61</v>
      </c>
      <c r="CX123" s="31">
        <f t="shared" ca="1" si="50"/>
        <v>-158422.72000000006</v>
      </c>
      <c r="CY123" s="31">
        <f t="shared" ca="1" si="50"/>
        <v>-131232.65999999997</v>
      </c>
      <c r="CZ123" s="31">
        <f t="shared" ca="1" si="50"/>
        <v>-93840.299999999959</v>
      </c>
      <c r="DA123" s="31">
        <f t="shared" ca="1" si="50"/>
        <v>-92200.3</v>
      </c>
      <c r="DB123" s="31">
        <f t="shared" ca="1" si="50"/>
        <v>-88134.989999999991</v>
      </c>
      <c r="DC123" s="31">
        <f t="shared" ca="1" si="50"/>
        <v>-102758.31</v>
      </c>
      <c r="DD123" s="31">
        <f t="shared" ca="1" si="50"/>
        <v>-84310.6</v>
      </c>
      <c r="DE123" s="31">
        <f t="shared" ca="1" si="50"/>
        <v>-243682.13</v>
      </c>
      <c r="DF123" s="31">
        <f t="shared" ca="1" si="60"/>
        <v>-94815.359999999986</v>
      </c>
      <c r="DG123" s="31">
        <f t="shared" ca="1" si="60"/>
        <v>-147262.9</v>
      </c>
      <c r="DH123" s="31">
        <f t="shared" ca="1" si="60"/>
        <v>-161048.79999999996</v>
      </c>
      <c r="DI123" s="32">
        <f t="shared" ca="1" si="65"/>
        <v>-15902.68</v>
      </c>
      <c r="DJ123" s="32">
        <f t="shared" ca="1" si="65"/>
        <v>-7921.14</v>
      </c>
      <c r="DK123" s="32">
        <f t="shared" ca="1" si="65"/>
        <v>-6561.63</v>
      </c>
      <c r="DL123" s="32">
        <f t="shared" ca="1" si="62"/>
        <v>-4692.0200000000004</v>
      </c>
      <c r="DM123" s="32">
        <f t="shared" ca="1" si="62"/>
        <v>-4610.0200000000004</v>
      </c>
      <c r="DN123" s="32">
        <f t="shared" ca="1" si="62"/>
        <v>-4406.75</v>
      </c>
      <c r="DO123" s="32">
        <f t="shared" ca="1" si="46"/>
        <v>-5137.92</v>
      </c>
      <c r="DP123" s="32">
        <f t="shared" ca="1" si="46"/>
        <v>-4215.53</v>
      </c>
      <c r="DQ123" s="32">
        <f t="shared" ca="1" si="46"/>
        <v>-12184.11</v>
      </c>
      <c r="DR123" s="32">
        <f t="shared" ca="1" si="46"/>
        <v>-4740.7700000000004</v>
      </c>
      <c r="DS123" s="32">
        <f t="shared" ca="1" si="46"/>
        <v>-7363.15</v>
      </c>
      <c r="DT123" s="32">
        <f t="shared" ca="1" si="46"/>
        <v>-8052.44</v>
      </c>
      <c r="DU123" s="31">
        <f t="shared" ca="1" si="66"/>
        <v>-102467.39</v>
      </c>
      <c r="DV123" s="31">
        <f t="shared" ca="1" si="66"/>
        <v>-50669.06</v>
      </c>
      <c r="DW123" s="31">
        <f t="shared" ca="1" si="66"/>
        <v>-41695.89</v>
      </c>
      <c r="DX123" s="31">
        <f t="shared" ca="1" si="63"/>
        <v>-29636.080000000002</v>
      </c>
      <c r="DY123" s="31">
        <f t="shared" ca="1" si="63"/>
        <v>-28966.59</v>
      </c>
      <c r="DZ123" s="31">
        <f t="shared" ca="1" si="63"/>
        <v>-27539.68</v>
      </c>
      <c r="EA123" s="31">
        <f t="shared" ca="1" si="47"/>
        <v>-31940.13</v>
      </c>
      <c r="EB123" s="31">
        <f t="shared" ca="1" si="47"/>
        <v>-26062.86</v>
      </c>
      <c r="EC123" s="31">
        <f t="shared" ca="1" si="47"/>
        <v>-74915.31</v>
      </c>
      <c r="ED123" s="31">
        <f t="shared" ca="1" si="47"/>
        <v>-28993.27</v>
      </c>
      <c r="EE123" s="31">
        <f t="shared" ca="1" si="47"/>
        <v>-44780.88</v>
      </c>
      <c r="EF123" s="31">
        <f t="shared" ca="1" si="47"/>
        <v>-48708.27</v>
      </c>
      <c r="EG123" s="32">
        <f t="shared" ca="1" si="67"/>
        <v>-436423.67999999999</v>
      </c>
      <c r="EH123" s="32">
        <f t="shared" ca="1" si="67"/>
        <v>-217012.92000000007</v>
      </c>
      <c r="EI123" s="32">
        <f t="shared" ca="1" si="67"/>
        <v>-179490.18</v>
      </c>
      <c r="EJ123" s="32">
        <f t="shared" ca="1" si="64"/>
        <v>-128168.39999999997</v>
      </c>
      <c r="EK123" s="32">
        <f t="shared" ca="1" si="64"/>
        <v>-125776.91</v>
      </c>
      <c r="EL123" s="32">
        <f t="shared" ca="1" si="64"/>
        <v>-120081.41999999998</v>
      </c>
      <c r="EM123" s="32">
        <f t="shared" ca="1" si="48"/>
        <v>-139836.35999999999</v>
      </c>
      <c r="EN123" s="32">
        <f t="shared" ca="1" si="48"/>
        <v>-114588.99</v>
      </c>
      <c r="EO123" s="32">
        <f t="shared" ca="1" si="48"/>
        <v>-330781.55</v>
      </c>
      <c r="EP123" s="32">
        <f t="shared" ca="1" si="48"/>
        <v>-128549.4</v>
      </c>
      <c r="EQ123" s="32">
        <f t="shared" ca="1" si="48"/>
        <v>-199406.93</v>
      </c>
      <c r="ER123" s="32">
        <f t="shared" ca="1" si="48"/>
        <v>-217809.50999999995</v>
      </c>
    </row>
    <row r="124" spans="1:148">
      <c r="A124" t="s">
        <v>437</v>
      </c>
      <c r="B124" s="1" t="s">
        <v>31</v>
      </c>
      <c r="C124" t="str">
        <f t="shared" ca="1" si="40"/>
        <v>SH2</v>
      </c>
      <c r="D124" t="str">
        <f t="shared" ca="1" si="41"/>
        <v>Sheerness #2</v>
      </c>
      <c r="E124" s="51">
        <v>148078.33720000001</v>
      </c>
      <c r="F124" s="51">
        <v>79964.3076</v>
      </c>
      <c r="G124" s="51">
        <v>232120.23079999999</v>
      </c>
      <c r="H124" s="51">
        <v>198048.04800000001</v>
      </c>
      <c r="I124" s="51">
        <v>184226.96280000001</v>
      </c>
      <c r="J124" s="51">
        <v>171787.01490000001</v>
      </c>
      <c r="K124" s="51">
        <v>190022.54829999999</v>
      </c>
      <c r="L124" s="51">
        <v>172411.2041</v>
      </c>
      <c r="M124" s="51">
        <v>190558.0153</v>
      </c>
      <c r="N124" s="51">
        <v>204508.29800000001</v>
      </c>
      <c r="O124" s="51">
        <v>206871.6532</v>
      </c>
      <c r="P124" s="51">
        <v>230924.7775</v>
      </c>
      <c r="Q124" s="32">
        <v>8713991.2799999993</v>
      </c>
      <c r="R124" s="32">
        <v>3942695.37</v>
      </c>
      <c r="S124" s="32">
        <v>10536340.75</v>
      </c>
      <c r="T124" s="32">
        <v>6853776.6100000003</v>
      </c>
      <c r="U124" s="32">
        <v>6026404.8399999999</v>
      </c>
      <c r="V124" s="32">
        <v>6720360.8600000003</v>
      </c>
      <c r="W124" s="32">
        <v>8633073.8900000006</v>
      </c>
      <c r="X124" s="32">
        <v>6796877.2699999996</v>
      </c>
      <c r="Y124" s="32">
        <v>18277354.510000002</v>
      </c>
      <c r="Z124" s="32">
        <v>7594893.5</v>
      </c>
      <c r="AA124" s="32">
        <v>10793392.58</v>
      </c>
      <c r="AB124" s="32">
        <v>12477552.779999999</v>
      </c>
      <c r="AC124" s="2">
        <v>3.81</v>
      </c>
      <c r="AD124" s="2">
        <v>3.81</v>
      </c>
      <c r="AE124" s="2">
        <v>3.81</v>
      </c>
      <c r="AF124" s="2">
        <v>3.81</v>
      </c>
      <c r="AG124" s="2">
        <v>3.81</v>
      </c>
      <c r="AH124" s="2">
        <v>3.81</v>
      </c>
      <c r="AI124" s="2">
        <v>3.81</v>
      </c>
      <c r="AJ124" s="2">
        <v>3.81</v>
      </c>
      <c r="AK124" s="2">
        <v>3.81</v>
      </c>
      <c r="AL124" s="2">
        <v>3.81</v>
      </c>
      <c r="AM124" s="2">
        <v>3.81</v>
      </c>
      <c r="AN124" s="2">
        <v>3.81</v>
      </c>
      <c r="AO124" s="33">
        <v>332003.07</v>
      </c>
      <c r="AP124" s="33">
        <v>150216.69</v>
      </c>
      <c r="AQ124" s="33">
        <v>401434.58</v>
      </c>
      <c r="AR124" s="33">
        <v>261128.89</v>
      </c>
      <c r="AS124" s="33">
        <v>229606.02</v>
      </c>
      <c r="AT124" s="33">
        <v>256045.75</v>
      </c>
      <c r="AU124" s="33">
        <v>328920.12</v>
      </c>
      <c r="AV124" s="33">
        <v>258961.02</v>
      </c>
      <c r="AW124" s="33">
        <v>696367.21</v>
      </c>
      <c r="AX124" s="33">
        <v>289365.44</v>
      </c>
      <c r="AY124" s="33">
        <v>411228.26</v>
      </c>
      <c r="AZ124" s="33">
        <v>475394.76</v>
      </c>
      <c r="BA124" s="31">
        <f t="shared" si="53"/>
        <v>-2614.1999999999998</v>
      </c>
      <c r="BB124" s="31">
        <f t="shared" si="53"/>
        <v>-1182.81</v>
      </c>
      <c r="BC124" s="31">
        <f t="shared" si="53"/>
        <v>-3160.9</v>
      </c>
      <c r="BD124" s="31">
        <f t="shared" si="51"/>
        <v>-2741.51</v>
      </c>
      <c r="BE124" s="31">
        <f t="shared" si="51"/>
        <v>-2410.56</v>
      </c>
      <c r="BF124" s="31">
        <f t="shared" si="51"/>
        <v>-2688.14</v>
      </c>
      <c r="BG124" s="31">
        <f t="shared" si="51"/>
        <v>0</v>
      </c>
      <c r="BH124" s="31">
        <f t="shared" si="51"/>
        <v>0</v>
      </c>
      <c r="BI124" s="31">
        <f t="shared" si="51"/>
        <v>0</v>
      </c>
      <c r="BJ124" s="31">
        <f t="shared" si="57"/>
        <v>-9113.8700000000008</v>
      </c>
      <c r="BK124" s="31">
        <f t="shared" si="57"/>
        <v>-12952.07</v>
      </c>
      <c r="BL124" s="31">
        <f t="shared" si="57"/>
        <v>-14973.06</v>
      </c>
      <c r="BM124" s="6">
        <f t="shared" ca="1" si="68"/>
        <v>2.8899999999999999E-2</v>
      </c>
      <c r="BN124" s="6">
        <f t="shared" ca="1" si="68"/>
        <v>2.8899999999999999E-2</v>
      </c>
      <c r="BO124" s="6">
        <f t="shared" ca="1" si="68"/>
        <v>2.8899999999999999E-2</v>
      </c>
      <c r="BP124" s="6">
        <f t="shared" ca="1" si="68"/>
        <v>2.8899999999999999E-2</v>
      </c>
      <c r="BQ124" s="6">
        <f t="shared" ca="1" si="68"/>
        <v>2.8899999999999999E-2</v>
      </c>
      <c r="BR124" s="6">
        <f t="shared" ca="1" si="68"/>
        <v>2.8899999999999999E-2</v>
      </c>
      <c r="BS124" s="6">
        <f t="shared" ca="1" si="68"/>
        <v>2.8899999999999999E-2</v>
      </c>
      <c r="BT124" s="6">
        <f t="shared" ca="1" si="68"/>
        <v>2.8899999999999999E-2</v>
      </c>
      <c r="BU124" s="6">
        <f t="shared" ca="1" si="68"/>
        <v>2.8899999999999999E-2</v>
      </c>
      <c r="BV124" s="6">
        <f t="shared" ca="1" si="68"/>
        <v>2.8899999999999999E-2</v>
      </c>
      <c r="BW124" s="6">
        <f t="shared" ca="1" si="68"/>
        <v>2.8899999999999999E-2</v>
      </c>
      <c r="BX124" s="6">
        <f t="shared" ca="1" si="68"/>
        <v>2.8899999999999999E-2</v>
      </c>
      <c r="BY124" s="31">
        <f t="shared" ca="1" si="61"/>
        <v>251834.35</v>
      </c>
      <c r="BZ124" s="31">
        <f t="shared" ca="1" si="61"/>
        <v>113943.9</v>
      </c>
      <c r="CA124" s="31">
        <f t="shared" ca="1" si="61"/>
        <v>304500.25</v>
      </c>
      <c r="CB124" s="31">
        <f t="shared" ca="1" si="58"/>
        <v>198074.14</v>
      </c>
      <c r="CC124" s="31">
        <f t="shared" ca="1" si="58"/>
        <v>174163.1</v>
      </c>
      <c r="CD124" s="31">
        <f t="shared" ca="1" si="58"/>
        <v>194218.43</v>
      </c>
      <c r="CE124" s="31">
        <f t="shared" ca="1" si="58"/>
        <v>249495.84</v>
      </c>
      <c r="CF124" s="31">
        <f t="shared" ca="1" si="58"/>
        <v>196429.75</v>
      </c>
      <c r="CG124" s="31">
        <f t="shared" ca="1" si="58"/>
        <v>528215.55000000005</v>
      </c>
      <c r="CH124" s="31">
        <f t="shared" ca="1" si="58"/>
        <v>219492.42</v>
      </c>
      <c r="CI124" s="31">
        <f t="shared" ca="1" si="58"/>
        <v>311929.05</v>
      </c>
      <c r="CJ124" s="31">
        <f t="shared" ca="1" si="58"/>
        <v>360601.28</v>
      </c>
      <c r="CK124" s="32">
        <f t="shared" ca="1" si="54"/>
        <v>21784.98</v>
      </c>
      <c r="CL124" s="32">
        <f t="shared" ca="1" si="54"/>
        <v>9856.74</v>
      </c>
      <c r="CM124" s="32">
        <f t="shared" ca="1" si="54"/>
        <v>26340.85</v>
      </c>
      <c r="CN124" s="32">
        <f t="shared" ca="1" si="52"/>
        <v>17134.439999999999</v>
      </c>
      <c r="CO124" s="32">
        <f t="shared" ca="1" si="52"/>
        <v>15066.01</v>
      </c>
      <c r="CP124" s="32">
        <f t="shared" ca="1" si="52"/>
        <v>16800.900000000001</v>
      </c>
      <c r="CQ124" s="32">
        <f t="shared" ca="1" si="52"/>
        <v>21582.68</v>
      </c>
      <c r="CR124" s="32">
        <f t="shared" ca="1" si="52"/>
        <v>16992.189999999999</v>
      </c>
      <c r="CS124" s="32">
        <f t="shared" ca="1" si="52"/>
        <v>45693.39</v>
      </c>
      <c r="CT124" s="32">
        <f t="shared" ca="1" si="59"/>
        <v>18987.23</v>
      </c>
      <c r="CU124" s="32">
        <f t="shared" ca="1" si="59"/>
        <v>26983.48</v>
      </c>
      <c r="CV124" s="32">
        <f t="shared" ca="1" si="59"/>
        <v>31193.88</v>
      </c>
      <c r="CW124" s="31">
        <f t="shared" ca="1" si="50"/>
        <v>-55769.539999999994</v>
      </c>
      <c r="CX124" s="31">
        <f t="shared" ca="1" si="50"/>
        <v>-25233.24</v>
      </c>
      <c r="CY124" s="31">
        <f t="shared" ca="1" si="50"/>
        <v>-67432.580000000045</v>
      </c>
      <c r="CZ124" s="31">
        <f t="shared" ca="1" si="50"/>
        <v>-43178.799999999996</v>
      </c>
      <c r="DA124" s="31">
        <f t="shared" ca="1" si="50"/>
        <v>-37966.349999999977</v>
      </c>
      <c r="DB124" s="31">
        <f t="shared" ca="1" si="50"/>
        <v>-42338.280000000013</v>
      </c>
      <c r="DC124" s="31">
        <f t="shared" ca="1" si="50"/>
        <v>-57841.599999999977</v>
      </c>
      <c r="DD124" s="31">
        <f t="shared" ca="1" si="50"/>
        <v>-45539.079999999987</v>
      </c>
      <c r="DE124" s="31">
        <f t="shared" ca="1" si="50"/>
        <v>-122458.2699999999</v>
      </c>
      <c r="DF124" s="31">
        <f t="shared" ca="1" si="60"/>
        <v>-41771.919999999976</v>
      </c>
      <c r="DG124" s="31">
        <f t="shared" ca="1" si="60"/>
        <v>-59363.66000000004</v>
      </c>
      <c r="DH124" s="31">
        <f t="shared" ca="1" si="60"/>
        <v>-68626.539999999979</v>
      </c>
      <c r="DI124" s="32">
        <f t="shared" ca="1" si="65"/>
        <v>-2788.48</v>
      </c>
      <c r="DJ124" s="32">
        <f t="shared" ca="1" si="65"/>
        <v>-1261.6600000000001</v>
      </c>
      <c r="DK124" s="32">
        <f t="shared" ca="1" si="65"/>
        <v>-3371.63</v>
      </c>
      <c r="DL124" s="32">
        <f t="shared" ca="1" si="62"/>
        <v>-2158.94</v>
      </c>
      <c r="DM124" s="32">
        <f t="shared" ca="1" si="62"/>
        <v>-1898.32</v>
      </c>
      <c r="DN124" s="32">
        <f t="shared" ca="1" si="62"/>
        <v>-2116.91</v>
      </c>
      <c r="DO124" s="32">
        <f t="shared" ca="1" si="46"/>
        <v>-2892.08</v>
      </c>
      <c r="DP124" s="32">
        <f t="shared" ca="1" si="46"/>
        <v>-2276.9499999999998</v>
      </c>
      <c r="DQ124" s="32">
        <f t="shared" ca="1" si="46"/>
        <v>-6122.91</v>
      </c>
      <c r="DR124" s="32">
        <f t="shared" ca="1" si="46"/>
        <v>-2088.6</v>
      </c>
      <c r="DS124" s="32">
        <f t="shared" ca="1" si="46"/>
        <v>-2968.18</v>
      </c>
      <c r="DT124" s="32">
        <f t="shared" ca="1" si="46"/>
        <v>-3431.33</v>
      </c>
      <c r="DU124" s="31">
        <f t="shared" ca="1" si="66"/>
        <v>-17967.28</v>
      </c>
      <c r="DV124" s="31">
        <f t="shared" ca="1" si="66"/>
        <v>-8070.46</v>
      </c>
      <c r="DW124" s="31">
        <f t="shared" ca="1" si="66"/>
        <v>-21425.02</v>
      </c>
      <c r="DX124" s="31">
        <f t="shared" ca="1" si="63"/>
        <v>-13636.47</v>
      </c>
      <c r="DY124" s="31">
        <f t="shared" ca="1" si="63"/>
        <v>-11927.9</v>
      </c>
      <c r="DZ124" s="31">
        <f t="shared" ca="1" si="63"/>
        <v>-13229.51</v>
      </c>
      <c r="EA124" s="31">
        <f t="shared" ca="1" si="47"/>
        <v>-17978.77</v>
      </c>
      <c r="EB124" s="31">
        <f t="shared" ca="1" si="47"/>
        <v>-14077.45</v>
      </c>
      <c r="EC124" s="31">
        <f t="shared" ca="1" si="47"/>
        <v>-37647.4</v>
      </c>
      <c r="ED124" s="31">
        <f t="shared" ca="1" si="47"/>
        <v>-12773.29</v>
      </c>
      <c r="EE124" s="31">
        <f t="shared" ca="1" si="47"/>
        <v>-18051.78</v>
      </c>
      <c r="EF124" s="31">
        <f t="shared" ca="1" si="47"/>
        <v>-20755.7</v>
      </c>
      <c r="EG124" s="32">
        <f t="shared" ca="1" si="67"/>
        <v>-76525.299999999988</v>
      </c>
      <c r="EH124" s="32">
        <f t="shared" ca="1" si="67"/>
        <v>-34565.360000000001</v>
      </c>
      <c r="EI124" s="32">
        <f t="shared" ca="1" si="67"/>
        <v>-92229.230000000054</v>
      </c>
      <c r="EJ124" s="32">
        <f t="shared" ca="1" si="64"/>
        <v>-58974.21</v>
      </c>
      <c r="EK124" s="32">
        <f t="shared" ca="1" si="64"/>
        <v>-51792.569999999978</v>
      </c>
      <c r="EL124" s="32">
        <f t="shared" ca="1" si="64"/>
        <v>-57684.700000000019</v>
      </c>
      <c r="EM124" s="32">
        <f t="shared" ca="1" si="48"/>
        <v>-78712.449999999983</v>
      </c>
      <c r="EN124" s="32">
        <f t="shared" ca="1" si="48"/>
        <v>-61893.479999999981</v>
      </c>
      <c r="EO124" s="32">
        <f t="shared" ca="1" si="48"/>
        <v>-166228.5799999999</v>
      </c>
      <c r="EP124" s="32">
        <f t="shared" ca="1" si="48"/>
        <v>-56633.809999999976</v>
      </c>
      <c r="EQ124" s="32">
        <f t="shared" ca="1" si="48"/>
        <v>-80383.620000000039</v>
      </c>
      <c r="ER124" s="32">
        <f t="shared" ca="1" si="48"/>
        <v>-92813.569999999978</v>
      </c>
    </row>
    <row r="125" spans="1:148">
      <c r="A125" t="s">
        <v>468</v>
      </c>
      <c r="B125" s="1" t="s">
        <v>117</v>
      </c>
      <c r="C125" t="str">
        <f t="shared" ca="1" si="40"/>
        <v>SHCG</v>
      </c>
      <c r="D125" t="str">
        <f t="shared" ca="1" si="41"/>
        <v>Shell Caroline</v>
      </c>
      <c r="E125" s="51">
        <v>374.54809999999998</v>
      </c>
      <c r="F125" s="51">
        <v>1493.8945000000001</v>
      </c>
      <c r="G125" s="51">
        <v>1051.9887000000001</v>
      </c>
      <c r="H125" s="51">
        <v>988.73130000000003</v>
      </c>
      <c r="I125" s="51">
        <v>1117.0247999999999</v>
      </c>
      <c r="J125" s="51">
        <v>1196.7798</v>
      </c>
      <c r="K125" s="51">
        <v>229.55549999999999</v>
      </c>
      <c r="L125" s="51">
        <v>101.0501</v>
      </c>
      <c r="M125" s="51">
        <v>6.36</v>
      </c>
      <c r="N125" s="51">
        <v>23.188700000000001</v>
      </c>
      <c r="O125" s="51">
        <v>5.8815</v>
      </c>
      <c r="P125" s="51">
        <v>269.80619999999999</v>
      </c>
      <c r="Q125" s="32">
        <v>27175.15</v>
      </c>
      <c r="R125" s="32">
        <v>78205.23</v>
      </c>
      <c r="S125" s="32">
        <v>42850.79</v>
      </c>
      <c r="T125" s="32">
        <v>30366.560000000001</v>
      </c>
      <c r="U125" s="32">
        <v>33222.92</v>
      </c>
      <c r="V125" s="32">
        <v>31070.400000000001</v>
      </c>
      <c r="W125" s="32">
        <v>6512.96</v>
      </c>
      <c r="X125" s="32">
        <v>2286.62</v>
      </c>
      <c r="Y125" s="32">
        <v>139.87</v>
      </c>
      <c r="Z125" s="32">
        <v>797.54</v>
      </c>
      <c r="AA125" s="32">
        <v>359.82</v>
      </c>
      <c r="AB125" s="32">
        <v>11017.98</v>
      </c>
      <c r="AC125" s="2">
        <v>-0.72</v>
      </c>
      <c r="AD125" s="2">
        <v>-0.72</v>
      </c>
      <c r="AE125" s="2">
        <v>-0.72</v>
      </c>
      <c r="AF125" s="2">
        <v>-0.72</v>
      </c>
      <c r="AG125" s="2">
        <v>-0.72</v>
      </c>
      <c r="AH125" s="2">
        <v>-0.72</v>
      </c>
      <c r="AI125" s="2">
        <v>-0.72</v>
      </c>
      <c r="AJ125" s="2">
        <v>-0.72</v>
      </c>
      <c r="AK125" s="2">
        <v>-0.72</v>
      </c>
      <c r="AL125" s="2">
        <v>-0.72</v>
      </c>
      <c r="AM125" s="2">
        <v>-0.72</v>
      </c>
      <c r="AN125" s="2">
        <v>-0.72</v>
      </c>
      <c r="AO125" s="33">
        <v>-195.66</v>
      </c>
      <c r="AP125" s="33">
        <v>-563.08000000000004</v>
      </c>
      <c r="AQ125" s="33">
        <v>-308.52999999999997</v>
      </c>
      <c r="AR125" s="33">
        <v>-218.64</v>
      </c>
      <c r="AS125" s="33">
        <v>-239.21</v>
      </c>
      <c r="AT125" s="33">
        <v>-223.71</v>
      </c>
      <c r="AU125" s="33">
        <v>-46.89</v>
      </c>
      <c r="AV125" s="33">
        <v>-16.46</v>
      </c>
      <c r="AW125" s="33">
        <v>-1.01</v>
      </c>
      <c r="AX125" s="33">
        <v>-5.74</v>
      </c>
      <c r="AY125" s="33">
        <v>-2.59</v>
      </c>
      <c r="AZ125" s="33">
        <v>-79.33</v>
      </c>
      <c r="BA125" s="31">
        <f t="shared" si="53"/>
        <v>-8.15</v>
      </c>
      <c r="BB125" s="31">
        <f t="shared" si="53"/>
        <v>-23.46</v>
      </c>
      <c r="BC125" s="31">
        <f t="shared" si="53"/>
        <v>-12.86</v>
      </c>
      <c r="BD125" s="31">
        <f t="shared" si="51"/>
        <v>-12.15</v>
      </c>
      <c r="BE125" s="31">
        <f t="shared" si="51"/>
        <v>-13.29</v>
      </c>
      <c r="BF125" s="31">
        <f t="shared" si="51"/>
        <v>-12.43</v>
      </c>
      <c r="BG125" s="31">
        <f t="shared" si="51"/>
        <v>0</v>
      </c>
      <c r="BH125" s="31">
        <f t="shared" si="51"/>
        <v>0</v>
      </c>
      <c r="BI125" s="31">
        <f t="shared" si="51"/>
        <v>0</v>
      </c>
      <c r="BJ125" s="31">
        <f t="shared" si="57"/>
        <v>-0.96</v>
      </c>
      <c r="BK125" s="31">
        <f t="shared" si="57"/>
        <v>-0.43</v>
      </c>
      <c r="BL125" s="31">
        <f t="shared" si="57"/>
        <v>-13.22</v>
      </c>
      <c r="BM125" s="6">
        <f t="shared" ca="1" si="68"/>
        <v>-2.75E-2</v>
      </c>
      <c r="BN125" s="6">
        <f t="shared" ca="1" si="68"/>
        <v>-2.75E-2</v>
      </c>
      <c r="BO125" s="6">
        <f t="shared" ca="1" si="68"/>
        <v>-2.75E-2</v>
      </c>
      <c r="BP125" s="6">
        <f t="shared" ca="1" si="68"/>
        <v>-2.75E-2</v>
      </c>
      <c r="BQ125" s="6">
        <f t="shared" ca="1" si="68"/>
        <v>-2.75E-2</v>
      </c>
      <c r="BR125" s="6">
        <f t="shared" ca="1" si="68"/>
        <v>-2.75E-2</v>
      </c>
      <c r="BS125" s="6">
        <f t="shared" ca="1" si="68"/>
        <v>-2.75E-2</v>
      </c>
      <c r="BT125" s="6">
        <f t="shared" ca="1" si="68"/>
        <v>-2.75E-2</v>
      </c>
      <c r="BU125" s="6">
        <f t="shared" ca="1" si="68"/>
        <v>-2.75E-2</v>
      </c>
      <c r="BV125" s="6">
        <f t="shared" ca="1" si="68"/>
        <v>-2.75E-2</v>
      </c>
      <c r="BW125" s="6">
        <f t="shared" ca="1" si="68"/>
        <v>-2.75E-2</v>
      </c>
      <c r="BX125" s="6">
        <f t="shared" ca="1" si="68"/>
        <v>-2.75E-2</v>
      </c>
      <c r="BY125" s="31">
        <f t="shared" ca="1" si="61"/>
        <v>-747.32</v>
      </c>
      <c r="BZ125" s="31">
        <f t="shared" ca="1" si="61"/>
        <v>-2150.64</v>
      </c>
      <c r="CA125" s="31">
        <f t="shared" ca="1" si="61"/>
        <v>-1178.4000000000001</v>
      </c>
      <c r="CB125" s="31">
        <f t="shared" ca="1" si="58"/>
        <v>-835.08</v>
      </c>
      <c r="CC125" s="31">
        <f t="shared" ca="1" si="58"/>
        <v>-913.63</v>
      </c>
      <c r="CD125" s="31">
        <f t="shared" ca="1" si="58"/>
        <v>-854.44</v>
      </c>
      <c r="CE125" s="31">
        <f t="shared" ca="1" si="58"/>
        <v>-179.11</v>
      </c>
      <c r="CF125" s="31">
        <f t="shared" ca="1" si="58"/>
        <v>-62.88</v>
      </c>
      <c r="CG125" s="31">
        <f t="shared" ca="1" si="58"/>
        <v>-3.85</v>
      </c>
      <c r="CH125" s="31">
        <f t="shared" ca="1" si="58"/>
        <v>-21.93</v>
      </c>
      <c r="CI125" s="31">
        <f t="shared" ca="1" si="58"/>
        <v>-9.9</v>
      </c>
      <c r="CJ125" s="31">
        <f t="shared" ca="1" si="58"/>
        <v>-302.99</v>
      </c>
      <c r="CK125" s="32">
        <f t="shared" ca="1" si="54"/>
        <v>67.94</v>
      </c>
      <c r="CL125" s="32">
        <f t="shared" ca="1" si="54"/>
        <v>195.51</v>
      </c>
      <c r="CM125" s="32">
        <f t="shared" ca="1" si="54"/>
        <v>107.13</v>
      </c>
      <c r="CN125" s="32">
        <f t="shared" ca="1" si="52"/>
        <v>75.92</v>
      </c>
      <c r="CO125" s="32">
        <f t="shared" ca="1" si="52"/>
        <v>83.06</v>
      </c>
      <c r="CP125" s="32">
        <f t="shared" ca="1" si="52"/>
        <v>77.680000000000007</v>
      </c>
      <c r="CQ125" s="32">
        <f t="shared" ca="1" si="52"/>
        <v>16.28</v>
      </c>
      <c r="CR125" s="32">
        <f t="shared" ca="1" si="52"/>
        <v>5.72</v>
      </c>
      <c r="CS125" s="32">
        <f t="shared" ca="1" si="52"/>
        <v>0.35</v>
      </c>
      <c r="CT125" s="32">
        <f t="shared" ca="1" si="59"/>
        <v>1.99</v>
      </c>
      <c r="CU125" s="32">
        <f t="shared" ca="1" si="59"/>
        <v>0.9</v>
      </c>
      <c r="CV125" s="32">
        <f t="shared" ca="1" si="59"/>
        <v>27.54</v>
      </c>
      <c r="CW125" s="31">
        <f t="shared" ca="1" si="50"/>
        <v>-475.57000000000016</v>
      </c>
      <c r="CX125" s="31">
        <f t="shared" ca="1" si="50"/>
        <v>-1368.5899999999997</v>
      </c>
      <c r="CY125" s="31">
        <f t="shared" ca="1" si="50"/>
        <v>-749.88</v>
      </c>
      <c r="CZ125" s="31">
        <f t="shared" ca="1" si="50"/>
        <v>-528.37000000000012</v>
      </c>
      <c r="DA125" s="31">
        <f t="shared" ca="1" si="50"/>
        <v>-578.06999999999994</v>
      </c>
      <c r="DB125" s="31">
        <f t="shared" ca="1" si="50"/>
        <v>-540.62</v>
      </c>
      <c r="DC125" s="31">
        <f t="shared" ca="1" si="50"/>
        <v>-115.94000000000001</v>
      </c>
      <c r="DD125" s="31">
        <f t="shared" ca="1" si="50"/>
        <v>-40.700000000000003</v>
      </c>
      <c r="DE125" s="31">
        <f t="shared" ca="1" si="50"/>
        <v>-2.4900000000000002</v>
      </c>
      <c r="DF125" s="31">
        <f t="shared" ca="1" si="60"/>
        <v>-13.240000000000002</v>
      </c>
      <c r="DG125" s="31">
        <f t="shared" ca="1" si="60"/>
        <v>-5.98</v>
      </c>
      <c r="DH125" s="31">
        <f t="shared" ca="1" si="60"/>
        <v>-182.9</v>
      </c>
      <c r="DI125" s="32">
        <f t="shared" ca="1" si="65"/>
        <v>-23.78</v>
      </c>
      <c r="DJ125" s="32">
        <f t="shared" ca="1" si="65"/>
        <v>-68.430000000000007</v>
      </c>
      <c r="DK125" s="32">
        <f t="shared" ca="1" si="65"/>
        <v>-37.49</v>
      </c>
      <c r="DL125" s="32">
        <f t="shared" ca="1" si="62"/>
        <v>-26.42</v>
      </c>
      <c r="DM125" s="32">
        <f t="shared" ca="1" si="62"/>
        <v>-28.9</v>
      </c>
      <c r="DN125" s="32">
        <f t="shared" ca="1" si="62"/>
        <v>-27.03</v>
      </c>
      <c r="DO125" s="32">
        <f t="shared" ca="1" si="46"/>
        <v>-5.8</v>
      </c>
      <c r="DP125" s="32">
        <f t="shared" ca="1" si="46"/>
        <v>-2.04</v>
      </c>
      <c r="DQ125" s="32">
        <f t="shared" ca="1" si="46"/>
        <v>-0.12</v>
      </c>
      <c r="DR125" s="32">
        <f t="shared" ca="1" si="46"/>
        <v>-0.66</v>
      </c>
      <c r="DS125" s="32">
        <f t="shared" ca="1" si="46"/>
        <v>-0.3</v>
      </c>
      <c r="DT125" s="32">
        <f t="shared" ca="1" si="46"/>
        <v>-9.15</v>
      </c>
      <c r="DU125" s="31">
        <f t="shared" ca="1" si="66"/>
        <v>-153.21</v>
      </c>
      <c r="DV125" s="31">
        <f t="shared" ca="1" si="66"/>
        <v>-437.72</v>
      </c>
      <c r="DW125" s="31">
        <f t="shared" ca="1" si="66"/>
        <v>-238.26</v>
      </c>
      <c r="DX125" s="31">
        <f t="shared" ca="1" si="63"/>
        <v>-166.87</v>
      </c>
      <c r="DY125" s="31">
        <f t="shared" ca="1" si="63"/>
        <v>-181.61</v>
      </c>
      <c r="DZ125" s="31">
        <f t="shared" ca="1" si="63"/>
        <v>-168.93</v>
      </c>
      <c r="EA125" s="31">
        <f t="shared" ca="1" si="47"/>
        <v>-36.04</v>
      </c>
      <c r="EB125" s="31">
        <f t="shared" ca="1" si="47"/>
        <v>-12.58</v>
      </c>
      <c r="EC125" s="31">
        <f t="shared" ca="1" si="47"/>
        <v>-0.77</v>
      </c>
      <c r="ED125" s="31">
        <f t="shared" ca="1" si="47"/>
        <v>-4.05</v>
      </c>
      <c r="EE125" s="31">
        <f t="shared" ca="1" si="47"/>
        <v>-1.82</v>
      </c>
      <c r="EF125" s="31">
        <f t="shared" ca="1" si="47"/>
        <v>-55.32</v>
      </c>
      <c r="EG125" s="32">
        <f t="shared" ca="1" si="67"/>
        <v>-652.56000000000017</v>
      </c>
      <c r="EH125" s="32">
        <f t="shared" ca="1" si="67"/>
        <v>-1874.7399999999998</v>
      </c>
      <c r="EI125" s="32">
        <f t="shared" ca="1" si="67"/>
        <v>-1025.6300000000001</v>
      </c>
      <c r="EJ125" s="32">
        <f t="shared" ca="1" si="64"/>
        <v>-721.66000000000008</v>
      </c>
      <c r="EK125" s="32">
        <f t="shared" ca="1" si="64"/>
        <v>-788.57999999999993</v>
      </c>
      <c r="EL125" s="32">
        <f t="shared" ca="1" si="64"/>
        <v>-736.57999999999993</v>
      </c>
      <c r="EM125" s="32">
        <f t="shared" ca="1" si="48"/>
        <v>-157.78</v>
      </c>
      <c r="EN125" s="32">
        <f t="shared" ca="1" si="48"/>
        <v>-55.32</v>
      </c>
      <c r="EO125" s="32">
        <f t="shared" ca="1" si="48"/>
        <v>-3.3800000000000003</v>
      </c>
      <c r="EP125" s="32">
        <f t="shared" ca="1" si="48"/>
        <v>-17.950000000000003</v>
      </c>
      <c r="EQ125" s="32">
        <f t="shared" ca="1" si="48"/>
        <v>-8.1</v>
      </c>
      <c r="ER125" s="32">
        <f t="shared" ca="1" si="48"/>
        <v>-247.37</v>
      </c>
    </row>
    <row r="126" spans="1:148">
      <c r="A126" t="s">
        <v>471</v>
      </c>
      <c r="B126" s="1" t="s">
        <v>97</v>
      </c>
      <c r="C126" t="str">
        <f t="shared" ca="1" si="40"/>
        <v>BCHIMP</v>
      </c>
      <c r="D126" t="str">
        <f t="shared" ca="1" si="41"/>
        <v>Alberta-BC Intertie - Import</v>
      </c>
      <c r="E126" s="51">
        <v>25433</v>
      </c>
      <c r="F126" s="51">
        <v>14571</v>
      </c>
      <c r="G126" s="51">
        <v>12678</v>
      </c>
      <c r="H126" s="51">
        <v>15548</v>
      </c>
      <c r="I126" s="51">
        <v>15855</v>
      </c>
      <c r="J126" s="51">
        <v>34822</v>
      </c>
      <c r="K126" s="51">
        <v>11114</v>
      </c>
      <c r="L126" s="51">
        <v>3420</v>
      </c>
      <c r="M126" s="51">
        <v>582</v>
      </c>
      <c r="N126" s="51">
        <v>400</v>
      </c>
      <c r="O126" s="51">
        <v>17654</v>
      </c>
      <c r="P126" s="51">
        <v>8533</v>
      </c>
      <c r="Q126" s="32">
        <v>2502103.52</v>
      </c>
      <c r="R126" s="32">
        <v>949774.85</v>
      </c>
      <c r="S126" s="32">
        <v>669224.41</v>
      </c>
      <c r="T126" s="32">
        <v>557069.26</v>
      </c>
      <c r="U126" s="32">
        <v>483176.18</v>
      </c>
      <c r="V126" s="32">
        <v>1267062.21</v>
      </c>
      <c r="W126" s="32">
        <v>594488.67000000004</v>
      </c>
      <c r="X126" s="32">
        <v>213256.27</v>
      </c>
      <c r="Y126" s="32">
        <v>158122.19</v>
      </c>
      <c r="Z126" s="32">
        <v>16793.25</v>
      </c>
      <c r="AA126" s="32">
        <v>1119603.98</v>
      </c>
      <c r="AB126" s="32">
        <v>552373.99</v>
      </c>
      <c r="AC126" s="2">
        <v>0.16</v>
      </c>
      <c r="AD126" s="2">
        <v>0.16</v>
      </c>
      <c r="AE126" s="2">
        <v>0.16</v>
      </c>
      <c r="AF126" s="2">
        <v>0.16</v>
      </c>
      <c r="AG126" s="2">
        <v>0.16</v>
      </c>
      <c r="AH126" s="2">
        <v>0.16</v>
      </c>
      <c r="AI126" s="2">
        <v>0.16</v>
      </c>
      <c r="AJ126" s="2">
        <v>0.16</v>
      </c>
      <c r="AK126" s="2">
        <v>0.16</v>
      </c>
      <c r="AL126" s="2">
        <v>0.16</v>
      </c>
      <c r="AM126" s="2">
        <v>0.16</v>
      </c>
      <c r="AN126" s="2">
        <v>0.16</v>
      </c>
      <c r="AO126" s="33">
        <v>4003.37</v>
      </c>
      <c r="AP126" s="33">
        <v>1519.64</v>
      </c>
      <c r="AQ126" s="33">
        <v>1070.76</v>
      </c>
      <c r="AR126" s="33">
        <v>891.31</v>
      </c>
      <c r="AS126" s="33">
        <v>773.08</v>
      </c>
      <c r="AT126" s="33">
        <v>2027.3</v>
      </c>
      <c r="AU126" s="33">
        <v>951.18</v>
      </c>
      <c r="AV126" s="33">
        <v>341.21</v>
      </c>
      <c r="AW126" s="33">
        <v>253</v>
      </c>
      <c r="AX126" s="33">
        <v>26.87</v>
      </c>
      <c r="AY126" s="33">
        <v>1791.37</v>
      </c>
      <c r="AZ126" s="33">
        <v>883.8</v>
      </c>
      <c r="BA126" s="31">
        <f t="shared" si="53"/>
        <v>-750.63</v>
      </c>
      <c r="BB126" s="31">
        <f t="shared" si="53"/>
        <v>-284.93</v>
      </c>
      <c r="BC126" s="31">
        <f t="shared" si="53"/>
        <v>-200.77</v>
      </c>
      <c r="BD126" s="31">
        <f t="shared" si="51"/>
        <v>-222.83</v>
      </c>
      <c r="BE126" s="31">
        <f t="shared" si="51"/>
        <v>-193.27</v>
      </c>
      <c r="BF126" s="31">
        <f t="shared" si="51"/>
        <v>-506.82</v>
      </c>
      <c r="BG126" s="31">
        <f t="shared" si="51"/>
        <v>0</v>
      </c>
      <c r="BH126" s="31">
        <f t="shared" si="51"/>
        <v>0</v>
      </c>
      <c r="BI126" s="31">
        <f t="shared" si="51"/>
        <v>0</v>
      </c>
      <c r="BJ126" s="31">
        <f t="shared" si="57"/>
        <v>-20.149999999999999</v>
      </c>
      <c r="BK126" s="31">
        <f t="shared" si="57"/>
        <v>-1343.52</v>
      </c>
      <c r="BL126" s="31">
        <f t="shared" si="57"/>
        <v>-662.85</v>
      </c>
      <c r="BM126" s="6">
        <f t="shared" ca="1" si="68"/>
        <v>-1.5900000000000001E-2</v>
      </c>
      <c r="BN126" s="6">
        <f t="shared" ca="1" si="68"/>
        <v>-1.5900000000000001E-2</v>
      </c>
      <c r="BO126" s="6">
        <f t="shared" ca="1" si="68"/>
        <v>-1.5900000000000001E-2</v>
      </c>
      <c r="BP126" s="6">
        <f t="shared" ca="1" si="68"/>
        <v>-1.5900000000000001E-2</v>
      </c>
      <c r="BQ126" s="6">
        <f t="shared" ca="1" si="68"/>
        <v>-1.5900000000000001E-2</v>
      </c>
      <c r="BR126" s="6">
        <f t="shared" ca="1" si="68"/>
        <v>-1.5900000000000001E-2</v>
      </c>
      <c r="BS126" s="6">
        <f t="shared" ca="1" si="68"/>
        <v>-1.5900000000000001E-2</v>
      </c>
      <c r="BT126" s="6">
        <f t="shared" ca="1" si="68"/>
        <v>-1.5900000000000001E-2</v>
      </c>
      <c r="BU126" s="6">
        <f t="shared" ca="1" si="68"/>
        <v>-1.5900000000000001E-2</v>
      </c>
      <c r="BV126" s="6">
        <f t="shared" ca="1" si="68"/>
        <v>-1.5900000000000001E-2</v>
      </c>
      <c r="BW126" s="6">
        <f t="shared" ca="1" si="68"/>
        <v>-1.5900000000000001E-2</v>
      </c>
      <c r="BX126" s="6">
        <f t="shared" ca="1" si="68"/>
        <v>-1.5900000000000001E-2</v>
      </c>
      <c r="BY126" s="31">
        <f t="shared" ca="1" si="61"/>
        <v>-39783.449999999997</v>
      </c>
      <c r="BZ126" s="31">
        <f t="shared" ca="1" si="61"/>
        <v>-15101.42</v>
      </c>
      <c r="CA126" s="31">
        <f t="shared" ca="1" si="61"/>
        <v>-10640.67</v>
      </c>
      <c r="CB126" s="31">
        <f t="shared" ca="1" si="58"/>
        <v>-8857.4</v>
      </c>
      <c r="CC126" s="31">
        <f t="shared" ca="1" si="58"/>
        <v>-7682.5</v>
      </c>
      <c r="CD126" s="31">
        <f t="shared" ca="1" si="58"/>
        <v>-20146.29</v>
      </c>
      <c r="CE126" s="31">
        <f t="shared" ca="1" si="58"/>
        <v>-9452.3700000000008</v>
      </c>
      <c r="CF126" s="31">
        <f t="shared" ca="1" si="58"/>
        <v>-3390.77</v>
      </c>
      <c r="CG126" s="31">
        <f t="shared" ca="1" si="58"/>
        <v>-2514.14</v>
      </c>
      <c r="CH126" s="31">
        <f t="shared" ca="1" si="58"/>
        <v>-267.01</v>
      </c>
      <c r="CI126" s="31">
        <f t="shared" ca="1" si="58"/>
        <v>-17801.7</v>
      </c>
      <c r="CJ126" s="31">
        <f t="shared" ca="1" si="58"/>
        <v>-8782.75</v>
      </c>
      <c r="CK126" s="32">
        <f t="shared" ca="1" si="54"/>
        <v>6255.26</v>
      </c>
      <c r="CL126" s="32">
        <f t="shared" ca="1" si="54"/>
        <v>2374.44</v>
      </c>
      <c r="CM126" s="32">
        <f t="shared" ca="1" si="54"/>
        <v>1673.06</v>
      </c>
      <c r="CN126" s="32">
        <f t="shared" ca="1" si="52"/>
        <v>1392.67</v>
      </c>
      <c r="CO126" s="32">
        <f t="shared" ca="1" si="52"/>
        <v>1207.94</v>
      </c>
      <c r="CP126" s="32">
        <f t="shared" ca="1" si="52"/>
        <v>3167.66</v>
      </c>
      <c r="CQ126" s="32">
        <f t="shared" ca="1" si="52"/>
        <v>1486.22</v>
      </c>
      <c r="CR126" s="32">
        <f t="shared" ca="1" si="52"/>
        <v>533.14</v>
      </c>
      <c r="CS126" s="32">
        <f t="shared" ca="1" si="52"/>
        <v>395.31</v>
      </c>
      <c r="CT126" s="32">
        <f t="shared" ca="1" si="59"/>
        <v>41.98</v>
      </c>
      <c r="CU126" s="32">
        <f t="shared" ca="1" si="59"/>
        <v>2799.01</v>
      </c>
      <c r="CV126" s="32">
        <f t="shared" ca="1" si="59"/>
        <v>1380.93</v>
      </c>
      <c r="CW126" s="31">
        <f t="shared" ca="1" si="50"/>
        <v>-36780.93</v>
      </c>
      <c r="CX126" s="31">
        <f t="shared" ca="1" si="50"/>
        <v>-13961.689999999999</v>
      </c>
      <c r="CY126" s="31">
        <f t="shared" ca="1" si="50"/>
        <v>-9837.6</v>
      </c>
      <c r="CZ126" s="31">
        <f t="shared" ca="1" si="50"/>
        <v>-8133.2099999999991</v>
      </c>
      <c r="DA126" s="31">
        <f t="shared" ca="1" si="50"/>
        <v>-7054.369999999999</v>
      </c>
      <c r="DB126" s="31">
        <f t="shared" ca="1" si="50"/>
        <v>-18499.11</v>
      </c>
      <c r="DC126" s="31">
        <f t="shared" ca="1" si="50"/>
        <v>-8917.33</v>
      </c>
      <c r="DD126" s="31">
        <f t="shared" ca="1" si="50"/>
        <v>-3198.84</v>
      </c>
      <c r="DE126" s="31">
        <f t="shared" ca="1" si="50"/>
        <v>-2371.83</v>
      </c>
      <c r="DF126" s="31">
        <f t="shared" ca="1" si="60"/>
        <v>-231.75</v>
      </c>
      <c r="DG126" s="31">
        <f t="shared" ca="1" si="60"/>
        <v>-15450.54</v>
      </c>
      <c r="DH126" s="31">
        <f t="shared" ca="1" si="60"/>
        <v>-7622.7699999999986</v>
      </c>
      <c r="DI126" s="32">
        <f t="shared" ca="1" si="65"/>
        <v>-1839.05</v>
      </c>
      <c r="DJ126" s="32">
        <f t="shared" ca="1" si="65"/>
        <v>-698.08</v>
      </c>
      <c r="DK126" s="32">
        <f t="shared" ca="1" si="65"/>
        <v>-491.88</v>
      </c>
      <c r="DL126" s="32">
        <f t="shared" ca="1" si="62"/>
        <v>-406.66</v>
      </c>
      <c r="DM126" s="32">
        <f t="shared" ca="1" si="62"/>
        <v>-352.72</v>
      </c>
      <c r="DN126" s="32">
        <f t="shared" ca="1" si="62"/>
        <v>-924.96</v>
      </c>
      <c r="DO126" s="32">
        <f t="shared" ca="1" si="46"/>
        <v>-445.87</v>
      </c>
      <c r="DP126" s="32">
        <f t="shared" ca="1" si="46"/>
        <v>-159.94</v>
      </c>
      <c r="DQ126" s="32">
        <f t="shared" ca="1" si="46"/>
        <v>-118.59</v>
      </c>
      <c r="DR126" s="32">
        <f t="shared" ca="1" si="46"/>
        <v>-11.59</v>
      </c>
      <c r="DS126" s="32">
        <f t="shared" ca="1" si="46"/>
        <v>-772.53</v>
      </c>
      <c r="DT126" s="32">
        <f t="shared" ca="1" si="46"/>
        <v>-381.14</v>
      </c>
      <c r="DU126" s="31">
        <f t="shared" ca="1" si="66"/>
        <v>-11849.72</v>
      </c>
      <c r="DV126" s="31">
        <f t="shared" ca="1" si="66"/>
        <v>-4465.43</v>
      </c>
      <c r="DW126" s="31">
        <f t="shared" ca="1" si="66"/>
        <v>-3125.65</v>
      </c>
      <c r="DX126" s="31">
        <f t="shared" ca="1" si="63"/>
        <v>-2568.58</v>
      </c>
      <c r="DY126" s="31">
        <f t="shared" ca="1" si="63"/>
        <v>-2216.27</v>
      </c>
      <c r="DZ126" s="31">
        <f t="shared" ca="1" si="63"/>
        <v>-5780.45</v>
      </c>
      <c r="EA126" s="31">
        <f t="shared" ca="1" si="47"/>
        <v>-2771.75</v>
      </c>
      <c r="EB126" s="31">
        <f t="shared" ca="1" si="47"/>
        <v>-988.85</v>
      </c>
      <c r="EC126" s="31">
        <f t="shared" ca="1" si="47"/>
        <v>-729.17</v>
      </c>
      <c r="ED126" s="31">
        <f t="shared" ca="1" si="47"/>
        <v>-70.87</v>
      </c>
      <c r="EE126" s="31">
        <f t="shared" ca="1" si="47"/>
        <v>-4698.32</v>
      </c>
      <c r="EF126" s="31">
        <f t="shared" ca="1" si="47"/>
        <v>-2305.46</v>
      </c>
      <c r="EG126" s="32">
        <f t="shared" ca="1" si="67"/>
        <v>-50469.700000000004</v>
      </c>
      <c r="EH126" s="32">
        <f t="shared" ca="1" si="67"/>
        <v>-19125.199999999997</v>
      </c>
      <c r="EI126" s="32">
        <f t="shared" ca="1" si="67"/>
        <v>-13455.13</v>
      </c>
      <c r="EJ126" s="32">
        <f t="shared" ca="1" si="64"/>
        <v>-11108.449999999999</v>
      </c>
      <c r="EK126" s="32">
        <f t="shared" ca="1" si="64"/>
        <v>-9623.3599999999988</v>
      </c>
      <c r="EL126" s="32">
        <f t="shared" ca="1" si="64"/>
        <v>-25204.52</v>
      </c>
      <c r="EM126" s="32">
        <f t="shared" ca="1" si="48"/>
        <v>-12134.95</v>
      </c>
      <c r="EN126" s="32">
        <f t="shared" ca="1" si="48"/>
        <v>-4347.63</v>
      </c>
      <c r="EO126" s="32">
        <f t="shared" ca="1" si="48"/>
        <v>-3219.59</v>
      </c>
      <c r="EP126" s="32">
        <f t="shared" ca="1" si="48"/>
        <v>-314.21000000000004</v>
      </c>
      <c r="EQ126" s="32">
        <f t="shared" ca="1" si="48"/>
        <v>-20921.39</v>
      </c>
      <c r="ER126" s="32">
        <f t="shared" ca="1" si="48"/>
        <v>-10309.369999999999</v>
      </c>
    </row>
    <row r="127" spans="1:148">
      <c r="A127" t="s">
        <v>436</v>
      </c>
      <c r="B127" s="1" t="s">
        <v>133</v>
      </c>
      <c r="C127" t="str">
        <f t="shared" ca="1" si="40"/>
        <v>SPR</v>
      </c>
      <c r="D127" t="str">
        <f t="shared" ca="1" si="41"/>
        <v>Spray Hydro Facility</v>
      </c>
      <c r="E127" s="51">
        <v>22681.195899999999</v>
      </c>
      <c r="F127" s="51">
        <v>19902.652300000002</v>
      </c>
      <c r="G127" s="51">
        <v>21294.726200000001</v>
      </c>
      <c r="H127" s="51">
        <v>17347.0321</v>
      </c>
      <c r="I127" s="51">
        <v>11462.376200000001</v>
      </c>
      <c r="J127" s="51">
        <v>18081.423299999999</v>
      </c>
      <c r="K127" s="51">
        <v>9989.8914000000004</v>
      </c>
      <c r="L127" s="51">
        <v>8715.5599473000002</v>
      </c>
      <c r="M127" s="51">
        <v>14402.331705799999</v>
      </c>
      <c r="N127" s="51">
        <v>13282.521639299999</v>
      </c>
      <c r="O127" s="51">
        <v>15217.979920100001</v>
      </c>
      <c r="P127" s="51">
        <v>20272.295335399998</v>
      </c>
      <c r="Q127" s="32">
        <v>2632616.8199999998</v>
      </c>
      <c r="R127" s="32">
        <v>1131850.03</v>
      </c>
      <c r="S127" s="32">
        <v>1066366.3600000001</v>
      </c>
      <c r="T127" s="32">
        <v>695859.75</v>
      </c>
      <c r="U127" s="32">
        <v>386612.99</v>
      </c>
      <c r="V127" s="32">
        <v>694710.48</v>
      </c>
      <c r="W127" s="32">
        <v>481334.78</v>
      </c>
      <c r="X127" s="32">
        <v>425227.98</v>
      </c>
      <c r="Y127" s="32">
        <v>1763097.91</v>
      </c>
      <c r="Z127" s="32">
        <v>537544.6</v>
      </c>
      <c r="AA127" s="32">
        <v>1017817.01</v>
      </c>
      <c r="AB127" s="32">
        <v>1372996.14</v>
      </c>
      <c r="AC127" s="2">
        <v>-1.58</v>
      </c>
      <c r="AD127" s="2">
        <v>-1.58</v>
      </c>
      <c r="AE127" s="2">
        <v>-1.58</v>
      </c>
      <c r="AF127" s="2">
        <v>-1.58</v>
      </c>
      <c r="AG127" s="2">
        <v>-1.58</v>
      </c>
      <c r="AH127" s="2">
        <v>-1.58</v>
      </c>
      <c r="AI127" s="2">
        <v>-1.58</v>
      </c>
      <c r="AJ127" s="2">
        <v>-1.58</v>
      </c>
      <c r="AK127" s="2">
        <v>-1.58</v>
      </c>
      <c r="AL127" s="2">
        <v>-1.58</v>
      </c>
      <c r="AM127" s="2">
        <v>-1.58</v>
      </c>
      <c r="AN127" s="2">
        <v>-1.58</v>
      </c>
      <c r="AO127" s="33">
        <v>-41595.35</v>
      </c>
      <c r="AP127" s="33">
        <v>-17883.23</v>
      </c>
      <c r="AQ127" s="33">
        <v>-16848.59</v>
      </c>
      <c r="AR127" s="33">
        <v>-10994.58</v>
      </c>
      <c r="AS127" s="33">
        <v>-6108.49</v>
      </c>
      <c r="AT127" s="33">
        <v>-10976.43</v>
      </c>
      <c r="AU127" s="33">
        <v>-7605.09</v>
      </c>
      <c r="AV127" s="33">
        <v>-6718.6</v>
      </c>
      <c r="AW127" s="33">
        <v>-27856.95</v>
      </c>
      <c r="AX127" s="33">
        <v>-8493.2000000000007</v>
      </c>
      <c r="AY127" s="33">
        <v>-16081.51</v>
      </c>
      <c r="AZ127" s="33">
        <v>-21693.34</v>
      </c>
      <c r="BA127" s="31">
        <f t="shared" si="53"/>
        <v>-789.79</v>
      </c>
      <c r="BB127" s="31">
        <f t="shared" si="53"/>
        <v>-339.56</v>
      </c>
      <c r="BC127" s="31">
        <f t="shared" si="53"/>
        <v>-319.91000000000003</v>
      </c>
      <c r="BD127" s="31">
        <f t="shared" si="51"/>
        <v>-278.33999999999997</v>
      </c>
      <c r="BE127" s="31">
        <f t="shared" si="51"/>
        <v>-154.65</v>
      </c>
      <c r="BF127" s="31">
        <f t="shared" si="51"/>
        <v>-277.88</v>
      </c>
      <c r="BG127" s="31">
        <f t="shared" si="51"/>
        <v>0</v>
      </c>
      <c r="BH127" s="31">
        <f t="shared" si="51"/>
        <v>0</v>
      </c>
      <c r="BI127" s="31">
        <f t="shared" si="51"/>
        <v>0</v>
      </c>
      <c r="BJ127" s="31">
        <f t="shared" si="57"/>
        <v>-645.04999999999995</v>
      </c>
      <c r="BK127" s="31">
        <f t="shared" si="57"/>
        <v>-1221.3800000000001</v>
      </c>
      <c r="BL127" s="31">
        <f t="shared" si="57"/>
        <v>-1647.6</v>
      </c>
      <c r="BM127" s="6">
        <f t="shared" ca="1" si="68"/>
        <v>-5.5E-2</v>
      </c>
      <c r="BN127" s="6">
        <f t="shared" ca="1" si="68"/>
        <v>-5.5E-2</v>
      </c>
      <c r="BO127" s="6">
        <f t="shared" ca="1" si="68"/>
        <v>-5.5E-2</v>
      </c>
      <c r="BP127" s="6">
        <f t="shared" ca="1" si="68"/>
        <v>-5.5E-2</v>
      </c>
      <c r="BQ127" s="6">
        <f t="shared" ca="1" si="68"/>
        <v>-5.5E-2</v>
      </c>
      <c r="BR127" s="6">
        <f t="shared" ca="1" si="68"/>
        <v>-5.5E-2</v>
      </c>
      <c r="BS127" s="6">
        <f t="shared" ca="1" si="68"/>
        <v>-5.5E-2</v>
      </c>
      <c r="BT127" s="6">
        <f t="shared" ca="1" si="68"/>
        <v>-5.5E-2</v>
      </c>
      <c r="BU127" s="6">
        <f t="shared" ca="1" si="68"/>
        <v>-5.5E-2</v>
      </c>
      <c r="BV127" s="6">
        <f t="shared" ca="1" si="68"/>
        <v>-5.5E-2</v>
      </c>
      <c r="BW127" s="6">
        <f t="shared" ca="1" si="68"/>
        <v>-5.5E-2</v>
      </c>
      <c r="BX127" s="6">
        <f t="shared" ca="1" si="68"/>
        <v>-5.5E-2</v>
      </c>
      <c r="BY127" s="31">
        <f t="shared" ca="1" si="61"/>
        <v>-144793.93</v>
      </c>
      <c r="BZ127" s="31">
        <f t="shared" ca="1" si="61"/>
        <v>-62251.75</v>
      </c>
      <c r="CA127" s="31">
        <f t="shared" ca="1" si="61"/>
        <v>-58650.15</v>
      </c>
      <c r="CB127" s="31">
        <f t="shared" ca="1" si="58"/>
        <v>-38272.29</v>
      </c>
      <c r="CC127" s="31">
        <f t="shared" ca="1" si="58"/>
        <v>-21263.71</v>
      </c>
      <c r="CD127" s="31">
        <f t="shared" ca="1" si="58"/>
        <v>-38209.08</v>
      </c>
      <c r="CE127" s="31">
        <f t="shared" ca="1" si="58"/>
        <v>-26473.41</v>
      </c>
      <c r="CF127" s="31">
        <f t="shared" ca="1" si="58"/>
        <v>-23387.54</v>
      </c>
      <c r="CG127" s="31">
        <f t="shared" ca="1" si="58"/>
        <v>-96970.39</v>
      </c>
      <c r="CH127" s="31">
        <f t="shared" ca="1" si="58"/>
        <v>-29564.95</v>
      </c>
      <c r="CI127" s="31">
        <f t="shared" ca="1" si="58"/>
        <v>-55979.94</v>
      </c>
      <c r="CJ127" s="31">
        <f t="shared" ca="1" si="58"/>
        <v>-75514.789999999994</v>
      </c>
      <c r="CK127" s="32">
        <f t="shared" ca="1" si="54"/>
        <v>6581.54</v>
      </c>
      <c r="CL127" s="32">
        <f t="shared" ca="1" si="54"/>
        <v>2829.63</v>
      </c>
      <c r="CM127" s="32">
        <f t="shared" ca="1" si="54"/>
        <v>2665.92</v>
      </c>
      <c r="CN127" s="32">
        <f t="shared" ca="1" si="52"/>
        <v>1739.65</v>
      </c>
      <c r="CO127" s="32">
        <f t="shared" ca="1" si="52"/>
        <v>966.53</v>
      </c>
      <c r="CP127" s="32">
        <f t="shared" ca="1" si="52"/>
        <v>1736.78</v>
      </c>
      <c r="CQ127" s="32">
        <f t="shared" ca="1" si="52"/>
        <v>1203.3399999999999</v>
      </c>
      <c r="CR127" s="32">
        <f t="shared" ca="1" si="52"/>
        <v>1063.07</v>
      </c>
      <c r="CS127" s="32">
        <f t="shared" ca="1" si="52"/>
        <v>4407.74</v>
      </c>
      <c r="CT127" s="32">
        <f t="shared" ca="1" si="59"/>
        <v>1343.86</v>
      </c>
      <c r="CU127" s="32">
        <f t="shared" ca="1" si="59"/>
        <v>2544.54</v>
      </c>
      <c r="CV127" s="32">
        <f t="shared" ca="1" si="59"/>
        <v>3432.49</v>
      </c>
      <c r="CW127" s="31">
        <f t="shared" ca="1" si="50"/>
        <v>-95827.249999999985</v>
      </c>
      <c r="CX127" s="31">
        <f t="shared" ca="1" si="50"/>
        <v>-41199.33</v>
      </c>
      <c r="CY127" s="31">
        <f t="shared" ca="1" si="50"/>
        <v>-38815.729999999996</v>
      </c>
      <c r="CZ127" s="31">
        <f t="shared" ca="1" si="50"/>
        <v>-25259.719999999998</v>
      </c>
      <c r="DA127" s="31">
        <f t="shared" ca="1" si="50"/>
        <v>-14034.04</v>
      </c>
      <c r="DB127" s="31">
        <f t="shared" ca="1" si="50"/>
        <v>-25217.99</v>
      </c>
      <c r="DC127" s="31">
        <f t="shared" ca="1" si="50"/>
        <v>-17664.98</v>
      </c>
      <c r="DD127" s="31">
        <f t="shared" ca="1" si="50"/>
        <v>-15605.87</v>
      </c>
      <c r="DE127" s="31">
        <f t="shared" ca="1" si="50"/>
        <v>-64705.7</v>
      </c>
      <c r="DF127" s="31">
        <f t="shared" ca="1" si="60"/>
        <v>-19082.84</v>
      </c>
      <c r="DG127" s="31">
        <f t="shared" ca="1" si="60"/>
        <v>-36132.51</v>
      </c>
      <c r="DH127" s="31">
        <f t="shared" ca="1" si="60"/>
        <v>-48741.359999999993</v>
      </c>
      <c r="DI127" s="32">
        <f t="shared" ca="1" si="65"/>
        <v>-4791.3599999999997</v>
      </c>
      <c r="DJ127" s="32">
        <f t="shared" ca="1" si="65"/>
        <v>-2059.9699999999998</v>
      </c>
      <c r="DK127" s="32">
        <f t="shared" ca="1" si="65"/>
        <v>-1940.79</v>
      </c>
      <c r="DL127" s="32">
        <f t="shared" ca="1" si="62"/>
        <v>-1262.99</v>
      </c>
      <c r="DM127" s="32">
        <f t="shared" ca="1" si="62"/>
        <v>-701.7</v>
      </c>
      <c r="DN127" s="32">
        <f t="shared" ca="1" si="62"/>
        <v>-1260.9000000000001</v>
      </c>
      <c r="DO127" s="32">
        <f t="shared" ca="1" si="46"/>
        <v>-883.25</v>
      </c>
      <c r="DP127" s="32">
        <f t="shared" ca="1" si="46"/>
        <v>-780.29</v>
      </c>
      <c r="DQ127" s="32">
        <f t="shared" ca="1" si="46"/>
        <v>-3235.29</v>
      </c>
      <c r="DR127" s="32">
        <f t="shared" ca="1" si="46"/>
        <v>-954.14</v>
      </c>
      <c r="DS127" s="32">
        <f t="shared" ca="1" si="46"/>
        <v>-1806.63</v>
      </c>
      <c r="DT127" s="32">
        <f t="shared" ca="1" si="46"/>
        <v>-2437.0700000000002</v>
      </c>
      <c r="DU127" s="31">
        <f t="shared" ca="1" si="66"/>
        <v>-30872.68</v>
      </c>
      <c r="DV127" s="31">
        <f t="shared" ca="1" si="66"/>
        <v>-13176.97</v>
      </c>
      <c r="DW127" s="31">
        <f t="shared" ca="1" si="66"/>
        <v>-12332.73</v>
      </c>
      <c r="DX127" s="31">
        <f t="shared" ca="1" si="63"/>
        <v>-7977.37</v>
      </c>
      <c r="DY127" s="31">
        <f t="shared" ca="1" si="63"/>
        <v>-4409.08</v>
      </c>
      <c r="DZ127" s="31">
        <f t="shared" ca="1" si="63"/>
        <v>-7879.9</v>
      </c>
      <c r="EA127" s="31">
        <f t="shared" ca="1" si="47"/>
        <v>-5490.77</v>
      </c>
      <c r="EB127" s="31">
        <f t="shared" ca="1" si="47"/>
        <v>-4824.2299999999996</v>
      </c>
      <c r="EC127" s="31">
        <f t="shared" ca="1" si="47"/>
        <v>-19892.5</v>
      </c>
      <c r="ED127" s="31">
        <f t="shared" ca="1" si="47"/>
        <v>-5835.28</v>
      </c>
      <c r="EE127" s="31">
        <f t="shared" ca="1" si="47"/>
        <v>-10987.46</v>
      </c>
      <c r="EF127" s="31">
        <f t="shared" ca="1" si="47"/>
        <v>-14741.54</v>
      </c>
      <c r="EG127" s="32">
        <f t="shared" ca="1" si="67"/>
        <v>-131491.28999999998</v>
      </c>
      <c r="EH127" s="32">
        <f t="shared" ca="1" si="67"/>
        <v>-56436.270000000004</v>
      </c>
      <c r="EI127" s="32">
        <f t="shared" ca="1" si="67"/>
        <v>-53089.25</v>
      </c>
      <c r="EJ127" s="32">
        <f t="shared" ca="1" si="64"/>
        <v>-34500.080000000002</v>
      </c>
      <c r="EK127" s="32">
        <f t="shared" ca="1" si="64"/>
        <v>-19144.82</v>
      </c>
      <c r="EL127" s="32">
        <f t="shared" ca="1" si="64"/>
        <v>-34358.79</v>
      </c>
      <c r="EM127" s="32">
        <f t="shared" ca="1" si="48"/>
        <v>-24039</v>
      </c>
      <c r="EN127" s="32">
        <f t="shared" ca="1" si="48"/>
        <v>-21210.39</v>
      </c>
      <c r="EO127" s="32">
        <f t="shared" ca="1" si="48"/>
        <v>-87833.489999999991</v>
      </c>
      <c r="EP127" s="32">
        <f t="shared" ca="1" si="48"/>
        <v>-25872.26</v>
      </c>
      <c r="EQ127" s="32">
        <f t="shared" ca="1" si="48"/>
        <v>-48926.6</v>
      </c>
      <c r="ER127" s="32">
        <f t="shared" ca="1" si="48"/>
        <v>-65919.97</v>
      </c>
    </row>
    <row r="128" spans="1:148">
      <c r="A128" t="s">
        <v>471</v>
      </c>
      <c r="B128" s="1" t="s">
        <v>98</v>
      </c>
      <c r="C128" t="str">
        <f t="shared" ca="1" si="40"/>
        <v>SPCIMP</v>
      </c>
      <c r="D128" t="str">
        <f t="shared" ca="1" si="41"/>
        <v>Alberta-Saskatchewan Intertie - Import</v>
      </c>
      <c r="E128" s="51">
        <v>42988</v>
      </c>
      <c r="F128" s="51">
        <v>39748</v>
      </c>
      <c r="G128" s="51">
        <v>17910</v>
      </c>
      <c r="H128" s="51">
        <v>14246</v>
      </c>
      <c r="I128" s="51">
        <v>34773</v>
      </c>
      <c r="J128" s="51">
        <v>12417</v>
      </c>
      <c r="K128" s="51">
        <v>49681</v>
      </c>
      <c r="L128" s="51">
        <v>42477</v>
      </c>
      <c r="M128" s="51">
        <v>32960</v>
      </c>
      <c r="N128" s="51">
        <v>1394</v>
      </c>
      <c r="O128" s="51">
        <v>31873</v>
      </c>
      <c r="P128" s="51">
        <v>14429</v>
      </c>
      <c r="Q128" s="32">
        <v>5238549.6500000004</v>
      </c>
      <c r="R128" s="32">
        <v>2229150.4900000002</v>
      </c>
      <c r="S128" s="32">
        <v>954083.02</v>
      </c>
      <c r="T128" s="32">
        <v>408875.78</v>
      </c>
      <c r="U128" s="32">
        <v>1167664.33</v>
      </c>
      <c r="V128" s="32">
        <v>616130.32999999996</v>
      </c>
      <c r="W128" s="32">
        <v>2129291.5499999998</v>
      </c>
      <c r="X128" s="32">
        <v>1675102.13</v>
      </c>
      <c r="Y128" s="32">
        <v>4205150.13</v>
      </c>
      <c r="Z128" s="32">
        <v>61002.41</v>
      </c>
      <c r="AA128" s="32">
        <v>1523348.63</v>
      </c>
      <c r="AB128" s="32">
        <v>948932.43</v>
      </c>
      <c r="AC128" s="2">
        <v>3.85</v>
      </c>
      <c r="AD128" s="2">
        <v>3.85</v>
      </c>
      <c r="AE128" s="2">
        <v>3.85</v>
      </c>
      <c r="AF128" s="2">
        <v>3.85</v>
      </c>
      <c r="AG128" s="2">
        <v>3.85</v>
      </c>
      <c r="AH128" s="2">
        <v>3.85</v>
      </c>
      <c r="AI128" s="2">
        <v>3.85</v>
      </c>
      <c r="AJ128" s="2">
        <v>3.85</v>
      </c>
      <c r="AK128" s="2">
        <v>3.85</v>
      </c>
      <c r="AL128" s="2">
        <v>3.85</v>
      </c>
      <c r="AM128" s="2">
        <v>3.85</v>
      </c>
      <c r="AN128" s="2">
        <v>3.85</v>
      </c>
      <c r="AO128" s="33">
        <v>201684.16</v>
      </c>
      <c r="AP128" s="33">
        <v>85822.29</v>
      </c>
      <c r="AQ128" s="33">
        <v>36732.199999999997</v>
      </c>
      <c r="AR128" s="33">
        <v>15741.72</v>
      </c>
      <c r="AS128" s="33">
        <v>44955.08</v>
      </c>
      <c r="AT128" s="33">
        <v>23721.02</v>
      </c>
      <c r="AU128" s="33">
        <v>81977.72</v>
      </c>
      <c r="AV128" s="33">
        <v>64491.43</v>
      </c>
      <c r="AW128" s="33">
        <v>161898.28</v>
      </c>
      <c r="AX128" s="33">
        <v>2348.59</v>
      </c>
      <c r="AY128" s="33">
        <v>58648.92</v>
      </c>
      <c r="AZ128" s="33">
        <v>36533.9</v>
      </c>
      <c r="BA128" s="31">
        <f t="shared" si="53"/>
        <v>-1571.56</v>
      </c>
      <c r="BB128" s="31">
        <f t="shared" si="53"/>
        <v>-668.75</v>
      </c>
      <c r="BC128" s="31">
        <f t="shared" si="53"/>
        <v>-286.22000000000003</v>
      </c>
      <c r="BD128" s="31">
        <f t="shared" si="51"/>
        <v>-163.55000000000001</v>
      </c>
      <c r="BE128" s="31">
        <f t="shared" si="51"/>
        <v>-467.07</v>
      </c>
      <c r="BF128" s="31">
        <f t="shared" si="51"/>
        <v>-246.45</v>
      </c>
      <c r="BG128" s="31">
        <f t="shared" si="51"/>
        <v>0</v>
      </c>
      <c r="BH128" s="31">
        <f t="shared" si="51"/>
        <v>0</v>
      </c>
      <c r="BI128" s="31">
        <f t="shared" si="51"/>
        <v>0</v>
      </c>
      <c r="BJ128" s="31">
        <f t="shared" si="57"/>
        <v>-73.2</v>
      </c>
      <c r="BK128" s="31">
        <f t="shared" si="57"/>
        <v>-1828.02</v>
      </c>
      <c r="BL128" s="31">
        <f t="shared" si="57"/>
        <v>-1138.72</v>
      </c>
      <c r="BM128" s="6">
        <f t="shared" ca="1" si="68"/>
        <v>1.54E-2</v>
      </c>
      <c r="BN128" s="6">
        <f t="shared" ca="1" si="68"/>
        <v>1.54E-2</v>
      </c>
      <c r="BO128" s="6">
        <f t="shared" ca="1" si="68"/>
        <v>1.54E-2</v>
      </c>
      <c r="BP128" s="6">
        <f t="shared" ca="1" si="68"/>
        <v>1.54E-2</v>
      </c>
      <c r="BQ128" s="6">
        <f t="shared" ca="1" si="68"/>
        <v>1.54E-2</v>
      </c>
      <c r="BR128" s="6">
        <f t="shared" ca="1" si="68"/>
        <v>1.54E-2</v>
      </c>
      <c r="BS128" s="6">
        <f t="shared" ca="1" si="68"/>
        <v>1.54E-2</v>
      </c>
      <c r="BT128" s="6">
        <f t="shared" ca="1" si="68"/>
        <v>1.54E-2</v>
      </c>
      <c r="BU128" s="6">
        <f t="shared" ca="1" si="68"/>
        <v>1.54E-2</v>
      </c>
      <c r="BV128" s="6">
        <f t="shared" ca="1" si="68"/>
        <v>1.54E-2</v>
      </c>
      <c r="BW128" s="6">
        <f t="shared" ca="1" si="68"/>
        <v>1.54E-2</v>
      </c>
      <c r="BX128" s="6">
        <f t="shared" ca="1" si="68"/>
        <v>1.54E-2</v>
      </c>
      <c r="BY128" s="31">
        <f t="shared" ca="1" si="61"/>
        <v>80673.66</v>
      </c>
      <c r="BZ128" s="31">
        <f t="shared" ca="1" si="61"/>
        <v>34328.92</v>
      </c>
      <c r="CA128" s="31">
        <f t="shared" ca="1" si="61"/>
        <v>14692.88</v>
      </c>
      <c r="CB128" s="31">
        <f t="shared" ca="1" si="58"/>
        <v>6296.69</v>
      </c>
      <c r="CC128" s="31">
        <f t="shared" ca="1" si="58"/>
        <v>17982.03</v>
      </c>
      <c r="CD128" s="31">
        <f t="shared" ca="1" si="58"/>
        <v>9488.41</v>
      </c>
      <c r="CE128" s="31">
        <f t="shared" ca="1" si="58"/>
        <v>32791.089999999997</v>
      </c>
      <c r="CF128" s="31">
        <f t="shared" ca="1" si="58"/>
        <v>25796.57</v>
      </c>
      <c r="CG128" s="31">
        <f t="shared" ca="1" si="58"/>
        <v>64759.31</v>
      </c>
      <c r="CH128" s="31">
        <f t="shared" ca="1" si="58"/>
        <v>939.44</v>
      </c>
      <c r="CI128" s="31">
        <f t="shared" ca="1" si="58"/>
        <v>23459.57</v>
      </c>
      <c r="CJ128" s="31">
        <f t="shared" ca="1" si="58"/>
        <v>14613.56</v>
      </c>
      <c r="CK128" s="32">
        <f t="shared" ca="1" si="54"/>
        <v>13096.37</v>
      </c>
      <c r="CL128" s="32">
        <f t="shared" ca="1" si="54"/>
        <v>5572.88</v>
      </c>
      <c r="CM128" s="32">
        <f t="shared" ca="1" si="54"/>
        <v>2385.21</v>
      </c>
      <c r="CN128" s="32">
        <f t="shared" ca="1" si="52"/>
        <v>1022.19</v>
      </c>
      <c r="CO128" s="32">
        <f t="shared" ca="1" si="52"/>
        <v>2919.16</v>
      </c>
      <c r="CP128" s="32">
        <f t="shared" ca="1" si="52"/>
        <v>1540.33</v>
      </c>
      <c r="CQ128" s="32">
        <f t="shared" ca="1" si="52"/>
        <v>5323.23</v>
      </c>
      <c r="CR128" s="32">
        <f t="shared" ca="1" si="52"/>
        <v>4187.76</v>
      </c>
      <c r="CS128" s="32">
        <f t="shared" ca="1" si="52"/>
        <v>10512.88</v>
      </c>
      <c r="CT128" s="32">
        <f t="shared" ca="1" si="59"/>
        <v>152.51</v>
      </c>
      <c r="CU128" s="32">
        <f t="shared" ca="1" si="59"/>
        <v>3808.37</v>
      </c>
      <c r="CV128" s="32">
        <f t="shared" ca="1" si="59"/>
        <v>2372.33</v>
      </c>
      <c r="CW128" s="31">
        <f t="shared" ca="1" si="50"/>
        <v>-106342.57</v>
      </c>
      <c r="CX128" s="31">
        <f t="shared" ca="1" si="50"/>
        <v>-45251.74</v>
      </c>
      <c r="CY128" s="31">
        <f t="shared" ca="1" si="50"/>
        <v>-19367.889999999996</v>
      </c>
      <c r="CZ128" s="31">
        <f t="shared" ca="1" si="50"/>
        <v>-8259.2900000000009</v>
      </c>
      <c r="DA128" s="31">
        <f t="shared" ca="1" si="50"/>
        <v>-23586.820000000003</v>
      </c>
      <c r="DB128" s="31">
        <f t="shared" ca="1" si="50"/>
        <v>-12445.83</v>
      </c>
      <c r="DC128" s="31">
        <f t="shared" ref="DC128:DE146" ca="1" si="69">CE128+CQ128-AU128-BG128</f>
        <v>-43863.400000000009</v>
      </c>
      <c r="DD128" s="31">
        <f t="shared" ca="1" si="69"/>
        <v>-34507.1</v>
      </c>
      <c r="DE128" s="31">
        <f t="shared" ca="1" si="69"/>
        <v>-86626.09</v>
      </c>
      <c r="DF128" s="31">
        <f t="shared" ca="1" si="60"/>
        <v>-1183.44</v>
      </c>
      <c r="DG128" s="31">
        <f t="shared" ca="1" si="60"/>
        <v>-29552.959999999999</v>
      </c>
      <c r="DH128" s="31">
        <f t="shared" ca="1" si="60"/>
        <v>-18409.29</v>
      </c>
      <c r="DI128" s="32">
        <f t="shared" ca="1" si="65"/>
        <v>-5317.13</v>
      </c>
      <c r="DJ128" s="32">
        <f t="shared" ca="1" si="65"/>
        <v>-2262.59</v>
      </c>
      <c r="DK128" s="32">
        <f t="shared" ca="1" si="65"/>
        <v>-968.39</v>
      </c>
      <c r="DL128" s="32">
        <f t="shared" ca="1" si="62"/>
        <v>-412.96</v>
      </c>
      <c r="DM128" s="32">
        <f t="shared" ca="1" si="62"/>
        <v>-1179.3399999999999</v>
      </c>
      <c r="DN128" s="32">
        <f t="shared" ca="1" si="62"/>
        <v>-622.29</v>
      </c>
      <c r="DO128" s="32">
        <f t="shared" ca="1" si="46"/>
        <v>-2193.17</v>
      </c>
      <c r="DP128" s="32">
        <f t="shared" ca="1" si="46"/>
        <v>-1725.36</v>
      </c>
      <c r="DQ128" s="32">
        <f t="shared" ca="1" si="46"/>
        <v>-4331.3</v>
      </c>
      <c r="DR128" s="32">
        <f t="shared" ca="1" si="46"/>
        <v>-59.17</v>
      </c>
      <c r="DS128" s="32">
        <f t="shared" ca="1" si="46"/>
        <v>-1477.65</v>
      </c>
      <c r="DT128" s="32">
        <f t="shared" ca="1" si="46"/>
        <v>-920.46</v>
      </c>
      <c r="DU128" s="31">
        <f t="shared" ca="1" si="66"/>
        <v>-34260.410000000003</v>
      </c>
      <c r="DV128" s="31">
        <f t="shared" ca="1" si="66"/>
        <v>-14473.07</v>
      </c>
      <c r="DW128" s="31">
        <f t="shared" ca="1" si="66"/>
        <v>-6153.66</v>
      </c>
      <c r="DX128" s="31">
        <f t="shared" ca="1" si="63"/>
        <v>-2608.4</v>
      </c>
      <c r="DY128" s="31">
        <f t="shared" ca="1" si="63"/>
        <v>-7410.28</v>
      </c>
      <c r="DZ128" s="31">
        <f t="shared" ca="1" si="63"/>
        <v>-3888.97</v>
      </c>
      <c r="EA128" s="31">
        <f t="shared" ca="1" si="47"/>
        <v>-13633.96</v>
      </c>
      <c r="EB128" s="31">
        <f t="shared" ca="1" si="47"/>
        <v>-10667.15</v>
      </c>
      <c r="EC128" s="31">
        <f t="shared" ca="1" si="47"/>
        <v>-26631.5</v>
      </c>
      <c r="ED128" s="31">
        <f t="shared" ca="1" si="47"/>
        <v>-361.88</v>
      </c>
      <c r="EE128" s="31">
        <f t="shared" ca="1" si="47"/>
        <v>-8986.7000000000007</v>
      </c>
      <c r="EF128" s="31">
        <f t="shared" ca="1" si="47"/>
        <v>-5567.78</v>
      </c>
      <c r="EG128" s="32">
        <f t="shared" ca="1" si="67"/>
        <v>-145920.11000000002</v>
      </c>
      <c r="EH128" s="32">
        <f t="shared" ca="1" si="67"/>
        <v>-61987.4</v>
      </c>
      <c r="EI128" s="32">
        <f t="shared" ca="1" si="67"/>
        <v>-26489.939999999995</v>
      </c>
      <c r="EJ128" s="32">
        <f t="shared" ca="1" si="64"/>
        <v>-11280.65</v>
      </c>
      <c r="EK128" s="32">
        <f t="shared" ca="1" si="64"/>
        <v>-32176.440000000002</v>
      </c>
      <c r="EL128" s="32">
        <f t="shared" ca="1" si="64"/>
        <v>-16957.09</v>
      </c>
      <c r="EM128" s="32">
        <f t="shared" ca="1" si="48"/>
        <v>-59690.530000000006</v>
      </c>
      <c r="EN128" s="32">
        <f t="shared" ca="1" si="48"/>
        <v>-46899.61</v>
      </c>
      <c r="EO128" s="32">
        <f t="shared" ca="1" si="48"/>
        <v>-117588.89</v>
      </c>
      <c r="EP128" s="32">
        <f t="shared" ca="1" si="48"/>
        <v>-1604.4900000000002</v>
      </c>
      <c r="EQ128" s="32">
        <f t="shared" ca="1" si="48"/>
        <v>-40017.31</v>
      </c>
      <c r="ER128" s="32">
        <f t="shared" ca="1" si="48"/>
        <v>-24897.53</v>
      </c>
    </row>
    <row r="129" spans="1:148">
      <c r="A129" t="s">
        <v>471</v>
      </c>
      <c r="B129" s="1" t="s">
        <v>100</v>
      </c>
      <c r="C129" t="str">
        <f t="shared" ca="1" si="40"/>
        <v>SPCEXP</v>
      </c>
      <c r="D129" t="str">
        <f t="shared" ca="1" si="41"/>
        <v>Alberta-Saskatchewan Intertie - Export</v>
      </c>
      <c r="E129" s="51">
        <v>1167.25</v>
      </c>
      <c r="F129" s="51">
        <v>9</v>
      </c>
      <c r="G129" s="51">
        <v>3751.25</v>
      </c>
      <c r="H129" s="51">
        <v>3289</v>
      </c>
      <c r="I129" s="51">
        <v>5170.5</v>
      </c>
      <c r="J129" s="51">
        <v>2932.75</v>
      </c>
      <c r="K129" s="51">
        <v>1695.75</v>
      </c>
      <c r="M129" s="51">
        <v>112.5</v>
      </c>
      <c r="N129" s="51">
        <v>236.25</v>
      </c>
      <c r="P129" s="51">
        <v>146.25</v>
      </c>
      <c r="Q129" s="32">
        <v>41178.49</v>
      </c>
      <c r="R129" s="32">
        <v>461.88</v>
      </c>
      <c r="S129" s="32">
        <v>141465.73000000001</v>
      </c>
      <c r="T129" s="32">
        <v>122358.41</v>
      </c>
      <c r="U129" s="32">
        <v>167126.35999999999</v>
      </c>
      <c r="V129" s="32">
        <v>190474.23999999999</v>
      </c>
      <c r="W129" s="32">
        <v>127779.48</v>
      </c>
      <c r="X129" s="32"/>
      <c r="Y129" s="32">
        <v>2741.4</v>
      </c>
      <c r="Z129" s="32">
        <v>6731.44</v>
      </c>
      <c r="AA129" s="32"/>
      <c r="AB129" s="32">
        <v>5162.74</v>
      </c>
      <c r="AC129" s="2">
        <v>2.2999999999999998</v>
      </c>
      <c r="AD129" s="2">
        <v>2.2999999999999998</v>
      </c>
      <c r="AE129" s="2">
        <v>2.2999999999999998</v>
      </c>
      <c r="AF129" s="2">
        <v>2.2999999999999998</v>
      </c>
      <c r="AG129" s="2">
        <v>2.2999999999999998</v>
      </c>
      <c r="AH129" s="2">
        <v>2.2999999999999998</v>
      </c>
      <c r="AI129" s="2">
        <v>2.2999999999999998</v>
      </c>
      <c r="AK129" s="2">
        <v>2.2999999999999998</v>
      </c>
      <c r="AL129" s="2">
        <v>2.2999999999999998</v>
      </c>
      <c r="AN129" s="2">
        <v>2.2999999999999998</v>
      </c>
      <c r="AO129" s="33">
        <v>947.11</v>
      </c>
      <c r="AP129" s="33">
        <v>10.62</v>
      </c>
      <c r="AQ129" s="33">
        <v>3253.71</v>
      </c>
      <c r="AR129" s="33">
        <v>2814.24</v>
      </c>
      <c r="AS129" s="33">
        <v>3843.91</v>
      </c>
      <c r="AT129" s="33">
        <v>4380.91</v>
      </c>
      <c r="AU129" s="33">
        <v>2938.93</v>
      </c>
      <c r="AV129" s="33"/>
      <c r="AW129" s="33">
        <v>63.05</v>
      </c>
      <c r="AX129" s="33">
        <v>154.82</v>
      </c>
      <c r="AY129" s="33"/>
      <c r="AZ129" s="33">
        <v>118.74</v>
      </c>
      <c r="BA129" s="31">
        <f t="shared" si="53"/>
        <v>-12.35</v>
      </c>
      <c r="BB129" s="31">
        <f t="shared" si="53"/>
        <v>-0.14000000000000001</v>
      </c>
      <c r="BC129" s="31">
        <f t="shared" si="53"/>
        <v>-42.44</v>
      </c>
      <c r="BD129" s="31">
        <f t="shared" si="51"/>
        <v>-48.94</v>
      </c>
      <c r="BE129" s="31">
        <f t="shared" si="51"/>
        <v>-66.849999999999994</v>
      </c>
      <c r="BF129" s="31">
        <f t="shared" si="51"/>
        <v>-76.19</v>
      </c>
      <c r="BG129" s="31">
        <f t="shared" si="51"/>
        <v>0</v>
      </c>
      <c r="BH129" s="31">
        <f t="shared" si="51"/>
        <v>0</v>
      </c>
      <c r="BI129" s="31">
        <f t="shared" si="51"/>
        <v>0</v>
      </c>
      <c r="BJ129" s="31">
        <f t="shared" si="57"/>
        <v>-8.08</v>
      </c>
      <c r="BK129" s="31">
        <f t="shared" si="57"/>
        <v>0</v>
      </c>
      <c r="BL129" s="31">
        <f t="shared" si="57"/>
        <v>-6.2</v>
      </c>
      <c r="BM129" s="6">
        <f t="shared" ca="1" si="68"/>
        <v>2.23E-2</v>
      </c>
      <c r="BN129" s="6">
        <f t="shared" ca="1" si="68"/>
        <v>2.23E-2</v>
      </c>
      <c r="BO129" s="6">
        <f t="shared" ca="1" si="68"/>
        <v>2.23E-2</v>
      </c>
      <c r="BP129" s="6">
        <f t="shared" ca="1" si="68"/>
        <v>2.23E-2</v>
      </c>
      <c r="BQ129" s="6">
        <f t="shared" ca="1" si="68"/>
        <v>2.23E-2</v>
      </c>
      <c r="BR129" s="6">
        <f t="shared" ca="1" si="68"/>
        <v>2.23E-2</v>
      </c>
      <c r="BS129" s="6">
        <f t="shared" ca="1" si="68"/>
        <v>2.23E-2</v>
      </c>
      <c r="BT129" s="6">
        <f t="shared" ca="1" si="68"/>
        <v>2.23E-2</v>
      </c>
      <c r="BU129" s="6">
        <f t="shared" ca="1" si="68"/>
        <v>2.23E-2</v>
      </c>
      <c r="BV129" s="6">
        <f t="shared" ca="1" si="68"/>
        <v>2.23E-2</v>
      </c>
      <c r="BW129" s="6">
        <f t="shared" ca="1" si="68"/>
        <v>2.23E-2</v>
      </c>
      <c r="BX129" s="6">
        <f t="shared" ca="1" si="68"/>
        <v>2.23E-2</v>
      </c>
      <c r="BY129" s="31">
        <f t="shared" ca="1" si="61"/>
        <v>918.28</v>
      </c>
      <c r="BZ129" s="31">
        <f t="shared" ca="1" si="61"/>
        <v>10.3</v>
      </c>
      <c r="CA129" s="31">
        <f t="shared" ca="1" si="61"/>
        <v>3154.69</v>
      </c>
      <c r="CB129" s="31">
        <f t="shared" ca="1" si="58"/>
        <v>2728.59</v>
      </c>
      <c r="CC129" s="31">
        <f t="shared" ca="1" si="58"/>
        <v>3726.92</v>
      </c>
      <c r="CD129" s="31">
        <f t="shared" ca="1" si="58"/>
        <v>4247.58</v>
      </c>
      <c r="CE129" s="31">
        <f t="shared" ca="1" si="58"/>
        <v>2849.48</v>
      </c>
      <c r="CF129" s="31">
        <f t="shared" ca="1" si="58"/>
        <v>0</v>
      </c>
      <c r="CG129" s="31">
        <f t="shared" ca="1" si="58"/>
        <v>61.13</v>
      </c>
      <c r="CH129" s="31">
        <f t="shared" ca="1" si="58"/>
        <v>150.11000000000001</v>
      </c>
      <c r="CI129" s="31">
        <f t="shared" ca="1" si="58"/>
        <v>0</v>
      </c>
      <c r="CJ129" s="31">
        <f t="shared" ca="1" si="58"/>
        <v>115.13</v>
      </c>
      <c r="CK129" s="32">
        <f t="shared" ca="1" si="54"/>
        <v>102.95</v>
      </c>
      <c r="CL129" s="32">
        <f t="shared" ca="1" si="54"/>
        <v>1.1499999999999999</v>
      </c>
      <c r="CM129" s="32">
        <f t="shared" ca="1" si="54"/>
        <v>353.66</v>
      </c>
      <c r="CN129" s="32">
        <f t="shared" ca="1" si="52"/>
        <v>305.89999999999998</v>
      </c>
      <c r="CO129" s="32">
        <f t="shared" ca="1" si="52"/>
        <v>417.82</v>
      </c>
      <c r="CP129" s="32">
        <f t="shared" ca="1" si="52"/>
        <v>476.19</v>
      </c>
      <c r="CQ129" s="32">
        <f t="shared" ca="1" si="52"/>
        <v>319.45</v>
      </c>
      <c r="CR129" s="32">
        <f t="shared" ca="1" si="52"/>
        <v>0</v>
      </c>
      <c r="CS129" s="32">
        <f t="shared" ca="1" si="52"/>
        <v>6.85</v>
      </c>
      <c r="CT129" s="32">
        <f t="shared" ca="1" si="59"/>
        <v>16.829999999999998</v>
      </c>
      <c r="CU129" s="32">
        <f t="shared" ca="1" si="59"/>
        <v>0</v>
      </c>
      <c r="CV129" s="32">
        <f t="shared" ca="1" si="59"/>
        <v>12.91</v>
      </c>
      <c r="CW129" s="31">
        <f t="shared" ref="CW129:DB146" ca="1" si="70">BY129+CK129-AO129-BA129</f>
        <v>86.47</v>
      </c>
      <c r="CX129" s="31">
        <f t="shared" ca="1" si="70"/>
        <v>0.97000000000000186</v>
      </c>
      <c r="CY129" s="31">
        <f t="shared" ca="1" si="70"/>
        <v>297.07999999999987</v>
      </c>
      <c r="CZ129" s="31">
        <f t="shared" ca="1" si="70"/>
        <v>269.19000000000045</v>
      </c>
      <c r="DA129" s="31">
        <f t="shared" ca="1" si="70"/>
        <v>367.67999999999995</v>
      </c>
      <c r="DB129" s="31">
        <f t="shared" ca="1" si="70"/>
        <v>419.04999999999967</v>
      </c>
      <c r="DC129" s="31">
        <f t="shared" ca="1" si="69"/>
        <v>230</v>
      </c>
      <c r="DD129" s="31">
        <f t="shared" ca="1" si="69"/>
        <v>0</v>
      </c>
      <c r="DE129" s="31">
        <f t="shared" ca="1" si="69"/>
        <v>4.9300000000000068</v>
      </c>
      <c r="DF129" s="31">
        <f t="shared" ca="1" si="60"/>
        <v>20.200000000000003</v>
      </c>
      <c r="DG129" s="31">
        <f t="shared" ca="1" si="60"/>
        <v>0</v>
      </c>
      <c r="DH129" s="31">
        <f t="shared" ca="1" si="60"/>
        <v>15.499999999999996</v>
      </c>
      <c r="DI129" s="32">
        <f t="shared" ca="1" si="65"/>
        <v>4.32</v>
      </c>
      <c r="DJ129" s="32">
        <f t="shared" ca="1" si="65"/>
        <v>0.05</v>
      </c>
      <c r="DK129" s="32">
        <f t="shared" ca="1" si="65"/>
        <v>14.85</v>
      </c>
      <c r="DL129" s="32">
        <f t="shared" ca="1" si="62"/>
        <v>13.46</v>
      </c>
      <c r="DM129" s="32">
        <f t="shared" ca="1" si="62"/>
        <v>18.38</v>
      </c>
      <c r="DN129" s="32">
        <f t="shared" ca="1" si="62"/>
        <v>20.95</v>
      </c>
      <c r="DO129" s="32">
        <f t="shared" ca="1" si="46"/>
        <v>11.5</v>
      </c>
      <c r="DP129" s="32">
        <f t="shared" ca="1" si="46"/>
        <v>0</v>
      </c>
      <c r="DQ129" s="32">
        <f t="shared" ca="1" si="46"/>
        <v>0.25</v>
      </c>
      <c r="DR129" s="32">
        <f t="shared" ca="1" si="46"/>
        <v>1.01</v>
      </c>
      <c r="DS129" s="32">
        <f t="shared" ca="1" si="46"/>
        <v>0</v>
      </c>
      <c r="DT129" s="32">
        <f t="shared" ca="1" si="46"/>
        <v>0.78</v>
      </c>
      <c r="DU129" s="31">
        <f t="shared" ca="1" si="66"/>
        <v>27.86</v>
      </c>
      <c r="DV129" s="31">
        <f t="shared" ca="1" si="66"/>
        <v>0.31</v>
      </c>
      <c r="DW129" s="31">
        <f t="shared" ca="1" si="66"/>
        <v>94.39</v>
      </c>
      <c r="DX129" s="31">
        <f t="shared" ca="1" si="63"/>
        <v>85.01</v>
      </c>
      <c r="DY129" s="31">
        <f t="shared" ca="1" si="63"/>
        <v>115.51</v>
      </c>
      <c r="DZ129" s="31">
        <f t="shared" ca="1" si="63"/>
        <v>130.94</v>
      </c>
      <c r="EA129" s="31">
        <f t="shared" ca="1" si="47"/>
        <v>71.489999999999995</v>
      </c>
      <c r="EB129" s="31">
        <f t="shared" ca="1" si="47"/>
        <v>0</v>
      </c>
      <c r="EC129" s="31">
        <f t="shared" ca="1" si="47"/>
        <v>1.52</v>
      </c>
      <c r="ED129" s="31">
        <f t="shared" ca="1" si="47"/>
        <v>6.18</v>
      </c>
      <c r="EE129" s="31">
        <f t="shared" ca="1" si="47"/>
        <v>0</v>
      </c>
      <c r="EF129" s="31">
        <f t="shared" ca="1" si="47"/>
        <v>4.6900000000000004</v>
      </c>
      <c r="EG129" s="32">
        <f t="shared" ca="1" si="67"/>
        <v>118.64999999999999</v>
      </c>
      <c r="EH129" s="32">
        <f t="shared" ca="1" si="67"/>
        <v>1.3300000000000018</v>
      </c>
      <c r="EI129" s="32">
        <f t="shared" ca="1" si="67"/>
        <v>406.31999999999988</v>
      </c>
      <c r="EJ129" s="32">
        <f t="shared" ca="1" si="64"/>
        <v>367.66000000000042</v>
      </c>
      <c r="EK129" s="32">
        <f t="shared" ca="1" si="64"/>
        <v>501.56999999999994</v>
      </c>
      <c r="EL129" s="32">
        <f t="shared" ca="1" si="64"/>
        <v>570.9399999999996</v>
      </c>
      <c r="EM129" s="32">
        <f t="shared" ca="1" si="48"/>
        <v>312.99</v>
      </c>
      <c r="EN129" s="32">
        <f t="shared" ca="1" si="48"/>
        <v>0</v>
      </c>
      <c r="EO129" s="32">
        <f t="shared" ca="1" si="48"/>
        <v>6.7000000000000064</v>
      </c>
      <c r="EP129" s="32">
        <f t="shared" ca="1" si="48"/>
        <v>27.390000000000004</v>
      </c>
      <c r="EQ129" s="32">
        <f t="shared" ca="1" si="48"/>
        <v>0</v>
      </c>
      <c r="ER129" s="32">
        <f t="shared" ca="1" si="48"/>
        <v>20.97</v>
      </c>
    </row>
    <row r="130" spans="1:148">
      <c r="A130" t="s">
        <v>538</v>
      </c>
      <c r="B130" s="1" t="s">
        <v>297</v>
      </c>
      <c r="C130" t="str">
        <f t="shared" ca="1" si="40"/>
        <v>ST1</v>
      </c>
      <c r="D130" t="str">
        <f t="shared" ca="1" si="41"/>
        <v>Sturgeon #1</v>
      </c>
      <c r="E130" s="51">
        <v>0</v>
      </c>
      <c r="F130" s="51">
        <v>0</v>
      </c>
      <c r="G130" s="51">
        <v>0</v>
      </c>
      <c r="H130" s="51">
        <v>0</v>
      </c>
      <c r="I130" s="51">
        <v>0</v>
      </c>
      <c r="J130" s="51">
        <v>0</v>
      </c>
      <c r="K130" s="51">
        <v>0</v>
      </c>
      <c r="L130" s="51">
        <v>0</v>
      </c>
      <c r="M130" s="51">
        <v>0</v>
      </c>
      <c r="N130" s="51">
        <v>0</v>
      </c>
      <c r="O130" s="51">
        <v>0</v>
      </c>
      <c r="P130" s="51">
        <v>0</v>
      </c>
      <c r="Q130" s="32">
        <v>0</v>
      </c>
      <c r="R130" s="32">
        <v>0</v>
      </c>
      <c r="S130" s="32">
        <v>0</v>
      </c>
      <c r="T130" s="32">
        <v>0</v>
      </c>
      <c r="U130" s="32">
        <v>0</v>
      </c>
      <c r="V130" s="32">
        <v>0</v>
      </c>
      <c r="W130" s="32">
        <v>0</v>
      </c>
      <c r="X130" s="32">
        <v>0</v>
      </c>
      <c r="Y130" s="32">
        <v>0</v>
      </c>
      <c r="Z130" s="32">
        <v>0</v>
      </c>
      <c r="AA130" s="32">
        <v>0</v>
      </c>
      <c r="AB130" s="32">
        <v>0</v>
      </c>
      <c r="AC130" s="2">
        <v>-0.28000000000000003</v>
      </c>
      <c r="AD130" s="2">
        <v>-0.28000000000000003</v>
      </c>
      <c r="AE130" s="2">
        <v>-0.28000000000000003</v>
      </c>
      <c r="AF130" s="2">
        <v>-0.28000000000000003</v>
      </c>
      <c r="AG130" s="2">
        <v>-0.28000000000000003</v>
      </c>
      <c r="AH130" s="2">
        <v>-0.28000000000000003</v>
      </c>
      <c r="AI130" s="2">
        <v>-0.28000000000000003</v>
      </c>
      <c r="AJ130" s="2">
        <v>-0.28000000000000003</v>
      </c>
      <c r="AK130" s="2">
        <v>-0.28000000000000003</v>
      </c>
      <c r="AL130" s="2">
        <v>-0.28000000000000003</v>
      </c>
      <c r="AM130" s="2">
        <v>-0.28000000000000003</v>
      </c>
      <c r="AN130" s="2">
        <v>-0.28000000000000003</v>
      </c>
      <c r="AO130" s="33">
        <v>0</v>
      </c>
      <c r="AP130" s="33">
        <v>0</v>
      </c>
      <c r="AQ130" s="33">
        <v>0</v>
      </c>
      <c r="AR130" s="33">
        <v>0</v>
      </c>
      <c r="AS130" s="33">
        <v>0</v>
      </c>
      <c r="AT130" s="33">
        <v>0</v>
      </c>
      <c r="AU130" s="33">
        <v>0</v>
      </c>
      <c r="AV130" s="33">
        <v>0</v>
      </c>
      <c r="AW130" s="33">
        <v>0</v>
      </c>
      <c r="AX130" s="33">
        <v>0</v>
      </c>
      <c r="AY130" s="33">
        <v>0</v>
      </c>
      <c r="AZ130" s="33">
        <v>0</v>
      </c>
      <c r="BA130" s="31">
        <f t="shared" si="53"/>
        <v>0</v>
      </c>
      <c r="BB130" s="31">
        <f t="shared" si="53"/>
        <v>0</v>
      </c>
      <c r="BC130" s="31">
        <f t="shared" si="53"/>
        <v>0</v>
      </c>
      <c r="BD130" s="31">
        <f t="shared" si="51"/>
        <v>0</v>
      </c>
      <c r="BE130" s="31">
        <f t="shared" si="51"/>
        <v>0</v>
      </c>
      <c r="BF130" s="31">
        <f t="shared" si="51"/>
        <v>0</v>
      </c>
      <c r="BG130" s="31">
        <f t="shared" si="51"/>
        <v>0</v>
      </c>
      <c r="BH130" s="31">
        <f t="shared" si="51"/>
        <v>0</v>
      </c>
      <c r="BI130" s="31">
        <f t="shared" si="51"/>
        <v>0</v>
      </c>
      <c r="BJ130" s="31">
        <f t="shared" si="57"/>
        <v>0</v>
      </c>
      <c r="BK130" s="31">
        <f t="shared" si="57"/>
        <v>0</v>
      </c>
      <c r="BL130" s="31">
        <f t="shared" si="57"/>
        <v>0</v>
      </c>
      <c r="BM130" s="6">
        <f t="shared" ca="1" si="68"/>
        <v>4.7500000000000001E-2</v>
      </c>
      <c r="BN130" s="6">
        <f t="shared" ca="1" si="68"/>
        <v>4.7500000000000001E-2</v>
      </c>
      <c r="BO130" s="6">
        <f t="shared" ca="1" si="68"/>
        <v>4.7500000000000001E-2</v>
      </c>
      <c r="BP130" s="6">
        <f t="shared" ca="1" si="68"/>
        <v>4.7500000000000001E-2</v>
      </c>
      <c r="BQ130" s="6">
        <f t="shared" ca="1" si="68"/>
        <v>4.7500000000000001E-2</v>
      </c>
      <c r="BR130" s="6">
        <f t="shared" ca="1" si="68"/>
        <v>4.7500000000000001E-2</v>
      </c>
      <c r="BS130" s="6">
        <f t="shared" ca="1" si="68"/>
        <v>4.7500000000000001E-2</v>
      </c>
      <c r="BT130" s="6">
        <f t="shared" ca="1" si="68"/>
        <v>4.7500000000000001E-2</v>
      </c>
      <c r="BU130" s="6">
        <f t="shared" ca="1" si="68"/>
        <v>4.7500000000000001E-2</v>
      </c>
      <c r="BV130" s="6">
        <f t="shared" ca="1" si="68"/>
        <v>4.7500000000000001E-2</v>
      </c>
      <c r="BW130" s="6">
        <f t="shared" ca="1" si="68"/>
        <v>4.7500000000000001E-2</v>
      </c>
      <c r="BX130" s="6">
        <f t="shared" ca="1" si="68"/>
        <v>4.7500000000000001E-2</v>
      </c>
      <c r="BY130" s="31">
        <f t="shared" ca="1" si="61"/>
        <v>0</v>
      </c>
      <c r="BZ130" s="31">
        <f t="shared" ca="1" si="61"/>
        <v>0</v>
      </c>
      <c r="CA130" s="31">
        <f t="shared" ca="1" si="61"/>
        <v>0</v>
      </c>
      <c r="CB130" s="31">
        <f t="shared" ca="1" si="58"/>
        <v>0</v>
      </c>
      <c r="CC130" s="31">
        <f t="shared" ca="1" si="58"/>
        <v>0</v>
      </c>
      <c r="CD130" s="31">
        <f t="shared" ca="1" si="58"/>
        <v>0</v>
      </c>
      <c r="CE130" s="31">
        <f t="shared" ca="1" si="58"/>
        <v>0</v>
      </c>
      <c r="CF130" s="31">
        <f t="shared" ca="1" si="58"/>
        <v>0</v>
      </c>
      <c r="CG130" s="31">
        <f t="shared" ca="1" si="58"/>
        <v>0</v>
      </c>
      <c r="CH130" s="31">
        <f t="shared" ca="1" si="58"/>
        <v>0</v>
      </c>
      <c r="CI130" s="31">
        <f t="shared" ca="1" si="58"/>
        <v>0</v>
      </c>
      <c r="CJ130" s="31">
        <f t="shared" ca="1" si="58"/>
        <v>0</v>
      </c>
      <c r="CK130" s="32">
        <f t="shared" ca="1" si="54"/>
        <v>0</v>
      </c>
      <c r="CL130" s="32">
        <f t="shared" ca="1" si="54"/>
        <v>0</v>
      </c>
      <c r="CM130" s="32">
        <f t="shared" ca="1" si="54"/>
        <v>0</v>
      </c>
      <c r="CN130" s="32">
        <f t="shared" ca="1" si="52"/>
        <v>0</v>
      </c>
      <c r="CO130" s="32">
        <f t="shared" ca="1" si="52"/>
        <v>0</v>
      </c>
      <c r="CP130" s="32">
        <f t="shared" ca="1" si="52"/>
        <v>0</v>
      </c>
      <c r="CQ130" s="32">
        <f t="shared" ca="1" si="52"/>
        <v>0</v>
      </c>
      <c r="CR130" s="32">
        <f t="shared" ca="1" si="52"/>
        <v>0</v>
      </c>
      <c r="CS130" s="32">
        <f t="shared" ca="1" si="52"/>
        <v>0</v>
      </c>
      <c r="CT130" s="32">
        <f t="shared" ca="1" si="59"/>
        <v>0</v>
      </c>
      <c r="CU130" s="32">
        <f t="shared" ca="1" si="59"/>
        <v>0</v>
      </c>
      <c r="CV130" s="32">
        <f t="shared" ca="1" si="59"/>
        <v>0</v>
      </c>
      <c r="CW130" s="31">
        <f t="shared" ca="1" si="70"/>
        <v>0</v>
      </c>
      <c r="CX130" s="31">
        <f t="shared" ca="1" si="70"/>
        <v>0</v>
      </c>
      <c r="CY130" s="31">
        <f t="shared" ca="1" si="70"/>
        <v>0</v>
      </c>
      <c r="CZ130" s="31">
        <f t="shared" ca="1" si="70"/>
        <v>0</v>
      </c>
      <c r="DA130" s="31">
        <f t="shared" ca="1" si="70"/>
        <v>0</v>
      </c>
      <c r="DB130" s="31">
        <f t="shared" ca="1" si="70"/>
        <v>0</v>
      </c>
      <c r="DC130" s="31">
        <f t="shared" ca="1" si="69"/>
        <v>0</v>
      </c>
      <c r="DD130" s="31">
        <f t="shared" ca="1" si="69"/>
        <v>0</v>
      </c>
      <c r="DE130" s="31">
        <f t="shared" ca="1" si="69"/>
        <v>0</v>
      </c>
      <c r="DF130" s="31">
        <f t="shared" ca="1" si="60"/>
        <v>0</v>
      </c>
      <c r="DG130" s="31">
        <f t="shared" ca="1" si="60"/>
        <v>0</v>
      </c>
      <c r="DH130" s="31">
        <f t="shared" ca="1" si="60"/>
        <v>0</v>
      </c>
      <c r="DI130" s="32">
        <f t="shared" ca="1" si="65"/>
        <v>0</v>
      </c>
      <c r="DJ130" s="32">
        <f t="shared" ca="1" si="65"/>
        <v>0</v>
      </c>
      <c r="DK130" s="32">
        <f t="shared" ca="1" si="65"/>
        <v>0</v>
      </c>
      <c r="DL130" s="32">
        <f t="shared" ca="1" si="62"/>
        <v>0</v>
      </c>
      <c r="DM130" s="32">
        <f t="shared" ca="1" si="62"/>
        <v>0</v>
      </c>
      <c r="DN130" s="32">
        <f t="shared" ca="1" si="62"/>
        <v>0</v>
      </c>
      <c r="DO130" s="32">
        <f t="shared" ca="1" si="46"/>
        <v>0</v>
      </c>
      <c r="DP130" s="32">
        <f t="shared" ca="1" si="46"/>
        <v>0</v>
      </c>
      <c r="DQ130" s="32">
        <f t="shared" ca="1" si="46"/>
        <v>0</v>
      </c>
      <c r="DR130" s="32">
        <f t="shared" ca="1" si="46"/>
        <v>0</v>
      </c>
      <c r="DS130" s="32">
        <f t="shared" ca="1" si="46"/>
        <v>0</v>
      </c>
      <c r="DT130" s="32">
        <f t="shared" ca="1" si="46"/>
        <v>0</v>
      </c>
      <c r="DU130" s="31">
        <f t="shared" ca="1" si="66"/>
        <v>0</v>
      </c>
      <c r="DV130" s="31">
        <f t="shared" ca="1" si="66"/>
        <v>0</v>
      </c>
      <c r="DW130" s="31">
        <f t="shared" ca="1" si="66"/>
        <v>0</v>
      </c>
      <c r="DX130" s="31">
        <f t="shared" ca="1" si="63"/>
        <v>0</v>
      </c>
      <c r="DY130" s="31">
        <f t="shared" ca="1" si="63"/>
        <v>0</v>
      </c>
      <c r="DZ130" s="31">
        <f t="shared" ca="1" si="63"/>
        <v>0</v>
      </c>
      <c r="EA130" s="31">
        <f t="shared" ca="1" si="47"/>
        <v>0</v>
      </c>
      <c r="EB130" s="31">
        <f t="shared" ca="1" si="47"/>
        <v>0</v>
      </c>
      <c r="EC130" s="31">
        <f t="shared" ca="1" si="47"/>
        <v>0</v>
      </c>
      <c r="ED130" s="31">
        <f t="shared" ca="1" si="47"/>
        <v>0</v>
      </c>
      <c r="EE130" s="31">
        <f t="shared" ca="1" si="47"/>
        <v>0</v>
      </c>
      <c r="EF130" s="31">
        <f t="shared" ca="1" si="47"/>
        <v>0</v>
      </c>
      <c r="EG130" s="32">
        <f t="shared" ca="1" si="67"/>
        <v>0</v>
      </c>
      <c r="EH130" s="32">
        <f t="shared" ca="1" si="67"/>
        <v>0</v>
      </c>
      <c r="EI130" s="32">
        <f t="shared" ca="1" si="67"/>
        <v>0</v>
      </c>
      <c r="EJ130" s="32">
        <f t="shared" ca="1" si="64"/>
        <v>0</v>
      </c>
      <c r="EK130" s="32">
        <f t="shared" ca="1" si="64"/>
        <v>0</v>
      </c>
      <c r="EL130" s="32">
        <f t="shared" ca="1" si="64"/>
        <v>0</v>
      </c>
      <c r="EM130" s="32">
        <f t="shared" ca="1" si="48"/>
        <v>0</v>
      </c>
      <c r="EN130" s="32">
        <f t="shared" ca="1" si="48"/>
        <v>0</v>
      </c>
      <c r="EO130" s="32">
        <f t="shared" ca="1" si="48"/>
        <v>0</v>
      </c>
      <c r="EP130" s="32">
        <f t="shared" ca="1" si="48"/>
        <v>0</v>
      </c>
      <c r="EQ130" s="32">
        <f t="shared" ca="1" si="48"/>
        <v>0</v>
      </c>
      <c r="ER130" s="32">
        <f t="shared" ca="1" si="48"/>
        <v>0</v>
      </c>
    </row>
    <row r="131" spans="1:148">
      <c r="A131" t="s">
        <v>538</v>
      </c>
      <c r="B131" s="1" t="s">
        <v>298</v>
      </c>
      <c r="C131" t="str">
        <f t="shared" ca="1" si="40"/>
        <v>ST2</v>
      </c>
      <c r="D131" t="str">
        <f t="shared" ca="1" si="41"/>
        <v>Sturgeon #2</v>
      </c>
      <c r="E131" s="51">
        <v>0</v>
      </c>
      <c r="F131" s="51">
        <v>0</v>
      </c>
      <c r="G131" s="51">
        <v>0</v>
      </c>
      <c r="H131" s="51">
        <v>0</v>
      </c>
      <c r="I131" s="51">
        <v>0</v>
      </c>
      <c r="J131" s="51">
        <v>0</v>
      </c>
      <c r="K131" s="51">
        <v>0</v>
      </c>
      <c r="L131" s="51">
        <v>0</v>
      </c>
      <c r="M131" s="51">
        <v>0</v>
      </c>
      <c r="N131" s="51">
        <v>0</v>
      </c>
      <c r="O131" s="51">
        <v>0</v>
      </c>
      <c r="P131" s="51">
        <v>0</v>
      </c>
      <c r="Q131" s="32">
        <v>0</v>
      </c>
      <c r="R131" s="32">
        <v>0</v>
      </c>
      <c r="S131" s="32">
        <v>0</v>
      </c>
      <c r="T131" s="32">
        <v>0</v>
      </c>
      <c r="U131" s="32">
        <v>0</v>
      </c>
      <c r="V131" s="32">
        <v>0</v>
      </c>
      <c r="W131" s="32">
        <v>0</v>
      </c>
      <c r="X131" s="32">
        <v>0</v>
      </c>
      <c r="Y131" s="32">
        <v>0</v>
      </c>
      <c r="Z131" s="32">
        <v>0</v>
      </c>
      <c r="AA131" s="32">
        <v>0</v>
      </c>
      <c r="AB131" s="32">
        <v>0</v>
      </c>
      <c r="AC131" s="2">
        <v>-0.28000000000000003</v>
      </c>
      <c r="AD131" s="2">
        <v>-0.28000000000000003</v>
      </c>
      <c r="AE131" s="2">
        <v>-0.28000000000000003</v>
      </c>
      <c r="AF131" s="2">
        <v>-0.28000000000000003</v>
      </c>
      <c r="AG131" s="2">
        <v>-0.28000000000000003</v>
      </c>
      <c r="AH131" s="2">
        <v>-0.28000000000000003</v>
      </c>
      <c r="AI131" s="2">
        <v>-0.28000000000000003</v>
      </c>
      <c r="AJ131" s="2">
        <v>-0.28000000000000003</v>
      </c>
      <c r="AK131" s="2">
        <v>-0.28000000000000003</v>
      </c>
      <c r="AL131" s="2">
        <v>-0.28000000000000003</v>
      </c>
      <c r="AM131" s="2">
        <v>-0.28000000000000003</v>
      </c>
      <c r="AN131" s="2">
        <v>-0.28000000000000003</v>
      </c>
      <c r="AO131" s="33">
        <v>0</v>
      </c>
      <c r="AP131" s="33">
        <v>0</v>
      </c>
      <c r="AQ131" s="33">
        <v>0</v>
      </c>
      <c r="AR131" s="33">
        <v>0</v>
      </c>
      <c r="AS131" s="33">
        <v>0</v>
      </c>
      <c r="AT131" s="33">
        <v>0</v>
      </c>
      <c r="AU131" s="33">
        <v>0</v>
      </c>
      <c r="AV131" s="33">
        <v>0</v>
      </c>
      <c r="AW131" s="33">
        <v>0</v>
      </c>
      <c r="AX131" s="33">
        <v>0</v>
      </c>
      <c r="AY131" s="33">
        <v>0</v>
      </c>
      <c r="AZ131" s="33">
        <v>0</v>
      </c>
      <c r="BA131" s="31">
        <f t="shared" si="53"/>
        <v>0</v>
      </c>
      <c r="BB131" s="31">
        <f t="shared" si="53"/>
        <v>0</v>
      </c>
      <c r="BC131" s="31">
        <f t="shared" si="53"/>
        <v>0</v>
      </c>
      <c r="BD131" s="31">
        <f t="shared" si="51"/>
        <v>0</v>
      </c>
      <c r="BE131" s="31">
        <f t="shared" si="51"/>
        <v>0</v>
      </c>
      <c r="BF131" s="31">
        <f t="shared" si="51"/>
        <v>0</v>
      </c>
      <c r="BG131" s="31">
        <f t="shared" si="51"/>
        <v>0</v>
      </c>
      <c r="BH131" s="31">
        <f t="shared" si="51"/>
        <v>0</v>
      </c>
      <c r="BI131" s="31">
        <f t="shared" si="51"/>
        <v>0</v>
      </c>
      <c r="BJ131" s="31">
        <f t="shared" si="57"/>
        <v>0</v>
      </c>
      <c r="BK131" s="31">
        <f t="shared" si="57"/>
        <v>0</v>
      </c>
      <c r="BL131" s="31">
        <f t="shared" si="57"/>
        <v>0</v>
      </c>
      <c r="BM131" s="6">
        <f t="shared" ca="1" si="68"/>
        <v>4.7500000000000001E-2</v>
      </c>
      <c r="BN131" s="6">
        <f t="shared" ca="1" si="68"/>
        <v>4.7500000000000001E-2</v>
      </c>
      <c r="BO131" s="6">
        <f t="shared" ca="1" si="68"/>
        <v>4.7500000000000001E-2</v>
      </c>
      <c r="BP131" s="6">
        <f t="shared" ca="1" si="68"/>
        <v>4.7500000000000001E-2</v>
      </c>
      <c r="BQ131" s="6">
        <f t="shared" ca="1" si="68"/>
        <v>4.7500000000000001E-2</v>
      </c>
      <c r="BR131" s="6">
        <f t="shared" ca="1" si="68"/>
        <v>4.7500000000000001E-2</v>
      </c>
      <c r="BS131" s="6">
        <f t="shared" ca="1" si="68"/>
        <v>4.7500000000000001E-2</v>
      </c>
      <c r="BT131" s="6">
        <f t="shared" ca="1" si="68"/>
        <v>4.7500000000000001E-2</v>
      </c>
      <c r="BU131" s="6">
        <f t="shared" ca="1" si="68"/>
        <v>4.7500000000000001E-2</v>
      </c>
      <c r="BV131" s="6">
        <f t="shared" ca="1" si="68"/>
        <v>4.7500000000000001E-2</v>
      </c>
      <c r="BW131" s="6">
        <f t="shared" ca="1" si="68"/>
        <v>4.7500000000000001E-2</v>
      </c>
      <c r="BX131" s="6">
        <f t="shared" ca="1" si="68"/>
        <v>4.7500000000000001E-2</v>
      </c>
      <c r="BY131" s="31">
        <f t="shared" ca="1" si="61"/>
        <v>0</v>
      </c>
      <c r="BZ131" s="31">
        <f t="shared" ca="1" si="61"/>
        <v>0</v>
      </c>
      <c r="CA131" s="31">
        <f t="shared" ca="1" si="61"/>
        <v>0</v>
      </c>
      <c r="CB131" s="31">
        <f t="shared" ca="1" si="58"/>
        <v>0</v>
      </c>
      <c r="CC131" s="31">
        <f t="shared" ca="1" si="58"/>
        <v>0</v>
      </c>
      <c r="CD131" s="31">
        <f t="shared" ca="1" si="58"/>
        <v>0</v>
      </c>
      <c r="CE131" s="31">
        <f t="shared" ca="1" si="58"/>
        <v>0</v>
      </c>
      <c r="CF131" s="31">
        <f t="shared" ca="1" si="58"/>
        <v>0</v>
      </c>
      <c r="CG131" s="31">
        <f t="shared" ca="1" si="58"/>
        <v>0</v>
      </c>
      <c r="CH131" s="31">
        <f t="shared" ca="1" si="58"/>
        <v>0</v>
      </c>
      <c r="CI131" s="31">
        <f t="shared" ca="1" si="58"/>
        <v>0</v>
      </c>
      <c r="CJ131" s="31">
        <f t="shared" ca="1" si="58"/>
        <v>0</v>
      </c>
      <c r="CK131" s="32">
        <f t="shared" ca="1" si="54"/>
        <v>0</v>
      </c>
      <c r="CL131" s="32">
        <f t="shared" ca="1" si="54"/>
        <v>0</v>
      </c>
      <c r="CM131" s="32">
        <f t="shared" ca="1" si="54"/>
        <v>0</v>
      </c>
      <c r="CN131" s="32">
        <f t="shared" ca="1" si="54"/>
        <v>0</v>
      </c>
      <c r="CO131" s="32">
        <f t="shared" ca="1" si="54"/>
        <v>0</v>
      </c>
      <c r="CP131" s="32">
        <f t="shared" ca="1" si="54"/>
        <v>0</v>
      </c>
      <c r="CQ131" s="32">
        <f t="shared" ca="1" si="54"/>
        <v>0</v>
      </c>
      <c r="CR131" s="32">
        <f t="shared" ca="1" si="54"/>
        <v>0</v>
      </c>
      <c r="CS131" s="32">
        <f t="shared" ca="1" si="54"/>
        <v>0</v>
      </c>
      <c r="CT131" s="32">
        <f t="shared" ca="1" si="59"/>
        <v>0</v>
      </c>
      <c r="CU131" s="32">
        <f t="shared" ca="1" si="59"/>
        <v>0</v>
      </c>
      <c r="CV131" s="32">
        <f t="shared" ca="1" si="59"/>
        <v>0</v>
      </c>
      <c r="CW131" s="31">
        <f t="shared" ca="1" si="70"/>
        <v>0</v>
      </c>
      <c r="CX131" s="31">
        <f t="shared" ca="1" si="70"/>
        <v>0</v>
      </c>
      <c r="CY131" s="31">
        <f t="shared" ca="1" si="70"/>
        <v>0</v>
      </c>
      <c r="CZ131" s="31">
        <f t="shared" ca="1" si="70"/>
        <v>0</v>
      </c>
      <c r="DA131" s="31">
        <f t="shared" ca="1" si="70"/>
        <v>0</v>
      </c>
      <c r="DB131" s="31">
        <f t="shared" ca="1" si="70"/>
        <v>0</v>
      </c>
      <c r="DC131" s="31">
        <f t="shared" ca="1" si="69"/>
        <v>0</v>
      </c>
      <c r="DD131" s="31">
        <f t="shared" ca="1" si="69"/>
        <v>0</v>
      </c>
      <c r="DE131" s="31">
        <f t="shared" ca="1" si="69"/>
        <v>0</v>
      </c>
      <c r="DF131" s="31">
        <f t="shared" ca="1" si="60"/>
        <v>0</v>
      </c>
      <c r="DG131" s="31">
        <f t="shared" ca="1" si="60"/>
        <v>0</v>
      </c>
      <c r="DH131" s="31">
        <f t="shared" ca="1" si="60"/>
        <v>0</v>
      </c>
      <c r="DI131" s="32">
        <f t="shared" ca="1" si="65"/>
        <v>0</v>
      </c>
      <c r="DJ131" s="32">
        <f t="shared" ca="1" si="65"/>
        <v>0</v>
      </c>
      <c r="DK131" s="32">
        <f t="shared" ca="1" si="65"/>
        <v>0</v>
      </c>
      <c r="DL131" s="32">
        <f t="shared" ca="1" si="62"/>
        <v>0</v>
      </c>
      <c r="DM131" s="32">
        <f t="shared" ca="1" si="62"/>
        <v>0</v>
      </c>
      <c r="DN131" s="32">
        <f t="shared" ca="1" si="62"/>
        <v>0</v>
      </c>
      <c r="DO131" s="32">
        <f t="shared" ca="1" si="46"/>
        <v>0</v>
      </c>
      <c r="DP131" s="32">
        <f t="shared" ca="1" si="46"/>
        <v>0</v>
      </c>
      <c r="DQ131" s="32">
        <f t="shared" ca="1" si="46"/>
        <v>0</v>
      </c>
      <c r="DR131" s="32">
        <f t="shared" ca="1" si="46"/>
        <v>0</v>
      </c>
      <c r="DS131" s="32">
        <f t="shared" ca="1" si="46"/>
        <v>0</v>
      </c>
      <c r="DT131" s="32">
        <f t="shared" ca="1" si="46"/>
        <v>0</v>
      </c>
      <c r="DU131" s="31">
        <f t="shared" ca="1" si="66"/>
        <v>0</v>
      </c>
      <c r="DV131" s="31">
        <f t="shared" ca="1" si="66"/>
        <v>0</v>
      </c>
      <c r="DW131" s="31">
        <f t="shared" ca="1" si="66"/>
        <v>0</v>
      </c>
      <c r="DX131" s="31">
        <f t="shared" ca="1" si="63"/>
        <v>0</v>
      </c>
      <c r="DY131" s="31">
        <f t="shared" ca="1" si="63"/>
        <v>0</v>
      </c>
      <c r="DZ131" s="31">
        <f t="shared" ca="1" si="63"/>
        <v>0</v>
      </c>
      <c r="EA131" s="31">
        <f t="shared" ca="1" si="47"/>
        <v>0</v>
      </c>
      <c r="EB131" s="31">
        <f t="shared" ca="1" si="47"/>
        <v>0</v>
      </c>
      <c r="EC131" s="31">
        <f t="shared" ca="1" si="47"/>
        <v>0</v>
      </c>
      <c r="ED131" s="31">
        <f t="shared" ca="1" si="47"/>
        <v>0</v>
      </c>
      <c r="EE131" s="31">
        <f t="shared" ca="1" si="47"/>
        <v>0</v>
      </c>
      <c r="EF131" s="31">
        <f t="shared" ca="1" si="47"/>
        <v>0</v>
      </c>
      <c r="EG131" s="32">
        <f t="shared" ca="1" si="67"/>
        <v>0</v>
      </c>
      <c r="EH131" s="32">
        <f t="shared" ca="1" si="67"/>
        <v>0</v>
      </c>
      <c r="EI131" s="32">
        <f t="shared" ca="1" si="67"/>
        <v>0</v>
      </c>
      <c r="EJ131" s="32">
        <f t="shared" ca="1" si="64"/>
        <v>0</v>
      </c>
      <c r="EK131" s="32">
        <f t="shared" ca="1" si="64"/>
        <v>0</v>
      </c>
      <c r="EL131" s="32">
        <f t="shared" ca="1" si="64"/>
        <v>0</v>
      </c>
      <c r="EM131" s="32">
        <f t="shared" ca="1" si="48"/>
        <v>0</v>
      </c>
      <c r="EN131" s="32">
        <f t="shared" ca="1" si="48"/>
        <v>0</v>
      </c>
      <c r="EO131" s="32">
        <f t="shared" ca="1" si="48"/>
        <v>0</v>
      </c>
      <c r="EP131" s="32">
        <f t="shared" ca="1" si="48"/>
        <v>0</v>
      </c>
      <c r="EQ131" s="32">
        <f t="shared" ca="1" si="48"/>
        <v>0</v>
      </c>
      <c r="ER131" s="32">
        <f t="shared" ca="1" si="48"/>
        <v>0</v>
      </c>
    </row>
    <row r="132" spans="1:148">
      <c r="A132" t="s">
        <v>434</v>
      </c>
      <c r="B132" s="1" t="s">
        <v>65</v>
      </c>
      <c r="C132" t="str">
        <f t="shared" ca="1" si="40"/>
        <v>TAB1</v>
      </c>
      <c r="D132" t="str">
        <f t="shared" ca="1" si="41"/>
        <v>Taber Wind Facility</v>
      </c>
      <c r="E132" s="51">
        <v>25353.782999999999</v>
      </c>
      <c r="F132" s="51">
        <v>12561.087</v>
      </c>
      <c r="G132" s="51">
        <v>25595.934000000001</v>
      </c>
      <c r="H132" s="51">
        <v>20983.439399999999</v>
      </c>
      <c r="I132" s="51">
        <v>19310.3694</v>
      </c>
      <c r="J132" s="51">
        <v>13037.3166</v>
      </c>
      <c r="K132" s="51">
        <v>10201.1322</v>
      </c>
      <c r="L132" s="51">
        <v>11190.005614199999</v>
      </c>
      <c r="M132" s="51">
        <v>19826.7639905</v>
      </c>
      <c r="N132" s="51">
        <v>18387.953182900001</v>
      </c>
      <c r="O132" s="51">
        <v>35923.491138600002</v>
      </c>
      <c r="P132" s="51">
        <v>15069.8858865</v>
      </c>
      <c r="Q132" s="32">
        <v>1557136.25</v>
      </c>
      <c r="R132" s="32">
        <v>560736.18999999994</v>
      </c>
      <c r="S132" s="32">
        <v>874818.91</v>
      </c>
      <c r="T132" s="32">
        <v>558989.17000000004</v>
      </c>
      <c r="U132" s="32">
        <v>578474.6</v>
      </c>
      <c r="V132" s="32">
        <v>311196.61</v>
      </c>
      <c r="W132" s="32">
        <v>324461.37</v>
      </c>
      <c r="X132" s="32">
        <v>347830.58</v>
      </c>
      <c r="Y132" s="32">
        <v>977894.2</v>
      </c>
      <c r="Z132" s="32">
        <v>556043.72</v>
      </c>
      <c r="AA132" s="32">
        <v>1671598.41</v>
      </c>
      <c r="AB132" s="32">
        <v>666004.38</v>
      </c>
      <c r="AC132" s="2">
        <v>-0.71</v>
      </c>
      <c r="AD132" s="2">
        <v>-0.71</v>
      </c>
      <c r="AE132" s="2">
        <v>-0.71</v>
      </c>
      <c r="AF132" s="2">
        <v>-0.71</v>
      </c>
      <c r="AG132" s="2">
        <v>-0.71</v>
      </c>
      <c r="AH132" s="2">
        <v>-0.71</v>
      </c>
      <c r="AI132" s="2">
        <v>-0.71</v>
      </c>
      <c r="AJ132" s="2">
        <v>-0.71</v>
      </c>
      <c r="AK132" s="2">
        <v>-0.71</v>
      </c>
      <c r="AL132" s="2">
        <v>-0.71</v>
      </c>
      <c r="AM132" s="2">
        <v>-0.71</v>
      </c>
      <c r="AN132" s="2">
        <v>-0.71</v>
      </c>
      <c r="AO132" s="33">
        <v>-11055.67</v>
      </c>
      <c r="AP132" s="33">
        <v>-3981.23</v>
      </c>
      <c r="AQ132" s="33">
        <v>-6211.21</v>
      </c>
      <c r="AR132" s="33">
        <v>-3968.82</v>
      </c>
      <c r="AS132" s="33">
        <v>-4107.17</v>
      </c>
      <c r="AT132" s="33">
        <v>-2209.5</v>
      </c>
      <c r="AU132" s="33">
        <v>-2303.6799999999998</v>
      </c>
      <c r="AV132" s="33">
        <v>-2469.6</v>
      </c>
      <c r="AW132" s="33">
        <v>-6943.05</v>
      </c>
      <c r="AX132" s="33">
        <v>-3947.91</v>
      </c>
      <c r="AY132" s="33">
        <v>-11868.35</v>
      </c>
      <c r="AZ132" s="33">
        <v>-4728.63</v>
      </c>
      <c r="BA132" s="31">
        <f t="shared" si="53"/>
        <v>-467.14</v>
      </c>
      <c r="BB132" s="31">
        <f t="shared" si="53"/>
        <v>-168.22</v>
      </c>
      <c r="BC132" s="31">
        <f t="shared" si="53"/>
        <v>-262.45</v>
      </c>
      <c r="BD132" s="31">
        <f t="shared" si="51"/>
        <v>-223.6</v>
      </c>
      <c r="BE132" s="31">
        <f t="shared" si="51"/>
        <v>-231.39</v>
      </c>
      <c r="BF132" s="31">
        <f t="shared" si="51"/>
        <v>-124.48</v>
      </c>
      <c r="BG132" s="31">
        <f t="shared" si="51"/>
        <v>0</v>
      </c>
      <c r="BH132" s="31">
        <f t="shared" si="51"/>
        <v>0</v>
      </c>
      <c r="BI132" s="31">
        <f t="shared" si="51"/>
        <v>0</v>
      </c>
      <c r="BJ132" s="31">
        <f t="shared" si="57"/>
        <v>-667.25</v>
      </c>
      <c r="BK132" s="31">
        <f t="shared" si="57"/>
        <v>-2005.92</v>
      </c>
      <c r="BL132" s="31">
        <f t="shared" si="57"/>
        <v>-799.21</v>
      </c>
      <c r="BM132" s="6">
        <f t="shared" ca="1" si="68"/>
        <v>-6.13E-2</v>
      </c>
      <c r="BN132" s="6">
        <f t="shared" ca="1" si="68"/>
        <v>-6.13E-2</v>
      </c>
      <c r="BO132" s="6">
        <f t="shared" ca="1" si="68"/>
        <v>-6.13E-2</v>
      </c>
      <c r="BP132" s="6">
        <f t="shared" ca="1" si="68"/>
        <v>-6.13E-2</v>
      </c>
      <c r="BQ132" s="6">
        <f t="shared" ca="1" si="68"/>
        <v>-6.13E-2</v>
      </c>
      <c r="BR132" s="6">
        <f t="shared" ca="1" si="68"/>
        <v>-6.13E-2</v>
      </c>
      <c r="BS132" s="6">
        <f t="shared" ca="1" si="68"/>
        <v>-6.13E-2</v>
      </c>
      <c r="BT132" s="6">
        <f t="shared" ca="1" si="68"/>
        <v>-6.13E-2</v>
      </c>
      <c r="BU132" s="6">
        <f t="shared" ca="1" si="68"/>
        <v>-6.13E-2</v>
      </c>
      <c r="BV132" s="6">
        <f t="shared" ca="1" si="68"/>
        <v>-6.13E-2</v>
      </c>
      <c r="BW132" s="6">
        <f t="shared" ca="1" si="68"/>
        <v>-6.13E-2</v>
      </c>
      <c r="BX132" s="6">
        <f t="shared" ca="1" si="68"/>
        <v>-6.13E-2</v>
      </c>
      <c r="BY132" s="31">
        <f t="shared" ca="1" si="61"/>
        <v>-95452.45</v>
      </c>
      <c r="BZ132" s="31">
        <f t="shared" ca="1" si="61"/>
        <v>-34373.129999999997</v>
      </c>
      <c r="CA132" s="31">
        <f t="shared" ca="1" si="61"/>
        <v>-53626.400000000001</v>
      </c>
      <c r="CB132" s="31">
        <f t="shared" ca="1" si="58"/>
        <v>-34266.04</v>
      </c>
      <c r="CC132" s="31">
        <f t="shared" ca="1" si="58"/>
        <v>-35460.49</v>
      </c>
      <c r="CD132" s="31">
        <f t="shared" ca="1" si="58"/>
        <v>-19076.349999999999</v>
      </c>
      <c r="CE132" s="31">
        <f t="shared" ca="1" si="58"/>
        <v>-19889.48</v>
      </c>
      <c r="CF132" s="31">
        <f t="shared" ca="1" si="58"/>
        <v>-21322.01</v>
      </c>
      <c r="CG132" s="31">
        <f t="shared" ca="1" si="58"/>
        <v>-59944.91</v>
      </c>
      <c r="CH132" s="31">
        <f t="shared" ca="1" si="58"/>
        <v>-34085.480000000003</v>
      </c>
      <c r="CI132" s="31">
        <f t="shared" ca="1" si="58"/>
        <v>-102468.98</v>
      </c>
      <c r="CJ132" s="31">
        <f t="shared" ca="1" si="58"/>
        <v>-40826.07</v>
      </c>
      <c r="CK132" s="32">
        <f t="shared" ref="CK132:CV146" ca="1" si="71">ROUND(Q132*$CV$3,2)</f>
        <v>3892.84</v>
      </c>
      <c r="CL132" s="32">
        <f t="shared" ca="1" si="71"/>
        <v>1401.84</v>
      </c>
      <c r="CM132" s="32">
        <f t="shared" ca="1" si="71"/>
        <v>2187.0500000000002</v>
      </c>
      <c r="CN132" s="32">
        <f t="shared" ca="1" si="71"/>
        <v>1397.47</v>
      </c>
      <c r="CO132" s="32">
        <f t="shared" ca="1" si="71"/>
        <v>1446.19</v>
      </c>
      <c r="CP132" s="32">
        <f t="shared" ca="1" si="71"/>
        <v>777.99</v>
      </c>
      <c r="CQ132" s="32">
        <f t="shared" ca="1" si="71"/>
        <v>811.15</v>
      </c>
      <c r="CR132" s="32">
        <f t="shared" ca="1" si="71"/>
        <v>869.58</v>
      </c>
      <c r="CS132" s="32">
        <f t="shared" ca="1" si="71"/>
        <v>2444.7399999999998</v>
      </c>
      <c r="CT132" s="32">
        <f t="shared" ca="1" si="59"/>
        <v>1390.11</v>
      </c>
      <c r="CU132" s="32">
        <f t="shared" ca="1" si="59"/>
        <v>4179</v>
      </c>
      <c r="CV132" s="32">
        <f t="shared" ca="1" si="59"/>
        <v>1665.01</v>
      </c>
      <c r="CW132" s="31">
        <f t="shared" ca="1" si="70"/>
        <v>-80036.800000000003</v>
      </c>
      <c r="CX132" s="31">
        <f t="shared" ca="1" si="70"/>
        <v>-28821.84</v>
      </c>
      <c r="CY132" s="31">
        <f t="shared" ca="1" si="70"/>
        <v>-44965.69</v>
      </c>
      <c r="CZ132" s="31">
        <f t="shared" ca="1" si="70"/>
        <v>-28676.15</v>
      </c>
      <c r="DA132" s="31">
        <f t="shared" ca="1" si="70"/>
        <v>-29675.739999999998</v>
      </c>
      <c r="DB132" s="31">
        <f t="shared" ca="1" si="70"/>
        <v>-15964.379999999997</v>
      </c>
      <c r="DC132" s="31">
        <f t="shared" ca="1" si="69"/>
        <v>-16774.649999999998</v>
      </c>
      <c r="DD132" s="31">
        <f t="shared" ca="1" si="69"/>
        <v>-17982.829999999998</v>
      </c>
      <c r="DE132" s="31">
        <f t="shared" ca="1" si="69"/>
        <v>-50557.120000000003</v>
      </c>
      <c r="DF132" s="31">
        <f t="shared" ca="1" si="60"/>
        <v>-28080.210000000003</v>
      </c>
      <c r="DG132" s="31">
        <f t="shared" ca="1" si="60"/>
        <v>-84415.709999999992</v>
      </c>
      <c r="DH132" s="31">
        <f t="shared" ca="1" si="60"/>
        <v>-33633.22</v>
      </c>
      <c r="DI132" s="32">
        <f t="shared" ca="1" si="65"/>
        <v>-4001.84</v>
      </c>
      <c r="DJ132" s="32">
        <f t="shared" ca="1" si="65"/>
        <v>-1441.09</v>
      </c>
      <c r="DK132" s="32">
        <f t="shared" ca="1" si="65"/>
        <v>-2248.2800000000002</v>
      </c>
      <c r="DL132" s="32">
        <f t="shared" ca="1" si="62"/>
        <v>-1433.81</v>
      </c>
      <c r="DM132" s="32">
        <f t="shared" ca="1" si="62"/>
        <v>-1483.79</v>
      </c>
      <c r="DN132" s="32">
        <f t="shared" ca="1" si="62"/>
        <v>-798.22</v>
      </c>
      <c r="DO132" s="32">
        <f t="shared" ca="1" si="46"/>
        <v>-838.73</v>
      </c>
      <c r="DP132" s="32">
        <f t="shared" ca="1" si="46"/>
        <v>-899.14</v>
      </c>
      <c r="DQ132" s="32">
        <f t="shared" ca="1" si="46"/>
        <v>-2527.86</v>
      </c>
      <c r="DR132" s="32">
        <f t="shared" ref="DR132:DT146" ca="1" si="72">ROUND(DF132*5%,2)</f>
        <v>-1404.01</v>
      </c>
      <c r="DS132" s="32">
        <f t="shared" ca="1" si="72"/>
        <v>-4220.79</v>
      </c>
      <c r="DT132" s="32">
        <f t="shared" ca="1" si="72"/>
        <v>-1681.66</v>
      </c>
      <c r="DU132" s="31">
        <f t="shared" ca="1" si="66"/>
        <v>-25785.47</v>
      </c>
      <c r="DV132" s="31">
        <f t="shared" ca="1" si="66"/>
        <v>-9218.2199999999993</v>
      </c>
      <c r="DW132" s="31">
        <f t="shared" ca="1" si="66"/>
        <v>-14286.72</v>
      </c>
      <c r="DX132" s="31">
        <f t="shared" ca="1" si="63"/>
        <v>-9056.33</v>
      </c>
      <c r="DY132" s="31">
        <f t="shared" ca="1" si="63"/>
        <v>-9323.23</v>
      </c>
      <c r="DZ132" s="31">
        <f t="shared" ca="1" si="63"/>
        <v>-4988.41</v>
      </c>
      <c r="EA132" s="31">
        <f t="shared" ca="1" si="47"/>
        <v>-5214.03</v>
      </c>
      <c r="EB132" s="31">
        <f t="shared" ca="1" si="47"/>
        <v>-5559.02</v>
      </c>
      <c r="EC132" s="31">
        <f t="shared" ca="1" si="47"/>
        <v>-15542.8</v>
      </c>
      <c r="ED132" s="31">
        <f t="shared" ref="ED132:EF146" ca="1" si="73">ROUND(DF132*ED$3,2)</f>
        <v>-8586.5499999999993</v>
      </c>
      <c r="EE132" s="31">
        <f t="shared" ca="1" si="73"/>
        <v>-25669.8</v>
      </c>
      <c r="EF132" s="31">
        <f t="shared" ca="1" si="73"/>
        <v>-10172.17</v>
      </c>
      <c r="EG132" s="32">
        <f t="shared" ca="1" si="67"/>
        <v>-109824.11</v>
      </c>
      <c r="EH132" s="32">
        <f t="shared" ca="1" si="67"/>
        <v>-39481.15</v>
      </c>
      <c r="EI132" s="32">
        <f t="shared" ca="1" si="67"/>
        <v>-61500.69</v>
      </c>
      <c r="EJ132" s="32">
        <f t="shared" ca="1" si="64"/>
        <v>-39166.29</v>
      </c>
      <c r="EK132" s="32">
        <f t="shared" ca="1" si="64"/>
        <v>-40482.759999999995</v>
      </c>
      <c r="EL132" s="32">
        <f t="shared" ca="1" si="64"/>
        <v>-21751.01</v>
      </c>
      <c r="EM132" s="32">
        <f t="shared" ca="1" si="48"/>
        <v>-22827.409999999996</v>
      </c>
      <c r="EN132" s="32">
        <f t="shared" ca="1" si="48"/>
        <v>-24440.989999999998</v>
      </c>
      <c r="EO132" s="32">
        <f t="shared" ca="1" si="48"/>
        <v>-68627.78</v>
      </c>
      <c r="EP132" s="32">
        <f t="shared" ref="EP132:ER146" ca="1" si="74">DF132+DR132+ED132</f>
        <v>-38070.770000000004</v>
      </c>
      <c r="EQ132" s="32">
        <f t="shared" ca="1" si="74"/>
        <v>-114306.29999999999</v>
      </c>
      <c r="ER132" s="32">
        <f t="shared" ca="1" si="74"/>
        <v>-45487.05</v>
      </c>
    </row>
    <row r="133" spans="1:148">
      <c r="A133" t="s">
        <v>509</v>
      </c>
      <c r="B133" s="1" t="s">
        <v>118</v>
      </c>
      <c r="C133" t="str">
        <f t="shared" ref="C133:C146" ca="1" si="75">VLOOKUP($B133,LocationLookup,2,FALSE)</f>
        <v>TAY1</v>
      </c>
      <c r="D133" t="str">
        <f t="shared" ref="D133:D146" ca="1" si="76">VLOOKUP($C133,LossFactorLookup,2,FALSE)</f>
        <v>Taylor Hydro Facility</v>
      </c>
      <c r="E133" s="51">
        <v>0</v>
      </c>
      <c r="F133" s="51">
        <v>0</v>
      </c>
      <c r="G133" s="51">
        <v>0</v>
      </c>
      <c r="H133" s="51">
        <v>0</v>
      </c>
      <c r="I133" s="51">
        <v>5671.1796999999997</v>
      </c>
      <c r="J133" s="51">
        <v>9599.2880000000005</v>
      </c>
      <c r="K133" s="51">
        <v>9959.2445000000007</v>
      </c>
      <c r="L133" s="51">
        <v>6743.7264999999998</v>
      </c>
      <c r="M133" s="51">
        <v>8112.4522999999999</v>
      </c>
      <c r="N133" s="51">
        <v>2721.7716999999998</v>
      </c>
      <c r="O133" s="51">
        <v>0</v>
      </c>
      <c r="P133" s="51">
        <v>0</v>
      </c>
      <c r="Q133" s="32">
        <v>0</v>
      </c>
      <c r="R133" s="32">
        <v>0</v>
      </c>
      <c r="S133" s="32">
        <v>0</v>
      </c>
      <c r="T133" s="32">
        <v>0</v>
      </c>
      <c r="U133" s="32">
        <v>181790.74</v>
      </c>
      <c r="V133" s="32">
        <v>321285.88</v>
      </c>
      <c r="W133" s="32">
        <v>406527.13</v>
      </c>
      <c r="X133" s="32">
        <v>231248.1</v>
      </c>
      <c r="Y133" s="32">
        <v>587329.06999999995</v>
      </c>
      <c r="Z133" s="32">
        <v>80337.95</v>
      </c>
      <c r="AA133" s="32">
        <v>0</v>
      </c>
      <c r="AB133" s="32">
        <v>0</v>
      </c>
      <c r="AC133" s="2">
        <v>1.68</v>
      </c>
      <c r="AD133" s="2">
        <v>1.68</v>
      </c>
      <c r="AE133" s="2">
        <v>1.68</v>
      </c>
      <c r="AF133" s="2">
        <v>1.68</v>
      </c>
      <c r="AG133" s="2">
        <v>1.68</v>
      </c>
      <c r="AH133" s="2">
        <v>1.68</v>
      </c>
      <c r="AI133" s="2">
        <v>1.68</v>
      </c>
      <c r="AJ133" s="2">
        <v>1.68</v>
      </c>
      <c r="AK133" s="2">
        <v>1.68</v>
      </c>
      <c r="AL133" s="2">
        <v>1.68</v>
      </c>
      <c r="AM133" s="2">
        <v>1.68</v>
      </c>
      <c r="AN133" s="2">
        <v>1.68</v>
      </c>
      <c r="AO133" s="33">
        <v>0</v>
      </c>
      <c r="AP133" s="33">
        <v>0</v>
      </c>
      <c r="AQ133" s="33">
        <v>0</v>
      </c>
      <c r="AR133" s="33">
        <v>0</v>
      </c>
      <c r="AS133" s="33">
        <v>3054.08</v>
      </c>
      <c r="AT133" s="33">
        <v>5397.6</v>
      </c>
      <c r="AU133" s="33">
        <v>6829.66</v>
      </c>
      <c r="AV133" s="33">
        <v>3884.97</v>
      </c>
      <c r="AW133" s="33">
        <v>9867.1299999999992</v>
      </c>
      <c r="AX133" s="33">
        <v>1349.68</v>
      </c>
      <c r="AY133" s="33">
        <v>0</v>
      </c>
      <c r="AZ133" s="33">
        <v>0</v>
      </c>
      <c r="BA133" s="31">
        <f t="shared" si="53"/>
        <v>0</v>
      </c>
      <c r="BB133" s="31">
        <f t="shared" si="53"/>
        <v>0</v>
      </c>
      <c r="BC133" s="31">
        <f t="shared" si="53"/>
        <v>0</v>
      </c>
      <c r="BD133" s="31">
        <f t="shared" si="51"/>
        <v>0</v>
      </c>
      <c r="BE133" s="31">
        <f t="shared" si="51"/>
        <v>-72.72</v>
      </c>
      <c r="BF133" s="31">
        <f t="shared" si="51"/>
        <v>-128.51</v>
      </c>
      <c r="BG133" s="31">
        <f t="shared" si="51"/>
        <v>0</v>
      </c>
      <c r="BH133" s="31">
        <f t="shared" si="51"/>
        <v>0</v>
      </c>
      <c r="BI133" s="31">
        <f t="shared" si="51"/>
        <v>0</v>
      </c>
      <c r="BJ133" s="31">
        <f t="shared" si="57"/>
        <v>-96.41</v>
      </c>
      <c r="BK133" s="31">
        <f t="shared" si="57"/>
        <v>0</v>
      </c>
      <c r="BL133" s="31">
        <f t="shared" si="57"/>
        <v>0</v>
      </c>
      <c r="BM133" s="6">
        <f t="shared" ca="1" si="68"/>
        <v>-2.1899999999999999E-2</v>
      </c>
      <c r="BN133" s="6">
        <f t="shared" ca="1" si="68"/>
        <v>-2.1899999999999999E-2</v>
      </c>
      <c r="BO133" s="6">
        <f t="shared" ca="1" si="68"/>
        <v>-2.1899999999999999E-2</v>
      </c>
      <c r="BP133" s="6">
        <f t="shared" ca="1" si="68"/>
        <v>-2.1899999999999999E-2</v>
      </c>
      <c r="BQ133" s="6">
        <f t="shared" ca="1" si="68"/>
        <v>-2.1899999999999999E-2</v>
      </c>
      <c r="BR133" s="6">
        <f t="shared" ca="1" si="68"/>
        <v>-2.1899999999999999E-2</v>
      </c>
      <c r="BS133" s="6">
        <f t="shared" ca="1" si="68"/>
        <v>-2.1899999999999999E-2</v>
      </c>
      <c r="BT133" s="6">
        <f t="shared" ca="1" si="68"/>
        <v>-2.1899999999999999E-2</v>
      </c>
      <c r="BU133" s="6">
        <f t="shared" ca="1" si="68"/>
        <v>-2.1899999999999999E-2</v>
      </c>
      <c r="BV133" s="6">
        <f t="shared" ca="1" si="68"/>
        <v>-2.1899999999999999E-2</v>
      </c>
      <c r="BW133" s="6">
        <f t="shared" ca="1" si="68"/>
        <v>-2.1899999999999999E-2</v>
      </c>
      <c r="BX133" s="6">
        <f t="shared" ca="1" si="68"/>
        <v>-2.1899999999999999E-2</v>
      </c>
      <c r="BY133" s="31">
        <f t="shared" ca="1" si="61"/>
        <v>0</v>
      </c>
      <c r="BZ133" s="31">
        <f t="shared" ca="1" si="61"/>
        <v>0</v>
      </c>
      <c r="CA133" s="31">
        <f t="shared" ca="1" si="61"/>
        <v>0</v>
      </c>
      <c r="CB133" s="31">
        <f t="shared" ca="1" si="58"/>
        <v>0</v>
      </c>
      <c r="CC133" s="31">
        <f t="shared" ca="1" si="58"/>
        <v>-3981.22</v>
      </c>
      <c r="CD133" s="31">
        <f t="shared" ca="1" si="58"/>
        <v>-7036.16</v>
      </c>
      <c r="CE133" s="31">
        <f t="shared" ca="1" si="58"/>
        <v>-8902.94</v>
      </c>
      <c r="CF133" s="31">
        <f t="shared" ca="1" si="58"/>
        <v>-5064.33</v>
      </c>
      <c r="CG133" s="31">
        <f t="shared" ca="1" si="58"/>
        <v>-12862.51</v>
      </c>
      <c r="CH133" s="31">
        <f t="shared" ca="1" si="58"/>
        <v>-1759.4</v>
      </c>
      <c r="CI133" s="31">
        <f t="shared" ca="1" si="58"/>
        <v>0</v>
      </c>
      <c r="CJ133" s="31">
        <f t="shared" ca="1" si="58"/>
        <v>0</v>
      </c>
      <c r="CK133" s="32">
        <f t="shared" ca="1" si="71"/>
        <v>0</v>
      </c>
      <c r="CL133" s="32">
        <f t="shared" ca="1" si="71"/>
        <v>0</v>
      </c>
      <c r="CM133" s="32">
        <f t="shared" ca="1" si="71"/>
        <v>0</v>
      </c>
      <c r="CN133" s="32">
        <f t="shared" ca="1" si="71"/>
        <v>0</v>
      </c>
      <c r="CO133" s="32">
        <f t="shared" ca="1" si="71"/>
        <v>454.48</v>
      </c>
      <c r="CP133" s="32">
        <f t="shared" ca="1" si="71"/>
        <v>803.21</v>
      </c>
      <c r="CQ133" s="32">
        <f t="shared" ca="1" si="71"/>
        <v>1016.32</v>
      </c>
      <c r="CR133" s="32">
        <f t="shared" ca="1" si="71"/>
        <v>578.12</v>
      </c>
      <c r="CS133" s="32">
        <f t="shared" ca="1" si="71"/>
        <v>1468.32</v>
      </c>
      <c r="CT133" s="32">
        <f t="shared" ca="1" si="59"/>
        <v>200.84</v>
      </c>
      <c r="CU133" s="32">
        <f t="shared" ca="1" si="59"/>
        <v>0</v>
      </c>
      <c r="CV133" s="32">
        <f t="shared" ca="1" si="59"/>
        <v>0</v>
      </c>
      <c r="CW133" s="31">
        <f t="shared" ca="1" si="70"/>
        <v>0</v>
      </c>
      <c r="CX133" s="31">
        <f t="shared" ca="1" si="70"/>
        <v>0</v>
      </c>
      <c r="CY133" s="31">
        <f t="shared" ca="1" si="70"/>
        <v>0</v>
      </c>
      <c r="CZ133" s="31">
        <f t="shared" ca="1" si="70"/>
        <v>0</v>
      </c>
      <c r="DA133" s="31">
        <f t="shared" ca="1" si="70"/>
        <v>-6508.0999999999995</v>
      </c>
      <c r="DB133" s="31">
        <f t="shared" ca="1" si="70"/>
        <v>-11502.039999999999</v>
      </c>
      <c r="DC133" s="31">
        <f t="shared" ca="1" si="69"/>
        <v>-14716.28</v>
      </c>
      <c r="DD133" s="31">
        <f t="shared" ca="1" si="69"/>
        <v>-8371.18</v>
      </c>
      <c r="DE133" s="31">
        <f t="shared" ca="1" si="69"/>
        <v>-21261.32</v>
      </c>
      <c r="DF133" s="31">
        <f t="shared" ca="1" si="60"/>
        <v>-2811.8300000000004</v>
      </c>
      <c r="DG133" s="31">
        <f t="shared" ca="1" si="60"/>
        <v>0</v>
      </c>
      <c r="DH133" s="31">
        <f t="shared" ca="1" si="60"/>
        <v>0</v>
      </c>
      <c r="DI133" s="32">
        <f t="shared" ca="1" si="65"/>
        <v>0</v>
      </c>
      <c r="DJ133" s="32">
        <f t="shared" ca="1" si="65"/>
        <v>0</v>
      </c>
      <c r="DK133" s="32">
        <f t="shared" ca="1" si="65"/>
        <v>0</v>
      </c>
      <c r="DL133" s="32">
        <f t="shared" ca="1" si="62"/>
        <v>0</v>
      </c>
      <c r="DM133" s="32">
        <f t="shared" ca="1" si="62"/>
        <v>-325.41000000000003</v>
      </c>
      <c r="DN133" s="32">
        <f t="shared" ca="1" si="62"/>
        <v>-575.1</v>
      </c>
      <c r="DO133" s="32">
        <f t="shared" ca="1" si="62"/>
        <v>-735.81</v>
      </c>
      <c r="DP133" s="32">
        <f t="shared" ca="1" si="62"/>
        <v>-418.56</v>
      </c>
      <c r="DQ133" s="32">
        <f t="shared" ca="1" si="62"/>
        <v>-1063.07</v>
      </c>
      <c r="DR133" s="32">
        <f t="shared" ca="1" si="72"/>
        <v>-140.59</v>
      </c>
      <c r="DS133" s="32">
        <f t="shared" ca="1" si="72"/>
        <v>0</v>
      </c>
      <c r="DT133" s="32">
        <f t="shared" ca="1" si="72"/>
        <v>0</v>
      </c>
      <c r="DU133" s="31">
        <f t="shared" ca="1" si="66"/>
        <v>0</v>
      </c>
      <c r="DV133" s="31">
        <f t="shared" ca="1" si="66"/>
        <v>0</v>
      </c>
      <c r="DW133" s="31">
        <f t="shared" ca="1" si="66"/>
        <v>0</v>
      </c>
      <c r="DX133" s="31">
        <f t="shared" ca="1" si="63"/>
        <v>0</v>
      </c>
      <c r="DY133" s="31">
        <f t="shared" ca="1" si="63"/>
        <v>-2044.65</v>
      </c>
      <c r="DZ133" s="31">
        <f t="shared" ca="1" si="63"/>
        <v>-3594.06</v>
      </c>
      <c r="EA133" s="31">
        <f t="shared" ca="1" si="63"/>
        <v>-4574.2299999999996</v>
      </c>
      <c r="EB133" s="31">
        <f t="shared" ca="1" si="63"/>
        <v>-2587.7800000000002</v>
      </c>
      <c r="EC133" s="31">
        <f t="shared" ca="1" si="63"/>
        <v>-6536.38</v>
      </c>
      <c r="ED133" s="31">
        <f t="shared" ca="1" si="73"/>
        <v>-859.82</v>
      </c>
      <c r="EE133" s="31">
        <f t="shared" ca="1" si="73"/>
        <v>0</v>
      </c>
      <c r="EF133" s="31">
        <f t="shared" ca="1" si="73"/>
        <v>0</v>
      </c>
      <c r="EG133" s="32">
        <f t="shared" ca="1" si="67"/>
        <v>0</v>
      </c>
      <c r="EH133" s="32">
        <f t="shared" ca="1" si="67"/>
        <v>0</v>
      </c>
      <c r="EI133" s="32">
        <f t="shared" ca="1" si="67"/>
        <v>0</v>
      </c>
      <c r="EJ133" s="32">
        <f t="shared" ca="1" si="64"/>
        <v>0</v>
      </c>
      <c r="EK133" s="32">
        <f t="shared" ca="1" si="64"/>
        <v>-8878.16</v>
      </c>
      <c r="EL133" s="32">
        <f t="shared" ca="1" si="64"/>
        <v>-15671.199999999999</v>
      </c>
      <c r="EM133" s="32">
        <f t="shared" ca="1" si="64"/>
        <v>-20026.32</v>
      </c>
      <c r="EN133" s="32">
        <f t="shared" ca="1" si="64"/>
        <v>-11377.52</v>
      </c>
      <c r="EO133" s="32">
        <f t="shared" ca="1" si="64"/>
        <v>-28860.77</v>
      </c>
      <c r="EP133" s="32">
        <f t="shared" ca="1" si="74"/>
        <v>-3812.2400000000007</v>
      </c>
      <c r="EQ133" s="32">
        <f t="shared" ca="1" si="74"/>
        <v>0</v>
      </c>
      <c r="ER133" s="32">
        <f t="shared" ca="1" si="74"/>
        <v>0</v>
      </c>
    </row>
    <row r="134" spans="1:148">
      <c r="A134" t="s">
        <v>509</v>
      </c>
      <c r="B134" s="1" t="s">
        <v>299</v>
      </c>
      <c r="C134" t="str">
        <f t="shared" ca="1" si="75"/>
        <v>TAY2</v>
      </c>
      <c r="D134" t="str">
        <f t="shared" ca="1" si="76"/>
        <v>Taylor Wind Facility</v>
      </c>
      <c r="E134" s="51">
        <v>956.08550000000002</v>
      </c>
      <c r="F134" s="51">
        <v>386.267</v>
      </c>
      <c r="G134" s="51">
        <v>650.28989999999999</v>
      </c>
      <c r="H134" s="51">
        <v>490.83949999999999</v>
      </c>
      <c r="I134" s="51">
        <v>526.28399999999999</v>
      </c>
      <c r="J134" s="51">
        <v>299.18349999999998</v>
      </c>
      <c r="K134" s="51">
        <v>141.7388</v>
      </c>
      <c r="L134" s="51">
        <v>211.905</v>
      </c>
      <c r="M134" s="51">
        <v>466.79360000000003</v>
      </c>
      <c r="N134" s="51">
        <v>440.05669999999998</v>
      </c>
      <c r="O134" s="51">
        <v>923.8356</v>
      </c>
      <c r="P134" s="51">
        <v>485.40390000000002</v>
      </c>
      <c r="Q134" s="32">
        <v>46642.85</v>
      </c>
      <c r="R134" s="32">
        <v>16801.2</v>
      </c>
      <c r="S134" s="32">
        <v>22407.54</v>
      </c>
      <c r="T134" s="32">
        <v>13014.52</v>
      </c>
      <c r="U134" s="32">
        <v>18116.669999999998</v>
      </c>
      <c r="V134" s="32">
        <v>8444.19</v>
      </c>
      <c r="W134" s="32">
        <v>5294.29</v>
      </c>
      <c r="X134" s="32">
        <v>6946.18</v>
      </c>
      <c r="Y134" s="32">
        <v>30707.4</v>
      </c>
      <c r="Z134" s="32">
        <v>12871.56</v>
      </c>
      <c r="AA134" s="32">
        <v>47230.400000000001</v>
      </c>
      <c r="AB134" s="32">
        <v>18868.52</v>
      </c>
      <c r="AC134" s="2">
        <v>1.68</v>
      </c>
      <c r="AD134" s="2">
        <v>1.68</v>
      </c>
      <c r="AE134" s="2">
        <v>1.68</v>
      </c>
      <c r="AF134" s="2">
        <v>1.68</v>
      </c>
      <c r="AG134" s="2">
        <v>1.68</v>
      </c>
      <c r="AH134" s="2">
        <v>1.68</v>
      </c>
      <c r="AI134" s="2">
        <v>1.68</v>
      </c>
      <c r="AJ134" s="2">
        <v>1.68</v>
      </c>
      <c r="AK134" s="2">
        <v>1.68</v>
      </c>
      <c r="AL134" s="2">
        <v>1.68</v>
      </c>
      <c r="AM134" s="2">
        <v>1.68</v>
      </c>
      <c r="AN134" s="2">
        <v>1.68</v>
      </c>
      <c r="AO134" s="33">
        <v>783.6</v>
      </c>
      <c r="AP134" s="33">
        <v>282.26</v>
      </c>
      <c r="AQ134" s="33">
        <v>376.45</v>
      </c>
      <c r="AR134" s="33">
        <v>218.64</v>
      </c>
      <c r="AS134" s="33">
        <v>304.36</v>
      </c>
      <c r="AT134" s="33">
        <v>141.86000000000001</v>
      </c>
      <c r="AU134" s="33">
        <v>88.94</v>
      </c>
      <c r="AV134" s="33">
        <v>116.7</v>
      </c>
      <c r="AW134" s="33">
        <v>515.88</v>
      </c>
      <c r="AX134" s="33">
        <v>216.24</v>
      </c>
      <c r="AY134" s="33">
        <v>793.47</v>
      </c>
      <c r="AZ134" s="33">
        <v>316.99</v>
      </c>
      <c r="BA134" s="31">
        <f t="shared" si="53"/>
        <v>-13.99</v>
      </c>
      <c r="BB134" s="31">
        <f t="shared" si="53"/>
        <v>-5.04</v>
      </c>
      <c r="BC134" s="31">
        <f t="shared" si="53"/>
        <v>-6.72</v>
      </c>
      <c r="BD134" s="31">
        <f t="shared" si="51"/>
        <v>-5.21</v>
      </c>
      <c r="BE134" s="31">
        <f t="shared" si="51"/>
        <v>-7.25</v>
      </c>
      <c r="BF134" s="31">
        <f t="shared" si="51"/>
        <v>-3.38</v>
      </c>
      <c r="BG134" s="31">
        <f t="shared" si="51"/>
        <v>0</v>
      </c>
      <c r="BH134" s="31">
        <f t="shared" si="51"/>
        <v>0</v>
      </c>
      <c r="BI134" s="31">
        <f t="shared" si="51"/>
        <v>0</v>
      </c>
      <c r="BJ134" s="31">
        <f t="shared" si="57"/>
        <v>-15.45</v>
      </c>
      <c r="BK134" s="31">
        <f t="shared" si="57"/>
        <v>-56.68</v>
      </c>
      <c r="BL134" s="31">
        <f t="shared" si="57"/>
        <v>-22.64</v>
      </c>
      <c r="BM134" s="6">
        <f t="shared" ca="1" si="68"/>
        <v>1.1299999999999999E-2</v>
      </c>
      <c r="BN134" s="6">
        <f t="shared" ca="1" si="68"/>
        <v>1.1299999999999999E-2</v>
      </c>
      <c r="BO134" s="6">
        <f t="shared" ca="1" si="68"/>
        <v>1.1299999999999999E-2</v>
      </c>
      <c r="BP134" s="6">
        <f t="shared" ca="1" si="68"/>
        <v>1.1299999999999999E-2</v>
      </c>
      <c r="BQ134" s="6">
        <f t="shared" ca="1" si="68"/>
        <v>1.1299999999999999E-2</v>
      </c>
      <c r="BR134" s="6">
        <f t="shared" ca="1" si="68"/>
        <v>1.1299999999999999E-2</v>
      </c>
      <c r="BS134" s="6">
        <f t="shared" ca="1" si="68"/>
        <v>1.1299999999999999E-2</v>
      </c>
      <c r="BT134" s="6">
        <f t="shared" ca="1" si="68"/>
        <v>1.1299999999999999E-2</v>
      </c>
      <c r="BU134" s="6">
        <f t="shared" ca="1" si="68"/>
        <v>1.1299999999999999E-2</v>
      </c>
      <c r="BV134" s="6">
        <f t="shared" ca="1" si="68"/>
        <v>1.1299999999999999E-2</v>
      </c>
      <c r="BW134" s="6">
        <f t="shared" ca="1" si="68"/>
        <v>1.1299999999999999E-2</v>
      </c>
      <c r="BX134" s="6">
        <f t="shared" ca="1" si="68"/>
        <v>1.1299999999999999E-2</v>
      </c>
      <c r="BY134" s="31">
        <f t="shared" ca="1" si="61"/>
        <v>527.05999999999995</v>
      </c>
      <c r="BZ134" s="31">
        <f t="shared" ca="1" si="61"/>
        <v>189.85</v>
      </c>
      <c r="CA134" s="31">
        <f t="shared" ca="1" si="61"/>
        <v>253.21</v>
      </c>
      <c r="CB134" s="31">
        <f t="shared" ca="1" si="58"/>
        <v>147.06</v>
      </c>
      <c r="CC134" s="31">
        <f t="shared" ca="1" si="58"/>
        <v>204.72</v>
      </c>
      <c r="CD134" s="31">
        <f t="shared" ca="1" si="58"/>
        <v>95.42</v>
      </c>
      <c r="CE134" s="31">
        <f t="shared" ca="1" si="58"/>
        <v>59.83</v>
      </c>
      <c r="CF134" s="31">
        <f t="shared" ca="1" si="58"/>
        <v>78.489999999999995</v>
      </c>
      <c r="CG134" s="31">
        <f t="shared" ca="1" si="58"/>
        <v>346.99</v>
      </c>
      <c r="CH134" s="31">
        <f t="shared" ca="1" si="58"/>
        <v>145.44999999999999</v>
      </c>
      <c r="CI134" s="31">
        <f t="shared" ca="1" si="58"/>
        <v>533.70000000000005</v>
      </c>
      <c r="CJ134" s="31">
        <f t="shared" ca="1" si="58"/>
        <v>213.21</v>
      </c>
      <c r="CK134" s="32">
        <f t="shared" ca="1" si="71"/>
        <v>116.61</v>
      </c>
      <c r="CL134" s="32">
        <f t="shared" ca="1" si="71"/>
        <v>42</v>
      </c>
      <c r="CM134" s="32">
        <f t="shared" ca="1" si="71"/>
        <v>56.02</v>
      </c>
      <c r="CN134" s="32">
        <f t="shared" ca="1" si="71"/>
        <v>32.54</v>
      </c>
      <c r="CO134" s="32">
        <f t="shared" ca="1" si="71"/>
        <v>45.29</v>
      </c>
      <c r="CP134" s="32">
        <f t="shared" ca="1" si="71"/>
        <v>21.11</v>
      </c>
      <c r="CQ134" s="32">
        <f t="shared" ca="1" si="71"/>
        <v>13.24</v>
      </c>
      <c r="CR134" s="32">
        <f t="shared" ca="1" si="71"/>
        <v>17.37</v>
      </c>
      <c r="CS134" s="32">
        <f t="shared" ca="1" si="71"/>
        <v>76.77</v>
      </c>
      <c r="CT134" s="32">
        <f t="shared" ca="1" si="59"/>
        <v>32.18</v>
      </c>
      <c r="CU134" s="32">
        <f t="shared" ca="1" si="59"/>
        <v>118.08</v>
      </c>
      <c r="CV134" s="32">
        <f t="shared" ca="1" si="59"/>
        <v>47.17</v>
      </c>
      <c r="CW134" s="31">
        <f t="shared" ca="1" si="70"/>
        <v>-125.94000000000007</v>
      </c>
      <c r="CX134" s="31">
        <f t="shared" ca="1" si="70"/>
        <v>-45.37</v>
      </c>
      <c r="CY134" s="31">
        <f t="shared" ca="1" si="70"/>
        <v>-60.499999999999972</v>
      </c>
      <c r="CZ134" s="31">
        <f t="shared" ca="1" si="70"/>
        <v>-33.829999999999991</v>
      </c>
      <c r="DA134" s="31">
        <f t="shared" ca="1" si="70"/>
        <v>-47.100000000000023</v>
      </c>
      <c r="DB134" s="31">
        <f t="shared" ca="1" si="70"/>
        <v>-21.950000000000014</v>
      </c>
      <c r="DC134" s="31">
        <f t="shared" ca="1" si="69"/>
        <v>-15.870000000000005</v>
      </c>
      <c r="DD134" s="31">
        <f t="shared" ca="1" si="69"/>
        <v>-20.840000000000003</v>
      </c>
      <c r="DE134" s="31">
        <f t="shared" ca="1" si="69"/>
        <v>-92.12</v>
      </c>
      <c r="DF134" s="31">
        <f t="shared" ca="1" si="60"/>
        <v>-23.160000000000014</v>
      </c>
      <c r="DG134" s="31">
        <f t="shared" ca="1" si="60"/>
        <v>-85.009999999999934</v>
      </c>
      <c r="DH134" s="31">
        <f t="shared" ca="1" si="60"/>
        <v>-33.970000000000013</v>
      </c>
      <c r="DI134" s="32">
        <f t="shared" ca="1" si="65"/>
        <v>-6.3</v>
      </c>
      <c r="DJ134" s="32">
        <f t="shared" ca="1" si="65"/>
        <v>-2.27</v>
      </c>
      <c r="DK134" s="32">
        <f t="shared" ca="1" si="65"/>
        <v>-3.03</v>
      </c>
      <c r="DL134" s="32">
        <f t="shared" ca="1" si="62"/>
        <v>-1.69</v>
      </c>
      <c r="DM134" s="32">
        <f t="shared" ca="1" si="62"/>
        <v>-2.36</v>
      </c>
      <c r="DN134" s="32">
        <f t="shared" ca="1" si="62"/>
        <v>-1.1000000000000001</v>
      </c>
      <c r="DO134" s="32">
        <f t="shared" ca="1" si="62"/>
        <v>-0.79</v>
      </c>
      <c r="DP134" s="32">
        <f t="shared" ca="1" si="62"/>
        <v>-1.04</v>
      </c>
      <c r="DQ134" s="32">
        <f t="shared" ca="1" si="62"/>
        <v>-4.6100000000000003</v>
      </c>
      <c r="DR134" s="32">
        <f t="shared" ca="1" si="72"/>
        <v>-1.1599999999999999</v>
      </c>
      <c r="DS134" s="32">
        <f t="shared" ca="1" si="72"/>
        <v>-4.25</v>
      </c>
      <c r="DT134" s="32">
        <f t="shared" ca="1" si="72"/>
        <v>-1.7</v>
      </c>
      <c r="DU134" s="31">
        <f t="shared" ca="1" si="66"/>
        <v>-40.57</v>
      </c>
      <c r="DV134" s="31">
        <f t="shared" ca="1" si="66"/>
        <v>-14.51</v>
      </c>
      <c r="DW134" s="31">
        <f t="shared" ca="1" si="66"/>
        <v>-19.22</v>
      </c>
      <c r="DX134" s="31">
        <f t="shared" ca="1" si="63"/>
        <v>-10.68</v>
      </c>
      <c r="DY134" s="31">
        <f t="shared" ca="1" si="63"/>
        <v>-14.8</v>
      </c>
      <c r="DZ134" s="31">
        <f t="shared" ca="1" si="63"/>
        <v>-6.86</v>
      </c>
      <c r="EA134" s="31">
        <f t="shared" ca="1" si="63"/>
        <v>-4.93</v>
      </c>
      <c r="EB134" s="31">
        <f t="shared" ca="1" si="63"/>
        <v>-6.44</v>
      </c>
      <c r="EC134" s="31">
        <f t="shared" ca="1" si="63"/>
        <v>-28.32</v>
      </c>
      <c r="ED134" s="31">
        <f t="shared" ca="1" si="73"/>
        <v>-7.08</v>
      </c>
      <c r="EE134" s="31">
        <f t="shared" ca="1" si="73"/>
        <v>-25.85</v>
      </c>
      <c r="EF134" s="31">
        <f t="shared" ca="1" si="73"/>
        <v>-10.27</v>
      </c>
      <c r="EG134" s="32">
        <f t="shared" ca="1" si="67"/>
        <v>-172.81000000000006</v>
      </c>
      <c r="EH134" s="32">
        <f t="shared" ca="1" si="67"/>
        <v>-62.15</v>
      </c>
      <c r="EI134" s="32">
        <f t="shared" ca="1" si="67"/>
        <v>-82.749999999999972</v>
      </c>
      <c r="EJ134" s="32">
        <f t="shared" ca="1" si="64"/>
        <v>-46.199999999999989</v>
      </c>
      <c r="EK134" s="32">
        <f t="shared" ca="1" si="64"/>
        <v>-64.260000000000019</v>
      </c>
      <c r="EL134" s="32">
        <f t="shared" ca="1" si="64"/>
        <v>-29.910000000000014</v>
      </c>
      <c r="EM134" s="32">
        <f t="shared" ca="1" si="64"/>
        <v>-21.590000000000003</v>
      </c>
      <c r="EN134" s="32">
        <f t="shared" ca="1" si="64"/>
        <v>-28.320000000000004</v>
      </c>
      <c r="EO134" s="32">
        <f t="shared" ca="1" si="64"/>
        <v>-125.05000000000001</v>
      </c>
      <c r="EP134" s="32">
        <f t="shared" ca="1" si="74"/>
        <v>-31.400000000000013</v>
      </c>
      <c r="EQ134" s="32">
        <f t="shared" ca="1" si="74"/>
        <v>-115.10999999999993</v>
      </c>
      <c r="ER134" s="32">
        <f t="shared" ca="1" si="74"/>
        <v>-45.940000000000012</v>
      </c>
    </row>
    <row r="135" spans="1:148">
      <c r="A135" t="s">
        <v>437</v>
      </c>
      <c r="B135" s="1" t="s">
        <v>141</v>
      </c>
      <c r="C135" t="str">
        <f t="shared" ca="1" si="75"/>
        <v>TC01</v>
      </c>
      <c r="D135" t="str">
        <f t="shared" ca="1" si="76"/>
        <v>Carseland Industrial System</v>
      </c>
      <c r="E135" s="51">
        <v>46031.123699999996</v>
      </c>
      <c r="F135" s="51">
        <v>40881.559099999999</v>
      </c>
      <c r="G135" s="51">
        <v>43363.352500000001</v>
      </c>
      <c r="H135" s="51">
        <v>44121.997199999998</v>
      </c>
      <c r="I135" s="51">
        <v>45593.22</v>
      </c>
      <c r="J135" s="51">
        <v>43707.8626</v>
      </c>
      <c r="K135" s="51">
        <v>47081.081100000003</v>
      </c>
      <c r="L135" s="51">
        <v>46761.196499999998</v>
      </c>
      <c r="M135" s="51">
        <v>42184.726999999999</v>
      </c>
      <c r="N135" s="51">
        <v>47368.159500000002</v>
      </c>
      <c r="O135" s="51">
        <v>40612.0844</v>
      </c>
      <c r="P135" s="51">
        <v>46878.0236</v>
      </c>
      <c r="Q135" s="32">
        <v>4780912.2300000004</v>
      </c>
      <c r="R135" s="32">
        <v>2182777.7400000002</v>
      </c>
      <c r="S135" s="32">
        <v>1894422.15</v>
      </c>
      <c r="T135" s="32">
        <v>1405359.51</v>
      </c>
      <c r="U135" s="32">
        <v>1459531.98</v>
      </c>
      <c r="V135" s="32">
        <v>1405064.47</v>
      </c>
      <c r="W135" s="32">
        <v>1961277.17</v>
      </c>
      <c r="X135" s="32">
        <v>1632598.97</v>
      </c>
      <c r="Y135" s="32">
        <v>3312515.59</v>
      </c>
      <c r="Z135" s="32">
        <v>1657566.2</v>
      </c>
      <c r="AA135" s="32">
        <v>2124532.19</v>
      </c>
      <c r="AB135" s="32">
        <v>2625774.02</v>
      </c>
      <c r="AC135" s="2">
        <v>-0.54</v>
      </c>
      <c r="AD135" s="2">
        <v>-0.54</v>
      </c>
      <c r="AE135" s="2">
        <v>-0.54</v>
      </c>
      <c r="AF135" s="2">
        <v>-0.54</v>
      </c>
      <c r="AG135" s="2">
        <v>-0.54</v>
      </c>
      <c r="AH135" s="2">
        <v>-0.54</v>
      </c>
      <c r="AI135" s="2">
        <v>-0.54</v>
      </c>
      <c r="AJ135" s="2">
        <v>-0.54</v>
      </c>
      <c r="AK135" s="2">
        <v>-0.54</v>
      </c>
      <c r="AL135" s="2">
        <v>-0.54</v>
      </c>
      <c r="AM135" s="2">
        <v>-0.54</v>
      </c>
      <c r="AN135" s="2">
        <v>-0.54</v>
      </c>
      <c r="AO135" s="33">
        <v>-25816.93</v>
      </c>
      <c r="AP135" s="33">
        <v>-11787</v>
      </c>
      <c r="AQ135" s="33">
        <v>-10229.879999999999</v>
      </c>
      <c r="AR135" s="33">
        <v>-7588.94</v>
      </c>
      <c r="AS135" s="33">
        <v>-7881.47</v>
      </c>
      <c r="AT135" s="33">
        <v>-7587.35</v>
      </c>
      <c r="AU135" s="33">
        <v>-10590.9</v>
      </c>
      <c r="AV135" s="33">
        <v>-8816.0300000000007</v>
      </c>
      <c r="AW135" s="33">
        <v>-17887.580000000002</v>
      </c>
      <c r="AX135" s="33">
        <v>-8950.86</v>
      </c>
      <c r="AY135" s="33">
        <v>-11472.47</v>
      </c>
      <c r="AZ135" s="33">
        <v>-14179.18</v>
      </c>
      <c r="BA135" s="31">
        <f t="shared" si="53"/>
        <v>-1434.27</v>
      </c>
      <c r="BB135" s="31">
        <f t="shared" si="53"/>
        <v>-654.83000000000004</v>
      </c>
      <c r="BC135" s="31">
        <f t="shared" si="53"/>
        <v>-568.33000000000004</v>
      </c>
      <c r="BD135" s="31">
        <f t="shared" si="51"/>
        <v>-562.14</v>
      </c>
      <c r="BE135" s="31">
        <f t="shared" si="51"/>
        <v>-583.80999999999995</v>
      </c>
      <c r="BF135" s="31">
        <f t="shared" si="51"/>
        <v>-562.03</v>
      </c>
      <c r="BG135" s="31">
        <f t="shared" si="51"/>
        <v>0</v>
      </c>
      <c r="BH135" s="31">
        <f t="shared" si="51"/>
        <v>0</v>
      </c>
      <c r="BI135" s="31">
        <f t="shared" si="51"/>
        <v>0</v>
      </c>
      <c r="BJ135" s="31">
        <f t="shared" si="57"/>
        <v>-1989.08</v>
      </c>
      <c r="BK135" s="31">
        <f t="shared" si="57"/>
        <v>-2549.44</v>
      </c>
      <c r="BL135" s="31">
        <f t="shared" si="57"/>
        <v>-3150.93</v>
      </c>
      <c r="BM135" s="6">
        <f t="shared" ca="1" si="68"/>
        <v>-5.21E-2</v>
      </c>
      <c r="BN135" s="6">
        <f t="shared" ca="1" si="68"/>
        <v>-5.21E-2</v>
      </c>
      <c r="BO135" s="6">
        <f t="shared" ca="1" si="68"/>
        <v>-5.21E-2</v>
      </c>
      <c r="BP135" s="6">
        <f t="shared" ca="1" si="68"/>
        <v>-5.21E-2</v>
      </c>
      <c r="BQ135" s="6">
        <f t="shared" ca="1" si="68"/>
        <v>-5.21E-2</v>
      </c>
      <c r="BR135" s="6">
        <f t="shared" ca="1" si="68"/>
        <v>-5.21E-2</v>
      </c>
      <c r="BS135" s="6">
        <f t="shared" ca="1" si="68"/>
        <v>-5.21E-2</v>
      </c>
      <c r="BT135" s="6">
        <f t="shared" ca="1" si="68"/>
        <v>-5.21E-2</v>
      </c>
      <c r="BU135" s="6">
        <f t="shared" ca="1" si="68"/>
        <v>-5.21E-2</v>
      </c>
      <c r="BV135" s="6">
        <f t="shared" ca="1" si="68"/>
        <v>-5.21E-2</v>
      </c>
      <c r="BW135" s="6">
        <f t="shared" ca="1" si="68"/>
        <v>-5.21E-2</v>
      </c>
      <c r="BX135" s="6">
        <f t="shared" ca="1" si="68"/>
        <v>-5.21E-2</v>
      </c>
      <c r="BY135" s="31">
        <f t="shared" ca="1" si="61"/>
        <v>-249085.53</v>
      </c>
      <c r="BZ135" s="31">
        <f t="shared" ca="1" si="61"/>
        <v>-113722.72</v>
      </c>
      <c r="CA135" s="31">
        <f t="shared" ca="1" si="61"/>
        <v>-98699.39</v>
      </c>
      <c r="CB135" s="31">
        <f t="shared" ca="1" si="58"/>
        <v>-73219.23</v>
      </c>
      <c r="CC135" s="31">
        <f t="shared" ca="1" si="58"/>
        <v>-76041.62</v>
      </c>
      <c r="CD135" s="31">
        <f t="shared" ca="1" si="58"/>
        <v>-73203.86</v>
      </c>
      <c r="CE135" s="31">
        <f t="shared" ca="1" si="58"/>
        <v>-102182.54</v>
      </c>
      <c r="CF135" s="31">
        <f t="shared" ca="1" si="58"/>
        <v>-85058.41</v>
      </c>
      <c r="CG135" s="31">
        <f t="shared" ca="1" si="58"/>
        <v>-172582.06</v>
      </c>
      <c r="CH135" s="31">
        <f t="shared" ca="1" si="58"/>
        <v>-86359.2</v>
      </c>
      <c r="CI135" s="31">
        <f t="shared" ca="1" si="58"/>
        <v>-110688.13</v>
      </c>
      <c r="CJ135" s="31">
        <f t="shared" ca="1" si="58"/>
        <v>-136802.82999999999</v>
      </c>
      <c r="CK135" s="32">
        <f t="shared" ca="1" si="71"/>
        <v>11952.28</v>
      </c>
      <c r="CL135" s="32">
        <f t="shared" ca="1" si="71"/>
        <v>5456.94</v>
      </c>
      <c r="CM135" s="32">
        <f t="shared" ca="1" si="71"/>
        <v>4736.0600000000004</v>
      </c>
      <c r="CN135" s="32">
        <f t="shared" ca="1" si="71"/>
        <v>3513.4</v>
      </c>
      <c r="CO135" s="32">
        <f t="shared" ca="1" si="71"/>
        <v>3648.83</v>
      </c>
      <c r="CP135" s="32">
        <f t="shared" ca="1" si="71"/>
        <v>3512.66</v>
      </c>
      <c r="CQ135" s="32">
        <f t="shared" ca="1" si="71"/>
        <v>4903.1899999999996</v>
      </c>
      <c r="CR135" s="32">
        <f t="shared" ca="1" si="71"/>
        <v>4081.5</v>
      </c>
      <c r="CS135" s="32">
        <f t="shared" ca="1" si="71"/>
        <v>8281.2900000000009</v>
      </c>
      <c r="CT135" s="32">
        <f t="shared" ca="1" si="59"/>
        <v>4143.92</v>
      </c>
      <c r="CU135" s="32">
        <f t="shared" ca="1" si="59"/>
        <v>5311.33</v>
      </c>
      <c r="CV135" s="32">
        <f t="shared" ca="1" si="59"/>
        <v>6564.44</v>
      </c>
      <c r="CW135" s="31">
        <f t="shared" ca="1" si="70"/>
        <v>-209882.05000000002</v>
      </c>
      <c r="CX135" s="31">
        <f t="shared" ca="1" si="70"/>
        <v>-95823.95</v>
      </c>
      <c r="CY135" s="31">
        <f t="shared" ca="1" si="70"/>
        <v>-83165.119999999995</v>
      </c>
      <c r="CZ135" s="31">
        <f t="shared" ca="1" si="70"/>
        <v>-61554.75</v>
      </c>
      <c r="DA135" s="31">
        <f t="shared" ca="1" si="70"/>
        <v>-63927.509999999995</v>
      </c>
      <c r="DB135" s="31">
        <f t="shared" ca="1" si="70"/>
        <v>-61541.82</v>
      </c>
      <c r="DC135" s="31">
        <f t="shared" ca="1" si="69"/>
        <v>-86688.45</v>
      </c>
      <c r="DD135" s="31">
        <f t="shared" ca="1" si="69"/>
        <v>-72160.88</v>
      </c>
      <c r="DE135" s="31">
        <f t="shared" ca="1" si="69"/>
        <v>-146413.19</v>
      </c>
      <c r="DF135" s="31">
        <f t="shared" ca="1" si="60"/>
        <v>-71275.34</v>
      </c>
      <c r="DG135" s="31">
        <f t="shared" ca="1" si="60"/>
        <v>-91354.89</v>
      </c>
      <c r="DH135" s="31">
        <f t="shared" ca="1" si="60"/>
        <v>-112908.28</v>
      </c>
      <c r="DI135" s="32">
        <f t="shared" ca="1" si="65"/>
        <v>-10494.1</v>
      </c>
      <c r="DJ135" s="32">
        <f t="shared" ca="1" si="65"/>
        <v>-4791.2</v>
      </c>
      <c r="DK135" s="32">
        <f t="shared" ca="1" si="65"/>
        <v>-4158.26</v>
      </c>
      <c r="DL135" s="32">
        <f t="shared" ca="1" si="62"/>
        <v>-3077.74</v>
      </c>
      <c r="DM135" s="32">
        <f t="shared" ca="1" si="62"/>
        <v>-3196.38</v>
      </c>
      <c r="DN135" s="32">
        <f t="shared" ca="1" si="62"/>
        <v>-3077.09</v>
      </c>
      <c r="DO135" s="32">
        <f t="shared" ca="1" si="62"/>
        <v>-4334.42</v>
      </c>
      <c r="DP135" s="32">
        <f t="shared" ca="1" si="62"/>
        <v>-3608.04</v>
      </c>
      <c r="DQ135" s="32">
        <f t="shared" ca="1" si="62"/>
        <v>-7320.66</v>
      </c>
      <c r="DR135" s="32">
        <f t="shared" ca="1" si="72"/>
        <v>-3563.77</v>
      </c>
      <c r="DS135" s="32">
        <f t="shared" ca="1" si="72"/>
        <v>-4567.74</v>
      </c>
      <c r="DT135" s="32">
        <f t="shared" ca="1" si="72"/>
        <v>-5645.41</v>
      </c>
      <c r="DU135" s="31">
        <f t="shared" ca="1" si="66"/>
        <v>-67617.740000000005</v>
      </c>
      <c r="DV135" s="31">
        <f t="shared" ca="1" si="66"/>
        <v>-30647.81</v>
      </c>
      <c r="DW135" s="31">
        <f t="shared" ca="1" si="66"/>
        <v>-26423.64</v>
      </c>
      <c r="DX135" s="31">
        <f t="shared" ca="1" si="63"/>
        <v>-19439.849999999999</v>
      </c>
      <c r="DY135" s="31">
        <f t="shared" ca="1" si="63"/>
        <v>-20084.12</v>
      </c>
      <c r="DZ135" s="31">
        <f t="shared" ca="1" si="63"/>
        <v>-19230.07</v>
      </c>
      <c r="EA135" s="31">
        <f t="shared" ca="1" si="63"/>
        <v>-26945.17</v>
      </c>
      <c r="EB135" s="31">
        <f t="shared" ca="1" si="63"/>
        <v>-22307.03</v>
      </c>
      <c r="EC135" s="31">
        <f t="shared" ca="1" si="63"/>
        <v>-45011.87</v>
      </c>
      <c r="ED135" s="31">
        <f t="shared" ca="1" si="73"/>
        <v>-21795.05</v>
      </c>
      <c r="EE135" s="31">
        <f t="shared" ca="1" si="73"/>
        <v>-27779.93</v>
      </c>
      <c r="EF135" s="31">
        <f t="shared" ca="1" si="73"/>
        <v>-34148.449999999997</v>
      </c>
      <c r="EG135" s="32">
        <f t="shared" ca="1" si="67"/>
        <v>-287993.89</v>
      </c>
      <c r="EH135" s="32">
        <f t="shared" ca="1" si="67"/>
        <v>-131262.96</v>
      </c>
      <c r="EI135" s="32">
        <f t="shared" ca="1" si="67"/>
        <v>-113747.01999999999</v>
      </c>
      <c r="EJ135" s="32">
        <f t="shared" ca="1" si="64"/>
        <v>-84072.34</v>
      </c>
      <c r="EK135" s="32">
        <f t="shared" ca="1" si="64"/>
        <v>-87208.01</v>
      </c>
      <c r="EL135" s="32">
        <f t="shared" ca="1" si="64"/>
        <v>-83848.98000000001</v>
      </c>
      <c r="EM135" s="32">
        <f t="shared" ca="1" si="64"/>
        <v>-117968.04</v>
      </c>
      <c r="EN135" s="32">
        <f t="shared" ca="1" si="64"/>
        <v>-98075.95</v>
      </c>
      <c r="EO135" s="32">
        <f t="shared" ca="1" si="64"/>
        <v>-198745.72</v>
      </c>
      <c r="EP135" s="32">
        <f t="shared" ca="1" si="74"/>
        <v>-96634.16</v>
      </c>
      <c r="EQ135" s="32">
        <f t="shared" ca="1" si="74"/>
        <v>-123702.56</v>
      </c>
      <c r="ER135" s="32">
        <f t="shared" ca="1" si="74"/>
        <v>-152702.14000000001</v>
      </c>
    </row>
    <row r="136" spans="1:148">
      <c r="A136" t="s">
        <v>437</v>
      </c>
      <c r="B136" s="1" t="s">
        <v>142</v>
      </c>
      <c r="C136" t="str">
        <f t="shared" ca="1" si="75"/>
        <v>TC02</v>
      </c>
      <c r="D136" t="str">
        <f t="shared" ca="1" si="76"/>
        <v>Redwater Industrial System</v>
      </c>
      <c r="E136" s="51">
        <v>13479.197099999999</v>
      </c>
      <c r="F136" s="51">
        <v>10556.963599999999</v>
      </c>
      <c r="G136" s="51">
        <v>12215.579</v>
      </c>
      <c r="H136" s="51">
        <v>10523.259899999999</v>
      </c>
      <c r="I136" s="51">
        <v>9902.9734000000008</v>
      </c>
      <c r="J136" s="51">
        <v>11274.4241</v>
      </c>
      <c r="K136" s="51">
        <v>11470.812099999999</v>
      </c>
      <c r="L136" s="51">
        <v>11992.808300000001</v>
      </c>
      <c r="M136" s="51">
        <v>11723.818300000001</v>
      </c>
      <c r="N136" s="51">
        <v>11776.143700000001</v>
      </c>
      <c r="O136" s="51">
        <v>12961.264499999999</v>
      </c>
      <c r="P136" s="51">
        <v>12942.0607</v>
      </c>
      <c r="Q136" s="32">
        <v>1480793.59</v>
      </c>
      <c r="R136" s="32">
        <v>567374.22</v>
      </c>
      <c r="S136" s="32">
        <v>545781.18000000005</v>
      </c>
      <c r="T136" s="32">
        <v>343150.25</v>
      </c>
      <c r="U136" s="32">
        <v>313977.77</v>
      </c>
      <c r="V136" s="32">
        <v>373183.52</v>
      </c>
      <c r="W136" s="32">
        <v>478406.35</v>
      </c>
      <c r="X136" s="32">
        <v>410773.05</v>
      </c>
      <c r="Y136" s="32">
        <v>819923.69</v>
      </c>
      <c r="Z136" s="32">
        <v>410891.11</v>
      </c>
      <c r="AA136" s="32">
        <v>678542.13</v>
      </c>
      <c r="AB136" s="32">
        <v>742536.71</v>
      </c>
      <c r="AC136" s="2">
        <v>4.1500000000000004</v>
      </c>
      <c r="AD136" s="2">
        <v>4.1500000000000004</v>
      </c>
      <c r="AE136" s="2">
        <v>4.1500000000000004</v>
      </c>
      <c r="AF136" s="2">
        <v>4.1500000000000004</v>
      </c>
      <c r="AG136" s="2">
        <v>4.1500000000000004</v>
      </c>
      <c r="AH136" s="2">
        <v>4.1500000000000004</v>
      </c>
      <c r="AI136" s="2">
        <v>4.1500000000000004</v>
      </c>
      <c r="AJ136" s="2">
        <v>4.1500000000000004</v>
      </c>
      <c r="AK136" s="2">
        <v>4.1500000000000004</v>
      </c>
      <c r="AL136" s="2">
        <v>4.1500000000000004</v>
      </c>
      <c r="AM136" s="2">
        <v>4.1500000000000004</v>
      </c>
      <c r="AN136" s="2">
        <v>4.1500000000000004</v>
      </c>
      <c r="AO136" s="33">
        <v>61452.93</v>
      </c>
      <c r="AP136" s="33">
        <v>23546.03</v>
      </c>
      <c r="AQ136" s="33">
        <v>22649.919999999998</v>
      </c>
      <c r="AR136" s="33">
        <v>14240.74</v>
      </c>
      <c r="AS136" s="33">
        <v>13030.08</v>
      </c>
      <c r="AT136" s="33">
        <v>15487.12</v>
      </c>
      <c r="AU136" s="33">
        <v>19853.86</v>
      </c>
      <c r="AV136" s="33">
        <v>17047.080000000002</v>
      </c>
      <c r="AW136" s="33">
        <v>34026.83</v>
      </c>
      <c r="AX136" s="33">
        <v>17051.98</v>
      </c>
      <c r="AY136" s="33">
        <v>28159.5</v>
      </c>
      <c r="AZ136" s="33">
        <v>30815.27</v>
      </c>
      <c r="BA136" s="31">
        <f t="shared" si="53"/>
        <v>-444.24</v>
      </c>
      <c r="BB136" s="31">
        <f t="shared" si="53"/>
        <v>-170.21</v>
      </c>
      <c r="BC136" s="31">
        <f t="shared" si="53"/>
        <v>-163.72999999999999</v>
      </c>
      <c r="BD136" s="31">
        <f t="shared" si="51"/>
        <v>-137.26</v>
      </c>
      <c r="BE136" s="31">
        <f t="shared" si="51"/>
        <v>-125.59</v>
      </c>
      <c r="BF136" s="31">
        <f t="shared" si="51"/>
        <v>-149.27000000000001</v>
      </c>
      <c r="BG136" s="31">
        <f t="shared" si="51"/>
        <v>0</v>
      </c>
      <c r="BH136" s="31">
        <f t="shared" si="51"/>
        <v>0</v>
      </c>
      <c r="BI136" s="31">
        <f t="shared" si="51"/>
        <v>0</v>
      </c>
      <c r="BJ136" s="31">
        <f t="shared" si="57"/>
        <v>-493.07</v>
      </c>
      <c r="BK136" s="31">
        <f t="shared" si="57"/>
        <v>-814.25</v>
      </c>
      <c r="BL136" s="31">
        <f t="shared" si="57"/>
        <v>-891.04</v>
      </c>
      <c r="BM136" s="6">
        <f t="shared" ca="1" si="68"/>
        <v>5.4699999999999999E-2</v>
      </c>
      <c r="BN136" s="6">
        <f t="shared" ca="1" si="68"/>
        <v>5.4699999999999999E-2</v>
      </c>
      <c r="BO136" s="6">
        <f t="shared" ca="1" si="68"/>
        <v>5.4699999999999999E-2</v>
      </c>
      <c r="BP136" s="6">
        <f t="shared" ca="1" si="68"/>
        <v>5.4699999999999999E-2</v>
      </c>
      <c r="BQ136" s="6">
        <f t="shared" ca="1" si="68"/>
        <v>5.4699999999999999E-2</v>
      </c>
      <c r="BR136" s="6">
        <f t="shared" ca="1" si="68"/>
        <v>5.4699999999999999E-2</v>
      </c>
      <c r="BS136" s="6">
        <f t="shared" ca="1" si="68"/>
        <v>5.4699999999999999E-2</v>
      </c>
      <c r="BT136" s="6">
        <f t="shared" ca="1" si="68"/>
        <v>5.4699999999999999E-2</v>
      </c>
      <c r="BU136" s="6">
        <f t="shared" ca="1" si="68"/>
        <v>5.4699999999999999E-2</v>
      </c>
      <c r="BV136" s="6">
        <f t="shared" ca="1" si="68"/>
        <v>5.4699999999999999E-2</v>
      </c>
      <c r="BW136" s="6">
        <f t="shared" ca="1" si="68"/>
        <v>5.4699999999999999E-2</v>
      </c>
      <c r="BX136" s="6">
        <f t="shared" ca="1" si="68"/>
        <v>5.4699999999999999E-2</v>
      </c>
      <c r="BY136" s="31">
        <f t="shared" ca="1" si="61"/>
        <v>80999.41</v>
      </c>
      <c r="BZ136" s="31">
        <f t="shared" ca="1" si="61"/>
        <v>31035.37</v>
      </c>
      <c r="CA136" s="31">
        <f t="shared" ca="1" si="61"/>
        <v>29854.23</v>
      </c>
      <c r="CB136" s="31">
        <f t="shared" ca="1" si="58"/>
        <v>18770.32</v>
      </c>
      <c r="CC136" s="31">
        <f t="shared" ca="1" si="58"/>
        <v>17174.580000000002</v>
      </c>
      <c r="CD136" s="31">
        <f t="shared" ca="1" si="58"/>
        <v>20413.14</v>
      </c>
      <c r="CE136" s="31">
        <f t="shared" ca="1" si="58"/>
        <v>26168.83</v>
      </c>
      <c r="CF136" s="31">
        <f t="shared" ca="1" si="58"/>
        <v>22469.29</v>
      </c>
      <c r="CG136" s="31">
        <f t="shared" ca="1" si="58"/>
        <v>44849.83</v>
      </c>
      <c r="CH136" s="31">
        <f t="shared" ca="1" si="58"/>
        <v>22475.74</v>
      </c>
      <c r="CI136" s="31">
        <f t="shared" ca="1" si="58"/>
        <v>37116.25</v>
      </c>
      <c r="CJ136" s="31">
        <f t="shared" ca="1" si="58"/>
        <v>40616.76</v>
      </c>
      <c r="CK136" s="32">
        <f t="shared" ca="1" si="71"/>
        <v>3701.98</v>
      </c>
      <c r="CL136" s="32">
        <f t="shared" ca="1" si="71"/>
        <v>1418.44</v>
      </c>
      <c r="CM136" s="32">
        <f t="shared" ca="1" si="71"/>
        <v>1364.45</v>
      </c>
      <c r="CN136" s="32">
        <f t="shared" ca="1" si="71"/>
        <v>857.88</v>
      </c>
      <c r="CO136" s="32">
        <f t="shared" ca="1" si="71"/>
        <v>784.94</v>
      </c>
      <c r="CP136" s="32">
        <f t="shared" ca="1" si="71"/>
        <v>932.96</v>
      </c>
      <c r="CQ136" s="32">
        <f t="shared" ca="1" si="71"/>
        <v>1196.02</v>
      </c>
      <c r="CR136" s="32">
        <f t="shared" ca="1" si="71"/>
        <v>1026.93</v>
      </c>
      <c r="CS136" s="32">
        <f t="shared" ca="1" si="71"/>
        <v>2049.81</v>
      </c>
      <c r="CT136" s="32">
        <f t="shared" ca="1" si="59"/>
        <v>1027.23</v>
      </c>
      <c r="CU136" s="32">
        <f t="shared" ca="1" si="59"/>
        <v>1696.36</v>
      </c>
      <c r="CV136" s="32">
        <f t="shared" ca="1" si="59"/>
        <v>1856.34</v>
      </c>
      <c r="CW136" s="31">
        <f t="shared" ca="1" si="70"/>
        <v>23692.7</v>
      </c>
      <c r="CX136" s="31">
        <f t="shared" ca="1" si="70"/>
        <v>9077.989999999998</v>
      </c>
      <c r="CY136" s="31">
        <f t="shared" ca="1" si="70"/>
        <v>8732.4900000000016</v>
      </c>
      <c r="CZ136" s="31">
        <f t="shared" ca="1" si="70"/>
        <v>5524.7200000000012</v>
      </c>
      <c r="DA136" s="31">
        <f t="shared" ca="1" si="70"/>
        <v>5055.0300000000007</v>
      </c>
      <c r="DB136" s="31">
        <f t="shared" ca="1" si="70"/>
        <v>6008.2499999999982</v>
      </c>
      <c r="DC136" s="31">
        <f t="shared" ca="1" si="69"/>
        <v>7510.9900000000016</v>
      </c>
      <c r="DD136" s="31">
        <f t="shared" ca="1" si="69"/>
        <v>6449.1399999999994</v>
      </c>
      <c r="DE136" s="31">
        <f t="shared" ca="1" si="69"/>
        <v>12872.809999999998</v>
      </c>
      <c r="DF136" s="31">
        <f t="shared" ca="1" si="60"/>
        <v>6944.0600000000013</v>
      </c>
      <c r="DG136" s="31">
        <f t="shared" ca="1" si="60"/>
        <v>11467.36</v>
      </c>
      <c r="DH136" s="31">
        <f t="shared" ca="1" si="60"/>
        <v>12548.869999999999</v>
      </c>
      <c r="DI136" s="32">
        <f t="shared" ca="1" si="65"/>
        <v>1184.6400000000001</v>
      </c>
      <c r="DJ136" s="32">
        <f t="shared" ca="1" si="65"/>
        <v>453.9</v>
      </c>
      <c r="DK136" s="32">
        <f t="shared" ca="1" si="65"/>
        <v>436.62</v>
      </c>
      <c r="DL136" s="32">
        <f t="shared" ca="1" si="62"/>
        <v>276.24</v>
      </c>
      <c r="DM136" s="32">
        <f t="shared" ca="1" si="62"/>
        <v>252.75</v>
      </c>
      <c r="DN136" s="32">
        <f t="shared" ca="1" si="62"/>
        <v>300.41000000000003</v>
      </c>
      <c r="DO136" s="32">
        <f t="shared" ca="1" si="62"/>
        <v>375.55</v>
      </c>
      <c r="DP136" s="32">
        <f t="shared" ca="1" si="62"/>
        <v>322.45999999999998</v>
      </c>
      <c r="DQ136" s="32">
        <f t="shared" ca="1" si="62"/>
        <v>643.64</v>
      </c>
      <c r="DR136" s="32">
        <f t="shared" ca="1" si="72"/>
        <v>347.2</v>
      </c>
      <c r="DS136" s="32">
        <f t="shared" ca="1" si="72"/>
        <v>573.37</v>
      </c>
      <c r="DT136" s="32">
        <f t="shared" ca="1" si="72"/>
        <v>627.44000000000005</v>
      </c>
      <c r="DU136" s="31">
        <f t="shared" ca="1" si="66"/>
        <v>7633.08</v>
      </c>
      <c r="DV136" s="31">
        <f t="shared" ca="1" si="66"/>
        <v>2903.46</v>
      </c>
      <c r="DW136" s="31">
        <f t="shared" ca="1" si="66"/>
        <v>2774.53</v>
      </c>
      <c r="DX136" s="31">
        <f t="shared" ca="1" si="63"/>
        <v>1744.78</v>
      </c>
      <c r="DY136" s="31">
        <f t="shared" ca="1" si="63"/>
        <v>1588.14</v>
      </c>
      <c r="DZ136" s="31">
        <f t="shared" ca="1" si="63"/>
        <v>1877.41</v>
      </c>
      <c r="EA136" s="31">
        <f t="shared" ca="1" si="63"/>
        <v>2334.62</v>
      </c>
      <c r="EB136" s="31">
        <f t="shared" ca="1" si="63"/>
        <v>1993.62</v>
      </c>
      <c r="EC136" s="31">
        <f t="shared" ca="1" si="63"/>
        <v>3957.49</v>
      </c>
      <c r="ED136" s="31">
        <f t="shared" ca="1" si="73"/>
        <v>2123.4</v>
      </c>
      <c r="EE136" s="31">
        <f t="shared" ca="1" si="73"/>
        <v>3487.09</v>
      </c>
      <c r="EF136" s="31">
        <f t="shared" ca="1" si="73"/>
        <v>3795.33</v>
      </c>
      <c r="EG136" s="32">
        <f t="shared" ca="1" si="67"/>
        <v>32510.42</v>
      </c>
      <c r="EH136" s="32">
        <f t="shared" ca="1" si="67"/>
        <v>12435.349999999999</v>
      </c>
      <c r="EI136" s="32">
        <f t="shared" ca="1" si="67"/>
        <v>11943.640000000003</v>
      </c>
      <c r="EJ136" s="32">
        <f t="shared" ca="1" si="64"/>
        <v>7545.7400000000007</v>
      </c>
      <c r="EK136" s="32">
        <f t="shared" ca="1" si="64"/>
        <v>6895.920000000001</v>
      </c>
      <c r="EL136" s="32">
        <f t="shared" ca="1" si="64"/>
        <v>8186.0699999999979</v>
      </c>
      <c r="EM136" s="32">
        <f t="shared" ca="1" si="64"/>
        <v>10221.160000000002</v>
      </c>
      <c r="EN136" s="32">
        <f t="shared" ca="1" si="64"/>
        <v>8765.2199999999993</v>
      </c>
      <c r="EO136" s="32">
        <f t="shared" ca="1" si="64"/>
        <v>17473.939999999995</v>
      </c>
      <c r="EP136" s="32">
        <f t="shared" ca="1" si="74"/>
        <v>9414.6600000000017</v>
      </c>
      <c r="EQ136" s="32">
        <f t="shared" ca="1" si="74"/>
        <v>15527.820000000002</v>
      </c>
      <c r="ER136" s="32">
        <f t="shared" ca="1" si="74"/>
        <v>16971.64</v>
      </c>
    </row>
    <row r="137" spans="1:148">
      <c r="A137" t="s">
        <v>472</v>
      </c>
      <c r="B137" s="1" t="s">
        <v>144</v>
      </c>
      <c r="C137" t="str">
        <f t="shared" ca="1" si="75"/>
        <v>BCHIMP</v>
      </c>
      <c r="D137" t="str">
        <f t="shared" ca="1" si="76"/>
        <v>Alberta-BC Intertie - Import</v>
      </c>
      <c r="E137" s="51">
        <v>2496</v>
      </c>
      <c r="F137" s="51">
        <v>4389</v>
      </c>
      <c r="G137" s="51">
        <v>3615</v>
      </c>
      <c r="H137" s="51">
        <v>4273</v>
      </c>
      <c r="I137" s="51">
        <v>7647</v>
      </c>
      <c r="J137" s="51">
        <v>7416</v>
      </c>
      <c r="K137" s="51">
        <v>17323</v>
      </c>
      <c r="L137" s="51">
        <v>3161</v>
      </c>
      <c r="M137" s="51">
        <v>120</v>
      </c>
      <c r="N137" s="51">
        <v>10239</v>
      </c>
      <c r="O137" s="51">
        <v>13096</v>
      </c>
      <c r="P137" s="51">
        <v>7689</v>
      </c>
      <c r="Q137" s="32">
        <v>131312.94</v>
      </c>
      <c r="R137" s="32">
        <v>246475.66</v>
      </c>
      <c r="S137" s="32">
        <v>165185.60000000001</v>
      </c>
      <c r="T137" s="32">
        <v>169399.14</v>
      </c>
      <c r="U137" s="32">
        <v>318563.52</v>
      </c>
      <c r="V137" s="32">
        <v>226620.13</v>
      </c>
      <c r="W137" s="32">
        <v>891899.22</v>
      </c>
      <c r="X137" s="32">
        <v>197067.25</v>
      </c>
      <c r="Y137" s="32">
        <v>8311.85</v>
      </c>
      <c r="Z137" s="32">
        <v>488218.28</v>
      </c>
      <c r="AA137" s="32">
        <v>675045.61</v>
      </c>
      <c r="AB137" s="32">
        <v>501527.08</v>
      </c>
      <c r="AC137" s="2">
        <v>0.16</v>
      </c>
      <c r="AD137" s="2">
        <v>0.16</v>
      </c>
      <c r="AE137" s="2">
        <v>0.16</v>
      </c>
      <c r="AF137" s="2">
        <v>0.16</v>
      </c>
      <c r="AG137" s="2">
        <v>0.16</v>
      </c>
      <c r="AH137" s="2">
        <v>0.16</v>
      </c>
      <c r="AI137" s="2">
        <v>0.16</v>
      </c>
      <c r="AJ137" s="2">
        <v>0.16</v>
      </c>
      <c r="AK137" s="2">
        <v>0.16</v>
      </c>
      <c r="AL137" s="2">
        <v>0.16</v>
      </c>
      <c r="AM137" s="2">
        <v>0.16</v>
      </c>
      <c r="AN137" s="2">
        <v>0.16</v>
      </c>
      <c r="AO137" s="33">
        <v>210.1</v>
      </c>
      <c r="AP137" s="33">
        <v>394.36</v>
      </c>
      <c r="AQ137" s="33">
        <v>264.3</v>
      </c>
      <c r="AR137" s="33">
        <v>271.04000000000002</v>
      </c>
      <c r="AS137" s="33">
        <v>509.7</v>
      </c>
      <c r="AT137" s="33">
        <v>362.59</v>
      </c>
      <c r="AU137" s="33">
        <v>1427.04</v>
      </c>
      <c r="AV137" s="33">
        <v>315.31</v>
      </c>
      <c r="AW137" s="33">
        <v>13.3</v>
      </c>
      <c r="AX137" s="33">
        <v>781.15</v>
      </c>
      <c r="AY137" s="33">
        <v>1080.07</v>
      </c>
      <c r="AZ137" s="33">
        <v>802.44</v>
      </c>
      <c r="BA137" s="31">
        <f t="shared" si="53"/>
        <v>-39.39</v>
      </c>
      <c r="BB137" s="31">
        <f t="shared" si="53"/>
        <v>-73.94</v>
      </c>
      <c r="BC137" s="31">
        <f t="shared" si="53"/>
        <v>-49.56</v>
      </c>
      <c r="BD137" s="31">
        <f t="shared" si="51"/>
        <v>-67.760000000000005</v>
      </c>
      <c r="BE137" s="31">
        <f t="shared" si="51"/>
        <v>-127.43</v>
      </c>
      <c r="BF137" s="31">
        <f t="shared" si="51"/>
        <v>-90.65</v>
      </c>
      <c r="BG137" s="31">
        <f t="shared" si="51"/>
        <v>0</v>
      </c>
      <c r="BH137" s="31">
        <f t="shared" si="51"/>
        <v>0</v>
      </c>
      <c r="BI137" s="31">
        <f t="shared" si="51"/>
        <v>0</v>
      </c>
      <c r="BJ137" s="31">
        <f t="shared" si="57"/>
        <v>-585.86</v>
      </c>
      <c r="BK137" s="31">
        <f t="shared" si="57"/>
        <v>-810.05</v>
      </c>
      <c r="BL137" s="31">
        <f t="shared" si="57"/>
        <v>-601.83000000000004</v>
      </c>
      <c r="BM137" s="6">
        <f t="shared" ca="1" si="68"/>
        <v>-1.5900000000000001E-2</v>
      </c>
      <c r="BN137" s="6">
        <f t="shared" ca="1" si="68"/>
        <v>-1.5900000000000001E-2</v>
      </c>
      <c r="BO137" s="6">
        <f t="shared" ca="1" si="68"/>
        <v>-1.5900000000000001E-2</v>
      </c>
      <c r="BP137" s="6">
        <f t="shared" ca="1" si="68"/>
        <v>-1.5900000000000001E-2</v>
      </c>
      <c r="BQ137" s="6">
        <f t="shared" ca="1" si="68"/>
        <v>-1.5900000000000001E-2</v>
      </c>
      <c r="BR137" s="6">
        <f t="shared" ca="1" si="68"/>
        <v>-1.5900000000000001E-2</v>
      </c>
      <c r="BS137" s="6">
        <f t="shared" ca="1" si="68"/>
        <v>-1.5900000000000001E-2</v>
      </c>
      <c r="BT137" s="6">
        <f t="shared" ca="1" si="68"/>
        <v>-1.5900000000000001E-2</v>
      </c>
      <c r="BU137" s="6">
        <f t="shared" ca="1" si="68"/>
        <v>-1.5900000000000001E-2</v>
      </c>
      <c r="BV137" s="6">
        <f t="shared" ca="1" si="68"/>
        <v>-1.5900000000000001E-2</v>
      </c>
      <c r="BW137" s="6">
        <f t="shared" ca="1" si="68"/>
        <v>-1.5900000000000001E-2</v>
      </c>
      <c r="BX137" s="6">
        <f t="shared" ca="1" si="68"/>
        <v>-1.5900000000000001E-2</v>
      </c>
      <c r="BY137" s="31">
        <f t="shared" ca="1" si="61"/>
        <v>-2087.88</v>
      </c>
      <c r="BZ137" s="31">
        <f t="shared" ca="1" si="61"/>
        <v>-3918.96</v>
      </c>
      <c r="CA137" s="31">
        <f t="shared" ca="1" si="61"/>
        <v>-2626.45</v>
      </c>
      <c r="CB137" s="31">
        <f t="shared" ca="1" si="58"/>
        <v>-2693.45</v>
      </c>
      <c r="CC137" s="31">
        <f t="shared" ca="1" si="58"/>
        <v>-5065.16</v>
      </c>
      <c r="CD137" s="31">
        <f t="shared" ca="1" si="58"/>
        <v>-3603.26</v>
      </c>
      <c r="CE137" s="31">
        <f t="shared" ca="1" si="58"/>
        <v>-14181.2</v>
      </c>
      <c r="CF137" s="31">
        <f t="shared" ca="1" si="58"/>
        <v>-3133.37</v>
      </c>
      <c r="CG137" s="31">
        <f t="shared" ca="1" si="58"/>
        <v>-132.16</v>
      </c>
      <c r="CH137" s="31">
        <f t="shared" ca="1" si="58"/>
        <v>-7762.67</v>
      </c>
      <c r="CI137" s="31">
        <f t="shared" ca="1" si="58"/>
        <v>-10733.23</v>
      </c>
      <c r="CJ137" s="31">
        <f t="shared" ca="1" si="58"/>
        <v>-7974.28</v>
      </c>
      <c r="CK137" s="32">
        <f t="shared" ca="1" si="71"/>
        <v>328.28</v>
      </c>
      <c r="CL137" s="32">
        <f t="shared" ca="1" si="71"/>
        <v>616.19000000000005</v>
      </c>
      <c r="CM137" s="32">
        <f t="shared" ca="1" si="71"/>
        <v>412.96</v>
      </c>
      <c r="CN137" s="32">
        <f t="shared" ca="1" si="71"/>
        <v>423.5</v>
      </c>
      <c r="CO137" s="32">
        <f t="shared" ca="1" si="71"/>
        <v>796.41</v>
      </c>
      <c r="CP137" s="32">
        <f t="shared" ca="1" si="71"/>
        <v>566.54999999999995</v>
      </c>
      <c r="CQ137" s="32">
        <f t="shared" ca="1" si="71"/>
        <v>2229.75</v>
      </c>
      <c r="CR137" s="32">
        <f t="shared" ca="1" si="71"/>
        <v>492.67</v>
      </c>
      <c r="CS137" s="32">
        <f t="shared" ca="1" si="71"/>
        <v>20.78</v>
      </c>
      <c r="CT137" s="32">
        <f t="shared" ca="1" si="59"/>
        <v>1220.55</v>
      </c>
      <c r="CU137" s="32">
        <f t="shared" ca="1" si="59"/>
        <v>1687.61</v>
      </c>
      <c r="CV137" s="32">
        <f t="shared" ca="1" si="59"/>
        <v>1253.82</v>
      </c>
      <c r="CW137" s="31">
        <f t="shared" ca="1" si="70"/>
        <v>-1930.31</v>
      </c>
      <c r="CX137" s="31">
        <f t="shared" ca="1" si="70"/>
        <v>-3623.19</v>
      </c>
      <c r="CY137" s="31">
        <f t="shared" ca="1" si="70"/>
        <v>-2428.23</v>
      </c>
      <c r="CZ137" s="31">
        <f t="shared" ca="1" si="70"/>
        <v>-2473.2299999999996</v>
      </c>
      <c r="DA137" s="31">
        <f t="shared" ca="1" si="70"/>
        <v>-4651.0199999999995</v>
      </c>
      <c r="DB137" s="31">
        <f t="shared" ca="1" si="70"/>
        <v>-3308.65</v>
      </c>
      <c r="DC137" s="31">
        <f t="shared" ca="1" si="69"/>
        <v>-13378.490000000002</v>
      </c>
      <c r="DD137" s="31">
        <f t="shared" ca="1" si="69"/>
        <v>-2956.0099999999998</v>
      </c>
      <c r="DE137" s="31">
        <f t="shared" ca="1" si="69"/>
        <v>-124.67999999999999</v>
      </c>
      <c r="DF137" s="31">
        <f t="shared" ca="1" si="60"/>
        <v>-6737.41</v>
      </c>
      <c r="DG137" s="31">
        <f t="shared" ca="1" si="60"/>
        <v>-9315.64</v>
      </c>
      <c r="DH137" s="31">
        <f t="shared" ca="1" si="60"/>
        <v>-6921.07</v>
      </c>
      <c r="DI137" s="32">
        <f t="shared" ca="1" si="65"/>
        <v>-96.52</v>
      </c>
      <c r="DJ137" s="32">
        <f t="shared" ca="1" si="65"/>
        <v>-181.16</v>
      </c>
      <c r="DK137" s="32">
        <f t="shared" ca="1" si="65"/>
        <v>-121.41</v>
      </c>
      <c r="DL137" s="32">
        <f t="shared" ca="1" si="62"/>
        <v>-123.66</v>
      </c>
      <c r="DM137" s="32">
        <f t="shared" ca="1" si="62"/>
        <v>-232.55</v>
      </c>
      <c r="DN137" s="32">
        <f t="shared" ca="1" si="62"/>
        <v>-165.43</v>
      </c>
      <c r="DO137" s="32">
        <f t="shared" ca="1" si="62"/>
        <v>-668.92</v>
      </c>
      <c r="DP137" s="32">
        <f t="shared" ca="1" si="62"/>
        <v>-147.80000000000001</v>
      </c>
      <c r="DQ137" s="32">
        <f t="shared" ca="1" si="62"/>
        <v>-6.23</v>
      </c>
      <c r="DR137" s="32">
        <f t="shared" ca="1" si="72"/>
        <v>-336.87</v>
      </c>
      <c r="DS137" s="32">
        <f t="shared" ca="1" si="72"/>
        <v>-465.78</v>
      </c>
      <c r="DT137" s="32">
        <f t="shared" ca="1" si="72"/>
        <v>-346.05</v>
      </c>
      <c r="DU137" s="31">
        <f t="shared" ca="1" si="66"/>
        <v>-621.89</v>
      </c>
      <c r="DV137" s="31">
        <f t="shared" ca="1" si="66"/>
        <v>-1158.82</v>
      </c>
      <c r="DW137" s="31">
        <f t="shared" ca="1" si="66"/>
        <v>-771.51</v>
      </c>
      <c r="DX137" s="31">
        <f t="shared" ca="1" si="63"/>
        <v>-781.08</v>
      </c>
      <c r="DY137" s="31">
        <f t="shared" ca="1" si="63"/>
        <v>-1461.21</v>
      </c>
      <c r="DZ137" s="31">
        <f t="shared" ca="1" si="63"/>
        <v>-1033.8599999999999</v>
      </c>
      <c r="EA137" s="31">
        <f t="shared" ca="1" si="63"/>
        <v>-4158.41</v>
      </c>
      <c r="EB137" s="31">
        <f t="shared" ca="1" si="63"/>
        <v>-913.79</v>
      </c>
      <c r="EC137" s="31">
        <f t="shared" ca="1" si="63"/>
        <v>-38.33</v>
      </c>
      <c r="ED137" s="31">
        <f t="shared" ca="1" si="73"/>
        <v>-2060.21</v>
      </c>
      <c r="EE137" s="31">
        <f t="shared" ca="1" si="73"/>
        <v>-2832.77</v>
      </c>
      <c r="EF137" s="31">
        <f t="shared" ca="1" si="73"/>
        <v>-2093.2399999999998</v>
      </c>
      <c r="EG137" s="32">
        <f t="shared" ca="1" si="67"/>
        <v>-2648.72</v>
      </c>
      <c r="EH137" s="32">
        <f t="shared" ca="1" si="67"/>
        <v>-4963.17</v>
      </c>
      <c r="EI137" s="32">
        <f t="shared" ca="1" si="67"/>
        <v>-3321.1499999999996</v>
      </c>
      <c r="EJ137" s="32">
        <f t="shared" ca="1" si="64"/>
        <v>-3377.9699999999993</v>
      </c>
      <c r="EK137" s="32">
        <f t="shared" ca="1" si="64"/>
        <v>-6344.78</v>
      </c>
      <c r="EL137" s="32">
        <f t="shared" ca="1" si="64"/>
        <v>-4507.9399999999996</v>
      </c>
      <c r="EM137" s="32">
        <f t="shared" ca="1" si="64"/>
        <v>-18205.82</v>
      </c>
      <c r="EN137" s="32">
        <f t="shared" ca="1" si="64"/>
        <v>-4017.6</v>
      </c>
      <c r="EO137" s="32">
        <f t="shared" ca="1" si="64"/>
        <v>-169.24</v>
      </c>
      <c r="EP137" s="32">
        <f t="shared" ca="1" si="74"/>
        <v>-9134.49</v>
      </c>
      <c r="EQ137" s="32">
        <f t="shared" ca="1" si="74"/>
        <v>-12614.19</v>
      </c>
      <c r="ER137" s="32">
        <f t="shared" ca="1" si="74"/>
        <v>-9360.36</v>
      </c>
    </row>
    <row r="138" spans="1:148">
      <c r="A138" t="s">
        <v>472</v>
      </c>
      <c r="B138" s="1" t="s">
        <v>145</v>
      </c>
      <c r="C138" t="str">
        <f t="shared" ca="1" si="75"/>
        <v>BCHEXP</v>
      </c>
      <c r="D138" t="str">
        <f t="shared" ca="1" si="76"/>
        <v>Alberta-BC Intertie - Export</v>
      </c>
      <c r="E138" s="51">
        <v>9526.75</v>
      </c>
      <c r="F138" s="51">
        <v>11683.5</v>
      </c>
      <c r="G138" s="51">
        <v>6216.25</v>
      </c>
      <c r="H138" s="51">
        <v>2985.5</v>
      </c>
      <c r="I138" s="51">
        <v>478.5</v>
      </c>
      <c r="J138" s="51">
        <v>227</v>
      </c>
      <c r="K138" s="51">
        <v>1369</v>
      </c>
      <c r="L138" s="51">
        <v>6638.5</v>
      </c>
      <c r="M138" s="51">
        <v>1147.75</v>
      </c>
      <c r="N138" s="51">
        <v>390</v>
      </c>
      <c r="O138" s="51">
        <v>467.5</v>
      </c>
      <c r="P138" s="51">
        <v>2961.75</v>
      </c>
      <c r="Q138" s="32">
        <v>355526.04</v>
      </c>
      <c r="R138" s="32">
        <v>503761.76</v>
      </c>
      <c r="S138" s="32">
        <v>189858.15</v>
      </c>
      <c r="T138" s="32">
        <v>64214.83</v>
      </c>
      <c r="U138" s="32">
        <v>9927.1200000000008</v>
      </c>
      <c r="V138" s="32">
        <v>3189.16</v>
      </c>
      <c r="W138" s="32">
        <v>22789.46</v>
      </c>
      <c r="X138" s="32">
        <v>128564.18</v>
      </c>
      <c r="Y138" s="32">
        <v>27536.87</v>
      </c>
      <c r="Z138" s="32">
        <v>6545.45</v>
      </c>
      <c r="AA138" s="32">
        <v>10138.58</v>
      </c>
      <c r="AB138" s="32">
        <v>82585.279999999999</v>
      </c>
      <c r="AC138" s="2">
        <v>1.05</v>
      </c>
      <c r="AD138" s="2">
        <v>1.05</v>
      </c>
      <c r="AE138" s="2">
        <v>1.05</v>
      </c>
      <c r="AF138" s="2">
        <v>1.05</v>
      </c>
      <c r="AG138" s="2">
        <v>1.05</v>
      </c>
      <c r="AH138" s="2">
        <v>1.05</v>
      </c>
      <c r="AI138" s="2">
        <v>1.05</v>
      </c>
      <c r="AJ138" s="2">
        <v>1.05</v>
      </c>
      <c r="AK138" s="2">
        <v>1.05</v>
      </c>
      <c r="AL138" s="2">
        <v>1.05</v>
      </c>
      <c r="AM138" s="2">
        <v>1.05</v>
      </c>
      <c r="AN138" s="2">
        <v>1.05</v>
      </c>
      <c r="AO138" s="33">
        <v>3733.02</v>
      </c>
      <c r="AP138" s="33">
        <v>5289.5</v>
      </c>
      <c r="AQ138" s="33">
        <v>1993.51</v>
      </c>
      <c r="AR138" s="33">
        <v>674.26</v>
      </c>
      <c r="AS138" s="33">
        <v>104.23</v>
      </c>
      <c r="AT138" s="33">
        <v>33.49</v>
      </c>
      <c r="AU138" s="33">
        <v>239.29</v>
      </c>
      <c r="AV138" s="33">
        <v>1349.92</v>
      </c>
      <c r="AW138" s="33">
        <v>289.14</v>
      </c>
      <c r="AX138" s="33">
        <v>68.73</v>
      </c>
      <c r="AY138" s="33">
        <v>106.46</v>
      </c>
      <c r="AZ138" s="33">
        <v>867.15</v>
      </c>
      <c r="BA138" s="31">
        <f t="shared" si="53"/>
        <v>-106.66</v>
      </c>
      <c r="BB138" s="31">
        <f t="shared" si="53"/>
        <v>-151.13</v>
      </c>
      <c r="BC138" s="31">
        <f t="shared" si="53"/>
        <v>-56.96</v>
      </c>
      <c r="BD138" s="31">
        <f t="shared" si="51"/>
        <v>-25.69</v>
      </c>
      <c r="BE138" s="31">
        <f t="shared" si="51"/>
        <v>-3.97</v>
      </c>
      <c r="BF138" s="31">
        <f t="shared" si="51"/>
        <v>-1.28</v>
      </c>
      <c r="BG138" s="31">
        <f t="shared" si="51"/>
        <v>0</v>
      </c>
      <c r="BH138" s="31">
        <f t="shared" si="51"/>
        <v>0</v>
      </c>
      <c r="BI138" s="31">
        <f t="shared" si="51"/>
        <v>0</v>
      </c>
      <c r="BJ138" s="31">
        <f t="shared" si="57"/>
        <v>-7.85</v>
      </c>
      <c r="BK138" s="31">
        <f t="shared" si="57"/>
        <v>-12.17</v>
      </c>
      <c r="BL138" s="31">
        <f t="shared" si="57"/>
        <v>-99.1</v>
      </c>
      <c r="BM138" s="6">
        <f t="shared" ca="1" si="68"/>
        <v>8.3000000000000001E-3</v>
      </c>
      <c r="BN138" s="6">
        <f t="shared" ca="1" si="68"/>
        <v>8.3000000000000001E-3</v>
      </c>
      <c r="BO138" s="6">
        <f t="shared" ca="1" si="68"/>
        <v>8.3000000000000001E-3</v>
      </c>
      <c r="BP138" s="6">
        <f t="shared" ca="1" si="68"/>
        <v>8.3000000000000001E-3</v>
      </c>
      <c r="BQ138" s="6">
        <f t="shared" ca="1" si="68"/>
        <v>8.3000000000000001E-3</v>
      </c>
      <c r="BR138" s="6">
        <f t="shared" ca="1" si="68"/>
        <v>8.3000000000000001E-3</v>
      </c>
      <c r="BS138" s="6">
        <f t="shared" ca="1" si="68"/>
        <v>8.3000000000000001E-3</v>
      </c>
      <c r="BT138" s="6">
        <f t="shared" ca="1" si="68"/>
        <v>8.3000000000000001E-3</v>
      </c>
      <c r="BU138" s="6">
        <f t="shared" ca="1" si="68"/>
        <v>8.3000000000000001E-3</v>
      </c>
      <c r="BV138" s="6">
        <f t="shared" ca="1" si="68"/>
        <v>8.3000000000000001E-3</v>
      </c>
      <c r="BW138" s="6">
        <f t="shared" ca="1" si="68"/>
        <v>8.3000000000000001E-3</v>
      </c>
      <c r="BX138" s="6">
        <f t="shared" ca="1" si="68"/>
        <v>8.3000000000000001E-3</v>
      </c>
      <c r="BY138" s="31">
        <f t="shared" ca="1" si="61"/>
        <v>2950.87</v>
      </c>
      <c r="BZ138" s="31">
        <f t="shared" ca="1" si="61"/>
        <v>4181.22</v>
      </c>
      <c r="CA138" s="31">
        <f t="shared" ca="1" si="61"/>
        <v>1575.82</v>
      </c>
      <c r="CB138" s="31">
        <f t="shared" ca="1" si="58"/>
        <v>532.98</v>
      </c>
      <c r="CC138" s="31">
        <f t="shared" ca="1" si="58"/>
        <v>82.4</v>
      </c>
      <c r="CD138" s="31">
        <f t="shared" ca="1" si="58"/>
        <v>26.47</v>
      </c>
      <c r="CE138" s="31">
        <f t="shared" ca="1" si="58"/>
        <v>189.15</v>
      </c>
      <c r="CF138" s="31">
        <f t="shared" ca="1" si="58"/>
        <v>1067.08</v>
      </c>
      <c r="CG138" s="31">
        <f t="shared" ca="1" si="58"/>
        <v>228.56</v>
      </c>
      <c r="CH138" s="31">
        <f t="shared" ca="1" si="58"/>
        <v>54.33</v>
      </c>
      <c r="CI138" s="31">
        <f t="shared" ca="1" si="58"/>
        <v>84.15</v>
      </c>
      <c r="CJ138" s="31">
        <f t="shared" ca="1" si="58"/>
        <v>685.46</v>
      </c>
      <c r="CK138" s="32">
        <f t="shared" ca="1" si="71"/>
        <v>888.82</v>
      </c>
      <c r="CL138" s="32">
        <f t="shared" ca="1" si="71"/>
        <v>1259.4000000000001</v>
      </c>
      <c r="CM138" s="32">
        <f t="shared" ca="1" si="71"/>
        <v>474.65</v>
      </c>
      <c r="CN138" s="32">
        <f t="shared" ca="1" si="71"/>
        <v>160.54</v>
      </c>
      <c r="CO138" s="32">
        <f t="shared" ca="1" si="71"/>
        <v>24.82</v>
      </c>
      <c r="CP138" s="32">
        <f t="shared" ca="1" si="71"/>
        <v>7.97</v>
      </c>
      <c r="CQ138" s="32">
        <f t="shared" ca="1" si="71"/>
        <v>56.97</v>
      </c>
      <c r="CR138" s="32">
        <f t="shared" ca="1" si="71"/>
        <v>321.41000000000003</v>
      </c>
      <c r="CS138" s="32">
        <f t="shared" ca="1" si="71"/>
        <v>68.84</v>
      </c>
      <c r="CT138" s="32">
        <f t="shared" ca="1" si="59"/>
        <v>16.36</v>
      </c>
      <c r="CU138" s="32">
        <f t="shared" ca="1" si="59"/>
        <v>25.35</v>
      </c>
      <c r="CV138" s="32">
        <f t="shared" ca="1" si="59"/>
        <v>206.46</v>
      </c>
      <c r="CW138" s="31">
        <f t="shared" ca="1" si="70"/>
        <v>213.33000000000007</v>
      </c>
      <c r="CX138" s="31">
        <f t="shared" ca="1" si="70"/>
        <v>302.2500000000008</v>
      </c>
      <c r="CY138" s="31">
        <f t="shared" ca="1" si="70"/>
        <v>113.91999999999982</v>
      </c>
      <c r="CZ138" s="31">
        <f t="shared" ca="1" si="70"/>
        <v>44.949999999999989</v>
      </c>
      <c r="DA138" s="31">
        <f t="shared" ca="1" si="70"/>
        <v>6.9599999999999955</v>
      </c>
      <c r="DB138" s="31">
        <f t="shared" ca="1" si="70"/>
        <v>2.229999999999996</v>
      </c>
      <c r="DC138" s="31">
        <f t="shared" ca="1" si="69"/>
        <v>6.8300000000000125</v>
      </c>
      <c r="DD138" s="31">
        <f t="shared" ca="1" si="69"/>
        <v>38.569999999999936</v>
      </c>
      <c r="DE138" s="31">
        <f t="shared" ca="1" si="69"/>
        <v>8.2599999999999909</v>
      </c>
      <c r="DF138" s="31">
        <f t="shared" ca="1" si="60"/>
        <v>9.8099999999999934</v>
      </c>
      <c r="DG138" s="31">
        <f t="shared" ca="1" si="60"/>
        <v>15.210000000000006</v>
      </c>
      <c r="DH138" s="31">
        <f t="shared" ca="1" si="60"/>
        <v>123.87000000000009</v>
      </c>
      <c r="DI138" s="32">
        <f t="shared" ca="1" si="65"/>
        <v>10.67</v>
      </c>
      <c r="DJ138" s="32">
        <f t="shared" ca="1" si="65"/>
        <v>15.11</v>
      </c>
      <c r="DK138" s="32">
        <f t="shared" ca="1" si="65"/>
        <v>5.7</v>
      </c>
      <c r="DL138" s="32">
        <f t="shared" ca="1" si="62"/>
        <v>2.25</v>
      </c>
      <c r="DM138" s="32">
        <f t="shared" ca="1" si="62"/>
        <v>0.35</v>
      </c>
      <c r="DN138" s="32">
        <f t="shared" ca="1" si="62"/>
        <v>0.11</v>
      </c>
      <c r="DO138" s="32">
        <f t="shared" ca="1" si="62"/>
        <v>0.34</v>
      </c>
      <c r="DP138" s="32">
        <f t="shared" ca="1" si="62"/>
        <v>1.93</v>
      </c>
      <c r="DQ138" s="32">
        <f t="shared" ca="1" si="62"/>
        <v>0.41</v>
      </c>
      <c r="DR138" s="32">
        <f t="shared" ca="1" si="72"/>
        <v>0.49</v>
      </c>
      <c r="DS138" s="32">
        <f t="shared" ca="1" si="72"/>
        <v>0.76</v>
      </c>
      <c r="DT138" s="32">
        <f t="shared" ca="1" si="72"/>
        <v>6.19</v>
      </c>
      <c r="DU138" s="31">
        <f t="shared" ca="1" si="66"/>
        <v>68.73</v>
      </c>
      <c r="DV138" s="31">
        <f t="shared" ca="1" si="66"/>
        <v>96.67</v>
      </c>
      <c r="DW138" s="31">
        <f t="shared" ca="1" si="66"/>
        <v>36.200000000000003</v>
      </c>
      <c r="DX138" s="31">
        <f t="shared" ca="1" si="63"/>
        <v>14.2</v>
      </c>
      <c r="DY138" s="31">
        <f t="shared" ca="1" si="63"/>
        <v>2.19</v>
      </c>
      <c r="DZ138" s="31">
        <f t="shared" ca="1" si="63"/>
        <v>0.7</v>
      </c>
      <c r="EA138" s="31">
        <f t="shared" ca="1" si="63"/>
        <v>2.12</v>
      </c>
      <c r="EB138" s="31">
        <f t="shared" ca="1" si="63"/>
        <v>11.92</v>
      </c>
      <c r="EC138" s="31">
        <f t="shared" ca="1" si="63"/>
        <v>2.54</v>
      </c>
      <c r="ED138" s="31">
        <f t="shared" ca="1" si="73"/>
        <v>3</v>
      </c>
      <c r="EE138" s="31">
        <f t="shared" ca="1" si="73"/>
        <v>4.63</v>
      </c>
      <c r="EF138" s="31">
        <f t="shared" ca="1" si="73"/>
        <v>37.46</v>
      </c>
      <c r="EG138" s="32">
        <f t="shared" ca="1" si="67"/>
        <v>292.73000000000008</v>
      </c>
      <c r="EH138" s="32">
        <f t="shared" ca="1" si="67"/>
        <v>414.03000000000083</v>
      </c>
      <c r="EI138" s="32">
        <f t="shared" ca="1" si="67"/>
        <v>155.81999999999982</v>
      </c>
      <c r="EJ138" s="32">
        <f t="shared" ca="1" si="64"/>
        <v>61.399999999999991</v>
      </c>
      <c r="EK138" s="32">
        <f t="shared" ca="1" si="64"/>
        <v>9.4999999999999947</v>
      </c>
      <c r="EL138" s="32">
        <f t="shared" ca="1" si="64"/>
        <v>3.0399999999999956</v>
      </c>
      <c r="EM138" s="32">
        <f t="shared" ca="1" si="64"/>
        <v>9.2900000000000134</v>
      </c>
      <c r="EN138" s="32">
        <f t="shared" ca="1" si="64"/>
        <v>52.419999999999938</v>
      </c>
      <c r="EO138" s="32">
        <f t="shared" ca="1" si="64"/>
        <v>11.20999999999999</v>
      </c>
      <c r="EP138" s="32">
        <f t="shared" ca="1" si="74"/>
        <v>13.299999999999994</v>
      </c>
      <c r="EQ138" s="32">
        <f t="shared" ca="1" si="74"/>
        <v>20.600000000000005</v>
      </c>
      <c r="ER138" s="32">
        <f t="shared" ca="1" si="74"/>
        <v>167.5200000000001</v>
      </c>
    </row>
    <row r="139" spans="1:148">
      <c r="A139" t="s">
        <v>472</v>
      </c>
      <c r="B139" s="1" t="s">
        <v>406</v>
      </c>
      <c r="C139" t="str">
        <f t="shared" ca="1" si="75"/>
        <v>SPCIMP</v>
      </c>
      <c r="D139" t="str">
        <f t="shared" ca="1" si="76"/>
        <v>Alberta-Saskatchewan Intertie - Import</v>
      </c>
      <c r="E139" s="51">
        <v>50</v>
      </c>
      <c r="I139" s="51">
        <v>24</v>
      </c>
      <c r="Q139" s="32">
        <v>3209.28</v>
      </c>
      <c r="R139" s="32"/>
      <c r="S139" s="32"/>
      <c r="T139" s="32"/>
      <c r="U139" s="32">
        <v>981.52</v>
      </c>
      <c r="V139" s="32"/>
      <c r="W139" s="32"/>
      <c r="X139" s="32"/>
      <c r="Y139" s="32"/>
      <c r="Z139" s="32"/>
      <c r="AA139" s="32"/>
      <c r="AB139" s="32"/>
      <c r="AC139" s="2">
        <v>3.85</v>
      </c>
      <c r="AG139" s="2">
        <v>3.85</v>
      </c>
      <c r="AO139" s="33">
        <v>123.56</v>
      </c>
      <c r="AP139" s="33"/>
      <c r="AQ139" s="33"/>
      <c r="AR139" s="33"/>
      <c r="AS139" s="33">
        <v>37.79</v>
      </c>
      <c r="AT139" s="33"/>
      <c r="AU139" s="33"/>
      <c r="AV139" s="33"/>
      <c r="AW139" s="33"/>
      <c r="AX139" s="33"/>
      <c r="AY139" s="33"/>
      <c r="AZ139" s="33"/>
      <c r="BA139" s="31">
        <f t="shared" si="53"/>
        <v>-0.96</v>
      </c>
      <c r="BB139" s="31">
        <f t="shared" si="53"/>
        <v>0</v>
      </c>
      <c r="BC139" s="31">
        <f t="shared" si="53"/>
        <v>0</v>
      </c>
      <c r="BD139" s="31">
        <f t="shared" si="51"/>
        <v>0</v>
      </c>
      <c r="BE139" s="31">
        <f t="shared" si="51"/>
        <v>-0.39</v>
      </c>
      <c r="BF139" s="31">
        <f t="shared" si="51"/>
        <v>0</v>
      </c>
      <c r="BG139" s="31">
        <f t="shared" si="51"/>
        <v>0</v>
      </c>
      <c r="BH139" s="31">
        <f t="shared" si="51"/>
        <v>0</v>
      </c>
      <c r="BI139" s="31">
        <f t="shared" si="51"/>
        <v>0</v>
      </c>
      <c r="BJ139" s="31">
        <f t="shared" si="57"/>
        <v>0</v>
      </c>
      <c r="BK139" s="31">
        <f t="shared" si="57"/>
        <v>0</v>
      </c>
      <c r="BL139" s="31">
        <f t="shared" si="57"/>
        <v>0</v>
      </c>
      <c r="BM139" s="6">
        <f t="shared" ca="1" si="68"/>
        <v>1.54E-2</v>
      </c>
      <c r="BN139" s="6">
        <f t="shared" ca="1" si="68"/>
        <v>1.54E-2</v>
      </c>
      <c r="BO139" s="6">
        <f t="shared" ca="1" si="68"/>
        <v>1.54E-2</v>
      </c>
      <c r="BP139" s="6">
        <f t="shared" ca="1" si="68"/>
        <v>1.54E-2</v>
      </c>
      <c r="BQ139" s="6">
        <f t="shared" ca="1" si="68"/>
        <v>1.54E-2</v>
      </c>
      <c r="BR139" s="6">
        <f t="shared" ca="1" si="68"/>
        <v>1.54E-2</v>
      </c>
      <c r="BS139" s="6">
        <f t="shared" ca="1" si="68"/>
        <v>1.54E-2</v>
      </c>
      <c r="BT139" s="6">
        <f t="shared" ca="1" si="68"/>
        <v>1.54E-2</v>
      </c>
      <c r="BU139" s="6">
        <f t="shared" ca="1" si="68"/>
        <v>1.54E-2</v>
      </c>
      <c r="BV139" s="6">
        <f t="shared" ca="1" si="68"/>
        <v>1.54E-2</v>
      </c>
      <c r="BW139" s="6">
        <f t="shared" ca="1" si="68"/>
        <v>1.54E-2</v>
      </c>
      <c r="BX139" s="6">
        <f t="shared" ca="1" si="68"/>
        <v>1.54E-2</v>
      </c>
      <c r="BY139" s="31">
        <f t="shared" ca="1" si="61"/>
        <v>49.42</v>
      </c>
      <c r="BZ139" s="31">
        <f t="shared" ca="1" si="61"/>
        <v>0</v>
      </c>
      <c r="CA139" s="31">
        <f t="shared" ca="1" si="61"/>
        <v>0</v>
      </c>
      <c r="CB139" s="31">
        <f t="shared" ca="1" si="58"/>
        <v>0</v>
      </c>
      <c r="CC139" s="31">
        <f t="shared" ca="1" si="58"/>
        <v>15.12</v>
      </c>
      <c r="CD139" s="31">
        <f t="shared" ca="1" si="58"/>
        <v>0</v>
      </c>
      <c r="CE139" s="31">
        <f t="shared" ca="1" si="58"/>
        <v>0</v>
      </c>
      <c r="CF139" s="31">
        <f t="shared" ca="1" si="58"/>
        <v>0</v>
      </c>
      <c r="CG139" s="31">
        <f t="shared" ca="1" si="58"/>
        <v>0</v>
      </c>
      <c r="CH139" s="31">
        <f t="shared" ca="1" si="58"/>
        <v>0</v>
      </c>
      <c r="CI139" s="31">
        <f t="shared" ca="1" si="58"/>
        <v>0</v>
      </c>
      <c r="CJ139" s="31">
        <f t="shared" ca="1" si="58"/>
        <v>0</v>
      </c>
      <c r="CK139" s="32">
        <f t="shared" ca="1" si="71"/>
        <v>8.02</v>
      </c>
      <c r="CL139" s="32">
        <f t="shared" ca="1" si="71"/>
        <v>0</v>
      </c>
      <c r="CM139" s="32">
        <f t="shared" ca="1" si="71"/>
        <v>0</v>
      </c>
      <c r="CN139" s="32">
        <f t="shared" ca="1" si="71"/>
        <v>0</v>
      </c>
      <c r="CO139" s="32">
        <f t="shared" ca="1" si="71"/>
        <v>2.4500000000000002</v>
      </c>
      <c r="CP139" s="32">
        <f t="shared" ca="1" si="71"/>
        <v>0</v>
      </c>
      <c r="CQ139" s="32">
        <f t="shared" ca="1" si="71"/>
        <v>0</v>
      </c>
      <c r="CR139" s="32">
        <f t="shared" ca="1" si="71"/>
        <v>0</v>
      </c>
      <c r="CS139" s="32">
        <f t="shared" ca="1" si="71"/>
        <v>0</v>
      </c>
      <c r="CT139" s="32">
        <f t="shared" ca="1" si="59"/>
        <v>0</v>
      </c>
      <c r="CU139" s="32">
        <f t="shared" ca="1" si="59"/>
        <v>0</v>
      </c>
      <c r="CV139" s="32">
        <f t="shared" ca="1" si="59"/>
        <v>0</v>
      </c>
      <c r="CW139" s="31">
        <f t="shared" ca="1" si="70"/>
        <v>-65.160000000000011</v>
      </c>
      <c r="CX139" s="31">
        <f t="shared" ca="1" si="70"/>
        <v>0</v>
      </c>
      <c r="CY139" s="31">
        <f t="shared" ca="1" si="70"/>
        <v>0</v>
      </c>
      <c r="CZ139" s="31">
        <f t="shared" ca="1" si="70"/>
        <v>0</v>
      </c>
      <c r="DA139" s="31">
        <f t="shared" ca="1" si="70"/>
        <v>-19.829999999999998</v>
      </c>
      <c r="DB139" s="31">
        <f t="shared" ca="1" si="70"/>
        <v>0</v>
      </c>
      <c r="DC139" s="31">
        <f t="shared" ca="1" si="69"/>
        <v>0</v>
      </c>
      <c r="DD139" s="31">
        <f t="shared" ca="1" si="69"/>
        <v>0</v>
      </c>
      <c r="DE139" s="31">
        <f t="shared" ca="1" si="69"/>
        <v>0</v>
      </c>
      <c r="DF139" s="31">
        <f t="shared" ca="1" si="60"/>
        <v>0</v>
      </c>
      <c r="DG139" s="31">
        <f t="shared" ca="1" si="60"/>
        <v>0</v>
      </c>
      <c r="DH139" s="31">
        <f t="shared" ca="1" si="60"/>
        <v>0</v>
      </c>
      <c r="DI139" s="32">
        <f t="shared" ca="1" si="65"/>
        <v>-3.26</v>
      </c>
      <c r="DJ139" s="32">
        <f t="shared" ca="1" si="65"/>
        <v>0</v>
      </c>
      <c r="DK139" s="32">
        <f t="shared" ca="1" si="65"/>
        <v>0</v>
      </c>
      <c r="DL139" s="32">
        <f t="shared" ca="1" si="62"/>
        <v>0</v>
      </c>
      <c r="DM139" s="32">
        <f t="shared" ca="1" si="62"/>
        <v>-0.99</v>
      </c>
      <c r="DN139" s="32">
        <f t="shared" ca="1" si="62"/>
        <v>0</v>
      </c>
      <c r="DO139" s="32">
        <f t="shared" ca="1" si="62"/>
        <v>0</v>
      </c>
      <c r="DP139" s="32">
        <f t="shared" ca="1" si="62"/>
        <v>0</v>
      </c>
      <c r="DQ139" s="32">
        <f t="shared" ca="1" si="62"/>
        <v>0</v>
      </c>
      <c r="DR139" s="32">
        <f t="shared" ca="1" si="72"/>
        <v>0</v>
      </c>
      <c r="DS139" s="32">
        <f t="shared" ca="1" si="72"/>
        <v>0</v>
      </c>
      <c r="DT139" s="32">
        <f t="shared" ca="1" si="72"/>
        <v>0</v>
      </c>
      <c r="DU139" s="31">
        <f t="shared" ca="1" si="66"/>
        <v>-20.99</v>
      </c>
      <c r="DV139" s="31">
        <f t="shared" ca="1" si="66"/>
        <v>0</v>
      </c>
      <c r="DW139" s="31">
        <f t="shared" ca="1" si="66"/>
        <v>0</v>
      </c>
      <c r="DX139" s="31">
        <f t="shared" ca="1" si="63"/>
        <v>0</v>
      </c>
      <c r="DY139" s="31">
        <f t="shared" ca="1" si="63"/>
        <v>-6.23</v>
      </c>
      <c r="DZ139" s="31">
        <f t="shared" ca="1" si="63"/>
        <v>0</v>
      </c>
      <c r="EA139" s="31">
        <f t="shared" ca="1" si="63"/>
        <v>0</v>
      </c>
      <c r="EB139" s="31">
        <f t="shared" ca="1" si="63"/>
        <v>0</v>
      </c>
      <c r="EC139" s="31">
        <f t="shared" ca="1" si="63"/>
        <v>0</v>
      </c>
      <c r="ED139" s="31">
        <f t="shared" ca="1" si="73"/>
        <v>0</v>
      </c>
      <c r="EE139" s="31">
        <f t="shared" ca="1" si="73"/>
        <v>0</v>
      </c>
      <c r="EF139" s="31">
        <f t="shared" ca="1" si="73"/>
        <v>0</v>
      </c>
      <c r="EG139" s="32">
        <f t="shared" ca="1" si="67"/>
        <v>-89.410000000000011</v>
      </c>
      <c r="EH139" s="32">
        <f t="shared" ca="1" si="67"/>
        <v>0</v>
      </c>
      <c r="EI139" s="32">
        <f t="shared" ca="1" si="67"/>
        <v>0</v>
      </c>
      <c r="EJ139" s="32">
        <f t="shared" ca="1" si="64"/>
        <v>0</v>
      </c>
      <c r="EK139" s="32">
        <f t="shared" ca="1" si="64"/>
        <v>-27.049999999999997</v>
      </c>
      <c r="EL139" s="32">
        <f t="shared" ca="1" si="64"/>
        <v>0</v>
      </c>
      <c r="EM139" s="32">
        <f t="shared" ca="1" si="64"/>
        <v>0</v>
      </c>
      <c r="EN139" s="32">
        <f t="shared" ca="1" si="64"/>
        <v>0</v>
      </c>
      <c r="EO139" s="32">
        <f t="shared" ca="1" si="64"/>
        <v>0</v>
      </c>
      <c r="EP139" s="32">
        <f t="shared" ca="1" si="74"/>
        <v>0</v>
      </c>
      <c r="EQ139" s="32">
        <f t="shared" ca="1" si="74"/>
        <v>0</v>
      </c>
      <c r="ER139" s="32">
        <f t="shared" ca="1" si="74"/>
        <v>0</v>
      </c>
    </row>
    <row r="140" spans="1:148">
      <c r="A140" t="s">
        <v>436</v>
      </c>
      <c r="B140" s="1" t="s">
        <v>134</v>
      </c>
      <c r="C140" t="str">
        <f t="shared" ca="1" si="75"/>
        <v>THS</v>
      </c>
      <c r="D140" t="str">
        <f t="shared" ca="1" si="76"/>
        <v>Three Sisters Hydro Plant</v>
      </c>
      <c r="E140" s="51">
        <v>564.95780000000002</v>
      </c>
      <c r="F140" s="51">
        <v>191.8913</v>
      </c>
      <c r="G140" s="51">
        <v>88.576400000000007</v>
      </c>
      <c r="H140" s="51">
        <v>0</v>
      </c>
      <c r="I140" s="51">
        <v>0</v>
      </c>
      <c r="J140" s="51">
        <v>112.1442</v>
      </c>
      <c r="K140" s="51">
        <v>216.62</v>
      </c>
      <c r="L140" s="51">
        <v>210.90463750000001</v>
      </c>
      <c r="M140" s="51">
        <v>489.84701200000001</v>
      </c>
      <c r="N140" s="51">
        <v>431.6523674</v>
      </c>
      <c r="O140" s="51">
        <v>452.6724261</v>
      </c>
      <c r="P140" s="51">
        <v>512.05888149999998</v>
      </c>
      <c r="Q140" s="32">
        <v>55226.62</v>
      </c>
      <c r="R140" s="32">
        <v>11262.42</v>
      </c>
      <c r="S140" s="32">
        <v>3978.68</v>
      </c>
      <c r="T140" s="32">
        <v>0</v>
      </c>
      <c r="U140" s="32">
        <v>0</v>
      </c>
      <c r="V140" s="32">
        <v>3509.94</v>
      </c>
      <c r="W140" s="32">
        <v>10949.95</v>
      </c>
      <c r="X140" s="32">
        <v>8981.48</v>
      </c>
      <c r="Y140" s="32">
        <v>59874.34</v>
      </c>
      <c r="Z140" s="32">
        <v>17550.060000000001</v>
      </c>
      <c r="AA140" s="32">
        <v>22595.03</v>
      </c>
      <c r="AB140" s="32">
        <v>32200.44</v>
      </c>
      <c r="AC140" s="2">
        <v>-1.43</v>
      </c>
      <c r="AD140" s="2">
        <v>-1.43</v>
      </c>
      <c r="AE140" s="2">
        <v>-1.43</v>
      </c>
      <c r="AF140" s="2">
        <v>-1.43</v>
      </c>
      <c r="AG140" s="2">
        <v>-1.43</v>
      </c>
      <c r="AH140" s="2">
        <v>-1.43</v>
      </c>
      <c r="AI140" s="2">
        <v>-1.43</v>
      </c>
      <c r="AJ140" s="2">
        <v>-1.43</v>
      </c>
      <c r="AK140" s="2">
        <v>-1.43</v>
      </c>
      <c r="AL140" s="2">
        <v>-1.43</v>
      </c>
      <c r="AM140" s="2">
        <v>-1.43</v>
      </c>
      <c r="AN140" s="2">
        <v>-1.43</v>
      </c>
      <c r="AO140" s="33">
        <v>-789.74</v>
      </c>
      <c r="AP140" s="33">
        <v>-161.05000000000001</v>
      </c>
      <c r="AQ140" s="33">
        <v>-56.9</v>
      </c>
      <c r="AR140" s="33">
        <v>0</v>
      </c>
      <c r="AS140" s="33">
        <v>0</v>
      </c>
      <c r="AT140" s="33">
        <v>-50.19</v>
      </c>
      <c r="AU140" s="33">
        <v>-156.58000000000001</v>
      </c>
      <c r="AV140" s="33">
        <v>-128.44</v>
      </c>
      <c r="AW140" s="33">
        <v>-856.2</v>
      </c>
      <c r="AX140" s="33">
        <v>-250.97</v>
      </c>
      <c r="AY140" s="33">
        <v>-323.11</v>
      </c>
      <c r="AZ140" s="33">
        <v>-460.47</v>
      </c>
      <c r="BA140" s="31">
        <f t="shared" si="53"/>
        <v>-16.57</v>
      </c>
      <c r="BB140" s="31">
        <f t="shared" si="53"/>
        <v>-3.38</v>
      </c>
      <c r="BC140" s="31">
        <f t="shared" si="53"/>
        <v>-1.19</v>
      </c>
      <c r="BD140" s="31">
        <f t="shared" si="51"/>
        <v>0</v>
      </c>
      <c r="BE140" s="31">
        <f t="shared" si="51"/>
        <v>0</v>
      </c>
      <c r="BF140" s="31">
        <f t="shared" si="51"/>
        <v>-1.4</v>
      </c>
      <c r="BG140" s="31">
        <f t="shared" si="51"/>
        <v>0</v>
      </c>
      <c r="BH140" s="31">
        <f t="shared" si="51"/>
        <v>0</v>
      </c>
      <c r="BI140" s="31">
        <f t="shared" si="51"/>
        <v>0</v>
      </c>
      <c r="BJ140" s="31">
        <f t="shared" si="57"/>
        <v>-21.06</v>
      </c>
      <c r="BK140" s="31">
        <f t="shared" si="57"/>
        <v>-27.11</v>
      </c>
      <c r="BL140" s="31">
        <f t="shared" si="57"/>
        <v>-38.64</v>
      </c>
      <c r="BM140" s="6">
        <f t="shared" ca="1" si="68"/>
        <v>-2.53E-2</v>
      </c>
      <c r="BN140" s="6">
        <f t="shared" ca="1" si="68"/>
        <v>-2.53E-2</v>
      </c>
      <c r="BO140" s="6">
        <f t="shared" ca="1" si="68"/>
        <v>-2.53E-2</v>
      </c>
      <c r="BP140" s="6">
        <f t="shared" ca="1" si="68"/>
        <v>-2.53E-2</v>
      </c>
      <c r="BQ140" s="6">
        <f t="shared" ca="1" si="68"/>
        <v>-2.53E-2</v>
      </c>
      <c r="BR140" s="6">
        <f t="shared" ca="1" si="68"/>
        <v>-2.53E-2</v>
      </c>
      <c r="BS140" s="6">
        <f t="shared" ca="1" si="68"/>
        <v>-2.53E-2</v>
      </c>
      <c r="BT140" s="6">
        <f t="shared" ca="1" si="68"/>
        <v>-2.53E-2</v>
      </c>
      <c r="BU140" s="6">
        <f t="shared" ca="1" si="68"/>
        <v>-2.53E-2</v>
      </c>
      <c r="BV140" s="6">
        <f t="shared" ca="1" si="68"/>
        <v>-2.53E-2</v>
      </c>
      <c r="BW140" s="6">
        <f t="shared" ca="1" si="68"/>
        <v>-2.53E-2</v>
      </c>
      <c r="BX140" s="6">
        <f t="shared" ca="1" si="68"/>
        <v>-2.53E-2</v>
      </c>
      <c r="BY140" s="31">
        <f t="shared" ca="1" si="61"/>
        <v>-1397.23</v>
      </c>
      <c r="BZ140" s="31">
        <f t="shared" ca="1" si="61"/>
        <v>-284.94</v>
      </c>
      <c r="CA140" s="31">
        <f t="shared" ca="1" si="61"/>
        <v>-100.66</v>
      </c>
      <c r="CB140" s="31">
        <f t="shared" ca="1" si="58"/>
        <v>0</v>
      </c>
      <c r="CC140" s="31">
        <f t="shared" ca="1" si="58"/>
        <v>0</v>
      </c>
      <c r="CD140" s="31">
        <f t="shared" ca="1" si="58"/>
        <v>-88.8</v>
      </c>
      <c r="CE140" s="31">
        <f t="shared" ref="CE140:CJ146" ca="1" si="77">IFERROR(VLOOKUP($C140,DOSDetail,CELL("col",CE$4)+58,FALSE),ROUND(W140*BS140,2))</f>
        <v>-277.02999999999997</v>
      </c>
      <c r="CF140" s="31">
        <f t="shared" ca="1" si="77"/>
        <v>-227.23</v>
      </c>
      <c r="CG140" s="31">
        <f t="shared" ca="1" si="77"/>
        <v>-1514.82</v>
      </c>
      <c r="CH140" s="31">
        <f t="shared" ca="1" si="77"/>
        <v>-444.02</v>
      </c>
      <c r="CI140" s="31">
        <f t="shared" ca="1" si="77"/>
        <v>-571.65</v>
      </c>
      <c r="CJ140" s="31">
        <f t="shared" ca="1" si="77"/>
        <v>-814.67</v>
      </c>
      <c r="CK140" s="32">
        <f t="shared" ca="1" si="71"/>
        <v>138.07</v>
      </c>
      <c r="CL140" s="32">
        <f t="shared" ca="1" si="71"/>
        <v>28.16</v>
      </c>
      <c r="CM140" s="32">
        <f t="shared" ca="1" si="71"/>
        <v>9.9499999999999993</v>
      </c>
      <c r="CN140" s="32">
        <f t="shared" ca="1" si="71"/>
        <v>0</v>
      </c>
      <c r="CO140" s="32">
        <f t="shared" ca="1" si="71"/>
        <v>0</v>
      </c>
      <c r="CP140" s="32">
        <f t="shared" ca="1" si="71"/>
        <v>8.77</v>
      </c>
      <c r="CQ140" s="32">
        <f t="shared" ca="1" si="71"/>
        <v>27.37</v>
      </c>
      <c r="CR140" s="32">
        <f t="shared" ca="1" si="71"/>
        <v>22.45</v>
      </c>
      <c r="CS140" s="32">
        <f t="shared" ca="1" si="71"/>
        <v>149.69</v>
      </c>
      <c r="CT140" s="32">
        <f t="shared" ca="1" si="59"/>
        <v>43.88</v>
      </c>
      <c r="CU140" s="32">
        <f t="shared" ca="1" si="59"/>
        <v>56.49</v>
      </c>
      <c r="CV140" s="32">
        <f t="shared" ca="1" si="59"/>
        <v>80.5</v>
      </c>
      <c r="CW140" s="31">
        <f t="shared" ca="1" si="70"/>
        <v>-452.85000000000008</v>
      </c>
      <c r="CX140" s="31">
        <f t="shared" ca="1" si="70"/>
        <v>-92.349999999999966</v>
      </c>
      <c r="CY140" s="31">
        <f t="shared" ca="1" si="70"/>
        <v>-32.619999999999997</v>
      </c>
      <c r="CZ140" s="31">
        <f t="shared" ca="1" si="70"/>
        <v>0</v>
      </c>
      <c r="DA140" s="31">
        <f t="shared" ca="1" si="70"/>
        <v>0</v>
      </c>
      <c r="DB140" s="31">
        <f t="shared" ca="1" si="70"/>
        <v>-28.440000000000005</v>
      </c>
      <c r="DC140" s="31">
        <f t="shared" ca="1" si="69"/>
        <v>-93.079999999999956</v>
      </c>
      <c r="DD140" s="31">
        <f t="shared" ca="1" si="69"/>
        <v>-76.34</v>
      </c>
      <c r="DE140" s="31">
        <f t="shared" ca="1" si="69"/>
        <v>-508.92999999999984</v>
      </c>
      <c r="DF140" s="31">
        <f t="shared" ca="1" si="60"/>
        <v>-128.10999999999999</v>
      </c>
      <c r="DG140" s="31">
        <f t="shared" ca="1" si="60"/>
        <v>-164.93999999999994</v>
      </c>
      <c r="DH140" s="31">
        <f t="shared" ca="1" si="60"/>
        <v>-235.05999999999995</v>
      </c>
      <c r="DI140" s="32">
        <f t="shared" ca="1" si="65"/>
        <v>-22.64</v>
      </c>
      <c r="DJ140" s="32">
        <f t="shared" ca="1" si="65"/>
        <v>-4.62</v>
      </c>
      <c r="DK140" s="32">
        <f t="shared" ca="1" si="65"/>
        <v>-1.63</v>
      </c>
      <c r="DL140" s="32">
        <f t="shared" ca="1" si="62"/>
        <v>0</v>
      </c>
      <c r="DM140" s="32">
        <f t="shared" ca="1" si="62"/>
        <v>0</v>
      </c>
      <c r="DN140" s="32">
        <f t="shared" ca="1" si="62"/>
        <v>-1.42</v>
      </c>
      <c r="DO140" s="32">
        <f t="shared" ca="1" si="62"/>
        <v>-4.6500000000000004</v>
      </c>
      <c r="DP140" s="32">
        <f t="shared" ca="1" si="62"/>
        <v>-3.82</v>
      </c>
      <c r="DQ140" s="32">
        <f t="shared" ca="1" si="62"/>
        <v>-25.45</v>
      </c>
      <c r="DR140" s="32">
        <f t="shared" ca="1" si="72"/>
        <v>-6.41</v>
      </c>
      <c r="DS140" s="32">
        <f t="shared" ca="1" si="72"/>
        <v>-8.25</v>
      </c>
      <c r="DT140" s="32">
        <f t="shared" ca="1" si="72"/>
        <v>-11.75</v>
      </c>
      <c r="DU140" s="31">
        <f t="shared" ca="1" si="66"/>
        <v>-145.88999999999999</v>
      </c>
      <c r="DV140" s="31">
        <f t="shared" ca="1" si="66"/>
        <v>-29.54</v>
      </c>
      <c r="DW140" s="31">
        <f t="shared" ca="1" si="66"/>
        <v>-10.36</v>
      </c>
      <c r="DX140" s="31">
        <f t="shared" ca="1" si="63"/>
        <v>0</v>
      </c>
      <c r="DY140" s="31">
        <f t="shared" ca="1" si="63"/>
        <v>0</v>
      </c>
      <c r="DZ140" s="31">
        <f t="shared" ca="1" si="63"/>
        <v>-8.89</v>
      </c>
      <c r="EA140" s="31">
        <f t="shared" ca="1" si="63"/>
        <v>-28.93</v>
      </c>
      <c r="EB140" s="31">
        <f t="shared" ca="1" si="63"/>
        <v>-23.6</v>
      </c>
      <c r="EC140" s="31">
        <f t="shared" ca="1" si="63"/>
        <v>-156.46</v>
      </c>
      <c r="ED140" s="31">
        <f t="shared" ca="1" si="73"/>
        <v>-39.17</v>
      </c>
      <c r="EE140" s="31">
        <f t="shared" ca="1" si="73"/>
        <v>-50.16</v>
      </c>
      <c r="EF140" s="31">
        <f t="shared" ca="1" si="73"/>
        <v>-71.09</v>
      </c>
      <c r="EG140" s="32">
        <f t="shared" ca="1" si="67"/>
        <v>-621.38000000000011</v>
      </c>
      <c r="EH140" s="32">
        <f t="shared" ca="1" si="67"/>
        <v>-126.50999999999996</v>
      </c>
      <c r="EI140" s="32">
        <f t="shared" ca="1" si="67"/>
        <v>-44.61</v>
      </c>
      <c r="EJ140" s="32">
        <f t="shared" ca="1" si="64"/>
        <v>0</v>
      </c>
      <c r="EK140" s="32">
        <f t="shared" ca="1" si="64"/>
        <v>0</v>
      </c>
      <c r="EL140" s="32">
        <f t="shared" ca="1" si="64"/>
        <v>-38.750000000000007</v>
      </c>
      <c r="EM140" s="32">
        <f t="shared" ca="1" si="64"/>
        <v>-126.65999999999997</v>
      </c>
      <c r="EN140" s="32">
        <f t="shared" ca="1" si="64"/>
        <v>-103.75999999999999</v>
      </c>
      <c r="EO140" s="32">
        <f t="shared" ca="1" si="64"/>
        <v>-690.83999999999992</v>
      </c>
      <c r="EP140" s="32">
        <f t="shared" ca="1" si="74"/>
        <v>-173.69</v>
      </c>
      <c r="EQ140" s="32">
        <f t="shared" ca="1" si="74"/>
        <v>-223.34999999999994</v>
      </c>
      <c r="ER140" s="32">
        <f t="shared" ca="1" si="74"/>
        <v>-317.89999999999998</v>
      </c>
    </row>
    <row r="141" spans="1:148">
      <c r="A141" t="s">
        <v>549</v>
      </c>
      <c r="B141" s="1" t="s">
        <v>413</v>
      </c>
      <c r="C141" t="str">
        <f t="shared" ca="1" si="75"/>
        <v>BCHIMP</v>
      </c>
      <c r="D141" t="str">
        <f t="shared" ca="1" si="76"/>
        <v>Alberta-BC Intertie - Import</v>
      </c>
      <c r="E141" s="51">
        <v>5155</v>
      </c>
      <c r="F141" s="51">
        <v>5914</v>
      </c>
      <c r="Q141" s="32">
        <v>1036789.93</v>
      </c>
      <c r="R141" s="32">
        <v>436687.25</v>
      </c>
      <c r="S141" s="32"/>
      <c r="T141" s="32"/>
      <c r="U141" s="32"/>
      <c r="V141" s="32"/>
      <c r="W141" s="32"/>
      <c r="X141" s="32"/>
      <c r="Y141" s="32"/>
      <c r="Z141" s="32"/>
      <c r="AA141" s="32"/>
      <c r="AB141" s="32"/>
      <c r="AC141" s="2">
        <v>0.16</v>
      </c>
      <c r="AD141" s="2">
        <v>0.16</v>
      </c>
      <c r="AO141" s="33">
        <v>1658.86</v>
      </c>
      <c r="AP141" s="33">
        <v>698.7</v>
      </c>
      <c r="AQ141" s="33"/>
      <c r="AR141" s="33"/>
      <c r="AS141" s="33"/>
      <c r="AT141" s="33"/>
      <c r="AU141" s="33"/>
      <c r="AV141" s="33"/>
      <c r="AW141" s="33"/>
      <c r="AX141" s="33"/>
      <c r="AY141" s="33"/>
      <c r="AZ141" s="33"/>
      <c r="BA141" s="31">
        <f t="shared" si="53"/>
        <v>-311.04000000000002</v>
      </c>
      <c r="BB141" s="31">
        <f t="shared" si="53"/>
        <v>-131.01</v>
      </c>
      <c r="BC141" s="31">
        <f t="shared" si="53"/>
        <v>0</v>
      </c>
      <c r="BD141" s="31">
        <f t="shared" si="51"/>
        <v>0</v>
      </c>
      <c r="BE141" s="31">
        <f t="shared" si="51"/>
        <v>0</v>
      </c>
      <c r="BF141" s="31">
        <f t="shared" si="51"/>
        <v>0</v>
      </c>
      <c r="BG141" s="31">
        <f t="shared" si="51"/>
        <v>0</v>
      </c>
      <c r="BH141" s="31">
        <f t="shared" si="51"/>
        <v>0</v>
      </c>
      <c r="BI141" s="31">
        <f t="shared" si="51"/>
        <v>0</v>
      </c>
      <c r="BJ141" s="31">
        <f t="shared" si="57"/>
        <v>0</v>
      </c>
      <c r="BK141" s="31">
        <f t="shared" si="57"/>
        <v>0</v>
      </c>
      <c r="BL141" s="31">
        <f t="shared" si="57"/>
        <v>0</v>
      </c>
      <c r="BM141" s="6">
        <f t="shared" ca="1" si="68"/>
        <v>-1.5900000000000001E-2</v>
      </c>
      <c r="BN141" s="6">
        <f t="shared" ca="1" si="68"/>
        <v>-1.5900000000000001E-2</v>
      </c>
      <c r="BO141" s="6">
        <f t="shared" ca="1" si="68"/>
        <v>-1.5900000000000001E-2</v>
      </c>
      <c r="BP141" s="6">
        <f t="shared" ca="1" si="68"/>
        <v>-1.5900000000000001E-2</v>
      </c>
      <c r="BQ141" s="6">
        <f t="shared" ca="1" si="68"/>
        <v>-1.5900000000000001E-2</v>
      </c>
      <c r="BR141" s="6">
        <f t="shared" ca="1" si="68"/>
        <v>-1.5900000000000001E-2</v>
      </c>
      <c r="BS141" s="6">
        <f t="shared" ca="1" si="68"/>
        <v>-1.5900000000000001E-2</v>
      </c>
      <c r="BT141" s="6">
        <f t="shared" ca="1" si="68"/>
        <v>-1.5900000000000001E-2</v>
      </c>
      <c r="BU141" s="6">
        <f t="shared" ca="1" si="68"/>
        <v>-1.5900000000000001E-2</v>
      </c>
      <c r="BV141" s="6">
        <f t="shared" ca="1" si="68"/>
        <v>-1.5900000000000001E-2</v>
      </c>
      <c r="BW141" s="6">
        <f t="shared" ca="1" si="68"/>
        <v>-1.5900000000000001E-2</v>
      </c>
      <c r="BX141" s="6">
        <f t="shared" ca="1" si="68"/>
        <v>-1.5900000000000001E-2</v>
      </c>
      <c r="BY141" s="31">
        <f t="shared" ca="1" si="61"/>
        <v>-16484.96</v>
      </c>
      <c r="BZ141" s="31">
        <f t="shared" ca="1" si="61"/>
        <v>-6943.33</v>
      </c>
      <c r="CA141" s="31">
        <f t="shared" ca="1" si="61"/>
        <v>0</v>
      </c>
      <c r="CB141" s="31">
        <f t="shared" ca="1" si="61"/>
        <v>0</v>
      </c>
      <c r="CC141" s="31">
        <f t="shared" ca="1" si="61"/>
        <v>0</v>
      </c>
      <c r="CD141" s="31">
        <f t="shared" ca="1" si="61"/>
        <v>0</v>
      </c>
      <c r="CE141" s="31">
        <f t="shared" ca="1" si="77"/>
        <v>0</v>
      </c>
      <c r="CF141" s="31">
        <f t="shared" ca="1" si="77"/>
        <v>0</v>
      </c>
      <c r="CG141" s="31">
        <f t="shared" ca="1" si="77"/>
        <v>0</v>
      </c>
      <c r="CH141" s="31">
        <f t="shared" ca="1" si="77"/>
        <v>0</v>
      </c>
      <c r="CI141" s="31">
        <f t="shared" ca="1" si="77"/>
        <v>0</v>
      </c>
      <c r="CJ141" s="31">
        <f t="shared" ca="1" si="77"/>
        <v>0</v>
      </c>
      <c r="CK141" s="32">
        <f t="shared" ca="1" si="71"/>
        <v>2591.9699999999998</v>
      </c>
      <c r="CL141" s="32">
        <f t="shared" ca="1" si="71"/>
        <v>1091.72</v>
      </c>
      <c r="CM141" s="32">
        <f t="shared" ca="1" si="71"/>
        <v>0</v>
      </c>
      <c r="CN141" s="32">
        <f t="shared" ca="1" si="71"/>
        <v>0</v>
      </c>
      <c r="CO141" s="32">
        <f t="shared" ca="1" si="71"/>
        <v>0</v>
      </c>
      <c r="CP141" s="32">
        <f t="shared" ca="1" si="71"/>
        <v>0</v>
      </c>
      <c r="CQ141" s="32">
        <f t="shared" ca="1" si="71"/>
        <v>0</v>
      </c>
      <c r="CR141" s="32">
        <f t="shared" ca="1" si="71"/>
        <v>0</v>
      </c>
      <c r="CS141" s="32">
        <f t="shared" ca="1" si="71"/>
        <v>0</v>
      </c>
      <c r="CT141" s="32">
        <f t="shared" ca="1" si="59"/>
        <v>0</v>
      </c>
      <c r="CU141" s="32">
        <f t="shared" ca="1" si="59"/>
        <v>0</v>
      </c>
      <c r="CV141" s="32">
        <f t="shared" ca="1" si="59"/>
        <v>0</v>
      </c>
      <c r="CW141" s="31">
        <f t="shared" ca="1" si="70"/>
        <v>-15240.81</v>
      </c>
      <c r="CX141" s="31">
        <f t="shared" ca="1" si="70"/>
        <v>-6419.2999999999993</v>
      </c>
      <c r="CY141" s="31">
        <f t="shared" ca="1" si="70"/>
        <v>0</v>
      </c>
      <c r="CZ141" s="31">
        <f t="shared" ca="1" si="70"/>
        <v>0</v>
      </c>
      <c r="DA141" s="31">
        <f t="shared" ca="1" si="70"/>
        <v>0</v>
      </c>
      <c r="DB141" s="31">
        <f t="shared" ca="1" si="70"/>
        <v>0</v>
      </c>
      <c r="DC141" s="31">
        <f t="shared" ca="1" si="69"/>
        <v>0</v>
      </c>
      <c r="DD141" s="31">
        <f t="shared" ca="1" si="69"/>
        <v>0</v>
      </c>
      <c r="DE141" s="31">
        <f t="shared" ca="1" si="69"/>
        <v>0</v>
      </c>
      <c r="DF141" s="31">
        <f t="shared" ca="1" si="60"/>
        <v>0</v>
      </c>
      <c r="DG141" s="31">
        <f t="shared" ca="1" si="60"/>
        <v>0</v>
      </c>
      <c r="DH141" s="31">
        <f t="shared" ca="1" si="60"/>
        <v>0</v>
      </c>
      <c r="DI141" s="32">
        <f t="shared" ca="1" si="65"/>
        <v>-762.04</v>
      </c>
      <c r="DJ141" s="32">
        <f t="shared" ca="1" si="65"/>
        <v>-320.97000000000003</v>
      </c>
      <c r="DK141" s="32">
        <f t="shared" ca="1" si="65"/>
        <v>0</v>
      </c>
      <c r="DL141" s="32">
        <f t="shared" ca="1" si="62"/>
        <v>0</v>
      </c>
      <c r="DM141" s="32">
        <f t="shared" ca="1" si="62"/>
        <v>0</v>
      </c>
      <c r="DN141" s="32">
        <f t="shared" ca="1" si="62"/>
        <v>0</v>
      </c>
      <c r="DO141" s="32">
        <f t="shared" ca="1" si="62"/>
        <v>0</v>
      </c>
      <c r="DP141" s="32">
        <f t="shared" ca="1" si="62"/>
        <v>0</v>
      </c>
      <c r="DQ141" s="32">
        <f t="shared" ca="1" si="62"/>
        <v>0</v>
      </c>
      <c r="DR141" s="32">
        <f t="shared" ca="1" si="72"/>
        <v>0</v>
      </c>
      <c r="DS141" s="32">
        <f t="shared" ca="1" si="72"/>
        <v>0</v>
      </c>
      <c r="DT141" s="32">
        <f t="shared" ca="1" si="72"/>
        <v>0</v>
      </c>
      <c r="DU141" s="31">
        <f t="shared" ca="1" si="66"/>
        <v>-4910.13</v>
      </c>
      <c r="DV141" s="31">
        <f t="shared" ca="1" si="66"/>
        <v>-2053.11</v>
      </c>
      <c r="DW141" s="31">
        <f t="shared" ca="1" si="66"/>
        <v>0</v>
      </c>
      <c r="DX141" s="31">
        <f t="shared" ca="1" si="63"/>
        <v>0</v>
      </c>
      <c r="DY141" s="31">
        <f t="shared" ca="1" si="63"/>
        <v>0</v>
      </c>
      <c r="DZ141" s="31">
        <f t="shared" ca="1" si="63"/>
        <v>0</v>
      </c>
      <c r="EA141" s="31">
        <f t="shared" ca="1" si="63"/>
        <v>0</v>
      </c>
      <c r="EB141" s="31">
        <f t="shared" ca="1" si="63"/>
        <v>0</v>
      </c>
      <c r="EC141" s="31">
        <f t="shared" ca="1" si="63"/>
        <v>0</v>
      </c>
      <c r="ED141" s="31">
        <f t="shared" ca="1" si="73"/>
        <v>0</v>
      </c>
      <c r="EE141" s="31">
        <f t="shared" ca="1" si="73"/>
        <v>0</v>
      </c>
      <c r="EF141" s="31">
        <f t="shared" ca="1" si="73"/>
        <v>0</v>
      </c>
      <c r="EG141" s="32">
        <f t="shared" ca="1" si="67"/>
        <v>-20912.98</v>
      </c>
      <c r="EH141" s="32">
        <f t="shared" ca="1" si="67"/>
        <v>-8793.3799999999992</v>
      </c>
      <c r="EI141" s="32">
        <f t="shared" ca="1" si="67"/>
        <v>0</v>
      </c>
      <c r="EJ141" s="32">
        <f t="shared" ca="1" si="64"/>
        <v>0</v>
      </c>
      <c r="EK141" s="32">
        <f t="shared" ca="1" si="64"/>
        <v>0</v>
      </c>
      <c r="EL141" s="32">
        <f t="shared" ca="1" si="64"/>
        <v>0</v>
      </c>
      <c r="EM141" s="32">
        <f t="shared" ca="1" si="64"/>
        <v>0</v>
      </c>
      <c r="EN141" s="32">
        <f t="shared" ca="1" si="64"/>
        <v>0</v>
      </c>
      <c r="EO141" s="32">
        <f t="shared" ca="1" si="64"/>
        <v>0</v>
      </c>
      <c r="EP141" s="32">
        <f t="shared" ca="1" si="74"/>
        <v>0</v>
      </c>
      <c r="EQ141" s="32">
        <f t="shared" ca="1" si="74"/>
        <v>0</v>
      </c>
      <c r="ER141" s="32">
        <f t="shared" ca="1" si="74"/>
        <v>0</v>
      </c>
    </row>
    <row r="142" spans="1:148">
      <c r="A142" t="s">
        <v>549</v>
      </c>
      <c r="B142" s="1" t="s">
        <v>355</v>
      </c>
      <c r="C142" t="str">
        <f t="shared" ca="1" si="75"/>
        <v>BCHEXP</v>
      </c>
      <c r="D142" t="str">
        <f t="shared" ca="1" si="76"/>
        <v>Alberta-BC Intertie - Export</v>
      </c>
      <c r="E142" s="51">
        <v>7426</v>
      </c>
      <c r="F142" s="51">
        <v>1982.5</v>
      </c>
      <c r="Q142" s="32">
        <v>324935.62</v>
      </c>
      <c r="R142" s="32">
        <v>82559.55</v>
      </c>
      <c r="S142" s="32"/>
      <c r="T142" s="32"/>
      <c r="U142" s="32"/>
      <c r="V142" s="32"/>
      <c r="W142" s="32"/>
      <c r="X142" s="32"/>
      <c r="Y142" s="32"/>
      <c r="Z142" s="32"/>
      <c r="AA142" s="32"/>
      <c r="AB142" s="32"/>
      <c r="AC142" s="2">
        <v>1.05</v>
      </c>
      <c r="AD142" s="2">
        <v>1.05</v>
      </c>
      <c r="AO142" s="33">
        <v>3411.82</v>
      </c>
      <c r="AP142" s="33">
        <v>866.88</v>
      </c>
      <c r="AQ142" s="33"/>
      <c r="AR142" s="33"/>
      <c r="AS142" s="33"/>
      <c r="AT142" s="33"/>
      <c r="AU142" s="33"/>
      <c r="AV142" s="33"/>
      <c r="AW142" s="33"/>
      <c r="AX142" s="33"/>
      <c r="AY142" s="33"/>
      <c r="AZ142" s="33"/>
      <c r="BA142" s="31">
        <f t="shared" si="53"/>
        <v>-97.48</v>
      </c>
      <c r="BB142" s="31">
        <f t="shared" si="53"/>
        <v>-24.77</v>
      </c>
      <c r="BC142" s="31">
        <f t="shared" si="53"/>
        <v>0</v>
      </c>
      <c r="BD142" s="31">
        <f t="shared" si="51"/>
        <v>0</v>
      </c>
      <c r="BE142" s="31">
        <f t="shared" si="51"/>
        <v>0</v>
      </c>
      <c r="BF142" s="31">
        <f t="shared" si="51"/>
        <v>0</v>
      </c>
      <c r="BG142" s="31">
        <f t="shared" si="51"/>
        <v>0</v>
      </c>
      <c r="BH142" s="31">
        <f t="shared" si="51"/>
        <v>0</v>
      </c>
      <c r="BI142" s="31">
        <f t="shared" si="51"/>
        <v>0</v>
      </c>
      <c r="BJ142" s="31">
        <f t="shared" si="57"/>
        <v>0</v>
      </c>
      <c r="BK142" s="31">
        <f t="shared" si="57"/>
        <v>0</v>
      </c>
      <c r="BL142" s="31">
        <f t="shared" si="57"/>
        <v>0</v>
      </c>
      <c r="BM142" s="6">
        <f t="shared" ca="1" si="68"/>
        <v>8.3000000000000001E-3</v>
      </c>
      <c r="BN142" s="6">
        <f t="shared" ca="1" si="68"/>
        <v>8.3000000000000001E-3</v>
      </c>
      <c r="BO142" s="6">
        <f t="shared" ca="1" si="68"/>
        <v>8.3000000000000001E-3</v>
      </c>
      <c r="BP142" s="6">
        <f t="shared" ca="1" si="68"/>
        <v>8.3000000000000001E-3</v>
      </c>
      <c r="BQ142" s="6">
        <f t="shared" ca="1" si="68"/>
        <v>8.3000000000000001E-3</v>
      </c>
      <c r="BR142" s="6">
        <f t="shared" ca="1" si="68"/>
        <v>8.3000000000000001E-3</v>
      </c>
      <c r="BS142" s="6">
        <f t="shared" ca="1" si="68"/>
        <v>8.3000000000000001E-3</v>
      </c>
      <c r="BT142" s="6">
        <f t="shared" ca="1" si="68"/>
        <v>8.3000000000000001E-3</v>
      </c>
      <c r="BU142" s="6">
        <f t="shared" ca="1" si="68"/>
        <v>8.3000000000000001E-3</v>
      </c>
      <c r="BV142" s="6">
        <f t="shared" ca="1" si="68"/>
        <v>8.3000000000000001E-3</v>
      </c>
      <c r="BW142" s="6">
        <f t="shared" ca="1" si="68"/>
        <v>8.3000000000000001E-3</v>
      </c>
      <c r="BX142" s="6">
        <f t="shared" ca="1" si="68"/>
        <v>8.3000000000000001E-3</v>
      </c>
      <c r="BY142" s="31">
        <f t="shared" ca="1" si="61"/>
        <v>2696.97</v>
      </c>
      <c r="BZ142" s="31">
        <f t="shared" ca="1" si="61"/>
        <v>685.24</v>
      </c>
      <c r="CA142" s="31">
        <f t="shared" ca="1" si="61"/>
        <v>0</v>
      </c>
      <c r="CB142" s="31">
        <f t="shared" ca="1" si="61"/>
        <v>0</v>
      </c>
      <c r="CC142" s="31">
        <f t="shared" ca="1" si="61"/>
        <v>0</v>
      </c>
      <c r="CD142" s="31">
        <f t="shared" ca="1" si="61"/>
        <v>0</v>
      </c>
      <c r="CE142" s="31">
        <f t="shared" ca="1" si="77"/>
        <v>0</v>
      </c>
      <c r="CF142" s="31">
        <f t="shared" ca="1" si="77"/>
        <v>0</v>
      </c>
      <c r="CG142" s="31">
        <f t="shared" ca="1" si="77"/>
        <v>0</v>
      </c>
      <c r="CH142" s="31">
        <f t="shared" ca="1" si="77"/>
        <v>0</v>
      </c>
      <c r="CI142" s="31">
        <f t="shared" ca="1" si="77"/>
        <v>0</v>
      </c>
      <c r="CJ142" s="31">
        <f t="shared" ca="1" si="77"/>
        <v>0</v>
      </c>
      <c r="CK142" s="32">
        <f t="shared" ca="1" si="71"/>
        <v>812.34</v>
      </c>
      <c r="CL142" s="32">
        <f t="shared" ca="1" si="71"/>
        <v>206.4</v>
      </c>
      <c r="CM142" s="32">
        <f t="shared" ca="1" si="71"/>
        <v>0</v>
      </c>
      <c r="CN142" s="32">
        <f t="shared" ca="1" si="71"/>
        <v>0</v>
      </c>
      <c r="CO142" s="32">
        <f t="shared" ca="1" si="71"/>
        <v>0</v>
      </c>
      <c r="CP142" s="32">
        <f t="shared" ca="1" si="71"/>
        <v>0</v>
      </c>
      <c r="CQ142" s="32">
        <f t="shared" ca="1" si="71"/>
        <v>0</v>
      </c>
      <c r="CR142" s="32">
        <f t="shared" ca="1" si="71"/>
        <v>0</v>
      </c>
      <c r="CS142" s="32">
        <f t="shared" ca="1" si="71"/>
        <v>0</v>
      </c>
      <c r="CT142" s="32">
        <f t="shared" ca="1" si="59"/>
        <v>0</v>
      </c>
      <c r="CU142" s="32">
        <f t="shared" ca="1" si="59"/>
        <v>0</v>
      </c>
      <c r="CV142" s="32">
        <f t="shared" ca="1" si="59"/>
        <v>0</v>
      </c>
      <c r="CW142" s="31">
        <f t="shared" ca="1" si="70"/>
        <v>194.9699999999998</v>
      </c>
      <c r="CX142" s="31">
        <f t="shared" ca="1" si="70"/>
        <v>49.529999999999987</v>
      </c>
      <c r="CY142" s="31">
        <f t="shared" ca="1" si="70"/>
        <v>0</v>
      </c>
      <c r="CZ142" s="31">
        <f t="shared" ca="1" si="70"/>
        <v>0</v>
      </c>
      <c r="DA142" s="31">
        <f t="shared" ca="1" si="70"/>
        <v>0</v>
      </c>
      <c r="DB142" s="31">
        <f t="shared" ca="1" si="70"/>
        <v>0</v>
      </c>
      <c r="DC142" s="31">
        <f t="shared" ca="1" si="69"/>
        <v>0</v>
      </c>
      <c r="DD142" s="31">
        <f t="shared" ca="1" si="69"/>
        <v>0</v>
      </c>
      <c r="DE142" s="31">
        <f t="shared" ca="1" si="69"/>
        <v>0</v>
      </c>
      <c r="DF142" s="31">
        <f t="shared" ca="1" si="60"/>
        <v>0</v>
      </c>
      <c r="DG142" s="31">
        <f t="shared" ca="1" si="60"/>
        <v>0</v>
      </c>
      <c r="DH142" s="31">
        <f t="shared" ca="1" si="60"/>
        <v>0</v>
      </c>
      <c r="DI142" s="32">
        <f t="shared" ca="1" si="65"/>
        <v>9.75</v>
      </c>
      <c r="DJ142" s="32">
        <f t="shared" ca="1" si="65"/>
        <v>2.48</v>
      </c>
      <c r="DK142" s="32">
        <f t="shared" ca="1" si="65"/>
        <v>0</v>
      </c>
      <c r="DL142" s="32">
        <f t="shared" ca="1" si="62"/>
        <v>0</v>
      </c>
      <c r="DM142" s="32">
        <f t="shared" ca="1" si="62"/>
        <v>0</v>
      </c>
      <c r="DN142" s="32">
        <f t="shared" ca="1" si="62"/>
        <v>0</v>
      </c>
      <c r="DO142" s="32">
        <f t="shared" ca="1" si="62"/>
        <v>0</v>
      </c>
      <c r="DP142" s="32">
        <f t="shared" ca="1" si="62"/>
        <v>0</v>
      </c>
      <c r="DQ142" s="32">
        <f t="shared" ca="1" si="62"/>
        <v>0</v>
      </c>
      <c r="DR142" s="32">
        <f t="shared" ca="1" si="72"/>
        <v>0</v>
      </c>
      <c r="DS142" s="32">
        <f t="shared" ca="1" si="72"/>
        <v>0</v>
      </c>
      <c r="DT142" s="32">
        <f t="shared" ca="1" si="72"/>
        <v>0</v>
      </c>
      <c r="DU142" s="31">
        <f t="shared" ca="1" si="66"/>
        <v>62.81</v>
      </c>
      <c r="DV142" s="31">
        <f t="shared" ca="1" si="66"/>
        <v>15.84</v>
      </c>
      <c r="DW142" s="31">
        <f t="shared" ca="1" si="66"/>
        <v>0</v>
      </c>
      <c r="DX142" s="31">
        <f t="shared" ca="1" si="63"/>
        <v>0</v>
      </c>
      <c r="DY142" s="31">
        <f t="shared" ca="1" si="63"/>
        <v>0</v>
      </c>
      <c r="DZ142" s="31">
        <f t="shared" ca="1" si="63"/>
        <v>0</v>
      </c>
      <c r="EA142" s="31">
        <f t="shared" ca="1" si="63"/>
        <v>0</v>
      </c>
      <c r="EB142" s="31">
        <f t="shared" ca="1" si="63"/>
        <v>0</v>
      </c>
      <c r="EC142" s="31">
        <f t="shared" ca="1" si="63"/>
        <v>0</v>
      </c>
      <c r="ED142" s="31">
        <f t="shared" ca="1" si="73"/>
        <v>0</v>
      </c>
      <c r="EE142" s="31">
        <f t="shared" ca="1" si="73"/>
        <v>0</v>
      </c>
      <c r="EF142" s="31">
        <f t="shared" ca="1" si="73"/>
        <v>0</v>
      </c>
      <c r="EG142" s="32">
        <f t="shared" ca="1" si="67"/>
        <v>267.5299999999998</v>
      </c>
      <c r="EH142" s="32">
        <f t="shared" ca="1" si="67"/>
        <v>67.84999999999998</v>
      </c>
      <c r="EI142" s="32">
        <f t="shared" ca="1" si="67"/>
        <v>0</v>
      </c>
      <c r="EJ142" s="32">
        <f t="shared" ca="1" si="64"/>
        <v>0</v>
      </c>
      <c r="EK142" s="32">
        <f t="shared" ca="1" si="64"/>
        <v>0</v>
      </c>
      <c r="EL142" s="32">
        <f t="shared" ca="1" si="64"/>
        <v>0</v>
      </c>
      <c r="EM142" s="32">
        <f t="shared" ca="1" si="64"/>
        <v>0</v>
      </c>
      <c r="EN142" s="32">
        <f t="shared" ca="1" si="64"/>
        <v>0</v>
      </c>
      <c r="EO142" s="32">
        <f t="shared" ca="1" si="64"/>
        <v>0</v>
      </c>
      <c r="EP142" s="32">
        <f t="shared" ca="1" si="74"/>
        <v>0</v>
      </c>
      <c r="EQ142" s="32">
        <f t="shared" ca="1" si="74"/>
        <v>0</v>
      </c>
      <c r="ER142" s="32">
        <f t="shared" ca="1" si="74"/>
        <v>0</v>
      </c>
    </row>
    <row r="143" spans="1:148">
      <c r="A143" t="s">
        <v>463</v>
      </c>
      <c r="B143" s="1" t="s">
        <v>53</v>
      </c>
      <c r="C143" t="str">
        <f t="shared" ca="1" si="75"/>
        <v>VVW1</v>
      </c>
      <c r="D143" t="str">
        <f t="shared" ca="1" si="76"/>
        <v>Valleyview #1</v>
      </c>
      <c r="E143" s="51">
        <v>500.94799999999998</v>
      </c>
      <c r="F143" s="51">
        <v>109.70399999999999</v>
      </c>
      <c r="G143" s="51">
        <v>141.34399999999999</v>
      </c>
      <c r="H143" s="51">
        <v>127.316</v>
      </c>
      <c r="I143" s="51">
        <v>238.084</v>
      </c>
      <c r="J143" s="51">
        <v>20.664000000000001</v>
      </c>
      <c r="K143" s="51">
        <v>31.808</v>
      </c>
      <c r="L143" s="51">
        <v>0.42</v>
      </c>
      <c r="M143" s="51">
        <v>984.70399999999995</v>
      </c>
      <c r="N143" s="51">
        <v>236.488</v>
      </c>
      <c r="O143" s="51">
        <v>21.335999999999999</v>
      </c>
      <c r="P143" s="51">
        <v>966.22400000000005</v>
      </c>
      <c r="Q143" s="32">
        <v>187459.24</v>
      </c>
      <c r="R143" s="32">
        <v>5297.35</v>
      </c>
      <c r="S143" s="32">
        <v>27311.96</v>
      </c>
      <c r="T143" s="32">
        <v>14231.64</v>
      </c>
      <c r="U143" s="32">
        <v>14740.76</v>
      </c>
      <c r="V143" s="32">
        <v>654.84</v>
      </c>
      <c r="W143" s="32">
        <v>6108.87</v>
      </c>
      <c r="X143" s="32">
        <v>14.39</v>
      </c>
      <c r="Y143" s="32">
        <v>282153.46000000002</v>
      </c>
      <c r="Z143" s="32">
        <v>10571.65</v>
      </c>
      <c r="AA143" s="32">
        <v>666.08</v>
      </c>
      <c r="AB143" s="32">
        <v>53090.84</v>
      </c>
      <c r="AC143" s="2">
        <v>0.8</v>
      </c>
      <c r="AD143" s="2">
        <v>0.8</v>
      </c>
      <c r="AE143" s="2">
        <v>0.8</v>
      </c>
      <c r="AF143" s="2">
        <v>0.8</v>
      </c>
      <c r="AG143" s="2">
        <v>0.8</v>
      </c>
      <c r="AH143" s="2">
        <v>0.8</v>
      </c>
      <c r="AI143" s="2">
        <v>0.8</v>
      </c>
      <c r="AJ143" s="2">
        <v>0.8</v>
      </c>
      <c r="AK143" s="2">
        <v>0.8</v>
      </c>
      <c r="AL143" s="2">
        <v>0.8</v>
      </c>
      <c r="AM143" s="2">
        <v>0.8</v>
      </c>
      <c r="AN143" s="2">
        <v>0.8</v>
      </c>
      <c r="AO143" s="33">
        <v>1499.67</v>
      </c>
      <c r="AP143" s="33">
        <v>42.38</v>
      </c>
      <c r="AQ143" s="33">
        <v>218.5</v>
      </c>
      <c r="AR143" s="33">
        <v>113.85</v>
      </c>
      <c r="AS143" s="33">
        <v>117.93</v>
      </c>
      <c r="AT143" s="33">
        <v>5.24</v>
      </c>
      <c r="AU143" s="33">
        <v>48.87</v>
      </c>
      <c r="AV143" s="33">
        <v>0.12</v>
      </c>
      <c r="AW143" s="33">
        <v>2257.23</v>
      </c>
      <c r="AX143" s="33">
        <v>84.57</v>
      </c>
      <c r="AY143" s="33">
        <v>5.33</v>
      </c>
      <c r="AZ143" s="33">
        <v>424.73</v>
      </c>
      <c r="BA143" s="31">
        <f t="shared" si="53"/>
        <v>-56.24</v>
      </c>
      <c r="BB143" s="31">
        <f t="shared" si="53"/>
        <v>-1.59</v>
      </c>
      <c r="BC143" s="31">
        <f t="shared" si="53"/>
        <v>-8.19</v>
      </c>
      <c r="BD143" s="31">
        <f t="shared" si="53"/>
        <v>-5.69</v>
      </c>
      <c r="BE143" s="31">
        <f t="shared" si="53"/>
        <v>-5.9</v>
      </c>
      <c r="BF143" s="31">
        <f t="shared" si="53"/>
        <v>-0.26</v>
      </c>
      <c r="BG143" s="31">
        <f t="shared" si="53"/>
        <v>0</v>
      </c>
      <c r="BH143" s="31">
        <f t="shared" si="53"/>
        <v>0</v>
      </c>
      <c r="BI143" s="31">
        <f t="shared" si="53"/>
        <v>0</v>
      </c>
      <c r="BJ143" s="31">
        <f t="shared" si="57"/>
        <v>-12.69</v>
      </c>
      <c r="BK143" s="31">
        <f t="shared" si="57"/>
        <v>-0.8</v>
      </c>
      <c r="BL143" s="31">
        <f t="shared" si="57"/>
        <v>-63.71</v>
      </c>
      <c r="BM143" s="6">
        <f t="shared" ca="1" si="68"/>
        <v>-2.5100000000000001E-2</v>
      </c>
      <c r="BN143" s="6">
        <f t="shared" ca="1" si="68"/>
        <v>-2.5100000000000001E-2</v>
      </c>
      <c r="BO143" s="6">
        <f t="shared" ca="1" si="68"/>
        <v>-2.5100000000000001E-2</v>
      </c>
      <c r="BP143" s="6">
        <f t="shared" ca="1" si="68"/>
        <v>-2.5100000000000001E-2</v>
      </c>
      <c r="BQ143" s="6">
        <f t="shared" ca="1" si="68"/>
        <v>-2.5100000000000001E-2</v>
      </c>
      <c r="BR143" s="6">
        <f t="shared" ca="1" si="68"/>
        <v>-2.5100000000000001E-2</v>
      </c>
      <c r="BS143" s="6">
        <f t="shared" ca="1" si="68"/>
        <v>-2.5100000000000001E-2</v>
      </c>
      <c r="BT143" s="6">
        <f t="shared" ca="1" si="68"/>
        <v>-2.5100000000000001E-2</v>
      </c>
      <c r="BU143" s="6">
        <f t="shared" ca="1" si="68"/>
        <v>-2.5100000000000001E-2</v>
      </c>
      <c r="BV143" s="6">
        <f t="shared" ca="1" si="68"/>
        <v>-2.5100000000000001E-2</v>
      </c>
      <c r="BW143" s="6">
        <f t="shared" ca="1" si="68"/>
        <v>-2.5100000000000001E-2</v>
      </c>
      <c r="BX143" s="6">
        <f t="shared" ca="1" si="68"/>
        <v>-2.5100000000000001E-2</v>
      </c>
      <c r="BY143" s="31">
        <f t="shared" ca="1" si="61"/>
        <v>-4705.2299999999996</v>
      </c>
      <c r="BZ143" s="31">
        <f t="shared" ca="1" si="61"/>
        <v>-132.96</v>
      </c>
      <c r="CA143" s="31">
        <f t="shared" ca="1" si="61"/>
        <v>-685.53</v>
      </c>
      <c r="CB143" s="31">
        <f t="shared" ca="1" si="61"/>
        <v>-357.21</v>
      </c>
      <c r="CC143" s="31">
        <f t="shared" ca="1" si="61"/>
        <v>-369.99</v>
      </c>
      <c r="CD143" s="31">
        <f t="shared" ca="1" si="61"/>
        <v>-16.440000000000001</v>
      </c>
      <c r="CE143" s="31">
        <f t="shared" ca="1" si="77"/>
        <v>-153.33000000000001</v>
      </c>
      <c r="CF143" s="31">
        <f t="shared" ca="1" si="77"/>
        <v>-0.36</v>
      </c>
      <c r="CG143" s="31">
        <f t="shared" ca="1" si="77"/>
        <v>-7082.05</v>
      </c>
      <c r="CH143" s="31">
        <f t="shared" ca="1" si="77"/>
        <v>-265.35000000000002</v>
      </c>
      <c r="CI143" s="31">
        <f t="shared" ca="1" si="77"/>
        <v>-16.72</v>
      </c>
      <c r="CJ143" s="31">
        <f t="shared" ca="1" si="77"/>
        <v>-1332.58</v>
      </c>
      <c r="CK143" s="32">
        <f t="shared" ca="1" si="71"/>
        <v>468.65</v>
      </c>
      <c r="CL143" s="32">
        <f t="shared" ca="1" si="71"/>
        <v>13.24</v>
      </c>
      <c r="CM143" s="32">
        <f t="shared" ca="1" si="71"/>
        <v>68.28</v>
      </c>
      <c r="CN143" s="32">
        <f t="shared" ca="1" si="71"/>
        <v>35.58</v>
      </c>
      <c r="CO143" s="32">
        <f t="shared" ca="1" si="71"/>
        <v>36.85</v>
      </c>
      <c r="CP143" s="32">
        <f t="shared" ca="1" si="71"/>
        <v>1.64</v>
      </c>
      <c r="CQ143" s="32">
        <f t="shared" ca="1" si="71"/>
        <v>15.27</v>
      </c>
      <c r="CR143" s="32">
        <f t="shared" ca="1" si="71"/>
        <v>0.04</v>
      </c>
      <c r="CS143" s="32">
        <f t="shared" ca="1" si="71"/>
        <v>705.38</v>
      </c>
      <c r="CT143" s="32">
        <f t="shared" ca="1" si="59"/>
        <v>26.43</v>
      </c>
      <c r="CU143" s="32">
        <f t="shared" ca="1" si="59"/>
        <v>1.67</v>
      </c>
      <c r="CV143" s="32">
        <f t="shared" ca="1" si="59"/>
        <v>132.72999999999999</v>
      </c>
      <c r="CW143" s="31">
        <f t="shared" ca="1" si="70"/>
        <v>-5680.01</v>
      </c>
      <c r="CX143" s="31">
        <f t="shared" ca="1" si="70"/>
        <v>-160.51000000000002</v>
      </c>
      <c r="CY143" s="31">
        <f t="shared" ca="1" si="70"/>
        <v>-827.56</v>
      </c>
      <c r="CZ143" s="31">
        <f t="shared" ca="1" si="70"/>
        <v>-429.79</v>
      </c>
      <c r="DA143" s="31">
        <f t="shared" ca="1" si="70"/>
        <v>-445.17</v>
      </c>
      <c r="DB143" s="31">
        <f t="shared" ca="1" si="70"/>
        <v>-19.779999999999998</v>
      </c>
      <c r="DC143" s="31">
        <f t="shared" ca="1" si="69"/>
        <v>-186.93</v>
      </c>
      <c r="DD143" s="31">
        <f t="shared" ca="1" si="69"/>
        <v>-0.44</v>
      </c>
      <c r="DE143" s="31">
        <f t="shared" ca="1" si="69"/>
        <v>-8633.9</v>
      </c>
      <c r="DF143" s="31">
        <f t="shared" ca="1" si="60"/>
        <v>-310.8</v>
      </c>
      <c r="DG143" s="31">
        <f t="shared" ca="1" si="60"/>
        <v>-19.579999999999998</v>
      </c>
      <c r="DH143" s="31">
        <f t="shared" ca="1" si="60"/>
        <v>-1560.87</v>
      </c>
      <c r="DI143" s="32">
        <f t="shared" ca="1" si="65"/>
        <v>-284</v>
      </c>
      <c r="DJ143" s="32">
        <f t="shared" ca="1" si="65"/>
        <v>-8.0299999999999994</v>
      </c>
      <c r="DK143" s="32">
        <f t="shared" ca="1" si="65"/>
        <v>-41.38</v>
      </c>
      <c r="DL143" s="32">
        <f t="shared" ca="1" si="62"/>
        <v>-21.49</v>
      </c>
      <c r="DM143" s="32">
        <f t="shared" ca="1" si="62"/>
        <v>-22.26</v>
      </c>
      <c r="DN143" s="32">
        <f t="shared" ca="1" si="62"/>
        <v>-0.99</v>
      </c>
      <c r="DO143" s="32">
        <f t="shared" ca="1" si="62"/>
        <v>-9.35</v>
      </c>
      <c r="DP143" s="32">
        <f t="shared" ca="1" si="62"/>
        <v>-0.02</v>
      </c>
      <c r="DQ143" s="32">
        <f t="shared" ca="1" si="62"/>
        <v>-431.7</v>
      </c>
      <c r="DR143" s="32">
        <f t="shared" ca="1" si="72"/>
        <v>-15.54</v>
      </c>
      <c r="DS143" s="32">
        <f t="shared" ca="1" si="72"/>
        <v>-0.98</v>
      </c>
      <c r="DT143" s="32">
        <f t="shared" ca="1" si="72"/>
        <v>-78.040000000000006</v>
      </c>
      <c r="DU143" s="31">
        <f t="shared" ca="1" si="66"/>
        <v>-1829.93</v>
      </c>
      <c r="DV143" s="31">
        <f t="shared" ca="1" si="66"/>
        <v>-51.34</v>
      </c>
      <c r="DW143" s="31">
        <f t="shared" ca="1" si="66"/>
        <v>-262.94</v>
      </c>
      <c r="DX143" s="31">
        <f t="shared" ca="1" si="63"/>
        <v>-135.72999999999999</v>
      </c>
      <c r="DY143" s="31">
        <f t="shared" ca="1" si="63"/>
        <v>-139.86000000000001</v>
      </c>
      <c r="DZ143" s="31">
        <f t="shared" ca="1" si="63"/>
        <v>-6.18</v>
      </c>
      <c r="EA143" s="31">
        <f t="shared" ca="1" si="63"/>
        <v>-58.1</v>
      </c>
      <c r="EB143" s="31">
        <f t="shared" ca="1" si="63"/>
        <v>-0.14000000000000001</v>
      </c>
      <c r="EC143" s="31">
        <f t="shared" ca="1" si="63"/>
        <v>-2654.32</v>
      </c>
      <c r="ED143" s="31">
        <f t="shared" ca="1" si="73"/>
        <v>-95.04</v>
      </c>
      <c r="EE143" s="31">
        <f t="shared" ca="1" si="73"/>
        <v>-5.95</v>
      </c>
      <c r="EF143" s="31">
        <f t="shared" ca="1" si="73"/>
        <v>-472.08</v>
      </c>
      <c r="EG143" s="32">
        <f t="shared" ca="1" si="67"/>
        <v>-7793.9400000000005</v>
      </c>
      <c r="EH143" s="32">
        <f t="shared" ca="1" si="67"/>
        <v>-219.88000000000002</v>
      </c>
      <c r="EI143" s="32">
        <f t="shared" ca="1" si="67"/>
        <v>-1131.8799999999999</v>
      </c>
      <c r="EJ143" s="32">
        <f t="shared" ca="1" si="64"/>
        <v>-587.01</v>
      </c>
      <c r="EK143" s="32">
        <f t="shared" ca="1" si="64"/>
        <v>-607.29</v>
      </c>
      <c r="EL143" s="32">
        <f t="shared" ca="1" si="64"/>
        <v>-26.949999999999996</v>
      </c>
      <c r="EM143" s="32">
        <f t="shared" ca="1" si="64"/>
        <v>-254.38</v>
      </c>
      <c r="EN143" s="32">
        <f t="shared" ca="1" si="64"/>
        <v>-0.60000000000000009</v>
      </c>
      <c r="EO143" s="32">
        <f t="shared" ca="1" si="64"/>
        <v>-11719.92</v>
      </c>
      <c r="EP143" s="32">
        <f t="shared" ca="1" si="74"/>
        <v>-421.38000000000005</v>
      </c>
      <c r="EQ143" s="32">
        <f t="shared" ca="1" si="74"/>
        <v>-26.509999999999998</v>
      </c>
      <c r="ER143" s="32">
        <f t="shared" ca="1" si="74"/>
        <v>-2110.9899999999998</v>
      </c>
    </row>
    <row r="144" spans="1:148">
      <c r="A144" t="s">
        <v>463</v>
      </c>
      <c r="B144" s="1" t="s">
        <v>54</v>
      </c>
      <c r="C144" t="str">
        <f t="shared" ca="1" si="75"/>
        <v>VVW2</v>
      </c>
      <c r="D144" t="str">
        <f t="shared" ca="1" si="76"/>
        <v>Valleyview #2</v>
      </c>
      <c r="E144" s="51">
        <v>267.00799999999998</v>
      </c>
      <c r="F144" s="51">
        <v>80.528000000000006</v>
      </c>
      <c r="G144" s="51">
        <v>125.384</v>
      </c>
      <c r="H144" s="51">
        <v>114.464</v>
      </c>
      <c r="I144" s="51">
        <v>613.76</v>
      </c>
      <c r="J144" s="51">
        <v>38.667999999999999</v>
      </c>
      <c r="K144" s="51">
        <v>56.027999999999999</v>
      </c>
      <c r="L144" s="51">
        <v>5.6840000000000002</v>
      </c>
      <c r="M144" s="51">
        <v>703.55600000000004</v>
      </c>
      <c r="N144" s="51">
        <v>266.44799999999998</v>
      </c>
      <c r="O144" s="51">
        <v>16.995999999999999</v>
      </c>
      <c r="P144" s="51">
        <v>208.93600000000001</v>
      </c>
      <c r="Q144" s="32">
        <v>175719.36</v>
      </c>
      <c r="R144" s="32">
        <v>4617.26</v>
      </c>
      <c r="S144" s="32">
        <v>12697.06</v>
      </c>
      <c r="T144" s="32">
        <v>13235.79</v>
      </c>
      <c r="U144" s="32">
        <v>20939.009999999998</v>
      </c>
      <c r="V144" s="32">
        <v>992.84</v>
      </c>
      <c r="W144" s="32">
        <v>12484.93</v>
      </c>
      <c r="X144" s="32">
        <v>181.4</v>
      </c>
      <c r="Y144" s="32">
        <v>342714.84</v>
      </c>
      <c r="Z144" s="32">
        <v>11965.52</v>
      </c>
      <c r="AA144" s="32">
        <v>1110.17</v>
      </c>
      <c r="AB144" s="32">
        <v>18514.82</v>
      </c>
      <c r="AC144" s="2">
        <v>0.77</v>
      </c>
      <c r="AD144" s="2">
        <v>0.77</v>
      </c>
      <c r="AE144" s="2">
        <v>0.77</v>
      </c>
      <c r="AF144" s="2">
        <v>0.77</v>
      </c>
      <c r="AG144" s="2">
        <v>0.77</v>
      </c>
      <c r="AH144" s="2">
        <v>0.77</v>
      </c>
      <c r="AI144" s="2">
        <v>0.77</v>
      </c>
      <c r="AJ144" s="2">
        <v>0.77</v>
      </c>
      <c r="AK144" s="2">
        <v>0.77</v>
      </c>
      <c r="AL144" s="2">
        <v>0.77</v>
      </c>
      <c r="AM144" s="2">
        <v>0.77</v>
      </c>
      <c r="AN144" s="2">
        <v>0.77</v>
      </c>
      <c r="AO144" s="33">
        <v>1353.04</v>
      </c>
      <c r="AP144" s="33">
        <v>35.549999999999997</v>
      </c>
      <c r="AQ144" s="33">
        <v>97.77</v>
      </c>
      <c r="AR144" s="33">
        <v>101.92</v>
      </c>
      <c r="AS144" s="33">
        <v>161.22999999999999</v>
      </c>
      <c r="AT144" s="33">
        <v>7.64</v>
      </c>
      <c r="AU144" s="33">
        <v>96.13</v>
      </c>
      <c r="AV144" s="33">
        <v>1.4</v>
      </c>
      <c r="AW144" s="33">
        <v>2638.9</v>
      </c>
      <c r="AX144" s="33">
        <v>92.13</v>
      </c>
      <c r="AY144" s="33">
        <v>8.5500000000000007</v>
      </c>
      <c r="AZ144" s="33">
        <v>142.56</v>
      </c>
      <c r="BA144" s="31">
        <f t="shared" ref="BA144:BI146" si="78">ROUND(Q144*BA$3,2)</f>
        <v>-52.72</v>
      </c>
      <c r="BB144" s="31">
        <f t="shared" si="78"/>
        <v>-1.39</v>
      </c>
      <c r="BC144" s="31">
        <f t="shared" si="78"/>
        <v>-3.81</v>
      </c>
      <c r="BD144" s="31">
        <f t="shared" si="78"/>
        <v>-5.29</v>
      </c>
      <c r="BE144" s="31">
        <f t="shared" si="78"/>
        <v>-8.3800000000000008</v>
      </c>
      <c r="BF144" s="31">
        <f t="shared" si="78"/>
        <v>-0.4</v>
      </c>
      <c r="BG144" s="31">
        <f t="shared" si="78"/>
        <v>0</v>
      </c>
      <c r="BH144" s="31">
        <f t="shared" si="78"/>
        <v>0</v>
      </c>
      <c r="BI144" s="31">
        <f t="shared" si="78"/>
        <v>0</v>
      </c>
      <c r="BJ144" s="31">
        <f t="shared" si="57"/>
        <v>-14.36</v>
      </c>
      <c r="BK144" s="31">
        <f t="shared" si="57"/>
        <v>-1.33</v>
      </c>
      <c r="BL144" s="31">
        <f t="shared" si="57"/>
        <v>-22.22</v>
      </c>
      <c r="BM144" s="6">
        <f t="shared" ca="1" si="68"/>
        <v>-2.5999999999999999E-2</v>
      </c>
      <c r="BN144" s="6">
        <f t="shared" ca="1" si="68"/>
        <v>-2.5999999999999999E-2</v>
      </c>
      <c r="BO144" s="6">
        <f t="shared" ca="1" si="68"/>
        <v>-2.5999999999999999E-2</v>
      </c>
      <c r="BP144" s="6">
        <f t="shared" ref="BP144:BX146" ca="1" si="79">VLOOKUP($C144,LossFactorLookup,3,FALSE)</f>
        <v>-2.5999999999999999E-2</v>
      </c>
      <c r="BQ144" s="6">
        <f t="shared" ca="1" si="79"/>
        <v>-2.5999999999999999E-2</v>
      </c>
      <c r="BR144" s="6">
        <f t="shared" ca="1" si="79"/>
        <v>-2.5999999999999999E-2</v>
      </c>
      <c r="BS144" s="6">
        <f t="shared" ca="1" si="79"/>
        <v>-2.5999999999999999E-2</v>
      </c>
      <c r="BT144" s="6">
        <f t="shared" ca="1" si="79"/>
        <v>-2.5999999999999999E-2</v>
      </c>
      <c r="BU144" s="6">
        <f t="shared" ca="1" si="79"/>
        <v>-2.5999999999999999E-2</v>
      </c>
      <c r="BV144" s="6">
        <f t="shared" ca="1" si="79"/>
        <v>-2.5999999999999999E-2</v>
      </c>
      <c r="BW144" s="6">
        <f t="shared" ca="1" si="79"/>
        <v>-2.5999999999999999E-2</v>
      </c>
      <c r="BX144" s="6">
        <f t="shared" ca="1" si="79"/>
        <v>-2.5999999999999999E-2</v>
      </c>
      <c r="BY144" s="31">
        <f t="shared" ca="1" si="61"/>
        <v>-4568.7</v>
      </c>
      <c r="BZ144" s="31">
        <f t="shared" ca="1" si="61"/>
        <v>-120.05</v>
      </c>
      <c r="CA144" s="31">
        <f t="shared" ca="1" si="61"/>
        <v>-330.12</v>
      </c>
      <c r="CB144" s="31">
        <f t="shared" ca="1" si="61"/>
        <v>-344.13</v>
      </c>
      <c r="CC144" s="31">
        <f t="shared" ca="1" si="61"/>
        <v>-544.41</v>
      </c>
      <c r="CD144" s="31">
        <f t="shared" ca="1" si="61"/>
        <v>-25.81</v>
      </c>
      <c r="CE144" s="31">
        <f t="shared" ca="1" si="77"/>
        <v>-324.61</v>
      </c>
      <c r="CF144" s="31">
        <f t="shared" ca="1" si="77"/>
        <v>-4.72</v>
      </c>
      <c r="CG144" s="31">
        <f t="shared" ca="1" si="77"/>
        <v>-8910.59</v>
      </c>
      <c r="CH144" s="31">
        <f t="shared" ca="1" si="77"/>
        <v>-311.10000000000002</v>
      </c>
      <c r="CI144" s="31">
        <f t="shared" ca="1" si="77"/>
        <v>-28.86</v>
      </c>
      <c r="CJ144" s="31">
        <f t="shared" ca="1" si="77"/>
        <v>-481.39</v>
      </c>
      <c r="CK144" s="32">
        <f t="shared" ca="1" si="71"/>
        <v>439.3</v>
      </c>
      <c r="CL144" s="32">
        <f t="shared" ca="1" si="71"/>
        <v>11.54</v>
      </c>
      <c r="CM144" s="32">
        <f t="shared" ca="1" si="71"/>
        <v>31.74</v>
      </c>
      <c r="CN144" s="32">
        <f t="shared" ca="1" si="71"/>
        <v>33.090000000000003</v>
      </c>
      <c r="CO144" s="32">
        <f t="shared" ca="1" si="71"/>
        <v>52.35</v>
      </c>
      <c r="CP144" s="32">
        <f t="shared" ca="1" si="71"/>
        <v>2.48</v>
      </c>
      <c r="CQ144" s="32">
        <f t="shared" ca="1" si="71"/>
        <v>31.21</v>
      </c>
      <c r="CR144" s="32">
        <f t="shared" ca="1" si="71"/>
        <v>0.45</v>
      </c>
      <c r="CS144" s="32">
        <f t="shared" ca="1" si="71"/>
        <v>856.79</v>
      </c>
      <c r="CT144" s="32">
        <f t="shared" ca="1" si="71"/>
        <v>29.91</v>
      </c>
      <c r="CU144" s="32">
        <f t="shared" ca="1" si="71"/>
        <v>2.78</v>
      </c>
      <c r="CV144" s="32">
        <f t="shared" ca="1" si="71"/>
        <v>46.29</v>
      </c>
      <c r="CW144" s="31">
        <f t="shared" ca="1" si="70"/>
        <v>-5429.7199999999993</v>
      </c>
      <c r="CX144" s="31">
        <f t="shared" ca="1" si="70"/>
        <v>-142.67000000000002</v>
      </c>
      <c r="CY144" s="31">
        <f t="shared" ca="1" si="70"/>
        <v>-392.34</v>
      </c>
      <c r="CZ144" s="31">
        <f t="shared" ca="1" si="70"/>
        <v>-407.66999999999996</v>
      </c>
      <c r="DA144" s="31">
        <f t="shared" ca="1" si="70"/>
        <v>-644.91</v>
      </c>
      <c r="DB144" s="31">
        <f t="shared" ca="1" si="70"/>
        <v>-30.57</v>
      </c>
      <c r="DC144" s="31">
        <f t="shared" ca="1" si="69"/>
        <v>-389.53000000000003</v>
      </c>
      <c r="DD144" s="31">
        <f t="shared" ca="1" si="69"/>
        <v>-5.67</v>
      </c>
      <c r="DE144" s="31">
        <f t="shared" ca="1" si="69"/>
        <v>-10692.7</v>
      </c>
      <c r="DF144" s="31">
        <f t="shared" ca="1" si="60"/>
        <v>-358.96</v>
      </c>
      <c r="DG144" s="31">
        <f t="shared" ca="1" si="60"/>
        <v>-33.299999999999997</v>
      </c>
      <c r="DH144" s="31">
        <f t="shared" ca="1" si="60"/>
        <v>-555.43999999999994</v>
      </c>
      <c r="DI144" s="32">
        <f t="shared" ca="1" si="65"/>
        <v>-271.49</v>
      </c>
      <c r="DJ144" s="32">
        <f t="shared" ca="1" si="65"/>
        <v>-7.13</v>
      </c>
      <c r="DK144" s="32">
        <f t="shared" ca="1" si="65"/>
        <v>-19.62</v>
      </c>
      <c r="DL144" s="32">
        <f t="shared" ca="1" si="62"/>
        <v>-20.38</v>
      </c>
      <c r="DM144" s="32">
        <f t="shared" ca="1" si="62"/>
        <v>-32.25</v>
      </c>
      <c r="DN144" s="32">
        <f t="shared" ca="1" si="62"/>
        <v>-1.53</v>
      </c>
      <c r="DO144" s="32">
        <f t="shared" ca="1" si="62"/>
        <v>-19.48</v>
      </c>
      <c r="DP144" s="32">
        <f t="shared" ca="1" si="62"/>
        <v>-0.28000000000000003</v>
      </c>
      <c r="DQ144" s="32">
        <f t="shared" ca="1" si="62"/>
        <v>-534.64</v>
      </c>
      <c r="DR144" s="32">
        <f t="shared" ca="1" si="72"/>
        <v>-17.95</v>
      </c>
      <c r="DS144" s="32">
        <f t="shared" ca="1" si="72"/>
        <v>-1.67</v>
      </c>
      <c r="DT144" s="32">
        <f t="shared" ca="1" si="72"/>
        <v>-27.77</v>
      </c>
      <c r="DU144" s="31">
        <f t="shared" ca="1" si="66"/>
        <v>-1749.29</v>
      </c>
      <c r="DV144" s="31">
        <f t="shared" ca="1" si="66"/>
        <v>-45.63</v>
      </c>
      <c r="DW144" s="31">
        <f t="shared" ca="1" si="66"/>
        <v>-124.66</v>
      </c>
      <c r="DX144" s="31">
        <f t="shared" ca="1" si="63"/>
        <v>-128.75</v>
      </c>
      <c r="DY144" s="31">
        <f t="shared" ca="1" si="63"/>
        <v>-202.61</v>
      </c>
      <c r="DZ144" s="31">
        <f t="shared" ca="1" si="63"/>
        <v>-9.5500000000000007</v>
      </c>
      <c r="EA144" s="31">
        <f t="shared" ca="1" si="63"/>
        <v>-121.08</v>
      </c>
      <c r="EB144" s="31">
        <f t="shared" ca="1" si="63"/>
        <v>-1.75</v>
      </c>
      <c r="EC144" s="31">
        <f t="shared" ca="1" si="63"/>
        <v>-3287.26</v>
      </c>
      <c r="ED144" s="31">
        <f t="shared" ca="1" si="73"/>
        <v>-109.77</v>
      </c>
      <c r="EE144" s="31">
        <f t="shared" ca="1" si="73"/>
        <v>-10.130000000000001</v>
      </c>
      <c r="EF144" s="31">
        <f t="shared" ca="1" si="73"/>
        <v>-167.99</v>
      </c>
      <c r="EG144" s="32">
        <f t="shared" ca="1" si="67"/>
        <v>-7450.4999999999991</v>
      </c>
      <c r="EH144" s="32">
        <f t="shared" ca="1" si="67"/>
        <v>-195.43</v>
      </c>
      <c r="EI144" s="32">
        <f t="shared" ca="1" si="67"/>
        <v>-536.62</v>
      </c>
      <c r="EJ144" s="32">
        <f t="shared" ca="1" si="64"/>
        <v>-556.79999999999995</v>
      </c>
      <c r="EK144" s="32">
        <f t="shared" ca="1" si="64"/>
        <v>-879.77</v>
      </c>
      <c r="EL144" s="32">
        <f t="shared" ca="1" si="64"/>
        <v>-41.650000000000006</v>
      </c>
      <c r="EM144" s="32">
        <f t="shared" ca="1" si="64"/>
        <v>-530.09</v>
      </c>
      <c r="EN144" s="32">
        <f t="shared" ca="1" si="64"/>
        <v>-7.7</v>
      </c>
      <c r="EO144" s="32">
        <f t="shared" ca="1" si="64"/>
        <v>-14514.6</v>
      </c>
      <c r="EP144" s="32">
        <f t="shared" ca="1" si="74"/>
        <v>-486.67999999999995</v>
      </c>
      <c r="EQ144" s="32">
        <f t="shared" ca="1" si="74"/>
        <v>-45.1</v>
      </c>
      <c r="ER144" s="32">
        <f t="shared" ca="1" si="74"/>
        <v>-751.19999999999993</v>
      </c>
    </row>
    <row r="145" spans="1:148">
      <c r="A145" t="s">
        <v>436</v>
      </c>
      <c r="B145" s="1" t="s">
        <v>300</v>
      </c>
      <c r="C145" t="str">
        <f t="shared" ca="1" si="75"/>
        <v>WB4</v>
      </c>
      <c r="D145" t="str">
        <f t="shared" ca="1" si="76"/>
        <v>Wabamun #4</v>
      </c>
      <c r="E145" s="51">
        <v>143422.8027</v>
      </c>
      <c r="F145" s="51">
        <v>155931.39230000001</v>
      </c>
      <c r="G145" s="51">
        <v>154869.27189999999</v>
      </c>
      <c r="H145" s="51">
        <v>159289.00700000001</v>
      </c>
      <c r="I145" s="51">
        <v>170759.0575</v>
      </c>
      <c r="J145" s="51">
        <v>110975.72719999999</v>
      </c>
      <c r="K145" s="51">
        <v>164691.2751</v>
      </c>
      <c r="L145" s="51">
        <v>168789.27111199999</v>
      </c>
      <c r="M145" s="51">
        <v>182289.04908</v>
      </c>
      <c r="N145" s="51">
        <v>163564.38053900001</v>
      </c>
      <c r="O145" s="51">
        <v>120907.54097260001</v>
      </c>
      <c r="P145" s="51">
        <v>169326.638726</v>
      </c>
      <c r="Q145" s="32">
        <v>10055301.49</v>
      </c>
      <c r="R145" s="32">
        <v>8129505</v>
      </c>
      <c r="S145" s="32">
        <v>6865366.25</v>
      </c>
      <c r="T145" s="32">
        <v>4991769.51</v>
      </c>
      <c r="U145" s="32">
        <v>5226281.37</v>
      </c>
      <c r="V145" s="32">
        <v>3123670.2</v>
      </c>
      <c r="W145" s="32">
        <v>6519540.6500000004</v>
      </c>
      <c r="X145" s="32">
        <v>5593488.2599999998</v>
      </c>
      <c r="Y145" s="32">
        <v>14005740.84</v>
      </c>
      <c r="Z145" s="32">
        <v>5568156.3399999999</v>
      </c>
      <c r="AA145" s="32">
        <v>6074558.3600000003</v>
      </c>
      <c r="AB145" s="32">
        <v>8451905.2400000002</v>
      </c>
      <c r="AC145" s="2">
        <v>5.73</v>
      </c>
      <c r="AD145" s="2">
        <v>5.73</v>
      </c>
      <c r="AE145" s="2">
        <v>5.73</v>
      </c>
      <c r="AF145" s="2">
        <v>5.73</v>
      </c>
      <c r="AG145" s="2">
        <v>5.73</v>
      </c>
      <c r="AH145" s="2">
        <v>5.73</v>
      </c>
      <c r="AI145" s="2">
        <v>5.73</v>
      </c>
      <c r="AJ145" s="2">
        <v>5.73</v>
      </c>
      <c r="AK145" s="2">
        <v>5.73</v>
      </c>
      <c r="AL145" s="2">
        <v>5.73</v>
      </c>
      <c r="AM145" s="2">
        <v>5.73</v>
      </c>
      <c r="AN145" s="2">
        <v>5.73</v>
      </c>
      <c r="AO145" s="33">
        <v>576168.78</v>
      </c>
      <c r="AP145" s="33">
        <v>465820.64</v>
      </c>
      <c r="AQ145" s="33">
        <v>393385.49</v>
      </c>
      <c r="AR145" s="33">
        <v>286028.39</v>
      </c>
      <c r="AS145" s="33">
        <v>299465.92</v>
      </c>
      <c r="AT145" s="33">
        <v>178986.3</v>
      </c>
      <c r="AU145" s="33">
        <v>373569.68</v>
      </c>
      <c r="AV145" s="33">
        <v>320506.88</v>
      </c>
      <c r="AW145" s="33">
        <v>802528.95</v>
      </c>
      <c r="AX145" s="33">
        <v>319055.35999999999</v>
      </c>
      <c r="AY145" s="33">
        <v>348072.19</v>
      </c>
      <c r="AZ145" s="33">
        <v>484294.17</v>
      </c>
      <c r="BA145" s="31">
        <f t="shared" si="78"/>
        <v>-3016.59</v>
      </c>
      <c r="BB145" s="31">
        <f t="shared" si="78"/>
        <v>-2438.85</v>
      </c>
      <c r="BC145" s="31">
        <f t="shared" si="78"/>
        <v>-2059.61</v>
      </c>
      <c r="BD145" s="31">
        <f t="shared" si="78"/>
        <v>-1996.71</v>
      </c>
      <c r="BE145" s="31">
        <f t="shared" si="78"/>
        <v>-2090.5100000000002</v>
      </c>
      <c r="BF145" s="31">
        <f t="shared" si="78"/>
        <v>-1249.47</v>
      </c>
      <c r="BG145" s="31">
        <f t="shared" si="78"/>
        <v>0</v>
      </c>
      <c r="BH145" s="31">
        <f t="shared" si="78"/>
        <v>0</v>
      </c>
      <c r="BI145" s="31">
        <f t="shared" si="78"/>
        <v>0</v>
      </c>
      <c r="BJ145" s="31">
        <f t="shared" si="57"/>
        <v>-6681.79</v>
      </c>
      <c r="BK145" s="31">
        <f t="shared" si="57"/>
        <v>-7289.47</v>
      </c>
      <c r="BL145" s="31">
        <f t="shared" si="57"/>
        <v>-10142.290000000001</v>
      </c>
      <c r="BM145" s="6">
        <f t="shared" ref="BM145:BO146" ca="1" si="80">VLOOKUP($C145,LossFactorLookup,3,FALSE)</f>
        <v>6.6000000000000003E-2</v>
      </c>
      <c r="BN145" s="6">
        <f t="shared" ca="1" si="80"/>
        <v>6.6000000000000003E-2</v>
      </c>
      <c r="BO145" s="6">
        <f t="shared" ca="1" si="80"/>
        <v>6.6000000000000003E-2</v>
      </c>
      <c r="BP145" s="6">
        <f t="shared" ca="1" si="79"/>
        <v>6.6000000000000003E-2</v>
      </c>
      <c r="BQ145" s="6">
        <f t="shared" ca="1" si="79"/>
        <v>6.6000000000000003E-2</v>
      </c>
      <c r="BR145" s="6">
        <f t="shared" ca="1" si="79"/>
        <v>6.6000000000000003E-2</v>
      </c>
      <c r="BS145" s="6">
        <f t="shared" ca="1" si="79"/>
        <v>6.6000000000000003E-2</v>
      </c>
      <c r="BT145" s="6">
        <f t="shared" ca="1" si="79"/>
        <v>6.6000000000000003E-2</v>
      </c>
      <c r="BU145" s="6">
        <f t="shared" ca="1" si="79"/>
        <v>6.6000000000000003E-2</v>
      </c>
      <c r="BV145" s="6">
        <f t="shared" ca="1" si="79"/>
        <v>6.6000000000000003E-2</v>
      </c>
      <c r="BW145" s="6">
        <f t="shared" ca="1" si="79"/>
        <v>6.6000000000000003E-2</v>
      </c>
      <c r="BX145" s="6">
        <f t="shared" ca="1" si="79"/>
        <v>6.6000000000000003E-2</v>
      </c>
      <c r="BY145" s="31">
        <f t="shared" ca="1" si="61"/>
        <v>663649.9</v>
      </c>
      <c r="BZ145" s="31">
        <f t="shared" ca="1" si="61"/>
        <v>536547.32999999996</v>
      </c>
      <c r="CA145" s="31">
        <f t="shared" ca="1" si="61"/>
        <v>453114.17</v>
      </c>
      <c r="CB145" s="31">
        <f t="shared" ca="1" si="61"/>
        <v>329456.78999999998</v>
      </c>
      <c r="CC145" s="31">
        <f t="shared" ca="1" si="61"/>
        <v>344934.57</v>
      </c>
      <c r="CD145" s="31">
        <f t="shared" ca="1" si="61"/>
        <v>206162.23</v>
      </c>
      <c r="CE145" s="31">
        <f t="shared" ca="1" si="77"/>
        <v>430289.68</v>
      </c>
      <c r="CF145" s="31">
        <f t="shared" ca="1" si="77"/>
        <v>369170.23</v>
      </c>
      <c r="CG145" s="31">
        <f t="shared" ca="1" si="77"/>
        <v>924378.9</v>
      </c>
      <c r="CH145" s="31">
        <f t="shared" ca="1" si="77"/>
        <v>367498.32</v>
      </c>
      <c r="CI145" s="31">
        <f t="shared" ca="1" si="77"/>
        <v>400920.85</v>
      </c>
      <c r="CJ145" s="31">
        <f t="shared" ca="1" si="77"/>
        <v>557825.75</v>
      </c>
      <c r="CK145" s="32">
        <f t="shared" ca="1" si="71"/>
        <v>25138.25</v>
      </c>
      <c r="CL145" s="32">
        <f t="shared" ca="1" si="71"/>
        <v>20323.759999999998</v>
      </c>
      <c r="CM145" s="32">
        <f t="shared" ca="1" si="71"/>
        <v>17163.419999999998</v>
      </c>
      <c r="CN145" s="32">
        <f t="shared" ca="1" si="71"/>
        <v>12479.42</v>
      </c>
      <c r="CO145" s="32">
        <f t="shared" ca="1" si="71"/>
        <v>13065.7</v>
      </c>
      <c r="CP145" s="32">
        <f t="shared" ca="1" si="71"/>
        <v>7809.18</v>
      </c>
      <c r="CQ145" s="32">
        <f t="shared" ca="1" si="71"/>
        <v>16298.85</v>
      </c>
      <c r="CR145" s="32">
        <f t="shared" ca="1" si="71"/>
        <v>13983.72</v>
      </c>
      <c r="CS145" s="32">
        <f t="shared" ca="1" si="71"/>
        <v>35014.35</v>
      </c>
      <c r="CT145" s="32">
        <f t="shared" ca="1" si="71"/>
        <v>13920.39</v>
      </c>
      <c r="CU145" s="32">
        <f t="shared" ca="1" si="71"/>
        <v>15186.4</v>
      </c>
      <c r="CV145" s="32">
        <f t="shared" ca="1" si="71"/>
        <v>21129.759999999998</v>
      </c>
      <c r="CW145" s="31">
        <f t="shared" ca="1" si="70"/>
        <v>115635.95999999999</v>
      </c>
      <c r="CX145" s="31">
        <f t="shared" ca="1" si="70"/>
        <v>93489.299999999959</v>
      </c>
      <c r="CY145" s="31">
        <f t="shared" ca="1" si="70"/>
        <v>78951.709999999977</v>
      </c>
      <c r="CZ145" s="31">
        <f t="shared" ca="1" si="70"/>
        <v>57904.529999999948</v>
      </c>
      <c r="DA145" s="31">
        <f t="shared" ca="1" si="70"/>
        <v>60624.860000000037</v>
      </c>
      <c r="DB145" s="31">
        <f t="shared" ca="1" si="70"/>
        <v>36234.580000000016</v>
      </c>
      <c r="DC145" s="31">
        <f t="shared" ca="1" si="69"/>
        <v>73018.849999999977</v>
      </c>
      <c r="DD145" s="31">
        <f t="shared" ca="1" si="69"/>
        <v>62647.069999999949</v>
      </c>
      <c r="DE145" s="31">
        <f t="shared" ca="1" si="69"/>
        <v>156864.30000000005</v>
      </c>
      <c r="DF145" s="31">
        <f t="shared" ca="1" si="60"/>
        <v>69045.140000000029</v>
      </c>
      <c r="DG145" s="31">
        <f t="shared" ca="1" si="60"/>
        <v>75324.53</v>
      </c>
      <c r="DH145" s="31">
        <f t="shared" ca="1" si="60"/>
        <v>104803.63000000003</v>
      </c>
      <c r="DI145" s="32">
        <f t="shared" ca="1" si="65"/>
        <v>5781.8</v>
      </c>
      <c r="DJ145" s="32">
        <f t="shared" ca="1" si="65"/>
        <v>4674.47</v>
      </c>
      <c r="DK145" s="32">
        <f t="shared" ca="1" si="65"/>
        <v>3947.59</v>
      </c>
      <c r="DL145" s="32">
        <f t="shared" ca="1" si="62"/>
        <v>2895.23</v>
      </c>
      <c r="DM145" s="32">
        <f t="shared" ca="1" si="62"/>
        <v>3031.24</v>
      </c>
      <c r="DN145" s="32">
        <f t="shared" ca="1" si="62"/>
        <v>1811.73</v>
      </c>
      <c r="DO145" s="32">
        <f t="shared" ca="1" si="62"/>
        <v>3650.94</v>
      </c>
      <c r="DP145" s="32">
        <f t="shared" ca="1" si="62"/>
        <v>3132.35</v>
      </c>
      <c r="DQ145" s="32">
        <f t="shared" ca="1" si="62"/>
        <v>7843.22</v>
      </c>
      <c r="DR145" s="32">
        <f t="shared" ca="1" si="72"/>
        <v>3452.26</v>
      </c>
      <c r="DS145" s="32">
        <f t="shared" ca="1" si="72"/>
        <v>3766.23</v>
      </c>
      <c r="DT145" s="32">
        <f t="shared" ca="1" si="72"/>
        <v>5240.18</v>
      </c>
      <c r="DU145" s="31">
        <f t="shared" ca="1" si="66"/>
        <v>37254.46</v>
      </c>
      <c r="DV145" s="31">
        <f t="shared" ca="1" si="66"/>
        <v>29901.11</v>
      </c>
      <c r="DW145" s="31">
        <f t="shared" ca="1" si="66"/>
        <v>25084.93</v>
      </c>
      <c r="DX145" s="31">
        <f t="shared" ca="1" si="63"/>
        <v>18287.060000000001</v>
      </c>
      <c r="DY145" s="31">
        <f t="shared" ca="1" si="63"/>
        <v>19046.52</v>
      </c>
      <c r="DZ145" s="31">
        <f t="shared" ca="1" si="63"/>
        <v>11322.28</v>
      </c>
      <c r="EA145" s="31">
        <f t="shared" ca="1" si="63"/>
        <v>22696.28</v>
      </c>
      <c r="EB145" s="31">
        <f t="shared" ca="1" si="63"/>
        <v>19366.03</v>
      </c>
      <c r="EC145" s="31">
        <f t="shared" ca="1" si="63"/>
        <v>48224.86</v>
      </c>
      <c r="ED145" s="31">
        <f t="shared" ca="1" si="73"/>
        <v>21113.08</v>
      </c>
      <c r="EE145" s="31">
        <f t="shared" ca="1" si="73"/>
        <v>22905.29</v>
      </c>
      <c r="EF145" s="31">
        <f t="shared" ca="1" si="73"/>
        <v>31697.25</v>
      </c>
      <c r="EG145" s="32">
        <f t="shared" ca="1" si="67"/>
        <v>158672.22</v>
      </c>
      <c r="EH145" s="32">
        <f t="shared" ca="1" si="67"/>
        <v>128064.87999999996</v>
      </c>
      <c r="EI145" s="32">
        <f t="shared" ca="1" si="67"/>
        <v>107984.22999999998</v>
      </c>
      <c r="EJ145" s="32">
        <f t="shared" ca="1" si="64"/>
        <v>79086.819999999949</v>
      </c>
      <c r="EK145" s="32">
        <f t="shared" ca="1" si="64"/>
        <v>82702.620000000039</v>
      </c>
      <c r="EL145" s="32">
        <f t="shared" ca="1" si="64"/>
        <v>49368.590000000018</v>
      </c>
      <c r="EM145" s="32">
        <f t="shared" ca="1" si="64"/>
        <v>99366.069999999978</v>
      </c>
      <c r="EN145" s="32">
        <f t="shared" ca="1" si="64"/>
        <v>85145.449999999953</v>
      </c>
      <c r="EO145" s="32">
        <f t="shared" ca="1" si="64"/>
        <v>212932.38000000006</v>
      </c>
      <c r="EP145" s="32">
        <f t="shared" ca="1" si="74"/>
        <v>93610.480000000025</v>
      </c>
      <c r="EQ145" s="32">
        <f t="shared" ca="1" si="74"/>
        <v>101996.04999999999</v>
      </c>
      <c r="ER145" s="32">
        <f t="shared" ca="1" si="74"/>
        <v>141741.06000000003</v>
      </c>
    </row>
    <row r="146" spans="1:148">
      <c r="A146" t="s">
        <v>473</v>
      </c>
      <c r="B146" s="1" t="s">
        <v>87</v>
      </c>
      <c r="C146" t="str">
        <f t="shared" ca="1" si="75"/>
        <v>WEY1</v>
      </c>
      <c r="D146" t="str">
        <f t="shared" ca="1" si="76"/>
        <v>Weyerhaeuser</v>
      </c>
      <c r="E146" s="51">
        <v>4.3333000000000004</v>
      </c>
      <c r="F146" s="51">
        <v>0.4214</v>
      </c>
      <c r="G146" s="51">
        <v>0</v>
      </c>
      <c r="H146" s="51">
        <v>1.9577</v>
      </c>
      <c r="I146" s="51">
        <v>5.91E-2</v>
      </c>
      <c r="J146" s="51">
        <v>0</v>
      </c>
      <c r="K146" s="51">
        <v>0</v>
      </c>
      <c r="L146" s="51">
        <v>0</v>
      </c>
      <c r="M146" s="51">
        <v>0</v>
      </c>
      <c r="N146" s="51">
        <v>0</v>
      </c>
      <c r="O146" s="51">
        <v>9.3325999999999993</v>
      </c>
      <c r="P146" s="51">
        <v>4.7847999999999997</v>
      </c>
      <c r="Q146" s="32">
        <v>129.53</v>
      </c>
      <c r="R146" s="32">
        <v>14.23</v>
      </c>
      <c r="S146" s="32">
        <v>0</v>
      </c>
      <c r="T146" s="32">
        <v>81.489999999999995</v>
      </c>
      <c r="U146" s="32">
        <v>1.17</v>
      </c>
      <c r="V146" s="32">
        <v>0</v>
      </c>
      <c r="W146" s="32">
        <v>0</v>
      </c>
      <c r="X146" s="32">
        <v>0</v>
      </c>
      <c r="Y146" s="32">
        <v>0</v>
      </c>
      <c r="Z146" s="32">
        <v>0</v>
      </c>
      <c r="AA146" s="32">
        <v>452.19</v>
      </c>
      <c r="AB146" s="32">
        <v>121.79</v>
      </c>
      <c r="AC146" s="2">
        <v>-3.01</v>
      </c>
      <c r="AD146" s="2">
        <v>-3.01</v>
      </c>
      <c r="AE146" s="2">
        <v>-3.01</v>
      </c>
      <c r="AF146" s="2">
        <v>-3.01</v>
      </c>
      <c r="AG146" s="2">
        <v>-3.01</v>
      </c>
      <c r="AH146" s="2">
        <v>-3.01</v>
      </c>
      <c r="AI146" s="2">
        <v>-3.01</v>
      </c>
      <c r="AJ146" s="2">
        <v>-3.01</v>
      </c>
      <c r="AK146" s="2">
        <v>-3.01</v>
      </c>
      <c r="AL146" s="2">
        <v>-3.01</v>
      </c>
      <c r="AM146" s="2">
        <v>-3.01</v>
      </c>
      <c r="AN146" s="2">
        <v>-3.01</v>
      </c>
      <c r="AO146" s="33">
        <v>-3.9</v>
      </c>
      <c r="AP146" s="33">
        <v>-0.43</v>
      </c>
      <c r="AQ146" s="33">
        <v>0</v>
      </c>
      <c r="AR146" s="33">
        <v>-2.4500000000000002</v>
      </c>
      <c r="AS146" s="33">
        <v>-0.04</v>
      </c>
      <c r="AT146" s="33">
        <v>0</v>
      </c>
      <c r="AU146" s="33">
        <v>0</v>
      </c>
      <c r="AV146" s="33">
        <v>0</v>
      </c>
      <c r="AW146" s="33">
        <v>0</v>
      </c>
      <c r="AX146" s="33">
        <v>0</v>
      </c>
      <c r="AY146" s="33">
        <v>-13.61</v>
      </c>
      <c r="AZ146" s="33">
        <v>-3.67</v>
      </c>
      <c r="BA146" s="31">
        <f t="shared" si="78"/>
        <v>-0.04</v>
      </c>
      <c r="BB146" s="31">
        <f t="shared" si="78"/>
        <v>0</v>
      </c>
      <c r="BC146" s="31">
        <f t="shared" si="78"/>
        <v>0</v>
      </c>
      <c r="BD146" s="31">
        <f t="shared" si="78"/>
        <v>-0.03</v>
      </c>
      <c r="BE146" s="31">
        <f t="shared" si="78"/>
        <v>0</v>
      </c>
      <c r="BF146" s="31">
        <f t="shared" si="78"/>
        <v>0</v>
      </c>
      <c r="BG146" s="31">
        <f t="shared" si="78"/>
        <v>0</v>
      </c>
      <c r="BH146" s="31">
        <f t="shared" si="78"/>
        <v>0</v>
      </c>
      <c r="BI146" s="31">
        <f t="shared" si="78"/>
        <v>0</v>
      </c>
      <c r="BJ146" s="31">
        <f t="shared" si="57"/>
        <v>0</v>
      </c>
      <c r="BK146" s="31">
        <f t="shared" si="57"/>
        <v>-0.54</v>
      </c>
      <c r="BL146" s="31">
        <f t="shared" si="57"/>
        <v>-0.15</v>
      </c>
      <c r="BM146" s="6">
        <f t="shared" ca="1" si="80"/>
        <v>1.55E-2</v>
      </c>
      <c r="BN146" s="6">
        <f t="shared" ca="1" si="80"/>
        <v>1.55E-2</v>
      </c>
      <c r="BO146" s="6">
        <f t="shared" ca="1" si="80"/>
        <v>1.55E-2</v>
      </c>
      <c r="BP146" s="6">
        <f t="shared" ca="1" si="79"/>
        <v>1.55E-2</v>
      </c>
      <c r="BQ146" s="6">
        <f t="shared" ca="1" si="79"/>
        <v>1.55E-2</v>
      </c>
      <c r="BR146" s="6">
        <f t="shared" ca="1" si="79"/>
        <v>1.55E-2</v>
      </c>
      <c r="BS146" s="6">
        <f t="shared" ca="1" si="79"/>
        <v>1.55E-2</v>
      </c>
      <c r="BT146" s="6">
        <f t="shared" ca="1" si="79"/>
        <v>1.55E-2</v>
      </c>
      <c r="BU146" s="6">
        <f t="shared" ca="1" si="79"/>
        <v>1.55E-2</v>
      </c>
      <c r="BV146" s="6">
        <f t="shared" ca="1" si="79"/>
        <v>1.55E-2</v>
      </c>
      <c r="BW146" s="6">
        <f t="shared" ca="1" si="79"/>
        <v>1.55E-2</v>
      </c>
      <c r="BX146" s="6">
        <f t="shared" ca="1" si="79"/>
        <v>1.55E-2</v>
      </c>
      <c r="BY146" s="31">
        <f t="shared" ca="1" si="61"/>
        <v>2.0099999999999998</v>
      </c>
      <c r="BZ146" s="31">
        <f t="shared" ca="1" si="61"/>
        <v>0.22</v>
      </c>
      <c r="CA146" s="31">
        <f t="shared" ca="1" si="61"/>
        <v>0</v>
      </c>
      <c r="CB146" s="31">
        <f t="shared" ca="1" si="61"/>
        <v>1.26</v>
      </c>
      <c r="CC146" s="31">
        <f t="shared" ca="1" si="61"/>
        <v>0.02</v>
      </c>
      <c r="CD146" s="31">
        <f t="shared" ca="1" si="61"/>
        <v>0</v>
      </c>
      <c r="CE146" s="31">
        <f t="shared" ca="1" si="77"/>
        <v>0</v>
      </c>
      <c r="CF146" s="31">
        <f t="shared" ca="1" si="77"/>
        <v>0</v>
      </c>
      <c r="CG146" s="31">
        <f t="shared" ca="1" si="77"/>
        <v>0</v>
      </c>
      <c r="CH146" s="31">
        <f t="shared" ca="1" si="77"/>
        <v>0</v>
      </c>
      <c r="CI146" s="31">
        <f t="shared" ca="1" si="77"/>
        <v>7.01</v>
      </c>
      <c r="CJ146" s="31">
        <f t="shared" ca="1" si="77"/>
        <v>1.89</v>
      </c>
      <c r="CK146" s="32">
        <f t="shared" ca="1" si="71"/>
        <v>0.32</v>
      </c>
      <c r="CL146" s="32">
        <f t="shared" ca="1" si="71"/>
        <v>0.04</v>
      </c>
      <c r="CM146" s="32">
        <f t="shared" ca="1" si="71"/>
        <v>0</v>
      </c>
      <c r="CN146" s="32">
        <f t="shared" ca="1" si="71"/>
        <v>0.2</v>
      </c>
      <c r="CO146" s="32">
        <f t="shared" ca="1" si="71"/>
        <v>0</v>
      </c>
      <c r="CP146" s="32">
        <f t="shared" ca="1" si="71"/>
        <v>0</v>
      </c>
      <c r="CQ146" s="32">
        <f t="shared" ca="1" si="71"/>
        <v>0</v>
      </c>
      <c r="CR146" s="32">
        <f t="shared" ca="1" si="71"/>
        <v>0</v>
      </c>
      <c r="CS146" s="32">
        <f t="shared" ca="1" si="71"/>
        <v>0</v>
      </c>
      <c r="CT146" s="32">
        <f t="shared" ca="1" si="71"/>
        <v>0</v>
      </c>
      <c r="CU146" s="32">
        <f t="shared" ca="1" si="71"/>
        <v>1.1299999999999999</v>
      </c>
      <c r="CV146" s="32">
        <f t="shared" ca="1" si="71"/>
        <v>0.3</v>
      </c>
      <c r="CW146" s="31">
        <f t="shared" ca="1" si="70"/>
        <v>6.27</v>
      </c>
      <c r="CX146" s="31">
        <f t="shared" ca="1" si="70"/>
        <v>0.69</v>
      </c>
      <c r="CY146" s="31">
        <f t="shared" ca="1" si="70"/>
        <v>0</v>
      </c>
      <c r="CZ146" s="31">
        <f t="shared" ca="1" si="70"/>
        <v>3.94</v>
      </c>
      <c r="DA146" s="31">
        <f t="shared" ca="1" si="70"/>
        <v>0.06</v>
      </c>
      <c r="DB146" s="31">
        <f t="shared" ca="1" si="70"/>
        <v>0</v>
      </c>
      <c r="DC146" s="31">
        <f t="shared" ca="1" si="69"/>
        <v>0</v>
      </c>
      <c r="DD146" s="31">
        <f t="shared" ca="1" si="69"/>
        <v>0</v>
      </c>
      <c r="DE146" s="31">
        <f t="shared" ca="1" si="69"/>
        <v>0</v>
      </c>
      <c r="DF146" s="31">
        <f t="shared" ca="1" si="60"/>
        <v>0</v>
      </c>
      <c r="DG146" s="31">
        <f t="shared" ca="1" si="60"/>
        <v>22.29</v>
      </c>
      <c r="DH146" s="31">
        <f t="shared" ca="1" si="60"/>
        <v>6.01</v>
      </c>
      <c r="DI146" s="32">
        <f t="shared" ca="1" si="65"/>
        <v>0.31</v>
      </c>
      <c r="DJ146" s="32">
        <f t="shared" ca="1" si="65"/>
        <v>0.03</v>
      </c>
      <c r="DK146" s="32">
        <f t="shared" ca="1" si="65"/>
        <v>0</v>
      </c>
      <c r="DL146" s="32">
        <f t="shared" ca="1" si="62"/>
        <v>0.2</v>
      </c>
      <c r="DM146" s="32">
        <f t="shared" ca="1" si="62"/>
        <v>0</v>
      </c>
      <c r="DN146" s="32">
        <f t="shared" ca="1" si="62"/>
        <v>0</v>
      </c>
      <c r="DO146" s="32">
        <f t="shared" ca="1" si="62"/>
        <v>0</v>
      </c>
      <c r="DP146" s="32">
        <f t="shared" ca="1" si="62"/>
        <v>0</v>
      </c>
      <c r="DQ146" s="32">
        <f t="shared" ca="1" si="62"/>
        <v>0</v>
      </c>
      <c r="DR146" s="32">
        <f t="shared" ca="1" si="72"/>
        <v>0</v>
      </c>
      <c r="DS146" s="32">
        <f t="shared" ca="1" si="72"/>
        <v>1.1100000000000001</v>
      </c>
      <c r="DT146" s="32">
        <f t="shared" ca="1" si="72"/>
        <v>0.3</v>
      </c>
      <c r="DU146" s="31">
        <f t="shared" ca="1" si="66"/>
        <v>2.02</v>
      </c>
      <c r="DV146" s="31">
        <f t="shared" ca="1" si="66"/>
        <v>0.22</v>
      </c>
      <c r="DW146" s="31">
        <f t="shared" ca="1" si="66"/>
        <v>0</v>
      </c>
      <c r="DX146" s="31">
        <f t="shared" ca="1" si="63"/>
        <v>1.24</v>
      </c>
      <c r="DY146" s="31">
        <f t="shared" ca="1" si="63"/>
        <v>0.02</v>
      </c>
      <c r="DZ146" s="31">
        <f t="shared" ca="1" si="63"/>
        <v>0</v>
      </c>
      <c r="EA146" s="31">
        <f t="shared" ca="1" si="63"/>
        <v>0</v>
      </c>
      <c r="EB146" s="31">
        <f t="shared" ca="1" si="63"/>
        <v>0</v>
      </c>
      <c r="EC146" s="31">
        <f t="shared" ca="1" si="63"/>
        <v>0</v>
      </c>
      <c r="ED146" s="31">
        <f t="shared" ca="1" si="73"/>
        <v>0</v>
      </c>
      <c r="EE146" s="31">
        <f t="shared" ca="1" si="73"/>
        <v>6.78</v>
      </c>
      <c r="EF146" s="31">
        <f t="shared" ca="1" si="73"/>
        <v>1.82</v>
      </c>
      <c r="EG146" s="32">
        <f t="shared" ca="1" si="67"/>
        <v>8.6</v>
      </c>
      <c r="EH146" s="32">
        <f t="shared" ca="1" si="67"/>
        <v>0.94</v>
      </c>
      <c r="EI146" s="32">
        <f t="shared" ca="1" si="67"/>
        <v>0</v>
      </c>
      <c r="EJ146" s="32">
        <f t="shared" ca="1" si="64"/>
        <v>5.38</v>
      </c>
      <c r="EK146" s="32">
        <f t="shared" ca="1" si="64"/>
        <v>0.08</v>
      </c>
      <c r="EL146" s="32">
        <f t="shared" ca="1" si="64"/>
        <v>0</v>
      </c>
      <c r="EM146" s="32">
        <f t="shared" ca="1" si="64"/>
        <v>0</v>
      </c>
      <c r="EN146" s="32">
        <f t="shared" ca="1" si="64"/>
        <v>0</v>
      </c>
      <c r="EO146" s="32">
        <f t="shared" ca="1" si="64"/>
        <v>0</v>
      </c>
      <c r="EP146" s="32">
        <f t="shared" ca="1" si="74"/>
        <v>0</v>
      </c>
      <c r="EQ146" s="32">
        <f t="shared" ca="1" si="74"/>
        <v>30.18</v>
      </c>
      <c r="ER146" s="32">
        <f t="shared" ca="1" si="74"/>
        <v>8.129999999999999</v>
      </c>
    </row>
    <row r="148" spans="1:148">
      <c r="A148" t="s">
        <v>511</v>
      </c>
    </row>
    <row r="149" spans="1:148">
      <c r="A149" t="s">
        <v>520</v>
      </c>
    </row>
    <row r="150" spans="1:148">
      <c r="A150" t="s">
        <v>512</v>
      </c>
    </row>
    <row r="151" spans="1:148">
      <c r="A151" t="s">
        <v>513</v>
      </c>
    </row>
    <row r="152" spans="1:148">
      <c r="A152" t="s">
        <v>514</v>
      </c>
    </row>
    <row r="153" spans="1:148">
      <c r="A153" t="s">
        <v>515</v>
      </c>
    </row>
    <row r="154" spans="1:148">
      <c r="A154" t="s">
        <v>516</v>
      </c>
    </row>
  </sheetData>
  <mergeCells count="8">
    <mergeCell ref="DS3:DT3"/>
    <mergeCell ref="EQ3:ER3"/>
    <mergeCell ref="BK2:BL2"/>
    <mergeCell ref="O3:P3"/>
    <mergeCell ref="AA3:AB3"/>
    <mergeCell ref="AY3:AZ3"/>
    <mergeCell ref="CI3:CJ3"/>
    <mergeCell ref="DG3:DH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13 Aug 2021&amp;C&amp;9Page &amp;P of &amp;N&amp;R&amp;9Public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54"/>
  <sheetViews>
    <sheetView showZeros="0" workbookViewId="0">
      <pane xSplit="3" ySplit="4" topLeftCell="D5" activePane="bottomRight" state="frozen"/>
      <selection activeCell="D5" sqref="D5"/>
      <selection pane="topRight" activeCell="D5" sqref="D5"/>
      <selection pane="bottomLeft" activeCell="D5" sqref="D5"/>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c r="A1" s="22" t="s">
        <v>568</v>
      </c>
      <c r="BY1" s="55"/>
    </row>
    <row r="2" spans="1:148">
      <c r="A2" s="29" t="s">
        <v>559</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420</v>
      </c>
      <c r="BA2" s="59" t="s">
        <v>4</v>
      </c>
      <c r="BB2" s="60"/>
      <c r="BC2" s="60"/>
      <c r="BD2" s="60"/>
      <c r="BE2" s="60"/>
      <c r="BF2" s="60"/>
      <c r="BG2" s="60"/>
      <c r="BH2" s="60"/>
      <c r="BI2" s="60"/>
      <c r="BJ2" s="25" t="s">
        <v>421</v>
      </c>
      <c r="BK2" s="82">
        <f>SUM(BA5:BL146)</f>
        <v>-1292881.0499999975</v>
      </c>
      <c r="BL2" s="83"/>
      <c r="BM2" s="5" t="s">
        <v>5</v>
      </c>
      <c r="BN2" s="5"/>
      <c r="BO2" s="5"/>
      <c r="BP2" s="5"/>
      <c r="BQ2" s="5"/>
      <c r="BR2" s="5"/>
      <c r="BS2" s="5"/>
      <c r="BT2" s="5"/>
      <c r="BU2" s="5"/>
      <c r="BV2" s="5"/>
      <c r="BW2" s="5"/>
      <c r="BX2" s="5"/>
      <c r="BY2" s="61" t="s">
        <v>417</v>
      </c>
      <c r="CJ2" s="23" t="s">
        <v>498</v>
      </c>
      <c r="CK2" s="56" t="s">
        <v>425</v>
      </c>
      <c r="CL2" s="32"/>
      <c r="CM2" s="32"/>
      <c r="CN2" s="32"/>
      <c r="CO2" s="32"/>
      <c r="CP2" s="32"/>
      <c r="CQ2" s="32"/>
      <c r="CR2" s="32"/>
      <c r="CS2" s="32"/>
      <c r="CT2" s="32"/>
      <c r="CU2" s="32"/>
      <c r="CV2" s="24" t="s">
        <v>423</v>
      </c>
      <c r="CW2" s="61" t="s">
        <v>428</v>
      </c>
      <c r="CX2" s="61"/>
      <c r="CY2" s="61"/>
      <c r="CZ2" s="61"/>
      <c r="DA2" s="61"/>
      <c r="DB2" s="61"/>
      <c r="DC2" s="61"/>
      <c r="DD2" s="61"/>
      <c r="DE2" s="61"/>
      <c r="DF2" s="61"/>
      <c r="DG2" s="61"/>
      <c r="DH2" s="23" t="s">
        <v>529</v>
      </c>
      <c r="DI2" s="56" t="s">
        <v>517</v>
      </c>
      <c r="DJ2" s="56"/>
      <c r="DK2" s="56"/>
      <c r="DL2" s="56"/>
      <c r="DM2" s="56"/>
      <c r="DN2" s="56"/>
      <c r="DO2" s="56"/>
      <c r="DP2" s="56"/>
      <c r="DQ2" s="56"/>
      <c r="DR2" s="56"/>
      <c r="DS2" s="56"/>
      <c r="DT2" s="24" t="s">
        <v>518</v>
      </c>
      <c r="DU2" s="61" t="s">
        <v>427</v>
      </c>
      <c r="DV2" s="61"/>
      <c r="DW2" s="61"/>
      <c r="DX2" s="61"/>
      <c r="DY2" s="61"/>
      <c r="DZ2" s="61"/>
      <c r="EA2" s="61"/>
      <c r="EB2" s="61"/>
      <c r="EC2" s="61"/>
      <c r="ED2" s="61"/>
      <c r="EE2" s="61"/>
      <c r="EF2" s="23" t="s">
        <v>521</v>
      </c>
      <c r="EG2" s="56" t="s">
        <v>419</v>
      </c>
      <c r="EH2" s="32"/>
      <c r="EI2" s="32"/>
      <c r="EJ2" s="32"/>
      <c r="EK2" s="32"/>
      <c r="EL2" s="32"/>
      <c r="EM2" s="32"/>
      <c r="EN2" s="32"/>
      <c r="EO2" s="32"/>
      <c r="EP2" s="32"/>
      <c r="EQ2" s="32"/>
      <c r="ER2" s="24" t="s">
        <v>522</v>
      </c>
    </row>
    <row r="3" spans="1:148">
      <c r="E3" s="53" t="s">
        <v>6</v>
      </c>
      <c r="F3" s="54"/>
      <c r="G3" s="54"/>
      <c r="H3" s="54"/>
      <c r="I3" s="54"/>
      <c r="J3" s="54"/>
      <c r="K3" s="54"/>
      <c r="L3" s="54"/>
      <c r="M3" s="54"/>
      <c r="N3" s="54"/>
      <c r="O3" s="86">
        <f>SUM(E5:P146)</f>
        <v>56043272.504871234</v>
      </c>
      <c r="P3" s="87"/>
      <c r="Q3" s="57" t="s">
        <v>7</v>
      </c>
      <c r="R3" s="58"/>
      <c r="S3" s="58"/>
      <c r="T3" s="58"/>
      <c r="U3" s="58"/>
      <c r="V3" s="58"/>
      <c r="W3" s="58"/>
      <c r="X3" s="58"/>
      <c r="Y3" s="58"/>
      <c r="Z3" s="58"/>
      <c r="AA3" s="84">
        <f>SUM(Q5:AB146)</f>
        <v>2791792456.8900023</v>
      </c>
      <c r="AB3" s="85"/>
      <c r="AD3" s="4"/>
      <c r="AE3" s="4"/>
      <c r="AF3" s="4"/>
      <c r="AG3" s="4"/>
      <c r="AH3" s="4"/>
      <c r="AI3" s="4"/>
      <c r="AJ3" s="4"/>
      <c r="AK3" s="4"/>
      <c r="AL3" s="4"/>
      <c r="AM3" s="4"/>
      <c r="AN3" s="4"/>
      <c r="AO3" s="36" t="s">
        <v>416</v>
      </c>
      <c r="AP3" s="44"/>
      <c r="AQ3" s="44"/>
      <c r="AR3" s="44"/>
      <c r="AS3" s="44"/>
      <c r="AT3" s="44"/>
      <c r="AU3" s="44"/>
      <c r="AV3" s="44"/>
      <c r="AW3" s="44"/>
      <c r="AX3" s="44"/>
      <c r="AY3" s="84">
        <f>SUM(AO5:AZ146)</f>
        <v>125535372.14000002</v>
      </c>
      <c r="AZ3" s="85"/>
      <c r="BA3" s="62">
        <v>-2.9999999999999997E-4</v>
      </c>
      <c r="BB3" s="62">
        <v>-2.9999999999999997E-4</v>
      </c>
      <c r="BC3" s="62">
        <v>-2.9999999999999997E-4</v>
      </c>
      <c r="BD3" s="62">
        <v>-4.0000000000000002E-4</v>
      </c>
      <c r="BE3" s="62">
        <v>-4.0000000000000002E-4</v>
      </c>
      <c r="BF3" s="62">
        <v>-4.0000000000000002E-4</v>
      </c>
      <c r="BG3" s="62">
        <v>9.9999999999999994E-12</v>
      </c>
      <c r="BH3" s="62">
        <v>9.9999999999999994E-12</v>
      </c>
      <c r="BI3" s="62">
        <v>9.9999999999999994E-12</v>
      </c>
      <c r="BJ3" s="62">
        <v>-1.1999999999999999E-3</v>
      </c>
      <c r="BK3" s="62">
        <v>-1.1999999999999999E-3</v>
      </c>
      <c r="BL3" s="62">
        <v>-1.1999999999999999E-3</v>
      </c>
      <c r="BM3" s="6"/>
      <c r="BN3" s="6"/>
      <c r="BO3" s="6"/>
      <c r="BP3" s="6"/>
      <c r="BQ3" s="6"/>
      <c r="BR3" s="6"/>
      <c r="BS3" s="6"/>
      <c r="BT3" s="6"/>
      <c r="BU3" s="6"/>
      <c r="BV3" s="6"/>
      <c r="BW3" s="6"/>
      <c r="BX3" s="6"/>
      <c r="BY3" s="59" t="s">
        <v>418</v>
      </c>
      <c r="BZ3" s="60"/>
      <c r="CA3" s="60"/>
      <c r="CB3" s="60"/>
      <c r="CC3" s="60"/>
      <c r="CD3" s="60"/>
      <c r="CE3" s="60"/>
      <c r="CF3" s="60"/>
      <c r="CG3" s="60"/>
      <c r="CH3" s="60"/>
      <c r="CI3" s="82">
        <f>SUM(BY5:CJ146)</f>
        <v>117408846.56000002</v>
      </c>
      <c r="CJ3" s="83"/>
      <c r="CK3" s="57" t="s">
        <v>424</v>
      </c>
      <c r="CL3" s="58"/>
      <c r="CM3" s="58"/>
      <c r="CN3" s="58"/>
      <c r="CO3" s="58"/>
      <c r="CP3" s="58"/>
      <c r="CQ3" s="58"/>
      <c r="CR3" s="58"/>
      <c r="CS3" s="58"/>
      <c r="CT3" s="44"/>
      <c r="CU3" s="44" t="s">
        <v>426</v>
      </c>
      <c r="CV3" s="63">
        <f>ROUND(-(CI3-AY3-BK2)/AA3,4)</f>
        <v>2.3999999999999998E-3</v>
      </c>
      <c r="CW3" s="59" t="s">
        <v>429</v>
      </c>
      <c r="CX3" s="60"/>
      <c r="CY3" s="60"/>
      <c r="CZ3" s="60"/>
      <c r="DA3" s="60"/>
      <c r="DB3" s="60"/>
      <c r="DC3" s="60"/>
      <c r="DD3" s="60"/>
      <c r="DE3" s="60"/>
      <c r="DF3" s="60"/>
      <c r="DG3" s="82">
        <f>SUM(CW5:DH146)</f>
        <v>-133342.48999999851</v>
      </c>
      <c r="DH3" s="83"/>
      <c r="DI3" s="57" t="s">
        <v>519</v>
      </c>
      <c r="DJ3" s="58"/>
      <c r="DK3" s="58"/>
      <c r="DL3" s="58"/>
      <c r="DM3" s="58"/>
      <c r="DN3" s="58"/>
      <c r="DO3" s="58"/>
      <c r="DP3" s="58"/>
      <c r="DQ3" s="58"/>
      <c r="DR3" s="58"/>
      <c r="DS3" s="84">
        <f>SUM(DI5:DT146)</f>
        <v>-6666.8500000000386</v>
      </c>
      <c r="DT3" s="85"/>
      <c r="DU3" s="62">
        <v>0.32217018489407895</v>
      </c>
      <c r="DV3" s="62">
        <v>0.31983456845572272</v>
      </c>
      <c r="DW3" s="62">
        <v>0.31772497941462685</v>
      </c>
      <c r="DX3" s="62">
        <v>0.31581402051051727</v>
      </c>
      <c r="DY3" s="62">
        <v>0.31417018489407883</v>
      </c>
      <c r="DZ3" s="62">
        <v>0.31247155475709254</v>
      </c>
      <c r="EA3" s="62">
        <v>0.31082771914065416</v>
      </c>
      <c r="EB3" s="62">
        <v>0.30912908900366787</v>
      </c>
      <c r="EC3" s="62">
        <v>0.30743045886668158</v>
      </c>
      <c r="ED3" s="62">
        <v>0.30578662325024319</v>
      </c>
      <c r="EE3" s="62">
        <v>0.3040879931132569</v>
      </c>
      <c r="EF3" s="62">
        <v>0.30244415749681852</v>
      </c>
      <c r="EG3" s="57" t="s">
        <v>430</v>
      </c>
      <c r="EH3" s="58"/>
      <c r="EI3" s="58"/>
      <c r="EJ3" s="58"/>
      <c r="EK3" s="58"/>
      <c r="EL3" s="58"/>
      <c r="EM3" s="58"/>
      <c r="EN3" s="58"/>
      <c r="EO3" s="58"/>
      <c r="EP3" s="58"/>
      <c r="EQ3" s="84">
        <f>SUM(EG5:ER146)</f>
        <v>-187980.92000000607</v>
      </c>
      <c r="ER3" s="85"/>
    </row>
    <row r="4" spans="1:148" s="7" customFormat="1">
      <c r="A4" s="7" t="s">
        <v>8</v>
      </c>
      <c r="B4" s="1" t="s">
        <v>474</v>
      </c>
      <c r="C4" s="7" t="s">
        <v>9</v>
      </c>
      <c r="D4" s="7" t="s">
        <v>10</v>
      </c>
      <c r="E4" s="8">
        <v>39814</v>
      </c>
      <c r="F4" s="8">
        <v>39845</v>
      </c>
      <c r="G4" s="8">
        <v>39873</v>
      </c>
      <c r="H4" s="8">
        <v>39904</v>
      </c>
      <c r="I4" s="8">
        <v>39934</v>
      </c>
      <c r="J4" s="8">
        <v>39965</v>
      </c>
      <c r="K4" s="8">
        <v>39995</v>
      </c>
      <c r="L4" s="8">
        <v>40026</v>
      </c>
      <c r="M4" s="8">
        <v>40057</v>
      </c>
      <c r="N4" s="8">
        <v>40087</v>
      </c>
      <c r="O4" s="8">
        <v>40118</v>
      </c>
      <c r="P4" s="8">
        <v>40148</v>
      </c>
      <c r="Q4" s="9">
        <v>39814</v>
      </c>
      <c r="R4" s="9">
        <v>39845</v>
      </c>
      <c r="S4" s="9">
        <v>39873</v>
      </c>
      <c r="T4" s="9">
        <v>39904</v>
      </c>
      <c r="U4" s="9">
        <v>39934</v>
      </c>
      <c r="V4" s="9">
        <v>39965</v>
      </c>
      <c r="W4" s="9">
        <v>39995</v>
      </c>
      <c r="X4" s="9">
        <v>40026</v>
      </c>
      <c r="Y4" s="9">
        <v>40057</v>
      </c>
      <c r="Z4" s="9">
        <v>40087</v>
      </c>
      <c r="AA4" s="9">
        <v>40118</v>
      </c>
      <c r="AB4" s="9">
        <v>40148</v>
      </c>
      <c r="AC4" s="8">
        <v>39814</v>
      </c>
      <c r="AD4" s="8">
        <v>39845</v>
      </c>
      <c r="AE4" s="8">
        <v>39873</v>
      </c>
      <c r="AF4" s="8">
        <v>39904</v>
      </c>
      <c r="AG4" s="8">
        <v>39934</v>
      </c>
      <c r="AH4" s="8">
        <v>39965</v>
      </c>
      <c r="AI4" s="8">
        <v>39995</v>
      </c>
      <c r="AJ4" s="8">
        <v>40026</v>
      </c>
      <c r="AK4" s="8">
        <v>40057</v>
      </c>
      <c r="AL4" s="8">
        <v>40087</v>
      </c>
      <c r="AM4" s="8">
        <v>40118</v>
      </c>
      <c r="AN4" s="8">
        <v>40148</v>
      </c>
      <c r="AO4" s="37">
        <v>39814</v>
      </c>
      <c r="AP4" s="37">
        <v>39845</v>
      </c>
      <c r="AQ4" s="37">
        <v>39873</v>
      </c>
      <c r="AR4" s="37">
        <v>39904</v>
      </c>
      <c r="AS4" s="37">
        <v>39934</v>
      </c>
      <c r="AT4" s="37">
        <v>39965</v>
      </c>
      <c r="AU4" s="37">
        <v>39995</v>
      </c>
      <c r="AV4" s="37">
        <v>40026</v>
      </c>
      <c r="AW4" s="37">
        <v>40057</v>
      </c>
      <c r="AX4" s="37">
        <v>40087</v>
      </c>
      <c r="AY4" s="37">
        <v>40118</v>
      </c>
      <c r="AZ4" s="37">
        <v>40148</v>
      </c>
      <c r="BA4" s="10">
        <v>39814</v>
      </c>
      <c r="BB4" s="10">
        <v>39845</v>
      </c>
      <c r="BC4" s="10">
        <v>39873</v>
      </c>
      <c r="BD4" s="10">
        <v>39904</v>
      </c>
      <c r="BE4" s="10">
        <v>39934</v>
      </c>
      <c r="BF4" s="10">
        <v>39965</v>
      </c>
      <c r="BG4" s="10">
        <v>39995</v>
      </c>
      <c r="BH4" s="10">
        <v>40026</v>
      </c>
      <c r="BI4" s="10">
        <v>40057</v>
      </c>
      <c r="BJ4" s="10">
        <v>40087</v>
      </c>
      <c r="BK4" s="10">
        <v>40118</v>
      </c>
      <c r="BL4" s="10">
        <v>40148</v>
      </c>
      <c r="BM4" s="9">
        <v>39814</v>
      </c>
      <c r="BN4" s="9">
        <v>39845</v>
      </c>
      <c r="BO4" s="9">
        <v>39873</v>
      </c>
      <c r="BP4" s="9">
        <v>39904</v>
      </c>
      <c r="BQ4" s="9">
        <v>39934</v>
      </c>
      <c r="BR4" s="9">
        <v>39965</v>
      </c>
      <c r="BS4" s="9">
        <v>39995</v>
      </c>
      <c r="BT4" s="9">
        <v>40026</v>
      </c>
      <c r="BU4" s="9">
        <v>40057</v>
      </c>
      <c r="BV4" s="9">
        <v>40087</v>
      </c>
      <c r="BW4" s="9">
        <v>40118</v>
      </c>
      <c r="BX4" s="9">
        <v>40148</v>
      </c>
      <c r="BY4" s="10">
        <v>39814</v>
      </c>
      <c r="BZ4" s="10">
        <v>39845</v>
      </c>
      <c r="CA4" s="10">
        <v>39873</v>
      </c>
      <c r="CB4" s="10">
        <v>39904</v>
      </c>
      <c r="CC4" s="10">
        <v>39934</v>
      </c>
      <c r="CD4" s="10">
        <v>39965</v>
      </c>
      <c r="CE4" s="10">
        <v>39995</v>
      </c>
      <c r="CF4" s="10">
        <v>40026</v>
      </c>
      <c r="CG4" s="10">
        <v>40057</v>
      </c>
      <c r="CH4" s="10">
        <v>40087</v>
      </c>
      <c r="CI4" s="10">
        <v>40118</v>
      </c>
      <c r="CJ4" s="10">
        <v>40148</v>
      </c>
      <c r="CK4" s="9">
        <v>39814</v>
      </c>
      <c r="CL4" s="9">
        <v>39845</v>
      </c>
      <c r="CM4" s="9">
        <v>39873</v>
      </c>
      <c r="CN4" s="9">
        <v>39904</v>
      </c>
      <c r="CO4" s="9">
        <v>39934</v>
      </c>
      <c r="CP4" s="9">
        <v>39965</v>
      </c>
      <c r="CQ4" s="9">
        <v>39995</v>
      </c>
      <c r="CR4" s="9">
        <v>40026</v>
      </c>
      <c r="CS4" s="9">
        <v>40057</v>
      </c>
      <c r="CT4" s="9">
        <v>40087</v>
      </c>
      <c r="CU4" s="9">
        <v>40118</v>
      </c>
      <c r="CV4" s="9">
        <v>40148</v>
      </c>
      <c r="CW4" s="10">
        <v>39814</v>
      </c>
      <c r="CX4" s="10">
        <v>39845</v>
      </c>
      <c r="CY4" s="10">
        <v>39873</v>
      </c>
      <c r="CZ4" s="10">
        <v>39904</v>
      </c>
      <c r="DA4" s="10">
        <v>39934</v>
      </c>
      <c r="DB4" s="10">
        <v>39965</v>
      </c>
      <c r="DC4" s="10">
        <v>39995</v>
      </c>
      <c r="DD4" s="10">
        <v>40026</v>
      </c>
      <c r="DE4" s="10">
        <v>40057</v>
      </c>
      <c r="DF4" s="10">
        <v>40087</v>
      </c>
      <c r="DG4" s="10">
        <v>40118</v>
      </c>
      <c r="DH4" s="10">
        <v>40148</v>
      </c>
      <c r="DI4" s="9">
        <v>39814</v>
      </c>
      <c r="DJ4" s="9">
        <v>39845</v>
      </c>
      <c r="DK4" s="9">
        <v>39873</v>
      </c>
      <c r="DL4" s="9">
        <v>39904</v>
      </c>
      <c r="DM4" s="9">
        <v>39934</v>
      </c>
      <c r="DN4" s="9">
        <v>39965</v>
      </c>
      <c r="DO4" s="9">
        <v>39995</v>
      </c>
      <c r="DP4" s="9">
        <v>40026</v>
      </c>
      <c r="DQ4" s="9">
        <v>40057</v>
      </c>
      <c r="DR4" s="9">
        <v>40087</v>
      </c>
      <c r="DS4" s="9">
        <v>40118</v>
      </c>
      <c r="DT4" s="9">
        <v>40148</v>
      </c>
      <c r="DU4" s="10">
        <v>39814</v>
      </c>
      <c r="DV4" s="10">
        <v>39845</v>
      </c>
      <c r="DW4" s="10">
        <v>39873</v>
      </c>
      <c r="DX4" s="10">
        <v>39904</v>
      </c>
      <c r="DY4" s="10">
        <v>39934</v>
      </c>
      <c r="DZ4" s="10">
        <v>39965</v>
      </c>
      <c r="EA4" s="10">
        <v>39995</v>
      </c>
      <c r="EB4" s="10">
        <v>40026</v>
      </c>
      <c r="EC4" s="10">
        <v>40057</v>
      </c>
      <c r="ED4" s="10">
        <v>40087</v>
      </c>
      <c r="EE4" s="10">
        <v>40118</v>
      </c>
      <c r="EF4" s="10">
        <v>40148</v>
      </c>
      <c r="EG4" s="9">
        <v>39814</v>
      </c>
      <c r="EH4" s="9">
        <v>39845</v>
      </c>
      <c r="EI4" s="9">
        <v>39873</v>
      </c>
      <c r="EJ4" s="9">
        <v>39904</v>
      </c>
      <c r="EK4" s="9">
        <v>39934</v>
      </c>
      <c r="EL4" s="9">
        <v>39965</v>
      </c>
      <c r="EM4" s="9">
        <v>39995</v>
      </c>
      <c r="EN4" s="9">
        <v>40026</v>
      </c>
      <c r="EO4" s="9">
        <v>40057</v>
      </c>
      <c r="EP4" s="9">
        <v>40087</v>
      </c>
      <c r="EQ4" s="9">
        <v>40118</v>
      </c>
      <c r="ER4" s="9">
        <v>40148</v>
      </c>
    </row>
    <row r="5" spans="1:148">
      <c r="A5" t="s">
        <v>433</v>
      </c>
      <c r="B5" s="1" t="s">
        <v>148</v>
      </c>
      <c r="C5" t="s">
        <v>148</v>
      </c>
      <c r="D5" t="s">
        <v>177</v>
      </c>
      <c r="E5" s="51">
        <v>10.8887</v>
      </c>
      <c r="F5" s="51">
        <v>1.6709000000000001</v>
      </c>
      <c r="G5" s="51">
        <v>10.616400000000001</v>
      </c>
      <c r="H5" s="51">
        <v>0</v>
      </c>
      <c r="I5" s="51">
        <v>20.960999999999999</v>
      </c>
      <c r="J5" s="51">
        <v>0</v>
      </c>
      <c r="K5" s="51">
        <v>0.14849999999999999</v>
      </c>
      <c r="L5" s="51">
        <v>7.1563199999999993E-2</v>
      </c>
      <c r="M5" s="51">
        <v>0.1048192</v>
      </c>
      <c r="N5" s="51">
        <v>12.4066235</v>
      </c>
      <c r="O5" s="51">
        <v>69.1572855</v>
      </c>
      <c r="P5" s="51">
        <v>0.82179469999999999</v>
      </c>
      <c r="Q5" s="32">
        <v>1190.6199999999999</v>
      </c>
      <c r="R5" s="32">
        <v>111.63</v>
      </c>
      <c r="S5" s="32">
        <v>1421.35</v>
      </c>
      <c r="T5" s="32">
        <v>0</v>
      </c>
      <c r="U5" s="32">
        <v>2160.9299999999998</v>
      </c>
      <c r="V5" s="32">
        <v>0</v>
      </c>
      <c r="W5" s="32">
        <v>14.29</v>
      </c>
      <c r="X5" s="32">
        <v>2.92</v>
      </c>
      <c r="Y5" s="32">
        <v>3.9</v>
      </c>
      <c r="Z5" s="32">
        <v>162.01</v>
      </c>
      <c r="AA5" s="32">
        <v>4954.0200000000004</v>
      </c>
      <c r="AB5" s="32">
        <v>47.34</v>
      </c>
      <c r="AC5" s="2">
        <v>0.72</v>
      </c>
      <c r="AD5" s="2">
        <v>0.72</v>
      </c>
      <c r="AE5" s="2">
        <v>0.72</v>
      </c>
      <c r="AF5" s="2">
        <v>0.72</v>
      </c>
      <c r="AG5" s="2">
        <v>0.72</v>
      </c>
      <c r="AH5" s="2">
        <v>0.72</v>
      </c>
      <c r="AI5" s="2">
        <v>0.72</v>
      </c>
      <c r="AJ5" s="2">
        <v>0.72</v>
      </c>
      <c r="AK5" s="2">
        <v>0.72</v>
      </c>
      <c r="AL5" s="2">
        <v>0.72</v>
      </c>
      <c r="AM5" s="2">
        <v>0.72</v>
      </c>
      <c r="AN5" s="2">
        <v>0.72</v>
      </c>
      <c r="AO5" s="33">
        <v>8.57</v>
      </c>
      <c r="AP5" s="33">
        <v>0.8</v>
      </c>
      <c r="AQ5" s="33">
        <v>10.23</v>
      </c>
      <c r="AR5" s="33">
        <v>0</v>
      </c>
      <c r="AS5" s="33">
        <v>15.56</v>
      </c>
      <c r="AT5" s="33">
        <v>0</v>
      </c>
      <c r="AU5" s="33">
        <v>0.1</v>
      </c>
      <c r="AV5" s="33">
        <v>0.02</v>
      </c>
      <c r="AW5" s="33">
        <v>0.03</v>
      </c>
      <c r="AX5" s="33">
        <v>1.17</v>
      </c>
      <c r="AY5" s="33">
        <v>35.67</v>
      </c>
      <c r="AZ5" s="33">
        <v>0.34</v>
      </c>
      <c r="BA5" s="31">
        <f t="shared" ref="BA5" si="0">ROUND(Q5*BA$3,2)</f>
        <v>-0.36</v>
      </c>
      <c r="BB5" s="31">
        <f t="shared" ref="BB5" si="1">ROUND(R5*BB$3,2)</f>
        <v>-0.03</v>
      </c>
      <c r="BC5" s="31">
        <f t="shared" ref="BC5" si="2">ROUND(S5*BC$3,2)</f>
        <v>-0.43</v>
      </c>
      <c r="BD5" s="31">
        <f t="shared" ref="BD5" si="3">ROUND(T5*BD$3,2)</f>
        <v>0</v>
      </c>
      <c r="BE5" s="31">
        <f t="shared" ref="BE5" si="4">ROUND(U5*BE$3,2)</f>
        <v>-0.86</v>
      </c>
      <c r="BF5" s="31">
        <f t="shared" ref="BF5" si="5">ROUND(V5*BF$3,2)</f>
        <v>0</v>
      </c>
      <c r="BG5" s="31">
        <f t="shared" ref="BG5" si="6">ROUND(W5*BG$3,2)</f>
        <v>0</v>
      </c>
      <c r="BH5" s="31">
        <f t="shared" ref="BH5" si="7">ROUND(X5*BH$3,2)</f>
        <v>0</v>
      </c>
      <c r="BI5" s="31">
        <f t="shared" ref="BI5" si="8">ROUND(Y5*BI$3,2)</f>
        <v>0</v>
      </c>
      <c r="BJ5" s="31">
        <f t="shared" ref="BJ5" si="9">ROUND(Z5*BJ$3,2)</f>
        <v>-0.19</v>
      </c>
      <c r="BK5" s="31">
        <f t="shared" ref="BK5" si="10">ROUND(AA5*BK$3,2)</f>
        <v>-5.94</v>
      </c>
      <c r="BL5" s="31">
        <f t="shared" ref="BL5" si="11">ROUND(AB5*BL$3,2)</f>
        <v>-0.06</v>
      </c>
      <c r="BM5" s="6">
        <v>4.3799999999999999E-2</v>
      </c>
      <c r="BN5" s="6">
        <v>4.3799999999999999E-2</v>
      </c>
      <c r="BO5" s="6">
        <v>4.3799999999999999E-2</v>
      </c>
      <c r="BP5" s="6">
        <v>4.3799999999999999E-2</v>
      </c>
      <c r="BQ5" s="6">
        <v>4.3799999999999999E-2</v>
      </c>
      <c r="BR5" s="6">
        <v>4.3799999999999999E-2</v>
      </c>
      <c r="BS5" s="6">
        <v>4.3799999999999999E-2</v>
      </c>
      <c r="BT5" s="6">
        <v>4.3799999999999999E-2</v>
      </c>
      <c r="BU5" s="6">
        <v>4.3799999999999999E-2</v>
      </c>
      <c r="BV5" s="6">
        <v>4.3799999999999999E-2</v>
      </c>
      <c r="BW5" s="6">
        <v>4.3799999999999999E-2</v>
      </c>
      <c r="BX5" s="6">
        <v>4.3799999999999999E-2</v>
      </c>
      <c r="BY5" s="31">
        <v>52.15</v>
      </c>
      <c r="BZ5" s="31">
        <v>4.8899999999999997</v>
      </c>
      <c r="CA5" s="31">
        <v>62.26</v>
      </c>
      <c r="CB5" s="31">
        <v>0</v>
      </c>
      <c r="CC5" s="31">
        <v>94.65</v>
      </c>
      <c r="CD5" s="31">
        <v>0</v>
      </c>
      <c r="CE5" s="31">
        <v>0.63</v>
      </c>
      <c r="CF5" s="31">
        <v>0.13</v>
      </c>
      <c r="CG5" s="31">
        <v>0.17</v>
      </c>
      <c r="CH5" s="31">
        <v>7.1</v>
      </c>
      <c r="CI5" s="31">
        <v>216.99</v>
      </c>
      <c r="CJ5" s="31">
        <v>2.0699999999999998</v>
      </c>
      <c r="CK5" s="32">
        <f t="shared" ref="CK5" si="12">ROUND(Q5*$CV$3,2)</f>
        <v>2.86</v>
      </c>
      <c r="CL5" s="32">
        <f t="shared" ref="CL5" si="13">ROUND(R5*$CV$3,2)</f>
        <v>0.27</v>
      </c>
      <c r="CM5" s="32">
        <f t="shared" ref="CM5" si="14">ROUND(S5*$CV$3,2)</f>
        <v>3.41</v>
      </c>
      <c r="CN5" s="32">
        <f t="shared" ref="CN5" si="15">ROUND(T5*$CV$3,2)</f>
        <v>0</v>
      </c>
      <c r="CO5" s="32">
        <f t="shared" ref="CO5" si="16">ROUND(U5*$CV$3,2)</f>
        <v>5.19</v>
      </c>
      <c r="CP5" s="32">
        <f t="shared" ref="CP5" si="17">ROUND(V5*$CV$3,2)</f>
        <v>0</v>
      </c>
      <c r="CQ5" s="32">
        <f t="shared" ref="CQ5" si="18">ROUND(W5*$CV$3,2)</f>
        <v>0.03</v>
      </c>
      <c r="CR5" s="32">
        <f t="shared" ref="CR5" si="19">ROUND(X5*$CV$3,2)</f>
        <v>0.01</v>
      </c>
      <c r="CS5" s="32">
        <f t="shared" ref="CS5" si="20">ROUND(Y5*$CV$3,2)</f>
        <v>0.01</v>
      </c>
      <c r="CT5" s="32">
        <f t="shared" ref="CT5" si="21">ROUND(Z5*$CV$3,2)</f>
        <v>0.39</v>
      </c>
      <c r="CU5" s="32">
        <f t="shared" ref="CU5" si="22">ROUND(AA5*$CV$3,2)</f>
        <v>11.89</v>
      </c>
      <c r="CV5" s="32">
        <f t="shared" ref="CV5" si="23">ROUND(AB5*$CV$3,2)</f>
        <v>0.11</v>
      </c>
      <c r="CW5" s="31">
        <f t="shared" ref="CW5:CW7" si="24">BY5+CK5-AO5-BA5</f>
        <v>46.8</v>
      </c>
      <c r="CX5" s="31">
        <f t="shared" ref="CX5:CX7" si="25">BZ5+CL5-AP5-BB5</f>
        <v>4.3900000000000006</v>
      </c>
      <c r="CY5" s="31">
        <f t="shared" ref="CY5:CY7" si="26">CA5+CM5-AQ5-BC5</f>
        <v>55.87</v>
      </c>
      <c r="CZ5" s="31">
        <f t="shared" ref="CZ5:CZ7" si="27">CB5+CN5-AR5-BD5</f>
        <v>0</v>
      </c>
      <c r="DA5" s="31">
        <f t="shared" ref="DA5:DA7" si="28">CC5+CO5-AS5-BE5</f>
        <v>85.14</v>
      </c>
      <c r="DB5" s="31">
        <f t="shared" ref="DB5:DB7" si="29">CD5+CP5-AT5-BF5</f>
        <v>0</v>
      </c>
      <c r="DC5" s="31">
        <f t="shared" ref="DC5:DC7" si="30">CE5+CQ5-AU5-BG5</f>
        <v>0.56000000000000005</v>
      </c>
      <c r="DD5" s="31">
        <f t="shared" ref="DD5:DD7" si="31">CF5+CR5-AV5-BH5</f>
        <v>0.12000000000000001</v>
      </c>
      <c r="DE5" s="31">
        <f t="shared" ref="DE5:DE7" si="32">CG5+CS5-AW5-BI5</f>
        <v>0.15000000000000002</v>
      </c>
      <c r="DF5" s="31">
        <f t="shared" ref="DF5:DF7" si="33">CH5+CT5-AX5-BJ5</f>
        <v>6.51</v>
      </c>
      <c r="DG5" s="31">
        <f t="shared" ref="DG5:DG7" si="34">CI5+CU5-AY5-BK5</f>
        <v>199.14999999999998</v>
      </c>
      <c r="DH5" s="31">
        <f t="shared" ref="DH5:DH7" si="35">CJ5+CV5-AZ5-BL5</f>
        <v>1.8999999999999997</v>
      </c>
      <c r="DI5" s="32">
        <f>ROUND(CW5*5%,2)</f>
        <v>2.34</v>
      </c>
      <c r="DJ5" s="32">
        <f t="shared" ref="DJ5:DT5" si="36">ROUND(CX5*5%,2)</f>
        <v>0.22</v>
      </c>
      <c r="DK5" s="32">
        <f t="shared" si="36"/>
        <v>2.79</v>
      </c>
      <c r="DL5" s="32">
        <f t="shared" si="36"/>
        <v>0</v>
      </c>
      <c r="DM5" s="32">
        <f t="shared" si="36"/>
        <v>4.26</v>
      </c>
      <c r="DN5" s="32">
        <f t="shared" si="36"/>
        <v>0</v>
      </c>
      <c r="DO5" s="32">
        <f t="shared" si="36"/>
        <v>0.03</v>
      </c>
      <c r="DP5" s="32">
        <f t="shared" si="36"/>
        <v>0.01</v>
      </c>
      <c r="DQ5" s="32">
        <f t="shared" si="36"/>
        <v>0.01</v>
      </c>
      <c r="DR5" s="32">
        <f t="shared" si="36"/>
        <v>0.33</v>
      </c>
      <c r="DS5" s="32">
        <f t="shared" si="36"/>
        <v>9.9600000000000009</v>
      </c>
      <c r="DT5" s="32">
        <f t="shared" si="36"/>
        <v>0.1</v>
      </c>
      <c r="DU5" s="31">
        <f>ROUND(CW5*DU$3,2)</f>
        <v>15.08</v>
      </c>
      <c r="DV5" s="31">
        <f t="shared" ref="DV5:EF5" si="37">ROUND(CX5*DV$3,2)</f>
        <v>1.4</v>
      </c>
      <c r="DW5" s="31">
        <f t="shared" si="37"/>
        <v>17.75</v>
      </c>
      <c r="DX5" s="31">
        <f t="shared" si="37"/>
        <v>0</v>
      </c>
      <c r="DY5" s="31">
        <f t="shared" si="37"/>
        <v>26.75</v>
      </c>
      <c r="DZ5" s="31">
        <f t="shared" si="37"/>
        <v>0</v>
      </c>
      <c r="EA5" s="31">
        <f t="shared" si="37"/>
        <v>0.17</v>
      </c>
      <c r="EB5" s="31">
        <f t="shared" si="37"/>
        <v>0.04</v>
      </c>
      <c r="EC5" s="31">
        <f t="shared" si="37"/>
        <v>0.05</v>
      </c>
      <c r="ED5" s="31">
        <f t="shared" si="37"/>
        <v>1.99</v>
      </c>
      <c r="EE5" s="31">
        <f t="shared" si="37"/>
        <v>60.56</v>
      </c>
      <c r="EF5" s="31">
        <f t="shared" si="37"/>
        <v>0.56999999999999995</v>
      </c>
      <c r="EG5" s="32">
        <f>CW5+DI5+DU5</f>
        <v>64.22</v>
      </c>
      <c r="EH5" s="32">
        <f t="shared" ref="EH5:ER5" si="38">CX5+DJ5+DV5</f>
        <v>6.01</v>
      </c>
      <c r="EI5" s="32">
        <f t="shared" si="38"/>
        <v>76.41</v>
      </c>
      <c r="EJ5" s="32">
        <f t="shared" si="38"/>
        <v>0</v>
      </c>
      <c r="EK5" s="32">
        <f t="shared" si="38"/>
        <v>116.15</v>
      </c>
      <c r="EL5" s="32">
        <f t="shared" si="38"/>
        <v>0</v>
      </c>
      <c r="EM5" s="32">
        <f t="shared" si="38"/>
        <v>0.76000000000000012</v>
      </c>
      <c r="EN5" s="32">
        <f t="shared" si="38"/>
        <v>0.17</v>
      </c>
      <c r="EO5" s="32">
        <f t="shared" si="38"/>
        <v>0.21000000000000002</v>
      </c>
      <c r="EP5" s="32">
        <f t="shared" si="38"/>
        <v>8.83</v>
      </c>
      <c r="EQ5" s="32">
        <f t="shared" si="38"/>
        <v>269.66999999999996</v>
      </c>
      <c r="ER5" s="32">
        <f t="shared" si="38"/>
        <v>2.57</v>
      </c>
    </row>
    <row r="6" spans="1:148">
      <c r="A6" t="s">
        <v>433</v>
      </c>
      <c r="B6" s="1" t="s">
        <v>156</v>
      </c>
      <c r="C6" t="s">
        <v>156</v>
      </c>
      <c r="D6" t="s">
        <v>179</v>
      </c>
      <c r="E6" s="51">
        <v>0</v>
      </c>
      <c r="F6" s="51">
        <v>0</v>
      </c>
      <c r="G6" s="51">
        <v>0</v>
      </c>
      <c r="H6" s="51">
        <v>0.1305</v>
      </c>
      <c r="I6" s="51">
        <v>47.387799999999999</v>
      </c>
      <c r="J6" s="51">
        <v>758.56029999999998</v>
      </c>
      <c r="K6" s="51">
        <v>424.16070000000002</v>
      </c>
      <c r="L6" s="51">
        <v>181.40459509999999</v>
      </c>
      <c r="M6" s="51">
        <v>287.26625000000001</v>
      </c>
      <c r="N6" s="51">
        <v>168.699375</v>
      </c>
      <c r="O6" s="51">
        <v>0</v>
      </c>
      <c r="P6" s="51">
        <v>0</v>
      </c>
      <c r="Q6" s="32">
        <v>0</v>
      </c>
      <c r="R6" s="32">
        <v>0</v>
      </c>
      <c r="S6" s="32">
        <v>0</v>
      </c>
      <c r="T6" s="32">
        <v>2.72</v>
      </c>
      <c r="U6" s="32">
        <v>734.41</v>
      </c>
      <c r="V6" s="32">
        <v>16144.64</v>
      </c>
      <c r="W6" s="32">
        <v>11354.8</v>
      </c>
      <c r="X6" s="32">
        <v>3503.62</v>
      </c>
      <c r="Y6" s="32">
        <v>6011.41</v>
      </c>
      <c r="Z6" s="32">
        <v>3595.48</v>
      </c>
      <c r="AA6" s="32">
        <v>0</v>
      </c>
      <c r="AB6" s="32">
        <v>0</v>
      </c>
      <c r="AC6" s="2">
        <v>0.6</v>
      </c>
      <c r="AD6" s="2">
        <v>0.6</v>
      </c>
      <c r="AE6" s="2">
        <v>0.6</v>
      </c>
      <c r="AF6" s="2">
        <v>0.6</v>
      </c>
      <c r="AG6" s="2">
        <v>0.6</v>
      </c>
      <c r="AH6" s="2">
        <v>0.6</v>
      </c>
      <c r="AI6" s="2">
        <v>0.6</v>
      </c>
      <c r="AJ6" s="2">
        <v>0.6</v>
      </c>
      <c r="AK6" s="2">
        <v>0.6</v>
      </c>
      <c r="AL6" s="2">
        <v>0.6</v>
      </c>
      <c r="AM6" s="2">
        <v>0.6</v>
      </c>
      <c r="AN6" s="2">
        <v>0.6</v>
      </c>
      <c r="AO6" s="33">
        <v>0</v>
      </c>
      <c r="AP6" s="33">
        <v>0</v>
      </c>
      <c r="AQ6" s="33">
        <v>0</v>
      </c>
      <c r="AR6" s="33">
        <v>0.02</v>
      </c>
      <c r="AS6" s="33">
        <v>4.41</v>
      </c>
      <c r="AT6" s="33">
        <v>96.87</v>
      </c>
      <c r="AU6" s="33">
        <v>68.13</v>
      </c>
      <c r="AV6" s="33">
        <v>21.02</v>
      </c>
      <c r="AW6" s="33">
        <v>36.07</v>
      </c>
      <c r="AX6" s="33">
        <v>21.57</v>
      </c>
      <c r="AY6" s="33">
        <v>0</v>
      </c>
      <c r="AZ6" s="33">
        <v>0</v>
      </c>
      <c r="BA6" s="31">
        <f t="shared" ref="BA6:BA71" si="39">ROUND(Q6*BA$3,2)</f>
        <v>0</v>
      </c>
      <c r="BB6" s="31">
        <f t="shared" ref="BB6:BB71" si="40">ROUND(R6*BB$3,2)</f>
        <v>0</v>
      </c>
      <c r="BC6" s="31">
        <f t="shared" ref="BC6:BC71" si="41">ROUND(S6*BC$3,2)</f>
        <v>0</v>
      </c>
      <c r="BD6" s="31">
        <f t="shared" ref="BD6:BD71" si="42">ROUND(T6*BD$3,2)</f>
        <v>0</v>
      </c>
      <c r="BE6" s="31">
        <f t="shared" ref="BE6:BE71" si="43">ROUND(U6*BE$3,2)</f>
        <v>-0.28999999999999998</v>
      </c>
      <c r="BF6" s="31">
        <f t="shared" ref="BF6:BF71" si="44">ROUND(V6*BF$3,2)</f>
        <v>-6.46</v>
      </c>
      <c r="BG6" s="31">
        <f t="shared" ref="BG6:BG71" si="45">ROUND(W6*BG$3,2)</f>
        <v>0</v>
      </c>
      <c r="BH6" s="31">
        <f t="shared" ref="BH6:BH71" si="46">ROUND(X6*BH$3,2)</f>
        <v>0</v>
      </c>
      <c r="BI6" s="31">
        <f t="shared" ref="BI6:BI71" si="47">ROUND(Y6*BI$3,2)</f>
        <v>0</v>
      </c>
      <c r="BJ6" s="31">
        <f t="shared" ref="BJ6:BJ71" si="48">ROUND(Z6*BJ$3,2)</f>
        <v>-4.3099999999999996</v>
      </c>
      <c r="BK6" s="31">
        <f t="shared" ref="BK6:BK71" si="49">ROUND(AA6*BK$3,2)</f>
        <v>0</v>
      </c>
      <c r="BL6" s="31">
        <f t="shared" ref="BL6:BL71" si="50">ROUND(AB6*BL$3,2)</f>
        <v>0</v>
      </c>
      <c r="BM6" s="6">
        <v>-2.8500000000000001E-2</v>
      </c>
      <c r="BN6" s="6">
        <v>-2.8500000000000001E-2</v>
      </c>
      <c r="BO6" s="6">
        <v>-2.8500000000000001E-2</v>
      </c>
      <c r="BP6" s="6">
        <v>-2.8500000000000001E-2</v>
      </c>
      <c r="BQ6" s="6">
        <v>-2.8500000000000001E-2</v>
      </c>
      <c r="BR6" s="6">
        <v>-2.8500000000000001E-2</v>
      </c>
      <c r="BS6" s="6">
        <v>-2.8500000000000001E-2</v>
      </c>
      <c r="BT6" s="6">
        <v>-2.8500000000000001E-2</v>
      </c>
      <c r="BU6" s="6">
        <v>-2.8500000000000001E-2</v>
      </c>
      <c r="BV6" s="6">
        <v>-2.8500000000000001E-2</v>
      </c>
      <c r="BW6" s="6">
        <v>-2.8500000000000001E-2</v>
      </c>
      <c r="BX6" s="6">
        <v>-2.8500000000000001E-2</v>
      </c>
      <c r="BY6" s="31">
        <v>0</v>
      </c>
      <c r="BZ6" s="31">
        <v>0</v>
      </c>
      <c r="CA6" s="31">
        <v>0</v>
      </c>
      <c r="CB6" s="31">
        <v>-0.08</v>
      </c>
      <c r="CC6" s="31">
        <v>-20.93</v>
      </c>
      <c r="CD6" s="31">
        <v>-460.12</v>
      </c>
      <c r="CE6" s="31">
        <v>-323.61</v>
      </c>
      <c r="CF6" s="31">
        <v>-99.85</v>
      </c>
      <c r="CG6" s="31">
        <v>-171.33</v>
      </c>
      <c r="CH6" s="31">
        <v>-102.47</v>
      </c>
      <c r="CI6" s="31">
        <v>0</v>
      </c>
      <c r="CJ6" s="31">
        <v>0</v>
      </c>
      <c r="CK6" s="32">
        <f t="shared" ref="CK6:CK71" si="51">ROUND(Q6*$CV$3,2)</f>
        <v>0</v>
      </c>
      <c r="CL6" s="32">
        <f t="shared" ref="CL6:CL71" si="52">ROUND(R6*$CV$3,2)</f>
        <v>0</v>
      </c>
      <c r="CM6" s="32">
        <f t="shared" ref="CM6:CM71" si="53">ROUND(S6*$CV$3,2)</f>
        <v>0</v>
      </c>
      <c r="CN6" s="32">
        <f t="shared" ref="CN6:CN71" si="54">ROUND(T6*$CV$3,2)</f>
        <v>0.01</v>
      </c>
      <c r="CO6" s="32">
        <f t="shared" ref="CO6:CO71" si="55">ROUND(U6*$CV$3,2)</f>
        <v>1.76</v>
      </c>
      <c r="CP6" s="32">
        <f t="shared" ref="CP6:CP71" si="56">ROUND(V6*$CV$3,2)</f>
        <v>38.75</v>
      </c>
      <c r="CQ6" s="32">
        <f t="shared" ref="CQ6:CQ71" si="57">ROUND(W6*$CV$3,2)</f>
        <v>27.25</v>
      </c>
      <c r="CR6" s="32">
        <f t="shared" ref="CR6:CR71" si="58">ROUND(X6*$CV$3,2)</f>
        <v>8.41</v>
      </c>
      <c r="CS6" s="32">
        <f t="shared" ref="CS6:CS71" si="59">ROUND(Y6*$CV$3,2)</f>
        <v>14.43</v>
      </c>
      <c r="CT6" s="32">
        <f t="shared" ref="CT6:CT71" si="60">ROUND(Z6*$CV$3,2)</f>
        <v>8.6300000000000008</v>
      </c>
      <c r="CU6" s="32">
        <f t="shared" ref="CU6:CU71" si="61">ROUND(AA6*$CV$3,2)</f>
        <v>0</v>
      </c>
      <c r="CV6" s="32">
        <f t="shared" ref="CV6:CV71" si="62">ROUND(AB6*$CV$3,2)</f>
        <v>0</v>
      </c>
      <c r="CW6" s="31">
        <f t="shared" si="24"/>
        <v>0</v>
      </c>
      <c r="CX6" s="31">
        <f t="shared" si="25"/>
        <v>0</v>
      </c>
      <c r="CY6" s="31">
        <f t="shared" si="26"/>
        <v>0</v>
      </c>
      <c r="CZ6" s="31">
        <f t="shared" si="27"/>
        <v>-9.0000000000000011E-2</v>
      </c>
      <c r="DA6" s="31">
        <f t="shared" si="28"/>
        <v>-23.29</v>
      </c>
      <c r="DB6" s="31">
        <f t="shared" si="29"/>
        <v>-511.78000000000003</v>
      </c>
      <c r="DC6" s="31">
        <f t="shared" si="30"/>
        <v>-364.49</v>
      </c>
      <c r="DD6" s="31">
        <f t="shared" si="31"/>
        <v>-112.46</v>
      </c>
      <c r="DE6" s="31">
        <f t="shared" si="32"/>
        <v>-192.97</v>
      </c>
      <c r="DF6" s="31">
        <f t="shared" si="33"/>
        <v>-111.1</v>
      </c>
      <c r="DG6" s="31">
        <f t="shared" si="34"/>
        <v>0</v>
      </c>
      <c r="DH6" s="31">
        <f t="shared" si="35"/>
        <v>0</v>
      </c>
      <c r="DI6" s="32">
        <f t="shared" ref="DI6:DI69" si="63">ROUND(CW6*5%,2)</f>
        <v>0</v>
      </c>
      <c r="DJ6" s="32">
        <f t="shared" ref="DJ6:DJ69" si="64">ROUND(CX6*5%,2)</f>
        <v>0</v>
      </c>
      <c r="DK6" s="32">
        <f t="shared" ref="DK6:DK69" si="65">ROUND(CY6*5%,2)</f>
        <v>0</v>
      </c>
      <c r="DL6" s="32">
        <f t="shared" ref="DL6:DL69" si="66">ROUND(CZ6*5%,2)</f>
        <v>0</v>
      </c>
      <c r="DM6" s="32">
        <f t="shared" ref="DM6:DM69" si="67">ROUND(DA6*5%,2)</f>
        <v>-1.1599999999999999</v>
      </c>
      <c r="DN6" s="32">
        <f t="shared" ref="DN6:DN69" si="68">ROUND(DB6*5%,2)</f>
        <v>-25.59</v>
      </c>
      <c r="DO6" s="32">
        <f t="shared" ref="DO6:DO69" si="69">ROUND(DC6*5%,2)</f>
        <v>-18.22</v>
      </c>
      <c r="DP6" s="32">
        <f t="shared" ref="DP6:DP69" si="70">ROUND(DD6*5%,2)</f>
        <v>-5.62</v>
      </c>
      <c r="DQ6" s="32">
        <f t="shared" ref="DQ6:DQ69" si="71">ROUND(DE6*5%,2)</f>
        <v>-9.65</v>
      </c>
      <c r="DR6" s="32">
        <f t="shared" ref="DR6:DR69" si="72">ROUND(DF6*5%,2)</f>
        <v>-5.56</v>
      </c>
      <c r="DS6" s="32">
        <f t="shared" ref="DS6:DS69" si="73">ROUND(DG6*5%,2)</f>
        <v>0</v>
      </c>
      <c r="DT6" s="32">
        <f t="shared" ref="DT6:DT69" si="74">ROUND(DH6*5%,2)</f>
        <v>0</v>
      </c>
      <c r="DU6" s="31">
        <f t="shared" ref="DU6:DU69" si="75">ROUND(CW6*DU$3,2)</f>
        <v>0</v>
      </c>
      <c r="DV6" s="31">
        <f t="shared" ref="DV6:DV69" si="76">ROUND(CX6*DV$3,2)</f>
        <v>0</v>
      </c>
      <c r="DW6" s="31">
        <f t="shared" ref="DW6:DW69" si="77">ROUND(CY6*DW$3,2)</f>
        <v>0</v>
      </c>
      <c r="DX6" s="31">
        <f t="shared" ref="DX6:DX69" si="78">ROUND(CZ6*DX$3,2)</f>
        <v>-0.03</v>
      </c>
      <c r="DY6" s="31">
        <f t="shared" ref="DY6:DY69" si="79">ROUND(DA6*DY$3,2)</f>
        <v>-7.32</v>
      </c>
      <c r="DZ6" s="31">
        <f t="shared" ref="DZ6:DZ69" si="80">ROUND(DB6*DZ$3,2)</f>
        <v>-159.91999999999999</v>
      </c>
      <c r="EA6" s="31">
        <f t="shared" ref="EA6:EA69" si="81">ROUND(DC6*EA$3,2)</f>
        <v>-113.29</v>
      </c>
      <c r="EB6" s="31">
        <f t="shared" ref="EB6:EB69" si="82">ROUND(DD6*EB$3,2)</f>
        <v>-34.76</v>
      </c>
      <c r="EC6" s="31">
        <f t="shared" ref="EC6:EC69" si="83">ROUND(DE6*EC$3,2)</f>
        <v>-59.32</v>
      </c>
      <c r="ED6" s="31">
        <f t="shared" ref="ED6:ED69" si="84">ROUND(DF6*ED$3,2)</f>
        <v>-33.97</v>
      </c>
      <c r="EE6" s="31">
        <f t="shared" ref="EE6:EE69" si="85">ROUND(DG6*EE$3,2)</f>
        <v>0</v>
      </c>
      <c r="EF6" s="31">
        <f t="shared" ref="EF6:EF69" si="86">ROUND(DH6*EF$3,2)</f>
        <v>0</v>
      </c>
      <c r="EG6" s="32">
        <f t="shared" ref="EG6:EG69" si="87">CW6+DI6+DU6</f>
        <v>0</v>
      </c>
      <c r="EH6" s="32">
        <f t="shared" ref="EH6:EH69" si="88">CX6+DJ6+DV6</f>
        <v>0</v>
      </c>
      <c r="EI6" s="32">
        <f t="shared" ref="EI6:EI69" si="89">CY6+DK6+DW6</f>
        <v>0</v>
      </c>
      <c r="EJ6" s="32">
        <f t="shared" ref="EJ6:EJ69" si="90">CZ6+DL6+DX6</f>
        <v>-0.12000000000000001</v>
      </c>
      <c r="EK6" s="32">
        <f t="shared" ref="EK6:EK69" si="91">DA6+DM6+DY6</f>
        <v>-31.77</v>
      </c>
      <c r="EL6" s="32">
        <f t="shared" ref="EL6:EL69" si="92">DB6+DN6+DZ6</f>
        <v>-697.29</v>
      </c>
      <c r="EM6" s="32">
        <f t="shared" ref="EM6:EM69" si="93">DC6+DO6+EA6</f>
        <v>-496.00000000000006</v>
      </c>
      <c r="EN6" s="32">
        <f t="shared" ref="EN6:EN69" si="94">DD6+DP6+EB6</f>
        <v>-152.84</v>
      </c>
      <c r="EO6" s="32">
        <f t="shared" ref="EO6:EO69" si="95">DE6+DQ6+EC6</f>
        <v>-261.94</v>
      </c>
      <c r="EP6" s="32">
        <f t="shared" ref="EP6:EP69" si="96">DF6+DR6+ED6</f>
        <v>-150.63</v>
      </c>
      <c r="EQ6" s="32">
        <f t="shared" ref="EQ6:EQ69" si="97">DG6+DS6+EE6</f>
        <v>0</v>
      </c>
      <c r="ER6" s="32">
        <f t="shared" ref="ER6:ER69" si="98">DH6+DT6+EF6</f>
        <v>0</v>
      </c>
    </row>
    <row r="7" spans="1:148">
      <c r="A7" t="s">
        <v>433</v>
      </c>
      <c r="B7" s="1" t="s">
        <v>149</v>
      </c>
      <c r="C7" t="s">
        <v>149</v>
      </c>
      <c r="D7" t="s">
        <v>180</v>
      </c>
      <c r="E7" s="51">
        <v>10.199199999999999</v>
      </c>
      <c r="F7" s="51">
        <v>13.2029</v>
      </c>
      <c r="G7" s="51">
        <v>4.2778999999999998</v>
      </c>
      <c r="H7" s="51">
        <v>20.849699999999999</v>
      </c>
      <c r="I7" s="51">
        <v>292.05360480000002</v>
      </c>
      <c r="J7" s="51">
        <v>131.7474</v>
      </c>
      <c r="K7" s="51">
        <v>47.580100000000002</v>
      </c>
      <c r="L7" s="51">
        <v>165.57721359999999</v>
      </c>
      <c r="M7" s="51">
        <v>319.39023450000002</v>
      </c>
      <c r="N7" s="51">
        <v>94.6369124</v>
      </c>
      <c r="O7" s="51">
        <v>11.8704453</v>
      </c>
      <c r="P7" s="51">
        <v>5.4747200000000003E-2</v>
      </c>
      <c r="Q7" s="32">
        <v>413.35</v>
      </c>
      <c r="R7" s="32">
        <v>426.21</v>
      </c>
      <c r="S7" s="32">
        <v>87.43</v>
      </c>
      <c r="T7" s="32">
        <v>411.23</v>
      </c>
      <c r="U7" s="32">
        <v>9878.8799999999992</v>
      </c>
      <c r="V7" s="32">
        <v>2528.39</v>
      </c>
      <c r="W7" s="32">
        <v>1270.0999999999999</v>
      </c>
      <c r="X7" s="32">
        <v>3320.74</v>
      </c>
      <c r="Y7" s="32">
        <v>10954.72</v>
      </c>
      <c r="Z7" s="32">
        <v>1834.48</v>
      </c>
      <c r="AA7" s="32">
        <v>305.49</v>
      </c>
      <c r="AB7" s="32">
        <v>0.79</v>
      </c>
      <c r="AC7" s="2">
        <v>0.45</v>
      </c>
      <c r="AD7" s="2">
        <v>0.45</v>
      </c>
      <c r="AE7" s="2">
        <v>0.45</v>
      </c>
      <c r="AF7" s="2">
        <v>0.45</v>
      </c>
      <c r="AG7" s="2">
        <v>0.45</v>
      </c>
      <c r="AH7" s="2">
        <v>0.45</v>
      </c>
      <c r="AI7" s="2">
        <v>0.45</v>
      </c>
      <c r="AJ7" s="2">
        <v>0.45</v>
      </c>
      <c r="AK7" s="2">
        <v>0.45</v>
      </c>
      <c r="AL7" s="2">
        <v>0.45</v>
      </c>
      <c r="AM7" s="2">
        <v>0.45</v>
      </c>
      <c r="AN7" s="2">
        <v>0.45</v>
      </c>
      <c r="AO7" s="33">
        <v>1.86</v>
      </c>
      <c r="AP7" s="33">
        <v>1.92</v>
      </c>
      <c r="AQ7" s="33">
        <v>0.39</v>
      </c>
      <c r="AR7" s="33">
        <v>1.85</v>
      </c>
      <c r="AS7" s="33">
        <v>44.45</v>
      </c>
      <c r="AT7" s="33">
        <v>11.38</v>
      </c>
      <c r="AU7" s="33">
        <v>5.72</v>
      </c>
      <c r="AV7" s="33">
        <v>14.94</v>
      </c>
      <c r="AW7" s="33">
        <v>49.3</v>
      </c>
      <c r="AX7" s="33">
        <v>8.26</v>
      </c>
      <c r="AY7" s="33">
        <v>1.37</v>
      </c>
      <c r="AZ7" s="33">
        <v>0</v>
      </c>
      <c r="BA7" s="31">
        <f t="shared" si="39"/>
        <v>-0.12</v>
      </c>
      <c r="BB7" s="31">
        <f t="shared" si="40"/>
        <v>-0.13</v>
      </c>
      <c r="BC7" s="31">
        <f t="shared" si="41"/>
        <v>-0.03</v>
      </c>
      <c r="BD7" s="31">
        <f t="shared" si="42"/>
        <v>-0.16</v>
      </c>
      <c r="BE7" s="31">
        <f t="shared" si="43"/>
        <v>-3.95</v>
      </c>
      <c r="BF7" s="31">
        <f t="shared" si="44"/>
        <v>-1.01</v>
      </c>
      <c r="BG7" s="31">
        <f t="shared" si="45"/>
        <v>0</v>
      </c>
      <c r="BH7" s="31">
        <f t="shared" si="46"/>
        <v>0</v>
      </c>
      <c r="BI7" s="31">
        <f t="shared" si="47"/>
        <v>0</v>
      </c>
      <c r="BJ7" s="31">
        <f t="shared" si="48"/>
        <v>-2.2000000000000002</v>
      </c>
      <c r="BK7" s="31">
        <f t="shared" si="49"/>
        <v>-0.37</v>
      </c>
      <c r="BL7" s="31">
        <f t="shared" si="50"/>
        <v>0</v>
      </c>
      <c r="BM7" s="6">
        <v>4.9599999999999998E-2</v>
      </c>
      <c r="BN7" s="6">
        <v>4.9599999999999998E-2</v>
      </c>
      <c r="BO7" s="6">
        <v>4.9599999999999998E-2</v>
      </c>
      <c r="BP7" s="6">
        <v>4.9599999999999998E-2</v>
      </c>
      <c r="BQ7" s="6">
        <v>4.9599999999999998E-2</v>
      </c>
      <c r="BR7" s="6">
        <v>4.9599999999999998E-2</v>
      </c>
      <c r="BS7" s="6">
        <v>4.9599999999999998E-2</v>
      </c>
      <c r="BT7" s="6">
        <v>4.9599999999999998E-2</v>
      </c>
      <c r="BU7" s="6">
        <v>4.9599999999999998E-2</v>
      </c>
      <c r="BV7" s="6">
        <v>4.9599999999999998E-2</v>
      </c>
      <c r="BW7" s="6">
        <v>4.9599999999999998E-2</v>
      </c>
      <c r="BX7" s="6">
        <v>4.9599999999999998E-2</v>
      </c>
      <c r="BY7" s="31">
        <v>20.5</v>
      </c>
      <c r="BZ7" s="31">
        <v>21.14</v>
      </c>
      <c r="CA7" s="31">
        <v>4.34</v>
      </c>
      <c r="CB7" s="31">
        <v>20.399999999999999</v>
      </c>
      <c r="CC7" s="31">
        <v>489.99</v>
      </c>
      <c r="CD7" s="31">
        <v>125.41</v>
      </c>
      <c r="CE7" s="31">
        <v>63</v>
      </c>
      <c r="CF7" s="31">
        <v>164.71</v>
      </c>
      <c r="CG7" s="31">
        <v>543.35</v>
      </c>
      <c r="CH7" s="31">
        <v>90.99</v>
      </c>
      <c r="CI7" s="31">
        <v>15.15</v>
      </c>
      <c r="CJ7" s="31">
        <v>0.04</v>
      </c>
      <c r="CK7" s="32">
        <f t="shared" si="51"/>
        <v>0.99</v>
      </c>
      <c r="CL7" s="32">
        <f t="shared" si="52"/>
        <v>1.02</v>
      </c>
      <c r="CM7" s="32">
        <f t="shared" si="53"/>
        <v>0.21</v>
      </c>
      <c r="CN7" s="32">
        <f t="shared" si="54"/>
        <v>0.99</v>
      </c>
      <c r="CO7" s="32">
        <f t="shared" si="55"/>
        <v>23.71</v>
      </c>
      <c r="CP7" s="32">
        <f t="shared" si="56"/>
        <v>6.07</v>
      </c>
      <c r="CQ7" s="32">
        <f t="shared" si="57"/>
        <v>3.05</v>
      </c>
      <c r="CR7" s="32">
        <f t="shared" si="58"/>
        <v>7.97</v>
      </c>
      <c r="CS7" s="32">
        <f t="shared" si="59"/>
        <v>26.29</v>
      </c>
      <c r="CT7" s="32">
        <f t="shared" si="60"/>
        <v>4.4000000000000004</v>
      </c>
      <c r="CU7" s="32">
        <f t="shared" si="61"/>
        <v>0.73</v>
      </c>
      <c r="CV7" s="32">
        <f t="shared" si="62"/>
        <v>0</v>
      </c>
      <c r="CW7" s="31">
        <f t="shared" si="24"/>
        <v>19.75</v>
      </c>
      <c r="CX7" s="31">
        <f t="shared" si="25"/>
        <v>20.37</v>
      </c>
      <c r="CY7" s="31">
        <f t="shared" si="26"/>
        <v>4.1900000000000004</v>
      </c>
      <c r="CZ7" s="31">
        <f t="shared" si="27"/>
        <v>19.699999999999996</v>
      </c>
      <c r="DA7" s="31">
        <f t="shared" si="28"/>
        <v>473.20000000000005</v>
      </c>
      <c r="DB7" s="31">
        <f t="shared" si="29"/>
        <v>121.11</v>
      </c>
      <c r="DC7" s="31">
        <f t="shared" si="30"/>
        <v>60.33</v>
      </c>
      <c r="DD7" s="31">
        <f t="shared" si="31"/>
        <v>157.74</v>
      </c>
      <c r="DE7" s="31">
        <f t="shared" si="32"/>
        <v>520.34</v>
      </c>
      <c r="DF7" s="31">
        <f t="shared" si="33"/>
        <v>89.33</v>
      </c>
      <c r="DG7" s="31">
        <f t="shared" si="34"/>
        <v>14.88</v>
      </c>
      <c r="DH7" s="31">
        <f t="shared" si="35"/>
        <v>0.04</v>
      </c>
      <c r="DI7" s="32">
        <f t="shared" si="63"/>
        <v>0.99</v>
      </c>
      <c r="DJ7" s="32">
        <f t="shared" si="64"/>
        <v>1.02</v>
      </c>
      <c r="DK7" s="32">
        <f t="shared" si="65"/>
        <v>0.21</v>
      </c>
      <c r="DL7" s="32">
        <f t="shared" si="66"/>
        <v>0.99</v>
      </c>
      <c r="DM7" s="32">
        <f t="shared" si="67"/>
        <v>23.66</v>
      </c>
      <c r="DN7" s="32">
        <f t="shared" si="68"/>
        <v>6.06</v>
      </c>
      <c r="DO7" s="32">
        <f t="shared" si="69"/>
        <v>3.02</v>
      </c>
      <c r="DP7" s="32">
        <f t="shared" si="70"/>
        <v>7.89</v>
      </c>
      <c r="DQ7" s="32">
        <f t="shared" si="71"/>
        <v>26.02</v>
      </c>
      <c r="DR7" s="32">
        <f t="shared" si="72"/>
        <v>4.47</v>
      </c>
      <c r="DS7" s="32">
        <f t="shared" si="73"/>
        <v>0.74</v>
      </c>
      <c r="DT7" s="32">
        <f t="shared" si="74"/>
        <v>0</v>
      </c>
      <c r="DU7" s="31">
        <f t="shared" si="75"/>
        <v>6.36</v>
      </c>
      <c r="DV7" s="31">
        <f t="shared" si="76"/>
        <v>6.52</v>
      </c>
      <c r="DW7" s="31">
        <f t="shared" si="77"/>
        <v>1.33</v>
      </c>
      <c r="DX7" s="31">
        <f t="shared" si="78"/>
        <v>6.22</v>
      </c>
      <c r="DY7" s="31">
        <f t="shared" si="79"/>
        <v>148.66999999999999</v>
      </c>
      <c r="DZ7" s="31">
        <f t="shared" si="80"/>
        <v>37.840000000000003</v>
      </c>
      <c r="EA7" s="31">
        <f t="shared" si="81"/>
        <v>18.75</v>
      </c>
      <c r="EB7" s="31">
        <f t="shared" si="82"/>
        <v>48.76</v>
      </c>
      <c r="EC7" s="31">
        <f t="shared" si="83"/>
        <v>159.97</v>
      </c>
      <c r="ED7" s="31">
        <f t="shared" si="84"/>
        <v>27.32</v>
      </c>
      <c r="EE7" s="31">
        <f t="shared" si="85"/>
        <v>4.5199999999999996</v>
      </c>
      <c r="EF7" s="31">
        <f t="shared" si="86"/>
        <v>0.01</v>
      </c>
      <c r="EG7" s="32">
        <f t="shared" si="87"/>
        <v>27.099999999999998</v>
      </c>
      <c r="EH7" s="32">
        <f t="shared" si="88"/>
        <v>27.91</v>
      </c>
      <c r="EI7" s="32">
        <f t="shared" si="89"/>
        <v>5.73</v>
      </c>
      <c r="EJ7" s="32">
        <f t="shared" si="90"/>
        <v>26.909999999999993</v>
      </c>
      <c r="EK7" s="32">
        <f t="shared" si="91"/>
        <v>645.53000000000009</v>
      </c>
      <c r="EL7" s="32">
        <f t="shared" si="92"/>
        <v>165.01</v>
      </c>
      <c r="EM7" s="32">
        <f t="shared" si="93"/>
        <v>82.1</v>
      </c>
      <c r="EN7" s="32">
        <f t="shared" si="94"/>
        <v>214.39</v>
      </c>
      <c r="EO7" s="32">
        <f t="shared" si="95"/>
        <v>706.33</v>
      </c>
      <c r="EP7" s="32">
        <f t="shared" si="96"/>
        <v>121.12</v>
      </c>
      <c r="EQ7" s="32">
        <f t="shared" si="97"/>
        <v>20.14</v>
      </c>
      <c r="ER7" s="32">
        <f t="shared" si="98"/>
        <v>0.05</v>
      </c>
    </row>
    <row r="8" spans="1:148">
      <c r="A8" t="s">
        <v>433</v>
      </c>
      <c r="B8" s="1" t="s">
        <v>152</v>
      </c>
      <c r="C8" t="s">
        <v>152</v>
      </c>
      <c r="D8" t="s">
        <v>184</v>
      </c>
      <c r="E8" s="51">
        <v>0</v>
      </c>
      <c r="F8" s="51">
        <v>0</v>
      </c>
      <c r="G8" s="51">
        <v>0</v>
      </c>
      <c r="H8" s="51">
        <v>0</v>
      </c>
      <c r="I8" s="51">
        <v>0</v>
      </c>
      <c r="J8" s="51">
        <v>4.1999999999999997E-3</v>
      </c>
      <c r="K8" s="51">
        <v>0</v>
      </c>
      <c r="L8" s="51">
        <v>0</v>
      </c>
      <c r="M8" s="51">
        <v>0</v>
      </c>
      <c r="N8" s="51">
        <v>0</v>
      </c>
      <c r="O8" s="51">
        <v>0</v>
      </c>
      <c r="P8" s="51">
        <v>0</v>
      </c>
      <c r="Q8" s="32">
        <v>0</v>
      </c>
      <c r="R8" s="32">
        <v>0</v>
      </c>
      <c r="S8" s="32">
        <v>0</v>
      </c>
      <c r="T8" s="32">
        <v>0</v>
      </c>
      <c r="U8" s="32">
        <v>0</v>
      </c>
      <c r="V8" s="32">
        <v>0.32</v>
      </c>
      <c r="W8" s="32">
        <v>0</v>
      </c>
      <c r="X8" s="32">
        <v>0</v>
      </c>
      <c r="Y8" s="32">
        <v>0</v>
      </c>
      <c r="Z8" s="32">
        <v>0</v>
      </c>
      <c r="AA8" s="32">
        <v>0</v>
      </c>
      <c r="AB8" s="32">
        <v>0</v>
      </c>
      <c r="AC8" s="2">
        <v>-0.91</v>
      </c>
      <c r="AD8" s="2">
        <v>-0.91</v>
      </c>
      <c r="AE8" s="2">
        <v>-0.91</v>
      </c>
      <c r="AF8" s="2">
        <v>-0.91</v>
      </c>
      <c r="AG8" s="2">
        <v>-0.91</v>
      </c>
      <c r="AH8" s="2">
        <v>-0.91</v>
      </c>
      <c r="AI8" s="2">
        <v>-0.91</v>
      </c>
      <c r="AJ8" s="2">
        <v>-0.91</v>
      </c>
      <c r="AK8" s="2">
        <v>-0.91</v>
      </c>
      <c r="AL8" s="2">
        <v>-0.91</v>
      </c>
      <c r="AM8" s="2">
        <v>-0.91</v>
      </c>
      <c r="AN8" s="2">
        <v>-0.91</v>
      </c>
      <c r="AO8" s="33">
        <v>0</v>
      </c>
      <c r="AP8" s="33">
        <v>0</v>
      </c>
      <c r="AQ8" s="33">
        <v>0</v>
      </c>
      <c r="AR8" s="33">
        <v>0</v>
      </c>
      <c r="AS8" s="33">
        <v>0</v>
      </c>
      <c r="AT8" s="33">
        <v>0</v>
      </c>
      <c r="AU8" s="33">
        <v>0</v>
      </c>
      <c r="AV8" s="33">
        <v>0</v>
      </c>
      <c r="AW8" s="33">
        <v>0</v>
      </c>
      <c r="AX8" s="33">
        <v>0</v>
      </c>
      <c r="AY8" s="33">
        <v>0</v>
      </c>
      <c r="AZ8" s="33">
        <v>0</v>
      </c>
      <c r="BA8" s="31">
        <f t="shared" si="39"/>
        <v>0</v>
      </c>
      <c r="BB8" s="31">
        <f t="shared" si="40"/>
        <v>0</v>
      </c>
      <c r="BC8" s="31">
        <f t="shared" si="41"/>
        <v>0</v>
      </c>
      <c r="BD8" s="31">
        <f t="shared" si="42"/>
        <v>0</v>
      </c>
      <c r="BE8" s="31">
        <f t="shared" si="43"/>
        <v>0</v>
      </c>
      <c r="BF8" s="31">
        <f t="shared" si="44"/>
        <v>0</v>
      </c>
      <c r="BG8" s="31">
        <f t="shared" si="45"/>
        <v>0</v>
      </c>
      <c r="BH8" s="31">
        <f t="shared" si="46"/>
        <v>0</v>
      </c>
      <c r="BI8" s="31">
        <f t="shared" si="47"/>
        <v>0</v>
      </c>
      <c r="BJ8" s="31">
        <f t="shared" si="48"/>
        <v>0</v>
      </c>
      <c r="BK8" s="31">
        <f t="shared" si="49"/>
        <v>0</v>
      </c>
      <c r="BL8" s="31">
        <f t="shared" si="50"/>
        <v>0</v>
      </c>
      <c r="BM8" s="6">
        <v>4.7699999999999999E-2</v>
      </c>
      <c r="BN8" s="6">
        <v>4.7699999999999999E-2</v>
      </c>
      <c r="BO8" s="6">
        <v>4.7699999999999999E-2</v>
      </c>
      <c r="BP8" s="6">
        <v>4.7699999999999999E-2</v>
      </c>
      <c r="BQ8" s="6">
        <v>4.7699999999999999E-2</v>
      </c>
      <c r="BR8" s="6">
        <v>4.7699999999999999E-2</v>
      </c>
      <c r="BS8" s="6">
        <v>4.7699999999999999E-2</v>
      </c>
      <c r="BT8" s="6">
        <v>4.7699999999999999E-2</v>
      </c>
      <c r="BU8" s="6">
        <v>4.7699999999999999E-2</v>
      </c>
      <c r="BV8" s="6">
        <v>4.7699999999999999E-2</v>
      </c>
      <c r="BW8" s="6">
        <v>4.7699999999999999E-2</v>
      </c>
      <c r="BX8" s="6">
        <v>4.7699999999999999E-2</v>
      </c>
      <c r="BY8" s="31">
        <v>0</v>
      </c>
      <c r="BZ8" s="31">
        <v>0</v>
      </c>
      <c r="CA8" s="31">
        <v>0</v>
      </c>
      <c r="CB8" s="31">
        <v>0</v>
      </c>
      <c r="CC8" s="31">
        <v>0</v>
      </c>
      <c r="CD8" s="31">
        <v>0.02</v>
      </c>
      <c r="CE8" s="31">
        <v>0</v>
      </c>
      <c r="CF8" s="31">
        <v>0</v>
      </c>
      <c r="CG8" s="31">
        <v>0</v>
      </c>
      <c r="CH8" s="31">
        <v>0</v>
      </c>
      <c r="CI8" s="31">
        <v>0</v>
      </c>
      <c r="CJ8" s="31">
        <v>0</v>
      </c>
      <c r="CK8" s="32">
        <f t="shared" si="51"/>
        <v>0</v>
      </c>
      <c r="CL8" s="32">
        <f t="shared" si="52"/>
        <v>0</v>
      </c>
      <c r="CM8" s="32">
        <f t="shared" si="53"/>
        <v>0</v>
      </c>
      <c r="CN8" s="32">
        <f t="shared" si="54"/>
        <v>0</v>
      </c>
      <c r="CO8" s="32">
        <f t="shared" si="55"/>
        <v>0</v>
      </c>
      <c r="CP8" s="32">
        <f t="shared" si="56"/>
        <v>0</v>
      </c>
      <c r="CQ8" s="32">
        <f t="shared" si="57"/>
        <v>0</v>
      </c>
      <c r="CR8" s="32">
        <f t="shared" si="58"/>
        <v>0</v>
      </c>
      <c r="CS8" s="32">
        <f t="shared" si="59"/>
        <v>0</v>
      </c>
      <c r="CT8" s="32">
        <f t="shared" si="60"/>
        <v>0</v>
      </c>
      <c r="CU8" s="32">
        <f t="shared" si="61"/>
        <v>0</v>
      </c>
      <c r="CV8" s="32">
        <f t="shared" si="62"/>
        <v>0</v>
      </c>
      <c r="CW8" s="31">
        <f t="shared" ref="CW8:CW14" si="99">BY8+CK8-AO8-BA8</f>
        <v>0</v>
      </c>
      <c r="CX8" s="31">
        <f t="shared" ref="CX8:CX14" si="100">BZ8+CL8-AP8-BB8</f>
        <v>0</v>
      </c>
      <c r="CY8" s="31">
        <f t="shared" ref="CY8:CY14" si="101">CA8+CM8-AQ8-BC8</f>
        <v>0</v>
      </c>
      <c r="CZ8" s="31">
        <f t="shared" ref="CZ8:CZ14" si="102">CB8+CN8-AR8-BD8</f>
        <v>0</v>
      </c>
      <c r="DA8" s="31">
        <f t="shared" ref="DA8:DA14" si="103">CC8+CO8-AS8-BE8</f>
        <v>0</v>
      </c>
      <c r="DB8" s="31">
        <f t="shared" ref="DB8:DB14" si="104">CD8+CP8-AT8-BF8</f>
        <v>0.02</v>
      </c>
      <c r="DC8" s="31">
        <f t="shared" ref="DC8:DC14" si="105">CE8+CQ8-AU8-BG8</f>
        <v>0</v>
      </c>
      <c r="DD8" s="31">
        <f t="shared" ref="DD8:DD14" si="106">CF8+CR8-AV8-BH8</f>
        <v>0</v>
      </c>
      <c r="DE8" s="31">
        <f t="shared" ref="DE8:DE14" si="107">CG8+CS8-AW8-BI8</f>
        <v>0</v>
      </c>
      <c r="DF8" s="31">
        <f t="shared" ref="DF8:DF14" si="108">CH8+CT8-AX8-BJ8</f>
        <v>0</v>
      </c>
      <c r="DG8" s="31">
        <f t="shared" ref="DG8:DG14" si="109">CI8+CU8-AY8-BK8</f>
        <v>0</v>
      </c>
      <c r="DH8" s="31">
        <f t="shared" ref="DH8:DH14" si="110">CJ8+CV8-AZ8-BL8</f>
        <v>0</v>
      </c>
      <c r="DI8" s="32">
        <f t="shared" si="63"/>
        <v>0</v>
      </c>
      <c r="DJ8" s="32">
        <f t="shared" si="64"/>
        <v>0</v>
      </c>
      <c r="DK8" s="32">
        <f t="shared" si="65"/>
        <v>0</v>
      </c>
      <c r="DL8" s="32">
        <f t="shared" si="66"/>
        <v>0</v>
      </c>
      <c r="DM8" s="32">
        <f t="shared" si="67"/>
        <v>0</v>
      </c>
      <c r="DN8" s="32">
        <f t="shared" si="68"/>
        <v>0</v>
      </c>
      <c r="DO8" s="32">
        <f t="shared" si="69"/>
        <v>0</v>
      </c>
      <c r="DP8" s="32">
        <f t="shared" si="70"/>
        <v>0</v>
      </c>
      <c r="DQ8" s="32">
        <f t="shared" si="71"/>
        <v>0</v>
      </c>
      <c r="DR8" s="32">
        <f t="shared" si="72"/>
        <v>0</v>
      </c>
      <c r="DS8" s="32">
        <f t="shared" si="73"/>
        <v>0</v>
      </c>
      <c r="DT8" s="32">
        <f t="shared" si="74"/>
        <v>0</v>
      </c>
      <c r="DU8" s="31">
        <f t="shared" si="75"/>
        <v>0</v>
      </c>
      <c r="DV8" s="31">
        <f t="shared" si="76"/>
        <v>0</v>
      </c>
      <c r="DW8" s="31">
        <f t="shared" si="77"/>
        <v>0</v>
      </c>
      <c r="DX8" s="31">
        <f t="shared" si="78"/>
        <v>0</v>
      </c>
      <c r="DY8" s="31">
        <f t="shared" si="79"/>
        <v>0</v>
      </c>
      <c r="DZ8" s="31">
        <f t="shared" si="80"/>
        <v>0.01</v>
      </c>
      <c r="EA8" s="31">
        <f t="shared" si="81"/>
        <v>0</v>
      </c>
      <c r="EB8" s="31">
        <f t="shared" si="82"/>
        <v>0</v>
      </c>
      <c r="EC8" s="31">
        <f t="shared" si="83"/>
        <v>0</v>
      </c>
      <c r="ED8" s="31">
        <f t="shared" si="84"/>
        <v>0</v>
      </c>
      <c r="EE8" s="31">
        <f t="shared" si="85"/>
        <v>0</v>
      </c>
      <c r="EF8" s="31">
        <f t="shared" si="86"/>
        <v>0</v>
      </c>
      <c r="EG8" s="32">
        <f t="shared" si="87"/>
        <v>0</v>
      </c>
      <c r="EH8" s="32">
        <f t="shared" si="88"/>
        <v>0</v>
      </c>
      <c r="EI8" s="32">
        <f t="shared" si="89"/>
        <v>0</v>
      </c>
      <c r="EJ8" s="32">
        <f t="shared" si="90"/>
        <v>0</v>
      </c>
      <c r="EK8" s="32">
        <f t="shared" si="91"/>
        <v>0</v>
      </c>
      <c r="EL8" s="32">
        <f t="shared" si="92"/>
        <v>0.03</v>
      </c>
      <c r="EM8" s="32">
        <f t="shared" si="93"/>
        <v>0</v>
      </c>
      <c r="EN8" s="32">
        <f t="shared" si="94"/>
        <v>0</v>
      </c>
      <c r="EO8" s="32">
        <f t="shared" si="95"/>
        <v>0</v>
      </c>
      <c r="EP8" s="32">
        <f t="shared" si="96"/>
        <v>0</v>
      </c>
      <c r="EQ8" s="32">
        <f t="shared" si="97"/>
        <v>0</v>
      </c>
      <c r="ER8" s="32">
        <f t="shared" si="98"/>
        <v>0</v>
      </c>
    </row>
    <row r="9" spans="1:148">
      <c r="A9" t="s">
        <v>433</v>
      </c>
      <c r="B9" s="1" t="s">
        <v>195</v>
      </c>
      <c r="C9" t="s">
        <v>195</v>
      </c>
      <c r="D9" t="s">
        <v>550</v>
      </c>
      <c r="E9" s="51">
        <v>0</v>
      </c>
      <c r="F9" s="51">
        <v>0</v>
      </c>
      <c r="G9" s="51">
        <v>0</v>
      </c>
      <c r="H9" s="51">
        <v>0</v>
      </c>
      <c r="I9" s="51">
        <v>0</v>
      </c>
      <c r="J9" s="51">
        <v>0</v>
      </c>
      <c r="K9" s="51">
        <v>0</v>
      </c>
      <c r="L9" s="51">
        <v>0</v>
      </c>
      <c r="Q9" s="32">
        <v>0</v>
      </c>
      <c r="R9" s="32">
        <v>0</v>
      </c>
      <c r="S9" s="32">
        <v>0</v>
      </c>
      <c r="T9" s="32">
        <v>0</v>
      </c>
      <c r="U9" s="32">
        <v>0</v>
      </c>
      <c r="V9" s="32">
        <v>0</v>
      </c>
      <c r="W9" s="32">
        <v>0</v>
      </c>
      <c r="X9" s="32">
        <v>0</v>
      </c>
      <c r="Y9" s="32"/>
      <c r="Z9" s="32"/>
      <c r="AA9" s="32"/>
      <c r="AB9" s="32"/>
      <c r="AC9" s="2">
        <v>2.87</v>
      </c>
      <c r="AD9" s="2">
        <v>2.87</v>
      </c>
      <c r="AE9" s="2">
        <v>2.87</v>
      </c>
      <c r="AF9" s="2">
        <v>2.87</v>
      </c>
      <c r="AG9" s="2">
        <v>2.87</v>
      </c>
      <c r="AH9" s="2">
        <v>2.87</v>
      </c>
      <c r="AI9" s="2">
        <v>2.87</v>
      </c>
      <c r="AJ9" s="2">
        <v>2.87</v>
      </c>
      <c r="AO9" s="33">
        <v>0</v>
      </c>
      <c r="AP9" s="33">
        <v>0</v>
      </c>
      <c r="AQ9" s="33">
        <v>0</v>
      </c>
      <c r="AR9" s="33">
        <v>0</v>
      </c>
      <c r="AS9" s="33">
        <v>0</v>
      </c>
      <c r="AT9" s="33">
        <v>0</v>
      </c>
      <c r="AU9" s="33">
        <v>0</v>
      </c>
      <c r="AV9" s="33">
        <v>0</v>
      </c>
      <c r="AW9" s="33"/>
      <c r="AX9" s="33"/>
      <c r="AY9" s="33"/>
      <c r="AZ9" s="33"/>
      <c r="BA9" s="31">
        <f t="shared" si="39"/>
        <v>0</v>
      </c>
      <c r="BB9" s="31">
        <f t="shared" si="40"/>
        <v>0</v>
      </c>
      <c r="BC9" s="31">
        <f t="shared" si="41"/>
        <v>0</v>
      </c>
      <c r="BD9" s="31">
        <f t="shared" si="42"/>
        <v>0</v>
      </c>
      <c r="BE9" s="31">
        <f t="shared" si="43"/>
        <v>0</v>
      </c>
      <c r="BF9" s="31">
        <f t="shared" si="44"/>
        <v>0</v>
      </c>
      <c r="BG9" s="31">
        <f t="shared" si="45"/>
        <v>0</v>
      </c>
      <c r="BH9" s="31">
        <f t="shared" si="46"/>
        <v>0</v>
      </c>
      <c r="BI9" s="31">
        <f t="shared" si="47"/>
        <v>0</v>
      </c>
      <c r="BJ9" s="31">
        <f t="shared" si="48"/>
        <v>0</v>
      </c>
      <c r="BK9" s="31">
        <f t="shared" si="49"/>
        <v>0</v>
      </c>
      <c r="BL9" s="31">
        <f t="shared" si="50"/>
        <v>0</v>
      </c>
      <c r="BM9" s="6">
        <v>4.7699999999999999E-2</v>
      </c>
      <c r="BN9" s="6">
        <v>4.7699999999999999E-2</v>
      </c>
      <c r="BO9" s="6">
        <v>4.7699999999999999E-2</v>
      </c>
      <c r="BP9" s="6">
        <v>4.7699999999999999E-2</v>
      </c>
      <c r="BQ9" s="6">
        <v>4.7699999999999999E-2</v>
      </c>
      <c r="BR9" s="6">
        <v>4.7699999999999999E-2</v>
      </c>
      <c r="BS9" s="6">
        <v>4.7699999999999999E-2</v>
      </c>
      <c r="BT9" s="6">
        <v>4.7699999999999999E-2</v>
      </c>
      <c r="BU9" s="6">
        <v>4.7699999999999999E-2</v>
      </c>
      <c r="BV9" s="6">
        <v>4.7699999999999999E-2</v>
      </c>
      <c r="BW9" s="6">
        <v>4.7699999999999999E-2</v>
      </c>
      <c r="BX9" s="6">
        <v>4.7699999999999999E-2</v>
      </c>
      <c r="BY9" s="31">
        <v>0</v>
      </c>
      <c r="BZ9" s="31">
        <v>0</v>
      </c>
      <c r="CA9" s="31">
        <v>0</v>
      </c>
      <c r="CB9" s="31">
        <v>0</v>
      </c>
      <c r="CC9" s="31">
        <v>0</v>
      </c>
      <c r="CD9" s="31">
        <v>0</v>
      </c>
      <c r="CE9" s="31">
        <v>0</v>
      </c>
      <c r="CF9" s="31">
        <v>0</v>
      </c>
      <c r="CG9" s="31">
        <v>0</v>
      </c>
      <c r="CH9" s="31">
        <v>0</v>
      </c>
      <c r="CI9" s="31">
        <v>0</v>
      </c>
      <c r="CJ9" s="31">
        <v>0</v>
      </c>
      <c r="CK9" s="32">
        <f t="shared" si="51"/>
        <v>0</v>
      </c>
      <c r="CL9" s="32">
        <f t="shared" si="52"/>
        <v>0</v>
      </c>
      <c r="CM9" s="32">
        <f t="shared" si="53"/>
        <v>0</v>
      </c>
      <c r="CN9" s="32">
        <f t="shared" si="54"/>
        <v>0</v>
      </c>
      <c r="CO9" s="32">
        <f t="shared" si="55"/>
        <v>0</v>
      </c>
      <c r="CP9" s="32">
        <f t="shared" si="56"/>
        <v>0</v>
      </c>
      <c r="CQ9" s="32">
        <f t="shared" si="57"/>
        <v>0</v>
      </c>
      <c r="CR9" s="32">
        <f t="shared" si="58"/>
        <v>0</v>
      </c>
      <c r="CS9" s="32">
        <f t="shared" si="59"/>
        <v>0</v>
      </c>
      <c r="CT9" s="32">
        <f t="shared" si="60"/>
        <v>0</v>
      </c>
      <c r="CU9" s="32">
        <f t="shared" si="61"/>
        <v>0</v>
      </c>
      <c r="CV9" s="32">
        <f t="shared" si="62"/>
        <v>0</v>
      </c>
      <c r="CW9" s="31">
        <f t="shared" si="99"/>
        <v>0</v>
      </c>
      <c r="CX9" s="31">
        <f t="shared" si="100"/>
        <v>0</v>
      </c>
      <c r="CY9" s="31">
        <f t="shared" si="101"/>
        <v>0</v>
      </c>
      <c r="CZ9" s="31">
        <f t="shared" si="102"/>
        <v>0</v>
      </c>
      <c r="DA9" s="31">
        <f t="shared" si="103"/>
        <v>0</v>
      </c>
      <c r="DB9" s="31">
        <f t="shared" si="104"/>
        <v>0</v>
      </c>
      <c r="DC9" s="31">
        <f t="shared" si="105"/>
        <v>0</v>
      </c>
      <c r="DD9" s="31">
        <f t="shared" si="106"/>
        <v>0</v>
      </c>
      <c r="DE9" s="31">
        <f t="shared" si="107"/>
        <v>0</v>
      </c>
      <c r="DF9" s="31">
        <f t="shared" si="108"/>
        <v>0</v>
      </c>
      <c r="DG9" s="31">
        <f t="shared" si="109"/>
        <v>0</v>
      </c>
      <c r="DH9" s="31">
        <f t="shared" si="110"/>
        <v>0</v>
      </c>
      <c r="DI9" s="32">
        <f t="shared" si="63"/>
        <v>0</v>
      </c>
      <c r="DJ9" s="32">
        <f t="shared" si="64"/>
        <v>0</v>
      </c>
      <c r="DK9" s="32">
        <f t="shared" si="65"/>
        <v>0</v>
      </c>
      <c r="DL9" s="32">
        <f t="shared" si="66"/>
        <v>0</v>
      </c>
      <c r="DM9" s="32">
        <f t="shared" si="67"/>
        <v>0</v>
      </c>
      <c r="DN9" s="32">
        <f t="shared" si="68"/>
        <v>0</v>
      </c>
      <c r="DO9" s="32">
        <f t="shared" si="69"/>
        <v>0</v>
      </c>
      <c r="DP9" s="32">
        <f t="shared" si="70"/>
        <v>0</v>
      </c>
      <c r="DQ9" s="32">
        <f t="shared" si="71"/>
        <v>0</v>
      </c>
      <c r="DR9" s="32">
        <f t="shared" si="72"/>
        <v>0</v>
      </c>
      <c r="DS9" s="32">
        <f t="shared" si="73"/>
        <v>0</v>
      </c>
      <c r="DT9" s="32">
        <f t="shared" si="74"/>
        <v>0</v>
      </c>
      <c r="DU9" s="31">
        <f t="shared" si="75"/>
        <v>0</v>
      </c>
      <c r="DV9" s="31">
        <f t="shared" si="76"/>
        <v>0</v>
      </c>
      <c r="DW9" s="31">
        <f t="shared" si="77"/>
        <v>0</v>
      </c>
      <c r="DX9" s="31">
        <f t="shared" si="78"/>
        <v>0</v>
      </c>
      <c r="DY9" s="31">
        <f t="shared" si="79"/>
        <v>0</v>
      </c>
      <c r="DZ9" s="31">
        <f t="shared" si="80"/>
        <v>0</v>
      </c>
      <c r="EA9" s="31">
        <f t="shared" si="81"/>
        <v>0</v>
      </c>
      <c r="EB9" s="31">
        <f t="shared" si="82"/>
        <v>0</v>
      </c>
      <c r="EC9" s="31">
        <f t="shared" si="83"/>
        <v>0</v>
      </c>
      <c r="ED9" s="31">
        <f t="shared" si="84"/>
        <v>0</v>
      </c>
      <c r="EE9" s="31">
        <f t="shared" si="85"/>
        <v>0</v>
      </c>
      <c r="EF9" s="31">
        <f t="shared" si="86"/>
        <v>0</v>
      </c>
      <c r="EG9" s="32">
        <f t="shared" si="87"/>
        <v>0</v>
      </c>
      <c r="EH9" s="32">
        <f t="shared" si="88"/>
        <v>0</v>
      </c>
      <c r="EI9" s="32">
        <f t="shared" si="89"/>
        <v>0</v>
      </c>
      <c r="EJ9" s="32">
        <f t="shared" si="90"/>
        <v>0</v>
      </c>
      <c r="EK9" s="32">
        <f t="shared" si="91"/>
        <v>0</v>
      </c>
      <c r="EL9" s="32">
        <f t="shared" si="92"/>
        <v>0</v>
      </c>
      <c r="EM9" s="32">
        <f t="shared" si="93"/>
        <v>0</v>
      </c>
      <c r="EN9" s="32">
        <f t="shared" si="94"/>
        <v>0</v>
      </c>
      <c r="EO9" s="32">
        <f t="shared" si="95"/>
        <v>0</v>
      </c>
      <c r="EP9" s="32">
        <f t="shared" si="96"/>
        <v>0</v>
      </c>
      <c r="EQ9" s="32">
        <f t="shared" si="97"/>
        <v>0</v>
      </c>
      <c r="ER9" s="32">
        <f t="shared" si="98"/>
        <v>0</v>
      </c>
    </row>
    <row r="10" spans="1:148">
      <c r="A10" t="s">
        <v>433</v>
      </c>
      <c r="B10" s="1" t="s">
        <v>153</v>
      </c>
      <c r="C10" t="s">
        <v>153</v>
      </c>
      <c r="D10" t="s">
        <v>186</v>
      </c>
      <c r="E10" s="51">
        <v>0</v>
      </c>
      <c r="F10" s="51">
        <v>0</v>
      </c>
      <c r="G10" s="51">
        <v>0</v>
      </c>
      <c r="H10" s="51">
        <v>0</v>
      </c>
      <c r="I10" s="51">
        <v>0</v>
      </c>
      <c r="J10" s="51">
        <v>0</v>
      </c>
      <c r="K10" s="51">
        <v>0</v>
      </c>
      <c r="L10" s="51">
        <v>0</v>
      </c>
      <c r="M10" s="51">
        <v>0</v>
      </c>
      <c r="N10" s="51">
        <v>0</v>
      </c>
      <c r="O10" s="51">
        <v>0</v>
      </c>
      <c r="P10" s="51">
        <v>0</v>
      </c>
      <c r="Q10" s="32">
        <v>0</v>
      </c>
      <c r="R10" s="32">
        <v>0</v>
      </c>
      <c r="S10" s="32">
        <v>0</v>
      </c>
      <c r="T10" s="32">
        <v>0</v>
      </c>
      <c r="U10" s="32">
        <v>0</v>
      </c>
      <c r="V10" s="32">
        <v>0</v>
      </c>
      <c r="W10" s="32">
        <v>0</v>
      </c>
      <c r="X10" s="32">
        <v>0</v>
      </c>
      <c r="Y10" s="32">
        <v>0</v>
      </c>
      <c r="Z10" s="32">
        <v>0</v>
      </c>
      <c r="AA10" s="32">
        <v>0</v>
      </c>
      <c r="AB10" s="32">
        <v>0</v>
      </c>
      <c r="AC10" s="2">
        <v>0.36</v>
      </c>
      <c r="AD10" s="2">
        <v>0.36</v>
      </c>
      <c r="AE10" s="2">
        <v>0.36</v>
      </c>
      <c r="AF10" s="2">
        <v>0.36</v>
      </c>
      <c r="AG10" s="2">
        <v>0.36</v>
      </c>
      <c r="AH10" s="2">
        <v>0.36</v>
      </c>
      <c r="AI10" s="2">
        <v>0.36</v>
      </c>
      <c r="AJ10" s="2">
        <v>0.36</v>
      </c>
      <c r="AK10" s="2">
        <v>0.36</v>
      </c>
      <c r="AL10" s="2">
        <v>0.36</v>
      </c>
      <c r="AM10" s="2">
        <v>0.36</v>
      </c>
      <c r="AN10" s="2">
        <v>0.36</v>
      </c>
      <c r="AO10" s="33">
        <v>0</v>
      </c>
      <c r="AP10" s="33">
        <v>0</v>
      </c>
      <c r="AQ10" s="33">
        <v>0</v>
      </c>
      <c r="AR10" s="33">
        <v>0</v>
      </c>
      <c r="AS10" s="33">
        <v>0</v>
      </c>
      <c r="AT10" s="33">
        <v>0</v>
      </c>
      <c r="AU10" s="33">
        <v>0</v>
      </c>
      <c r="AV10" s="33">
        <v>0</v>
      </c>
      <c r="AW10" s="33">
        <v>0</v>
      </c>
      <c r="AX10" s="33">
        <v>0</v>
      </c>
      <c r="AY10" s="33">
        <v>0</v>
      </c>
      <c r="AZ10" s="33">
        <v>0</v>
      </c>
      <c r="BA10" s="31">
        <f t="shared" si="39"/>
        <v>0</v>
      </c>
      <c r="BB10" s="31">
        <f t="shared" si="40"/>
        <v>0</v>
      </c>
      <c r="BC10" s="31">
        <f t="shared" si="41"/>
        <v>0</v>
      </c>
      <c r="BD10" s="31">
        <f t="shared" si="42"/>
        <v>0</v>
      </c>
      <c r="BE10" s="31">
        <f t="shared" si="43"/>
        <v>0</v>
      </c>
      <c r="BF10" s="31">
        <f t="shared" si="44"/>
        <v>0</v>
      </c>
      <c r="BG10" s="31">
        <f t="shared" si="45"/>
        <v>0</v>
      </c>
      <c r="BH10" s="31">
        <f t="shared" si="46"/>
        <v>0</v>
      </c>
      <c r="BI10" s="31">
        <f t="shared" si="47"/>
        <v>0</v>
      </c>
      <c r="BJ10" s="31">
        <f t="shared" si="48"/>
        <v>0</v>
      </c>
      <c r="BK10" s="31">
        <f t="shared" si="49"/>
        <v>0</v>
      </c>
      <c r="BL10" s="31">
        <f t="shared" si="50"/>
        <v>0</v>
      </c>
      <c r="BM10" s="6">
        <v>1.9300000000000001E-2</v>
      </c>
      <c r="BN10" s="6">
        <v>1.9300000000000001E-2</v>
      </c>
      <c r="BO10" s="6">
        <v>1.9300000000000001E-2</v>
      </c>
      <c r="BP10" s="6">
        <v>1.9300000000000001E-2</v>
      </c>
      <c r="BQ10" s="6">
        <v>1.9300000000000001E-2</v>
      </c>
      <c r="BR10" s="6">
        <v>1.9300000000000001E-2</v>
      </c>
      <c r="BS10" s="6">
        <v>1.9300000000000001E-2</v>
      </c>
      <c r="BT10" s="6">
        <v>1.9300000000000001E-2</v>
      </c>
      <c r="BU10" s="6">
        <v>1.9300000000000001E-2</v>
      </c>
      <c r="BV10" s="6">
        <v>1.9300000000000001E-2</v>
      </c>
      <c r="BW10" s="6">
        <v>1.9300000000000001E-2</v>
      </c>
      <c r="BX10" s="6">
        <v>1.9300000000000001E-2</v>
      </c>
      <c r="BY10" s="31">
        <v>0</v>
      </c>
      <c r="BZ10" s="31">
        <v>0</v>
      </c>
      <c r="CA10" s="31">
        <v>0</v>
      </c>
      <c r="CB10" s="31">
        <v>0</v>
      </c>
      <c r="CC10" s="31">
        <v>0</v>
      </c>
      <c r="CD10" s="31">
        <v>0</v>
      </c>
      <c r="CE10" s="31">
        <v>0</v>
      </c>
      <c r="CF10" s="31">
        <v>0</v>
      </c>
      <c r="CG10" s="31">
        <v>0</v>
      </c>
      <c r="CH10" s="31">
        <v>0</v>
      </c>
      <c r="CI10" s="31">
        <v>0</v>
      </c>
      <c r="CJ10" s="31">
        <v>0</v>
      </c>
      <c r="CK10" s="32">
        <f t="shared" si="51"/>
        <v>0</v>
      </c>
      <c r="CL10" s="32">
        <f t="shared" si="52"/>
        <v>0</v>
      </c>
      <c r="CM10" s="32">
        <f t="shared" si="53"/>
        <v>0</v>
      </c>
      <c r="CN10" s="32">
        <f t="shared" si="54"/>
        <v>0</v>
      </c>
      <c r="CO10" s="32">
        <f t="shared" si="55"/>
        <v>0</v>
      </c>
      <c r="CP10" s="32">
        <f t="shared" si="56"/>
        <v>0</v>
      </c>
      <c r="CQ10" s="32">
        <f t="shared" si="57"/>
        <v>0</v>
      </c>
      <c r="CR10" s="32">
        <f t="shared" si="58"/>
        <v>0</v>
      </c>
      <c r="CS10" s="32">
        <f t="shared" si="59"/>
        <v>0</v>
      </c>
      <c r="CT10" s="32">
        <f t="shared" si="60"/>
        <v>0</v>
      </c>
      <c r="CU10" s="32">
        <f t="shared" si="61"/>
        <v>0</v>
      </c>
      <c r="CV10" s="32">
        <f t="shared" si="62"/>
        <v>0</v>
      </c>
      <c r="CW10" s="31">
        <f t="shared" si="99"/>
        <v>0</v>
      </c>
      <c r="CX10" s="31">
        <f t="shared" si="100"/>
        <v>0</v>
      </c>
      <c r="CY10" s="31">
        <f t="shared" si="101"/>
        <v>0</v>
      </c>
      <c r="CZ10" s="31">
        <f t="shared" si="102"/>
        <v>0</v>
      </c>
      <c r="DA10" s="31">
        <f t="shared" si="103"/>
        <v>0</v>
      </c>
      <c r="DB10" s="31">
        <f t="shared" si="104"/>
        <v>0</v>
      </c>
      <c r="DC10" s="31">
        <f t="shared" si="105"/>
        <v>0</v>
      </c>
      <c r="DD10" s="31">
        <f t="shared" si="106"/>
        <v>0</v>
      </c>
      <c r="DE10" s="31">
        <f t="shared" si="107"/>
        <v>0</v>
      </c>
      <c r="DF10" s="31">
        <f t="shared" si="108"/>
        <v>0</v>
      </c>
      <c r="DG10" s="31">
        <f t="shared" si="109"/>
        <v>0</v>
      </c>
      <c r="DH10" s="31">
        <f t="shared" si="110"/>
        <v>0</v>
      </c>
      <c r="DI10" s="32">
        <f t="shared" si="63"/>
        <v>0</v>
      </c>
      <c r="DJ10" s="32">
        <f t="shared" si="64"/>
        <v>0</v>
      </c>
      <c r="DK10" s="32">
        <f t="shared" si="65"/>
        <v>0</v>
      </c>
      <c r="DL10" s="32">
        <f t="shared" si="66"/>
        <v>0</v>
      </c>
      <c r="DM10" s="32">
        <f t="shared" si="67"/>
        <v>0</v>
      </c>
      <c r="DN10" s="32">
        <f t="shared" si="68"/>
        <v>0</v>
      </c>
      <c r="DO10" s="32">
        <f t="shared" si="69"/>
        <v>0</v>
      </c>
      <c r="DP10" s="32">
        <f t="shared" si="70"/>
        <v>0</v>
      </c>
      <c r="DQ10" s="32">
        <f t="shared" si="71"/>
        <v>0</v>
      </c>
      <c r="DR10" s="32">
        <f t="shared" si="72"/>
        <v>0</v>
      </c>
      <c r="DS10" s="32">
        <f t="shared" si="73"/>
        <v>0</v>
      </c>
      <c r="DT10" s="32">
        <f t="shared" si="74"/>
        <v>0</v>
      </c>
      <c r="DU10" s="31">
        <f t="shared" si="75"/>
        <v>0</v>
      </c>
      <c r="DV10" s="31">
        <f t="shared" si="76"/>
        <v>0</v>
      </c>
      <c r="DW10" s="31">
        <f t="shared" si="77"/>
        <v>0</v>
      </c>
      <c r="DX10" s="31">
        <f t="shared" si="78"/>
        <v>0</v>
      </c>
      <c r="DY10" s="31">
        <f t="shared" si="79"/>
        <v>0</v>
      </c>
      <c r="DZ10" s="31">
        <f t="shared" si="80"/>
        <v>0</v>
      </c>
      <c r="EA10" s="31">
        <f t="shared" si="81"/>
        <v>0</v>
      </c>
      <c r="EB10" s="31">
        <f t="shared" si="82"/>
        <v>0</v>
      </c>
      <c r="EC10" s="31">
        <f t="shared" si="83"/>
        <v>0</v>
      </c>
      <c r="ED10" s="31">
        <f t="shared" si="84"/>
        <v>0</v>
      </c>
      <c r="EE10" s="31">
        <f t="shared" si="85"/>
        <v>0</v>
      </c>
      <c r="EF10" s="31">
        <f t="shared" si="86"/>
        <v>0</v>
      </c>
      <c r="EG10" s="32">
        <f t="shared" si="87"/>
        <v>0</v>
      </c>
      <c r="EH10" s="32">
        <f t="shared" si="88"/>
        <v>0</v>
      </c>
      <c r="EI10" s="32">
        <f t="shared" si="89"/>
        <v>0</v>
      </c>
      <c r="EJ10" s="32">
        <f t="shared" si="90"/>
        <v>0</v>
      </c>
      <c r="EK10" s="32">
        <f t="shared" si="91"/>
        <v>0</v>
      </c>
      <c r="EL10" s="32">
        <f t="shared" si="92"/>
        <v>0</v>
      </c>
      <c r="EM10" s="32">
        <f t="shared" si="93"/>
        <v>0</v>
      </c>
      <c r="EN10" s="32">
        <f t="shared" si="94"/>
        <v>0</v>
      </c>
      <c r="EO10" s="32">
        <f t="shared" si="95"/>
        <v>0</v>
      </c>
      <c r="EP10" s="32">
        <f t="shared" si="96"/>
        <v>0</v>
      </c>
      <c r="EQ10" s="32">
        <f t="shared" si="97"/>
        <v>0</v>
      </c>
      <c r="ER10" s="32">
        <f t="shared" si="98"/>
        <v>0</v>
      </c>
    </row>
    <row r="11" spans="1:148">
      <c r="A11" t="s">
        <v>433</v>
      </c>
      <c r="B11" s="1" t="s">
        <v>154</v>
      </c>
      <c r="C11" t="s">
        <v>154</v>
      </c>
      <c r="D11" t="s">
        <v>187</v>
      </c>
      <c r="E11" s="51">
        <v>610.15279999999996</v>
      </c>
      <c r="F11" s="51">
        <v>398.27370000000002</v>
      </c>
      <c r="G11" s="51">
        <v>428.59159269999998</v>
      </c>
      <c r="H11" s="51">
        <v>648.36500000000001</v>
      </c>
      <c r="I11" s="51">
        <v>706.35080000000005</v>
      </c>
      <c r="J11" s="51">
        <v>560.19650000000001</v>
      </c>
      <c r="K11" s="51">
        <v>187.29599999999999</v>
      </c>
      <c r="L11" s="51">
        <v>314.38843500000002</v>
      </c>
      <c r="M11" s="51">
        <v>708.19137499999999</v>
      </c>
      <c r="N11" s="51">
        <v>751.22363010000004</v>
      </c>
      <c r="O11" s="51">
        <v>2612.9015862000001</v>
      </c>
      <c r="P11" s="51">
        <v>965.39230699999996</v>
      </c>
      <c r="Q11" s="32">
        <v>31335.8</v>
      </c>
      <c r="R11" s="32">
        <v>15047.65</v>
      </c>
      <c r="S11" s="32">
        <v>13317.43</v>
      </c>
      <c r="T11" s="32">
        <v>14823.24</v>
      </c>
      <c r="U11" s="32">
        <v>23131.91</v>
      </c>
      <c r="V11" s="32">
        <v>14080.54</v>
      </c>
      <c r="W11" s="32">
        <v>4764.59</v>
      </c>
      <c r="X11" s="32">
        <v>10342.969999999999</v>
      </c>
      <c r="Y11" s="32">
        <v>27854.73</v>
      </c>
      <c r="Z11" s="32">
        <v>20373.98</v>
      </c>
      <c r="AA11" s="32">
        <v>104832.75</v>
      </c>
      <c r="AB11" s="32">
        <v>32830.870000000003</v>
      </c>
      <c r="AC11" s="2">
        <v>1.52</v>
      </c>
      <c r="AD11" s="2">
        <v>1.52</v>
      </c>
      <c r="AE11" s="2">
        <v>1.52</v>
      </c>
      <c r="AF11" s="2">
        <v>1.52</v>
      </c>
      <c r="AG11" s="2">
        <v>1.52</v>
      </c>
      <c r="AH11" s="2">
        <v>1.52</v>
      </c>
      <c r="AI11" s="2">
        <v>1.52</v>
      </c>
      <c r="AJ11" s="2">
        <v>1.52</v>
      </c>
      <c r="AK11" s="2">
        <v>1.82</v>
      </c>
      <c r="AL11" s="2">
        <v>1.82</v>
      </c>
      <c r="AM11" s="2">
        <v>1.82</v>
      </c>
      <c r="AN11" s="2">
        <v>1.82</v>
      </c>
      <c r="AO11" s="33">
        <v>476.3</v>
      </c>
      <c r="AP11" s="33">
        <v>228.72</v>
      </c>
      <c r="AQ11" s="33">
        <v>202.42</v>
      </c>
      <c r="AR11" s="33">
        <v>225.31</v>
      </c>
      <c r="AS11" s="33">
        <v>351.61</v>
      </c>
      <c r="AT11" s="33">
        <v>214.02</v>
      </c>
      <c r="AU11" s="33">
        <v>72.42</v>
      </c>
      <c r="AV11" s="33">
        <v>157.21</v>
      </c>
      <c r="AW11" s="33">
        <v>506.96</v>
      </c>
      <c r="AX11" s="33">
        <v>370.81</v>
      </c>
      <c r="AY11" s="33">
        <v>1907.96</v>
      </c>
      <c r="AZ11" s="33">
        <v>597.52</v>
      </c>
      <c r="BA11" s="31">
        <f t="shared" si="39"/>
        <v>-9.4</v>
      </c>
      <c r="BB11" s="31">
        <f t="shared" si="40"/>
        <v>-4.51</v>
      </c>
      <c r="BC11" s="31">
        <f t="shared" si="41"/>
        <v>-4</v>
      </c>
      <c r="BD11" s="31">
        <f t="shared" si="42"/>
        <v>-5.93</v>
      </c>
      <c r="BE11" s="31">
        <f t="shared" si="43"/>
        <v>-9.25</v>
      </c>
      <c r="BF11" s="31">
        <f t="shared" si="44"/>
        <v>-5.63</v>
      </c>
      <c r="BG11" s="31">
        <f t="shared" si="45"/>
        <v>0</v>
      </c>
      <c r="BH11" s="31">
        <f t="shared" si="46"/>
        <v>0</v>
      </c>
      <c r="BI11" s="31">
        <f t="shared" si="47"/>
        <v>0</v>
      </c>
      <c r="BJ11" s="31">
        <f t="shared" si="48"/>
        <v>-24.45</v>
      </c>
      <c r="BK11" s="31">
        <f t="shared" si="49"/>
        <v>-125.8</v>
      </c>
      <c r="BL11" s="31">
        <f t="shared" si="50"/>
        <v>-39.4</v>
      </c>
      <c r="BM11" s="6">
        <v>8.2400000000000001E-2</v>
      </c>
      <c r="BN11" s="6">
        <v>8.2400000000000001E-2</v>
      </c>
      <c r="BO11" s="6">
        <v>8.2400000000000001E-2</v>
      </c>
      <c r="BP11" s="6">
        <v>8.2400000000000001E-2</v>
      </c>
      <c r="BQ11" s="6">
        <v>8.2400000000000001E-2</v>
      </c>
      <c r="BR11" s="6">
        <v>8.2400000000000001E-2</v>
      </c>
      <c r="BS11" s="6">
        <v>8.2400000000000001E-2</v>
      </c>
      <c r="BT11" s="6">
        <v>8.2400000000000001E-2</v>
      </c>
      <c r="BU11" s="6">
        <v>8.2400000000000001E-2</v>
      </c>
      <c r="BV11" s="6">
        <v>8.2400000000000001E-2</v>
      </c>
      <c r="BW11" s="6">
        <v>8.2400000000000001E-2</v>
      </c>
      <c r="BX11" s="6">
        <v>8.2400000000000001E-2</v>
      </c>
      <c r="BY11" s="31">
        <v>2582.0700000000002</v>
      </c>
      <c r="BZ11" s="31">
        <v>1239.93</v>
      </c>
      <c r="CA11" s="31">
        <v>1097.3599999999999</v>
      </c>
      <c r="CB11" s="31">
        <v>1221.43</v>
      </c>
      <c r="CC11" s="31">
        <v>1906.07</v>
      </c>
      <c r="CD11" s="31">
        <v>1160.24</v>
      </c>
      <c r="CE11" s="31">
        <v>392.6</v>
      </c>
      <c r="CF11" s="31">
        <v>852.26</v>
      </c>
      <c r="CG11" s="31">
        <v>2295.23</v>
      </c>
      <c r="CH11" s="31">
        <v>1678.82</v>
      </c>
      <c r="CI11" s="31">
        <v>8638.2199999999993</v>
      </c>
      <c r="CJ11" s="31">
        <v>2705.26</v>
      </c>
      <c r="CK11" s="32">
        <f t="shared" si="51"/>
        <v>75.209999999999994</v>
      </c>
      <c r="CL11" s="32">
        <f t="shared" si="52"/>
        <v>36.11</v>
      </c>
      <c r="CM11" s="32">
        <f t="shared" si="53"/>
        <v>31.96</v>
      </c>
      <c r="CN11" s="32">
        <f t="shared" si="54"/>
        <v>35.58</v>
      </c>
      <c r="CO11" s="32">
        <f t="shared" si="55"/>
        <v>55.52</v>
      </c>
      <c r="CP11" s="32">
        <f t="shared" si="56"/>
        <v>33.79</v>
      </c>
      <c r="CQ11" s="32">
        <f t="shared" si="57"/>
        <v>11.44</v>
      </c>
      <c r="CR11" s="32">
        <f t="shared" si="58"/>
        <v>24.82</v>
      </c>
      <c r="CS11" s="32">
        <f t="shared" si="59"/>
        <v>66.849999999999994</v>
      </c>
      <c r="CT11" s="32">
        <f t="shared" si="60"/>
        <v>48.9</v>
      </c>
      <c r="CU11" s="32">
        <f t="shared" si="61"/>
        <v>251.6</v>
      </c>
      <c r="CV11" s="32">
        <f t="shared" si="62"/>
        <v>78.790000000000006</v>
      </c>
      <c r="CW11" s="31">
        <f t="shared" si="99"/>
        <v>2190.38</v>
      </c>
      <c r="CX11" s="31">
        <f t="shared" si="100"/>
        <v>1051.83</v>
      </c>
      <c r="CY11" s="31">
        <f t="shared" si="101"/>
        <v>930.9</v>
      </c>
      <c r="CZ11" s="31">
        <f t="shared" si="102"/>
        <v>1037.6300000000001</v>
      </c>
      <c r="DA11" s="31">
        <f t="shared" si="103"/>
        <v>1619.23</v>
      </c>
      <c r="DB11" s="31">
        <f t="shared" si="104"/>
        <v>985.64</v>
      </c>
      <c r="DC11" s="31">
        <f t="shared" si="105"/>
        <v>331.62</v>
      </c>
      <c r="DD11" s="31">
        <f t="shared" si="106"/>
        <v>719.87</v>
      </c>
      <c r="DE11" s="31">
        <f t="shared" si="107"/>
        <v>1855.12</v>
      </c>
      <c r="DF11" s="31">
        <f t="shared" si="108"/>
        <v>1381.3600000000001</v>
      </c>
      <c r="DG11" s="31">
        <f t="shared" si="109"/>
        <v>7107.66</v>
      </c>
      <c r="DH11" s="31">
        <f t="shared" si="110"/>
        <v>2225.9300000000003</v>
      </c>
      <c r="DI11" s="32">
        <f t="shared" si="63"/>
        <v>109.52</v>
      </c>
      <c r="DJ11" s="32">
        <f t="shared" si="64"/>
        <v>52.59</v>
      </c>
      <c r="DK11" s="32">
        <f t="shared" si="65"/>
        <v>46.55</v>
      </c>
      <c r="DL11" s="32">
        <f t="shared" si="66"/>
        <v>51.88</v>
      </c>
      <c r="DM11" s="32">
        <f t="shared" si="67"/>
        <v>80.959999999999994</v>
      </c>
      <c r="DN11" s="32">
        <f t="shared" si="68"/>
        <v>49.28</v>
      </c>
      <c r="DO11" s="32">
        <f t="shared" si="69"/>
        <v>16.579999999999998</v>
      </c>
      <c r="DP11" s="32">
        <f t="shared" si="70"/>
        <v>35.99</v>
      </c>
      <c r="DQ11" s="32">
        <f t="shared" si="71"/>
        <v>92.76</v>
      </c>
      <c r="DR11" s="32">
        <f t="shared" si="72"/>
        <v>69.069999999999993</v>
      </c>
      <c r="DS11" s="32">
        <f t="shared" si="73"/>
        <v>355.38</v>
      </c>
      <c r="DT11" s="32">
        <f t="shared" si="74"/>
        <v>111.3</v>
      </c>
      <c r="DU11" s="31">
        <f t="shared" si="75"/>
        <v>705.68</v>
      </c>
      <c r="DV11" s="31">
        <f t="shared" si="76"/>
        <v>336.41</v>
      </c>
      <c r="DW11" s="31">
        <f t="shared" si="77"/>
        <v>295.77</v>
      </c>
      <c r="DX11" s="31">
        <f t="shared" si="78"/>
        <v>327.7</v>
      </c>
      <c r="DY11" s="31">
        <f t="shared" si="79"/>
        <v>508.71</v>
      </c>
      <c r="DZ11" s="31">
        <f t="shared" si="80"/>
        <v>307.98</v>
      </c>
      <c r="EA11" s="31">
        <f t="shared" si="81"/>
        <v>103.08</v>
      </c>
      <c r="EB11" s="31">
        <f t="shared" si="82"/>
        <v>222.53</v>
      </c>
      <c r="EC11" s="31">
        <f t="shared" si="83"/>
        <v>570.32000000000005</v>
      </c>
      <c r="ED11" s="31">
        <f t="shared" si="84"/>
        <v>422.4</v>
      </c>
      <c r="EE11" s="31">
        <f t="shared" si="85"/>
        <v>2161.35</v>
      </c>
      <c r="EF11" s="31">
        <f t="shared" si="86"/>
        <v>673.22</v>
      </c>
      <c r="EG11" s="32">
        <f t="shared" si="87"/>
        <v>3005.58</v>
      </c>
      <c r="EH11" s="32">
        <f t="shared" si="88"/>
        <v>1440.83</v>
      </c>
      <c r="EI11" s="32">
        <f t="shared" si="89"/>
        <v>1273.2199999999998</v>
      </c>
      <c r="EJ11" s="32">
        <f t="shared" si="90"/>
        <v>1417.2100000000003</v>
      </c>
      <c r="EK11" s="32">
        <f t="shared" si="91"/>
        <v>2208.9</v>
      </c>
      <c r="EL11" s="32">
        <f t="shared" si="92"/>
        <v>1342.9</v>
      </c>
      <c r="EM11" s="32">
        <f t="shared" si="93"/>
        <v>451.28</v>
      </c>
      <c r="EN11" s="32">
        <f t="shared" si="94"/>
        <v>978.39</v>
      </c>
      <c r="EO11" s="32">
        <f t="shared" si="95"/>
        <v>2518.1999999999998</v>
      </c>
      <c r="EP11" s="32">
        <f t="shared" si="96"/>
        <v>1872.83</v>
      </c>
      <c r="EQ11" s="32">
        <f t="shared" si="97"/>
        <v>9624.39</v>
      </c>
      <c r="ER11" s="32">
        <f t="shared" si="98"/>
        <v>3010.4500000000007</v>
      </c>
    </row>
    <row r="12" spans="1:148">
      <c r="A12" t="s">
        <v>433</v>
      </c>
      <c r="B12" s="1" t="s">
        <v>198</v>
      </c>
      <c r="C12" t="s">
        <v>198</v>
      </c>
      <c r="D12" t="s">
        <v>534</v>
      </c>
      <c r="M12" s="51">
        <v>866.19542630000001</v>
      </c>
      <c r="N12" s="51">
        <v>464.71245620000002</v>
      </c>
      <c r="O12" s="51">
        <v>1375.5771158</v>
      </c>
      <c r="P12" s="51">
        <v>1485.1282624</v>
      </c>
      <c r="Q12" s="32"/>
      <c r="R12" s="32"/>
      <c r="S12" s="32"/>
      <c r="T12" s="32"/>
      <c r="U12" s="32"/>
      <c r="V12" s="32"/>
      <c r="W12" s="32"/>
      <c r="X12" s="32"/>
      <c r="Y12" s="32">
        <v>216482.83</v>
      </c>
      <c r="Z12" s="32">
        <v>16041.57</v>
      </c>
      <c r="AA12" s="32">
        <v>89388.67</v>
      </c>
      <c r="AB12" s="32">
        <v>89863.81</v>
      </c>
      <c r="AK12" s="2">
        <v>2.44</v>
      </c>
      <c r="AL12" s="2">
        <v>2.44</v>
      </c>
      <c r="AM12" s="2">
        <v>2.44</v>
      </c>
      <c r="AN12" s="2">
        <v>2.44</v>
      </c>
      <c r="AO12" s="33"/>
      <c r="AP12" s="33"/>
      <c r="AQ12" s="33"/>
      <c r="AR12" s="33"/>
      <c r="AS12" s="33"/>
      <c r="AT12" s="33"/>
      <c r="AU12" s="33"/>
      <c r="AV12" s="33"/>
      <c r="AW12" s="33">
        <v>5282.18</v>
      </c>
      <c r="AX12" s="33">
        <v>391.41</v>
      </c>
      <c r="AY12" s="33">
        <v>2181.08</v>
      </c>
      <c r="AZ12" s="33">
        <v>2192.6799999999998</v>
      </c>
      <c r="BA12" s="31">
        <f t="shared" si="39"/>
        <v>0</v>
      </c>
      <c r="BB12" s="31">
        <f t="shared" si="40"/>
        <v>0</v>
      </c>
      <c r="BC12" s="31">
        <f t="shared" si="41"/>
        <v>0</v>
      </c>
      <c r="BD12" s="31">
        <f t="shared" si="42"/>
        <v>0</v>
      </c>
      <c r="BE12" s="31">
        <f t="shared" si="43"/>
        <v>0</v>
      </c>
      <c r="BF12" s="31">
        <f t="shared" si="44"/>
        <v>0</v>
      </c>
      <c r="BG12" s="31">
        <f t="shared" si="45"/>
        <v>0</v>
      </c>
      <c r="BH12" s="31">
        <f t="shared" si="46"/>
        <v>0</v>
      </c>
      <c r="BI12" s="31">
        <f t="shared" si="47"/>
        <v>0</v>
      </c>
      <c r="BJ12" s="31">
        <f t="shared" si="48"/>
        <v>-19.25</v>
      </c>
      <c r="BK12" s="31">
        <f t="shared" si="49"/>
        <v>-107.27</v>
      </c>
      <c r="BL12" s="31">
        <f t="shared" si="50"/>
        <v>-107.84</v>
      </c>
      <c r="BM12" s="6">
        <v>2.2800000000000001E-2</v>
      </c>
      <c r="BN12" s="6">
        <v>2.2800000000000001E-2</v>
      </c>
      <c r="BO12" s="6">
        <v>2.2800000000000001E-2</v>
      </c>
      <c r="BP12" s="6">
        <v>2.2800000000000001E-2</v>
      </c>
      <c r="BQ12" s="6">
        <v>2.2800000000000001E-2</v>
      </c>
      <c r="BR12" s="6">
        <v>2.2800000000000001E-2</v>
      </c>
      <c r="BS12" s="6">
        <v>2.2800000000000001E-2</v>
      </c>
      <c r="BT12" s="6">
        <v>2.2800000000000001E-2</v>
      </c>
      <c r="BU12" s="6">
        <v>2.2800000000000001E-2</v>
      </c>
      <c r="BV12" s="6">
        <v>2.2800000000000001E-2</v>
      </c>
      <c r="BW12" s="6">
        <v>2.2800000000000001E-2</v>
      </c>
      <c r="BX12" s="6">
        <v>2.2800000000000001E-2</v>
      </c>
      <c r="BY12" s="31">
        <v>0</v>
      </c>
      <c r="BZ12" s="31">
        <v>0</v>
      </c>
      <c r="CA12" s="31">
        <v>0</v>
      </c>
      <c r="CB12" s="31">
        <v>0</v>
      </c>
      <c r="CC12" s="31">
        <v>0</v>
      </c>
      <c r="CD12" s="31">
        <v>0</v>
      </c>
      <c r="CE12" s="31">
        <v>0</v>
      </c>
      <c r="CF12" s="31">
        <v>0</v>
      </c>
      <c r="CG12" s="31">
        <v>4935.8100000000004</v>
      </c>
      <c r="CH12" s="31">
        <v>365.75</v>
      </c>
      <c r="CI12" s="31">
        <v>2038.06</v>
      </c>
      <c r="CJ12" s="31">
        <v>2048.89</v>
      </c>
      <c r="CK12" s="32">
        <f t="shared" si="51"/>
        <v>0</v>
      </c>
      <c r="CL12" s="32">
        <f t="shared" si="52"/>
        <v>0</v>
      </c>
      <c r="CM12" s="32">
        <f t="shared" si="53"/>
        <v>0</v>
      </c>
      <c r="CN12" s="32">
        <f t="shared" si="54"/>
        <v>0</v>
      </c>
      <c r="CO12" s="32">
        <f t="shared" si="55"/>
        <v>0</v>
      </c>
      <c r="CP12" s="32">
        <f t="shared" si="56"/>
        <v>0</v>
      </c>
      <c r="CQ12" s="32">
        <f t="shared" si="57"/>
        <v>0</v>
      </c>
      <c r="CR12" s="32">
        <f t="shared" si="58"/>
        <v>0</v>
      </c>
      <c r="CS12" s="32">
        <f t="shared" si="59"/>
        <v>519.55999999999995</v>
      </c>
      <c r="CT12" s="32">
        <f t="shared" si="60"/>
        <v>38.5</v>
      </c>
      <c r="CU12" s="32">
        <f t="shared" si="61"/>
        <v>214.53</v>
      </c>
      <c r="CV12" s="32">
        <f t="shared" si="62"/>
        <v>215.67</v>
      </c>
      <c r="CW12" s="31">
        <f t="shared" si="99"/>
        <v>0</v>
      </c>
      <c r="CX12" s="31">
        <f t="shared" si="100"/>
        <v>0</v>
      </c>
      <c r="CY12" s="31">
        <f t="shared" si="101"/>
        <v>0</v>
      </c>
      <c r="CZ12" s="31">
        <f t="shared" si="102"/>
        <v>0</v>
      </c>
      <c r="DA12" s="31">
        <f t="shared" si="103"/>
        <v>0</v>
      </c>
      <c r="DB12" s="31">
        <f t="shared" si="104"/>
        <v>0</v>
      </c>
      <c r="DC12" s="31">
        <f t="shared" si="105"/>
        <v>0</v>
      </c>
      <c r="DD12" s="31">
        <f t="shared" si="106"/>
        <v>0</v>
      </c>
      <c r="DE12" s="31">
        <f t="shared" si="107"/>
        <v>173.19000000000051</v>
      </c>
      <c r="DF12" s="31">
        <f t="shared" si="108"/>
        <v>32.089999999999975</v>
      </c>
      <c r="DG12" s="31">
        <f t="shared" si="109"/>
        <v>178.7800000000002</v>
      </c>
      <c r="DH12" s="31">
        <f t="shared" si="110"/>
        <v>179.72000000000011</v>
      </c>
      <c r="DI12" s="32">
        <f t="shared" si="63"/>
        <v>0</v>
      </c>
      <c r="DJ12" s="32">
        <f t="shared" si="64"/>
        <v>0</v>
      </c>
      <c r="DK12" s="32">
        <f t="shared" si="65"/>
        <v>0</v>
      </c>
      <c r="DL12" s="32">
        <f t="shared" si="66"/>
        <v>0</v>
      </c>
      <c r="DM12" s="32">
        <f t="shared" si="67"/>
        <v>0</v>
      </c>
      <c r="DN12" s="32">
        <f t="shared" si="68"/>
        <v>0</v>
      </c>
      <c r="DO12" s="32">
        <f t="shared" si="69"/>
        <v>0</v>
      </c>
      <c r="DP12" s="32">
        <f t="shared" si="70"/>
        <v>0</v>
      </c>
      <c r="DQ12" s="32">
        <f t="shared" si="71"/>
        <v>8.66</v>
      </c>
      <c r="DR12" s="32">
        <f t="shared" si="72"/>
        <v>1.6</v>
      </c>
      <c r="DS12" s="32">
        <f t="shared" si="73"/>
        <v>8.94</v>
      </c>
      <c r="DT12" s="32">
        <f t="shared" si="74"/>
        <v>8.99</v>
      </c>
      <c r="DU12" s="31">
        <f t="shared" si="75"/>
        <v>0</v>
      </c>
      <c r="DV12" s="31">
        <f t="shared" si="76"/>
        <v>0</v>
      </c>
      <c r="DW12" s="31">
        <f t="shared" si="77"/>
        <v>0</v>
      </c>
      <c r="DX12" s="31">
        <f t="shared" si="78"/>
        <v>0</v>
      </c>
      <c r="DY12" s="31">
        <f t="shared" si="79"/>
        <v>0</v>
      </c>
      <c r="DZ12" s="31">
        <f t="shared" si="80"/>
        <v>0</v>
      </c>
      <c r="EA12" s="31">
        <f t="shared" si="81"/>
        <v>0</v>
      </c>
      <c r="EB12" s="31">
        <f t="shared" si="82"/>
        <v>0</v>
      </c>
      <c r="EC12" s="31">
        <f t="shared" si="83"/>
        <v>53.24</v>
      </c>
      <c r="ED12" s="31">
        <f t="shared" si="84"/>
        <v>9.81</v>
      </c>
      <c r="EE12" s="31">
        <f t="shared" si="85"/>
        <v>54.36</v>
      </c>
      <c r="EF12" s="31">
        <f t="shared" si="86"/>
        <v>54.36</v>
      </c>
      <c r="EG12" s="32">
        <f t="shared" si="87"/>
        <v>0</v>
      </c>
      <c r="EH12" s="32">
        <f t="shared" si="88"/>
        <v>0</v>
      </c>
      <c r="EI12" s="32">
        <f t="shared" si="89"/>
        <v>0</v>
      </c>
      <c r="EJ12" s="32">
        <f t="shared" si="90"/>
        <v>0</v>
      </c>
      <c r="EK12" s="32">
        <f t="shared" si="91"/>
        <v>0</v>
      </c>
      <c r="EL12" s="32">
        <f t="shared" si="92"/>
        <v>0</v>
      </c>
      <c r="EM12" s="32">
        <f t="shared" si="93"/>
        <v>0</v>
      </c>
      <c r="EN12" s="32">
        <f t="shared" si="94"/>
        <v>0</v>
      </c>
      <c r="EO12" s="32">
        <f t="shared" si="95"/>
        <v>235.09000000000052</v>
      </c>
      <c r="EP12" s="32">
        <f t="shared" si="96"/>
        <v>43.499999999999979</v>
      </c>
      <c r="EQ12" s="32">
        <f t="shared" si="97"/>
        <v>242.08000000000021</v>
      </c>
      <c r="ER12" s="32">
        <f t="shared" si="98"/>
        <v>243.07000000000011</v>
      </c>
    </row>
    <row r="13" spans="1:148">
      <c r="A13" t="s">
        <v>433</v>
      </c>
      <c r="B13" s="1" t="s">
        <v>189</v>
      </c>
      <c r="C13" t="s">
        <v>189</v>
      </c>
      <c r="D13" t="s">
        <v>190</v>
      </c>
      <c r="E13" s="51">
        <v>1.5996999999999999</v>
      </c>
      <c r="F13" s="51">
        <v>0.23130000000000001</v>
      </c>
      <c r="G13" s="51">
        <v>0</v>
      </c>
      <c r="H13" s="51">
        <v>35.727899999999998</v>
      </c>
      <c r="I13" s="51">
        <v>129.38159999999999</v>
      </c>
      <c r="J13" s="51">
        <v>1.0063</v>
      </c>
      <c r="K13" s="51">
        <v>6.7046999999999999</v>
      </c>
      <c r="L13" s="51">
        <v>3.35</v>
      </c>
      <c r="M13" s="51">
        <v>0.83899999999999997</v>
      </c>
      <c r="N13" s="51">
        <v>13.840249999999999</v>
      </c>
      <c r="O13" s="51">
        <v>0</v>
      </c>
      <c r="P13" s="51">
        <v>0</v>
      </c>
      <c r="Q13" s="32">
        <v>52.9</v>
      </c>
      <c r="R13" s="32">
        <v>7.2</v>
      </c>
      <c r="S13" s="32">
        <v>0</v>
      </c>
      <c r="T13" s="32">
        <v>1367.99</v>
      </c>
      <c r="U13" s="32">
        <v>4695.78</v>
      </c>
      <c r="V13" s="32">
        <v>7.9</v>
      </c>
      <c r="W13" s="32">
        <v>279.67</v>
      </c>
      <c r="X13" s="32">
        <v>302.2</v>
      </c>
      <c r="Y13" s="32">
        <v>123.14</v>
      </c>
      <c r="Z13" s="32">
        <v>635.07000000000005</v>
      </c>
      <c r="AA13" s="32">
        <v>0</v>
      </c>
      <c r="AB13" s="32">
        <v>0</v>
      </c>
      <c r="AC13" s="2">
        <v>2.3199999999999998</v>
      </c>
      <c r="AD13" s="2">
        <v>2.3199999999999998</v>
      </c>
      <c r="AE13" s="2">
        <v>2.3199999999999998</v>
      </c>
      <c r="AF13" s="2">
        <v>2.3199999999999998</v>
      </c>
      <c r="AG13" s="2">
        <v>2.3199999999999998</v>
      </c>
      <c r="AH13" s="2">
        <v>2.3199999999999998</v>
      </c>
      <c r="AI13" s="2">
        <v>2.3199999999999998</v>
      </c>
      <c r="AJ13" s="2">
        <v>2.3199999999999998</v>
      </c>
      <c r="AK13" s="2">
        <v>2.3199999999999998</v>
      </c>
      <c r="AL13" s="2">
        <v>2.3199999999999998</v>
      </c>
      <c r="AM13" s="2">
        <v>2.3199999999999998</v>
      </c>
      <c r="AN13" s="2">
        <v>2.3199999999999998</v>
      </c>
      <c r="AO13" s="33">
        <v>1.23</v>
      </c>
      <c r="AP13" s="33">
        <v>0.17</v>
      </c>
      <c r="AQ13" s="33">
        <v>0</v>
      </c>
      <c r="AR13" s="33">
        <v>31.74</v>
      </c>
      <c r="AS13" s="33">
        <v>108.94</v>
      </c>
      <c r="AT13" s="33">
        <v>0.18</v>
      </c>
      <c r="AU13" s="33">
        <v>6.49</v>
      </c>
      <c r="AV13" s="33">
        <v>7.01</v>
      </c>
      <c r="AW13" s="33">
        <v>2.86</v>
      </c>
      <c r="AX13" s="33">
        <v>14.73</v>
      </c>
      <c r="AY13" s="33">
        <v>0</v>
      </c>
      <c r="AZ13" s="33">
        <v>0</v>
      </c>
      <c r="BA13" s="31">
        <f t="shared" si="39"/>
        <v>-0.02</v>
      </c>
      <c r="BB13" s="31">
        <f t="shared" si="40"/>
        <v>0</v>
      </c>
      <c r="BC13" s="31">
        <f t="shared" si="41"/>
        <v>0</v>
      </c>
      <c r="BD13" s="31">
        <f t="shared" si="42"/>
        <v>-0.55000000000000004</v>
      </c>
      <c r="BE13" s="31">
        <f t="shared" si="43"/>
        <v>-1.88</v>
      </c>
      <c r="BF13" s="31">
        <f t="shared" si="44"/>
        <v>0</v>
      </c>
      <c r="BG13" s="31">
        <f t="shared" si="45"/>
        <v>0</v>
      </c>
      <c r="BH13" s="31">
        <f t="shared" si="46"/>
        <v>0</v>
      </c>
      <c r="BI13" s="31">
        <f t="shared" si="47"/>
        <v>0</v>
      </c>
      <c r="BJ13" s="31">
        <f t="shared" si="48"/>
        <v>-0.76</v>
      </c>
      <c r="BK13" s="31">
        <f t="shared" si="49"/>
        <v>0</v>
      </c>
      <c r="BL13" s="31">
        <f t="shared" si="50"/>
        <v>0</v>
      </c>
      <c r="BM13" s="6">
        <v>6.4899999999999999E-2</v>
      </c>
      <c r="BN13" s="6">
        <v>6.4899999999999999E-2</v>
      </c>
      <c r="BO13" s="6">
        <v>6.4899999999999999E-2</v>
      </c>
      <c r="BP13" s="6">
        <v>6.4899999999999999E-2</v>
      </c>
      <c r="BQ13" s="6">
        <v>6.4899999999999999E-2</v>
      </c>
      <c r="BR13" s="6">
        <v>6.4899999999999999E-2</v>
      </c>
      <c r="BS13" s="6">
        <v>6.4899999999999999E-2</v>
      </c>
      <c r="BT13" s="6">
        <v>6.4899999999999999E-2</v>
      </c>
      <c r="BU13" s="6">
        <v>6.4899999999999999E-2</v>
      </c>
      <c r="BV13" s="6">
        <v>6.4899999999999999E-2</v>
      </c>
      <c r="BW13" s="6">
        <v>6.4899999999999999E-2</v>
      </c>
      <c r="BX13" s="6">
        <v>6.4899999999999999E-2</v>
      </c>
      <c r="BY13" s="31">
        <v>3.43</v>
      </c>
      <c r="BZ13" s="31">
        <v>0.47</v>
      </c>
      <c r="CA13" s="31">
        <v>0</v>
      </c>
      <c r="CB13" s="31">
        <v>88.78</v>
      </c>
      <c r="CC13" s="31">
        <v>304.76</v>
      </c>
      <c r="CD13" s="31">
        <v>0.51</v>
      </c>
      <c r="CE13" s="31">
        <v>18.149999999999999</v>
      </c>
      <c r="CF13" s="31">
        <v>19.61</v>
      </c>
      <c r="CG13" s="31">
        <v>7.99</v>
      </c>
      <c r="CH13" s="31">
        <v>41.22</v>
      </c>
      <c r="CI13" s="31">
        <v>0</v>
      </c>
      <c r="CJ13" s="31">
        <v>0</v>
      </c>
      <c r="CK13" s="32">
        <f t="shared" si="51"/>
        <v>0.13</v>
      </c>
      <c r="CL13" s="32">
        <f t="shared" si="52"/>
        <v>0.02</v>
      </c>
      <c r="CM13" s="32">
        <f t="shared" si="53"/>
        <v>0</v>
      </c>
      <c r="CN13" s="32">
        <f t="shared" si="54"/>
        <v>3.28</v>
      </c>
      <c r="CO13" s="32">
        <f t="shared" si="55"/>
        <v>11.27</v>
      </c>
      <c r="CP13" s="32">
        <f t="shared" si="56"/>
        <v>0.02</v>
      </c>
      <c r="CQ13" s="32">
        <f t="shared" si="57"/>
        <v>0.67</v>
      </c>
      <c r="CR13" s="32">
        <f t="shared" si="58"/>
        <v>0.73</v>
      </c>
      <c r="CS13" s="32">
        <f t="shared" si="59"/>
        <v>0.3</v>
      </c>
      <c r="CT13" s="32">
        <f t="shared" si="60"/>
        <v>1.52</v>
      </c>
      <c r="CU13" s="32">
        <f t="shared" si="61"/>
        <v>0</v>
      </c>
      <c r="CV13" s="32">
        <f t="shared" si="62"/>
        <v>0</v>
      </c>
      <c r="CW13" s="31">
        <f t="shared" si="99"/>
        <v>2.35</v>
      </c>
      <c r="CX13" s="31">
        <f t="shared" si="100"/>
        <v>0.31999999999999995</v>
      </c>
      <c r="CY13" s="31">
        <f t="shared" si="101"/>
        <v>0</v>
      </c>
      <c r="CZ13" s="31">
        <f t="shared" si="102"/>
        <v>60.870000000000005</v>
      </c>
      <c r="DA13" s="31">
        <f t="shared" si="103"/>
        <v>208.96999999999997</v>
      </c>
      <c r="DB13" s="31">
        <f t="shared" si="104"/>
        <v>0.35000000000000003</v>
      </c>
      <c r="DC13" s="31">
        <f t="shared" si="105"/>
        <v>12.33</v>
      </c>
      <c r="DD13" s="31">
        <f t="shared" si="106"/>
        <v>13.33</v>
      </c>
      <c r="DE13" s="31">
        <f t="shared" si="107"/>
        <v>5.4300000000000015</v>
      </c>
      <c r="DF13" s="31">
        <f t="shared" si="108"/>
        <v>28.770000000000003</v>
      </c>
      <c r="DG13" s="31">
        <f t="shared" si="109"/>
        <v>0</v>
      </c>
      <c r="DH13" s="31">
        <f t="shared" si="110"/>
        <v>0</v>
      </c>
      <c r="DI13" s="32">
        <f t="shared" si="63"/>
        <v>0.12</v>
      </c>
      <c r="DJ13" s="32">
        <f t="shared" si="64"/>
        <v>0.02</v>
      </c>
      <c r="DK13" s="32">
        <f t="shared" si="65"/>
        <v>0</v>
      </c>
      <c r="DL13" s="32">
        <f t="shared" si="66"/>
        <v>3.04</v>
      </c>
      <c r="DM13" s="32">
        <f t="shared" si="67"/>
        <v>10.45</v>
      </c>
      <c r="DN13" s="32">
        <f t="shared" si="68"/>
        <v>0.02</v>
      </c>
      <c r="DO13" s="32">
        <f t="shared" si="69"/>
        <v>0.62</v>
      </c>
      <c r="DP13" s="32">
        <f t="shared" si="70"/>
        <v>0.67</v>
      </c>
      <c r="DQ13" s="32">
        <f t="shared" si="71"/>
        <v>0.27</v>
      </c>
      <c r="DR13" s="32">
        <f t="shared" si="72"/>
        <v>1.44</v>
      </c>
      <c r="DS13" s="32">
        <f t="shared" si="73"/>
        <v>0</v>
      </c>
      <c r="DT13" s="32">
        <f t="shared" si="74"/>
        <v>0</v>
      </c>
      <c r="DU13" s="31">
        <f t="shared" si="75"/>
        <v>0.76</v>
      </c>
      <c r="DV13" s="31">
        <f t="shared" si="76"/>
        <v>0.1</v>
      </c>
      <c r="DW13" s="31">
        <f t="shared" si="77"/>
        <v>0</v>
      </c>
      <c r="DX13" s="31">
        <f t="shared" si="78"/>
        <v>19.22</v>
      </c>
      <c r="DY13" s="31">
        <f t="shared" si="79"/>
        <v>65.650000000000006</v>
      </c>
      <c r="DZ13" s="31">
        <f t="shared" si="80"/>
        <v>0.11</v>
      </c>
      <c r="EA13" s="31">
        <f t="shared" si="81"/>
        <v>3.83</v>
      </c>
      <c r="EB13" s="31">
        <f t="shared" si="82"/>
        <v>4.12</v>
      </c>
      <c r="EC13" s="31">
        <f t="shared" si="83"/>
        <v>1.67</v>
      </c>
      <c r="ED13" s="31">
        <f t="shared" si="84"/>
        <v>8.8000000000000007</v>
      </c>
      <c r="EE13" s="31">
        <f t="shared" si="85"/>
        <v>0</v>
      </c>
      <c r="EF13" s="31">
        <f t="shared" si="86"/>
        <v>0</v>
      </c>
      <c r="EG13" s="32">
        <f t="shared" si="87"/>
        <v>3.2300000000000004</v>
      </c>
      <c r="EH13" s="32">
        <f t="shared" si="88"/>
        <v>0.43999999999999995</v>
      </c>
      <c r="EI13" s="32">
        <f t="shared" si="89"/>
        <v>0</v>
      </c>
      <c r="EJ13" s="32">
        <f t="shared" si="90"/>
        <v>83.13</v>
      </c>
      <c r="EK13" s="32">
        <f t="shared" si="91"/>
        <v>285.06999999999994</v>
      </c>
      <c r="EL13" s="32">
        <f t="shared" si="92"/>
        <v>0.48000000000000004</v>
      </c>
      <c r="EM13" s="32">
        <f t="shared" si="93"/>
        <v>16.78</v>
      </c>
      <c r="EN13" s="32">
        <f t="shared" si="94"/>
        <v>18.12</v>
      </c>
      <c r="EO13" s="32">
        <f t="shared" si="95"/>
        <v>7.370000000000001</v>
      </c>
      <c r="EP13" s="32">
        <f t="shared" si="96"/>
        <v>39.010000000000005</v>
      </c>
      <c r="EQ13" s="32">
        <f t="shared" si="97"/>
        <v>0</v>
      </c>
      <c r="ER13" s="32">
        <f t="shared" si="98"/>
        <v>0</v>
      </c>
    </row>
    <row r="14" spans="1:148">
      <c r="A14" t="s">
        <v>433</v>
      </c>
      <c r="B14" s="1" t="s">
        <v>192</v>
      </c>
      <c r="C14" t="s">
        <v>192</v>
      </c>
      <c r="D14" t="s">
        <v>193</v>
      </c>
      <c r="E14" s="51">
        <v>1056.6699000000001</v>
      </c>
      <c r="F14" s="51">
        <v>0</v>
      </c>
      <c r="G14" s="51">
        <v>6717.1384800000005</v>
      </c>
      <c r="H14" s="51">
        <v>5852.6266350000005</v>
      </c>
      <c r="I14" s="51">
        <v>135.57306</v>
      </c>
      <c r="N14" s="51">
        <v>374.047282</v>
      </c>
      <c r="Q14" s="32">
        <v>69735.06</v>
      </c>
      <c r="R14" s="32">
        <v>0</v>
      </c>
      <c r="S14" s="32">
        <v>261224.29000000004</v>
      </c>
      <c r="T14" s="32">
        <v>163865.34</v>
      </c>
      <c r="U14" s="32">
        <v>2932.74</v>
      </c>
      <c r="V14" s="32">
        <v>0</v>
      </c>
      <c r="W14" s="32">
        <v>0</v>
      </c>
      <c r="X14" s="32">
        <v>0</v>
      </c>
      <c r="Y14" s="32">
        <v>0</v>
      </c>
      <c r="Z14" s="32">
        <v>8314.26</v>
      </c>
      <c r="AA14" s="32">
        <v>0</v>
      </c>
      <c r="AB14" s="32">
        <v>0</v>
      </c>
      <c r="AC14" s="2">
        <v>3.66</v>
      </c>
      <c r="AD14" s="2">
        <v>3.66</v>
      </c>
      <c r="AE14" s="2">
        <v>3.66</v>
      </c>
      <c r="AF14" s="2">
        <v>3.66</v>
      </c>
      <c r="AG14" s="2">
        <v>3.66</v>
      </c>
      <c r="AH14" s="2">
        <v>3.66</v>
      </c>
      <c r="AI14" s="2">
        <v>3.66</v>
      </c>
      <c r="AJ14" s="2">
        <v>3.66</v>
      </c>
      <c r="AK14" s="2">
        <v>3.66</v>
      </c>
      <c r="AL14" s="2">
        <v>3.66</v>
      </c>
      <c r="AM14" s="2">
        <v>3.66</v>
      </c>
      <c r="AN14" s="2">
        <v>3.66</v>
      </c>
      <c r="AO14" s="33">
        <v>2552.3000000000002</v>
      </c>
      <c r="AP14" s="33">
        <v>0</v>
      </c>
      <c r="AQ14" s="33">
        <v>9560.7999999999993</v>
      </c>
      <c r="AR14" s="33">
        <v>5997.4800000000005</v>
      </c>
      <c r="AS14" s="33">
        <v>107.33</v>
      </c>
      <c r="AT14" s="33">
        <v>0</v>
      </c>
      <c r="AU14" s="33">
        <v>0</v>
      </c>
      <c r="AV14" s="33">
        <v>0</v>
      </c>
      <c r="AW14" s="33">
        <v>0</v>
      </c>
      <c r="AX14" s="33">
        <v>304.31</v>
      </c>
      <c r="AY14" s="33">
        <v>0</v>
      </c>
      <c r="AZ14" s="33">
        <v>0</v>
      </c>
      <c r="BA14" s="31">
        <f t="shared" si="39"/>
        <v>-20.92</v>
      </c>
      <c r="BB14" s="31">
        <f t="shared" si="40"/>
        <v>0</v>
      </c>
      <c r="BC14" s="31">
        <f t="shared" si="41"/>
        <v>-78.37</v>
      </c>
      <c r="BD14" s="31">
        <f t="shared" si="42"/>
        <v>-65.55</v>
      </c>
      <c r="BE14" s="31">
        <f t="shared" si="43"/>
        <v>-1.17</v>
      </c>
      <c r="BF14" s="31">
        <f t="shared" si="44"/>
        <v>0</v>
      </c>
      <c r="BG14" s="31">
        <f t="shared" si="45"/>
        <v>0</v>
      </c>
      <c r="BH14" s="31">
        <f t="shared" si="46"/>
        <v>0</v>
      </c>
      <c r="BI14" s="31">
        <f t="shared" si="47"/>
        <v>0</v>
      </c>
      <c r="BJ14" s="31">
        <f t="shared" si="48"/>
        <v>-9.98</v>
      </c>
      <c r="BK14" s="31">
        <f t="shared" si="49"/>
        <v>0</v>
      </c>
      <c r="BL14" s="31">
        <f t="shared" si="50"/>
        <v>0</v>
      </c>
      <c r="BM14" s="6">
        <v>0.12</v>
      </c>
      <c r="BN14" s="6">
        <v>0.12</v>
      </c>
      <c r="BO14" s="6">
        <v>0.12</v>
      </c>
      <c r="BP14" s="6">
        <v>0.12</v>
      </c>
      <c r="BQ14" s="6">
        <v>0.12</v>
      </c>
      <c r="BR14" s="6">
        <v>0.12</v>
      </c>
      <c r="BS14" s="6">
        <v>0.12</v>
      </c>
      <c r="BT14" s="6">
        <v>0.12</v>
      </c>
      <c r="BU14" s="6">
        <v>0.12</v>
      </c>
      <c r="BV14" s="6">
        <v>0.12</v>
      </c>
      <c r="BW14" s="6">
        <v>0.12</v>
      </c>
      <c r="BX14" s="6">
        <v>0.12</v>
      </c>
      <c r="BY14" s="31">
        <v>6334.46</v>
      </c>
      <c r="BZ14" s="31">
        <v>0</v>
      </c>
      <c r="CA14" s="31">
        <v>30844.890000000003</v>
      </c>
      <c r="CB14" s="31">
        <v>11939.09</v>
      </c>
      <c r="CC14" s="31">
        <v>107.33</v>
      </c>
      <c r="CD14" s="31">
        <v>0</v>
      </c>
      <c r="CE14" s="31">
        <v>0</v>
      </c>
      <c r="CF14" s="31">
        <v>0</v>
      </c>
      <c r="CG14" s="31">
        <v>0</v>
      </c>
      <c r="CH14" s="31">
        <v>304.31</v>
      </c>
      <c r="CI14" s="31">
        <v>0</v>
      </c>
      <c r="CJ14" s="31">
        <v>0</v>
      </c>
      <c r="CK14" s="32">
        <f t="shared" si="51"/>
        <v>167.36</v>
      </c>
      <c r="CL14" s="32">
        <f t="shared" si="52"/>
        <v>0</v>
      </c>
      <c r="CM14" s="32">
        <f t="shared" si="53"/>
        <v>626.94000000000005</v>
      </c>
      <c r="CN14" s="32">
        <f t="shared" si="54"/>
        <v>393.28</v>
      </c>
      <c r="CO14" s="32">
        <f t="shared" si="55"/>
        <v>7.04</v>
      </c>
      <c r="CP14" s="32">
        <f t="shared" si="56"/>
        <v>0</v>
      </c>
      <c r="CQ14" s="32">
        <f t="shared" si="57"/>
        <v>0</v>
      </c>
      <c r="CR14" s="32">
        <f t="shared" si="58"/>
        <v>0</v>
      </c>
      <c r="CS14" s="32">
        <f t="shared" si="59"/>
        <v>0</v>
      </c>
      <c r="CT14" s="32">
        <f t="shared" si="60"/>
        <v>19.95</v>
      </c>
      <c r="CU14" s="32">
        <f t="shared" si="61"/>
        <v>0</v>
      </c>
      <c r="CV14" s="32">
        <f t="shared" si="62"/>
        <v>0</v>
      </c>
      <c r="CW14" s="31">
        <f t="shared" si="99"/>
        <v>3970.4399999999996</v>
      </c>
      <c r="CX14" s="31">
        <f t="shared" si="100"/>
        <v>0</v>
      </c>
      <c r="CY14" s="31">
        <f t="shared" si="101"/>
        <v>21989.4</v>
      </c>
      <c r="CZ14" s="31">
        <f t="shared" si="102"/>
        <v>6400.4400000000005</v>
      </c>
      <c r="DA14" s="31">
        <f t="shared" si="103"/>
        <v>8.2100000000000062</v>
      </c>
      <c r="DB14" s="31">
        <f t="shared" si="104"/>
        <v>0</v>
      </c>
      <c r="DC14" s="31">
        <f t="shared" si="105"/>
        <v>0</v>
      </c>
      <c r="DD14" s="31">
        <f t="shared" si="106"/>
        <v>0</v>
      </c>
      <c r="DE14" s="31">
        <f t="shared" si="107"/>
        <v>0</v>
      </c>
      <c r="DF14" s="31">
        <f t="shared" si="108"/>
        <v>29.929999999999989</v>
      </c>
      <c r="DG14" s="31">
        <f t="shared" si="109"/>
        <v>0</v>
      </c>
      <c r="DH14" s="31">
        <f t="shared" si="110"/>
        <v>0</v>
      </c>
      <c r="DI14" s="32">
        <f t="shared" si="63"/>
        <v>198.52</v>
      </c>
      <c r="DJ14" s="32">
        <f t="shared" si="64"/>
        <v>0</v>
      </c>
      <c r="DK14" s="32">
        <f t="shared" si="65"/>
        <v>1099.47</v>
      </c>
      <c r="DL14" s="32">
        <f t="shared" si="66"/>
        <v>320.02</v>
      </c>
      <c r="DM14" s="32">
        <f t="shared" si="67"/>
        <v>0.41</v>
      </c>
      <c r="DN14" s="32">
        <f t="shared" si="68"/>
        <v>0</v>
      </c>
      <c r="DO14" s="32">
        <f t="shared" si="69"/>
        <v>0</v>
      </c>
      <c r="DP14" s="32">
        <f t="shared" si="70"/>
        <v>0</v>
      </c>
      <c r="DQ14" s="32">
        <f t="shared" si="71"/>
        <v>0</v>
      </c>
      <c r="DR14" s="32">
        <f t="shared" si="72"/>
        <v>1.5</v>
      </c>
      <c r="DS14" s="32">
        <f t="shared" si="73"/>
        <v>0</v>
      </c>
      <c r="DT14" s="32">
        <f t="shared" si="74"/>
        <v>0</v>
      </c>
      <c r="DU14" s="31">
        <f t="shared" si="75"/>
        <v>1279.1600000000001</v>
      </c>
      <c r="DV14" s="31">
        <f t="shared" si="76"/>
        <v>0</v>
      </c>
      <c r="DW14" s="31">
        <f t="shared" si="77"/>
        <v>6986.58</v>
      </c>
      <c r="DX14" s="31">
        <f t="shared" si="78"/>
        <v>2021.35</v>
      </c>
      <c r="DY14" s="31">
        <f t="shared" si="79"/>
        <v>2.58</v>
      </c>
      <c r="DZ14" s="31">
        <f t="shared" si="80"/>
        <v>0</v>
      </c>
      <c r="EA14" s="31">
        <f t="shared" si="81"/>
        <v>0</v>
      </c>
      <c r="EB14" s="31">
        <f t="shared" si="82"/>
        <v>0</v>
      </c>
      <c r="EC14" s="31">
        <f t="shared" si="83"/>
        <v>0</v>
      </c>
      <c r="ED14" s="31">
        <f t="shared" si="84"/>
        <v>9.15</v>
      </c>
      <c r="EE14" s="31">
        <f t="shared" si="85"/>
        <v>0</v>
      </c>
      <c r="EF14" s="31">
        <f t="shared" si="86"/>
        <v>0</v>
      </c>
      <c r="EG14" s="32">
        <f t="shared" si="87"/>
        <v>5448.12</v>
      </c>
      <c r="EH14" s="32">
        <f t="shared" si="88"/>
        <v>0</v>
      </c>
      <c r="EI14" s="32">
        <f t="shared" si="89"/>
        <v>30075.450000000004</v>
      </c>
      <c r="EJ14" s="32">
        <f t="shared" si="90"/>
        <v>8741.8100000000013</v>
      </c>
      <c r="EK14" s="32">
        <f t="shared" si="91"/>
        <v>11.200000000000006</v>
      </c>
      <c r="EL14" s="32">
        <f t="shared" si="92"/>
        <v>0</v>
      </c>
      <c r="EM14" s="32">
        <f t="shared" si="93"/>
        <v>0</v>
      </c>
      <c r="EN14" s="32">
        <f t="shared" si="94"/>
        <v>0</v>
      </c>
      <c r="EO14" s="32">
        <f t="shared" si="95"/>
        <v>0</v>
      </c>
      <c r="EP14" s="32">
        <f t="shared" si="96"/>
        <v>40.579999999999991</v>
      </c>
      <c r="EQ14" s="32">
        <f t="shared" si="97"/>
        <v>0</v>
      </c>
      <c r="ER14" s="32">
        <f t="shared" si="98"/>
        <v>0</v>
      </c>
    </row>
    <row r="15" spans="1:148">
      <c r="A15" t="s">
        <v>465</v>
      </c>
      <c r="B15" s="1" t="s">
        <v>530</v>
      </c>
      <c r="C15" t="s">
        <v>530</v>
      </c>
      <c r="D15" t="s">
        <v>531</v>
      </c>
      <c r="E15" s="51">
        <v>120.342</v>
      </c>
      <c r="F15" s="51">
        <v>0</v>
      </c>
      <c r="G15" s="51">
        <v>4604.8500000000004</v>
      </c>
      <c r="H15" s="51">
        <v>156.184</v>
      </c>
      <c r="I15" s="51">
        <v>397.11599999999999</v>
      </c>
      <c r="J15" s="51">
        <v>9663.4120000000003</v>
      </c>
      <c r="K15" s="51">
        <v>399.35550000000001</v>
      </c>
      <c r="L15" s="51">
        <v>1054.117</v>
      </c>
      <c r="M15" s="51">
        <v>90.063700000000011</v>
      </c>
      <c r="N15" s="51">
        <v>0</v>
      </c>
      <c r="O15" s="51">
        <v>161.43600000000001</v>
      </c>
      <c r="P15" s="51">
        <v>0</v>
      </c>
      <c r="Q15" s="32">
        <v>6000.95</v>
      </c>
      <c r="R15" s="32">
        <v>0</v>
      </c>
      <c r="S15" s="32">
        <v>248447.51</v>
      </c>
      <c r="T15" s="32">
        <v>4527.3500000000004</v>
      </c>
      <c r="U15" s="32">
        <v>11767.64</v>
      </c>
      <c r="V15" s="32">
        <v>506305.11</v>
      </c>
      <c r="W15" s="32">
        <v>30953.859999999997</v>
      </c>
      <c r="X15" s="32">
        <v>25979.15</v>
      </c>
      <c r="Y15" s="32">
        <v>5462.2900000000009</v>
      </c>
      <c r="Z15" s="32">
        <v>0</v>
      </c>
      <c r="AA15" s="32">
        <v>8043.34</v>
      </c>
      <c r="AB15" s="32">
        <v>0</v>
      </c>
      <c r="AC15" s="2">
        <v>-4.4800000000000004</v>
      </c>
      <c r="AD15" s="2">
        <v>-4.4800000000000004</v>
      </c>
      <c r="AE15" s="2">
        <v>-4.4800000000000004</v>
      </c>
      <c r="AF15" s="2">
        <v>-4.4800000000000004</v>
      </c>
      <c r="AG15" s="2">
        <v>-4.4800000000000004</v>
      </c>
      <c r="AH15" s="2">
        <v>-4.4800000000000004</v>
      </c>
      <c r="AI15" s="2">
        <v>-4.4800000000000004</v>
      </c>
      <c r="AJ15" s="2">
        <v>-4.4800000000000004</v>
      </c>
      <c r="AK15" s="2">
        <v>-4.4800000000000004</v>
      </c>
      <c r="AL15" s="2">
        <v>-4.4800000000000004</v>
      </c>
      <c r="AM15" s="2">
        <v>-4.4800000000000004</v>
      </c>
      <c r="AN15" s="2">
        <v>-4.4800000000000004</v>
      </c>
      <c r="AO15" s="33">
        <v>-268.83999999999997</v>
      </c>
      <c r="AP15" s="33">
        <v>0</v>
      </c>
      <c r="AQ15" s="33">
        <v>-11130.45</v>
      </c>
      <c r="AR15" s="33">
        <v>-202.83</v>
      </c>
      <c r="AS15" s="33">
        <v>-527.19999999999993</v>
      </c>
      <c r="AT15" s="33">
        <v>-22682.46</v>
      </c>
      <c r="AU15" s="33">
        <v>-1386.7400000000002</v>
      </c>
      <c r="AV15" s="33">
        <v>-1163.8599999999999</v>
      </c>
      <c r="AW15" s="33">
        <v>-244.70999999999998</v>
      </c>
      <c r="AX15" s="33">
        <v>0</v>
      </c>
      <c r="AY15" s="33">
        <v>-360.35</v>
      </c>
      <c r="AZ15" s="33">
        <v>0</v>
      </c>
      <c r="BA15" s="31">
        <f t="shared" ref="BA15" si="111">ROUND(Q15*BA$3,2)</f>
        <v>-1.8</v>
      </c>
      <c r="BB15" s="31">
        <f t="shared" ref="BB15" si="112">ROUND(R15*BB$3,2)</f>
        <v>0</v>
      </c>
      <c r="BC15" s="31">
        <f t="shared" ref="BC15" si="113">ROUND(S15*BC$3,2)</f>
        <v>-74.53</v>
      </c>
      <c r="BD15" s="31">
        <f t="shared" ref="BD15" si="114">ROUND(T15*BD$3,2)</f>
        <v>-1.81</v>
      </c>
      <c r="BE15" s="31">
        <f t="shared" ref="BE15" si="115">ROUND(U15*BE$3,2)</f>
        <v>-4.71</v>
      </c>
      <c r="BF15" s="31">
        <f t="shared" ref="BF15" si="116">ROUND(V15*BF$3,2)</f>
        <v>-202.52</v>
      </c>
      <c r="BG15" s="31">
        <f t="shared" ref="BG15" si="117">ROUND(W15*BG$3,2)</f>
        <v>0</v>
      </c>
      <c r="BH15" s="31">
        <f t="shared" ref="BH15" si="118">ROUND(X15*BH$3,2)</f>
        <v>0</v>
      </c>
      <c r="BI15" s="31">
        <f t="shared" ref="BI15" si="119">ROUND(Y15*BI$3,2)</f>
        <v>0</v>
      </c>
      <c r="BJ15" s="31">
        <f t="shared" ref="BJ15" si="120">ROUND(Z15*BJ$3,2)</f>
        <v>0</v>
      </c>
      <c r="BK15" s="31">
        <f t="shared" ref="BK15" si="121">ROUND(AA15*BK$3,2)</f>
        <v>-9.65</v>
      </c>
      <c r="BL15" s="31">
        <f t="shared" ref="BL15" si="122">ROUND(AB15*BL$3,2)</f>
        <v>0</v>
      </c>
      <c r="BM15" s="6">
        <v>-1.3100000000000001E-2</v>
      </c>
      <c r="BN15" s="6">
        <v>-1.3100000000000001E-2</v>
      </c>
      <c r="BO15" s="6">
        <v>-1.3100000000000001E-2</v>
      </c>
      <c r="BP15" s="6">
        <v>-1.3100000000000001E-2</v>
      </c>
      <c r="BQ15" s="6">
        <v>-1.3100000000000001E-2</v>
      </c>
      <c r="BR15" s="6">
        <v>-1.3100000000000001E-2</v>
      </c>
      <c r="BS15" s="6">
        <v>-1.3100000000000001E-2</v>
      </c>
      <c r="BT15" s="6">
        <v>-1.3100000000000001E-2</v>
      </c>
      <c r="BU15" s="6">
        <v>-1.3100000000000001E-2</v>
      </c>
      <c r="BV15" s="6">
        <v>-1.3100000000000001E-2</v>
      </c>
      <c r="BW15" s="6">
        <v>-1.3100000000000001E-2</v>
      </c>
      <c r="BX15" s="6">
        <v>-1.3100000000000001E-2</v>
      </c>
      <c r="BY15" s="31">
        <v>-268.83999999999997</v>
      </c>
      <c r="BZ15" s="31">
        <v>0</v>
      </c>
      <c r="CA15" s="31">
        <v>-11130.45</v>
      </c>
      <c r="CB15" s="31">
        <v>-202.83</v>
      </c>
      <c r="CC15" s="31">
        <v>-527.19999999999993</v>
      </c>
      <c r="CD15" s="31">
        <v>-22682.46</v>
      </c>
      <c r="CE15" s="31">
        <v>-1386.7400000000002</v>
      </c>
      <c r="CF15" s="31">
        <v>-1163.8599999999999</v>
      </c>
      <c r="CG15" s="31">
        <v>-244.70999999999998</v>
      </c>
      <c r="CH15" s="31">
        <v>0</v>
      </c>
      <c r="CI15" s="31">
        <v>-360.35</v>
      </c>
      <c r="CJ15" s="31">
        <v>0</v>
      </c>
      <c r="CK15" s="32">
        <f t="shared" ref="CK15" si="123">ROUND(Q15*$CV$3,2)</f>
        <v>14.4</v>
      </c>
      <c r="CL15" s="32">
        <f t="shared" ref="CL15" si="124">ROUND(R15*$CV$3,2)</f>
        <v>0</v>
      </c>
      <c r="CM15" s="32">
        <f t="shared" ref="CM15" si="125">ROUND(S15*$CV$3,2)</f>
        <v>596.27</v>
      </c>
      <c r="CN15" s="32">
        <f t="shared" ref="CN15" si="126">ROUND(T15*$CV$3,2)</f>
        <v>10.87</v>
      </c>
      <c r="CO15" s="32">
        <f t="shared" ref="CO15" si="127">ROUND(U15*$CV$3,2)</f>
        <v>28.24</v>
      </c>
      <c r="CP15" s="32">
        <f t="shared" ref="CP15" si="128">ROUND(V15*$CV$3,2)</f>
        <v>1215.1300000000001</v>
      </c>
      <c r="CQ15" s="32">
        <f t="shared" ref="CQ15" si="129">ROUND(W15*$CV$3,2)</f>
        <v>74.290000000000006</v>
      </c>
      <c r="CR15" s="32">
        <f t="shared" ref="CR15" si="130">ROUND(X15*$CV$3,2)</f>
        <v>62.35</v>
      </c>
      <c r="CS15" s="32">
        <f t="shared" ref="CS15" si="131">ROUND(Y15*$CV$3,2)</f>
        <v>13.11</v>
      </c>
      <c r="CT15" s="32">
        <f t="shared" ref="CT15" si="132">ROUND(Z15*$CV$3,2)</f>
        <v>0</v>
      </c>
      <c r="CU15" s="32">
        <f t="shared" ref="CU15" si="133">ROUND(AA15*$CV$3,2)</f>
        <v>19.3</v>
      </c>
      <c r="CV15" s="32">
        <f t="shared" ref="CV15" si="134">ROUND(AB15*$CV$3,2)</f>
        <v>0</v>
      </c>
      <c r="CW15" s="31">
        <f t="shared" ref="CW15" si="135">BY15+CK15-AO15-BA15</f>
        <v>16.200000000000006</v>
      </c>
      <c r="CX15" s="31">
        <f t="shared" ref="CX15" si="136">BZ15+CL15-AP15-BB15</f>
        <v>0</v>
      </c>
      <c r="CY15" s="31">
        <f t="shared" ref="CY15" si="137">CA15+CM15-AQ15-BC15</f>
        <v>670.80000000000041</v>
      </c>
      <c r="CZ15" s="31">
        <f t="shared" ref="CZ15" si="138">CB15+CN15-AR15-BD15</f>
        <v>12.680000000000005</v>
      </c>
      <c r="DA15" s="31">
        <f t="shared" ref="DA15" si="139">CC15+CO15-AS15-BE15</f>
        <v>32.95000000000001</v>
      </c>
      <c r="DB15" s="31">
        <f t="shared" ref="DB15" si="140">CD15+CP15-AT15-BF15</f>
        <v>1417.650000000001</v>
      </c>
      <c r="DC15" s="31">
        <f t="shared" ref="DC15" si="141">CE15+CQ15-AU15-BG15</f>
        <v>74.289999999999964</v>
      </c>
      <c r="DD15" s="31">
        <f t="shared" ref="DD15" si="142">CF15+CR15-AV15-BH15</f>
        <v>62.349999999999909</v>
      </c>
      <c r="DE15" s="31">
        <f t="shared" ref="DE15" si="143">CG15+CS15-AW15-BI15</f>
        <v>13.110000000000014</v>
      </c>
      <c r="DF15" s="31">
        <f t="shared" ref="DF15" si="144">CH15+CT15-AX15-BJ15</f>
        <v>0</v>
      </c>
      <c r="DG15" s="31">
        <f t="shared" ref="DG15" si="145">CI15+CU15-AY15-BK15</f>
        <v>28.95000000000001</v>
      </c>
      <c r="DH15" s="31">
        <f t="shared" ref="DH15" si="146">CJ15+CV15-AZ15-BL15</f>
        <v>0</v>
      </c>
      <c r="DI15" s="32">
        <f t="shared" si="63"/>
        <v>0.81</v>
      </c>
      <c r="DJ15" s="32">
        <f t="shared" si="64"/>
        <v>0</v>
      </c>
      <c r="DK15" s="32">
        <f t="shared" si="65"/>
        <v>33.54</v>
      </c>
      <c r="DL15" s="32">
        <f t="shared" si="66"/>
        <v>0.63</v>
      </c>
      <c r="DM15" s="32">
        <f t="shared" si="67"/>
        <v>1.65</v>
      </c>
      <c r="DN15" s="32">
        <f t="shared" si="68"/>
        <v>70.88</v>
      </c>
      <c r="DO15" s="32">
        <f t="shared" si="69"/>
        <v>3.71</v>
      </c>
      <c r="DP15" s="32">
        <f t="shared" si="70"/>
        <v>3.12</v>
      </c>
      <c r="DQ15" s="32">
        <f t="shared" si="71"/>
        <v>0.66</v>
      </c>
      <c r="DR15" s="32">
        <f t="shared" si="72"/>
        <v>0</v>
      </c>
      <c r="DS15" s="32">
        <f t="shared" si="73"/>
        <v>1.45</v>
      </c>
      <c r="DT15" s="32">
        <f t="shared" si="74"/>
        <v>0</v>
      </c>
      <c r="DU15" s="31">
        <f t="shared" si="75"/>
        <v>5.22</v>
      </c>
      <c r="DV15" s="31">
        <f t="shared" si="76"/>
        <v>0</v>
      </c>
      <c r="DW15" s="31">
        <f t="shared" si="77"/>
        <v>213.13</v>
      </c>
      <c r="DX15" s="31">
        <f t="shared" si="78"/>
        <v>4</v>
      </c>
      <c r="DY15" s="31">
        <f t="shared" si="79"/>
        <v>10.35</v>
      </c>
      <c r="DZ15" s="31">
        <f t="shared" si="80"/>
        <v>442.98</v>
      </c>
      <c r="EA15" s="31">
        <f t="shared" si="81"/>
        <v>23.09</v>
      </c>
      <c r="EB15" s="31">
        <f t="shared" si="82"/>
        <v>19.27</v>
      </c>
      <c r="EC15" s="31">
        <f t="shared" si="83"/>
        <v>4.03</v>
      </c>
      <c r="ED15" s="31">
        <f t="shared" si="84"/>
        <v>0</v>
      </c>
      <c r="EE15" s="31">
        <f t="shared" si="85"/>
        <v>8.8000000000000007</v>
      </c>
      <c r="EF15" s="31">
        <f t="shared" si="86"/>
        <v>0</v>
      </c>
      <c r="EG15" s="32">
        <f t="shared" si="87"/>
        <v>22.230000000000004</v>
      </c>
      <c r="EH15" s="32">
        <f t="shared" si="88"/>
        <v>0</v>
      </c>
      <c r="EI15" s="32">
        <f t="shared" si="89"/>
        <v>917.47000000000037</v>
      </c>
      <c r="EJ15" s="32">
        <f t="shared" si="90"/>
        <v>17.310000000000006</v>
      </c>
      <c r="EK15" s="32">
        <f t="shared" si="91"/>
        <v>44.95000000000001</v>
      </c>
      <c r="EL15" s="32">
        <f t="shared" si="92"/>
        <v>1931.5100000000011</v>
      </c>
      <c r="EM15" s="32">
        <f t="shared" si="93"/>
        <v>101.08999999999996</v>
      </c>
      <c r="EN15" s="32">
        <f t="shared" si="94"/>
        <v>84.73999999999991</v>
      </c>
      <c r="EO15" s="32">
        <f t="shared" si="95"/>
        <v>17.800000000000015</v>
      </c>
      <c r="EP15" s="32">
        <f t="shared" si="96"/>
        <v>0</v>
      </c>
      <c r="EQ15" s="32">
        <f t="shared" si="97"/>
        <v>39.20000000000001</v>
      </c>
      <c r="ER15" s="32">
        <f t="shared" si="98"/>
        <v>0</v>
      </c>
    </row>
    <row r="16" spans="1:148">
      <c r="A16" t="s">
        <v>434</v>
      </c>
      <c r="B16" s="1" t="s">
        <v>62</v>
      </c>
      <c r="C16" t="s">
        <v>62</v>
      </c>
      <c r="D16" t="s">
        <v>199</v>
      </c>
      <c r="E16" s="51">
        <v>29122.7052</v>
      </c>
      <c r="F16" s="51">
        <v>16560.836899999998</v>
      </c>
      <c r="G16" s="51">
        <v>24913.504700000001</v>
      </c>
      <c r="H16" s="51">
        <v>18812.3413</v>
      </c>
      <c r="I16" s="51">
        <v>17001.0376</v>
      </c>
      <c r="J16" s="51">
        <v>13134.1176</v>
      </c>
      <c r="K16" s="51">
        <v>7725.5928999999996</v>
      </c>
      <c r="L16" s="51">
        <v>8260.7124000000003</v>
      </c>
      <c r="M16" s="51">
        <v>15724.178900000001</v>
      </c>
      <c r="N16" s="51">
        <v>18031.0753</v>
      </c>
      <c r="O16" s="51">
        <v>36362.8269</v>
      </c>
      <c r="P16" s="51">
        <v>19959.854200000002</v>
      </c>
      <c r="Q16" s="32">
        <v>1895534.91</v>
      </c>
      <c r="R16" s="32">
        <v>682174.23</v>
      </c>
      <c r="S16" s="32">
        <v>949444.88</v>
      </c>
      <c r="T16" s="32">
        <v>489531.78</v>
      </c>
      <c r="U16" s="32">
        <v>573414.01</v>
      </c>
      <c r="V16" s="32">
        <v>340321.27</v>
      </c>
      <c r="W16" s="32">
        <v>265665.02</v>
      </c>
      <c r="X16" s="32">
        <v>249744.75</v>
      </c>
      <c r="Y16" s="32">
        <v>1003022.94</v>
      </c>
      <c r="Z16" s="32">
        <v>540615.62</v>
      </c>
      <c r="AA16" s="32">
        <v>1749372.24</v>
      </c>
      <c r="AB16" s="32">
        <v>749505.71</v>
      </c>
      <c r="AC16" s="2">
        <v>1.1200000000000001</v>
      </c>
      <c r="AD16" s="2">
        <v>1.1200000000000001</v>
      </c>
      <c r="AE16" s="2">
        <v>1.1200000000000001</v>
      </c>
      <c r="AF16" s="2">
        <v>1.1200000000000001</v>
      </c>
      <c r="AG16" s="2">
        <v>1.1200000000000001</v>
      </c>
      <c r="AH16" s="2">
        <v>1.1200000000000001</v>
      </c>
      <c r="AI16" s="2">
        <v>1.1200000000000001</v>
      </c>
      <c r="AJ16" s="2">
        <v>1.1200000000000001</v>
      </c>
      <c r="AK16" s="2">
        <v>1.39</v>
      </c>
      <c r="AL16" s="2">
        <v>1.39</v>
      </c>
      <c r="AM16" s="2">
        <v>1.39</v>
      </c>
      <c r="AN16" s="2">
        <v>1.39</v>
      </c>
      <c r="AO16" s="33">
        <v>21229.99</v>
      </c>
      <c r="AP16" s="33">
        <v>7640.35</v>
      </c>
      <c r="AQ16" s="33">
        <v>10633.78</v>
      </c>
      <c r="AR16" s="33">
        <v>5482.76</v>
      </c>
      <c r="AS16" s="33">
        <v>6422.24</v>
      </c>
      <c r="AT16" s="33">
        <v>3811.6</v>
      </c>
      <c r="AU16" s="33">
        <v>2975.45</v>
      </c>
      <c r="AV16" s="33">
        <v>2797.14</v>
      </c>
      <c r="AW16" s="33">
        <v>13942.02</v>
      </c>
      <c r="AX16" s="33">
        <v>7514.56</v>
      </c>
      <c r="AY16" s="33">
        <v>24316.27</v>
      </c>
      <c r="AZ16" s="33">
        <v>10418.129999999999</v>
      </c>
      <c r="BA16" s="31">
        <f t="shared" si="39"/>
        <v>-568.66</v>
      </c>
      <c r="BB16" s="31">
        <f t="shared" si="40"/>
        <v>-204.65</v>
      </c>
      <c r="BC16" s="31">
        <f t="shared" si="41"/>
        <v>-284.83</v>
      </c>
      <c r="BD16" s="31">
        <f t="shared" si="42"/>
        <v>-195.81</v>
      </c>
      <c r="BE16" s="31">
        <f t="shared" si="43"/>
        <v>-229.37</v>
      </c>
      <c r="BF16" s="31">
        <f t="shared" si="44"/>
        <v>-136.13</v>
      </c>
      <c r="BG16" s="31">
        <f t="shared" si="45"/>
        <v>0</v>
      </c>
      <c r="BH16" s="31">
        <f t="shared" si="46"/>
        <v>0</v>
      </c>
      <c r="BI16" s="31">
        <f t="shared" si="47"/>
        <v>0</v>
      </c>
      <c r="BJ16" s="31">
        <f t="shared" si="48"/>
        <v>-648.74</v>
      </c>
      <c r="BK16" s="31">
        <f t="shared" si="49"/>
        <v>-2099.25</v>
      </c>
      <c r="BL16" s="31">
        <f t="shared" si="50"/>
        <v>-899.41</v>
      </c>
      <c r="BM16" s="6">
        <v>1.9E-2</v>
      </c>
      <c r="BN16" s="6">
        <v>1.9E-2</v>
      </c>
      <c r="BO16" s="6">
        <v>1.9E-2</v>
      </c>
      <c r="BP16" s="6">
        <v>1.9E-2</v>
      </c>
      <c r="BQ16" s="6">
        <v>1.9E-2</v>
      </c>
      <c r="BR16" s="6">
        <v>1.9E-2</v>
      </c>
      <c r="BS16" s="6">
        <v>1.9E-2</v>
      </c>
      <c r="BT16" s="6">
        <v>1.9E-2</v>
      </c>
      <c r="BU16" s="6">
        <v>1.9E-2</v>
      </c>
      <c r="BV16" s="6">
        <v>1.9E-2</v>
      </c>
      <c r="BW16" s="6">
        <v>1.9E-2</v>
      </c>
      <c r="BX16" s="6">
        <v>1.9E-2</v>
      </c>
      <c r="BY16" s="31">
        <v>36015.160000000003</v>
      </c>
      <c r="BZ16" s="31">
        <v>12961.31</v>
      </c>
      <c r="CA16" s="31">
        <v>18039.45</v>
      </c>
      <c r="CB16" s="31">
        <v>9301.1</v>
      </c>
      <c r="CC16" s="31">
        <v>10894.87</v>
      </c>
      <c r="CD16" s="31">
        <v>6466.1</v>
      </c>
      <c r="CE16" s="31">
        <v>5047.6400000000003</v>
      </c>
      <c r="CF16" s="31">
        <v>4745.1499999999996</v>
      </c>
      <c r="CG16" s="31">
        <v>19057.439999999999</v>
      </c>
      <c r="CH16" s="31">
        <v>10271.700000000001</v>
      </c>
      <c r="CI16" s="31">
        <v>33238.07</v>
      </c>
      <c r="CJ16" s="31">
        <v>14240.61</v>
      </c>
      <c r="CK16" s="32">
        <f t="shared" si="51"/>
        <v>4549.28</v>
      </c>
      <c r="CL16" s="32">
        <f t="shared" si="52"/>
        <v>1637.22</v>
      </c>
      <c r="CM16" s="32">
        <f t="shared" si="53"/>
        <v>2278.67</v>
      </c>
      <c r="CN16" s="32">
        <f t="shared" si="54"/>
        <v>1174.8800000000001</v>
      </c>
      <c r="CO16" s="32">
        <f t="shared" si="55"/>
        <v>1376.19</v>
      </c>
      <c r="CP16" s="32">
        <f t="shared" si="56"/>
        <v>816.77</v>
      </c>
      <c r="CQ16" s="32">
        <f t="shared" si="57"/>
        <v>637.6</v>
      </c>
      <c r="CR16" s="32">
        <f t="shared" si="58"/>
        <v>599.39</v>
      </c>
      <c r="CS16" s="32">
        <f t="shared" si="59"/>
        <v>2407.2600000000002</v>
      </c>
      <c r="CT16" s="32">
        <f t="shared" si="60"/>
        <v>1297.48</v>
      </c>
      <c r="CU16" s="32">
        <f t="shared" si="61"/>
        <v>4198.49</v>
      </c>
      <c r="CV16" s="32">
        <f t="shared" si="62"/>
        <v>1798.81</v>
      </c>
      <c r="CW16" s="31">
        <f t="shared" ref="CW16:CW20" si="147">BY16+CK16-AO16-BA16</f>
        <v>19903.11</v>
      </c>
      <c r="CX16" s="31">
        <f t="shared" ref="CX16:CX20" si="148">BZ16+CL16-AP16-BB16</f>
        <v>7162.8299999999981</v>
      </c>
      <c r="CY16" s="31">
        <f t="shared" ref="CY16:CY20" si="149">CA16+CM16-AQ16-BC16</f>
        <v>9969.1700000000019</v>
      </c>
      <c r="CZ16" s="31">
        <f t="shared" ref="CZ16:CZ20" si="150">CB16+CN16-AR16-BD16</f>
        <v>5189.03</v>
      </c>
      <c r="DA16" s="31">
        <f t="shared" ref="DA16:DA20" si="151">CC16+CO16-AS16-BE16</f>
        <v>6078.1900000000014</v>
      </c>
      <c r="DB16" s="31">
        <f t="shared" ref="DB16:DB20" si="152">CD16+CP16-AT16-BF16</f>
        <v>3607.400000000001</v>
      </c>
      <c r="DC16" s="31">
        <f t="shared" ref="DC16:DC20" si="153">CE16+CQ16-AU16-BG16</f>
        <v>2709.7900000000009</v>
      </c>
      <c r="DD16" s="31">
        <f t="shared" ref="DD16:DD20" si="154">CF16+CR16-AV16-BH16</f>
        <v>2547.4</v>
      </c>
      <c r="DE16" s="31">
        <f t="shared" ref="DE16:DE20" si="155">CG16+CS16-AW16-BI16</f>
        <v>7522.6799999999967</v>
      </c>
      <c r="DF16" s="31">
        <f t="shared" ref="DF16:DF20" si="156">CH16+CT16-AX16-BJ16</f>
        <v>4703.3599999999997</v>
      </c>
      <c r="DG16" s="31">
        <f t="shared" ref="DG16:DG20" si="157">CI16+CU16-AY16-BK16</f>
        <v>15219.539999999997</v>
      </c>
      <c r="DH16" s="31">
        <f t="shared" ref="DH16:DH20" si="158">CJ16+CV16-AZ16-BL16</f>
        <v>6520.7000000000007</v>
      </c>
      <c r="DI16" s="32">
        <f t="shared" si="63"/>
        <v>995.16</v>
      </c>
      <c r="DJ16" s="32">
        <f t="shared" si="64"/>
        <v>358.14</v>
      </c>
      <c r="DK16" s="32">
        <f t="shared" si="65"/>
        <v>498.46</v>
      </c>
      <c r="DL16" s="32">
        <f t="shared" si="66"/>
        <v>259.45</v>
      </c>
      <c r="DM16" s="32">
        <f t="shared" si="67"/>
        <v>303.91000000000003</v>
      </c>
      <c r="DN16" s="32">
        <f t="shared" si="68"/>
        <v>180.37</v>
      </c>
      <c r="DO16" s="32">
        <f t="shared" si="69"/>
        <v>135.49</v>
      </c>
      <c r="DP16" s="32">
        <f t="shared" si="70"/>
        <v>127.37</v>
      </c>
      <c r="DQ16" s="32">
        <f t="shared" si="71"/>
        <v>376.13</v>
      </c>
      <c r="DR16" s="32">
        <f t="shared" si="72"/>
        <v>235.17</v>
      </c>
      <c r="DS16" s="32">
        <f t="shared" si="73"/>
        <v>760.98</v>
      </c>
      <c r="DT16" s="32">
        <f t="shared" si="74"/>
        <v>326.04000000000002</v>
      </c>
      <c r="DU16" s="31">
        <f t="shared" si="75"/>
        <v>6412.19</v>
      </c>
      <c r="DV16" s="31">
        <f t="shared" si="76"/>
        <v>2290.92</v>
      </c>
      <c r="DW16" s="31">
        <f t="shared" si="77"/>
        <v>3167.45</v>
      </c>
      <c r="DX16" s="31">
        <f t="shared" si="78"/>
        <v>1638.77</v>
      </c>
      <c r="DY16" s="31">
        <f t="shared" si="79"/>
        <v>1909.59</v>
      </c>
      <c r="DZ16" s="31">
        <f t="shared" si="80"/>
        <v>1127.21</v>
      </c>
      <c r="EA16" s="31">
        <f t="shared" si="81"/>
        <v>842.28</v>
      </c>
      <c r="EB16" s="31">
        <f t="shared" si="82"/>
        <v>787.48</v>
      </c>
      <c r="EC16" s="31">
        <f t="shared" si="83"/>
        <v>2312.6999999999998</v>
      </c>
      <c r="ED16" s="31">
        <f t="shared" si="84"/>
        <v>1438.22</v>
      </c>
      <c r="EE16" s="31">
        <f t="shared" si="85"/>
        <v>4628.08</v>
      </c>
      <c r="EF16" s="31">
        <f t="shared" si="86"/>
        <v>1972.15</v>
      </c>
      <c r="EG16" s="32">
        <f t="shared" si="87"/>
        <v>27310.46</v>
      </c>
      <c r="EH16" s="32">
        <f t="shared" si="88"/>
        <v>9811.89</v>
      </c>
      <c r="EI16" s="32">
        <f t="shared" si="89"/>
        <v>13635.080000000002</v>
      </c>
      <c r="EJ16" s="32">
        <f t="shared" si="90"/>
        <v>7087.25</v>
      </c>
      <c r="EK16" s="32">
        <f t="shared" si="91"/>
        <v>8291.69</v>
      </c>
      <c r="EL16" s="32">
        <f t="shared" si="92"/>
        <v>4914.9800000000014</v>
      </c>
      <c r="EM16" s="32">
        <f t="shared" si="93"/>
        <v>3687.5600000000004</v>
      </c>
      <c r="EN16" s="32">
        <f t="shared" si="94"/>
        <v>3462.25</v>
      </c>
      <c r="EO16" s="32">
        <f t="shared" si="95"/>
        <v>10211.509999999997</v>
      </c>
      <c r="EP16" s="32">
        <f t="shared" si="96"/>
        <v>6376.75</v>
      </c>
      <c r="EQ16" s="32">
        <f t="shared" si="97"/>
        <v>20608.599999999999</v>
      </c>
      <c r="ER16" s="32">
        <f t="shared" si="98"/>
        <v>8818.8900000000012</v>
      </c>
    </row>
    <row r="17" spans="1:148">
      <c r="A17" t="s">
        <v>436</v>
      </c>
      <c r="B17" s="1" t="s">
        <v>122</v>
      </c>
      <c r="C17" t="s">
        <v>122</v>
      </c>
      <c r="D17" t="s">
        <v>201</v>
      </c>
      <c r="E17" s="51">
        <v>3785.5947999999999</v>
      </c>
      <c r="F17" s="51">
        <v>3509.1345000000001</v>
      </c>
      <c r="G17" s="51">
        <v>3197.0385000000001</v>
      </c>
      <c r="H17" s="51">
        <v>3175.4058</v>
      </c>
      <c r="I17" s="51">
        <v>3054.8317000000002</v>
      </c>
      <c r="J17" s="51">
        <v>3484.6952000000001</v>
      </c>
      <c r="K17" s="51">
        <v>2542.2631999999999</v>
      </c>
      <c r="L17" s="51">
        <v>2833.6925890000002</v>
      </c>
      <c r="M17" s="51">
        <v>2471.4618962</v>
      </c>
      <c r="N17" s="51">
        <v>2376.6222247999999</v>
      </c>
      <c r="O17" s="51">
        <v>2806.5719883000002</v>
      </c>
      <c r="P17" s="51">
        <v>3357.691315</v>
      </c>
      <c r="Q17" s="32">
        <v>477113.92</v>
      </c>
      <c r="R17" s="32">
        <v>189614.66</v>
      </c>
      <c r="S17" s="32">
        <v>174324.54</v>
      </c>
      <c r="T17" s="32">
        <v>125383.42</v>
      </c>
      <c r="U17" s="32">
        <v>117405.23</v>
      </c>
      <c r="V17" s="32">
        <v>162320.22</v>
      </c>
      <c r="W17" s="32">
        <v>149694.32999999999</v>
      </c>
      <c r="X17" s="32">
        <v>136012.59</v>
      </c>
      <c r="Y17" s="32">
        <v>388826.9</v>
      </c>
      <c r="Z17" s="32">
        <v>101873.95</v>
      </c>
      <c r="AA17" s="32">
        <v>162862.47</v>
      </c>
      <c r="AB17" s="32">
        <v>239353.27</v>
      </c>
      <c r="AC17" s="2">
        <v>-1.46</v>
      </c>
      <c r="AD17" s="2">
        <v>-1.46</v>
      </c>
      <c r="AE17" s="2">
        <v>-1.46</v>
      </c>
      <c r="AF17" s="2">
        <v>-1.46</v>
      </c>
      <c r="AG17" s="2">
        <v>-1.46</v>
      </c>
      <c r="AH17" s="2">
        <v>-1.46</v>
      </c>
      <c r="AI17" s="2">
        <v>-1.46</v>
      </c>
      <c r="AJ17" s="2">
        <v>-1.46</v>
      </c>
      <c r="AK17" s="2">
        <v>-1.46</v>
      </c>
      <c r="AL17" s="2">
        <v>-1.46</v>
      </c>
      <c r="AM17" s="2">
        <v>-1.46</v>
      </c>
      <c r="AN17" s="2">
        <v>-1.46</v>
      </c>
      <c r="AO17" s="33">
        <v>-6965.86</v>
      </c>
      <c r="AP17" s="33">
        <v>-2768.37</v>
      </c>
      <c r="AQ17" s="33">
        <v>-2545.14</v>
      </c>
      <c r="AR17" s="33">
        <v>-1830.6</v>
      </c>
      <c r="AS17" s="33">
        <v>-1714.12</v>
      </c>
      <c r="AT17" s="33">
        <v>-2369.88</v>
      </c>
      <c r="AU17" s="33">
        <v>-2185.54</v>
      </c>
      <c r="AV17" s="33">
        <v>-1985.78</v>
      </c>
      <c r="AW17" s="33">
        <v>-5676.87</v>
      </c>
      <c r="AX17" s="33">
        <v>-1487.36</v>
      </c>
      <c r="AY17" s="33">
        <v>-2377.79</v>
      </c>
      <c r="AZ17" s="33">
        <v>-3494.56</v>
      </c>
      <c r="BA17" s="31">
        <f t="shared" si="39"/>
        <v>-143.13</v>
      </c>
      <c r="BB17" s="31">
        <f t="shared" si="40"/>
        <v>-56.88</v>
      </c>
      <c r="BC17" s="31">
        <f t="shared" si="41"/>
        <v>-52.3</v>
      </c>
      <c r="BD17" s="31">
        <f t="shared" si="42"/>
        <v>-50.15</v>
      </c>
      <c r="BE17" s="31">
        <f t="shared" si="43"/>
        <v>-46.96</v>
      </c>
      <c r="BF17" s="31">
        <f t="shared" si="44"/>
        <v>-64.930000000000007</v>
      </c>
      <c r="BG17" s="31">
        <f t="shared" si="45"/>
        <v>0</v>
      </c>
      <c r="BH17" s="31">
        <f t="shared" si="46"/>
        <v>0</v>
      </c>
      <c r="BI17" s="31">
        <f t="shared" si="47"/>
        <v>0</v>
      </c>
      <c r="BJ17" s="31">
        <f t="shared" si="48"/>
        <v>-122.25</v>
      </c>
      <c r="BK17" s="31">
        <f t="shared" si="49"/>
        <v>-195.43</v>
      </c>
      <c r="BL17" s="31">
        <f t="shared" si="50"/>
        <v>-287.22000000000003</v>
      </c>
      <c r="BM17" s="6">
        <v>-4.1599999999999998E-2</v>
      </c>
      <c r="BN17" s="6">
        <v>-4.1599999999999998E-2</v>
      </c>
      <c r="BO17" s="6">
        <v>-4.1599999999999998E-2</v>
      </c>
      <c r="BP17" s="6">
        <v>-4.1599999999999998E-2</v>
      </c>
      <c r="BQ17" s="6">
        <v>-4.1599999999999998E-2</v>
      </c>
      <c r="BR17" s="6">
        <v>-4.1599999999999998E-2</v>
      </c>
      <c r="BS17" s="6">
        <v>-4.1599999999999998E-2</v>
      </c>
      <c r="BT17" s="6">
        <v>-4.1599999999999998E-2</v>
      </c>
      <c r="BU17" s="6">
        <v>-4.1599999999999998E-2</v>
      </c>
      <c r="BV17" s="6">
        <v>-4.1599999999999998E-2</v>
      </c>
      <c r="BW17" s="6">
        <v>-4.1599999999999998E-2</v>
      </c>
      <c r="BX17" s="6">
        <v>-4.1599999999999998E-2</v>
      </c>
      <c r="BY17" s="31">
        <v>-19847.939999999999</v>
      </c>
      <c r="BZ17" s="31">
        <v>-7887.97</v>
      </c>
      <c r="CA17" s="31">
        <v>-7251.9</v>
      </c>
      <c r="CB17" s="31">
        <v>-5215.95</v>
      </c>
      <c r="CC17" s="31">
        <v>-4884.0600000000004</v>
      </c>
      <c r="CD17" s="31">
        <v>-6752.52</v>
      </c>
      <c r="CE17" s="31">
        <v>-6227.28</v>
      </c>
      <c r="CF17" s="31">
        <v>-5658.12</v>
      </c>
      <c r="CG17" s="31">
        <v>-16175.2</v>
      </c>
      <c r="CH17" s="31">
        <v>-4237.96</v>
      </c>
      <c r="CI17" s="31">
        <v>-6775.08</v>
      </c>
      <c r="CJ17" s="31">
        <v>-9957.1</v>
      </c>
      <c r="CK17" s="32">
        <f t="shared" si="51"/>
        <v>1145.07</v>
      </c>
      <c r="CL17" s="32">
        <f t="shared" si="52"/>
        <v>455.08</v>
      </c>
      <c r="CM17" s="32">
        <f t="shared" si="53"/>
        <v>418.38</v>
      </c>
      <c r="CN17" s="32">
        <f t="shared" si="54"/>
        <v>300.92</v>
      </c>
      <c r="CO17" s="32">
        <f t="shared" si="55"/>
        <v>281.77</v>
      </c>
      <c r="CP17" s="32">
        <f t="shared" si="56"/>
        <v>389.57</v>
      </c>
      <c r="CQ17" s="32">
        <f t="shared" si="57"/>
        <v>359.27</v>
      </c>
      <c r="CR17" s="32">
        <f t="shared" si="58"/>
        <v>326.43</v>
      </c>
      <c r="CS17" s="32">
        <f t="shared" si="59"/>
        <v>933.18</v>
      </c>
      <c r="CT17" s="32">
        <f t="shared" si="60"/>
        <v>244.5</v>
      </c>
      <c r="CU17" s="32">
        <f t="shared" si="61"/>
        <v>390.87</v>
      </c>
      <c r="CV17" s="32">
        <f t="shared" si="62"/>
        <v>574.45000000000005</v>
      </c>
      <c r="CW17" s="31">
        <f t="shared" si="147"/>
        <v>-11593.88</v>
      </c>
      <c r="CX17" s="31">
        <f t="shared" si="148"/>
        <v>-4607.6400000000003</v>
      </c>
      <c r="CY17" s="31">
        <f t="shared" si="149"/>
        <v>-4236.079999999999</v>
      </c>
      <c r="CZ17" s="31">
        <f t="shared" si="150"/>
        <v>-3034.2799999999997</v>
      </c>
      <c r="DA17" s="31">
        <f t="shared" si="151"/>
        <v>-2841.2100000000009</v>
      </c>
      <c r="DB17" s="31">
        <f t="shared" si="152"/>
        <v>-3928.1400000000008</v>
      </c>
      <c r="DC17" s="31">
        <f t="shared" si="153"/>
        <v>-3682.4700000000003</v>
      </c>
      <c r="DD17" s="31">
        <f t="shared" si="154"/>
        <v>-3345.91</v>
      </c>
      <c r="DE17" s="31">
        <f t="shared" si="155"/>
        <v>-9565.1500000000015</v>
      </c>
      <c r="DF17" s="31">
        <f t="shared" si="156"/>
        <v>-2383.8500000000004</v>
      </c>
      <c r="DG17" s="31">
        <f t="shared" si="157"/>
        <v>-3810.9900000000002</v>
      </c>
      <c r="DH17" s="31">
        <f t="shared" si="158"/>
        <v>-5600.87</v>
      </c>
      <c r="DI17" s="32">
        <f t="shared" si="63"/>
        <v>-579.69000000000005</v>
      </c>
      <c r="DJ17" s="32">
        <f t="shared" si="64"/>
        <v>-230.38</v>
      </c>
      <c r="DK17" s="32">
        <f t="shared" si="65"/>
        <v>-211.8</v>
      </c>
      <c r="DL17" s="32">
        <f t="shared" si="66"/>
        <v>-151.71</v>
      </c>
      <c r="DM17" s="32">
        <f t="shared" si="67"/>
        <v>-142.06</v>
      </c>
      <c r="DN17" s="32">
        <f t="shared" si="68"/>
        <v>-196.41</v>
      </c>
      <c r="DO17" s="32">
        <f t="shared" si="69"/>
        <v>-184.12</v>
      </c>
      <c r="DP17" s="32">
        <f t="shared" si="70"/>
        <v>-167.3</v>
      </c>
      <c r="DQ17" s="32">
        <f t="shared" si="71"/>
        <v>-478.26</v>
      </c>
      <c r="DR17" s="32">
        <f t="shared" si="72"/>
        <v>-119.19</v>
      </c>
      <c r="DS17" s="32">
        <f t="shared" si="73"/>
        <v>-190.55</v>
      </c>
      <c r="DT17" s="32">
        <f t="shared" si="74"/>
        <v>-280.04000000000002</v>
      </c>
      <c r="DU17" s="31">
        <f t="shared" si="75"/>
        <v>-3735.2</v>
      </c>
      <c r="DV17" s="31">
        <f t="shared" si="76"/>
        <v>-1473.68</v>
      </c>
      <c r="DW17" s="31">
        <f t="shared" si="77"/>
        <v>-1345.91</v>
      </c>
      <c r="DX17" s="31">
        <f t="shared" si="78"/>
        <v>-958.27</v>
      </c>
      <c r="DY17" s="31">
        <f t="shared" si="79"/>
        <v>-892.62</v>
      </c>
      <c r="DZ17" s="31">
        <f t="shared" si="80"/>
        <v>-1227.43</v>
      </c>
      <c r="EA17" s="31">
        <f t="shared" si="81"/>
        <v>-1144.6099999999999</v>
      </c>
      <c r="EB17" s="31">
        <f t="shared" si="82"/>
        <v>-1034.32</v>
      </c>
      <c r="EC17" s="31">
        <f t="shared" si="83"/>
        <v>-2940.62</v>
      </c>
      <c r="ED17" s="31">
        <f t="shared" si="84"/>
        <v>-728.95</v>
      </c>
      <c r="EE17" s="31">
        <f t="shared" si="85"/>
        <v>-1158.8800000000001</v>
      </c>
      <c r="EF17" s="31">
        <f t="shared" si="86"/>
        <v>-1693.95</v>
      </c>
      <c r="EG17" s="32">
        <f t="shared" si="87"/>
        <v>-15908.77</v>
      </c>
      <c r="EH17" s="32">
        <f t="shared" si="88"/>
        <v>-6311.7000000000007</v>
      </c>
      <c r="EI17" s="32">
        <f t="shared" si="89"/>
        <v>-5793.7899999999991</v>
      </c>
      <c r="EJ17" s="32">
        <f t="shared" si="90"/>
        <v>-4144.26</v>
      </c>
      <c r="EK17" s="32">
        <f t="shared" si="91"/>
        <v>-3875.8900000000008</v>
      </c>
      <c r="EL17" s="32">
        <f t="shared" si="92"/>
        <v>-5351.9800000000014</v>
      </c>
      <c r="EM17" s="32">
        <f t="shared" si="93"/>
        <v>-5011.2</v>
      </c>
      <c r="EN17" s="32">
        <f t="shared" si="94"/>
        <v>-4547.53</v>
      </c>
      <c r="EO17" s="32">
        <f t="shared" si="95"/>
        <v>-12984.030000000002</v>
      </c>
      <c r="EP17" s="32">
        <f t="shared" si="96"/>
        <v>-3231.9900000000007</v>
      </c>
      <c r="EQ17" s="32">
        <f t="shared" si="97"/>
        <v>-5160.42</v>
      </c>
      <c r="ER17" s="32">
        <f t="shared" si="98"/>
        <v>-7574.86</v>
      </c>
    </row>
    <row r="18" spans="1:148">
      <c r="A18" t="s">
        <v>437</v>
      </c>
      <c r="B18" s="1" t="s">
        <v>138</v>
      </c>
      <c r="C18" t="s">
        <v>138</v>
      </c>
      <c r="D18" t="s">
        <v>202</v>
      </c>
      <c r="E18" s="51">
        <v>10449.470799999999</v>
      </c>
      <c r="F18" s="51">
        <v>8601.7168999999994</v>
      </c>
      <c r="G18" s="51">
        <v>10563.142599999999</v>
      </c>
      <c r="H18" s="51">
        <v>6909.8941000000004</v>
      </c>
      <c r="I18" s="51">
        <v>6829.9151000000002</v>
      </c>
      <c r="J18" s="51">
        <v>8722.4907999999996</v>
      </c>
      <c r="K18" s="51">
        <v>11400.2418</v>
      </c>
      <c r="L18" s="51">
        <v>10312.6911</v>
      </c>
      <c r="M18" s="51">
        <v>7870.0118000000002</v>
      </c>
      <c r="N18" s="51">
        <v>8039.0325000000003</v>
      </c>
      <c r="O18" s="51">
        <v>8709.7602977999995</v>
      </c>
      <c r="P18" s="51">
        <v>8892.2331536999991</v>
      </c>
      <c r="Q18" s="32">
        <v>1178611.28</v>
      </c>
      <c r="R18" s="32">
        <v>458597.51</v>
      </c>
      <c r="S18" s="32">
        <v>461681.69</v>
      </c>
      <c r="T18" s="32">
        <v>228352.02</v>
      </c>
      <c r="U18" s="32">
        <v>227080.21</v>
      </c>
      <c r="V18" s="32">
        <v>289296.71999999997</v>
      </c>
      <c r="W18" s="32">
        <v>474719.85</v>
      </c>
      <c r="X18" s="32">
        <v>365766.34</v>
      </c>
      <c r="Y18" s="32">
        <v>761071.4</v>
      </c>
      <c r="Z18" s="32">
        <v>285194.65000000002</v>
      </c>
      <c r="AA18" s="32">
        <v>425231.92</v>
      </c>
      <c r="AB18" s="32">
        <v>484643.3</v>
      </c>
      <c r="AC18" s="2">
        <v>-1.43</v>
      </c>
      <c r="AD18" s="2">
        <v>-1.43</v>
      </c>
      <c r="AE18" s="2">
        <v>-1.43</v>
      </c>
      <c r="AF18" s="2">
        <v>-1.43</v>
      </c>
      <c r="AG18" s="2">
        <v>-1.43</v>
      </c>
      <c r="AH18" s="2">
        <v>-1.43</v>
      </c>
      <c r="AI18" s="2">
        <v>-1.43</v>
      </c>
      <c r="AJ18" s="2">
        <v>-1.43</v>
      </c>
      <c r="AK18" s="2">
        <v>-1.43</v>
      </c>
      <c r="AL18" s="2">
        <v>-1.43</v>
      </c>
      <c r="AM18" s="2">
        <v>-1.43</v>
      </c>
      <c r="AN18" s="2">
        <v>-1.43</v>
      </c>
      <c r="AO18" s="33">
        <v>-16854.14</v>
      </c>
      <c r="AP18" s="33">
        <v>-6557.94</v>
      </c>
      <c r="AQ18" s="33">
        <v>-6602.05</v>
      </c>
      <c r="AR18" s="33">
        <v>-3265.43</v>
      </c>
      <c r="AS18" s="33">
        <v>-3247.25</v>
      </c>
      <c r="AT18" s="33">
        <v>-4136.9399999999996</v>
      </c>
      <c r="AU18" s="33">
        <v>-6788.49</v>
      </c>
      <c r="AV18" s="33">
        <v>-5230.46</v>
      </c>
      <c r="AW18" s="33">
        <v>-10883.32</v>
      </c>
      <c r="AX18" s="33">
        <v>-4078.28</v>
      </c>
      <c r="AY18" s="33">
        <v>-6080.82</v>
      </c>
      <c r="AZ18" s="33">
        <v>-6930.4</v>
      </c>
      <c r="BA18" s="31">
        <f t="shared" si="39"/>
        <v>-353.58</v>
      </c>
      <c r="BB18" s="31">
        <f t="shared" si="40"/>
        <v>-137.58000000000001</v>
      </c>
      <c r="BC18" s="31">
        <f t="shared" si="41"/>
        <v>-138.5</v>
      </c>
      <c r="BD18" s="31">
        <f t="shared" si="42"/>
        <v>-91.34</v>
      </c>
      <c r="BE18" s="31">
        <f t="shared" si="43"/>
        <v>-90.83</v>
      </c>
      <c r="BF18" s="31">
        <f t="shared" si="44"/>
        <v>-115.72</v>
      </c>
      <c r="BG18" s="31">
        <f t="shared" si="45"/>
        <v>0</v>
      </c>
      <c r="BH18" s="31">
        <f t="shared" si="46"/>
        <v>0</v>
      </c>
      <c r="BI18" s="31">
        <f t="shared" si="47"/>
        <v>0</v>
      </c>
      <c r="BJ18" s="31">
        <f t="shared" si="48"/>
        <v>-342.23</v>
      </c>
      <c r="BK18" s="31">
        <f t="shared" si="49"/>
        <v>-510.28</v>
      </c>
      <c r="BL18" s="31">
        <f t="shared" si="50"/>
        <v>-581.57000000000005</v>
      </c>
      <c r="BM18" s="6">
        <v>-9.2299999999999993E-2</v>
      </c>
      <c r="BN18" s="6">
        <v>-9.2299999999999993E-2</v>
      </c>
      <c r="BO18" s="6">
        <v>-9.2299999999999993E-2</v>
      </c>
      <c r="BP18" s="6">
        <v>-9.2299999999999993E-2</v>
      </c>
      <c r="BQ18" s="6">
        <v>-9.2299999999999993E-2</v>
      </c>
      <c r="BR18" s="6">
        <v>-9.2299999999999993E-2</v>
      </c>
      <c r="BS18" s="6">
        <v>-9.2299999999999993E-2</v>
      </c>
      <c r="BT18" s="6">
        <v>-9.2299999999999993E-2</v>
      </c>
      <c r="BU18" s="6">
        <v>-9.2299999999999993E-2</v>
      </c>
      <c r="BV18" s="6">
        <v>-9.2299999999999993E-2</v>
      </c>
      <c r="BW18" s="6">
        <v>-9.2299999999999993E-2</v>
      </c>
      <c r="BX18" s="6">
        <v>-9.2299999999999993E-2</v>
      </c>
      <c r="BY18" s="31">
        <v>-108785.82</v>
      </c>
      <c r="BZ18" s="31">
        <v>-42328.55</v>
      </c>
      <c r="CA18" s="31">
        <v>-42613.22</v>
      </c>
      <c r="CB18" s="31">
        <v>-21076.89</v>
      </c>
      <c r="CC18" s="31">
        <v>-20959.5</v>
      </c>
      <c r="CD18" s="31">
        <v>-26702.09</v>
      </c>
      <c r="CE18" s="31">
        <v>-43816.639999999999</v>
      </c>
      <c r="CF18" s="31">
        <v>-33760.230000000003</v>
      </c>
      <c r="CG18" s="31">
        <v>-70246.89</v>
      </c>
      <c r="CH18" s="31">
        <v>-26323.47</v>
      </c>
      <c r="CI18" s="31">
        <v>-39248.910000000003</v>
      </c>
      <c r="CJ18" s="31">
        <v>-44732.58</v>
      </c>
      <c r="CK18" s="32">
        <f t="shared" si="51"/>
        <v>2828.67</v>
      </c>
      <c r="CL18" s="32">
        <f t="shared" si="52"/>
        <v>1100.6300000000001</v>
      </c>
      <c r="CM18" s="32">
        <f t="shared" si="53"/>
        <v>1108.04</v>
      </c>
      <c r="CN18" s="32">
        <f t="shared" si="54"/>
        <v>548.04</v>
      </c>
      <c r="CO18" s="32">
        <f t="shared" si="55"/>
        <v>544.99</v>
      </c>
      <c r="CP18" s="32">
        <f t="shared" si="56"/>
        <v>694.31</v>
      </c>
      <c r="CQ18" s="32">
        <f t="shared" si="57"/>
        <v>1139.33</v>
      </c>
      <c r="CR18" s="32">
        <f t="shared" si="58"/>
        <v>877.84</v>
      </c>
      <c r="CS18" s="32">
        <f t="shared" si="59"/>
        <v>1826.57</v>
      </c>
      <c r="CT18" s="32">
        <f t="shared" si="60"/>
        <v>684.47</v>
      </c>
      <c r="CU18" s="32">
        <f t="shared" si="61"/>
        <v>1020.56</v>
      </c>
      <c r="CV18" s="32">
        <f t="shared" si="62"/>
        <v>1163.1400000000001</v>
      </c>
      <c r="CW18" s="31">
        <f t="shared" si="147"/>
        <v>-88749.430000000008</v>
      </c>
      <c r="CX18" s="31">
        <f t="shared" si="148"/>
        <v>-34532.400000000001</v>
      </c>
      <c r="CY18" s="31">
        <f t="shared" si="149"/>
        <v>-34764.629999999997</v>
      </c>
      <c r="CZ18" s="31">
        <f t="shared" si="150"/>
        <v>-17172.079999999998</v>
      </c>
      <c r="DA18" s="31">
        <f t="shared" si="151"/>
        <v>-17076.429999999997</v>
      </c>
      <c r="DB18" s="31">
        <f t="shared" si="152"/>
        <v>-21755.119999999999</v>
      </c>
      <c r="DC18" s="31">
        <f t="shared" si="153"/>
        <v>-35888.82</v>
      </c>
      <c r="DD18" s="31">
        <f t="shared" si="154"/>
        <v>-27651.930000000008</v>
      </c>
      <c r="DE18" s="31">
        <f t="shared" si="155"/>
        <v>-57536.999999999993</v>
      </c>
      <c r="DF18" s="31">
        <f t="shared" si="156"/>
        <v>-21218.49</v>
      </c>
      <c r="DG18" s="31">
        <f t="shared" si="157"/>
        <v>-31637.250000000007</v>
      </c>
      <c r="DH18" s="31">
        <f t="shared" si="158"/>
        <v>-36057.47</v>
      </c>
      <c r="DI18" s="32">
        <f t="shared" si="63"/>
        <v>-4437.47</v>
      </c>
      <c r="DJ18" s="32">
        <f t="shared" si="64"/>
        <v>-1726.62</v>
      </c>
      <c r="DK18" s="32">
        <f t="shared" si="65"/>
        <v>-1738.23</v>
      </c>
      <c r="DL18" s="32">
        <f t="shared" si="66"/>
        <v>-858.6</v>
      </c>
      <c r="DM18" s="32">
        <f t="shared" si="67"/>
        <v>-853.82</v>
      </c>
      <c r="DN18" s="32">
        <f t="shared" si="68"/>
        <v>-1087.76</v>
      </c>
      <c r="DO18" s="32">
        <f t="shared" si="69"/>
        <v>-1794.44</v>
      </c>
      <c r="DP18" s="32">
        <f t="shared" si="70"/>
        <v>-1382.6</v>
      </c>
      <c r="DQ18" s="32">
        <f t="shared" si="71"/>
        <v>-2876.85</v>
      </c>
      <c r="DR18" s="32">
        <f t="shared" si="72"/>
        <v>-1060.92</v>
      </c>
      <c r="DS18" s="32">
        <f t="shared" si="73"/>
        <v>-1581.86</v>
      </c>
      <c r="DT18" s="32">
        <f t="shared" si="74"/>
        <v>-1802.87</v>
      </c>
      <c r="DU18" s="31">
        <f t="shared" si="75"/>
        <v>-28592.42</v>
      </c>
      <c r="DV18" s="31">
        <f t="shared" si="76"/>
        <v>-11044.66</v>
      </c>
      <c r="DW18" s="31">
        <f t="shared" si="77"/>
        <v>-11045.59</v>
      </c>
      <c r="DX18" s="31">
        <f t="shared" si="78"/>
        <v>-5423.18</v>
      </c>
      <c r="DY18" s="31">
        <f t="shared" si="79"/>
        <v>-5364.91</v>
      </c>
      <c r="DZ18" s="31">
        <f t="shared" si="80"/>
        <v>-6797.86</v>
      </c>
      <c r="EA18" s="31">
        <f t="shared" si="81"/>
        <v>-11155.24</v>
      </c>
      <c r="EB18" s="31">
        <f t="shared" si="82"/>
        <v>-8548.02</v>
      </c>
      <c r="EC18" s="31">
        <f t="shared" si="83"/>
        <v>-17688.63</v>
      </c>
      <c r="ED18" s="31">
        <f t="shared" si="84"/>
        <v>-6488.33</v>
      </c>
      <c r="EE18" s="31">
        <f t="shared" si="85"/>
        <v>-9620.51</v>
      </c>
      <c r="EF18" s="31">
        <f t="shared" si="86"/>
        <v>-10905.37</v>
      </c>
      <c r="EG18" s="32">
        <f t="shared" si="87"/>
        <v>-121779.32</v>
      </c>
      <c r="EH18" s="32">
        <f t="shared" si="88"/>
        <v>-47303.680000000008</v>
      </c>
      <c r="EI18" s="32">
        <f t="shared" si="89"/>
        <v>-47548.45</v>
      </c>
      <c r="EJ18" s="32">
        <f t="shared" si="90"/>
        <v>-23453.859999999997</v>
      </c>
      <c r="EK18" s="32">
        <f t="shared" si="91"/>
        <v>-23295.159999999996</v>
      </c>
      <c r="EL18" s="32">
        <f t="shared" si="92"/>
        <v>-29640.739999999998</v>
      </c>
      <c r="EM18" s="32">
        <f t="shared" si="93"/>
        <v>-48838.5</v>
      </c>
      <c r="EN18" s="32">
        <f t="shared" si="94"/>
        <v>-37582.550000000003</v>
      </c>
      <c r="EO18" s="32">
        <f t="shared" si="95"/>
        <v>-78102.48</v>
      </c>
      <c r="EP18" s="32">
        <f t="shared" si="96"/>
        <v>-28767.740000000005</v>
      </c>
      <c r="EQ18" s="32">
        <f t="shared" si="97"/>
        <v>-42839.62000000001</v>
      </c>
      <c r="ER18" s="32">
        <f t="shared" si="98"/>
        <v>-48765.710000000006</v>
      </c>
    </row>
    <row r="19" spans="1:148">
      <c r="A19" t="s">
        <v>437</v>
      </c>
      <c r="B19" s="1" t="s">
        <v>139</v>
      </c>
      <c r="C19" t="s">
        <v>139</v>
      </c>
      <c r="D19" t="s">
        <v>203</v>
      </c>
      <c r="E19" s="51">
        <v>14526.766600000001</v>
      </c>
      <c r="F19" s="51">
        <v>5115.6614</v>
      </c>
      <c r="G19" s="51">
        <v>7665.0826999999999</v>
      </c>
      <c r="H19" s="51">
        <v>1303.1022</v>
      </c>
      <c r="I19" s="51">
        <v>698.18679999999995</v>
      </c>
      <c r="J19" s="51">
        <v>1055.4573</v>
      </c>
      <c r="K19" s="51">
        <v>3128.0362</v>
      </c>
      <c r="L19" s="51">
        <v>143.233</v>
      </c>
      <c r="M19" s="51">
        <v>2407.8914</v>
      </c>
      <c r="N19" s="51">
        <v>199.40110000000001</v>
      </c>
      <c r="O19" s="51">
        <v>1385.2199022</v>
      </c>
      <c r="P19" s="51">
        <v>5125.7249462999998</v>
      </c>
      <c r="Q19" s="32">
        <v>2193435.02</v>
      </c>
      <c r="R19" s="32">
        <v>293625.89</v>
      </c>
      <c r="S19" s="32">
        <v>326977</v>
      </c>
      <c r="T19" s="32">
        <v>58154.52</v>
      </c>
      <c r="U19" s="32">
        <v>47694.559999999998</v>
      </c>
      <c r="V19" s="32">
        <v>56814.13</v>
      </c>
      <c r="W19" s="32">
        <v>139663.54999999999</v>
      </c>
      <c r="X19" s="32">
        <v>34201.410000000003</v>
      </c>
      <c r="Y19" s="32">
        <v>956131.78</v>
      </c>
      <c r="Z19" s="32">
        <v>10162.219999999999</v>
      </c>
      <c r="AA19" s="32">
        <v>84274.27</v>
      </c>
      <c r="AB19" s="32">
        <v>376968.75</v>
      </c>
      <c r="AC19" s="2">
        <v>-1.43</v>
      </c>
      <c r="AD19" s="2">
        <v>-1.43</v>
      </c>
      <c r="AE19" s="2">
        <v>-1.43</v>
      </c>
      <c r="AF19" s="2">
        <v>-1.43</v>
      </c>
      <c r="AG19" s="2">
        <v>-1.43</v>
      </c>
      <c r="AH19" s="2">
        <v>-1.43</v>
      </c>
      <c r="AI19" s="2">
        <v>-1.43</v>
      </c>
      <c r="AJ19" s="2">
        <v>-1.43</v>
      </c>
      <c r="AK19" s="2">
        <v>-1.43</v>
      </c>
      <c r="AL19" s="2">
        <v>-1.43</v>
      </c>
      <c r="AM19" s="2">
        <v>-1.43</v>
      </c>
      <c r="AN19" s="2">
        <v>-1.43</v>
      </c>
      <c r="AO19" s="33">
        <v>-31366.12</v>
      </c>
      <c r="AP19" s="33">
        <v>-4198.8500000000004</v>
      </c>
      <c r="AQ19" s="33">
        <v>-4675.7700000000004</v>
      </c>
      <c r="AR19" s="33">
        <v>-831.61</v>
      </c>
      <c r="AS19" s="33">
        <v>-682.03</v>
      </c>
      <c r="AT19" s="33">
        <v>-812.44</v>
      </c>
      <c r="AU19" s="33">
        <v>-1997.19</v>
      </c>
      <c r="AV19" s="33">
        <v>-489.08</v>
      </c>
      <c r="AW19" s="33">
        <v>-13672.68</v>
      </c>
      <c r="AX19" s="33">
        <v>-145.32</v>
      </c>
      <c r="AY19" s="33">
        <v>-1205.1199999999999</v>
      </c>
      <c r="AZ19" s="33">
        <v>-5390.65</v>
      </c>
      <c r="BA19" s="31">
        <f t="shared" ref="BA19" si="159">ROUND(Q19*BA$3,2)</f>
        <v>-658.03</v>
      </c>
      <c r="BB19" s="31">
        <f t="shared" ref="BB19" si="160">ROUND(R19*BB$3,2)</f>
        <v>-88.09</v>
      </c>
      <c r="BC19" s="31">
        <f t="shared" ref="BC19" si="161">ROUND(S19*BC$3,2)</f>
        <v>-98.09</v>
      </c>
      <c r="BD19" s="31">
        <f t="shared" ref="BD19" si="162">ROUND(T19*BD$3,2)</f>
        <v>-23.26</v>
      </c>
      <c r="BE19" s="31">
        <f t="shared" ref="BE19" si="163">ROUND(U19*BE$3,2)</f>
        <v>-19.079999999999998</v>
      </c>
      <c r="BF19" s="31">
        <f t="shared" ref="BF19" si="164">ROUND(V19*BF$3,2)</f>
        <v>-22.73</v>
      </c>
      <c r="BG19" s="31">
        <f t="shared" ref="BG19" si="165">ROUND(W19*BG$3,2)</f>
        <v>0</v>
      </c>
      <c r="BH19" s="31">
        <f t="shared" ref="BH19" si="166">ROUND(X19*BH$3,2)</f>
        <v>0</v>
      </c>
      <c r="BI19" s="31">
        <f t="shared" ref="BI19" si="167">ROUND(Y19*BI$3,2)</f>
        <v>0</v>
      </c>
      <c r="BJ19" s="31">
        <f t="shared" ref="BJ19" si="168">ROUND(Z19*BJ$3,2)</f>
        <v>-12.19</v>
      </c>
      <c r="BK19" s="31">
        <f t="shared" ref="BK19" si="169">ROUND(AA19*BK$3,2)</f>
        <v>-101.13</v>
      </c>
      <c r="BL19" s="31">
        <f t="shared" ref="BL19" si="170">ROUND(AB19*BL$3,2)</f>
        <v>-452.36</v>
      </c>
      <c r="BM19" s="6">
        <v>-8.5500000000000007E-2</v>
      </c>
      <c r="BN19" s="6">
        <v>-8.5500000000000007E-2</v>
      </c>
      <c r="BO19" s="6">
        <v>-8.5500000000000007E-2</v>
      </c>
      <c r="BP19" s="6">
        <v>-8.5500000000000007E-2</v>
      </c>
      <c r="BQ19" s="6">
        <v>-8.5500000000000007E-2</v>
      </c>
      <c r="BR19" s="6">
        <v>-8.5500000000000007E-2</v>
      </c>
      <c r="BS19" s="6">
        <v>-8.5500000000000007E-2</v>
      </c>
      <c r="BT19" s="6">
        <v>-8.5500000000000007E-2</v>
      </c>
      <c r="BU19" s="6">
        <v>-8.5500000000000007E-2</v>
      </c>
      <c r="BV19" s="6">
        <v>-8.5500000000000007E-2</v>
      </c>
      <c r="BW19" s="6">
        <v>-8.5500000000000007E-2</v>
      </c>
      <c r="BX19" s="6">
        <v>-8.5500000000000007E-2</v>
      </c>
      <c r="BY19" s="31">
        <v>-187538.69</v>
      </c>
      <c r="BZ19" s="31">
        <v>-25105.01</v>
      </c>
      <c r="CA19" s="31">
        <v>-27956.53</v>
      </c>
      <c r="CB19" s="31">
        <v>-4972.21</v>
      </c>
      <c r="CC19" s="31">
        <v>-4077.88</v>
      </c>
      <c r="CD19" s="31">
        <v>-4857.6099999999997</v>
      </c>
      <c r="CE19" s="31">
        <v>-11941.23</v>
      </c>
      <c r="CF19" s="31">
        <v>-2924.22</v>
      </c>
      <c r="CG19" s="31">
        <v>-81749.27</v>
      </c>
      <c r="CH19" s="31">
        <v>-868.87</v>
      </c>
      <c r="CI19" s="31">
        <v>-7205.45</v>
      </c>
      <c r="CJ19" s="31">
        <v>-32230.83</v>
      </c>
      <c r="CK19" s="32">
        <f t="shared" ref="CK19" si="171">ROUND(Q19*$CV$3,2)</f>
        <v>5264.24</v>
      </c>
      <c r="CL19" s="32">
        <f t="shared" ref="CL19" si="172">ROUND(R19*$CV$3,2)</f>
        <v>704.7</v>
      </c>
      <c r="CM19" s="32">
        <f t="shared" ref="CM19" si="173">ROUND(S19*$CV$3,2)</f>
        <v>784.74</v>
      </c>
      <c r="CN19" s="32">
        <f t="shared" ref="CN19" si="174">ROUND(T19*$CV$3,2)</f>
        <v>139.57</v>
      </c>
      <c r="CO19" s="32">
        <f t="shared" ref="CO19" si="175">ROUND(U19*$CV$3,2)</f>
        <v>114.47</v>
      </c>
      <c r="CP19" s="32">
        <f t="shared" ref="CP19" si="176">ROUND(V19*$CV$3,2)</f>
        <v>136.35</v>
      </c>
      <c r="CQ19" s="32">
        <f t="shared" ref="CQ19" si="177">ROUND(W19*$CV$3,2)</f>
        <v>335.19</v>
      </c>
      <c r="CR19" s="32">
        <f t="shared" ref="CR19" si="178">ROUND(X19*$CV$3,2)</f>
        <v>82.08</v>
      </c>
      <c r="CS19" s="32">
        <f t="shared" ref="CS19" si="179">ROUND(Y19*$CV$3,2)</f>
        <v>2294.7199999999998</v>
      </c>
      <c r="CT19" s="32">
        <f t="shared" ref="CT19" si="180">ROUND(Z19*$CV$3,2)</f>
        <v>24.39</v>
      </c>
      <c r="CU19" s="32">
        <f t="shared" ref="CU19" si="181">ROUND(AA19*$CV$3,2)</f>
        <v>202.26</v>
      </c>
      <c r="CV19" s="32">
        <f t="shared" ref="CV19" si="182">ROUND(AB19*$CV$3,2)</f>
        <v>904.73</v>
      </c>
      <c r="CW19" s="31">
        <f t="shared" si="147"/>
        <v>-150250.30000000002</v>
      </c>
      <c r="CX19" s="31">
        <f t="shared" si="148"/>
        <v>-20113.37</v>
      </c>
      <c r="CY19" s="31">
        <f t="shared" si="149"/>
        <v>-22397.929999999997</v>
      </c>
      <c r="CZ19" s="31">
        <f t="shared" si="150"/>
        <v>-3977.77</v>
      </c>
      <c r="DA19" s="31">
        <f t="shared" si="151"/>
        <v>-3262.3</v>
      </c>
      <c r="DB19" s="31">
        <f t="shared" si="152"/>
        <v>-3886.0899999999992</v>
      </c>
      <c r="DC19" s="31">
        <f t="shared" si="153"/>
        <v>-9608.8499999999985</v>
      </c>
      <c r="DD19" s="31">
        <f t="shared" si="154"/>
        <v>-2353.06</v>
      </c>
      <c r="DE19" s="31">
        <f t="shared" si="155"/>
        <v>-65781.87</v>
      </c>
      <c r="DF19" s="31">
        <f t="shared" si="156"/>
        <v>-686.97</v>
      </c>
      <c r="DG19" s="31">
        <f t="shared" si="157"/>
        <v>-5696.94</v>
      </c>
      <c r="DH19" s="31">
        <f t="shared" si="158"/>
        <v>-25483.090000000004</v>
      </c>
      <c r="DI19" s="32">
        <f t="shared" si="63"/>
        <v>-7512.52</v>
      </c>
      <c r="DJ19" s="32">
        <f t="shared" si="64"/>
        <v>-1005.67</v>
      </c>
      <c r="DK19" s="32">
        <f t="shared" si="65"/>
        <v>-1119.9000000000001</v>
      </c>
      <c r="DL19" s="32">
        <f t="shared" si="66"/>
        <v>-198.89</v>
      </c>
      <c r="DM19" s="32">
        <f t="shared" si="67"/>
        <v>-163.12</v>
      </c>
      <c r="DN19" s="32">
        <f t="shared" si="68"/>
        <v>-194.3</v>
      </c>
      <c r="DO19" s="32">
        <f t="shared" si="69"/>
        <v>-480.44</v>
      </c>
      <c r="DP19" s="32">
        <f t="shared" si="70"/>
        <v>-117.65</v>
      </c>
      <c r="DQ19" s="32">
        <f t="shared" si="71"/>
        <v>-3289.09</v>
      </c>
      <c r="DR19" s="32">
        <f t="shared" si="72"/>
        <v>-34.35</v>
      </c>
      <c r="DS19" s="32">
        <f t="shared" si="73"/>
        <v>-284.85000000000002</v>
      </c>
      <c r="DT19" s="32">
        <f t="shared" si="74"/>
        <v>-1274.1500000000001</v>
      </c>
      <c r="DU19" s="31">
        <f t="shared" si="75"/>
        <v>-48406.17</v>
      </c>
      <c r="DV19" s="31">
        <f t="shared" si="76"/>
        <v>-6432.95</v>
      </c>
      <c r="DW19" s="31">
        <f t="shared" si="77"/>
        <v>-7116.38</v>
      </c>
      <c r="DX19" s="31">
        <f t="shared" si="78"/>
        <v>-1256.24</v>
      </c>
      <c r="DY19" s="31">
        <f t="shared" si="79"/>
        <v>-1024.92</v>
      </c>
      <c r="DZ19" s="31">
        <f t="shared" si="80"/>
        <v>-1214.29</v>
      </c>
      <c r="EA19" s="31">
        <f t="shared" si="81"/>
        <v>-2986.7</v>
      </c>
      <c r="EB19" s="31">
        <f t="shared" si="82"/>
        <v>-727.4</v>
      </c>
      <c r="EC19" s="31">
        <f t="shared" si="83"/>
        <v>-20223.349999999999</v>
      </c>
      <c r="ED19" s="31">
        <f t="shared" si="84"/>
        <v>-210.07</v>
      </c>
      <c r="EE19" s="31">
        <f t="shared" si="85"/>
        <v>-1732.37</v>
      </c>
      <c r="EF19" s="31">
        <f t="shared" si="86"/>
        <v>-7707.21</v>
      </c>
      <c r="EG19" s="32">
        <f t="shared" si="87"/>
        <v>-206168.99</v>
      </c>
      <c r="EH19" s="32">
        <f t="shared" si="88"/>
        <v>-27551.989999999998</v>
      </c>
      <c r="EI19" s="32">
        <f t="shared" si="89"/>
        <v>-30634.21</v>
      </c>
      <c r="EJ19" s="32">
        <f t="shared" si="90"/>
        <v>-5432.9</v>
      </c>
      <c r="EK19" s="32">
        <f t="shared" si="91"/>
        <v>-4450.34</v>
      </c>
      <c r="EL19" s="32">
        <f t="shared" si="92"/>
        <v>-5294.6799999999994</v>
      </c>
      <c r="EM19" s="32">
        <f t="shared" si="93"/>
        <v>-13075.989999999998</v>
      </c>
      <c r="EN19" s="32">
        <f t="shared" si="94"/>
        <v>-3198.11</v>
      </c>
      <c r="EO19" s="32">
        <f t="shared" si="95"/>
        <v>-89294.31</v>
      </c>
      <c r="EP19" s="32">
        <f t="shared" si="96"/>
        <v>-931.3900000000001</v>
      </c>
      <c r="EQ19" s="32">
        <f t="shared" si="97"/>
        <v>-7714.16</v>
      </c>
      <c r="ER19" s="32">
        <f t="shared" si="98"/>
        <v>-34464.450000000004</v>
      </c>
    </row>
    <row r="20" spans="1:148">
      <c r="A20" t="s">
        <v>436</v>
      </c>
      <c r="B20" s="1" t="s">
        <v>123</v>
      </c>
      <c r="C20" t="s">
        <v>123</v>
      </c>
      <c r="D20" t="s">
        <v>204</v>
      </c>
      <c r="E20" s="51">
        <v>33533.917800000003</v>
      </c>
      <c r="F20" s="51">
        <v>27829.757900000001</v>
      </c>
      <c r="G20" s="51">
        <v>27042.802800000001</v>
      </c>
      <c r="H20" s="51">
        <v>25614.670600000001</v>
      </c>
      <c r="I20" s="51">
        <v>23722.814999999999</v>
      </c>
      <c r="J20" s="51">
        <v>15948.5407</v>
      </c>
      <c r="K20" s="51">
        <v>24998.263900000002</v>
      </c>
      <c r="L20" s="51">
        <v>32515.146990599998</v>
      </c>
      <c r="M20" s="51">
        <v>30591.335091000001</v>
      </c>
      <c r="N20" s="51">
        <v>33015.305316999998</v>
      </c>
      <c r="O20" s="51">
        <v>32601.173000999999</v>
      </c>
      <c r="P20" s="51">
        <v>32699.357266999999</v>
      </c>
      <c r="Q20" s="32">
        <v>3484187.87</v>
      </c>
      <c r="R20" s="32">
        <v>1509677.4</v>
      </c>
      <c r="S20" s="32">
        <v>1196577.71</v>
      </c>
      <c r="T20" s="32">
        <v>839274.59</v>
      </c>
      <c r="U20" s="32">
        <v>827056.65</v>
      </c>
      <c r="V20" s="32">
        <v>596688.14</v>
      </c>
      <c r="W20" s="32">
        <v>1149425.96</v>
      </c>
      <c r="X20" s="32">
        <v>1214527.96</v>
      </c>
      <c r="Y20" s="32">
        <v>2632311.1800000002</v>
      </c>
      <c r="Z20" s="32">
        <v>1196871.4099999999</v>
      </c>
      <c r="AA20" s="32">
        <v>1798161.39</v>
      </c>
      <c r="AB20" s="32">
        <v>1974319.61</v>
      </c>
      <c r="AC20" s="2">
        <v>2.4900000000000002</v>
      </c>
      <c r="AD20" s="2">
        <v>2.4900000000000002</v>
      </c>
      <c r="AE20" s="2">
        <v>2.4900000000000002</v>
      </c>
      <c r="AF20" s="2">
        <v>2.4900000000000002</v>
      </c>
      <c r="AG20" s="2">
        <v>2.4900000000000002</v>
      </c>
      <c r="AH20" s="2">
        <v>2.4900000000000002</v>
      </c>
      <c r="AI20" s="2">
        <v>2.4900000000000002</v>
      </c>
      <c r="AJ20" s="2">
        <v>2.4900000000000002</v>
      </c>
      <c r="AK20" s="2">
        <v>2.4900000000000002</v>
      </c>
      <c r="AL20" s="2">
        <v>2.4900000000000002</v>
      </c>
      <c r="AM20" s="2">
        <v>2.4900000000000002</v>
      </c>
      <c r="AN20" s="2">
        <v>2.4900000000000002</v>
      </c>
      <c r="AO20" s="33">
        <v>86756.28</v>
      </c>
      <c r="AP20" s="33">
        <v>37590.97</v>
      </c>
      <c r="AQ20" s="33">
        <v>29794.78</v>
      </c>
      <c r="AR20" s="33">
        <v>20897.939999999999</v>
      </c>
      <c r="AS20" s="33">
        <v>20593.71</v>
      </c>
      <c r="AT20" s="33">
        <v>14857.53</v>
      </c>
      <c r="AU20" s="33">
        <v>28620.71</v>
      </c>
      <c r="AV20" s="33">
        <v>30241.75</v>
      </c>
      <c r="AW20" s="33">
        <v>65544.55</v>
      </c>
      <c r="AX20" s="33">
        <v>29802.1</v>
      </c>
      <c r="AY20" s="33">
        <v>44774.22</v>
      </c>
      <c r="AZ20" s="33">
        <v>49160.56</v>
      </c>
      <c r="BA20" s="31">
        <f t="shared" si="39"/>
        <v>-1045.26</v>
      </c>
      <c r="BB20" s="31">
        <f t="shared" si="40"/>
        <v>-452.9</v>
      </c>
      <c r="BC20" s="31">
        <f t="shared" si="41"/>
        <v>-358.97</v>
      </c>
      <c r="BD20" s="31">
        <f t="shared" si="42"/>
        <v>-335.71</v>
      </c>
      <c r="BE20" s="31">
        <f t="shared" si="43"/>
        <v>-330.82</v>
      </c>
      <c r="BF20" s="31">
        <f t="shared" si="44"/>
        <v>-238.68</v>
      </c>
      <c r="BG20" s="31">
        <f t="shared" si="45"/>
        <v>0</v>
      </c>
      <c r="BH20" s="31">
        <f t="shared" si="46"/>
        <v>0</v>
      </c>
      <c r="BI20" s="31">
        <f t="shared" si="47"/>
        <v>0</v>
      </c>
      <c r="BJ20" s="31">
        <f t="shared" si="48"/>
        <v>-1436.25</v>
      </c>
      <c r="BK20" s="31">
        <f t="shared" si="49"/>
        <v>-2157.79</v>
      </c>
      <c r="BL20" s="31">
        <f t="shared" si="50"/>
        <v>-2369.1799999999998</v>
      </c>
      <c r="BM20" s="6">
        <v>-4.2999999999999997E-2</v>
      </c>
      <c r="BN20" s="6">
        <v>-4.2999999999999997E-2</v>
      </c>
      <c r="BO20" s="6">
        <v>-4.2999999999999997E-2</v>
      </c>
      <c r="BP20" s="6">
        <v>-4.2999999999999997E-2</v>
      </c>
      <c r="BQ20" s="6">
        <v>-4.2999999999999997E-2</v>
      </c>
      <c r="BR20" s="6">
        <v>-4.2999999999999997E-2</v>
      </c>
      <c r="BS20" s="6">
        <v>-4.2999999999999997E-2</v>
      </c>
      <c r="BT20" s="6">
        <v>-4.2999999999999997E-2</v>
      </c>
      <c r="BU20" s="6">
        <v>-4.2999999999999997E-2</v>
      </c>
      <c r="BV20" s="6">
        <v>-4.2999999999999997E-2</v>
      </c>
      <c r="BW20" s="6">
        <v>-4.2999999999999997E-2</v>
      </c>
      <c r="BX20" s="6">
        <v>-4.2999999999999997E-2</v>
      </c>
      <c r="BY20" s="31">
        <v>-149820.07999999999</v>
      </c>
      <c r="BZ20" s="31">
        <v>-64916.13</v>
      </c>
      <c r="CA20" s="31">
        <v>-51452.84</v>
      </c>
      <c r="CB20" s="31">
        <v>-36088.81</v>
      </c>
      <c r="CC20" s="31">
        <v>-35563.440000000002</v>
      </c>
      <c r="CD20" s="31">
        <v>-25657.59</v>
      </c>
      <c r="CE20" s="31">
        <v>-49425.32</v>
      </c>
      <c r="CF20" s="31">
        <v>-52224.7</v>
      </c>
      <c r="CG20" s="31">
        <v>-113189.38</v>
      </c>
      <c r="CH20" s="31">
        <v>-51465.47</v>
      </c>
      <c r="CI20" s="31">
        <v>-77320.94</v>
      </c>
      <c r="CJ20" s="31">
        <v>-84895.74</v>
      </c>
      <c r="CK20" s="32">
        <f t="shared" si="51"/>
        <v>8362.0499999999993</v>
      </c>
      <c r="CL20" s="32">
        <f t="shared" si="52"/>
        <v>3623.23</v>
      </c>
      <c r="CM20" s="32">
        <f t="shared" si="53"/>
        <v>2871.79</v>
      </c>
      <c r="CN20" s="32">
        <f t="shared" si="54"/>
        <v>2014.26</v>
      </c>
      <c r="CO20" s="32">
        <f t="shared" si="55"/>
        <v>1984.94</v>
      </c>
      <c r="CP20" s="32">
        <f t="shared" si="56"/>
        <v>1432.05</v>
      </c>
      <c r="CQ20" s="32">
        <f t="shared" si="57"/>
        <v>2758.62</v>
      </c>
      <c r="CR20" s="32">
        <f t="shared" si="58"/>
        <v>2914.87</v>
      </c>
      <c r="CS20" s="32">
        <f t="shared" si="59"/>
        <v>6317.55</v>
      </c>
      <c r="CT20" s="32">
        <f t="shared" si="60"/>
        <v>2872.49</v>
      </c>
      <c r="CU20" s="32">
        <f t="shared" si="61"/>
        <v>4315.59</v>
      </c>
      <c r="CV20" s="32">
        <f t="shared" si="62"/>
        <v>4738.37</v>
      </c>
      <c r="CW20" s="31">
        <f t="shared" si="147"/>
        <v>-227169.05</v>
      </c>
      <c r="CX20" s="31">
        <f t="shared" si="148"/>
        <v>-98430.97</v>
      </c>
      <c r="CY20" s="31">
        <f t="shared" si="149"/>
        <v>-78016.859999999986</v>
      </c>
      <c r="CZ20" s="31">
        <f t="shared" si="150"/>
        <v>-54636.779999999992</v>
      </c>
      <c r="DA20" s="31">
        <f t="shared" si="151"/>
        <v>-53841.39</v>
      </c>
      <c r="DB20" s="31">
        <f t="shared" si="152"/>
        <v>-38844.39</v>
      </c>
      <c r="DC20" s="31">
        <f t="shared" si="153"/>
        <v>-75287.41</v>
      </c>
      <c r="DD20" s="31">
        <f t="shared" si="154"/>
        <v>-79551.579999999987</v>
      </c>
      <c r="DE20" s="31">
        <f t="shared" si="155"/>
        <v>-172416.38</v>
      </c>
      <c r="DF20" s="31">
        <f t="shared" si="156"/>
        <v>-76958.83</v>
      </c>
      <c r="DG20" s="31">
        <f t="shared" si="157"/>
        <v>-115621.78000000001</v>
      </c>
      <c r="DH20" s="31">
        <f t="shared" si="158"/>
        <v>-126948.75000000001</v>
      </c>
      <c r="DI20" s="32">
        <f t="shared" si="63"/>
        <v>-11358.45</v>
      </c>
      <c r="DJ20" s="32">
        <f t="shared" si="64"/>
        <v>-4921.55</v>
      </c>
      <c r="DK20" s="32">
        <f t="shared" si="65"/>
        <v>-3900.84</v>
      </c>
      <c r="DL20" s="32">
        <f t="shared" si="66"/>
        <v>-2731.84</v>
      </c>
      <c r="DM20" s="32">
        <f t="shared" si="67"/>
        <v>-2692.07</v>
      </c>
      <c r="DN20" s="32">
        <f t="shared" si="68"/>
        <v>-1942.22</v>
      </c>
      <c r="DO20" s="32">
        <f t="shared" si="69"/>
        <v>-3764.37</v>
      </c>
      <c r="DP20" s="32">
        <f t="shared" si="70"/>
        <v>-3977.58</v>
      </c>
      <c r="DQ20" s="32">
        <f t="shared" si="71"/>
        <v>-8620.82</v>
      </c>
      <c r="DR20" s="32">
        <f t="shared" si="72"/>
        <v>-3847.94</v>
      </c>
      <c r="DS20" s="32">
        <f t="shared" si="73"/>
        <v>-5781.09</v>
      </c>
      <c r="DT20" s="32">
        <f t="shared" si="74"/>
        <v>-6347.44</v>
      </c>
      <c r="DU20" s="31">
        <f t="shared" si="75"/>
        <v>-73187.09</v>
      </c>
      <c r="DV20" s="31">
        <f t="shared" si="76"/>
        <v>-31481.63</v>
      </c>
      <c r="DW20" s="31">
        <f t="shared" si="77"/>
        <v>-24787.91</v>
      </c>
      <c r="DX20" s="31">
        <f t="shared" si="78"/>
        <v>-17255.060000000001</v>
      </c>
      <c r="DY20" s="31">
        <f t="shared" si="79"/>
        <v>-16915.36</v>
      </c>
      <c r="DZ20" s="31">
        <f t="shared" si="80"/>
        <v>-12137.77</v>
      </c>
      <c r="EA20" s="31">
        <f t="shared" si="81"/>
        <v>-23401.41</v>
      </c>
      <c r="EB20" s="31">
        <f t="shared" si="82"/>
        <v>-24591.71</v>
      </c>
      <c r="EC20" s="31">
        <f t="shared" si="83"/>
        <v>-53006.05</v>
      </c>
      <c r="ED20" s="31">
        <f t="shared" si="84"/>
        <v>-23532.98</v>
      </c>
      <c r="EE20" s="31">
        <f t="shared" si="85"/>
        <v>-35159.199999999997</v>
      </c>
      <c r="EF20" s="31">
        <f t="shared" si="86"/>
        <v>-38394.910000000003</v>
      </c>
      <c r="EG20" s="32">
        <f t="shared" si="87"/>
        <v>-311714.58999999997</v>
      </c>
      <c r="EH20" s="32">
        <f t="shared" si="88"/>
        <v>-134834.15</v>
      </c>
      <c r="EI20" s="32">
        <f t="shared" si="89"/>
        <v>-106705.60999999999</v>
      </c>
      <c r="EJ20" s="32">
        <f t="shared" si="90"/>
        <v>-74623.679999999993</v>
      </c>
      <c r="EK20" s="32">
        <f t="shared" si="91"/>
        <v>-73448.820000000007</v>
      </c>
      <c r="EL20" s="32">
        <f t="shared" si="92"/>
        <v>-52924.380000000005</v>
      </c>
      <c r="EM20" s="32">
        <f t="shared" si="93"/>
        <v>-102453.19</v>
      </c>
      <c r="EN20" s="32">
        <f t="shared" si="94"/>
        <v>-108120.87</v>
      </c>
      <c r="EO20" s="32">
        <f t="shared" si="95"/>
        <v>-234043.25</v>
      </c>
      <c r="EP20" s="32">
        <f t="shared" si="96"/>
        <v>-104339.75</v>
      </c>
      <c r="EQ20" s="32">
        <f t="shared" si="97"/>
        <v>-156562.07</v>
      </c>
      <c r="ER20" s="32">
        <f t="shared" si="98"/>
        <v>-171691.1</v>
      </c>
    </row>
    <row r="21" spans="1:148">
      <c r="A21" t="s">
        <v>436</v>
      </c>
      <c r="B21" s="1" t="s">
        <v>124</v>
      </c>
      <c r="C21" t="s">
        <v>124</v>
      </c>
      <c r="D21" t="s">
        <v>205</v>
      </c>
      <c r="E21" s="51">
        <v>5214.8666999999996</v>
      </c>
      <c r="F21" s="51">
        <v>4292.1632</v>
      </c>
      <c r="G21" s="51">
        <v>4653.0501999999997</v>
      </c>
      <c r="H21" s="51">
        <v>4611.1202999999996</v>
      </c>
      <c r="I21" s="51">
        <v>5779.1752999999999</v>
      </c>
      <c r="J21" s="51">
        <v>9971.3556000000008</v>
      </c>
      <c r="K21" s="51">
        <v>8864.7312999999995</v>
      </c>
      <c r="L21" s="51">
        <v>7429.8916380000001</v>
      </c>
      <c r="M21" s="51">
        <v>5024.9120897000003</v>
      </c>
      <c r="N21" s="51">
        <v>3026.8488293</v>
      </c>
      <c r="O21" s="51">
        <v>4309.7659489999996</v>
      </c>
      <c r="P21" s="51">
        <v>4115.4529089999996</v>
      </c>
      <c r="Q21" s="32">
        <v>485006.25</v>
      </c>
      <c r="R21" s="32">
        <v>224683.26</v>
      </c>
      <c r="S21" s="32">
        <v>200054.55</v>
      </c>
      <c r="T21" s="32">
        <v>143715.48000000001</v>
      </c>
      <c r="U21" s="32">
        <v>181985.37</v>
      </c>
      <c r="V21" s="32">
        <v>328891.36</v>
      </c>
      <c r="W21" s="32">
        <v>370012.58</v>
      </c>
      <c r="X21" s="32">
        <v>242439.79</v>
      </c>
      <c r="Y21" s="32">
        <v>380614.91</v>
      </c>
      <c r="Z21" s="32">
        <v>110923.57</v>
      </c>
      <c r="AA21" s="32">
        <v>217691.59</v>
      </c>
      <c r="AB21" s="32">
        <v>221818.87</v>
      </c>
      <c r="AC21" s="2">
        <v>-1.37</v>
      </c>
      <c r="AD21" s="2">
        <v>-1.37</v>
      </c>
      <c r="AE21" s="2">
        <v>-1.37</v>
      </c>
      <c r="AF21" s="2">
        <v>-1.37</v>
      </c>
      <c r="AG21" s="2">
        <v>-1.37</v>
      </c>
      <c r="AH21" s="2">
        <v>-1.37</v>
      </c>
      <c r="AI21" s="2">
        <v>-1.37</v>
      </c>
      <c r="AJ21" s="2">
        <v>-1.37</v>
      </c>
      <c r="AK21" s="2">
        <v>-1.37</v>
      </c>
      <c r="AL21" s="2">
        <v>-1.37</v>
      </c>
      <c r="AM21" s="2">
        <v>-1.37</v>
      </c>
      <c r="AN21" s="2">
        <v>-1.37</v>
      </c>
      <c r="AO21" s="33">
        <v>-6644.59</v>
      </c>
      <c r="AP21" s="33">
        <v>-3078.16</v>
      </c>
      <c r="AQ21" s="33">
        <v>-2740.75</v>
      </c>
      <c r="AR21" s="33">
        <v>-1968.9</v>
      </c>
      <c r="AS21" s="33">
        <v>-2493.1999999999998</v>
      </c>
      <c r="AT21" s="33">
        <v>-4505.8100000000004</v>
      </c>
      <c r="AU21" s="33">
        <v>-5069.17</v>
      </c>
      <c r="AV21" s="33">
        <v>-3321.43</v>
      </c>
      <c r="AW21" s="33">
        <v>-5214.42</v>
      </c>
      <c r="AX21" s="33">
        <v>-1519.65</v>
      </c>
      <c r="AY21" s="33">
        <v>-2982.37</v>
      </c>
      <c r="AZ21" s="33">
        <v>-3038.92</v>
      </c>
      <c r="BA21" s="31">
        <f t="shared" si="39"/>
        <v>-145.5</v>
      </c>
      <c r="BB21" s="31">
        <f t="shared" si="40"/>
        <v>-67.400000000000006</v>
      </c>
      <c r="BC21" s="31">
        <f t="shared" si="41"/>
        <v>-60.02</v>
      </c>
      <c r="BD21" s="31">
        <f t="shared" si="42"/>
        <v>-57.49</v>
      </c>
      <c r="BE21" s="31">
        <f t="shared" si="43"/>
        <v>-72.790000000000006</v>
      </c>
      <c r="BF21" s="31">
        <f t="shared" si="44"/>
        <v>-131.56</v>
      </c>
      <c r="BG21" s="31">
        <f t="shared" si="45"/>
        <v>0</v>
      </c>
      <c r="BH21" s="31">
        <f t="shared" si="46"/>
        <v>0</v>
      </c>
      <c r="BI21" s="31">
        <f t="shared" si="47"/>
        <v>0</v>
      </c>
      <c r="BJ21" s="31">
        <f t="shared" si="48"/>
        <v>-133.11000000000001</v>
      </c>
      <c r="BK21" s="31">
        <f t="shared" si="49"/>
        <v>-261.23</v>
      </c>
      <c r="BL21" s="31">
        <f t="shared" si="50"/>
        <v>-266.18</v>
      </c>
      <c r="BM21" s="6">
        <v>-5.0500000000000003E-2</v>
      </c>
      <c r="BN21" s="6">
        <v>-5.0500000000000003E-2</v>
      </c>
      <c r="BO21" s="6">
        <v>-5.0500000000000003E-2</v>
      </c>
      <c r="BP21" s="6">
        <v>-5.0500000000000003E-2</v>
      </c>
      <c r="BQ21" s="6">
        <v>-5.0500000000000003E-2</v>
      </c>
      <c r="BR21" s="6">
        <v>-5.0500000000000003E-2</v>
      </c>
      <c r="BS21" s="6">
        <v>-5.0500000000000003E-2</v>
      </c>
      <c r="BT21" s="6">
        <v>-5.0500000000000003E-2</v>
      </c>
      <c r="BU21" s="6">
        <v>-5.0500000000000003E-2</v>
      </c>
      <c r="BV21" s="6">
        <v>-5.0500000000000003E-2</v>
      </c>
      <c r="BW21" s="6">
        <v>-5.0500000000000003E-2</v>
      </c>
      <c r="BX21" s="6">
        <v>-5.0500000000000003E-2</v>
      </c>
      <c r="BY21" s="31">
        <v>-24492.82</v>
      </c>
      <c r="BZ21" s="31">
        <v>-11346.5</v>
      </c>
      <c r="CA21" s="31">
        <v>-10102.75</v>
      </c>
      <c r="CB21" s="31">
        <v>-7257.63</v>
      </c>
      <c r="CC21" s="31">
        <v>-9190.26</v>
      </c>
      <c r="CD21" s="31">
        <v>-16609.009999999998</v>
      </c>
      <c r="CE21" s="31">
        <v>-18685.64</v>
      </c>
      <c r="CF21" s="31">
        <v>-12243.21</v>
      </c>
      <c r="CG21" s="31">
        <v>-19221.05</v>
      </c>
      <c r="CH21" s="31">
        <v>-5601.64</v>
      </c>
      <c r="CI21" s="31">
        <v>-10993.43</v>
      </c>
      <c r="CJ21" s="31">
        <v>-11201.85</v>
      </c>
      <c r="CK21" s="32">
        <f t="shared" si="51"/>
        <v>1164.02</v>
      </c>
      <c r="CL21" s="32">
        <f t="shared" si="52"/>
        <v>539.24</v>
      </c>
      <c r="CM21" s="32">
        <f t="shared" si="53"/>
        <v>480.13</v>
      </c>
      <c r="CN21" s="32">
        <f t="shared" si="54"/>
        <v>344.92</v>
      </c>
      <c r="CO21" s="32">
        <f t="shared" si="55"/>
        <v>436.76</v>
      </c>
      <c r="CP21" s="32">
        <f t="shared" si="56"/>
        <v>789.34</v>
      </c>
      <c r="CQ21" s="32">
        <f t="shared" si="57"/>
        <v>888.03</v>
      </c>
      <c r="CR21" s="32">
        <f t="shared" si="58"/>
        <v>581.86</v>
      </c>
      <c r="CS21" s="32">
        <f t="shared" si="59"/>
        <v>913.48</v>
      </c>
      <c r="CT21" s="32">
        <f t="shared" si="60"/>
        <v>266.22000000000003</v>
      </c>
      <c r="CU21" s="32">
        <f t="shared" si="61"/>
        <v>522.46</v>
      </c>
      <c r="CV21" s="32">
        <f t="shared" si="62"/>
        <v>532.37</v>
      </c>
      <c r="CW21" s="31">
        <f t="shared" ref="CW21:CW71" si="183">BY21+CK21-AO21-BA21</f>
        <v>-16538.71</v>
      </c>
      <c r="CX21" s="31">
        <f t="shared" ref="CX21:CX71" si="184">BZ21+CL21-AP21-BB21</f>
        <v>-7661.7000000000007</v>
      </c>
      <c r="CY21" s="31">
        <f t="shared" ref="CY21:CY71" si="185">CA21+CM21-AQ21-BC21</f>
        <v>-6821.85</v>
      </c>
      <c r="CZ21" s="31">
        <f t="shared" ref="CZ21:CZ71" si="186">CB21+CN21-AR21-BD21</f>
        <v>-4886.32</v>
      </c>
      <c r="DA21" s="31">
        <f t="shared" ref="DA21:DA71" si="187">CC21+CO21-AS21-BE21</f>
        <v>-6187.51</v>
      </c>
      <c r="DB21" s="31">
        <f t="shared" ref="DB21:DB71" si="188">CD21+CP21-AT21-BF21</f>
        <v>-11182.299999999997</v>
      </c>
      <c r="DC21" s="31">
        <f t="shared" ref="DC21:DC71" si="189">CE21+CQ21-AU21-BG21</f>
        <v>-12728.44</v>
      </c>
      <c r="DD21" s="31">
        <f t="shared" ref="DD21:DD71" si="190">CF21+CR21-AV21-BH21</f>
        <v>-8339.9199999999983</v>
      </c>
      <c r="DE21" s="31">
        <f t="shared" ref="DE21:DE71" si="191">CG21+CS21-AW21-BI21</f>
        <v>-13093.15</v>
      </c>
      <c r="DF21" s="31">
        <f t="shared" ref="DF21:DF71" si="192">CH21+CT21-AX21-BJ21</f>
        <v>-3682.66</v>
      </c>
      <c r="DG21" s="31">
        <f t="shared" ref="DG21:DG71" si="193">CI21+CU21-AY21-BK21</f>
        <v>-7227.3700000000008</v>
      </c>
      <c r="DH21" s="31">
        <f t="shared" ref="DH21:DH71" si="194">CJ21+CV21-AZ21-BL21</f>
        <v>-7364.3799999999992</v>
      </c>
      <c r="DI21" s="32">
        <f t="shared" si="63"/>
        <v>-826.94</v>
      </c>
      <c r="DJ21" s="32">
        <f t="shared" si="64"/>
        <v>-383.09</v>
      </c>
      <c r="DK21" s="32">
        <f t="shared" si="65"/>
        <v>-341.09</v>
      </c>
      <c r="DL21" s="32">
        <f t="shared" si="66"/>
        <v>-244.32</v>
      </c>
      <c r="DM21" s="32">
        <f t="shared" si="67"/>
        <v>-309.38</v>
      </c>
      <c r="DN21" s="32">
        <f t="shared" si="68"/>
        <v>-559.12</v>
      </c>
      <c r="DO21" s="32">
        <f t="shared" si="69"/>
        <v>-636.41999999999996</v>
      </c>
      <c r="DP21" s="32">
        <f t="shared" si="70"/>
        <v>-417</v>
      </c>
      <c r="DQ21" s="32">
        <f t="shared" si="71"/>
        <v>-654.66</v>
      </c>
      <c r="DR21" s="32">
        <f t="shared" si="72"/>
        <v>-184.13</v>
      </c>
      <c r="DS21" s="32">
        <f t="shared" si="73"/>
        <v>-361.37</v>
      </c>
      <c r="DT21" s="32">
        <f t="shared" si="74"/>
        <v>-368.22</v>
      </c>
      <c r="DU21" s="31">
        <f t="shared" si="75"/>
        <v>-5328.28</v>
      </c>
      <c r="DV21" s="31">
        <f t="shared" si="76"/>
        <v>-2450.48</v>
      </c>
      <c r="DW21" s="31">
        <f t="shared" si="77"/>
        <v>-2167.4699999999998</v>
      </c>
      <c r="DX21" s="31">
        <f t="shared" si="78"/>
        <v>-1543.17</v>
      </c>
      <c r="DY21" s="31">
        <f t="shared" si="79"/>
        <v>-1943.93</v>
      </c>
      <c r="DZ21" s="31">
        <f t="shared" si="80"/>
        <v>-3494.15</v>
      </c>
      <c r="EA21" s="31">
        <f t="shared" si="81"/>
        <v>-3956.35</v>
      </c>
      <c r="EB21" s="31">
        <f t="shared" si="82"/>
        <v>-2578.11</v>
      </c>
      <c r="EC21" s="31">
        <f t="shared" si="83"/>
        <v>-4025.23</v>
      </c>
      <c r="ED21" s="31">
        <f t="shared" si="84"/>
        <v>-1126.1099999999999</v>
      </c>
      <c r="EE21" s="31">
        <f t="shared" si="85"/>
        <v>-2197.7600000000002</v>
      </c>
      <c r="EF21" s="31">
        <f t="shared" si="86"/>
        <v>-2227.31</v>
      </c>
      <c r="EG21" s="32">
        <f t="shared" si="87"/>
        <v>-22693.929999999997</v>
      </c>
      <c r="EH21" s="32">
        <f t="shared" si="88"/>
        <v>-10495.27</v>
      </c>
      <c r="EI21" s="32">
        <f t="shared" si="89"/>
        <v>-9330.41</v>
      </c>
      <c r="EJ21" s="32">
        <f t="shared" si="90"/>
        <v>-6673.8099999999995</v>
      </c>
      <c r="EK21" s="32">
        <f t="shared" si="91"/>
        <v>-8440.82</v>
      </c>
      <c r="EL21" s="32">
        <f t="shared" si="92"/>
        <v>-15235.569999999998</v>
      </c>
      <c r="EM21" s="32">
        <f t="shared" si="93"/>
        <v>-17321.21</v>
      </c>
      <c r="EN21" s="32">
        <f t="shared" si="94"/>
        <v>-11335.029999999999</v>
      </c>
      <c r="EO21" s="32">
        <f t="shared" si="95"/>
        <v>-17773.04</v>
      </c>
      <c r="EP21" s="32">
        <f t="shared" si="96"/>
        <v>-4992.8999999999996</v>
      </c>
      <c r="EQ21" s="32">
        <f t="shared" si="97"/>
        <v>-9786.5</v>
      </c>
      <c r="ER21" s="32">
        <f t="shared" si="98"/>
        <v>-9959.91</v>
      </c>
    </row>
    <row r="22" spans="1:148">
      <c r="A22" t="s">
        <v>438</v>
      </c>
      <c r="B22" s="1" t="s">
        <v>12</v>
      </c>
      <c r="C22" t="s">
        <v>12</v>
      </c>
      <c r="D22" t="s">
        <v>206</v>
      </c>
      <c r="E22" s="51">
        <v>106074.55070000001</v>
      </c>
      <c r="F22" s="51">
        <v>91074.514999999999</v>
      </c>
      <c r="G22" s="51">
        <v>88804.650699999998</v>
      </c>
      <c r="H22" s="51">
        <v>89481.573099999994</v>
      </c>
      <c r="I22" s="51">
        <v>20652.730299999999</v>
      </c>
      <c r="J22" s="51">
        <v>87244.008199999997</v>
      </c>
      <c r="K22" s="51">
        <v>97493.817899999995</v>
      </c>
      <c r="L22" s="51">
        <v>102141.5664</v>
      </c>
      <c r="M22" s="51">
        <v>98816.694499999998</v>
      </c>
      <c r="N22" s="51">
        <v>105556.5157</v>
      </c>
      <c r="O22" s="51">
        <v>85802.622199999998</v>
      </c>
      <c r="P22" s="51">
        <v>104668.44839999999</v>
      </c>
      <c r="Q22" s="32">
        <v>10171120.789999999</v>
      </c>
      <c r="R22" s="32">
        <v>4915608.07</v>
      </c>
      <c r="S22" s="32">
        <v>3415399.49</v>
      </c>
      <c r="T22" s="32">
        <v>2838954.51</v>
      </c>
      <c r="U22" s="32">
        <v>584817.68999999994</v>
      </c>
      <c r="V22" s="32">
        <v>3242972.14</v>
      </c>
      <c r="W22" s="32">
        <v>4212496.76</v>
      </c>
      <c r="X22" s="32">
        <v>3638900.15</v>
      </c>
      <c r="Y22" s="32">
        <v>7720321.0099999998</v>
      </c>
      <c r="Z22" s="32">
        <v>3767855.87</v>
      </c>
      <c r="AA22" s="32">
        <v>4404673.1399999997</v>
      </c>
      <c r="AB22" s="32">
        <v>5621793.04</v>
      </c>
      <c r="AC22" s="2">
        <v>5.07</v>
      </c>
      <c r="AD22" s="2">
        <v>5.07</v>
      </c>
      <c r="AE22" s="2">
        <v>5.07</v>
      </c>
      <c r="AF22" s="2">
        <v>5.07</v>
      </c>
      <c r="AG22" s="2">
        <v>5.07</v>
      </c>
      <c r="AH22" s="2">
        <v>5.07</v>
      </c>
      <c r="AI22" s="2">
        <v>5.07</v>
      </c>
      <c r="AJ22" s="2">
        <v>5.07</v>
      </c>
      <c r="AK22" s="2">
        <v>5.07</v>
      </c>
      <c r="AL22" s="2">
        <v>5.07</v>
      </c>
      <c r="AM22" s="2">
        <v>5.07</v>
      </c>
      <c r="AN22" s="2">
        <v>5.07</v>
      </c>
      <c r="AO22" s="33">
        <v>515675.82</v>
      </c>
      <c r="AP22" s="33">
        <v>249221.33</v>
      </c>
      <c r="AQ22" s="33">
        <v>173160.75</v>
      </c>
      <c r="AR22" s="33">
        <v>143934.99</v>
      </c>
      <c r="AS22" s="33">
        <v>29650.26</v>
      </c>
      <c r="AT22" s="33">
        <v>164418.69</v>
      </c>
      <c r="AU22" s="33">
        <v>213573.59</v>
      </c>
      <c r="AV22" s="33">
        <v>184492.24</v>
      </c>
      <c r="AW22" s="33">
        <v>391420.28</v>
      </c>
      <c r="AX22" s="33">
        <v>191030.29</v>
      </c>
      <c r="AY22" s="33">
        <v>223316.93</v>
      </c>
      <c r="AZ22" s="33">
        <v>285024.90999999997</v>
      </c>
      <c r="BA22" s="31">
        <f t="shared" si="39"/>
        <v>-3051.34</v>
      </c>
      <c r="BB22" s="31">
        <f t="shared" si="40"/>
        <v>-1474.68</v>
      </c>
      <c r="BC22" s="31">
        <f t="shared" si="41"/>
        <v>-1024.6199999999999</v>
      </c>
      <c r="BD22" s="31">
        <f t="shared" si="42"/>
        <v>-1135.58</v>
      </c>
      <c r="BE22" s="31">
        <f t="shared" si="43"/>
        <v>-233.93</v>
      </c>
      <c r="BF22" s="31">
        <f t="shared" si="44"/>
        <v>-1297.19</v>
      </c>
      <c r="BG22" s="31">
        <f t="shared" si="45"/>
        <v>0</v>
      </c>
      <c r="BH22" s="31">
        <f t="shared" si="46"/>
        <v>0</v>
      </c>
      <c r="BI22" s="31">
        <f t="shared" si="47"/>
        <v>0</v>
      </c>
      <c r="BJ22" s="31">
        <f t="shared" si="48"/>
        <v>-4521.43</v>
      </c>
      <c r="BK22" s="31">
        <f t="shared" si="49"/>
        <v>-5285.61</v>
      </c>
      <c r="BL22" s="31">
        <f t="shared" si="50"/>
        <v>-6746.15</v>
      </c>
      <c r="BM22" s="6">
        <v>6.2100000000000002E-2</v>
      </c>
      <c r="BN22" s="6">
        <v>6.2100000000000002E-2</v>
      </c>
      <c r="BO22" s="6">
        <v>6.2100000000000002E-2</v>
      </c>
      <c r="BP22" s="6">
        <v>6.2100000000000002E-2</v>
      </c>
      <c r="BQ22" s="6">
        <v>6.2100000000000002E-2</v>
      </c>
      <c r="BR22" s="6">
        <v>6.2100000000000002E-2</v>
      </c>
      <c r="BS22" s="6">
        <v>6.2100000000000002E-2</v>
      </c>
      <c r="BT22" s="6">
        <v>6.2100000000000002E-2</v>
      </c>
      <c r="BU22" s="6">
        <v>6.2100000000000002E-2</v>
      </c>
      <c r="BV22" s="6">
        <v>6.2100000000000002E-2</v>
      </c>
      <c r="BW22" s="6">
        <v>6.2100000000000002E-2</v>
      </c>
      <c r="BX22" s="6">
        <v>6.2100000000000002E-2</v>
      </c>
      <c r="BY22" s="31">
        <v>631626.6</v>
      </c>
      <c r="BZ22" s="31">
        <v>305259.26</v>
      </c>
      <c r="CA22" s="31">
        <v>212096.31</v>
      </c>
      <c r="CB22" s="31">
        <v>176299.08</v>
      </c>
      <c r="CC22" s="31">
        <v>36317.18</v>
      </c>
      <c r="CD22" s="31">
        <v>201388.57</v>
      </c>
      <c r="CE22" s="31">
        <v>261596.05</v>
      </c>
      <c r="CF22" s="31">
        <v>225975.7</v>
      </c>
      <c r="CG22" s="31">
        <v>479431.93</v>
      </c>
      <c r="CH22" s="31">
        <v>233983.85</v>
      </c>
      <c r="CI22" s="31">
        <v>273530.2</v>
      </c>
      <c r="CJ22" s="31">
        <v>349113.35</v>
      </c>
      <c r="CK22" s="32">
        <f t="shared" si="51"/>
        <v>24410.69</v>
      </c>
      <c r="CL22" s="32">
        <f t="shared" si="52"/>
        <v>11797.46</v>
      </c>
      <c r="CM22" s="32">
        <f t="shared" si="53"/>
        <v>8196.9599999999991</v>
      </c>
      <c r="CN22" s="32">
        <f t="shared" si="54"/>
        <v>6813.49</v>
      </c>
      <c r="CO22" s="32">
        <f t="shared" si="55"/>
        <v>1403.56</v>
      </c>
      <c r="CP22" s="32">
        <f t="shared" si="56"/>
        <v>7783.13</v>
      </c>
      <c r="CQ22" s="32">
        <f t="shared" si="57"/>
        <v>10109.99</v>
      </c>
      <c r="CR22" s="32">
        <f t="shared" si="58"/>
        <v>8733.36</v>
      </c>
      <c r="CS22" s="32">
        <f t="shared" si="59"/>
        <v>18528.77</v>
      </c>
      <c r="CT22" s="32">
        <f t="shared" si="60"/>
        <v>9042.85</v>
      </c>
      <c r="CU22" s="32">
        <f t="shared" si="61"/>
        <v>10571.22</v>
      </c>
      <c r="CV22" s="32">
        <f t="shared" si="62"/>
        <v>13492.3</v>
      </c>
      <c r="CW22" s="31">
        <f t="shared" si="183"/>
        <v>143412.80999999991</v>
      </c>
      <c r="CX22" s="31">
        <f t="shared" si="184"/>
        <v>69310.070000000036</v>
      </c>
      <c r="CY22" s="31">
        <f t="shared" si="185"/>
        <v>48157.139999999992</v>
      </c>
      <c r="CZ22" s="31">
        <f t="shared" si="186"/>
        <v>40313.159999999989</v>
      </c>
      <c r="DA22" s="31">
        <f t="shared" si="187"/>
        <v>8304.41</v>
      </c>
      <c r="DB22" s="31">
        <f t="shared" si="188"/>
        <v>46050.200000000012</v>
      </c>
      <c r="DC22" s="31">
        <f t="shared" si="189"/>
        <v>58132.449999999983</v>
      </c>
      <c r="DD22" s="31">
        <f t="shared" si="190"/>
        <v>50216.820000000007</v>
      </c>
      <c r="DE22" s="31">
        <f t="shared" si="191"/>
        <v>106540.41999999998</v>
      </c>
      <c r="DF22" s="31">
        <f t="shared" si="192"/>
        <v>56517.840000000004</v>
      </c>
      <c r="DG22" s="31">
        <f t="shared" si="193"/>
        <v>66070.099999999991</v>
      </c>
      <c r="DH22" s="31">
        <f t="shared" si="194"/>
        <v>84326.889999999985</v>
      </c>
      <c r="DI22" s="32">
        <f t="shared" si="63"/>
        <v>7170.64</v>
      </c>
      <c r="DJ22" s="32">
        <f t="shared" si="64"/>
        <v>3465.5</v>
      </c>
      <c r="DK22" s="32">
        <f t="shared" si="65"/>
        <v>2407.86</v>
      </c>
      <c r="DL22" s="32">
        <f t="shared" si="66"/>
        <v>2015.66</v>
      </c>
      <c r="DM22" s="32">
        <f t="shared" si="67"/>
        <v>415.22</v>
      </c>
      <c r="DN22" s="32">
        <f t="shared" si="68"/>
        <v>2302.5100000000002</v>
      </c>
      <c r="DO22" s="32">
        <f t="shared" si="69"/>
        <v>2906.62</v>
      </c>
      <c r="DP22" s="32">
        <f t="shared" si="70"/>
        <v>2510.84</v>
      </c>
      <c r="DQ22" s="32">
        <f t="shared" si="71"/>
        <v>5327.02</v>
      </c>
      <c r="DR22" s="32">
        <f t="shared" si="72"/>
        <v>2825.89</v>
      </c>
      <c r="DS22" s="32">
        <f t="shared" si="73"/>
        <v>3303.51</v>
      </c>
      <c r="DT22" s="32">
        <f t="shared" si="74"/>
        <v>4216.34</v>
      </c>
      <c r="DU22" s="31">
        <f t="shared" si="75"/>
        <v>46203.33</v>
      </c>
      <c r="DV22" s="31">
        <f t="shared" si="76"/>
        <v>22167.759999999998</v>
      </c>
      <c r="DW22" s="31">
        <f t="shared" si="77"/>
        <v>15300.73</v>
      </c>
      <c r="DX22" s="31">
        <f t="shared" si="78"/>
        <v>12731.46</v>
      </c>
      <c r="DY22" s="31">
        <f t="shared" si="79"/>
        <v>2609</v>
      </c>
      <c r="DZ22" s="31">
        <f t="shared" si="80"/>
        <v>14389.38</v>
      </c>
      <c r="EA22" s="31">
        <f t="shared" si="81"/>
        <v>18069.18</v>
      </c>
      <c r="EB22" s="31">
        <f t="shared" si="82"/>
        <v>15523.48</v>
      </c>
      <c r="EC22" s="31">
        <f t="shared" si="83"/>
        <v>32753.77</v>
      </c>
      <c r="ED22" s="31">
        <f t="shared" si="84"/>
        <v>17282.400000000001</v>
      </c>
      <c r="EE22" s="31">
        <f t="shared" si="85"/>
        <v>20091.12</v>
      </c>
      <c r="EF22" s="31">
        <f t="shared" si="86"/>
        <v>25504.18</v>
      </c>
      <c r="EG22" s="32">
        <f t="shared" si="87"/>
        <v>196786.77999999991</v>
      </c>
      <c r="EH22" s="32">
        <f t="shared" si="88"/>
        <v>94943.330000000031</v>
      </c>
      <c r="EI22" s="32">
        <f t="shared" si="89"/>
        <v>65865.73</v>
      </c>
      <c r="EJ22" s="32">
        <f t="shared" si="90"/>
        <v>55060.279999999992</v>
      </c>
      <c r="EK22" s="32">
        <f t="shared" si="91"/>
        <v>11328.63</v>
      </c>
      <c r="EL22" s="32">
        <f t="shared" si="92"/>
        <v>62742.090000000011</v>
      </c>
      <c r="EM22" s="32">
        <f t="shared" si="93"/>
        <v>79108.249999999985</v>
      </c>
      <c r="EN22" s="32">
        <f t="shared" si="94"/>
        <v>68251.14</v>
      </c>
      <c r="EO22" s="32">
        <f t="shared" si="95"/>
        <v>144621.21</v>
      </c>
      <c r="EP22" s="32">
        <f t="shared" si="96"/>
        <v>76626.13</v>
      </c>
      <c r="EQ22" s="32">
        <f t="shared" si="97"/>
        <v>89464.729999999981</v>
      </c>
      <c r="ER22" s="32">
        <f t="shared" si="98"/>
        <v>114047.40999999997</v>
      </c>
    </row>
    <row r="23" spans="1:148">
      <c r="A23" t="s">
        <v>438</v>
      </c>
      <c r="B23" s="1" t="s">
        <v>13</v>
      </c>
      <c r="C23" t="s">
        <v>13</v>
      </c>
      <c r="D23" t="s">
        <v>207</v>
      </c>
      <c r="E23" s="51">
        <v>99251.975099999996</v>
      </c>
      <c r="F23" s="51">
        <v>96701.069600000003</v>
      </c>
      <c r="G23" s="51">
        <v>107343.3515</v>
      </c>
      <c r="H23" s="51">
        <v>101298.1992</v>
      </c>
      <c r="I23" s="51">
        <v>56257.1852</v>
      </c>
      <c r="J23" s="51">
        <v>88190.886899999998</v>
      </c>
      <c r="K23" s="51">
        <v>96497.950400000002</v>
      </c>
      <c r="L23" s="51">
        <v>98947.425600000002</v>
      </c>
      <c r="M23" s="51">
        <v>97221.271200000003</v>
      </c>
      <c r="N23" s="51">
        <v>74492.232900000003</v>
      </c>
      <c r="O23" s="51">
        <v>85134.208799999993</v>
      </c>
      <c r="P23" s="51">
        <v>110583.70020000001</v>
      </c>
      <c r="Q23" s="32">
        <v>9967451.5299999993</v>
      </c>
      <c r="R23" s="32">
        <v>5209425.55</v>
      </c>
      <c r="S23" s="32">
        <v>4661126.91</v>
      </c>
      <c r="T23" s="32">
        <v>3296439.64</v>
      </c>
      <c r="U23" s="32">
        <v>1804832.12</v>
      </c>
      <c r="V23" s="32">
        <v>3300994.51</v>
      </c>
      <c r="W23" s="32">
        <v>4199145.66</v>
      </c>
      <c r="X23" s="32">
        <v>3611406.3</v>
      </c>
      <c r="Y23" s="32">
        <v>7879661.3499999996</v>
      </c>
      <c r="Z23" s="32">
        <v>2519174.5099999998</v>
      </c>
      <c r="AA23" s="32">
        <v>4316917.5199999996</v>
      </c>
      <c r="AB23" s="32">
        <v>6087926.2699999996</v>
      </c>
      <c r="AC23" s="2">
        <v>5.07</v>
      </c>
      <c r="AD23" s="2">
        <v>5.07</v>
      </c>
      <c r="AE23" s="2">
        <v>5.07</v>
      </c>
      <c r="AF23" s="2">
        <v>5.07</v>
      </c>
      <c r="AG23" s="2">
        <v>5.07</v>
      </c>
      <c r="AH23" s="2">
        <v>5.07</v>
      </c>
      <c r="AI23" s="2">
        <v>5.07</v>
      </c>
      <c r="AJ23" s="2">
        <v>5.07</v>
      </c>
      <c r="AK23" s="2">
        <v>5.07</v>
      </c>
      <c r="AL23" s="2">
        <v>5.07</v>
      </c>
      <c r="AM23" s="2">
        <v>5.07</v>
      </c>
      <c r="AN23" s="2">
        <v>5.07</v>
      </c>
      <c r="AO23" s="33">
        <v>505349.79</v>
      </c>
      <c r="AP23" s="33">
        <v>264117.88</v>
      </c>
      <c r="AQ23" s="33">
        <v>236319.13</v>
      </c>
      <c r="AR23" s="33">
        <v>167129.49</v>
      </c>
      <c r="AS23" s="33">
        <v>91504.99</v>
      </c>
      <c r="AT23" s="33">
        <v>167360.42000000001</v>
      </c>
      <c r="AU23" s="33">
        <v>212896.68</v>
      </c>
      <c r="AV23" s="33">
        <v>183098.3</v>
      </c>
      <c r="AW23" s="33">
        <v>399498.83</v>
      </c>
      <c r="AX23" s="33">
        <v>127722.15</v>
      </c>
      <c r="AY23" s="33">
        <v>218867.72</v>
      </c>
      <c r="AZ23" s="33">
        <v>308657.86</v>
      </c>
      <c r="BA23" s="31">
        <f t="shared" si="39"/>
        <v>-2990.24</v>
      </c>
      <c r="BB23" s="31">
        <f t="shared" si="40"/>
        <v>-1562.83</v>
      </c>
      <c r="BC23" s="31">
        <f t="shared" si="41"/>
        <v>-1398.34</v>
      </c>
      <c r="BD23" s="31">
        <f t="shared" si="42"/>
        <v>-1318.58</v>
      </c>
      <c r="BE23" s="31">
        <f t="shared" si="43"/>
        <v>-721.93</v>
      </c>
      <c r="BF23" s="31">
        <f t="shared" si="44"/>
        <v>-1320.4</v>
      </c>
      <c r="BG23" s="31">
        <f t="shared" si="45"/>
        <v>0</v>
      </c>
      <c r="BH23" s="31">
        <f t="shared" si="46"/>
        <v>0</v>
      </c>
      <c r="BI23" s="31">
        <f t="shared" si="47"/>
        <v>0</v>
      </c>
      <c r="BJ23" s="31">
        <f t="shared" si="48"/>
        <v>-3023.01</v>
      </c>
      <c r="BK23" s="31">
        <f t="shared" si="49"/>
        <v>-5180.3</v>
      </c>
      <c r="BL23" s="31">
        <f t="shared" si="50"/>
        <v>-7305.51</v>
      </c>
      <c r="BM23" s="6">
        <v>6.2300000000000001E-2</v>
      </c>
      <c r="BN23" s="6">
        <v>6.2300000000000001E-2</v>
      </c>
      <c r="BO23" s="6">
        <v>6.2300000000000001E-2</v>
      </c>
      <c r="BP23" s="6">
        <v>6.2300000000000001E-2</v>
      </c>
      <c r="BQ23" s="6">
        <v>6.2300000000000001E-2</v>
      </c>
      <c r="BR23" s="6">
        <v>6.2300000000000001E-2</v>
      </c>
      <c r="BS23" s="6">
        <v>6.2300000000000001E-2</v>
      </c>
      <c r="BT23" s="6">
        <v>6.2300000000000001E-2</v>
      </c>
      <c r="BU23" s="6">
        <v>6.2300000000000001E-2</v>
      </c>
      <c r="BV23" s="6">
        <v>6.2300000000000001E-2</v>
      </c>
      <c r="BW23" s="6">
        <v>6.2300000000000001E-2</v>
      </c>
      <c r="BX23" s="6">
        <v>6.2300000000000001E-2</v>
      </c>
      <c r="BY23" s="31">
        <v>620972.23</v>
      </c>
      <c r="BZ23" s="31">
        <v>324547.21000000002</v>
      </c>
      <c r="CA23" s="31">
        <v>290388.21000000002</v>
      </c>
      <c r="CB23" s="31">
        <v>205368.19</v>
      </c>
      <c r="CC23" s="31">
        <v>112441.04</v>
      </c>
      <c r="CD23" s="31">
        <v>205651.96</v>
      </c>
      <c r="CE23" s="31">
        <v>261606.77</v>
      </c>
      <c r="CF23" s="31">
        <v>224990.61</v>
      </c>
      <c r="CG23" s="31">
        <v>490902.9</v>
      </c>
      <c r="CH23" s="31">
        <v>156944.57</v>
      </c>
      <c r="CI23" s="31">
        <v>268943.96000000002</v>
      </c>
      <c r="CJ23" s="31">
        <v>379277.81</v>
      </c>
      <c r="CK23" s="32">
        <f t="shared" si="51"/>
        <v>23921.88</v>
      </c>
      <c r="CL23" s="32">
        <f t="shared" si="52"/>
        <v>12502.62</v>
      </c>
      <c r="CM23" s="32">
        <f t="shared" si="53"/>
        <v>11186.7</v>
      </c>
      <c r="CN23" s="32">
        <f t="shared" si="54"/>
        <v>7911.46</v>
      </c>
      <c r="CO23" s="32">
        <f t="shared" si="55"/>
        <v>4331.6000000000004</v>
      </c>
      <c r="CP23" s="32">
        <f t="shared" si="56"/>
        <v>7922.39</v>
      </c>
      <c r="CQ23" s="32">
        <f t="shared" si="57"/>
        <v>10077.950000000001</v>
      </c>
      <c r="CR23" s="32">
        <f t="shared" si="58"/>
        <v>8667.3799999999992</v>
      </c>
      <c r="CS23" s="32">
        <f t="shared" si="59"/>
        <v>18911.189999999999</v>
      </c>
      <c r="CT23" s="32">
        <f t="shared" si="60"/>
        <v>6046.02</v>
      </c>
      <c r="CU23" s="32">
        <f t="shared" si="61"/>
        <v>10360.6</v>
      </c>
      <c r="CV23" s="32">
        <f t="shared" si="62"/>
        <v>14611.02</v>
      </c>
      <c r="CW23" s="31">
        <f t="shared" si="183"/>
        <v>142534.56</v>
      </c>
      <c r="CX23" s="31">
        <f t="shared" si="184"/>
        <v>74494.780000000013</v>
      </c>
      <c r="CY23" s="31">
        <f t="shared" si="185"/>
        <v>66654.120000000024</v>
      </c>
      <c r="CZ23" s="31">
        <f t="shared" si="186"/>
        <v>47468.740000000005</v>
      </c>
      <c r="DA23" s="31">
        <f t="shared" si="187"/>
        <v>25989.579999999994</v>
      </c>
      <c r="DB23" s="31">
        <f t="shared" si="188"/>
        <v>47534.329999999994</v>
      </c>
      <c r="DC23" s="31">
        <f t="shared" si="189"/>
        <v>58788.039999999979</v>
      </c>
      <c r="DD23" s="31">
        <f t="shared" si="190"/>
        <v>50559.69</v>
      </c>
      <c r="DE23" s="31">
        <f t="shared" si="191"/>
        <v>110315.26000000001</v>
      </c>
      <c r="DF23" s="31">
        <f t="shared" si="192"/>
        <v>38291.450000000004</v>
      </c>
      <c r="DG23" s="31">
        <f t="shared" si="193"/>
        <v>65617.14</v>
      </c>
      <c r="DH23" s="31">
        <f t="shared" si="194"/>
        <v>92536.480000000025</v>
      </c>
      <c r="DI23" s="32">
        <f t="shared" si="63"/>
        <v>7126.73</v>
      </c>
      <c r="DJ23" s="32">
        <f t="shared" si="64"/>
        <v>3724.74</v>
      </c>
      <c r="DK23" s="32">
        <f t="shared" si="65"/>
        <v>3332.71</v>
      </c>
      <c r="DL23" s="32">
        <f t="shared" si="66"/>
        <v>2373.44</v>
      </c>
      <c r="DM23" s="32">
        <f t="shared" si="67"/>
        <v>1299.48</v>
      </c>
      <c r="DN23" s="32">
        <f t="shared" si="68"/>
        <v>2376.7199999999998</v>
      </c>
      <c r="DO23" s="32">
        <f t="shared" si="69"/>
        <v>2939.4</v>
      </c>
      <c r="DP23" s="32">
        <f t="shared" si="70"/>
        <v>2527.98</v>
      </c>
      <c r="DQ23" s="32">
        <f t="shared" si="71"/>
        <v>5515.76</v>
      </c>
      <c r="DR23" s="32">
        <f t="shared" si="72"/>
        <v>1914.57</v>
      </c>
      <c r="DS23" s="32">
        <f t="shared" si="73"/>
        <v>3280.86</v>
      </c>
      <c r="DT23" s="32">
        <f t="shared" si="74"/>
        <v>4626.82</v>
      </c>
      <c r="DU23" s="31">
        <f t="shared" si="75"/>
        <v>45920.39</v>
      </c>
      <c r="DV23" s="31">
        <f t="shared" si="76"/>
        <v>23826.01</v>
      </c>
      <c r="DW23" s="31">
        <f t="shared" si="77"/>
        <v>21177.68</v>
      </c>
      <c r="DX23" s="31">
        <f t="shared" si="78"/>
        <v>14991.29</v>
      </c>
      <c r="DY23" s="31">
        <f t="shared" si="79"/>
        <v>8165.15</v>
      </c>
      <c r="DZ23" s="31">
        <f t="shared" si="80"/>
        <v>14853.13</v>
      </c>
      <c r="EA23" s="31">
        <f t="shared" si="81"/>
        <v>18272.95</v>
      </c>
      <c r="EB23" s="31">
        <f t="shared" si="82"/>
        <v>15629.47</v>
      </c>
      <c r="EC23" s="31">
        <f t="shared" si="83"/>
        <v>33914.269999999997</v>
      </c>
      <c r="ED23" s="31">
        <f t="shared" si="84"/>
        <v>11709.01</v>
      </c>
      <c r="EE23" s="31">
        <f t="shared" si="85"/>
        <v>19953.38</v>
      </c>
      <c r="EF23" s="31">
        <f t="shared" si="86"/>
        <v>27987.119999999999</v>
      </c>
      <c r="EG23" s="32">
        <f t="shared" si="87"/>
        <v>195581.68</v>
      </c>
      <c r="EH23" s="32">
        <f t="shared" si="88"/>
        <v>102045.53000000001</v>
      </c>
      <c r="EI23" s="32">
        <f t="shared" si="89"/>
        <v>91164.510000000038</v>
      </c>
      <c r="EJ23" s="32">
        <f t="shared" si="90"/>
        <v>64833.470000000008</v>
      </c>
      <c r="EK23" s="32">
        <f t="shared" si="91"/>
        <v>35454.209999999992</v>
      </c>
      <c r="EL23" s="32">
        <f t="shared" si="92"/>
        <v>64764.179999999993</v>
      </c>
      <c r="EM23" s="32">
        <f t="shared" si="93"/>
        <v>80000.389999999985</v>
      </c>
      <c r="EN23" s="32">
        <f t="shared" si="94"/>
        <v>68717.14</v>
      </c>
      <c r="EO23" s="32">
        <f t="shared" si="95"/>
        <v>149745.29</v>
      </c>
      <c r="EP23" s="32">
        <f t="shared" si="96"/>
        <v>51915.030000000006</v>
      </c>
      <c r="EQ23" s="32">
        <f t="shared" si="97"/>
        <v>88851.38</v>
      </c>
      <c r="ER23" s="32">
        <f t="shared" si="98"/>
        <v>125150.42000000001</v>
      </c>
    </row>
    <row r="24" spans="1:148">
      <c r="A24" t="s">
        <v>438</v>
      </c>
      <c r="B24" s="1" t="s">
        <v>25</v>
      </c>
      <c r="C24" t="s">
        <v>25</v>
      </c>
      <c r="D24" t="s">
        <v>208</v>
      </c>
      <c r="E24" s="51">
        <v>272625.15629999997</v>
      </c>
      <c r="F24" s="51">
        <v>241221.99479999999</v>
      </c>
      <c r="G24" s="51">
        <v>238266.47649999999</v>
      </c>
      <c r="H24" s="51">
        <v>243680.4571</v>
      </c>
      <c r="I24" s="51">
        <v>236827.54459999999</v>
      </c>
      <c r="J24" s="51">
        <v>187406.1502</v>
      </c>
      <c r="K24" s="51">
        <v>238420.5883</v>
      </c>
      <c r="L24" s="51">
        <v>245642.55319999999</v>
      </c>
      <c r="M24" s="51">
        <v>245491.3382</v>
      </c>
      <c r="N24" s="51">
        <v>248474.63529999999</v>
      </c>
      <c r="O24" s="51">
        <v>200640.8762</v>
      </c>
      <c r="P24" s="51">
        <v>255770.50760000001</v>
      </c>
      <c r="Q24" s="32">
        <v>26057086.98</v>
      </c>
      <c r="R24" s="32">
        <v>12964527.73</v>
      </c>
      <c r="S24" s="32">
        <v>10530997.49</v>
      </c>
      <c r="T24" s="32">
        <v>7979050.5199999996</v>
      </c>
      <c r="U24" s="32">
        <v>8086137.9400000004</v>
      </c>
      <c r="V24" s="32">
        <v>6266626.6299999999</v>
      </c>
      <c r="W24" s="32">
        <v>10363855.25</v>
      </c>
      <c r="X24" s="32">
        <v>8760834.5299999993</v>
      </c>
      <c r="Y24" s="32">
        <v>19298043.920000002</v>
      </c>
      <c r="Z24" s="32">
        <v>8951811.8699999992</v>
      </c>
      <c r="AA24" s="32">
        <v>9653806.4100000001</v>
      </c>
      <c r="AB24" s="32">
        <v>14090471.640000001</v>
      </c>
      <c r="AC24" s="2">
        <v>4.16</v>
      </c>
      <c r="AD24" s="2">
        <v>4.16</v>
      </c>
      <c r="AE24" s="2">
        <v>4.16</v>
      </c>
      <c r="AF24" s="2">
        <v>4.16</v>
      </c>
      <c r="AG24" s="2">
        <v>4.16</v>
      </c>
      <c r="AH24" s="2">
        <v>4.16</v>
      </c>
      <c r="AI24" s="2">
        <v>4.16</v>
      </c>
      <c r="AJ24" s="2">
        <v>4.16</v>
      </c>
      <c r="AK24" s="2">
        <v>4.16</v>
      </c>
      <c r="AL24" s="2">
        <v>4.16</v>
      </c>
      <c r="AM24" s="2">
        <v>4.16</v>
      </c>
      <c r="AN24" s="2">
        <v>4.16</v>
      </c>
      <c r="AO24" s="33">
        <v>1083974.82</v>
      </c>
      <c r="AP24" s="33">
        <v>539324.35</v>
      </c>
      <c r="AQ24" s="33">
        <v>438089.5</v>
      </c>
      <c r="AR24" s="33">
        <v>331928.5</v>
      </c>
      <c r="AS24" s="33">
        <v>336383.34</v>
      </c>
      <c r="AT24" s="33">
        <v>260691.67</v>
      </c>
      <c r="AU24" s="33">
        <v>431136.38</v>
      </c>
      <c r="AV24" s="33">
        <v>364450.72</v>
      </c>
      <c r="AW24" s="33">
        <v>802798.63</v>
      </c>
      <c r="AX24" s="33">
        <v>372395.37</v>
      </c>
      <c r="AY24" s="33">
        <v>401598.35</v>
      </c>
      <c r="AZ24" s="33">
        <v>586163.62</v>
      </c>
      <c r="BA24" s="31">
        <f t="shared" si="39"/>
        <v>-7817.13</v>
      </c>
      <c r="BB24" s="31">
        <f t="shared" si="40"/>
        <v>-3889.36</v>
      </c>
      <c r="BC24" s="31">
        <f t="shared" si="41"/>
        <v>-3159.3</v>
      </c>
      <c r="BD24" s="31">
        <f t="shared" si="42"/>
        <v>-3191.62</v>
      </c>
      <c r="BE24" s="31">
        <f t="shared" si="43"/>
        <v>-3234.46</v>
      </c>
      <c r="BF24" s="31">
        <f t="shared" si="44"/>
        <v>-2506.65</v>
      </c>
      <c r="BG24" s="31">
        <f t="shared" si="45"/>
        <v>0</v>
      </c>
      <c r="BH24" s="31">
        <f t="shared" si="46"/>
        <v>0</v>
      </c>
      <c r="BI24" s="31">
        <f t="shared" si="47"/>
        <v>0</v>
      </c>
      <c r="BJ24" s="31">
        <f t="shared" si="48"/>
        <v>-10742.17</v>
      </c>
      <c r="BK24" s="31">
        <f t="shared" si="49"/>
        <v>-11584.57</v>
      </c>
      <c r="BL24" s="31">
        <f t="shared" si="50"/>
        <v>-16908.57</v>
      </c>
      <c r="BM24" s="6">
        <v>3.7199999999999997E-2</v>
      </c>
      <c r="BN24" s="6">
        <v>3.7199999999999997E-2</v>
      </c>
      <c r="BO24" s="6">
        <v>3.7199999999999997E-2</v>
      </c>
      <c r="BP24" s="6">
        <v>3.7199999999999997E-2</v>
      </c>
      <c r="BQ24" s="6">
        <v>3.7199999999999997E-2</v>
      </c>
      <c r="BR24" s="6">
        <v>3.7199999999999997E-2</v>
      </c>
      <c r="BS24" s="6">
        <v>3.7199999999999997E-2</v>
      </c>
      <c r="BT24" s="6">
        <v>3.7199999999999997E-2</v>
      </c>
      <c r="BU24" s="6">
        <v>3.7199999999999997E-2</v>
      </c>
      <c r="BV24" s="6">
        <v>3.7199999999999997E-2</v>
      </c>
      <c r="BW24" s="6">
        <v>3.7199999999999997E-2</v>
      </c>
      <c r="BX24" s="6">
        <v>3.7199999999999997E-2</v>
      </c>
      <c r="BY24" s="31">
        <v>969323.64</v>
      </c>
      <c r="BZ24" s="31">
        <v>482280.43</v>
      </c>
      <c r="CA24" s="31">
        <v>391753.11</v>
      </c>
      <c r="CB24" s="31">
        <v>296820.68</v>
      </c>
      <c r="CC24" s="31">
        <v>300804.33</v>
      </c>
      <c r="CD24" s="31">
        <v>233118.51</v>
      </c>
      <c r="CE24" s="31">
        <v>385535.42</v>
      </c>
      <c r="CF24" s="31">
        <v>325903.03999999998</v>
      </c>
      <c r="CG24" s="31">
        <v>717887.23</v>
      </c>
      <c r="CH24" s="31">
        <v>333007.40000000002</v>
      </c>
      <c r="CI24" s="31">
        <v>359121.6</v>
      </c>
      <c r="CJ24" s="31">
        <v>524165.55</v>
      </c>
      <c r="CK24" s="32">
        <f t="shared" si="51"/>
        <v>62537.01</v>
      </c>
      <c r="CL24" s="32">
        <f t="shared" si="52"/>
        <v>31114.87</v>
      </c>
      <c r="CM24" s="32">
        <f t="shared" si="53"/>
        <v>25274.39</v>
      </c>
      <c r="CN24" s="32">
        <f t="shared" si="54"/>
        <v>19149.72</v>
      </c>
      <c r="CO24" s="32">
        <f t="shared" si="55"/>
        <v>19406.73</v>
      </c>
      <c r="CP24" s="32">
        <f t="shared" si="56"/>
        <v>15039.9</v>
      </c>
      <c r="CQ24" s="32">
        <f t="shared" si="57"/>
        <v>24873.25</v>
      </c>
      <c r="CR24" s="32">
        <f t="shared" si="58"/>
        <v>21026</v>
      </c>
      <c r="CS24" s="32">
        <f t="shared" si="59"/>
        <v>46315.31</v>
      </c>
      <c r="CT24" s="32">
        <f t="shared" si="60"/>
        <v>21484.35</v>
      </c>
      <c r="CU24" s="32">
        <f t="shared" si="61"/>
        <v>23169.14</v>
      </c>
      <c r="CV24" s="32">
        <f t="shared" si="62"/>
        <v>33817.129999999997</v>
      </c>
      <c r="CW24" s="31">
        <f t="shared" si="183"/>
        <v>-44297.040000000045</v>
      </c>
      <c r="CX24" s="31">
        <f t="shared" si="184"/>
        <v>-22039.689999999988</v>
      </c>
      <c r="CY24" s="31">
        <f t="shared" si="185"/>
        <v>-17902.7</v>
      </c>
      <c r="CZ24" s="31">
        <f t="shared" si="186"/>
        <v>-12766.479999999978</v>
      </c>
      <c r="DA24" s="31">
        <f t="shared" si="187"/>
        <v>-12937.820000000029</v>
      </c>
      <c r="DB24" s="31">
        <f t="shared" si="188"/>
        <v>-10026.61000000001</v>
      </c>
      <c r="DC24" s="31">
        <f t="shared" si="189"/>
        <v>-20727.710000000021</v>
      </c>
      <c r="DD24" s="31">
        <f t="shared" si="190"/>
        <v>-17521.679999999993</v>
      </c>
      <c r="DE24" s="31">
        <f t="shared" si="191"/>
        <v>-38596.089999999967</v>
      </c>
      <c r="DF24" s="31">
        <f t="shared" si="192"/>
        <v>-7161.4499999999953</v>
      </c>
      <c r="DG24" s="31">
        <f t="shared" si="193"/>
        <v>-7723.0399999999863</v>
      </c>
      <c r="DH24" s="31">
        <f t="shared" si="194"/>
        <v>-11272.370000000061</v>
      </c>
      <c r="DI24" s="32">
        <f t="shared" si="63"/>
        <v>-2214.85</v>
      </c>
      <c r="DJ24" s="32">
        <f t="shared" si="64"/>
        <v>-1101.98</v>
      </c>
      <c r="DK24" s="32">
        <f t="shared" si="65"/>
        <v>-895.14</v>
      </c>
      <c r="DL24" s="32">
        <f t="shared" si="66"/>
        <v>-638.32000000000005</v>
      </c>
      <c r="DM24" s="32">
        <f t="shared" si="67"/>
        <v>-646.89</v>
      </c>
      <c r="DN24" s="32">
        <f t="shared" si="68"/>
        <v>-501.33</v>
      </c>
      <c r="DO24" s="32">
        <f t="shared" si="69"/>
        <v>-1036.3900000000001</v>
      </c>
      <c r="DP24" s="32">
        <f t="shared" si="70"/>
        <v>-876.08</v>
      </c>
      <c r="DQ24" s="32">
        <f t="shared" si="71"/>
        <v>-1929.8</v>
      </c>
      <c r="DR24" s="32">
        <f t="shared" si="72"/>
        <v>-358.07</v>
      </c>
      <c r="DS24" s="32">
        <f t="shared" si="73"/>
        <v>-386.15</v>
      </c>
      <c r="DT24" s="32">
        <f t="shared" si="74"/>
        <v>-563.62</v>
      </c>
      <c r="DU24" s="31">
        <f t="shared" si="75"/>
        <v>-14271.19</v>
      </c>
      <c r="DV24" s="31">
        <f t="shared" si="76"/>
        <v>-7049.05</v>
      </c>
      <c r="DW24" s="31">
        <f t="shared" si="77"/>
        <v>-5688.13</v>
      </c>
      <c r="DX24" s="31">
        <f t="shared" si="78"/>
        <v>-4031.83</v>
      </c>
      <c r="DY24" s="31">
        <f t="shared" si="79"/>
        <v>-4064.68</v>
      </c>
      <c r="DZ24" s="31">
        <f t="shared" si="80"/>
        <v>-3133.03</v>
      </c>
      <c r="EA24" s="31">
        <f t="shared" si="81"/>
        <v>-6442.75</v>
      </c>
      <c r="EB24" s="31">
        <f t="shared" si="82"/>
        <v>-5416.46</v>
      </c>
      <c r="EC24" s="31">
        <f t="shared" si="83"/>
        <v>-11865.61</v>
      </c>
      <c r="ED24" s="31">
        <f t="shared" si="84"/>
        <v>-2189.88</v>
      </c>
      <c r="EE24" s="31">
        <f t="shared" si="85"/>
        <v>-2348.48</v>
      </c>
      <c r="EF24" s="31">
        <f t="shared" si="86"/>
        <v>-3409.26</v>
      </c>
      <c r="EG24" s="32">
        <f t="shared" si="87"/>
        <v>-60783.080000000045</v>
      </c>
      <c r="EH24" s="32">
        <f t="shared" si="88"/>
        <v>-30190.719999999987</v>
      </c>
      <c r="EI24" s="32">
        <f t="shared" si="89"/>
        <v>-24485.97</v>
      </c>
      <c r="EJ24" s="32">
        <f t="shared" si="90"/>
        <v>-17436.629999999976</v>
      </c>
      <c r="EK24" s="32">
        <f t="shared" si="91"/>
        <v>-17649.390000000029</v>
      </c>
      <c r="EL24" s="32">
        <f t="shared" si="92"/>
        <v>-13660.97000000001</v>
      </c>
      <c r="EM24" s="32">
        <f t="shared" si="93"/>
        <v>-28206.85000000002</v>
      </c>
      <c r="EN24" s="32">
        <f t="shared" si="94"/>
        <v>-23814.219999999994</v>
      </c>
      <c r="EO24" s="32">
        <f t="shared" si="95"/>
        <v>-52391.499999999971</v>
      </c>
      <c r="EP24" s="32">
        <f t="shared" si="96"/>
        <v>-9709.3999999999942</v>
      </c>
      <c r="EQ24" s="32">
        <f t="shared" si="97"/>
        <v>-10457.669999999986</v>
      </c>
      <c r="ER24" s="32">
        <f t="shared" si="98"/>
        <v>-15245.250000000062</v>
      </c>
    </row>
    <row r="25" spans="1:148">
      <c r="A25" t="s">
        <v>436</v>
      </c>
      <c r="B25" s="1" t="s">
        <v>125</v>
      </c>
      <c r="C25" t="s">
        <v>125</v>
      </c>
      <c r="D25" t="s">
        <v>209</v>
      </c>
      <c r="E25" s="51">
        <v>25292.271199999999</v>
      </c>
      <c r="F25" s="51">
        <v>18577.728500000001</v>
      </c>
      <c r="G25" s="51">
        <v>21339.504700000001</v>
      </c>
      <c r="H25" s="51">
        <v>16931.396199999999</v>
      </c>
      <c r="I25" s="51">
        <v>23794.983499999998</v>
      </c>
      <c r="J25" s="51">
        <v>32344.203300000001</v>
      </c>
      <c r="K25" s="51">
        <v>18739.228500000001</v>
      </c>
      <c r="L25" s="51">
        <v>16163.3385507</v>
      </c>
      <c r="M25" s="51">
        <v>16576.224764099999</v>
      </c>
      <c r="N25" s="51">
        <v>13803.8914448</v>
      </c>
      <c r="O25" s="51">
        <v>14222.7365734</v>
      </c>
      <c r="P25" s="51">
        <v>19312.362490700001</v>
      </c>
      <c r="Q25" s="32">
        <v>3848562.37</v>
      </c>
      <c r="R25" s="32">
        <v>1094043.04</v>
      </c>
      <c r="S25" s="32">
        <v>1159967.52</v>
      </c>
      <c r="T25" s="32">
        <v>735721.22</v>
      </c>
      <c r="U25" s="32">
        <v>934432.42</v>
      </c>
      <c r="V25" s="32">
        <v>1535332.13</v>
      </c>
      <c r="W25" s="32">
        <v>1011852.21</v>
      </c>
      <c r="X25" s="32">
        <v>757082.35</v>
      </c>
      <c r="Y25" s="32">
        <v>2319998.2000000002</v>
      </c>
      <c r="Z25" s="32">
        <v>559842</v>
      </c>
      <c r="AA25" s="32">
        <v>1024549.72</v>
      </c>
      <c r="AB25" s="32">
        <v>1460705.23</v>
      </c>
      <c r="AC25" s="2">
        <v>2.0699999999999998</v>
      </c>
      <c r="AD25" s="2">
        <v>2.0699999999999998</v>
      </c>
      <c r="AE25" s="2">
        <v>2.0699999999999998</v>
      </c>
      <c r="AF25" s="2">
        <v>2.0699999999999998</v>
      </c>
      <c r="AG25" s="2">
        <v>2.0699999999999998</v>
      </c>
      <c r="AH25" s="2">
        <v>2.0699999999999998</v>
      </c>
      <c r="AI25" s="2">
        <v>2.0699999999999998</v>
      </c>
      <c r="AJ25" s="2">
        <v>2.0699999999999998</v>
      </c>
      <c r="AK25" s="2">
        <v>2.0699999999999998</v>
      </c>
      <c r="AL25" s="2">
        <v>2.0699999999999998</v>
      </c>
      <c r="AM25" s="2">
        <v>2.0699999999999998</v>
      </c>
      <c r="AN25" s="2">
        <v>2.0699999999999998</v>
      </c>
      <c r="AO25" s="33">
        <v>79665.240000000005</v>
      </c>
      <c r="AP25" s="33">
        <v>22646.69</v>
      </c>
      <c r="AQ25" s="33">
        <v>24011.33</v>
      </c>
      <c r="AR25" s="33">
        <v>15229.43</v>
      </c>
      <c r="AS25" s="33">
        <v>19342.75</v>
      </c>
      <c r="AT25" s="33">
        <v>31781.38</v>
      </c>
      <c r="AU25" s="33">
        <v>20945.34</v>
      </c>
      <c r="AV25" s="33">
        <v>15671.6</v>
      </c>
      <c r="AW25" s="33">
        <v>48023.96</v>
      </c>
      <c r="AX25" s="33">
        <v>11588.73</v>
      </c>
      <c r="AY25" s="33">
        <v>21208.18</v>
      </c>
      <c r="AZ25" s="33">
        <v>30236.6</v>
      </c>
      <c r="BA25" s="31">
        <f t="shared" si="39"/>
        <v>-1154.57</v>
      </c>
      <c r="BB25" s="31">
        <f t="shared" si="40"/>
        <v>-328.21</v>
      </c>
      <c r="BC25" s="31">
        <f t="shared" si="41"/>
        <v>-347.99</v>
      </c>
      <c r="BD25" s="31">
        <f t="shared" si="42"/>
        <v>-294.29000000000002</v>
      </c>
      <c r="BE25" s="31">
        <f t="shared" si="43"/>
        <v>-373.77</v>
      </c>
      <c r="BF25" s="31">
        <f t="shared" si="44"/>
        <v>-614.13</v>
      </c>
      <c r="BG25" s="31">
        <f t="shared" si="45"/>
        <v>0</v>
      </c>
      <c r="BH25" s="31">
        <f t="shared" si="46"/>
        <v>0</v>
      </c>
      <c r="BI25" s="31">
        <f t="shared" si="47"/>
        <v>0</v>
      </c>
      <c r="BJ25" s="31">
        <f t="shared" si="48"/>
        <v>-671.81</v>
      </c>
      <c r="BK25" s="31">
        <f t="shared" si="49"/>
        <v>-1229.46</v>
      </c>
      <c r="BL25" s="31">
        <f t="shared" si="50"/>
        <v>-1752.85</v>
      </c>
      <c r="BM25" s="6">
        <v>7.0000000000000001E-3</v>
      </c>
      <c r="BN25" s="6">
        <v>7.0000000000000001E-3</v>
      </c>
      <c r="BO25" s="6">
        <v>7.0000000000000001E-3</v>
      </c>
      <c r="BP25" s="6">
        <v>7.0000000000000001E-3</v>
      </c>
      <c r="BQ25" s="6">
        <v>7.0000000000000001E-3</v>
      </c>
      <c r="BR25" s="6">
        <v>7.0000000000000001E-3</v>
      </c>
      <c r="BS25" s="6">
        <v>7.0000000000000001E-3</v>
      </c>
      <c r="BT25" s="6">
        <v>7.0000000000000001E-3</v>
      </c>
      <c r="BU25" s="6">
        <v>7.0000000000000001E-3</v>
      </c>
      <c r="BV25" s="6">
        <v>7.0000000000000001E-3</v>
      </c>
      <c r="BW25" s="6">
        <v>7.0000000000000001E-3</v>
      </c>
      <c r="BX25" s="6">
        <v>7.0000000000000001E-3</v>
      </c>
      <c r="BY25" s="31">
        <v>26939.94</v>
      </c>
      <c r="BZ25" s="31">
        <v>7658.3</v>
      </c>
      <c r="CA25" s="31">
        <v>8119.77</v>
      </c>
      <c r="CB25" s="31">
        <v>5150.05</v>
      </c>
      <c r="CC25" s="31">
        <v>6541.03</v>
      </c>
      <c r="CD25" s="31">
        <v>10747.32</v>
      </c>
      <c r="CE25" s="31">
        <v>7082.97</v>
      </c>
      <c r="CF25" s="31">
        <v>5299.58</v>
      </c>
      <c r="CG25" s="31">
        <v>16239.99</v>
      </c>
      <c r="CH25" s="31">
        <v>3918.89</v>
      </c>
      <c r="CI25" s="31">
        <v>7171.85</v>
      </c>
      <c r="CJ25" s="31">
        <v>10224.94</v>
      </c>
      <c r="CK25" s="32">
        <f t="shared" si="51"/>
        <v>9236.5499999999993</v>
      </c>
      <c r="CL25" s="32">
        <f t="shared" si="52"/>
        <v>2625.7</v>
      </c>
      <c r="CM25" s="32">
        <f t="shared" si="53"/>
        <v>2783.92</v>
      </c>
      <c r="CN25" s="32">
        <f t="shared" si="54"/>
        <v>1765.73</v>
      </c>
      <c r="CO25" s="32">
        <f t="shared" si="55"/>
        <v>2242.64</v>
      </c>
      <c r="CP25" s="32">
        <f t="shared" si="56"/>
        <v>3684.8</v>
      </c>
      <c r="CQ25" s="32">
        <f t="shared" si="57"/>
        <v>2428.4499999999998</v>
      </c>
      <c r="CR25" s="32">
        <f t="shared" si="58"/>
        <v>1817</v>
      </c>
      <c r="CS25" s="32">
        <f t="shared" si="59"/>
        <v>5568</v>
      </c>
      <c r="CT25" s="32">
        <f t="shared" si="60"/>
        <v>1343.62</v>
      </c>
      <c r="CU25" s="32">
        <f t="shared" si="61"/>
        <v>2458.92</v>
      </c>
      <c r="CV25" s="32">
        <f t="shared" si="62"/>
        <v>3505.69</v>
      </c>
      <c r="CW25" s="31">
        <f t="shared" si="183"/>
        <v>-42334.180000000008</v>
      </c>
      <c r="CX25" s="31">
        <f t="shared" si="184"/>
        <v>-12034.48</v>
      </c>
      <c r="CY25" s="31">
        <f t="shared" si="185"/>
        <v>-12759.650000000001</v>
      </c>
      <c r="CZ25" s="31">
        <f t="shared" si="186"/>
        <v>-8019.36</v>
      </c>
      <c r="DA25" s="31">
        <f t="shared" si="187"/>
        <v>-10185.31</v>
      </c>
      <c r="DB25" s="31">
        <f t="shared" si="188"/>
        <v>-16735.13</v>
      </c>
      <c r="DC25" s="31">
        <f t="shared" si="189"/>
        <v>-11433.92</v>
      </c>
      <c r="DD25" s="31">
        <f t="shared" si="190"/>
        <v>-8555.02</v>
      </c>
      <c r="DE25" s="31">
        <f t="shared" si="191"/>
        <v>-26215.97</v>
      </c>
      <c r="DF25" s="31">
        <f t="shared" si="192"/>
        <v>-5654.41</v>
      </c>
      <c r="DG25" s="31">
        <f t="shared" si="193"/>
        <v>-10347.950000000001</v>
      </c>
      <c r="DH25" s="31">
        <f t="shared" si="194"/>
        <v>-14753.119999999997</v>
      </c>
      <c r="DI25" s="32">
        <f t="shared" si="63"/>
        <v>-2116.71</v>
      </c>
      <c r="DJ25" s="32">
        <f t="shared" si="64"/>
        <v>-601.72</v>
      </c>
      <c r="DK25" s="32">
        <f t="shared" si="65"/>
        <v>-637.98</v>
      </c>
      <c r="DL25" s="32">
        <f t="shared" si="66"/>
        <v>-400.97</v>
      </c>
      <c r="DM25" s="32">
        <f t="shared" si="67"/>
        <v>-509.27</v>
      </c>
      <c r="DN25" s="32">
        <f t="shared" si="68"/>
        <v>-836.76</v>
      </c>
      <c r="DO25" s="32">
        <f t="shared" si="69"/>
        <v>-571.70000000000005</v>
      </c>
      <c r="DP25" s="32">
        <f t="shared" si="70"/>
        <v>-427.75</v>
      </c>
      <c r="DQ25" s="32">
        <f t="shared" si="71"/>
        <v>-1310.8</v>
      </c>
      <c r="DR25" s="32">
        <f t="shared" si="72"/>
        <v>-282.72000000000003</v>
      </c>
      <c r="DS25" s="32">
        <f t="shared" si="73"/>
        <v>-517.4</v>
      </c>
      <c r="DT25" s="32">
        <f t="shared" si="74"/>
        <v>-737.66</v>
      </c>
      <c r="DU25" s="31">
        <f t="shared" si="75"/>
        <v>-13638.81</v>
      </c>
      <c r="DV25" s="31">
        <f t="shared" si="76"/>
        <v>-3849.04</v>
      </c>
      <c r="DW25" s="31">
        <f t="shared" si="77"/>
        <v>-4054.06</v>
      </c>
      <c r="DX25" s="31">
        <f t="shared" si="78"/>
        <v>-2532.63</v>
      </c>
      <c r="DY25" s="31">
        <f t="shared" si="79"/>
        <v>-3199.92</v>
      </c>
      <c r="DZ25" s="31">
        <f t="shared" si="80"/>
        <v>-5229.25</v>
      </c>
      <c r="EA25" s="31">
        <f t="shared" si="81"/>
        <v>-3553.98</v>
      </c>
      <c r="EB25" s="31">
        <f t="shared" si="82"/>
        <v>-2644.61</v>
      </c>
      <c r="EC25" s="31">
        <f t="shared" si="83"/>
        <v>-8059.59</v>
      </c>
      <c r="ED25" s="31">
        <f t="shared" si="84"/>
        <v>-1729.04</v>
      </c>
      <c r="EE25" s="31">
        <f t="shared" si="85"/>
        <v>-3146.69</v>
      </c>
      <c r="EF25" s="31">
        <f t="shared" si="86"/>
        <v>-4461.99</v>
      </c>
      <c r="EG25" s="32">
        <f t="shared" si="87"/>
        <v>-58089.700000000004</v>
      </c>
      <c r="EH25" s="32">
        <f t="shared" si="88"/>
        <v>-16485.239999999998</v>
      </c>
      <c r="EI25" s="32">
        <f t="shared" si="89"/>
        <v>-17451.690000000002</v>
      </c>
      <c r="EJ25" s="32">
        <f t="shared" si="90"/>
        <v>-10952.96</v>
      </c>
      <c r="EK25" s="32">
        <f t="shared" si="91"/>
        <v>-13894.5</v>
      </c>
      <c r="EL25" s="32">
        <f t="shared" si="92"/>
        <v>-22801.14</v>
      </c>
      <c r="EM25" s="32">
        <f t="shared" si="93"/>
        <v>-15559.6</v>
      </c>
      <c r="EN25" s="32">
        <f t="shared" si="94"/>
        <v>-11627.380000000001</v>
      </c>
      <c r="EO25" s="32">
        <f t="shared" si="95"/>
        <v>-35586.36</v>
      </c>
      <c r="EP25" s="32">
        <f t="shared" si="96"/>
        <v>-7666.17</v>
      </c>
      <c r="EQ25" s="32">
        <f t="shared" si="97"/>
        <v>-14012.04</v>
      </c>
      <c r="ER25" s="32">
        <f t="shared" si="98"/>
        <v>-19952.769999999997</v>
      </c>
    </row>
    <row r="26" spans="1:148">
      <c r="A26" t="s">
        <v>435</v>
      </c>
      <c r="B26" s="1" t="s">
        <v>158</v>
      </c>
      <c r="C26" t="s">
        <v>158</v>
      </c>
      <c r="D26" t="s">
        <v>210</v>
      </c>
      <c r="M26" s="51">
        <v>1454.5983000000001</v>
      </c>
      <c r="N26" s="51">
        <v>7732.3136000000004</v>
      </c>
      <c r="O26" s="51">
        <v>24730.4614</v>
      </c>
      <c r="P26" s="51">
        <v>13737.556200000001</v>
      </c>
      <c r="Q26" s="32"/>
      <c r="R26" s="32"/>
      <c r="S26" s="32"/>
      <c r="T26" s="32"/>
      <c r="U26" s="32"/>
      <c r="V26" s="32"/>
      <c r="W26" s="32"/>
      <c r="X26" s="32"/>
      <c r="Y26" s="32">
        <v>132637.54</v>
      </c>
      <c r="Z26" s="32">
        <v>250771.05</v>
      </c>
      <c r="AA26" s="32">
        <v>1222959.77</v>
      </c>
      <c r="AB26" s="32">
        <v>514286.28</v>
      </c>
      <c r="AK26" s="2">
        <v>0.7</v>
      </c>
      <c r="AL26" s="2">
        <v>0.7</v>
      </c>
      <c r="AM26" s="2">
        <v>0.7</v>
      </c>
      <c r="AN26" s="2">
        <v>0.7</v>
      </c>
      <c r="AO26" s="33"/>
      <c r="AP26" s="33"/>
      <c r="AQ26" s="33"/>
      <c r="AR26" s="33"/>
      <c r="AS26" s="33"/>
      <c r="AT26" s="33"/>
      <c r="AU26" s="33"/>
      <c r="AV26" s="33"/>
      <c r="AW26" s="33">
        <v>928.46</v>
      </c>
      <c r="AX26" s="33">
        <v>1755.4</v>
      </c>
      <c r="AY26" s="33">
        <v>8560.7199999999993</v>
      </c>
      <c r="AZ26" s="33">
        <v>3600</v>
      </c>
      <c r="BA26" s="31">
        <f t="shared" si="39"/>
        <v>0</v>
      </c>
      <c r="BB26" s="31">
        <f t="shared" si="40"/>
        <v>0</v>
      </c>
      <c r="BC26" s="31">
        <f t="shared" si="41"/>
        <v>0</v>
      </c>
      <c r="BD26" s="31">
        <f t="shared" si="42"/>
        <v>0</v>
      </c>
      <c r="BE26" s="31">
        <f t="shared" si="43"/>
        <v>0</v>
      </c>
      <c r="BF26" s="31">
        <f t="shared" si="44"/>
        <v>0</v>
      </c>
      <c r="BG26" s="31">
        <f t="shared" si="45"/>
        <v>0</v>
      </c>
      <c r="BH26" s="31">
        <f t="shared" si="46"/>
        <v>0</v>
      </c>
      <c r="BI26" s="31">
        <f t="shared" si="47"/>
        <v>0</v>
      </c>
      <c r="BJ26" s="31">
        <f t="shared" si="48"/>
        <v>-300.93</v>
      </c>
      <c r="BK26" s="31">
        <f t="shared" si="49"/>
        <v>-1467.55</v>
      </c>
      <c r="BL26" s="31">
        <f t="shared" si="50"/>
        <v>-617.14</v>
      </c>
      <c r="BM26" s="6">
        <v>2.6800000000000001E-2</v>
      </c>
      <c r="BN26" s="6">
        <v>2.6800000000000001E-2</v>
      </c>
      <c r="BO26" s="6">
        <v>2.6800000000000001E-2</v>
      </c>
      <c r="BP26" s="6">
        <v>2.6800000000000001E-2</v>
      </c>
      <c r="BQ26" s="6">
        <v>2.6800000000000001E-2</v>
      </c>
      <c r="BR26" s="6">
        <v>2.6800000000000001E-2</v>
      </c>
      <c r="BS26" s="6">
        <v>2.6800000000000001E-2</v>
      </c>
      <c r="BT26" s="6">
        <v>2.6800000000000001E-2</v>
      </c>
      <c r="BU26" s="6">
        <v>2.6800000000000001E-2</v>
      </c>
      <c r="BV26" s="6">
        <v>2.6800000000000001E-2</v>
      </c>
      <c r="BW26" s="6">
        <v>2.6800000000000001E-2</v>
      </c>
      <c r="BX26" s="6">
        <v>2.6800000000000001E-2</v>
      </c>
      <c r="BY26" s="31">
        <v>0</v>
      </c>
      <c r="BZ26" s="31">
        <v>0</v>
      </c>
      <c r="CA26" s="31">
        <v>0</v>
      </c>
      <c r="CB26" s="31">
        <v>0</v>
      </c>
      <c r="CC26" s="31">
        <v>0</v>
      </c>
      <c r="CD26" s="31">
        <v>0</v>
      </c>
      <c r="CE26" s="31">
        <v>0</v>
      </c>
      <c r="CF26" s="31">
        <v>0</v>
      </c>
      <c r="CG26" s="31">
        <v>3554.69</v>
      </c>
      <c r="CH26" s="31">
        <v>6720.66</v>
      </c>
      <c r="CI26" s="31">
        <v>32775.32</v>
      </c>
      <c r="CJ26" s="31">
        <v>13782.87</v>
      </c>
      <c r="CK26" s="32">
        <f t="shared" si="51"/>
        <v>0</v>
      </c>
      <c r="CL26" s="32">
        <f t="shared" si="52"/>
        <v>0</v>
      </c>
      <c r="CM26" s="32">
        <f t="shared" si="53"/>
        <v>0</v>
      </c>
      <c r="CN26" s="32">
        <f t="shared" si="54"/>
        <v>0</v>
      </c>
      <c r="CO26" s="32">
        <f t="shared" si="55"/>
        <v>0</v>
      </c>
      <c r="CP26" s="32">
        <f t="shared" si="56"/>
        <v>0</v>
      </c>
      <c r="CQ26" s="32">
        <f t="shared" si="57"/>
        <v>0</v>
      </c>
      <c r="CR26" s="32">
        <f t="shared" si="58"/>
        <v>0</v>
      </c>
      <c r="CS26" s="32">
        <f t="shared" si="59"/>
        <v>318.33</v>
      </c>
      <c r="CT26" s="32">
        <f t="shared" si="60"/>
        <v>601.85</v>
      </c>
      <c r="CU26" s="32">
        <f t="shared" si="61"/>
        <v>2935.1</v>
      </c>
      <c r="CV26" s="32">
        <f t="shared" si="62"/>
        <v>1234.29</v>
      </c>
      <c r="CW26" s="31">
        <f t="shared" si="183"/>
        <v>0</v>
      </c>
      <c r="CX26" s="31">
        <f t="shared" si="184"/>
        <v>0</v>
      </c>
      <c r="CY26" s="31">
        <f t="shared" si="185"/>
        <v>0</v>
      </c>
      <c r="CZ26" s="31">
        <f t="shared" si="186"/>
        <v>0</v>
      </c>
      <c r="DA26" s="31">
        <f t="shared" si="187"/>
        <v>0</v>
      </c>
      <c r="DB26" s="31">
        <f t="shared" si="188"/>
        <v>0</v>
      </c>
      <c r="DC26" s="31">
        <f t="shared" si="189"/>
        <v>0</v>
      </c>
      <c r="DD26" s="31">
        <f t="shared" si="190"/>
        <v>0</v>
      </c>
      <c r="DE26" s="31">
        <f t="shared" si="191"/>
        <v>2944.56</v>
      </c>
      <c r="DF26" s="31">
        <f t="shared" si="192"/>
        <v>5868.0400000000009</v>
      </c>
      <c r="DG26" s="31">
        <f t="shared" si="193"/>
        <v>28617.249999999996</v>
      </c>
      <c r="DH26" s="31">
        <f t="shared" si="194"/>
        <v>12034.3</v>
      </c>
      <c r="DI26" s="32">
        <f t="shared" si="63"/>
        <v>0</v>
      </c>
      <c r="DJ26" s="32">
        <f t="shared" si="64"/>
        <v>0</v>
      </c>
      <c r="DK26" s="32">
        <f t="shared" si="65"/>
        <v>0</v>
      </c>
      <c r="DL26" s="32">
        <f t="shared" si="66"/>
        <v>0</v>
      </c>
      <c r="DM26" s="32">
        <f t="shared" si="67"/>
        <v>0</v>
      </c>
      <c r="DN26" s="32">
        <f t="shared" si="68"/>
        <v>0</v>
      </c>
      <c r="DO26" s="32">
        <f t="shared" si="69"/>
        <v>0</v>
      </c>
      <c r="DP26" s="32">
        <f t="shared" si="70"/>
        <v>0</v>
      </c>
      <c r="DQ26" s="32">
        <f t="shared" si="71"/>
        <v>147.22999999999999</v>
      </c>
      <c r="DR26" s="32">
        <f t="shared" si="72"/>
        <v>293.39999999999998</v>
      </c>
      <c r="DS26" s="32">
        <f t="shared" si="73"/>
        <v>1430.86</v>
      </c>
      <c r="DT26" s="32">
        <f t="shared" si="74"/>
        <v>601.72</v>
      </c>
      <c r="DU26" s="31">
        <f t="shared" si="75"/>
        <v>0</v>
      </c>
      <c r="DV26" s="31">
        <f t="shared" si="76"/>
        <v>0</v>
      </c>
      <c r="DW26" s="31">
        <f t="shared" si="77"/>
        <v>0</v>
      </c>
      <c r="DX26" s="31">
        <f t="shared" si="78"/>
        <v>0</v>
      </c>
      <c r="DY26" s="31">
        <f t="shared" si="79"/>
        <v>0</v>
      </c>
      <c r="DZ26" s="31">
        <f t="shared" si="80"/>
        <v>0</v>
      </c>
      <c r="EA26" s="31">
        <f t="shared" si="81"/>
        <v>0</v>
      </c>
      <c r="EB26" s="31">
        <f t="shared" si="82"/>
        <v>0</v>
      </c>
      <c r="EC26" s="31">
        <f t="shared" si="83"/>
        <v>905.25</v>
      </c>
      <c r="ED26" s="31">
        <f t="shared" si="84"/>
        <v>1794.37</v>
      </c>
      <c r="EE26" s="31">
        <f t="shared" si="85"/>
        <v>8702.16</v>
      </c>
      <c r="EF26" s="31">
        <f t="shared" si="86"/>
        <v>3639.7</v>
      </c>
      <c r="EG26" s="32">
        <f t="shared" si="87"/>
        <v>0</v>
      </c>
      <c r="EH26" s="32">
        <f t="shared" si="88"/>
        <v>0</v>
      </c>
      <c r="EI26" s="32">
        <f t="shared" si="89"/>
        <v>0</v>
      </c>
      <c r="EJ26" s="32">
        <f t="shared" si="90"/>
        <v>0</v>
      </c>
      <c r="EK26" s="32">
        <f t="shared" si="91"/>
        <v>0</v>
      </c>
      <c r="EL26" s="32">
        <f t="shared" si="92"/>
        <v>0</v>
      </c>
      <c r="EM26" s="32">
        <f t="shared" si="93"/>
        <v>0</v>
      </c>
      <c r="EN26" s="32">
        <f t="shared" si="94"/>
        <v>0</v>
      </c>
      <c r="EO26" s="32">
        <f t="shared" si="95"/>
        <v>3997.04</v>
      </c>
      <c r="EP26" s="32">
        <f t="shared" si="96"/>
        <v>7955.81</v>
      </c>
      <c r="EQ26" s="32">
        <f t="shared" si="97"/>
        <v>38750.269999999997</v>
      </c>
      <c r="ER26" s="32">
        <f t="shared" si="98"/>
        <v>16275.719999999998</v>
      </c>
    </row>
    <row r="27" spans="1:148">
      <c r="A27" t="s">
        <v>532</v>
      </c>
      <c r="B27" s="1" t="s">
        <v>361</v>
      </c>
      <c r="C27" t="s">
        <v>289</v>
      </c>
      <c r="D27" t="s">
        <v>290</v>
      </c>
      <c r="E27" s="51">
        <v>2858</v>
      </c>
      <c r="F27" s="51">
        <v>2661</v>
      </c>
      <c r="G27" s="51">
        <v>1909</v>
      </c>
      <c r="H27" s="51">
        <v>5925</v>
      </c>
      <c r="I27" s="51">
        <v>3880</v>
      </c>
      <c r="J27" s="51">
        <v>2721</v>
      </c>
      <c r="K27" s="51">
        <v>4768</v>
      </c>
      <c r="L27" s="51">
        <v>1501</v>
      </c>
      <c r="M27" s="51">
        <v>259</v>
      </c>
      <c r="N27" s="51">
        <v>175</v>
      </c>
      <c r="O27" s="51">
        <v>2084</v>
      </c>
      <c r="P27" s="51">
        <v>3485</v>
      </c>
      <c r="Q27" s="32">
        <v>396795.05</v>
      </c>
      <c r="R27" s="32">
        <v>177896.02</v>
      </c>
      <c r="S27" s="32">
        <v>93346.89</v>
      </c>
      <c r="T27" s="32">
        <v>207506.09</v>
      </c>
      <c r="U27" s="32">
        <v>174065.63</v>
      </c>
      <c r="V27" s="32">
        <v>134209.45000000001</v>
      </c>
      <c r="W27" s="32">
        <v>265050.75</v>
      </c>
      <c r="X27" s="32">
        <v>82496.62</v>
      </c>
      <c r="Y27" s="32">
        <v>86958.57</v>
      </c>
      <c r="Z27" s="32">
        <v>9145</v>
      </c>
      <c r="AA27" s="32">
        <v>178065.76</v>
      </c>
      <c r="AB27" s="32">
        <v>274368.84999999998</v>
      </c>
      <c r="AC27" s="2">
        <v>0.16</v>
      </c>
      <c r="AD27" s="2">
        <v>0.16</v>
      </c>
      <c r="AE27" s="2">
        <v>0.16</v>
      </c>
      <c r="AF27" s="2">
        <v>0.16</v>
      </c>
      <c r="AG27" s="2">
        <v>0.16</v>
      </c>
      <c r="AH27" s="2">
        <v>0.16</v>
      </c>
      <c r="AI27" s="2">
        <v>0.16</v>
      </c>
      <c r="AJ27" s="2">
        <v>0.16</v>
      </c>
      <c r="AK27" s="2">
        <v>0.16</v>
      </c>
      <c r="AL27" s="2">
        <v>0.16</v>
      </c>
      <c r="AM27" s="2">
        <v>0.16</v>
      </c>
      <c r="AN27" s="2">
        <v>0.16</v>
      </c>
      <c r="AO27" s="33">
        <v>634.87</v>
      </c>
      <c r="AP27" s="33">
        <v>284.63</v>
      </c>
      <c r="AQ27" s="33">
        <v>149.36000000000001</v>
      </c>
      <c r="AR27" s="33">
        <v>332.01</v>
      </c>
      <c r="AS27" s="33">
        <v>278.51</v>
      </c>
      <c r="AT27" s="33">
        <v>214.74</v>
      </c>
      <c r="AU27" s="33">
        <v>424.08</v>
      </c>
      <c r="AV27" s="33">
        <v>131.99</v>
      </c>
      <c r="AW27" s="33">
        <v>139.13</v>
      </c>
      <c r="AX27" s="33">
        <v>14.63</v>
      </c>
      <c r="AY27" s="33">
        <v>284.91000000000003</v>
      </c>
      <c r="AZ27" s="33">
        <v>438.99</v>
      </c>
      <c r="BA27" s="31">
        <f t="shared" si="39"/>
        <v>-119.04</v>
      </c>
      <c r="BB27" s="31">
        <f t="shared" si="40"/>
        <v>-53.37</v>
      </c>
      <c r="BC27" s="31">
        <f t="shared" si="41"/>
        <v>-28</v>
      </c>
      <c r="BD27" s="31">
        <f t="shared" si="42"/>
        <v>-83</v>
      </c>
      <c r="BE27" s="31">
        <f t="shared" si="43"/>
        <v>-69.63</v>
      </c>
      <c r="BF27" s="31">
        <f t="shared" si="44"/>
        <v>-53.68</v>
      </c>
      <c r="BG27" s="31">
        <f t="shared" si="45"/>
        <v>0</v>
      </c>
      <c r="BH27" s="31">
        <f t="shared" si="46"/>
        <v>0</v>
      </c>
      <c r="BI27" s="31">
        <f t="shared" si="47"/>
        <v>0</v>
      </c>
      <c r="BJ27" s="31">
        <f t="shared" si="48"/>
        <v>-10.97</v>
      </c>
      <c r="BK27" s="31">
        <f t="shared" si="49"/>
        <v>-213.68</v>
      </c>
      <c r="BL27" s="31">
        <f t="shared" si="50"/>
        <v>-329.24</v>
      </c>
      <c r="BM27" s="6">
        <v>-1.6E-2</v>
      </c>
      <c r="BN27" s="6">
        <v>-1.6E-2</v>
      </c>
      <c r="BO27" s="6">
        <v>-1.6E-2</v>
      </c>
      <c r="BP27" s="6">
        <v>-1.6E-2</v>
      </c>
      <c r="BQ27" s="6">
        <v>-1.6E-2</v>
      </c>
      <c r="BR27" s="6">
        <v>-1.6E-2</v>
      </c>
      <c r="BS27" s="6">
        <v>-1.6E-2</v>
      </c>
      <c r="BT27" s="6">
        <v>-1.6E-2</v>
      </c>
      <c r="BU27" s="6">
        <v>-1.6E-2</v>
      </c>
      <c r="BV27" s="6">
        <v>-1.6E-2</v>
      </c>
      <c r="BW27" s="6">
        <v>-1.6E-2</v>
      </c>
      <c r="BX27" s="6">
        <v>-1.6E-2</v>
      </c>
      <c r="BY27" s="31">
        <v>-6348.72</v>
      </c>
      <c r="BZ27" s="31">
        <v>-2846.34</v>
      </c>
      <c r="CA27" s="31">
        <v>-1493.55</v>
      </c>
      <c r="CB27" s="31">
        <v>-3320.1</v>
      </c>
      <c r="CC27" s="31">
        <v>-2785.05</v>
      </c>
      <c r="CD27" s="31">
        <v>-2147.35</v>
      </c>
      <c r="CE27" s="31">
        <v>-4240.8100000000004</v>
      </c>
      <c r="CF27" s="31">
        <v>-1319.95</v>
      </c>
      <c r="CG27" s="31">
        <v>-1391.34</v>
      </c>
      <c r="CH27" s="31">
        <v>-146.32</v>
      </c>
      <c r="CI27" s="31">
        <v>-2849.05</v>
      </c>
      <c r="CJ27" s="31">
        <v>-4389.8999999999996</v>
      </c>
      <c r="CK27" s="32">
        <f t="shared" si="51"/>
        <v>952.31</v>
      </c>
      <c r="CL27" s="32">
        <f t="shared" si="52"/>
        <v>426.95</v>
      </c>
      <c r="CM27" s="32">
        <f t="shared" si="53"/>
        <v>224.03</v>
      </c>
      <c r="CN27" s="32">
        <f t="shared" si="54"/>
        <v>498.01</v>
      </c>
      <c r="CO27" s="32">
        <f t="shared" si="55"/>
        <v>417.76</v>
      </c>
      <c r="CP27" s="32">
        <f t="shared" si="56"/>
        <v>322.10000000000002</v>
      </c>
      <c r="CQ27" s="32">
        <f t="shared" si="57"/>
        <v>636.12</v>
      </c>
      <c r="CR27" s="32">
        <f t="shared" si="58"/>
        <v>197.99</v>
      </c>
      <c r="CS27" s="32">
        <f t="shared" si="59"/>
        <v>208.7</v>
      </c>
      <c r="CT27" s="32">
        <f t="shared" si="60"/>
        <v>21.95</v>
      </c>
      <c r="CU27" s="32">
        <f t="shared" si="61"/>
        <v>427.36</v>
      </c>
      <c r="CV27" s="32">
        <f t="shared" si="62"/>
        <v>658.49</v>
      </c>
      <c r="CW27" s="31">
        <f t="shared" si="183"/>
        <v>-5912.24</v>
      </c>
      <c r="CX27" s="31">
        <f t="shared" si="184"/>
        <v>-2650.6500000000005</v>
      </c>
      <c r="CY27" s="31">
        <f t="shared" si="185"/>
        <v>-1390.88</v>
      </c>
      <c r="CZ27" s="31">
        <f t="shared" si="186"/>
        <v>-3071.1000000000004</v>
      </c>
      <c r="DA27" s="31">
        <f t="shared" si="187"/>
        <v>-2576.17</v>
      </c>
      <c r="DB27" s="31">
        <f t="shared" si="188"/>
        <v>-1986.31</v>
      </c>
      <c r="DC27" s="31">
        <f t="shared" si="189"/>
        <v>-4028.7700000000004</v>
      </c>
      <c r="DD27" s="31">
        <f t="shared" si="190"/>
        <v>-1253.95</v>
      </c>
      <c r="DE27" s="31">
        <f t="shared" si="191"/>
        <v>-1321.77</v>
      </c>
      <c r="DF27" s="31">
        <f t="shared" si="192"/>
        <v>-128.03</v>
      </c>
      <c r="DG27" s="31">
        <f t="shared" si="193"/>
        <v>-2492.92</v>
      </c>
      <c r="DH27" s="31">
        <f t="shared" si="194"/>
        <v>-3841.16</v>
      </c>
      <c r="DI27" s="32">
        <f t="shared" si="63"/>
        <v>-295.61</v>
      </c>
      <c r="DJ27" s="32">
        <f t="shared" si="64"/>
        <v>-132.53</v>
      </c>
      <c r="DK27" s="32">
        <f t="shared" si="65"/>
        <v>-69.540000000000006</v>
      </c>
      <c r="DL27" s="32">
        <f t="shared" si="66"/>
        <v>-153.56</v>
      </c>
      <c r="DM27" s="32">
        <f t="shared" si="67"/>
        <v>-128.81</v>
      </c>
      <c r="DN27" s="32">
        <f t="shared" si="68"/>
        <v>-99.32</v>
      </c>
      <c r="DO27" s="32">
        <f t="shared" si="69"/>
        <v>-201.44</v>
      </c>
      <c r="DP27" s="32">
        <f t="shared" si="70"/>
        <v>-62.7</v>
      </c>
      <c r="DQ27" s="32">
        <f t="shared" si="71"/>
        <v>-66.09</v>
      </c>
      <c r="DR27" s="32">
        <f t="shared" si="72"/>
        <v>-6.4</v>
      </c>
      <c r="DS27" s="32">
        <f t="shared" si="73"/>
        <v>-124.65</v>
      </c>
      <c r="DT27" s="32">
        <f t="shared" si="74"/>
        <v>-192.06</v>
      </c>
      <c r="DU27" s="31">
        <f t="shared" si="75"/>
        <v>-1904.75</v>
      </c>
      <c r="DV27" s="31">
        <f t="shared" si="76"/>
        <v>-847.77</v>
      </c>
      <c r="DW27" s="31">
        <f t="shared" si="77"/>
        <v>-441.92</v>
      </c>
      <c r="DX27" s="31">
        <f t="shared" si="78"/>
        <v>-969.9</v>
      </c>
      <c r="DY27" s="31">
        <f t="shared" si="79"/>
        <v>-809.36</v>
      </c>
      <c r="DZ27" s="31">
        <f t="shared" si="80"/>
        <v>-620.66999999999996</v>
      </c>
      <c r="EA27" s="31">
        <f t="shared" si="81"/>
        <v>-1252.25</v>
      </c>
      <c r="EB27" s="31">
        <f t="shared" si="82"/>
        <v>-387.63</v>
      </c>
      <c r="EC27" s="31">
        <f t="shared" si="83"/>
        <v>-406.35</v>
      </c>
      <c r="ED27" s="31">
        <f t="shared" si="84"/>
        <v>-39.15</v>
      </c>
      <c r="EE27" s="31">
        <f t="shared" si="85"/>
        <v>-758.07</v>
      </c>
      <c r="EF27" s="31">
        <f t="shared" si="86"/>
        <v>-1161.74</v>
      </c>
      <c r="EG27" s="32">
        <f t="shared" si="87"/>
        <v>-8112.5999999999995</v>
      </c>
      <c r="EH27" s="32">
        <f t="shared" si="88"/>
        <v>-3630.9500000000007</v>
      </c>
      <c r="EI27" s="32">
        <f t="shared" si="89"/>
        <v>-1902.3400000000001</v>
      </c>
      <c r="EJ27" s="32">
        <f t="shared" si="90"/>
        <v>-4194.5600000000004</v>
      </c>
      <c r="EK27" s="32">
        <f t="shared" si="91"/>
        <v>-3514.34</v>
      </c>
      <c r="EL27" s="32">
        <f t="shared" si="92"/>
        <v>-2706.3</v>
      </c>
      <c r="EM27" s="32">
        <f t="shared" si="93"/>
        <v>-5482.46</v>
      </c>
      <c r="EN27" s="32">
        <f t="shared" si="94"/>
        <v>-1704.2800000000002</v>
      </c>
      <c r="EO27" s="32">
        <f t="shared" si="95"/>
        <v>-1794.21</v>
      </c>
      <c r="EP27" s="32">
        <f t="shared" si="96"/>
        <v>-173.58</v>
      </c>
      <c r="EQ27" s="32">
        <f t="shared" si="97"/>
        <v>-3375.6400000000003</v>
      </c>
      <c r="ER27" s="32">
        <f t="shared" si="98"/>
        <v>-5194.96</v>
      </c>
    </row>
    <row r="28" spans="1:148">
      <c r="A28" t="s">
        <v>436</v>
      </c>
      <c r="B28" s="1" t="s">
        <v>126</v>
      </c>
      <c r="C28" t="s">
        <v>126</v>
      </c>
      <c r="D28" t="s">
        <v>211</v>
      </c>
      <c r="E28" s="51">
        <v>7868.4620000000004</v>
      </c>
      <c r="F28" s="51">
        <v>7173.1738999999998</v>
      </c>
      <c r="G28" s="51">
        <v>6052.5538999999999</v>
      </c>
      <c r="H28" s="51">
        <v>3792.8283000000001</v>
      </c>
      <c r="I28" s="51">
        <v>2945.9899</v>
      </c>
      <c r="J28" s="51">
        <v>2.9999999999999997E-4</v>
      </c>
      <c r="K28" s="51">
        <v>1.8708</v>
      </c>
      <c r="L28" s="51">
        <v>951.85496409999996</v>
      </c>
      <c r="M28" s="51">
        <v>2880.0504557999998</v>
      </c>
      <c r="N28" s="51">
        <v>3373.5179412000002</v>
      </c>
      <c r="O28" s="51">
        <v>4693.2501216000001</v>
      </c>
      <c r="P28" s="51">
        <v>7013.2311495000004</v>
      </c>
      <c r="Q28" s="32">
        <v>1020059.46</v>
      </c>
      <c r="R28" s="32">
        <v>412855.09</v>
      </c>
      <c r="S28" s="32">
        <v>304849.12</v>
      </c>
      <c r="T28" s="32">
        <v>150748.03</v>
      </c>
      <c r="U28" s="32">
        <v>118530.88</v>
      </c>
      <c r="V28" s="32">
        <v>0</v>
      </c>
      <c r="W28" s="32">
        <v>82.67</v>
      </c>
      <c r="X28" s="32">
        <v>56968.08</v>
      </c>
      <c r="Y28" s="32">
        <v>402977.38</v>
      </c>
      <c r="Z28" s="32">
        <v>129964</v>
      </c>
      <c r="AA28" s="32">
        <v>338623.53</v>
      </c>
      <c r="AB28" s="32">
        <v>492243.62</v>
      </c>
      <c r="AC28" s="2">
        <v>-2.2200000000000002</v>
      </c>
      <c r="AD28" s="2">
        <v>-2.2200000000000002</v>
      </c>
      <c r="AE28" s="2">
        <v>-2.2200000000000002</v>
      </c>
      <c r="AF28" s="2">
        <v>-2.2200000000000002</v>
      </c>
      <c r="AG28" s="2">
        <v>-2.2200000000000002</v>
      </c>
      <c r="AH28" s="2">
        <v>-2.2200000000000002</v>
      </c>
      <c r="AI28" s="2">
        <v>-2.2200000000000002</v>
      </c>
      <c r="AJ28" s="2">
        <v>-2.2200000000000002</v>
      </c>
      <c r="AK28" s="2">
        <v>-2.2200000000000002</v>
      </c>
      <c r="AL28" s="2">
        <v>-2.2200000000000002</v>
      </c>
      <c r="AM28" s="2">
        <v>-2.2200000000000002</v>
      </c>
      <c r="AN28" s="2">
        <v>-2.2200000000000002</v>
      </c>
      <c r="AO28" s="33">
        <v>-22645.32</v>
      </c>
      <c r="AP28" s="33">
        <v>-9165.3799999999992</v>
      </c>
      <c r="AQ28" s="33">
        <v>-6767.65</v>
      </c>
      <c r="AR28" s="33">
        <v>-3346.61</v>
      </c>
      <c r="AS28" s="33">
        <v>-2631.39</v>
      </c>
      <c r="AT28" s="33">
        <v>0</v>
      </c>
      <c r="AU28" s="33">
        <v>-1.84</v>
      </c>
      <c r="AV28" s="33">
        <v>-1264.69</v>
      </c>
      <c r="AW28" s="33">
        <v>-8946.1</v>
      </c>
      <c r="AX28" s="33">
        <v>-2885.2</v>
      </c>
      <c r="AY28" s="33">
        <v>-7517.44</v>
      </c>
      <c r="AZ28" s="33">
        <v>-10927.81</v>
      </c>
      <c r="BA28" s="31">
        <f t="shared" si="39"/>
        <v>-306.02</v>
      </c>
      <c r="BB28" s="31">
        <f t="shared" si="40"/>
        <v>-123.86</v>
      </c>
      <c r="BC28" s="31">
        <f t="shared" si="41"/>
        <v>-91.45</v>
      </c>
      <c r="BD28" s="31">
        <f t="shared" si="42"/>
        <v>-60.3</v>
      </c>
      <c r="BE28" s="31">
        <f t="shared" si="43"/>
        <v>-47.41</v>
      </c>
      <c r="BF28" s="31">
        <f t="shared" si="44"/>
        <v>0</v>
      </c>
      <c r="BG28" s="31">
        <f t="shared" si="45"/>
        <v>0</v>
      </c>
      <c r="BH28" s="31">
        <f t="shared" si="46"/>
        <v>0</v>
      </c>
      <c r="BI28" s="31">
        <f t="shared" si="47"/>
        <v>0</v>
      </c>
      <c r="BJ28" s="31">
        <f t="shared" si="48"/>
        <v>-155.96</v>
      </c>
      <c r="BK28" s="31">
        <f t="shared" si="49"/>
        <v>-406.35</v>
      </c>
      <c r="BL28" s="31">
        <f t="shared" si="50"/>
        <v>-590.69000000000005</v>
      </c>
      <c r="BM28" s="6">
        <v>-5.45E-2</v>
      </c>
      <c r="BN28" s="6">
        <v>-5.45E-2</v>
      </c>
      <c r="BO28" s="6">
        <v>-5.45E-2</v>
      </c>
      <c r="BP28" s="6">
        <v>-5.45E-2</v>
      </c>
      <c r="BQ28" s="6">
        <v>-5.45E-2</v>
      </c>
      <c r="BR28" s="6">
        <v>-5.45E-2</v>
      </c>
      <c r="BS28" s="6">
        <v>-5.45E-2</v>
      </c>
      <c r="BT28" s="6">
        <v>-5.45E-2</v>
      </c>
      <c r="BU28" s="6">
        <v>-5.45E-2</v>
      </c>
      <c r="BV28" s="6">
        <v>-5.45E-2</v>
      </c>
      <c r="BW28" s="6">
        <v>-5.45E-2</v>
      </c>
      <c r="BX28" s="6">
        <v>-5.45E-2</v>
      </c>
      <c r="BY28" s="31">
        <v>-55593.24</v>
      </c>
      <c r="BZ28" s="31">
        <v>-22500.6</v>
      </c>
      <c r="CA28" s="31">
        <v>-16614.28</v>
      </c>
      <c r="CB28" s="31">
        <v>-8215.77</v>
      </c>
      <c r="CC28" s="31">
        <v>-6459.93</v>
      </c>
      <c r="CD28" s="31">
        <v>0</v>
      </c>
      <c r="CE28" s="31">
        <v>-4.51</v>
      </c>
      <c r="CF28" s="31">
        <v>-3104.76</v>
      </c>
      <c r="CG28" s="31">
        <v>-21962.27</v>
      </c>
      <c r="CH28" s="31">
        <v>-7083.04</v>
      </c>
      <c r="CI28" s="31">
        <v>-18454.98</v>
      </c>
      <c r="CJ28" s="31">
        <v>-26827.279999999999</v>
      </c>
      <c r="CK28" s="32">
        <f t="shared" si="51"/>
        <v>2448.14</v>
      </c>
      <c r="CL28" s="32">
        <f t="shared" si="52"/>
        <v>990.85</v>
      </c>
      <c r="CM28" s="32">
        <f t="shared" si="53"/>
        <v>731.64</v>
      </c>
      <c r="CN28" s="32">
        <f t="shared" si="54"/>
        <v>361.8</v>
      </c>
      <c r="CO28" s="32">
        <f t="shared" si="55"/>
        <v>284.47000000000003</v>
      </c>
      <c r="CP28" s="32">
        <f t="shared" si="56"/>
        <v>0</v>
      </c>
      <c r="CQ28" s="32">
        <f t="shared" si="57"/>
        <v>0.2</v>
      </c>
      <c r="CR28" s="32">
        <f t="shared" si="58"/>
        <v>136.72</v>
      </c>
      <c r="CS28" s="32">
        <f t="shared" si="59"/>
        <v>967.15</v>
      </c>
      <c r="CT28" s="32">
        <f t="shared" si="60"/>
        <v>311.91000000000003</v>
      </c>
      <c r="CU28" s="32">
        <f t="shared" si="61"/>
        <v>812.7</v>
      </c>
      <c r="CV28" s="32">
        <f t="shared" si="62"/>
        <v>1181.3800000000001</v>
      </c>
      <c r="CW28" s="31">
        <f t="shared" si="183"/>
        <v>-30193.759999999998</v>
      </c>
      <c r="CX28" s="31">
        <f t="shared" si="184"/>
        <v>-12220.51</v>
      </c>
      <c r="CY28" s="31">
        <f t="shared" si="185"/>
        <v>-9023.5399999999991</v>
      </c>
      <c r="CZ28" s="31">
        <f t="shared" si="186"/>
        <v>-4447.0600000000004</v>
      </c>
      <c r="DA28" s="31">
        <f t="shared" si="187"/>
        <v>-3496.6600000000003</v>
      </c>
      <c r="DB28" s="31">
        <f t="shared" si="188"/>
        <v>0</v>
      </c>
      <c r="DC28" s="31">
        <f t="shared" si="189"/>
        <v>-2.4699999999999998</v>
      </c>
      <c r="DD28" s="31">
        <f t="shared" si="190"/>
        <v>-1703.3500000000004</v>
      </c>
      <c r="DE28" s="31">
        <f t="shared" si="191"/>
        <v>-12049.019999999999</v>
      </c>
      <c r="DF28" s="31">
        <f t="shared" si="192"/>
        <v>-3729.9700000000003</v>
      </c>
      <c r="DG28" s="31">
        <f t="shared" si="193"/>
        <v>-9718.49</v>
      </c>
      <c r="DH28" s="31">
        <f t="shared" si="194"/>
        <v>-14127.399999999998</v>
      </c>
      <c r="DI28" s="32">
        <f t="shared" si="63"/>
        <v>-1509.69</v>
      </c>
      <c r="DJ28" s="32">
        <f t="shared" si="64"/>
        <v>-611.03</v>
      </c>
      <c r="DK28" s="32">
        <f t="shared" si="65"/>
        <v>-451.18</v>
      </c>
      <c r="DL28" s="32">
        <f t="shared" si="66"/>
        <v>-222.35</v>
      </c>
      <c r="DM28" s="32">
        <f t="shared" si="67"/>
        <v>-174.83</v>
      </c>
      <c r="DN28" s="32">
        <f t="shared" si="68"/>
        <v>0</v>
      </c>
      <c r="DO28" s="32">
        <f t="shared" si="69"/>
        <v>-0.12</v>
      </c>
      <c r="DP28" s="32">
        <f t="shared" si="70"/>
        <v>-85.17</v>
      </c>
      <c r="DQ28" s="32">
        <f t="shared" si="71"/>
        <v>-602.45000000000005</v>
      </c>
      <c r="DR28" s="32">
        <f t="shared" si="72"/>
        <v>-186.5</v>
      </c>
      <c r="DS28" s="32">
        <f t="shared" si="73"/>
        <v>-485.92</v>
      </c>
      <c r="DT28" s="32">
        <f t="shared" si="74"/>
        <v>-706.37</v>
      </c>
      <c r="DU28" s="31">
        <f t="shared" si="75"/>
        <v>-9727.5300000000007</v>
      </c>
      <c r="DV28" s="31">
        <f t="shared" si="76"/>
        <v>-3908.54</v>
      </c>
      <c r="DW28" s="31">
        <f t="shared" si="77"/>
        <v>-2867</v>
      </c>
      <c r="DX28" s="31">
        <f t="shared" si="78"/>
        <v>-1404.44</v>
      </c>
      <c r="DY28" s="31">
        <f t="shared" si="79"/>
        <v>-1098.55</v>
      </c>
      <c r="DZ28" s="31">
        <f t="shared" si="80"/>
        <v>0</v>
      </c>
      <c r="EA28" s="31">
        <f t="shared" si="81"/>
        <v>-0.77</v>
      </c>
      <c r="EB28" s="31">
        <f t="shared" si="82"/>
        <v>-526.55999999999995</v>
      </c>
      <c r="EC28" s="31">
        <f t="shared" si="83"/>
        <v>-3704.24</v>
      </c>
      <c r="ED28" s="31">
        <f t="shared" si="84"/>
        <v>-1140.57</v>
      </c>
      <c r="EE28" s="31">
        <f t="shared" si="85"/>
        <v>-2955.28</v>
      </c>
      <c r="EF28" s="31">
        <f t="shared" si="86"/>
        <v>-4272.75</v>
      </c>
      <c r="EG28" s="32">
        <f t="shared" si="87"/>
        <v>-41430.979999999996</v>
      </c>
      <c r="EH28" s="32">
        <f t="shared" si="88"/>
        <v>-16740.080000000002</v>
      </c>
      <c r="EI28" s="32">
        <f t="shared" si="89"/>
        <v>-12341.72</v>
      </c>
      <c r="EJ28" s="32">
        <f t="shared" si="90"/>
        <v>-6073.85</v>
      </c>
      <c r="EK28" s="32">
        <f t="shared" si="91"/>
        <v>-4770.04</v>
      </c>
      <c r="EL28" s="32">
        <f t="shared" si="92"/>
        <v>0</v>
      </c>
      <c r="EM28" s="32">
        <f t="shared" si="93"/>
        <v>-3.36</v>
      </c>
      <c r="EN28" s="32">
        <f t="shared" si="94"/>
        <v>-2315.0800000000004</v>
      </c>
      <c r="EO28" s="32">
        <f t="shared" si="95"/>
        <v>-16355.71</v>
      </c>
      <c r="EP28" s="32">
        <f t="shared" si="96"/>
        <v>-5057.04</v>
      </c>
      <c r="EQ28" s="32">
        <f t="shared" si="97"/>
        <v>-13159.69</v>
      </c>
      <c r="ER28" s="32">
        <f t="shared" si="98"/>
        <v>-19106.519999999997</v>
      </c>
    </row>
    <row r="29" spans="1:148">
      <c r="A29" t="s">
        <v>532</v>
      </c>
      <c r="B29" s="1" t="s">
        <v>305</v>
      </c>
      <c r="C29" t="s">
        <v>287</v>
      </c>
      <c r="D29" t="s">
        <v>288</v>
      </c>
      <c r="G29" s="51">
        <v>15</v>
      </c>
      <c r="P29" s="51">
        <v>109</v>
      </c>
      <c r="Q29" s="32"/>
      <c r="R29" s="32"/>
      <c r="S29" s="32">
        <v>285.14999999999998</v>
      </c>
      <c r="T29" s="32"/>
      <c r="U29" s="32"/>
      <c r="V29" s="32"/>
      <c r="W29" s="32"/>
      <c r="X29" s="32"/>
      <c r="Y29" s="32"/>
      <c r="Z29" s="32"/>
      <c r="AA29" s="32"/>
      <c r="AB29" s="32">
        <v>1714.2</v>
      </c>
      <c r="AE29" s="2">
        <v>1.05</v>
      </c>
      <c r="AN29" s="2">
        <v>1.05</v>
      </c>
      <c r="AO29" s="33"/>
      <c r="AP29" s="33"/>
      <c r="AQ29" s="33">
        <v>2.99</v>
      </c>
      <c r="AR29" s="33"/>
      <c r="AS29" s="33"/>
      <c r="AT29" s="33"/>
      <c r="AU29" s="33"/>
      <c r="AV29" s="33"/>
      <c r="AW29" s="33"/>
      <c r="AX29" s="33"/>
      <c r="AY29" s="33"/>
      <c r="AZ29" s="33">
        <v>18</v>
      </c>
      <c r="BA29" s="31">
        <f t="shared" si="39"/>
        <v>0</v>
      </c>
      <c r="BB29" s="31">
        <f t="shared" si="40"/>
        <v>0</v>
      </c>
      <c r="BC29" s="31">
        <f t="shared" si="41"/>
        <v>-0.09</v>
      </c>
      <c r="BD29" s="31">
        <f t="shared" si="42"/>
        <v>0</v>
      </c>
      <c r="BE29" s="31">
        <f t="shared" si="43"/>
        <v>0</v>
      </c>
      <c r="BF29" s="31">
        <f t="shared" si="44"/>
        <v>0</v>
      </c>
      <c r="BG29" s="31">
        <f t="shared" si="45"/>
        <v>0</v>
      </c>
      <c r="BH29" s="31">
        <f t="shared" si="46"/>
        <v>0</v>
      </c>
      <c r="BI29" s="31">
        <f t="shared" si="47"/>
        <v>0</v>
      </c>
      <c r="BJ29" s="31">
        <f t="shared" si="48"/>
        <v>0</v>
      </c>
      <c r="BK29" s="31">
        <f t="shared" si="49"/>
        <v>0</v>
      </c>
      <c r="BL29" s="31">
        <f t="shared" si="50"/>
        <v>-2.06</v>
      </c>
      <c r="BM29" s="6">
        <v>8.3999999999999995E-3</v>
      </c>
      <c r="BN29" s="6">
        <v>8.3999999999999995E-3</v>
      </c>
      <c r="BO29" s="6">
        <v>8.3999999999999995E-3</v>
      </c>
      <c r="BP29" s="6">
        <v>8.3999999999999995E-3</v>
      </c>
      <c r="BQ29" s="6">
        <v>8.3999999999999995E-3</v>
      </c>
      <c r="BR29" s="6">
        <v>8.3999999999999995E-3</v>
      </c>
      <c r="BS29" s="6">
        <v>8.3999999999999995E-3</v>
      </c>
      <c r="BT29" s="6">
        <v>8.3999999999999995E-3</v>
      </c>
      <c r="BU29" s="6">
        <v>8.3999999999999995E-3</v>
      </c>
      <c r="BV29" s="6">
        <v>8.3999999999999995E-3</v>
      </c>
      <c r="BW29" s="6">
        <v>8.3999999999999995E-3</v>
      </c>
      <c r="BX29" s="6">
        <v>8.3999999999999995E-3</v>
      </c>
      <c r="BY29" s="31">
        <v>0</v>
      </c>
      <c r="BZ29" s="31">
        <v>0</v>
      </c>
      <c r="CA29" s="31">
        <v>2.4</v>
      </c>
      <c r="CB29" s="31">
        <v>0</v>
      </c>
      <c r="CC29" s="31">
        <v>0</v>
      </c>
      <c r="CD29" s="31">
        <v>0</v>
      </c>
      <c r="CE29" s="31">
        <v>0</v>
      </c>
      <c r="CF29" s="31">
        <v>0</v>
      </c>
      <c r="CG29" s="31">
        <v>0</v>
      </c>
      <c r="CH29" s="31">
        <v>0</v>
      </c>
      <c r="CI29" s="31">
        <v>0</v>
      </c>
      <c r="CJ29" s="31">
        <v>14.4</v>
      </c>
      <c r="CK29" s="32">
        <f t="shared" si="51"/>
        <v>0</v>
      </c>
      <c r="CL29" s="32">
        <f t="shared" si="52"/>
        <v>0</v>
      </c>
      <c r="CM29" s="32">
        <f t="shared" si="53"/>
        <v>0.68</v>
      </c>
      <c r="CN29" s="32">
        <f t="shared" si="54"/>
        <v>0</v>
      </c>
      <c r="CO29" s="32">
        <f t="shared" si="55"/>
        <v>0</v>
      </c>
      <c r="CP29" s="32">
        <f t="shared" si="56"/>
        <v>0</v>
      </c>
      <c r="CQ29" s="32">
        <f t="shared" si="57"/>
        <v>0</v>
      </c>
      <c r="CR29" s="32">
        <f t="shared" si="58"/>
        <v>0</v>
      </c>
      <c r="CS29" s="32">
        <f t="shared" si="59"/>
        <v>0</v>
      </c>
      <c r="CT29" s="32">
        <f t="shared" si="60"/>
        <v>0</v>
      </c>
      <c r="CU29" s="32">
        <f t="shared" si="61"/>
        <v>0</v>
      </c>
      <c r="CV29" s="32">
        <f t="shared" si="62"/>
        <v>4.1100000000000003</v>
      </c>
      <c r="CW29" s="31">
        <f t="shared" si="183"/>
        <v>0</v>
      </c>
      <c r="CX29" s="31">
        <f t="shared" si="184"/>
        <v>0</v>
      </c>
      <c r="CY29" s="31">
        <f t="shared" si="185"/>
        <v>0.17999999999999985</v>
      </c>
      <c r="CZ29" s="31">
        <f t="shared" si="186"/>
        <v>0</v>
      </c>
      <c r="DA29" s="31">
        <f t="shared" si="187"/>
        <v>0</v>
      </c>
      <c r="DB29" s="31">
        <f t="shared" si="188"/>
        <v>0</v>
      </c>
      <c r="DC29" s="31">
        <f t="shared" si="189"/>
        <v>0</v>
      </c>
      <c r="DD29" s="31">
        <f t="shared" si="190"/>
        <v>0</v>
      </c>
      <c r="DE29" s="31">
        <f t="shared" si="191"/>
        <v>0</v>
      </c>
      <c r="DF29" s="31">
        <f t="shared" si="192"/>
        <v>0</v>
      </c>
      <c r="DG29" s="31">
        <f t="shared" si="193"/>
        <v>0</v>
      </c>
      <c r="DH29" s="31">
        <f t="shared" si="194"/>
        <v>2.5700000000000016</v>
      </c>
      <c r="DI29" s="32">
        <f t="shared" si="63"/>
        <v>0</v>
      </c>
      <c r="DJ29" s="32">
        <f t="shared" si="64"/>
        <v>0</v>
      </c>
      <c r="DK29" s="32">
        <f t="shared" si="65"/>
        <v>0.01</v>
      </c>
      <c r="DL29" s="32">
        <f t="shared" si="66"/>
        <v>0</v>
      </c>
      <c r="DM29" s="32">
        <f t="shared" si="67"/>
        <v>0</v>
      </c>
      <c r="DN29" s="32">
        <f t="shared" si="68"/>
        <v>0</v>
      </c>
      <c r="DO29" s="32">
        <f t="shared" si="69"/>
        <v>0</v>
      </c>
      <c r="DP29" s="32">
        <f t="shared" si="70"/>
        <v>0</v>
      </c>
      <c r="DQ29" s="32">
        <f t="shared" si="71"/>
        <v>0</v>
      </c>
      <c r="DR29" s="32">
        <f t="shared" si="72"/>
        <v>0</v>
      </c>
      <c r="DS29" s="32">
        <f t="shared" si="73"/>
        <v>0</v>
      </c>
      <c r="DT29" s="32">
        <f t="shared" si="74"/>
        <v>0.13</v>
      </c>
      <c r="DU29" s="31">
        <f t="shared" si="75"/>
        <v>0</v>
      </c>
      <c r="DV29" s="31">
        <f t="shared" si="76"/>
        <v>0</v>
      </c>
      <c r="DW29" s="31">
        <f t="shared" si="77"/>
        <v>0.06</v>
      </c>
      <c r="DX29" s="31">
        <f t="shared" si="78"/>
        <v>0</v>
      </c>
      <c r="DY29" s="31">
        <f t="shared" si="79"/>
        <v>0</v>
      </c>
      <c r="DZ29" s="31">
        <f t="shared" si="80"/>
        <v>0</v>
      </c>
      <c r="EA29" s="31">
        <f t="shared" si="81"/>
        <v>0</v>
      </c>
      <c r="EB29" s="31">
        <f t="shared" si="82"/>
        <v>0</v>
      </c>
      <c r="EC29" s="31">
        <f t="shared" si="83"/>
        <v>0</v>
      </c>
      <c r="ED29" s="31">
        <f t="shared" si="84"/>
        <v>0</v>
      </c>
      <c r="EE29" s="31">
        <f t="shared" si="85"/>
        <v>0</v>
      </c>
      <c r="EF29" s="31">
        <f t="shared" si="86"/>
        <v>0.78</v>
      </c>
      <c r="EG29" s="32">
        <f t="shared" si="87"/>
        <v>0</v>
      </c>
      <c r="EH29" s="32">
        <f t="shared" si="88"/>
        <v>0</v>
      </c>
      <c r="EI29" s="32">
        <f t="shared" si="89"/>
        <v>0.24999999999999986</v>
      </c>
      <c r="EJ29" s="32">
        <f t="shared" si="90"/>
        <v>0</v>
      </c>
      <c r="EK29" s="32">
        <f t="shared" si="91"/>
        <v>0</v>
      </c>
      <c r="EL29" s="32">
        <f t="shared" si="92"/>
        <v>0</v>
      </c>
      <c r="EM29" s="32">
        <f t="shared" si="93"/>
        <v>0</v>
      </c>
      <c r="EN29" s="32">
        <f t="shared" si="94"/>
        <v>0</v>
      </c>
      <c r="EO29" s="32">
        <f t="shared" si="95"/>
        <v>0</v>
      </c>
      <c r="EP29" s="32">
        <f t="shared" si="96"/>
        <v>0</v>
      </c>
      <c r="EQ29" s="32">
        <f t="shared" si="97"/>
        <v>0</v>
      </c>
      <c r="ER29" s="32">
        <f t="shared" si="98"/>
        <v>3.4800000000000013</v>
      </c>
    </row>
    <row r="30" spans="1:148">
      <c r="A30" t="s">
        <v>545</v>
      </c>
      <c r="B30" s="1" t="s">
        <v>363</v>
      </c>
      <c r="C30" t="s">
        <v>289</v>
      </c>
      <c r="D30" t="s">
        <v>290</v>
      </c>
      <c r="E30" s="51">
        <v>80</v>
      </c>
      <c r="F30" s="51">
        <v>215</v>
      </c>
      <c r="G30" s="51">
        <v>540</v>
      </c>
      <c r="H30" s="51">
        <v>274</v>
      </c>
      <c r="I30" s="51">
        <v>125</v>
      </c>
      <c r="J30" s="51">
        <v>310</v>
      </c>
      <c r="K30" s="51">
        <v>291</v>
      </c>
      <c r="L30" s="51">
        <v>400</v>
      </c>
      <c r="N30" s="51">
        <v>15</v>
      </c>
      <c r="Q30" s="32">
        <v>4673.3999999999996</v>
      </c>
      <c r="R30" s="32">
        <v>15847.15</v>
      </c>
      <c r="S30" s="32">
        <v>23014.05</v>
      </c>
      <c r="T30" s="32">
        <v>15798</v>
      </c>
      <c r="U30" s="32">
        <v>11749.2</v>
      </c>
      <c r="V30" s="32">
        <v>18078.599999999999</v>
      </c>
      <c r="W30" s="32">
        <v>25095.65</v>
      </c>
      <c r="X30" s="32">
        <v>25265.65</v>
      </c>
      <c r="Y30" s="32"/>
      <c r="Z30" s="32">
        <v>958.35</v>
      </c>
      <c r="AA30" s="32"/>
      <c r="AB30" s="32"/>
      <c r="AC30" s="2">
        <v>0.16</v>
      </c>
      <c r="AD30" s="2">
        <v>0.16</v>
      </c>
      <c r="AE30" s="2">
        <v>0.16</v>
      </c>
      <c r="AF30" s="2">
        <v>0.16</v>
      </c>
      <c r="AG30" s="2">
        <v>0.16</v>
      </c>
      <c r="AH30" s="2">
        <v>0.16</v>
      </c>
      <c r="AI30" s="2">
        <v>0.16</v>
      </c>
      <c r="AJ30" s="2">
        <v>0.16</v>
      </c>
      <c r="AL30" s="2">
        <v>0.16</v>
      </c>
      <c r="AO30" s="33">
        <v>7.48</v>
      </c>
      <c r="AP30" s="33">
        <v>25.36</v>
      </c>
      <c r="AQ30" s="33">
        <v>36.82</v>
      </c>
      <c r="AR30" s="33">
        <v>25.28</v>
      </c>
      <c r="AS30" s="33">
        <v>18.8</v>
      </c>
      <c r="AT30" s="33">
        <v>28.93</v>
      </c>
      <c r="AU30" s="33">
        <v>40.15</v>
      </c>
      <c r="AV30" s="33">
        <v>40.43</v>
      </c>
      <c r="AW30" s="33"/>
      <c r="AX30" s="33">
        <v>1.53</v>
      </c>
      <c r="AY30" s="33"/>
      <c r="AZ30" s="33"/>
      <c r="BA30" s="31">
        <f t="shared" si="39"/>
        <v>-1.4</v>
      </c>
      <c r="BB30" s="31">
        <f t="shared" si="40"/>
        <v>-4.75</v>
      </c>
      <c r="BC30" s="31">
        <f t="shared" si="41"/>
        <v>-6.9</v>
      </c>
      <c r="BD30" s="31">
        <f t="shared" si="42"/>
        <v>-6.32</v>
      </c>
      <c r="BE30" s="31">
        <f t="shared" si="43"/>
        <v>-4.7</v>
      </c>
      <c r="BF30" s="31">
        <f t="shared" si="44"/>
        <v>-7.23</v>
      </c>
      <c r="BG30" s="31">
        <f t="shared" si="45"/>
        <v>0</v>
      </c>
      <c r="BH30" s="31">
        <f t="shared" si="46"/>
        <v>0</v>
      </c>
      <c r="BI30" s="31">
        <f t="shared" si="47"/>
        <v>0</v>
      </c>
      <c r="BJ30" s="31">
        <f t="shared" si="48"/>
        <v>-1.1499999999999999</v>
      </c>
      <c r="BK30" s="31">
        <f t="shared" si="49"/>
        <v>0</v>
      </c>
      <c r="BL30" s="31">
        <f t="shared" si="50"/>
        <v>0</v>
      </c>
      <c r="BM30" s="6">
        <v>-1.6E-2</v>
      </c>
      <c r="BN30" s="6">
        <v>-1.6E-2</v>
      </c>
      <c r="BO30" s="6">
        <v>-1.6E-2</v>
      </c>
      <c r="BP30" s="6">
        <v>-1.6E-2</v>
      </c>
      <c r="BQ30" s="6">
        <v>-1.6E-2</v>
      </c>
      <c r="BR30" s="6">
        <v>-1.6E-2</v>
      </c>
      <c r="BS30" s="6">
        <v>-1.6E-2</v>
      </c>
      <c r="BT30" s="6">
        <v>-1.6E-2</v>
      </c>
      <c r="BU30" s="6">
        <v>-1.6E-2</v>
      </c>
      <c r="BV30" s="6">
        <v>-1.6E-2</v>
      </c>
      <c r="BW30" s="6">
        <v>-1.6E-2</v>
      </c>
      <c r="BX30" s="6">
        <v>-1.6E-2</v>
      </c>
      <c r="BY30" s="31">
        <v>-74.77</v>
      </c>
      <c r="BZ30" s="31">
        <v>-253.55</v>
      </c>
      <c r="CA30" s="31">
        <v>-368.22</v>
      </c>
      <c r="CB30" s="31">
        <v>-252.77</v>
      </c>
      <c r="CC30" s="31">
        <v>-187.99</v>
      </c>
      <c r="CD30" s="31">
        <v>-289.26</v>
      </c>
      <c r="CE30" s="31">
        <v>-401.53</v>
      </c>
      <c r="CF30" s="31">
        <v>-404.25</v>
      </c>
      <c r="CG30" s="31">
        <v>0</v>
      </c>
      <c r="CH30" s="31">
        <v>-15.33</v>
      </c>
      <c r="CI30" s="31">
        <v>0</v>
      </c>
      <c r="CJ30" s="31">
        <v>0</v>
      </c>
      <c r="CK30" s="32">
        <f t="shared" si="51"/>
        <v>11.22</v>
      </c>
      <c r="CL30" s="32">
        <f t="shared" si="52"/>
        <v>38.03</v>
      </c>
      <c r="CM30" s="32">
        <f t="shared" si="53"/>
        <v>55.23</v>
      </c>
      <c r="CN30" s="32">
        <f t="shared" si="54"/>
        <v>37.92</v>
      </c>
      <c r="CO30" s="32">
        <f t="shared" si="55"/>
        <v>28.2</v>
      </c>
      <c r="CP30" s="32">
        <f t="shared" si="56"/>
        <v>43.39</v>
      </c>
      <c r="CQ30" s="32">
        <f t="shared" si="57"/>
        <v>60.23</v>
      </c>
      <c r="CR30" s="32">
        <f t="shared" si="58"/>
        <v>60.64</v>
      </c>
      <c r="CS30" s="32">
        <f t="shared" si="59"/>
        <v>0</v>
      </c>
      <c r="CT30" s="32">
        <f t="shared" si="60"/>
        <v>2.2999999999999998</v>
      </c>
      <c r="CU30" s="32">
        <f t="shared" si="61"/>
        <v>0</v>
      </c>
      <c r="CV30" s="32">
        <f t="shared" si="62"/>
        <v>0</v>
      </c>
      <c r="CW30" s="31">
        <f t="shared" si="183"/>
        <v>-69.63</v>
      </c>
      <c r="CX30" s="31">
        <f t="shared" si="184"/>
        <v>-236.13</v>
      </c>
      <c r="CY30" s="31">
        <f t="shared" si="185"/>
        <v>-342.91</v>
      </c>
      <c r="CZ30" s="31">
        <f t="shared" si="186"/>
        <v>-233.81000000000003</v>
      </c>
      <c r="DA30" s="31">
        <f t="shared" si="187"/>
        <v>-173.89000000000004</v>
      </c>
      <c r="DB30" s="31">
        <f t="shared" si="188"/>
        <v>-267.57</v>
      </c>
      <c r="DC30" s="31">
        <f t="shared" si="189"/>
        <v>-381.44999999999993</v>
      </c>
      <c r="DD30" s="31">
        <f t="shared" si="190"/>
        <v>-384.04</v>
      </c>
      <c r="DE30" s="31">
        <f t="shared" si="191"/>
        <v>0</v>
      </c>
      <c r="DF30" s="31">
        <f t="shared" si="192"/>
        <v>-13.41</v>
      </c>
      <c r="DG30" s="31">
        <f t="shared" si="193"/>
        <v>0</v>
      </c>
      <c r="DH30" s="31">
        <f t="shared" si="194"/>
        <v>0</v>
      </c>
      <c r="DI30" s="32">
        <f t="shared" si="63"/>
        <v>-3.48</v>
      </c>
      <c r="DJ30" s="32">
        <f t="shared" si="64"/>
        <v>-11.81</v>
      </c>
      <c r="DK30" s="32">
        <f t="shared" si="65"/>
        <v>-17.149999999999999</v>
      </c>
      <c r="DL30" s="32">
        <f t="shared" si="66"/>
        <v>-11.69</v>
      </c>
      <c r="DM30" s="32">
        <f t="shared" si="67"/>
        <v>-8.69</v>
      </c>
      <c r="DN30" s="32">
        <f t="shared" si="68"/>
        <v>-13.38</v>
      </c>
      <c r="DO30" s="32">
        <f t="shared" si="69"/>
        <v>-19.07</v>
      </c>
      <c r="DP30" s="32">
        <f t="shared" si="70"/>
        <v>-19.2</v>
      </c>
      <c r="DQ30" s="32">
        <f t="shared" si="71"/>
        <v>0</v>
      </c>
      <c r="DR30" s="32">
        <f t="shared" si="72"/>
        <v>-0.67</v>
      </c>
      <c r="DS30" s="32">
        <f t="shared" si="73"/>
        <v>0</v>
      </c>
      <c r="DT30" s="32">
        <f t="shared" si="74"/>
        <v>0</v>
      </c>
      <c r="DU30" s="31">
        <f t="shared" si="75"/>
        <v>-22.43</v>
      </c>
      <c r="DV30" s="31">
        <f t="shared" si="76"/>
        <v>-75.52</v>
      </c>
      <c r="DW30" s="31">
        <f t="shared" si="77"/>
        <v>-108.95</v>
      </c>
      <c r="DX30" s="31">
        <f t="shared" si="78"/>
        <v>-73.84</v>
      </c>
      <c r="DY30" s="31">
        <f t="shared" si="79"/>
        <v>-54.63</v>
      </c>
      <c r="DZ30" s="31">
        <f t="shared" si="80"/>
        <v>-83.61</v>
      </c>
      <c r="EA30" s="31">
        <f t="shared" si="81"/>
        <v>-118.57</v>
      </c>
      <c r="EB30" s="31">
        <f t="shared" si="82"/>
        <v>-118.72</v>
      </c>
      <c r="EC30" s="31">
        <f t="shared" si="83"/>
        <v>0</v>
      </c>
      <c r="ED30" s="31">
        <f t="shared" si="84"/>
        <v>-4.0999999999999996</v>
      </c>
      <c r="EE30" s="31">
        <f t="shared" si="85"/>
        <v>0</v>
      </c>
      <c r="EF30" s="31">
        <f t="shared" si="86"/>
        <v>0</v>
      </c>
      <c r="EG30" s="32">
        <f t="shared" si="87"/>
        <v>-95.539999999999992</v>
      </c>
      <c r="EH30" s="32">
        <f t="shared" si="88"/>
        <v>-323.45999999999998</v>
      </c>
      <c r="EI30" s="32">
        <f t="shared" si="89"/>
        <v>-469.01</v>
      </c>
      <c r="EJ30" s="32">
        <f t="shared" si="90"/>
        <v>-319.34000000000003</v>
      </c>
      <c r="EK30" s="32">
        <f t="shared" si="91"/>
        <v>-237.21000000000004</v>
      </c>
      <c r="EL30" s="32">
        <f t="shared" si="92"/>
        <v>-364.56</v>
      </c>
      <c r="EM30" s="32">
        <f t="shared" si="93"/>
        <v>-519.08999999999992</v>
      </c>
      <c r="EN30" s="32">
        <f t="shared" si="94"/>
        <v>-521.96</v>
      </c>
      <c r="EO30" s="32">
        <f t="shared" si="95"/>
        <v>0</v>
      </c>
      <c r="EP30" s="32">
        <f t="shared" si="96"/>
        <v>-18.18</v>
      </c>
      <c r="EQ30" s="32">
        <f t="shared" si="97"/>
        <v>0</v>
      </c>
      <c r="ER30" s="32">
        <f t="shared" si="98"/>
        <v>0</v>
      </c>
    </row>
    <row r="31" spans="1:148">
      <c r="A31" t="s">
        <v>439</v>
      </c>
      <c r="B31" s="1" t="s">
        <v>34</v>
      </c>
      <c r="C31" t="s">
        <v>212</v>
      </c>
      <c r="D31" t="s">
        <v>502</v>
      </c>
      <c r="E31" s="51">
        <v>34670.370499999997</v>
      </c>
      <c r="F31" s="51">
        <v>27376.0219</v>
      </c>
      <c r="G31" s="51">
        <v>47087.505100000002</v>
      </c>
      <c r="H31" s="51">
        <v>23046.882300000001</v>
      </c>
      <c r="I31" s="51">
        <v>39469.312100000003</v>
      </c>
      <c r="J31" s="51">
        <v>61398.349699999999</v>
      </c>
      <c r="K31" s="51">
        <v>33740.817999999999</v>
      </c>
      <c r="L31" s="51">
        <v>14087.874</v>
      </c>
      <c r="M31" s="51">
        <v>67661.998699999996</v>
      </c>
      <c r="N31" s="51">
        <v>69862.475999999995</v>
      </c>
      <c r="O31" s="51">
        <v>73623.282300000006</v>
      </c>
      <c r="P31" s="51">
        <v>12190.451499999999</v>
      </c>
      <c r="Q31" s="32">
        <v>6923741.2800000003</v>
      </c>
      <c r="R31" s="32">
        <v>1789782.46</v>
      </c>
      <c r="S31" s="32">
        <v>2405285.13</v>
      </c>
      <c r="T31" s="32">
        <v>853930.4</v>
      </c>
      <c r="U31" s="32">
        <v>1452480.47</v>
      </c>
      <c r="V31" s="32">
        <v>2393533.9700000002</v>
      </c>
      <c r="W31" s="32">
        <v>2071231.4</v>
      </c>
      <c r="X31" s="32">
        <v>977713.96</v>
      </c>
      <c r="Y31" s="32">
        <v>6976773.4199999999</v>
      </c>
      <c r="Z31" s="32">
        <v>2629010.4300000002</v>
      </c>
      <c r="AA31" s="32">
        <v>4427330.3499999996</v>
      </c>
      <c r="AB31" s="32">
        <v>1189902.69</v>
      </c>
      <c r="AC31" s="2">
        <v>-0.33</v>
      </c>
      <c r="AD31" s="2">
        <v>-0.33</v>
      </c>
      <c r="AE31" s="2">
        <v>-0.33</v>
      </c>
      <c r="AF31" s="2">
        <v>-0.33</v>
      </c>
      <c r="AG31" s="2">
        <v>-0.33</v>
      </c>
      <c r="AH31" s="2">
        <v>-0.33</v>
      </c>
      <c r="AI31" s="2">
        <v>-0.33</v>
      </c>
      <c r="AJ31" s="2">
        <v>-0.33</v>
      </c>
      <c r="AK31" s="2">
        <v>-0.33</v>
      </c>
      <c r="AL31" s="2">
        <v>-0.33</v>
      </c>
      <c r="AM31" s="2">
        <v>-0.33</v>
      </c>
      <c r="AN31" s="2">
        <v>-0.33</v>
      </c>
      <c r="AO31" s="33">
        <v>-22848.35</v>
      </c>
      <c r="AP31" s="33">
        <v>-5906.28</v>
      </c>
      <c r="AQ31" s="33">
        <v>-7937.44</v>
      </c>
      <c r="AR31" s="33">
        <v>-2817.97</v>
      </c>
      <c r="AS31" s="33">
        <v>-4793.1899999999996</v>
      </c>
      <c r="AT31" s="33">
        <v>-7898.66</v>
      </c>
      <c r="AU31" s="33">
        <v>-6835.06</v>
      </c>
      <c r="AV31" s="33">
        <v>-3226.46</v>
      </c>
      <c r="AW31" s="33">
        <v>-23023.35</v>
      </c>
      <c r="AX31" s="33">
        <v>-8675.73</v>
      </c>
      <c r="AY31" s="33">
        <v>-14610.19</v>
      </c>
      <c r="AZ31" s="33">
        <v>-3926.68</v>
      </c>
      <c r="BA31" s="31">
        <f t="shared" si="39"/>
        <v>-2077.12</v>
      </c>
      <c r="BB31" s="31">
        <f t="shared" si="40"/>
        <v>-536.92999999999995</v>
      </c>
      <c r="BC31" s="31">
        <f t="shared" si="41"/>
        <v>-721.59</v>
      </c>
      <c r="BD31" s="31">
        <f t="shared" si="42"/>
        <v>-341.57</v>
      </c>
      <c r="BE31" s="31">
        <f t="shared" si="43"/>
        <v>-580.99</v>
      </c>
      <c r="BF31" s="31">
        <f t="shared" si="44"/>
        <v>-957.41</v>
      </c>
      <c r="BG31" s="31">
        <f t="shared" si="45"/>
        <v>0</v>
      </c>
      <c r="BH31" s="31">
        <f t="shared" si="46"/>
        <v>0</v>
      </c>
      <c r="BI31" s="31">
        <f t="shared" si="47"/>
        <v>0</v>
      </c>
      <c r="BJ31" s="31">
        <f t="shared" si="48"/>
        <v>-3154.81</v>
      </c>
      <c r="BK31" s="31">
        <f t="shared" si="49"/>
        <v>-5312.8</v>
      </c>
      <c r="BL31" s="31">
        <f t="shared" si="50"/>
        <v>-1427.88</v>
      </c>
      <c r="BM31" s="6">
        <v>-3.8899999999999997E-2</v>
      </c>
      <c r="BN31" s="6">
        <v>-3.8899999999999997E-2</v>
      </c>
      <c r="BO31" s="6">
        <v>-3.8899999999999997E-2</v>
      </c>
      <c r="BP31" s="6">
        <v>-3.8899999999999997E-2</v>
      </c>
      <c r="BQ31" s="6">
        <v>-3.8899999999999997E-2</v>
      </c>
      <c r="BR31" s="6">
        <v>-3.8899999999999997E-2</v>
      </c>
      <c r="BS31" s="6">
        <v>-3.8899999999999997E-2</v>
      </c>
      <c r="BT31" s="6">
        <v>-3.8899999999999997E-2</v>
      </c>
      <c r="BU31" s="6">
        <v>-3.8899999999999997E-2</v>
      </c>
      <c r="BV31" s="6">
        <v>-3.8899999999999997E-2</v>
      </c>
      <c r="BW31" s="6">
        <v>-3.8899999999999997E-2</v>
      </c>
      <c r="BX31" s="6">
        <v>-3.8899999999999997E-2</v>
      </c>
      <c r="BY31" s="31">
        <v>-269333.53999999998</v>
      </c>
      <c r="BZ31" s="31">
        <v>-69622.539999999994</v>
      </c>
      <c r="CA31" s="31">
        <v>-93565.59</v>
      </c>
      <c r="CB31" s="31">
        <v>-33217.89</v>
      </c>
      <c r="CC31" s="31">
        <v>-56501.49</v>
      </c>
      <c r="CD31" s="31">
        <v>-93108.47</v>
      </c>
      <c r="CE31" s="31">
        <v>-80570.899999999994</v>
      </c>
      <c r="CF31" s="31">
        <v>-38033.07</v>
      </c>
      <c r="CG31" s="31">
        <v>-271396.49</v>
      </c>
      <c r="CH31" s="31">
        <v>-102268.51</v>
      </c>
      <c r="CI31" s="31">
        <v>-172223.15</v>
      </c>
      <c r="CJ31" s="31">
        <v>-46287.21</v>
      </c>
      <c r="CK31" s="32">
        <f t="shared" si="51"/>
        <v>16616.98</v>
      </c>
      <c r="CL31" s="32">
        <f t="shared" si="52"/>
        <v>4295.4799999999996</v>
      </c>
      <c r="CM31" s="32">
        <f t="shared" si="53"/>
        <v>5772.68</v>
      </c>
      <c r="CN31" s="32">
        <f t="shared" si="54"/>
        <v>2049.4299999999998</v>
      </c>
      <c r="CO31" s="32">
        <f t="shared" si="55"/>
        <v>3485.95</v>
      </c>
      <c r="CP31" s="32">
        <f t="shared" si="56"/>
        <v>5744.48</v>
      </c>
      <c r="CQ31" s="32">
        <f t="shared" si="57"/>
        <v>4970.96</v>
      </c>
      <c r="CR31" s="32">
        <f t="shared" si="58"/>
        <v>2346.5100000000002</v>
      </c>
      <c r="CS31" s="32">
        <f t="shared" si="59"/>
        <v>16744.259999999998</v>
      </c>
      <c r="CT31" s="32">
        <f t="shared" si="60"/>
        <v>6309.63</v>
      </c>
      <c r="CU31" s="32">
        <f t="shared" si="61"/>
        <v>10625.59</v>
      </c>
      <c r="CV31" s="32">
        <f t="shared" si="62"/>
        <v>2855.77</v>
      </c>
      <c r="CW31" s="31">
        <f t="shared" si="183"/>
        <v>-227791.08999999997</v>
      </c>
      <c r="CX31" s="31">
        <f t="shared" si="184"/>
        <v>-58883.85</v>
      </c>
      <c r="CY31" s="31">
        <f t="shared" si="185"/>
        <v>-79133.88</v>
      </c>
      <c r="CZ31" s="31">
        <f t="shared" si="186"/>
        <v>-28008.92</v>
      </c>
      <c r="DA31" s="31">
        <f t="shared" si="187"/>
        <v>-47641.36</v>
      </c>
      <c r="DB31" s="31">
        <f t="shared" si="188"/>
        <v>-78507.92</v>
      </c>
      <c r="DC31" s="31">
        <f t="shared" si="189"/>
        <v>-68764.87999999999</v>
      </c>
      <c r="DD31" s="31">
        <f t="shared" si="190"/>
        <v>-32460.1</v>
      </c>
      <c r="DE31" s="31">
        <f t="shared" si="191"/>
        <v>-231628.87999999998</v>
      </c>
      <c r="DF31" s="31">
        <f t="shared" si="192"/>
        <v>-84128.34</v>
      </c>
      <c r="DG31" s="31">
        <f t="shared" si="193"/>
        <v>-141674.57</v>
      </c>
      <c r="DH31" s="31">
        <f t="shared" si="194"/>
        <v>-38076.880000000005</v>
      </c>
      <c r="DI31" s="32">
        <f t="shared" si="63"/>
        <v>-11389.55</v>
      </c>
      <c r="DJ31" s="32">
        <f t="shared" si="64"/>
        <v>-2944.19</v>
      </c>
      <c r="DK31" s="32">
        <f t="shared" si="65"/>
        <v>-3956.69</v>
      </c>
      <c r="DL31" s="32">
        <f t="shared" si="66"/>
        <v>-1400.45</v>
      </c>
      <c r="DM31" s="32">
        <f t="shared" si="67"/>
        <v>-2382.0700000000002</v>
      </c>
      <c r="DN31" s="32">
        <f t="shared" si="68"/>
        <v>-3925.4</v>
      </c>
      <c r="DO31" s="32">
        <f t="shared" si="69"/>
        <v>-3438.24</v>
      </c>
      <c r="DP31" s="32">
        <f t="shared" si="70"/>
        <v>-1623.01</v>
      </c>
      <c r="DQ31" s="32">
        <f t="shared" si="71"/>
        <v>-11581.44</v>
      </c>
      <c r="DR31" s="32">
        <f t="shared" si="72"/>
        <v>-4206.42</v>
      </c>
      <c r="DS31" s="32">
        <f t="shared" si="73"/>
        <v>-7083.73</v>
      </c>
      <c r="DT31" s="32">
        <f t="shared" si="74"/>
        <v>-1903.84</v>
      </c>
      <c r="DU31" s="31">
        <f t="shared" si="75"/>
        <v>-73387.5</v>
      </c>
      <c r="DV31" s="31">
        <f t="shared" si="76"/>
        <v>-18833.09</v>
      </c>
      <c r="DW31" s="31">
        <f t="shared" si="77"/>
        <v>-25142.81</v>
      </c>
      <c r="DX31" s="31">
        <f t="shared" si="78"/>
        <v>-8845.61</v>
      </c>
      <c r="DY31" s="31">
        <f t="shared" si="79"/>
        <v>-14967.49</v>
      </c>
      <c r="DZ31" s="31">
        <f t="shared" si="80"/>
        <v>-24531.49</v>
      </c>
      <c r="EA31" s="31">
        <f t="shared" si="81"/>
        <v>-21374.03</v>
      </c>
      <c r="EB31" s="31">
        <f t="shared" si="82"/>
        <v>-10034.36</v>
      </c>
      <c r="EC31" s="31">
        <f t="shared" si="83"/>
        <v>-71209.77</v>
      </c>
      <c r="ED31" s="31">
        <f t="shared" si="84"/>
        <v>-25725.32</v>
      </c>
      <c r="EE31" s="31">
        <f t="shared" si="85"/>
        <v>-43081.54</v>
      </c>
      <c r="EF31" s="31">
        <f t="shared" si="86"/>
        <v>-11516.13</v>
      </c>
      <c r="EG31" s="32">
        <f t="shared" si="87"/>
        <v>-312568.13999999996</v>
      </c>
      <c r="EH31" s="32">
        <f t="shared" si="88"/>
        <v>-80661.13</v>
      </c>
      <c r="EI31" s="32">
        <f t="shared" si="89"/>
        <v>-108233.38</v>
      </c>
      <c r="EJ31" s="32">
        <f t="shared" si="90"/>
        <v>-38254.979999999996</v>
      </c>
      <c r="EK31" s="32">
        <f t="shared" si="91"/>
        <v>-64990.92</v>
      </c>
      <c r="EL31" s="32">
        <f t="shared" si="92"/>
        <v>-106964.81</v>
      </c>
      <c r="EM31" s="32">
        <f t="shared" si="93"/>
        <v>-93577.15</v>
      </c>
      <c r="EN31" s="32">
        <f t="shared" si="94"/>
        <v>-44117.47</v>
      </c>
      <c r="EO31" s="32">
        <f t="shared" si="95"/>
        <v>-314420.08999999997</v>
      </c>
      <c r="EP31" s="32">
        <f t="shared" si="96"/>
        <v>-114060.07999999999</v>
      </c>
      <c r="EQ31" s="32">
        <f t="shared" si="97"/>
        <v>-191839.84000000003</v>
      </c>
      <c r="ER31" s="32">
        <f t="shared" si="98"/>
        <v>-51496.85</v>
      </c>
    </row>
    <row r="32" spans="1:148">
      <c r="A32" t="s">
        <v>439</v>
      </c>
      <c r="B32" s="1" t="s">
        <v>35</v>
      </c>
      <c r="C32" t="s">
        <v>212</v>
      </c>
      <c r="D32" t="s">
        <v>502</v>
      </c>
      <c r="E32" s="51">
        <v>20633.304</v>
      </c>
      <c r="F32" s="51">
        <v>15684.427600000001</v>
      </c>
      <c r="G32" s="51">
        <v>27674.072</v>
      </c>
      <c r="H32" s="51">
        <v>13721.9</v>
      </c>
      <c r="I32" s="51">
        <v>24222.923999999999</v>
      </c>
      <c r="J32" s="51">
        <v>42032.857799999998</v>
      </c>
      <c r="K32" s="51">
        <v>20830.416000000001</v>
      </c>
      <c r="L32" s="51">
        <v>8644.0400000000009</v>
      </c>
      <c r="M32" s="51">
        <v>43748.148000000001</v>
      </c>
      <c r="N32" s="51">
        <v>43918.341200000003</v>
      </c>
      <c r="O32" s="51">
        <v>47203.631999999998</v>
      </c>
      <c r="P32" s="51">
        <v>6898.28</v>
      </c>
      <c r="Q32" s="32">
        <v>4306484.45</v>
      </c>
      <c r="R32" s="32">
        <v>1052592.68</v>
      </c>
      <c r="S32" s="32">
        <v>1384879.03</v>
      </c>
      <c r="T32" s="32">
        <v>514771.13</v>
      </c>
      <c r="U32" s="32">
        <v>910730.1</v>
      </c>
      <c r="V32" s="32">
        <v>1652697.76</v>
      </c>
      <c r="W32" s="32">
        <v>1289165.58</v>
      </c>
      <c r="X32" s="32">
        <v>613964.28</v>
      </c>
      <c r="Y32" s="32">
        <v>4832052.79</v>
      </c>
      <c r="Z32" s="32">
        <v>1638502.95</v>
      </c>
      <c r="AA32" s="32">
        <v>2907792.21</v>
      </c>
      <c r="AB32" s="32">
        <v>680964.67</v>
      </c>
      <c r="AC32" s="2">
        <v>-0.33</v>
      </c>
      <c r="AD32" s="2">
        <v>-0.33</v>
      </c>
      <c r="AE32" s="2">
        <v>-0.33</v>
      </c>
      <c r="AF32" s="2">
        <v>-0.33</v>
      </c>
      <c r="AG32" s="2">
        <v>-0.33</v>
      </c>
      <c r="AH32" s="2">
        <v>-0.33</v>
      </c>
      <c r="AI32" s="2">
        <v>-0.33</v>
      </c>
      <c r="AJ32" s="2">
        <v>-0.33</v>
      </c>
      <c r="AK32" s="2">
        <v>-0.33</v>
      </c>
      <c r="AL32" s="2">
        <v>-0.33</v>
      </c>
      <c r="AM32" s="2">
        <v>-0.33</v>
      </c>
      <c r="AN32" s="2">
        <v>-0.33</v>
      </c>
      <c r="AO32" s="33">
        <v>-14211.4</v>
      </c>
      <c r="AP32" s="33">
        <v>-3473.56</v>
      </c>
      <c r="AQ32" s="33">
        <v>-4570.1000000000004</v>
      </c>
      <c r="AR32" s="33">
        <v>-1698.74</v>
      </c>
      <c r="AS32" s="33">
        <v>-3005.41</v>
      </c>
      <c r="AT32" s="33">
        <v>-5453.9</v>
      </c>
      <c r="AU32" s="33">
        <v>-4254.25</v>
      </c>
      <c r="AV32" s="33">
        <v>-2026.08</v>
      </c>
      <c r="AW32" s="33">
        <v>-15945.77</v>
      </c>
      <c r="AX32" s="33">
        <v>-5407.06</v>
      </c>
      <c r="AY32" s="33">
        <v>-9595.7099999999991</v>
      </c>
      <c r="AZ32" s="33">
        <v>-2247.1799999999998</v>
      </c>
      <c r="BA32" s="31">
        <f t="shared" si="39"/>
        <v>-1291.95</v>
      </c>
      <c r="BB32" s="31">
        <f t="shared" si="40"/>
        <v>-315.77999999999997</v>
      </c>
      <c r="BC32" s="31">
        <f t="shared" si="41"/>
        <v>-415.46</v>
      </c>
      <c r="BD32" s="31">
        <f t="shared" si="42"/>
        <v>-205.91</v>
      </c>
      <c r="BE32" s="31">
        <f t="shared" si="43"/>
        <v>-364.29</v>
      </c>
      <c r="BF32" s="31">
        <f t="shared" si="44"/>
        <v>-661.08</v>
      </c>
      <c r="BG32" s="31">
        <f t="shared" si="45"/>
        <v>0</v>
      </c>
      <c r="BH32" s="31">
        <f t="shared" si="46"/>
        <v>0</v>
      </c>
      <c r="BI32" s="31">
        <f t="shared" si="47"/>
        <v>0</v>
      </c>
      <c r="BJ32" s="31">
        <f t="shared" si="48"/>
        <v>-1966.2</v>
      </c>
      <c r="BK32" s="31">
        <f t="shared" si="49"/>
        <v>-3489.35</v>
      </c>
      <c r="BL32" s="31">
        <f t="shared" si="50"/>
        <v>-817.16</v>
      </c>
      <c r="BM32" s="6">
        <v>-3.8899999999999997E-2</v>
      </c>
      <c r="BN32" s="6">
        <v>-3.8899999999999997E-2</v>
      </c>
      <c r="BO32" s="6">
        <v>-3.8899999999999997E-2</v>
      </c>
      <c r="BP32" s="6">
        <v>-3.8899999999999997E-2</v>
      </c>
      <c r="BQ32" s="6">
        <v>-3.8899999999999997E-2</v>
      </c>
      <c r="BR32" s="6">
        <v>-3.8899999999999997E-2</v>
      </c>
      <c r="BS32" s="6">
        <v>-3.8899999999999997E-2</v>
      </c>
      <c r="BT32" s="6">
        <v>-3.8899999999999997E-2</v>
      </c>
      <c r="BU32" s="6">
        <v>-3.8899999999999997E-2</v>
      </c>
      <c r="BV32" s="6">
        <v>-3.8899999999999997E-2</v>
      </c>
      <c r="BW32" s="6">
        <v>-3.8899999999999997E-2</v>
      </c>
      <c r="BX32" s="6">
        <v>-3.8899999999999997E-2</v>
      </c>
      <c r="BY32" s="31">
        <v>-167522.25</v>
      </c>
      <c r="BZ32" s="31">
        <v>-40945.86</v>
      </c>
      <c r="CA32" s="31">
        <v>-53871.79</v>
      </c>
      <c r="CB32" s="31">
        <v>-20024.599999999999</v>
      </c>
      <c r="CC32" s="31">
        <v>-35427.4</v>
      </c>
      <c r="CD32" s="31">
        <v>-64289.94</v>
      </c>
      <c r="CE32" s="31">
        <v>-50148.54</v>
      </c>
      <c r="CF32" s="31">
        <v>-23883.21</v>
      </c>
      <c r="CG32" s="31">
        <v>-187966.85</v>
      </c>
      <c r="CH32" s="31">
        <v>-63737.760000000002</v>
      </c>
      <c r="CI32" s="31">
        <v>-113113.12</v>
      </c>
      <c r="CJ32" s="31">
        <v>-26489.53</v>
      </c>
      <c r="CK32" s="32">
        <f t="shared" si="51"/>
        <v>10335.56</v>
      </c>
      <c r="CL32" s="32">
        <f t="shared" si="52"/>
        <v>2526.2199999999998</v>
      </c>
      <c r="CM32" s="32">
        <f t="shared" si="53"/>
        <v>3323.71</v>
      </c>
      <c r="CN32" s="32">
        <f t="shared" si="54"/>
        <v>1235.45</v>
      </c>
      <c r="CO32" s="32">
        <f t="shared" si="55"/>
        <v>2185.75</v>
      </c>
      <c r="CP32" s="32">
        <f t="shared" si="56"/>
        <v>3966.47</v>
      </c>
      <c r="CQ32" s="32">
        <f t="shared" si="57"/>
        <v>3094</v>
      </c>
      <c r="CR32" s="32">
        <f t="shared" si="58"/>
        <v>1473.51</v>
      </c>
      <c r="CS32" s="32">
        <f t="shared" si="59"/>
        <v>11596.93</v>
      </c>
      <c r="CT32" s="32">
        <f t="shared" si="60"/>
        <v>3932.41</v>
      </c>
      <c r="CU32" s="32">
        <f t="shared" si="61"/>
        <v>6978.7</v>
      </c>
      <c r="CV32" s="32">
        <f t="shared" si="62"/>
        <v>1634.32</v>
      </c>
      <c r="CW32" s="31">
        <f t="shared" si="183"/>
        <v>-141683.34</v>
      </c>
      <c r="CX32" s="31">
        <f t="shared" si="184"/>
        <v>-34630.300000000003</v>
      </c>
      <c r="CY32" s="31">
        <f t="shared" si="185"/>
        <v>-45562.520000000004</v>
      </c>
      <c r="CZ32" s="31">
        <f t="shared" si="186"/>
        <v>-16884.499999999996</v>
      </c>
      <c r="DA32" s="31">
        <f t="shared" si="187"/>
        <v>-29871.95</v>
      </c>
      <c r="DB32" s="31">
        <f t="shared" si="188"/>
        <v>-54208.49</v>
      </c>
      <c r="DC32" s="31">
        <f t="shared" si="189"/>
        <v>-42800.29</v>
      </c>
      <c r="DD32" s="31">
        <f t="shared" si="190"/>
        <v>-20383.620000000003</v>
      </c>
      <c r="DE32" s="31">
        <f t="shared" si="191"/>
        <v>-160424.15000000002</v>
      </c>
      <c r="DF32" s="31">
        <f t="shared" si="192"/>
        <v>-52432.090000000011</v>
      </c>
      <c r="DG32" s="31">
        <f t="shared" si="193"/>
        <v>-93049.359999999986</v>
      </c>
      <c r="DH32" s="31">
        <f t="shared" si="194"/>
        <v>-21790.87</v>
      </c>
      <c r="DI32" s="32">
        <f t="shared" si="63"/>
        <v>-7084.17</v>
      </c>
      <c r="DJ32" s="32">
        <f t="shared" si="64"/>
        <v>-1731.52</v>
      </c>
      <c r="DK32" s="32">
        <f t="shared" si="65"/>
        <v>-2278.13</v>
      </c>
      <c r="DL32" s="32">
        <f t="shared" si="66"/>
        <v>-844.23</v>
      </c>
      <c r="DM32" s="32">
        <f t="shared" si="67"/>
        <v>-1493.6</v>
      </c>
      <c r="DN32" s="32">
        <f t="shared" si="68"/>
        <v>-2710.42</v>
      </c>
      <c r="DO32" s="32">
        <f t="shared" si="69"/>
        <v>-2140.0100000000002</v>
      </c>
      <c r="DP32" s="32">
        <f t="shared" si="70"/>
        <v>-1019.18</v>
      </c>
      <c r="DQ32" s="32">
        <f t="shared" si="71"/>
        <v>-8021.21</v>
      </c>
      <c r="DR32" s="32">
        <f t="shared" si="72"/>
        <v>-2621.6</v>
      </c>
      <c r="DS32" s="32">
        <f t="shared" si="73"/>
        <v>-4652.47</v>
      </c>
      <c r="DT32" s="32">
        <f t="shared" si="74"/>
        <v>-1089.54</v>
      </c>
      <c r="DU32" s="31">
        <f t="shared" si="75"/>
        <v>-45646.15</v>
      </c>
      <c r="DV32" s="31">
        <f t="shared" si="76"/>
        <v>-11075.97</v>
      </c>
      <c r="DW32" s="31">
        <f t="shared" si="77"/>
        <v>-14476.35</v>
      </c>
      <c r="DX32" s="31">
        <f t="shared" si="78"/>
        <v>-5332.36</v>
      </c>
      <c r="DY32" s="31">
        <f t="shared" si="79"/>
        <v>-9384.8799999999992</v>
      </c>
      <c r="DZ32" s="31">
        <f t="shared" si="80"/>
        <v>-16938.61</v>
      </c>
      <c r="EA32" s="31">
        <f t="shared" si="81"/>
        <v>-13303.52</v>
      </c>
      <c r="EB32" s="31">
        <f t="shared" si="82"/>
        <v>-6301.17</v>
      </c>
      <c r="EC32" s="31">
        <f t="shared" si="83"/>
        <v>-49319.27</v>
      </c>
      <c r="ED32" s="31">
        <f t="shared" si="84"/>
        <v>-16033.03</v>
      </c>
      <c r="EE32" s="31">
        <f t="shared" si="85"/>
        <v>-28295.19</v>
      </c>
      <c r="EF32" s="31">
        <f t="shared" si="86"/>
        <v>-6590.52</v>
      </c>
      <c r="EG32" s="32">
        <f t="shared" si="87"/>
        <v>-194413.66</v>
      </c>
      <c r="EH32" s="32">
        <f t="shared" si="88"/>
        <v>-47437.79</v>
      </c>
      <c r="EI32" s="32">
        <f t="shared" si="89"/>
        <v>-62317</v>
      </c>
      <c r="EJ32" s="32">
        <f t="shared" si="90"/>
        <v>-23061.089999999997</v>
      </c>
      <c r="EK32" s="32">
        <f t="shared" si="91"/>
        <v>-40750.43</v>
      </c>
      <c r="EL32" s="32">
        <f t="shared" si="92"/>
        <v>-73857.51999999999</v>
      </c>
      <c r="EM32" s="32">
        <f t="shared" si="93"/>
        <v>-58243.820000000007</v>
      </c>
      <c r="EN32" s="32">
        <f t="shared" si="94"/>
        <v>-27703.97</v>
      </c>
      <c r="EO32" s="32">
        <f t="shared" si="95"/>
        <v>-217764.63</v>
      </c>
      <c r="EP32" s="32">
        <f t="shared" si="96"/>
        <v>-71086.720000000016</v>
      </c>
      <c r="EQ32" s="32">
        <f t="shared" si="97"/>
        <v>-125997.01999999999</v>
      </c>
      <c r="ER32" s="32">
        <f t="shared" si="98"/>
        <v>-29470.93</v>
      </c>
    </row>
    <row r="33" spans="1:148">
      <c r="A33" t="s">
        <v>540</v>
      </c>
      <c r="B33" s="1" t="s">
        <v>364</v>
      </c>
      <c r="C33" t="s">
        <v>289</v>
      </c>
      <c r="D33" t="s">
        <v>290</v>
      </c>
      <c r="E33" s="51">
        <v>2803</v>
      </c>
      <c r="F33" s="51">
        <v>105</v>
      </c>
      <c r="G33" s="51">
        <v>112</v>
      </c>
      <c r="H33" s="51">
        <v>76</v>
      </c>
      <c r="I33" s="51">
        <v>50</v>
      </c>
      <c r="J33" s="51">
        <v>100</v>
      </c>
      <c r="K33" s="51">
        <v>150</v>
      </c>
      <c r="L33" s="51">
        <v>675</v>
      </c>
      <c r="O33" s="51">
        <v>25</v>
      </c>
      <c r="P33" s="51">
        <v>200</v>
      </c>
      <c r="Q33" s="32">
        <v>179964.19</v>
      </c>
      <c r="R33" s="32">
        <v>6742.45</v>
      </c>
      <c r="S33" s="32">
        <v>6581</v>
      </c>
      <c r="T33" s="32">
        <v>2332.3000000000002</v>
      </c>
      <c r="U33" s="32">
        <v>3435.5</v>
      </c>
      <c r="V33" s="32">
        <v>5404.75</v>
      </c>
      <c r="W33" s="32">
        <v>6010</v>
      </c>
      <c r="X33" s="32">
        <v>38036.5</v>
      </c>
      <c r="Y33" s="32"/>
      <c r="Z33" s="32"/>
      <c r="AA33" s="32">
        <v>846.25</v>
      </c>
      <c r="AB33" s="32">
        <v>10782.25</v>
      </c>
      <c r="AC33" s="2">
        <v>0.16</v>
      </c>
      <c r="AD33" s="2">
        <v>0.16</v>
      </c>
      <c r="AE33" s="2">
        <v>0.16</v>
      </c>
      <c r="AF33" s="2">
        <v>0.16</v>
      </c>
      <c r="AG33" s="2">
        <v>0.16</v>
      </c>
      <c r="AH33" s="2">
        <v>0.16</v>
      </c>
      <c r="AI33" s="2">
        <v>0.16</v>
      </c>
      <c r="AJ33" s="2">
        <v>0.16</v>
      </c>
      <c r="AM33" s="2">
        <v>0.16</v>
      </c>
      <c r="AN33" s="2">
        <v>0.16</v>
      </c>
      <c r="AO33" s="33">
        <v>287.94</v>
      </c>
      <c r="AP33" s="33">
        <v>10.79</v>
      </c>
      <c r="AQ33" s="33">
        <v>10.53</v>
      </c>
      <c r="AR33" s="33">
        <v>3.73</v>
      </c>
      <c r="AS33" s="33">
        <v>5.5</v>
      </c>
      <c r="AT33" s="33">
        <v>8.65</v>
      </c>
      <c r="AU33" s="33">
        <v>9.6199999999999992</v>
      </c>
      <c r="AV33" s="33">
        <v>60.86</v>
      </c>
      <c r="AW33" s="33"/>
      <c r="AX33" s="33"/>
      <c r="AY33" s="33">
        <v>1.35</v>
      </c>
      <c r="AZ33" s="33">
        <v>17.25</v>
      </c>
      <c r="BA33" s="31">
        <f t="shared" si="39"/>
        <v>-53.99</v>
      </c>
      <c r="BB33" s="31">
        <f t="shared" si="40"/>
        <v>-2.02</v>
      </c>
      <c r="BC33" s="31">
        <f t="shared" si="41"/>
        <v>-1.97</v>
      </c>
      <c r="BD33" s="31">
        <f t="shared" si="42"/>
        <v>-0.93</v>
      </c>
      <c r="BE33" s="31">
        <f t="shared" si="43"/>
        <v>-1.37</v>
      </c>
      <c r="BF33" s="31">
        <f t="shared" si="44"/>
        <v>-2.16</v>
      </c>
      <c r="BG33" s="31">
        <f t="shared" si="45"/>
        <v>0</v>
      </c>
      <c r="BH33" s="31">
        <f t="shared" si="46"/>
        <v>0</v>
      </c>
      <c r="BI33" s="31">
        <f t="shared" si="47"/>
        <v>0</v>
      </c>
      <c r="BJ33" s="31">
        <f t="shared" si="48"/>
        <v>0</v>
      </c>
      <c r="BK33" s="31">
        <f t="shared" si="49"/>
        <v>-1.02</v>
      </c>
      <c r="BL33" s="31">
        <f t="shared" si="50"/>
        <v>-12.94</v>
      </c>
      <c r="BM33" s="6">
        <v>-1.6E-2</v>
      </c>
      <c r="BN33" s="6">
        <v>-1.6E-2</v>
      </c>
      <c r="BO33" s="6">
        <v>-1.6E-2</v>
      </c>
      <c r="BP33" s="6">
        <v>-1.6E-2</v>
      </c>
      <c r="BQ33" s="6">
        <v>-1.6E-2</v>
      </c>
      <c r="BR33" s="6">
        <v>-1.6E-2</v>
      </c>
      <c r="BS33" s="6">
        <v>-1.6E-2</v>
      </c>
      <c r="BT33" s="6">
        <v>-1.6E-2</v>
      </c>
      <c r="BU33" s="6">
        <v>-1.6E-2</v>
      </c>
      <c r="BV33" s="6">
        <v>-1.6E-2</v>
      </c>
      <c r="BW33" s="6">
        <v>-1.6E-2</v>
      </c>
      <c r="BX33" s="6">
        <v>-1.6E-2</v>
      </c>
      <c r="BY33" s="31">
        <v>-2879.43</v>
      </c>
      <c r="BZ33" s="31">
        <v>-107.88</v>
      </c>
      <c r="CA33" s="31">
        <v>-105.3</v>
      </c>
      <c r="CB33" s="31">
        <v>-37.32</v>
      </c>
      <c r="CC33" s="31">
        <v>-54.97</v>
      </c>
      <c r="CD33" s="31">
        <v>-86.48</v>
      </c>
      <c r="CE33" s="31">
        <v>-96.16</v>
      </c>
      <c r="CF33" s="31">
        <v>-608.58000000000004</v>
      </c>
      <c r="CG33" s="31">
        <v>0</v>
      </c>
      <c r="CH33" s="31">
        <v>0</v>
      </c>
      <c r="CI33" s="31">
        <v>-13.54</v>
      </c>
      <c r="CJ33" s="31">
        <v>-172.52</v>
      </c>
      <c r="CK33" s="32">
        <f t="shared" si="51"/>
        <v>431.91</v>
      </c>
      <c r="CL33" s="32">
        <f t="shared" si="52"/>
        <v>16.18</v>
      </c>
      <c r="CM33" s="32">
        <f t="shared" si="53"/>
        <v>15.79</v>
      </c>
      <c r="CN33" s="32">
        <f t="shared" si="54"/>
        <v>5.6</v>
      </c>
      <c r="CO33" s="32">
        <f t="shared" si="55"/>
        <v>8.25</v>
      </c>
      <c r="CP33" s="32">
        <f t="shared" si="56"/>
        <v>12.97</v>
      </c>
      <c r="CQ33" s="32">
        <f t="shared" si="57"/>
        <v>14.42</v>
      </c>
      <c r="CR33" s="32">
        <f t="shared" si="58"/>
        <v>91.29</v>
      </c>
      <c r="CS33" s="32">
        <f t="shared" si="59"/>
        <v>0</v>
      </c>
      <c r="CT33" s="32">
        <f t="shared" si="60"/>
        <v>0</v>
      </c>
      <c r="CU33" s="32">
        <f t="shared" si="61"/>
        <v>2.0299999999999998</v>
      </c>
      <c r="CV33" s="32">
        <f t="shared" si="62"/>
        <v>25.88</v>
      </c>
      <c r="CW33" s="31">
        <f t="shared" si="183"/>
        <v>-2681.4700000000003</v>
      </c>
      <c r="CX33" s="31">
        <f t="shared" si="184"/>
        <v>-100.46999999999998</v>
      </c>
      <c r="CY33" s="31">
        <f t="shared" si="185"/>
        <v>-98.07</v>
      </c>
      <c r="CZ33" s="31">
        <f t="shared" si="186"/>
        <v>-34.519999999999996</v>
      </c>
      <c r="DA33" s="31">
        <f t="shared" si="187"/>
        <v>-50.85</v>
      </c>
      <c r="DB33" s="31">
        <f t="shared" si="188"/>
        <v>-80.000000000000014</v>
      </c>
      <c r="DC33" s="31">
        <f t="shared" si="189"/>
        <v>-91.36</v>
      </c>
      <c r="DD33" s="31">
        <f t="shared" si="190"/>
        <v>-578.15000000000009</v>
      </c>
      <c r="DE33" s="31">
        <f t="shared" si="191"/>
        <v>0</v>
      </c>
      <c r="DF33" s="31">
        <f t="shared" si="192"/>
        <v>0</v>
      </c>
      <c r="DG33" s="31">
        <f t="shared" si="193"/>
        <v>-11.84</v>
      </c>
      <c r="DH33" s="31">
        <f t="shared" si="194"/>
        <v>-150.95000000000002</v>
      </c>
      <c r="DI33" s="32">
        <f t="shared" si="63"/>
        <v>-134.07</v>
      </c>
      <c r="DJ33" s="32">
        <f t="shared" si="64"/>
        <v>-5.0199999999999996</v>
      </c>
      <c r="DK33" s="32">
        <f t="shared" si="65"/>
        <v>-4.9000000000000004</v>
      </c>
      <c r="DL33" s="32">
        <f t="shared" si="66"/>
        <v>-1.73</v>
      </c>
      <c r="DM33" s="32">
        <f t="shared" si="67"/>
        <v>-2.54</v>
      </c>
      <c r="DN33" s="32">
        <f t="shared" si="68"/>
        <v>-4</v>
      </c>
      <c r="DO33" s="32">
        <f t="shared" si="69"/>
        <v>-4.57</v>
      </c>
      <c r="DP33" s="32">
        <f t="shared" si="70"/>
        <v>-28.91</v>
      </c>
      <c r="DQ33" s="32">
        <f t="shared" si="71"/>
        <v>0</v>
      </c>
      <c r="DR33" s="32">
        <f t="shared" si="72"/>
        <v>0</v>
      </c>
      <c r="DS33" s="32">
        <f t="shared" si="73"/>
        <v>-0.59</v>
      </c>
      <c r="DT33" s="32">
        <f t="shared" si="74"/>
        <v>-7.55</v>
      </c>
      <c r="DU33" s="31">
        <f t="shared" si="75"/>
        <v>-863.89</v>
      </c>
      <c r="DV33" s="31">
        <f t="shared" si="76"/>
        <v>-32.130000000000003</v>
      </c>
      <c r="DW33" s="31">
        <f t="shared" si="77"/>
        <v>-31.16</v>
      </c>
      <c r="DX33" s="31">
        <f t="shared" si="78"/>
        <v>-10.9</v>
      </c>
      <c r="DY33" s="31">
        <f t="shared" si="79"/>
        <v>-15.98</v>
      </c>
      <c r="DZ33" s="31">
        <f t="shared" si="80"/>
        <v>-25</v>
      </c>
      <c r="EA33" s="31">
        <f t="shared" si="81"/>
        <v>-28.4</v>
      </c>
      <c r="EB33" s="31">
        <f t="shared" si="82"/>
        <v>-178.72</v>
      </c>
      <c r="EC33" s="31">
        <f t="shared" si="83"/>
        <v>0</v>
      </c>
      <c r="ED33" s="31">
        <f t="shared" si="84"/>
        <v>0</v>
      </c>
      <c r="EE33" s="31">
        <f t="shared" si="85"/>
        <v>-3.6</v>
      </c>
      <c r="EF33" s="31">
        <f t="shared" si="86"/>
        <v>-45.65</v>
      </c>
      <c r="EG33" s="32">
        <f t="shared" si="87"/>
        <v>-3679.4300000000003</v>
      </c>
      <c r="EH33" s="32">
        <f t="shared" si="88"/>
        <v>-137.61999999999998</v>
      </c>
      <c r="EI33" s="32">
        <f t="shared" si="89"/>
        <v>-134.13</v>
      </c>
      <c r="EJ33" s="32">
        <f t="shared" si="90"/>
        <v>-47.149999999999991</v>
      </c>
      <c r="EK33" s="32">
        <f t="shared" si="91"/>
        <v>-69.37</v>
      </c>
      <c r="EL33" s="32">
        <f t="shared" si="92"/>
        <v>-109.00000000000001</v>
      </c>
      <c r="EM33" s="32">
        <f t="shared" si="93"/>
        <v>-124.33000000000001</v>
      </c>
      <c r="EN33" s="32">
        <f t="shared" si="94"/>
        <v>-785.78000000000009</v>
      </c>
      <c r="EO33" s="32">
        <f t="shared" si="95"/>
        <v>0</v>
      </c>
      <c r="EP33" s="32">
        <f t="shared" si="96"/>
        <v>0</v>
      </c>
      <c r="EQ33" s="32">
        <f t="shared" si="97"/>
        <v>-16.03</v>
      </c>
      <c r="ER33" s="32">
        <f t="shared" si="98"/>
        <v>-204.15000000000003</v>
      </c>
    </row>
    <row r="34" spans="1:148">
      <c r="A34" t="s">
        <v>440</v>
      </c>
      <c r="B34" s="1" t="s">
        <v>44</v>
      </c>
      <c r="C34" t="s">
        <v>44</v>
      </c>
      <c r="D34" t="s">
        <v>213</v>
      </c>
      <c r="E34" s="51">
        <v>4629.1959999999999</v>
      </c>
      <c r="F34" s="51">
        <v>5896.5653000000002</v>
      </c>
      <c r="G34" s="51">
        <v>3779.4582</v>
      </c>
      <c r="H34" s="51">
        <v>3285.9484000000002</v>
      </c>
      <c r="I34" s="51">
        <v>4641.7620999999999</v>
      </c>
      <c r="J34" s="51">
        <v>5154.2898999999998</v>
      </c>
      <c r="K34" s="51">
        <v>12922.8006</v>
      </c>
      <c r="L34" s="51">
        <v>11550.8244</v>
      </c>
      <c r="M34" s="51">
        <v>8051.8307000000004</v>
      </c>
      <c r="N34" s="51">
        <v>7810.8074999999999</v>
      </c>
      <c r="O34" s="51">
        <v>15071.876099999999</v>
      </c>
      <c r="P34" s="51">
        <v>10190.9805</v>
      </c>
      <c r="Q34" s="32">
        <v>1010811.03</v>
      </c>
      <c r="R34" s="32">
        <v>376502.14</v>
      </c>
      <c r="S34" s="32">
        <v>269950.24</v>
      </c>
      <c r="T34" s="32">
        <v>198904.45</v>
      </c>
      <c r="U34" s="32">
        <v>235698.19</v>
      </c>
      <c r="V34" s="32">
        <v>317199.65999999997</v>
      </c>
      <c r="W34" s="32">
        <v>728101.32</v>
      </c>
      <c r="X34" s="32">
        <v>586686.31000000006</v>
      </c>
      <c r="Y34" s="32">
        <v>856466.93</v>
      </c>
      <c r="Z34" s="32">
        <v>355448.15</v>
      </c>
      <c r="AA34" s="32">
        <v>1031546.86</v>
      </c>
      <c r="AB34" s="32">
        <v>961113.37</v>
      </c>
      <c r="AC34" s="2">
        <v>-0.32</v>
      </c>
      <c r="AD34" s="2">
        <v>-0.32</v>
      </c>
      <c r="AE34" s="2">
        <v>-0.32</v>
      </c>
      <c r="AF34" s="2">
        <v>-0.32</v>
      </c>
      <c r="AG34" s="2">
        <v>-0.32</v>
      </c>
      <c r="AH34" s="2">
        <v>-0.32</v>
      </c>
      <c r="AI34" s="2">
        <v>-0.32</v>
      </c>
      <c r="AJ34" s="2">
        <v>-0.32</v>
      </c>
      <c r="AK34" s="2">
        <v>-0.32</v>
      </c>
      <c r="AL34" s="2">
        <v>-0.32</v>
      </c>
      <c r="AM34" s="2">
        <v>-0.32</v>
      </c>
      <c r="AN34" s="2">
        <v>-0.32</v>
      </c>
      <c r="AO34" s="33">
        <v>-3234.6</v>
      </c>
      <c r="AP34" s="33">
        <v>-1204.81</v>
      </c>
      <c r="AQ34" s="33">
        <v>-863.84</v>
      </c>
      <c r="AR34" s="33">
        <v>-636.49</v>
      </c>
      <c r="AS34" s="33">
        <v>-754.23</v>
      </c>
      <c r="AT34" s="33">
        <v>-1015.04</v>
      </c>
      <c r="AU34" s="33">
        <v>-2329.92</v>
      </c>
      <c r="AV34" s="33">
        <v>-1877.4</v>
      </c>
      <c r="AW34" s="33">
        <v>-2740.69</v>
      </c>
      <c r="AX34" s="33">
        <v>-1137.43</v>
      </c>
      <c r="AY34" s="33">
        <v>-3300.95</v>
      </c>
      <c r="AZ34" s="33">
        <v>-3075.56</v>
      </c>
      <c r="BA34" s="31">
        <f t="shared" si="39"/>
        <v>-303.24</v>
      </c>
      <c r="BB34" s="31">
        <f t="shared" si="40"/>
        <v>-112.95</v>
      </c>
      <c r="BC34" s="31">
        <f t="shared" si="41"/>
        <v>-80.989999999999995</v>
      </c>
      <c r="BD34" s="31">
        <f t="shared" si="42"/>
        <v>-79.56</v>
      </c>
      <c r="BE34" s="31">
        <f t="shared" si="43"/>
        <v>-94.28</v>
      </c>
      <c r="BF34" s="31">
        <f t="shared" si="44"/>
        <v>-126.88</v>
      </c>
      <c r="BG34" s="31">
        <f t="shared" si="45"/>
        <v>0</v>
      </c>
      <c r="BH34" s="31">
        <f t="shared" si="46"/>
        <v>0</v>
      </c>
      <c r="BI34" s="31">
        <f t="shared" si="47"/>
        <v>0</v>
      </c>
      <c r="BJ34" s="31">
        <f t="shared" si="48"/>
        <v>-426.54</v>
      </c>
      <c r="BK34" s="31">
        <f t="shared" si="49"/>
        <v>-1237.8599999999999</v>
      </c>
      <c r="BL34" s="31">
        <f t="shared" si="50"/>
        <v>-1153.3399999999999</v>
      </c>
      <c r="BM34" s="6">
        <v>-4.3299999999999998E-2</v>
      </c>
      <c r="BN34" s="6">
        <v>-4.3299999999999998E-2</v>
      </c>
      <c r="BO34" s="6">
        <v>-4.3299999999999998E-2</v>
      </c>
      <c r="BP34" s="6">
        <v>-4.3299999999999998E-2</v>
      </c>
      <c r="BQ34" s="6">
        <v>-4.3299999999999998E-2</v>
      </c>
      <c r="BR34" s="6">
        <v>-4.3299999999999998E-2</v>
      </c>
      <c r="BS34" s="6">
        <v>-4.3299999999999998E-2</v>
      </c>
      <c r="BT34" s="6">
        <v>-4.3299999999999998E-2</v>
      </c>
      <c r="BU34" s="6">
        <v>-4.3299999999999998E-2</v>
      </c>
      <c r="BV34" s="6">
        <v>-4.3299999999999998E-2</v>
      </c>
      <c r="BW34" s="6">
        <v>-4.3299999999999998E-2</v>
      </c>
      <c r="BX34" s="6">
        <v>-4.3299999999999998E-2</v>
      </c>
      <c r="BY34" s="31">
        <v>-43768.12</v>
      </c>
      <c r="BZ34" s="31">
        <v>-16302.54</v>
      </c>
      <c r="CA34" s="31">
        <v>-11688.85</v>
      </c>
      <c r="CB34" s="31">
        <v>-8612.56</v>
      </c>
      <c r="CC34" s="31">
        <v>-10205.73</v>
      </c>
      <c r="CD34" s="31">
        <v>-13734.75</v>
      </c>
      <c r="CE34" s="31">
        <v>-31526.79</v>
      </c>
      <c r="CF34" s="31">
        <v>-25403.52</v>
      </c>
      <c r="CG34" s="31">
        <v>-37085.019999999997</v>
      </c>
      <c r="CH34" s="31">
        <v>-15390.9</v>
      </c>
      <c r="CI34" s="31">
        <v>-44665.98</v>
      </c>
      <c r="CJ34" s="31">
        <v>-41616.21</v>
      </c>
      <c r="CK34" s="32">
        <f t="shared" si="51"/>
        <v>2425.9499999999998</v>
      </c>
      <c r="CL34" s="32">
        <f t="shared" si="52"/>
        <v>903.61</v>
      </c>
      <c r="CM34" s="32">
        <f t="shared" si="53"/>
        <v>647.88</v>
      </c>
      <c r="CN34" s="32">
        <f t="shared" si="54"/>
        <v>477.37</v>
      </c>
      <c r="CO34" s="32">
        <f t="shared" si="55"/>
        <v>565.67999999999995</v>
      </c>
      <c r="CP34" s="32">
        <f t="shared" si="56"/>
        <v>761.28</v>
      </c>
      <c r="CQ34" s="32">
        <f t="shared" si="57"/>
        <v>1747.44</v>
      </c>
      <c r="CR34" s="32">
        <f t="shared" si="58"/>
        <v>1408.05</v>
      </c>
      <c r="CS34" s="32">
        <f t="shared" si="59"/>
        <v>2055.52</v>
      </c>
      <c r="CT34" s="32">
        <f t="shared" si="60"/>
        <v>853.08</v>
      </c>
      <c r="CU34" s="32">
        <f t="shared" si="61"/>
        <v>2475.71</v>
      </c>
      <c r="CV34" s="32">
        <f t="shared" si="62"/>
        <v>2306.67</v>
      </c>
      <c r="CW34" s="31">
        <f t="shared" si="183"/>
        <v>-37804.330000000009</v>
      </c>
      <c r="CX34" s="31">
        <f t="shared" si="184"/>
        <v>-14081.17</v>
      </c>
      <c r="CY34" s="31">
        <f t="shared" si="185"/>
        <v>-10096.140000000001</v>
      </c>
      <c r="CZ34" s="31">
        <f t="shared" si="186"/>
        <v>-7419.1399999999994</v>
      </c>
      <c r="DA34" s="31">
        <f t="shared" si="187"/>
        <v>-8791.5399999999991</v>
      </c>
      <c r="DB34" s="31">
        <f t="shared" si="188"/>
        <v>-11831.550000000001</v>
      </c>
      <c r="DC34" s="31">
        <f t="shared" si="189"/>
        <v>-27449.43</v>
      </c>
      <c r="DD34" s="31">
        <f t="shared" si="190"/>
        <v>-22118.07</v>
      </c>
      <c r="DE34" s="31">
        <f t="shared" si="191"/>
        <v>-32288.81</v>
      </c>
      <c r="DF34" s="31">
        <f t="shared" si="192"/>
        <v>-12973.849999999999</v>
      </c>
      <c r="DG34" s="31">
        <f t="shared" si="193"/>
        <v>-37651.460000000006</v>
      </c>
      <c r="DH34" s="31">
        <f t="shared" si="194"/>
        <v>-35080.640000000007</v>
      </c>
      <c r="DI34" s="32">
        <f t="shared" si="63"/>
        <v>-1890.22</v>
      </c>
      <c r="DJ34" s="32">
        <f t="shared" si="64"/>
        <v>-704.06</v>
      </c>
      <c r="DK34" s="32">
        <f t="shared" si="65"/>
        <v>-504.81</v>
      </c>
      <c r="DL34" s="32">
        <f t="shared" si="66"/>
        <v>-370.96</v>
      </c>
      <c r="DM34" s="32">
        <f t="shared" si="67"/>
        <v>-439.58</v>
      </c>
      <c r="DN34" s="32">
        <f t="shared" si="68"/>
        <v>-591.58000000000004</v>
      </c>
      <c r="DO34" s="32">
        <f t="shared" si="69"/>
        <v>-1372.47</v>
      </c>
      <c r="DP34" s="32">
        <f t="shared" si="70"/>
        <v>-1105.9000000000001</v>
      </c>
      <c r="DQ34" s="32">
        <f t="shared" si="71"/>
        <v>-1614.44</v>
      </c>
      <c r="DR34" s="32">
        <f t="shared" si="72"/>
        <v>-648.69000000000005</v>
      </c>
      <c r="DS34" s="32">
        <f t="shared" si="73"/>
        <v>-1882.57</v>
      </c>
      <c r="DT34" s="32">
        <f t="shared" si="74"/>
        <v>-1754.03</v>
      </c>
      <c r="DU34" s="31">
        <f t="shared" si="75"/>
        <v>-12179.43</v>
      </c>
      <c r="DV34" s="31">
        <f t="shared" si="76"/>
        <v>-4503.6400000000003</v>
      </c>
      <c r="DW34" s="31">
        <f t="shared" si="77"/>
        <v>-3207.8</v>
      </c>
      <c r="DX34" s="31">
        <f t="shared" si="78"/>
        <v>-2343.0700000000002</v>
      </c>
      <c r="DY34" s="31">
        <f t="shared" si="79"/>
        <v>-2762.04</v>
      </c>
      <c r="DZ34" s="31">
        <f t="shared" si="80"/>
        <v>-3697.02</v>
      </c>
      <c r="EA34" s="31">
        <f t="shared" si="81"/>
        <v>-8532.0400000000009</v>
      </c>
      <c r="EB34" s="31">
        <f t="shared" si="82"/>
        <v>-6837.34</v>
      </c>
      <c r="EC34" s="31">
        <f t="shared" si="83"/>
        <v>-9926.56</v>
      </c>
      <c r="ED34" s="31">
        <f t="shared" si="84"/>
        <v>-3967.23</v>
      </c>
      <c r="EE34" s="31">
        <f t="shared" si="85"/>
        <v>-11449.36</v>
      </c>
      <c r="EF34" s="31">
        <f t="shared" si="86"/>
        <v>-10609.93</v>
      </c>
      <c r="EG34" s="32">
        <f t="shared" si="87"/>
        <v>-51873.98000000001</v>
      </c>
      <c r="EH34" s="32">
        <f t="shared" si="88"/>
        <v>-19288.87</v>
      </c>
      <c r="EI34" s="32">
        <f t="shared" si="89"/>
        <v>-13808.75</v>
      </c>
      <c r="EJ34" s="32">
        <f t="shared" si="90"/>
        <v>-10133.17</v>
      </c>
      <c r="EK34" s="32">
        <f t="shared" si="91"/>
        <v>-11993.16</v>
      </c>
      <c r="EL34" s="32">
        <f t="shared" si="92"/>
        <v>-16120.150000000001</v>
      </c>
      <c r="EM34" s="32">
        <f t="shared" si="93"/>
        <v>-37353.94</v>
      </c>
      <c r="EN34" s="32">
        <f t="shared" si="94"/>
        <v>-30061.31</v>
      </c>
      <c r="EO34" s="32">
        <f t="shared" si="95"/>
        <v>-43829.81</v>
      </c>
      <c r="EP34" s="32">
        <f t="shared" si="96"/>
        <v>-17589.77</v>
      </c>
      <c r="EQ34" s="32">
        <f t="shared" si="97"/>
        <v>-50983.390000000007</v>
      </c>
      <c r="ER34" s="32">
        <f t="shared" si="98"/>
        <v>-47444.600000000006</v>
      </c>
    </row>
    <row r="35" spans="1:148">
      <c r="A35" t="s">
        <v>441</v>
      </c>
      <c r="B35" s="1" t="s">
        <v>45</v>
      </c>
      <c r="C35" t="s">
        <v>45</v>
      </c>
      <c r="D35" t="s">
        <v>214</v>
      </c>
      <c r="E35" s="51">
        <v>18285.351999999999</v>
      </c>
      <c r="F35" s="51">
        <v>9346.9240000000009</v>
      </c>
      <c r="G35" s="51">
        <v>21561.42</v>
      </c>
      <c r="H35" s="51">
        <v>8466.3160000000007</v>
      </c>
      <c r="I35" s="51">
        <v>9959.16</v>
      </c>
      <c r="J35" s="51">
        <v>3648.0720000000001</v>
      </c>
      <c r="K35" s="51">
        <v>11295.592000000001</v>
      </c>
      <c r="L35" s="51">
        <v>9607.1280000000006</v>
      </c>
      <c r="M35" s="51">
        <v>8248.2679000000007</v>
      </c>
      <c r="N35" s="51">
        <v>12680.4656</v>
      </c>
      <c r="O35" s="51">
        <v>6361.4539999999997</v>
      </c>
      <c r="P35" s="51">
        <v>11743.189</v>
      </c>
      <c r="Q35" s="32">
        <v>1980784.5</v>
      </c>
      <c r="R35" s="32">
        <v>505323.38</v>
      </c>
      <c r="S35" s="32">
        <v>892452.57</v>
      </c>
      <c r="T35" s="32">
        <v>257740.63</v>
      </c>
      <c r="U35" s="32">
        <v>343431.66</v>
      </c>
      <c r="V35" s="32">
        <v>112398.42</v>
      </c>
      <c r="W35" s="32">
        <v>472096</v>
      </c>
      <c r="X35" s="32">
        <v>280811.44</v>
      </c>
      <c r="Y35" s="32">
        <v>470704.61</v>
      </c>
      <c r="Z35" s="32">
        <v>457851.95</v>
      </c>
      <c r="AA35" s="32">
        <v>349111.21</v>
      </c>
      <c r="AB35" s="32">
        <v>555165.17000000004</v>
      </c>
      <c r="AC35" s="2">
        <v>6.56</v>
      </c>
      <c r="AD35" s="2">
        <v>6.56</v>
      </c>
      <c r="AE35" s="2">
        <v>6.56</v>
      </c>
      <c r="AF35" s="2">
        <v>6.56</v>
      </c>
      <c r="AG35" s="2">
        <v>6.56</v>
      </c>
      <c r="AH35" s="2">
        <v>6.56</v>
      </c>
      <c r="AI35" s="2">
        <v>6.56</v>
      </c>
      <c r="AJ35" s="2">
        <v>6.56</v>
      </c>
      <c r="AK35" s="2">
        <v>6.56</v>
      </c>
      <c r="AL35" s="2">
        <v>6.56</v>
      </c>
      <c r="AM35" s="2">
        <v>6.56</v>
      </c>
      <c r="AN35" s="2">
        <v>6.56</v>
      </c>
      <c r="AO35" s="33">
        <v>129939.46</v>
      </c>
      <c r="AP35" s="33">
        <v>33149.21</v>
      </c>
      <c r="AQ35" s="33">
        <v>58544.89</v>
      </c>
      <c r="AR35" s="33">
        <v>16907.79</v>
      </c>
      <c r="AS35" s="33">
        <v>22529.119999999999</v>
      </c>
      <c r="AT35" s="33">
        <v>7373.34</v>
      </c>
      <c r="AU35" s="33">
        <v>30969.5</v>
      </c>
      <c r="AV35" s="33">
        <v>18421.23</v>
      </c>
      <c r="AW35" s="33">
        <v>30878.22</v>
      </c>
      <c r="AX35" s="33">
        <v>30035.09</v>
      </c>
      <c r="AY35" s="33">
        <v>22901.7</v>
      </c>
      <c r="AZ35" s="33">
        <v>36418.839999999997</v>
      </c>
      <c r="BA35" s="31">
        <f t="shared" si="39"/>
        <v>-594.24</v>
      </c>
      <c r="BB35" s="31">
        <f t="shared" si="40"/>
        <v>-151.6</v>
      </c>
      <c r="BC35" s="31">
        <f t="shared" si="41"/>
        <v>-267.74</v>
      </c>
      <c r="BD35" s="31">
        <f t="shared" si="42"/>
        <v>-103.1</v>
      </c>
      <c r="BE35" s="31">
        <f t="shared" si="43"/>
        <v>-137.37</v>
      </c>
      <c r="BF35" s="31">
        <f t="shared" si="44"/>
        <v>-44.96</v>
      </c>
      <c r="BG35" s="31">
        <f t="shared" si="45"/>
        <v>0</v>
      </c>
      <c r="BH35" s="31">
        <f t="shared" si="46"/>
        <v>0</v>
      </c>
      <c r="BI35" s="31">
        <f t="shared" si="47"/>
        <v>0</v>
      </c>
      <c r="BJ35" s="31">
        <f t="shared" si="48"/>
        <v>-549.41999999999996</v>
      </c>
      <c r="BK35" s="31">
        <f t="shared" si="49"/>
        <v>-418.93</v>
      </c>
      <c r="BL35" s="31">
        <f t="shared" si="50"/>
        <v>-666.2</v>
      </c>
      <c r="BM35" s="6">
        <v>0.10050000000000001</v>
      </c>
      <c r="BN35" s="6">
        <v>0.10050000000000001</v>
      </c>
      <c r="BO35" s="6">
        <v>0.10050000000000001</v>
      </c>
      <c r="BP35" s="6">
        <v>0.10050000000000001</v>
      </c>
      <c r="BQ35" s="6">
        <v>0.10050000000000001</v>
      </c>
      <c r="BR35" s="6">
        <v>0.10050000000000001</v>
      </c>
      <c r="BS35" s="6">
        <v>0.10050000000000001</v>
      </c>
      <c r="BT35" s="6">
        <v>0.10050000000000001</v>
      </c>
      <c r="BU35" s="6">
        <v>0.10050000000000001</v>
      </c>
      <c r="BV35" s="6">
        <v>0.10050000000000001</v>
      </c>
      <c r="BW35" s="6">
        <v>0.10050000000000001</v>
      </c>
      <c r="BX35" s="6">
        <v>0.10050000000000001</v>
      </c>
      <c r="BY35" s="31">
        <v>199068.84</v>
      </c>
      <c r="BZ35" s="31">
        <v>50785</v>
      </c>
      <c r="CA35" s="31">
        <v>89691.48</v>
      </c>
      <c r="CB35" s="31">
        <v>25902.93</v>
      </c>
      <c r="CC35" s="31">
        <v>34514.879999999997</v>
      </c>
      <c r="CD35" s="31">
        <v>11296.04</v>
      </c>
      <c r="CE35" s="31">
        <v>47445.65</v>
      </c>
      <c r="CF35" s="31">
        <v>28221.55</v>
      </c>
      <c r="CG35" s="31">
        <v>47305.81</v>
      </c>
      <c r="CH35" s="31">
        <v>46014.12</v>
      </c>
      <c r="CI35" s="31">
        <v>35085.68</v>
      </c>
      <c r="CJ35" s="31">
        <v>55794.1</v>
      </c>
      <c r="CK35" s="32">
        <f t="shared" si="51"/>
        <v>4753.88</v>
      </c>
      <c r="CL35" s="32">
        <f t="shared" si="52"/>
        <v>1212.78</v>
      </c>
      <c r="CM35" s="32">
        <f t="shared" si="53"/>
        <v>2141.89</v>
      </c>
      <c r="CN35" s="32">
        <f t="shared" si="54"/>
        <v>618.58000000000004</v>
      </c>
      <c r="CO35" s="32">
        <f t="shared" si="55"/>
        <v>824.24</v>
      </c>
      <c r="CP35" s="32">
        <f t="shared" si="56"/>
        <v>269.76</v>
      </c>
      <c r="CQ35" s="32">
        <f t="shared" si="57"/>
        <v>1133.03</v>
      </c>
      <c r="CR35" s="32">
        <f t="shared" si="58"/>
        <v>673.95</v>
      </c>
      <c r="CS35" s="32">
        <f t="shared" si="59"/>
        <v>1129.69</v>
      </c>
      <c r="CT35" s="32">
        <f t="shared" si="60"/>
        <v>1098.8399999999999</v>
      </c>
      <c r="CU35" s="32">
        <f t="shared" si="61"/>
        <v>837.87</v>
      </c>
      <c r="CV35" s="32">
        <f t="shared" si="62"/>
        <v>1332.4</v>
      </c>
      <c r="CW35" s="31">
        <f t="shared" si="183"/>
        <v>74477.5</v>
      </c>
      <c r="CX35" s="31">
        <f t="shared" si="184"/>
        <v>19000.169999999998</v>
      </c>
      <c r="CY35" s="31">
        <f t="shared" si="185"/>
        <v>33556.219999999994</v>
      </c>
      <c r="CZ35" s="31">
        <f t="shared" si="186"/>
        <v>9716.8200000000015</v>
      </c>
      <c r="DA35" s="31">
        <f t="shared" si="187"/>
        <v>12947.369999999997</v>
      </c>
      <c r="DB35" s="31">
        <f t="shared" si="188"/>
        <v>4237.420000000001</v>
      </c>
      <c r="DC35" s="31">
        <f t="shared" si="189"/>
        <v>17609.18</v>
      </c>
      <c r="DD35" s="31">
        <f t="shared" si="190"/>
        <v>10474.27</v>
      </c>
      <c r="DE35" s="31">
        <f t="shared" si="191"/>
        <v>17557.28</v>
      </c>
      <c r="DF35" s="31">
        <f t="shared" si="192"/>
        <v>17627.289999999997</v>
      </c>
      <c r="DG35" s="31">
        <f t="shared" si="193"/>
        <v>13440.780000000002</v>
      </c>
      <c r="DH35" s="31">
        <f t="shared" si="194"/>
        <v>21373.860000000004</v>
      </c>
      <c r="DI35" s="32">
        <f t="shared" si="63"/>
        <v>3723.88</v>
      </c>
      <c r="DJ35" s="32">
        <f t="shared" si="64"/>
        <v>950.01</v>
      </c>
      <c r="DK35" s="32">
        <f t="shared" si="65"/>
        <v>1677.81</v>
      </c>
      <c r="DL35" s="32">
        <f t="shared" si="66"/>
        <v>485.84</v>
      </c>
      <c r="DM35" s="32">
        <f t="shared" si="67"/>
        <v>647.37</v>
      </c>
      <c r="DN35" s="32">
        <f t="shared" si="68"/>
        <v>211.87</v>
      </c>
      <c r="DO35" s="32">
        <f t="shared" si="69"/>
        <v>880.46</v>
      </c>
      <c r="DP35" s="32">
        <f t="shared" si="70"/>
        <v>523.71</v>
      </c>
      <c r="DQ35" s="32">
        <f t="shared" si="71"/>
        <v>877.86</v>
      </c>
      <c r="DR35" s="32">
        <f t="shared" si="72"/>
        <v>881.36</v>
      </c>
      <c r="DS35" s="32">
        <f t="shared" si="73"/>
        <v>672.04</v>
      </c>
      <c r="DT35" s="32">
        <f t="shared" si="74"/>
        <v>1068.69</v>
      </c>
      <c r="DU35" s="31">
        <f t="shared" si="75"/>
        <v>23994.43</v>
      </c>
      <c r="DV35" s="31">
        <f t="shared" si="76"/>
        <v>6076.91</v>
      </c>
      <c r="DW35" s="31">
        <f t="shared" si="77"/>
        <v>10661.65</v>
      </c>
      <c r="DX35" s="31">
        <f t="shared" si="78"/>
        <v>3068.71</v>
      </c>
      <c r="DY35" s="31">
        <f t="shared" si="79"/>
        <v>4067.68</v>
      </c>
      <c r="DZ35" s="31">
        <f t="shared" si="80"/>
        <v>1324.07</v>
      </c>
      <c r="EA35" s="31">
        <f t="shared" si="81"/>
        <v>5473.42</v>
      </c>
      <c r="EB35" s="31">
        <f t="shared" si="82"/>
        <v>3237.9</v>
      </c>
      <c r="EC35" s="31">
        <f t="shared" si="83"/>
        <v>5397.64</v>
      </c>
      <c r="ED35" s="31">
        <f t="shared" si="84"/>
        <v>5390.19</v>
      </c>
      <c r="EE35" s="31">
        <f t="shared" si="85"/>
        <v>4087.18</v>
      </c>
      <c r="EF35" s="31">
        <f t="shared" si="86"/>
        <v>6464.4</v>
      </c>
      <c r="EG35" s="32">
        <f t="shared" si="87"/>
        <v>102195.81</v>
      </c>
      <c r="EH35" s="32">
        <f t="shared" si="88"/>
        <v>26027.089999999997</v>
      </c>
      <c r="EI35" s="32">
        <f t="shared" si="89"/>
        <v>45895.679999999993</v>
      </c>
      <c r="EJ35" s="32">
        <f t="shared" si="90"/>
        <v>13271.370000000003</v>
      </c>
      <c r="EK35" s="32">
        <f t="shared" si="91"/>
        <v>17662.419999999998</v>
      </c>
      <c r="EL35" s="32">
        <f t="shared" si="92"/>
        <v>5773.3600000000006</v>
      </c>
      <c r="EM35" s="32">
        <f t="shared" si="93"/>
        <v>23963.059999999998</v>
      </c>
      <c r="EN35" s="32">
        <f t="shared" si="94"/>
        <v>14235.88</v>
      </c>
      <c r="EO35" s="32">
        <f t="shared" si="95"/>
        <v>23832.78</v>
      </c>
      <c r="EP35" s="32">
        <f t="shared" si="96"/>
        <v>23898.839999999997</v>
      </c>
      <c r="EQ35" s="32">
        <f t="shared" si="97"/>
        <v>18200.000000000004</v>
      </c>
      <c r="ER35" s="32">
        <f t="shared" si="98"/>
        <v>28906.950000000004</v>
      </c>
    </row>
    <row r="36" spans="1:148">
      <c r="A36" t="s">
        <v>435</v>
      </c>
      <c r="B36" s="1" t="s">
        <v>159</v>
      </c>
      <c r="C36" t="s">
        <v>159</v>
      </c>
      <c r="D36" t="s">
        <v>215</v>
      </c>
      <c r="E36" s="51">
        <v>14291.225399999999</v>
      </c>
      <c r="F36" s="51">
        <v>8814.3333999999995</v>
      </c>
      <c r="G36" s="51">
        <v>10749.1126</v>
      </c>
      <c r="H36" s="51">
        <v>7859.9574000000002</v>
      </c>
      <c r="I36" s="51">
        <v>8570.6447000000007</v>
      </c>
      <c r="J36" s="51">
        <v>5159.7177000000001</v>
      </c>
      <c r="K36" s="51">
        <v>2563.1372999999999</v>
      </c>
      <c r="L36" s="51">
        <v>2849.8094999999998</v>
      </c>
      <c r="M36" s="51">
        <v>6780.3028000000004</v>
      </c>
      <c r="N36" s="51">
        <v>8396.2931000000008</v>
      </c>
      <c r="O36" s="51">
        <v>18420.811399999999</v>
      </c>
      <c r="P36" s="51">
        <v>9048.4369999999999</v>
      </c>
      <c r="Q36" s="32">
        <v>965346.23</v>
      </c>
      <c r="R36" s="32">
        <v>379553.39</v>
      </c>
      <c r="S36" s="32">
        <v>453185.41</v>
      </c>
      <c r="T36" s="32">
        <v>216354.45</v>
      </c>
      <c r="U36" s="32">
        <v>308162.96000000002</v>
      </c>
      <c r="V36" s="32">
        <v>156830.45000000001</v>
      </c>
      <c r="W36" s="32">
        <v>95892.14</v>
      </c>
      <c r="X36" s="32">
        <v>107227.89</v>
      </c>
      <c r="Y36" s="32">
        <v>432387.1</v>
      </c>
      <c r="Z36" s="32">
        <v>258601.76</v>
      </c>
      <c r="AA36" s="32">
        <v>838245.45</v>
      </c>
      <c r="AB36" s="32">
        <v>350881.32</v>
      </c>
      <c r="AC36" s="2">
        <v>1.4</v>
      </c>
      <c r="AD36" s="2">
        <v>1.4</v>
      </c>
      <c r="AE36" s="2">
        <v>1.4</v>
      </c>
      <c r="AF36" s="2">
        <v>1.4</v>
      </c>
      <c r="AG36" s="2">
        <v>1.4</v>
      </c>
      <c r="AH36" s="2">
        <v>1.4</v>
      </c>
      <c r="AI36" s="2">
        <v>1.4</v>
      </c>
      <c r="AJ36" s="2">
        <v>1.4</v>
      </c>
      <c r="AK36" s="2">
        <v>1.7</v>
      </c>
      <c r="AL36" s="2">
        <v>1.7</v>
      </c>
      <c r="AM36" s="2">
        <v>1.7</v>
      </c>
      <c r="AN36" s="2">
        <v>1.7</v>
      </c>
      <c r="AO36" s="33">
        <v>13514.85</v>
      </c>
      <c r="AP36" s="33">
        <v>5313.75</v>
      </c>
      <c r="AQ36" s="33">
        <v>6344.6</v>
      </c>
      <c r="AR36" s="33">
        <v>3028.96</v>
      </c>
      <c r="AS36" s="33">
        <v>4314.28</v>
      </c>
      <c r="AT36" s="33">
        <v>2195.63</v>
      </c>
      <c r="AU36" s="33">
        <v>1342.49</v>
      </c>
      <c r="AV36" s="33">
        <v>1501.19</v>
      </c>
      <c r="AW36" s="33">
        <v>7350.58</v>
      </c>
      <c r="AX36" s="33">
        <v>4396.2299999999996</v>
      </c>
      <c r="AY36" s="33">
        <v>14250.17</v>
      </c>
      <c r="AZ36" s="33">
        <v>5964.98</v>
      </c>
      <c r="BA36" s="31">
        <f t="shared" si="39"/>
        <v>-289.60000000000002</v>
      </c>
      <c r="BB36" s="31">
        <f t="shared" si="40"/>
        <v>-113.87</v>
      </c>
      <c r="BC36" s="31">
        <f t="shared" si="41"/>
        <v>-135.96</v>
      </c>
      <c r="BD36" s="31">
        <f t="shared" si="42"/>
        <v>-86.54</v>
      </c>
      <c r="BE36" s="31">
        <f t="shared" si="43"/>
        <v>-123.27</v>
      </c>
      <c r="BF36" s="31">
        <f t="shared" si="44"/>
        <v>-62.73</v>
      </c>
      <c r="BG36" s="31">
        <f t="shared" si="45"/>
        <v>0</v>
      </c>
      <c r="BH36" s="31">
        <f t="shared" si="46"/>
        <v>0</v>
      </c>
      <c r="BI36" s="31">
        <f t="shared" si="47"/>
        <v>0</v>
      </c>
      <c r="BJ36" s="31">
        <f t="shared" si="48"/>
        <v>-310.32</v>
      </c>
      <c r="BK36" s="31">
        <f t="shared" si="49"/>
        <v>-1005.89</v>
      </c>
      <c r="BL36" s="31">
        <f t="shared" si="50"/>
        <v>-421.06</v>
      </c>
      <c r="BM36" s="6">
        <v>4.9500000000000002E-2</v>
      </c>
      <c r="BN36" s="6">
        <v>4.9500000000000002E-2</v>
      </c>
      <c r="BO36" s="6">
        <v>4.9500000000000002E-2</v>
      </c>
      <c r="BP36" s="6">
        <v>4.9500000000000002E-2</v>
      </c>
      <c r="BQ36" s="6">
        <v>4.9500000000000002E-2</v>
      </c>
      <c r="BR36" s="6">
        <v>4.9500000000000002E-2</v>
      </c>
      <c r="BS36" s="6">
        <v>4.9500000000000002E-2</v>
      </c>
      <c r="BT36" s="6">
        <v>4.9500000000000002E-2</v>
      </c>
      <c r="BU36" s="6">
        <v>4.9500000000000002E-2</v>
      </c>
      <c r="BV36" s="6">
        <v>4.9500000000000002E-2</v>
      </c>
      <c r="BW36" s="6">
        <v>4.9500000000000002E-2</v>
      </c>
      <c r="BX36" s="6">
        <v>4.9500000000000002E-2</v>
      </c>
      <c r="BY36" s="31">
        <v>47784.639999999999</v>
      </c>
      <c r="BZ36" s="31">
        <v>18787.89</v>
      </c>
      <c r="CA36" s="31">
        <v>22432.68</v>
      </c>
      <c r="CB36" s="31">
        <v>10709.55</v>
      </c>
      <c r="CC36" s="31">
        <v>15254.07</v>
      </c>
      <c r="CD36" s="31">
        <v>7763.11</v>
      </c>
      <c r="CE36" s="31">
        <v>4746.66</v>
      </c>
      <c r="CF36" s="31">
        <v>5307.78</v>
      </c>
      <c r="CG36" s="31">
        <v>21403.16</v>
      </c>
      <c r="CH36" s="31">
        <v>12800.79</v>
      </c>
      <c r="CI36" s="31">
        <v>41493.15</v>
      </c>
      <c r="CJ36" s="31">
        <v>17368.63</v>
      </c>
      <c r="CK36" s="32">
        <f t="shared" si="51"/>
        <v>2316.83</v>
      </c>
      <c r="CL36" s="32">
        <f t="shared" si="52"/>
        <v>910.93</v>
      </c>
      <c r="CM36" s="32">
        <f t="shared" si="53"/>
        <v>1087.6400000000001</v>
      </c>
      <c r="CN36" s="32">
        <f t="shared" si="54"/>
        <v>519.25</v>
      </c>
      <c r="CO36" s="32">
        <f t="shared" si="55"/>
        <v>739.59</v>
      </c>
      <c r="CP36" s="32">
        <f t="shared" si="56"/>
        <v>376.39</v>
      </c>
      <c r="CQ36" s="32">
        <f t="shared" si="57"/>
        <v>230.14</v>
      </c>
      <c r="CR36" s="32">
        <f t="shared" si="58"/>
        <v>257.35000000000002</v>
      </c>
      <c r="CS36" s="32">
        <f t="shared" si="59"/>
        <v>1037.73</v>
      </c>
      <c r="CT36" s="32">
        <f t="shared" si="60"/>
        <v>620.64</v>
      </c>
      <c r="CU36" s="32">
        <f t="shared" si="61"/>
        <v>2011.79</v>
      </c>
      <c r="CV36" s="32">
        <f t="shared" si="62"/>
        <v>842.12</v>
      </c>
      <c r="CW36" s="31">
        <f t="shared" si="183"/>
        <v>36876.22</v>
      </c>
      <c r="CX36" s="31">
        <f t="shared" si="184"/>
        <v>14498.94</v>
      </c>
      <c r="CY36" s="31">
        <f t="shared" si="185"/>
        <v>17311.68</v>
      </c>
      <c r="CZ36" s="31">
        <f t="shared" si="186"/>
        <v>8286.380000000001</v>
      </c>
      <c r="DA36" s="31">
        <f t="shared" si="187"/>
        <v>11802.650000000001</v>
      </c>
      <c r="DB36" s="31">
        <f t="shared" si="188"/>
        <v>6006.5999999999995</v>
      </c>
      <c r="DC36" s="31">
        <f t="shared" si="189"/>
        <v>3634.3100000000004</v>
      </c>
      <c r="DD36" s="31">
        <f t="shared" si="190"/>
        <v>4063.94</v>
      </c>
      <c r="DE36" s="31">
        <f t="shared" si="191"/>
        <v>15090.31</v>
      </c>
      <c r="DF36" s="31">
        <f t="shared" si="192"/>
        <v>9335.52</v>
      </c>
      <c r="DG36" s="31">
        <f t="shared" si="193"/>
        <v>30260.660000000003</v>
      </c>
      <c r="DH36" s="31">
        <f t="shared" si="194"/>
        <v>12666.83</v>
      </c>
      <c r="DI36" s="32">
        <f t="shared" si="63"/>
        <v>1843.81</v>
      </c>
      <c r="DJ36" s="32">
        <f t="shared" si="64"/>
        <v>724.95</v>
      </c>
      <c r="DK36" s="32">
        <f t="shared" si="65"/>
        <v>865.58</v>
      </c>
      <c r="DL36" s="32">
        <f t="shared" si="66"/>
        <v>414.32</v>
      </c>
      <c r="DM36" s="32">
        <f t="shared" si="67"/>
        <v>590.13</v>
      </c>
      <c r="DN36" s="32">
        <f t="shared" si="68"/>
        <v>300.33</v>
      </c>
      <c r="DO36" s="32">
        <f t="shared" si="69"/>
        <v>181.72</v>
      </c>
      <c r="DP36" s="32">
        <f t="shared" si="70"/>
        <v>203.2</v>
      </c>
      <c r="DQ36" s="32">
        <f t="shared" si="71"/>
        <v>754.52</v>
      </c>
      <c r="DR36" s="32">
        <f t="shared" si="72"/>
        <v>466.78</v>
      </c>
      <c r="DS36" s="32">
        <f t="shared" si="73"/>
        <v>1513.03</v>
      </c>
      <c r="DT36" s="32">
        <f t="shared" si="74"/>
        <v>633.34</v>
      </c>
      <c r="DU36" s="31">
        <f t="shared" si="75"/>
        <v>11880.42</v>
      </c>
      <c r="DV36" s="31">
        <f t="shared" si="76"/>
        <v>4637.26</v>
      </c>
      <c r="DW36" s="31">
        <f t="shared" si="77"/>
        <v>5500.35</v>
      </c>
      <c r="DX36" s="31">
        <f t="shared" si="78"/>
        <v>2616.9499999999998</v>
      </c>
      <c r="DY36" s="31">
        <f t="shared" si="79"/>
        <v>3708.04</v>
      </c>
      <c r="DZ36" s="31">
        <f t="shared" si="80"/>
        <v>1876.89</v>
      </c>
      <c r="EA36" s="31">
        <f t="shared" si="81"/>
        <v>1129.6400000000001</v>
      </c>
      <c r="EB36" s="31">
        <f t="shared" si="82"/>
        <v>1256.28</v>
      </c>
      <c r="EC36" s="31">
        <f t="shared" si="83"/>
        <v>4639.22</v>
      </c>
      <c r="ED36" s="31">
        <f t="shared" si="84"/>
        <v>2854.68</v>
      </c>
      <c r="EE36" s="31">
        <f t="shared" si="85"/>
        <v>9201.9</v>
      </c>
      <c r="EF36" s="31">
        <f t="shared" si="86"/>
        <v>3831.01</v>
      </c>
      <c r="EG36" s="32">
        <f t="shared" si="87"/>
        <v>50600.45</v>
      </c>
      <c r="EH36" s="32">
        <f t="shared" si="88"/>
        <v>19861.150000000001</v>
      </c>
      <c r="EI36" s="32">
        <f t="shared" si="89"/>
        <v>23677.61</v>
      </c>
      <c r="EJ36" s="32">
        <f t="shared" si="90"/>
        <v>11317.650000000001</v>
      </c>
      <c r="EK36" s="32">
        <f t="shared" si="91"/>
        <v>16100.82</v>
      </c>
      <c r="EL36" s="32">
        <f t="shared" si="92"/>
        <v>8183.82</v>
      </c>
      <c r="EM36" s="32">
        <f t="shared" si="93"/>
        <v>4945.67</v>
      </c>
      <c r="EN36" s="32">
        <f t="shared" si="94"/>
        <v>5523.42</v>
      </c>
      <c r="EO36" s="32">
        <f t="shared" si="95"/>
        <v>20484.05</v>
      </c>
      <c r="EP36" s="32">
        <f t="shared" si="96"/>
        <v>12656.980000000001</v>
      </c>
      <c r="EQ36" s="32">
        <f t="shared" si="97"/>
        <v>40975.590000000004</v>
      </c>
      <c r="ER36" s="32">
        <f t="shared" si="98"/>
        <v>17131.18</v>
      </c>
    </row>
    <row r="37" spans="1:148">
      <c r="A37" t="s">
        <v>509</v>
      </c>
      <c r="B37" s="1" t="s">
        <v>227</v>
      </c>
      <c r="C37" t="s">
        <v>227</v>
      </c>
      <c r="D37" t="s">
        <v>475</v>
      </c>
      <c r="E37" s="51">
        <v>0</v>
      </c>
      <c r="F37" s="51">
        <v>0</v>
      </c>
      <c r="G37" s="51">
        <v>0</v>
      </c>
      <c r="H37" s="51">
        <v>0</v>
      </c>
      <c r="I37" s="51">
        <v>0</v>
      </c>
      <c r="J37" s="51">
        <v>0</v>
      </c>
      <c r="K37" s="51">
        <v>0</v>
      </c>
      <c r="L37" s="51">
        <v>0</v>
      </c>
      <c r="M37" s="51">
        <v>0</v>
      </c>
      <c r="N37" s="51">
        <v>0</v>
      </c>
      <c r="O37" s="51">
        <v>0</v>
      </c>
      <c r="P37" s="51">
        <v>0</v>
      </c>
      <c r="Q37" s="32">
        <v>0</v>
      </c>
      <c r="R37" s="32">
        <v>0</v>
      </c>
      <c r="S37" s="32">
        <v>0</v>
      </c>
      <c r="T37" s="32">
        <v>0</v>
      </c>
      <c r="U37" s="32">
        <v>0</v>
      </c>
      <c r="V37" s="32">
        <v>0</v>
      </c>
      <c r="W37" s="32">
        <v>0</v>
      </c>
      <c r="X37" s="32">
        <v>0</v>
      </c>
      <c r="Y37" s="32">
        <v>0</v>
      </c>
      <c r="Z37" s="32">
        <v>0</v>
      </c>
      <c r="AA37" s="32">
        <v>0</v>
      </c>
      <c r="AB37" s="32">
        <v>0</v>
      </c>
      <c r="AC37" s="2">
        <v>3.52</v>
      </c>
      <c r="AD37" s="2">
        <v>3.52</v>
      </c>
      <c r="AE37" s="2">
        <v>3.52</v>
      </c>
      <c r="AF37" s="2">
        <v>3.52</v>
      </c>
      <c r="AG37" s="2">
        <v>3.52</v>
      </c>
      <c r="AH37" s="2">
        <v>3.52</v>
      </c>
      <c r="AI37" s="2">
        <v>3.52</v>
      </c>
      <c r="AJ37" s="2">
        <v>3.52</v>
      </c>
      <c r="AK37" s="2">
        <v>3.83</v>
      </c>
      <c r="AL37" s="2">
        <v>3.83</v>
      </c>
      <c r="AM37" s="2">
        <v>3.83</v>
      </c>
      <c r="AN37" s="2">
        <v>3.83</v>
      </c>
      <c r="AO37" s="33">
        <v>0</v>
      </c>
      <c r="AP37" s="33">
        <v>0</v>
      </c>
      <c r="AQ37" s="33">
        <v>0</v>
      </c>
      <c r="AR37" s="33">
        <v>0</v>
      </c>
      <c r="AS37" s="33">
        <v>0</v>
      </c>
      <c r="AT37" s="33">
        <v>0</v>
      </c>
      <c r="AU37" s="33">
        <v>0</v>
      </c>
      <c r="AV37" s="33">
        <v>0</v>
      </c>
      <c r="AW37" s="33">
        <v>0</v>
      </c>
      <c r="AX37" s="33">
        <v>0</v>
      </c>
      <c r="AY37" s="33">
        <v>0</v>
      </c>
      <c r="AZ37" s="33">
        <v>0</v>
      </c>
      <c r="BA37" s="31">
        <f t="shared" si="39"/>
        <v>0</v>
      </c>
      <c r="BB37" s="31">
        <f t="shared" si="40"/>
        <v>0</v>
      </c>
      <c r="BC37" s="31">
        <f t="shared" si="41"/>
        <v>0</v>
      </c>
      <c r="BD37" s="31">
        <f t="shared" si="42"/>
        <v>0</v>
      </c>
      <c r="BE37" s="31">
        <f t="shared" si="43"/>
        <v>0</v>
      </c>
      <c r="BF37" s="31">
        <f t="shared" si="44"/>
        <v>0</v>
      </c>
      <c r="BG37" s="31">
        <f t="shared" si="45"/>
        <v>0</v>
      </c>
      <c r="BH37" s="31">
        <f t="shared" si="46"/>
        <v>0</v>
      </c>
      <c r="BI37" s="31">
        <f t="shared" si="47"/>
        <v>0</v>
      </c>
      <c r="BJ37" s="31">
        <f t="shared" si="48"/>
        <v>0</v>
      </c>
      <c r="BK37" s="31">
        <f t="shared" si="49"/>
        <v>0</v>
      </c>
      <c r="BL37" s="31">
        <f t="shared" si="50"/>
        <v>0</v>
      </c>
      <c r="BM37" s="6">
        <v>0.12</v>
      </c>
      <c r="BN37" s="6">
        <v>0.12</v>
      </c>
      <c r="BO37" s="6">
        <v>0.12</v>
      </c>
      <c r="BP37" s="6">
        <v>0.12</v>
      </c>
      <c r="BQ37" s="6">
        <v>0.12</v>
      </c>
      <c r="BR37" s="6">
        <v>0.12</v>
      </c>
      <c r="BS37" s="6">
        <v>0.12</v>
      </c>
      <c r="BT37" s="6">
        <v>0.12</v>
      </c>
      <c r="BU37" s="6">
        <v>0.12</v>
      </c>
      <c r="BV37" s="6">
        <v>0.12</v>
      </c>
      <c r="BW37" s="6">
        <v>0.12</v>
      </c>
      <c r="BX37" s="6">
        <v>0.12</v>
      </c>
      <c r="BY37" s="31">
        <v>0</v>
      </c>
      <c r="BZ37" s="31">
        <v>0</v>
      </c>
      <c r="CA37" s="31">
        <v>0</v>
      </c>
      <c r="CB37" s="31">
        <v>0</v>
      </c>
      <c r="CC37" s="31">
        <v>0</v>
      </c>
      <c r="CD37" s="31">
        <v>0</v>
      </c>
      <c r="CE37" s="31">
        <v>0</v>
      </c>
      <c r="CF37" s="31">
        <v>0</v>
      </c>
      <c r="CG37" s="31">
        <v>0</v>
      </c>
      <c r="CH37" s="31">
        <v>0</v>
      </c>
      <c r="CI37" s="31">
        <v>0</v>
      </c>
      <c r="CJ37" s="31">
        <v>0</v>
      </c>
      <c r="CK37" s="32">
        <f t="shared" si="51"/>
        <v>0</v>
      </c>
      <c r="CL37" s="32">
        <f t="shared" si="52"/>
        <v>0</v>
      </c>
      <c r="CM37" s="32">
        <f t="shared" si="53"/>
        <v>0</v>
      </c>
      <c r="CN37" s="32">
        <f t="shared" si="54"/>
        <v>0</v>
      </c>
      <c r="CO37" s="32">
        <f t="shared" si="55"/>
        <v>0</v>
      </c>
      <c r="CP37" s="32">
        <f t="shared" si="56"/>
        <v>0</v>
      </c>
      <c r="CQ37" s="32">
        <f t="shared" si="57"/>
        <v>0</v>
      </c>
      <c r="CR37" s="32">
        <f t="shared" si="58"/>
        <v>0</v>
      </c>
      <c r="CS37" s="32">
        <f t="shared" si="59"/>
        <v>0</v>
      </c>
      <c r="CT37" s="32">
        <f t="shared" si="60"/>
        <v>0</v>
      </c>
      <c r="CU37" s="32">
        <f t="shared" si="61"/>
        <v>0</v>
      </c>
      <c r="CV37" s="32">
        <f t="shared" si="62"/>
        <v>0</v>
      </c>
      <c r="CW37" s="31">
        <f t="shared" si="183"/>
        <v>0</v>
      </c>
      <c r="CX37" s="31">
        <f t="shared" si="184"/>
        <v>0</v>
      </c>
      <c r="CY37" s="31">
        <f t="shared" si="185"/>
        <v>0</v>
      </c>
      <c r="CZ37" s="31">
        <f t="shared" si="186"/>
        <v>0</v>
      </c>
      <c r="DA37" s="31">
        <f t="shared" si="187"/>
        <v>0</v>
      </c>
      <c r="DB37" s="31">
        <f t="shared" si="188"/>
        <v>0</v>
      </c>
      <c r="DC37" s="31">
        <f t="shared" si="189"/>
        <v>0</v>
      </c>
      <c r="DD37" s="31">
        <f t="shared" si="190"/>
        <v>0</v>
      </c>
      <c r="DE37" s="31">
        <f t="shared" si="191"/>
        <v>0</v>
      </c>
      <c r="DF37" s="31">
        <f t="shared" si="192"/>
        <v>0</v>
      </c>
      <c r="DG37" s="31">
        <f t="shared" si="193"/>
        <v>0</v>
      </c>
      <c r="DH37" s="31">
        <f t="shared" si="194"/>
        <v>0</v>
      </c>
      <c r="DI37" s="32">
        <f t="shared" si="63"/>
        <v>0</v>
      </c>
      <c r="DJ37" s="32">
        <f t="shared" si="64"/>
        <v>0</v>
      </c>
      <c r="DK37" s="32">
        <f t="shared" si="65"/>
        <v>0</v>
      </c>
      <c r="DL37" s="32">
        <f t="shared" si="66"/>
        <v>0</v>
      </c>
      <c r="DM37" s="32">
        <f t="shared" si="67"/>
        <v>0</v>
      </c>
      <c r="DN37" s="32">
        <f t="shared" si="68"/>
        <v>0</v>
      </c>
      <c r="DO37" s="32">
        <f t="shared" si="69"/>
        <v>0</v>
      </c>
      <c r="DP37" s="32">
        <f t="shared" si="70"/>
        <v>0</v>
      </c>
      <c r="DQ37" s="32">
        <f t="shared" si="71"/>
        <v>0</v>
      </c>
      <c r="DR37" s="32">
        <f t="shared" si="72"/>
        <v>0</v>
      </c>
      <c r="DS37" s="32">
        <f t="shared" si="73"/>
        <v>0</v>
      </c>
      <c r="DT37" s="32">
        <f t="shared" si="74"/>
        <v>0</v>
      </c>
      <c r="DU37" s="31">
        <f t="shared" si="75"/>
        <v>0</v>
      </c>
      <c r="DV37" s="31">
        <f t="shared" si="76"/>
        <v>0</v>
      </c>
      <c r="DW37" s="31">
        <f t="shared" si="77"/>
        <v>0</v>
      </c>
      <c r="DX37" s="31">
        <f t="shared" si="78"/>
        <v>0</v>
      </c>
      <c r="DY37" s="31">
        <f t="shared" si="79"/>
        <v>0</v>
      </c>
      <c r="DZ37" s="31">
        <f t="shared" si="80"/>
        <v>0</v>
      </c>
      <c r="EA37" s="31">
        <f t="shared" si="81"/>
        <v>0</v>
      </c>
      <c r="EB37" s="31">
        <f t="shared" si="82"/>
        <v>0</v>
      </c>
      <c r="EC37" s="31">
        <f t="shared" si="83"/>
        <v>0</v>
      </c>
      <c r="ED37" s="31">
        <f t="shared" si="84"/>
        <v>0</v>
      </c>
      <c r="EE37" s="31">
        <f t="shared" si="85"/>
        <v>0</v>
      </c>
      <c r="EF37" s="31">
        <f t="shared" si="86"/>
        <v>0</v>
      </c>
      <c r="EG37" s="32">
        <f t="shared" si="87"/>
        <v>0</v>
      </c>
      <c r="EH37" s="32">
        <f t="shared" si="88"/>
        <v>0</v>
      </c>
      <c r="EI37" s="32">
        <f t="shared" si="89"/>
        <v>0</v>
      </c>
      <c r="EJ37" s="32">
        <f t="shared" si="90"/>
        <v>0</v>
      </c>
      <c r="EK37" s="32">
        <f t="shared" si="91"/>
        <v>0</v>
      </c>
      <c r="EL37" s="32">
        <f t="shared" si="92"/>
        <v>0</v>
      </c>
      <c r="EM37" s="32">
        <f t="shared" si="93"/>
        <v>0</v>
      </c>
      <c r="EN37" s="32">
        <f t="shared" si="94"/>
        <v>0</v>
      </c>
      <c r="EO37" s="32">
        <f t="shared" si="95"/>
        <v>0</v>
      </c>
      <c r="EP37" s="32">
        <f t="shared" si="96"/>
        <v>0</v>
      </c>
      <c r="EQ37" s="32">
        <f t="shared" si="97"/>
        <v>0</v>
      </c>
      <c r="ER37" s="32">
        <f t="shared" si="98"/>
        <v>0</v>
      </c>
    </row>
    <row r="38" spans="1:148">
      <c r="A38" t="s">
        <v>509</v>
      </c>
      <c r="B38" s="1" t="s">
        <v>229</v>
      </c>
      <c r="C38" t="s">
        <v>229</v>
      </c>
      <c r="D38" t="s">
        <v>476</v>
      </c>
      <c r="E38" s="51">
        <v>0</v>
      </c>
      <c r="F38" s="51">
        <v>0</v>
      </c>
      <c r="G38" s="51">
        <v>0</v>
      </c>
      <c r="H38" s="51">
        <v>0</v>
      </c>
      <c r="I38" s="51">
        <v>0</v>
      </c>
      <c r="J38" s="51">
        <v>0</v>
      </c>
      <c r="K38" s="51">
        <v>0</v>
      </c>
      <c r="L38" s="51">
        <v>0</v>
      </c>
      <c r="M38" s="51">
        <v>0</v>
      </c>
      <c r="N38" s="51">
        <v>0</v>
      </c>
      <c r="O38" s="51">
        <v>0</v>
      </c>
      <c r="P38" s="51">
        <v>0</v>
      </c>
      <c r="Q38" s="32">
        <v>0</v>
      </c>
      <c r="R38" s="32">
        <v>0</v>
      </c>
      <c r="S38" s="32">
        <v>0</v>
      </c>
      <c r="T38" s="32">
        <v>0</v>
      </c>
      <c r="U38" s="32">
        <v>0</v>
      </c>
      <c r="V38" s="32">
        <v>0</v>
      </c>
      <c r="W38" s="32">
        <v>0</v>
      </c>
      <c r="X38" s="32">
        <v>0</v>
      </c>
      <c r="Y38" s="32">
        <v>0</v>
      </c>
      <c r="Z38" s="32">
        <v>0</v>
      </c>
      <c r="AA38" s="32">
        <v>0</v>
      </c>
      <c r="AB38" s="32">
        <v>0</v>
      </c>
      <c r="AC38" s="2">
        <v>3.52</v>
      </c>
      <c r="AD38" s="2">
        <v>3.52</v>
      </c>
      <c r="AE38" s="2">
        <v>3.52</v>
      </c>
      <c r="AF38" s="2">
        <v>3.52</v>
      </c>
      <c r="AG38" s="2">
        <v>3.52</v>
      </c>
      <c r="AH38" s="2">
        <v>3.52</v>
      </c>
      <c r="AI38" s="2">
        <v>3.52</v>
      </c>
      <c r="AJ38" s="2">
        <v>3.52</v>
      </c>
      <c r="AK38" s="2">
        <v>3.83</v>
      </c>
      <c r="AL38" s="2">
        <v>3.83</v>
      </c>
      <c r="AM38" s="2">
        <v>3.83</v>
      </c>
      <c r="AN38" s="2">
        <v>3.83</v>
      </c>
      <c r="AO38" s="33">
        <v>0</v>
      </c>
      <c r="AP38" s="33">
        <v>0</v>
      </c>
      <c r="AQ38" s="33">
        <v>0</v>
      </c>
      <c r="AR38" s="33">
        <v>0</v>
      </c>
      <c r="AS38" s="33">
        <v>0</v>
      </c>
      <c r="AT38" s="33">
        <v>0</v>
      </c>
      <c r="AU38" s="33">
        <v>0</v>
      </c>
      <c r="AV38" s="33">
        <v>0</v>
      </c>
      <c r="AW38" s="33">
        <v>0</v>
      </c>
      <c r="AX38" s="33">
        <v>0</v>
      </c>
      <c r="AY38" s="33">
        <v>0</v>
      </c>
      <c r="AZ38" s="33">
        <v>0</v>
      </c>
      <c r="BA38" s="31">
        <f t="shared" si="39"/>
        <v>0</v>
      </c>
      <c r="BB38" s="31">
        <f t="shared" si="40"/>
        <v>0</v>
      </c>
      <c r="BC38" s="31">
        <f t="shared" si="41"/>
        <v>0</v>
      </c>
      <c r="BD38" s="31">
        <f t="shared" si="42"/>
        <v>0</v>
      </c>
      <c r="BE38" s="31">
        <f t="shared" si="43"/>
        <v>0</v>
      </c>
      <c r="BF38" s="31">
        <f t="shared" si="44"/>
        <v>0</v>
      </c>
      <c r="BG38" s="31">
        <f t="shared" si="45"/>
        <v>0</v>
      </c>
      <c r="BH38" s="31">
        <f t="shared" si="46"/>
        <v>0</v>
      </c>
      <c r="BI38" s="31">
        <f t="shared" si="47"/>
        <v>0</v>
      </c>
      <c r="BJ38" s="31">
        <f t="shared" si="48"/>
        <v>0</v>
      </c>
      <c r="BK38" s="31">
        <f t="shared" si="49"/>
        <v>0</v>
      </c>
      <c r="BL38" s="31">
        <f t="shared" si="50"/>
        <v>0</v>
      </c>
      <c r="BM38" s="6">
        <v>0.12</v>
      </c>
      <c r="BN38" s="6">
        <v>0.12</v>
      </c>
      <c r="BO38" s="6">
        <v>0.12</v>
      </c>
      <c r="BP38" s="6">
        <v>0.12</v>
      </c>
      <c r="BQ38" s="6">
        <v>0.12</v>
      </c>
      <c r="BR38" s="6">
        <v>0.12</v>
      </c>
      <c r="BS38" s="6">
        <v>0.12</v>
      </c>
      <c r="BT38" s="6">
        <v>0.12</v>
      </c>
      <c r="BU38" s="6">
        <v>0.12</v>
      </c>
      <c r="BV38" s="6">
        <v>0.12</v>
      </c>
      <c r="BW38" s="6">
        <v>0.12</v>
      </c>
      <c r="BX38" s="6">
        <v>0.12</v>
      </c>
      <c r="BY38" s="31">
        <v>0</v>
      </c>
      <c r="BZ38" s="31">
        <v>0</v>
      </c>
      <c r="CA38" s="31">
        <v>0</v>
      </c>
      <c r="CB38" s="31">
        <v>0</v>
      </c>
      <c r="CC38" s="31">
        <v>0</v>
      </c>
      <c r="CD38" s="31">
        <v>0</v>
      </c>
      <c r="CE38" s="31">
        <v>0</v>
      </c>
      <c r="CF38" s="31">
        <v>0</v>
      </c>
      <c r="CG38" s="31">
        <v>0</v>
      </c>
      <c r="CH38" s="31">
        <v>0</v>
      </c>
      <c r="CI38" s="31">
        <v>0</v>
      </c>
      <c r="CJ38" s="31">
        <v>0</v>
      </c>
      <c r="CK38" s="32">
        <f t="shared" si="51"/>
        <v>0</v>
      </c>
      <c r="CL38" s="32">
        <f t="shared" si="52"/>
        <v>0</v>
      </c>
      <c r="CM38" s="32">
        <f t="shared" si="53"/>
        <v>0</v>
      </c>
      <c r="CN38" s="32">
        <f t="shared" si="54"/>
        <v>0</v>
      </c>
      <c r="CO38" s="32">
        <f t="shared" si="55"/>
        <v>0</v>
      </c>
      <c r="CP38" s="32">
        <f t="shared" si="56"/>
        <v>0</v>
      </c>
      <c r="CQ38" s="32">
        <f t="shared" si="57"/>
        <v>0</v>
      </c>
      <c r="CR38" s="32">
        <f t="shared" si="58"/>
        <v>0</v>
      </c>
      <c r="CS38" s="32">
        <f t="shared" si="59"/>
        <v>0</v>
      </c>
      <c r="CT38" s="32">
        <f t="shared" si="60"/>
        <v>0</v>
      </c>
      <c r="CU38" s="32">
        <f t="shared" si="61"/>
        <v>0</v>
      </c>
      <c r="CV38" s="32">
        <f t="shared" si="62"/>
        <v>0</v>
      </c>
      <c r="CW38" s="31">
        <f t="shared" si="183"/>
        <v>0</v>
      </c>
      <c r="CX38" s="31">
        <f t="shared" si="184"/>
        <v>0</v>
      </c>
      <c r="CY38" s="31">
        <f t="shared" si="185"/>
        <v>0</v>
      </c>
      <c r="CZ38" s="31">
        <f t="shared" si="186"/>
        <v>0</v>
      </c>
      <c r="DA38" s="31">
        <f t="shared" si="187"/>
        <v>0</v>
      </c>
      <c r="DB38" s="31">
        <f t="shared" si="188"/>
        <v>0</v>
      </c>
      <c r="DC38" s="31">
        <f t="shared" si="189"/>
        <v>0</v>
      </c>
      <c r="DD38" s="31">
        <f t="shared" si="190"/>
        <v>0</v>
      </c>
      <c r="DE38" s="31">
        <f t="shared" si="191"/>
        <v>0</v>
      </c>
      <c r="DF38" s="31">
        <f t="shared" si="192"/>
        <v>0</v>
      </c>
      <c r="DG38" s="31">
        <f t="shared" si="193"/>
        <v>0</v>
      </c>
      <c r="DH38" s="31">
        <f t="shared" si="194"/>
        <v>0</v>
      </c>
      <c r="DI38" s="32">
        <f t="shared" si="63"/>
        <v>0</v>
      </c>
      <c r="DJ38" s="32">
        <f t="shared" si="64"/>
        <v>0</v>
      </c>
      <c r="DK38" s="32">
        <f t="shared" si="65"/>
        <v>0</v>
      </c>
      <c r="DL38" s="32">
        <f t="shared" si="66"/>
        <v>0</v>
      </c>
      <c r="DM38" s="32">
        <f t="shared" si="67"/>
        <v>0</v>
      </c>
      <c r="DN38" s="32">
        <f t="shared" si="68"/>
        <v>0</v>
      </c>
      <c r="DO38" s="32">
        <f t="shared" si="69"/>
        <v>0</v>
      </c>
      <c r="DP38" s="32">
        <f t="shared" si="70"/>
        <v>0</v>
      </c>
      <c r="DQ38" s="32">
        <f t="shared" si="71"/>
        <v>0</v>
      </c>
      <c r="DR38" s="32">
        <f t="shared" si="72"/>
        <v>0</v>
      </c>
      <c r="DS38" s="32">
        <f t="shared" si="73"/>
        <v>0</v>
      </c>
      <c r="DT38" s="32">
        <f t="shared" si="74"/>
        <v>0</v>
      </c>
      <c r="DU38" s="31">
        <f t="shared" si="75"/>
        <v>0</v>
      </c>
      <c r="DV38" s="31">
        <f t="shared" si="76"/>
        <v>0</v>
      </c>
      <c r="DW38" s="31">
        <f t="shared" si="77"/>
        <v>0</v>
      </c>
      <c r="DX38" s="31">
        <f t="shared" si="78"/>
        <v>0</v>
      </c>
      <c r="DY38" s="31">
        <f t="shared" si="79"/>
        <v>0</v>
      </c>
      <c r="DZ38" s="31">
        <f t="shared" si="80"/>
        <v>0</v>
      </c>
      <c r="EA38" s="31">
        <f t="shared" si="81"/>
        <v>0</v>
      </c>
      <c r="EB38" s="31">
        <f t="shared" si="82"/>
        <v>0</v>
      </c>
      <c r="EC38" s="31">
        <f t="shared" si="83"/>
        <v>0</v>
      </c>
      <c r="ED38" s="31">
        <f t="shared" si="84"/>
        <v>0</v>
      </c>
      <c r="EE38" s="31">
        <f t="shared" si="85"/>
        <v>0</v>
      </c>
      <c r="EF38" s="31">
        <f t="shared" si="86"/>
        <v>0</v>
      </c>
      <c r="EG38" s="32">
        <f t="shared" si="87"/>
        <v>0</v>
      </c>
      <c r="EH38" s="32">
        <f t="shared" si="88"/>
        <v>0</v>
      </c>
      <c r="EI38" s="32">
        <f t="shared" si="89"/>
        <v>0</v>
      </c>
      <c r="EJ38" s="32">
        <f t="shared" si="90"/>
        <v>0</v>
      </c>
      <c r="EK38" s="32">
        <f t="shared" si="91"/>
        <v>0</v>
      </c>
      <c r="EL38" s="32">
        <f t="shared" si="92"/>
        <v>0</v>
      </c>
      <c r="EM38" s="32">
        <f t="shared" si="93"/>
        <v>0</v>
      </c>
      <c r="EN38" s="32">
        <f t="shared" si="94"/>
        <v>0</v>
      </c>
      <c r="EO38" s="32">
        <f t="shared" si="95"/>
        <v>0</v>
      </c>
      <c r="EP38" s="32">
        <f t="shared" si="96"/>
        <v>0</v>
      </c>
      <c r="EQ38" s="32">
        <f t="shared" si="97"/>
        <v>0</v>
      </c>
      <c r="ER38" s="32">
        <f t="shared" si="98"/>
        <v>0</v>
      </c>
    </row>
    <row r="39" spans="1:148">
      <c r="A39" t="s">
        <v>509</v>
      </c>
      <c r="B39" s="1" t="s">
        <v>160</v>
      </c>
      <c r="C39" t="s">
        <v>160</v>
      </c>
      <c r="D39" t="s">
        <v>477</v>
      </c>
      <c r="E39" s="51">
        <v>7154.8831</v>
      </c>
      <c r="F39" s="51">
        <v>3881.5160000000001</v>
      </c>
      <c r="G39" s="51">
        <v>5019.9126999999999</v>
      </c>
      <c r="H39" s="51">
        <v>3663.5264999999999</v>
      </c>
      <c r="I39" s="51">
        <v>3983.9874</v>
      </c>
      <c r="J39" s="51">
        <v>2474.3445999999999</v>
      </c>
      <c r="K39" s="51">
        <v>1385.0174999999999</v>
      </c>
      <c r="L39" s="51">
        <v>2231.0205999999998</v>
      </c>
      <c r="M39" s="51">
        <v>3372.8665999999998</v>
      </c>
      <c r="N39" s="51">
        <v>3767.6372999999999</v>
      </c>
      <c r="O39" s="51">
        <v>8909.1365999999998</v>
      </c>
      <c r="P39" s="51">
        <v>4083.5765999999999</v>
      </c>
      <c r="Q39" s="32">
        <v>469955.11</v>
      </c>
      <c r="R39" s="32">
        <v>172560.26</v>
      </c>
      <c r="S39" s="32">
        <v>226274.72</v>
      </c>
      <c r="T39" s="32">
        <v>101815.79</v>
      </c>
      <c r="U39" s="32">
        <v>137200.6</v>
      </c>
      <c r="V39" s="32">
        <v>75431.31</v>
      </c>
      <c r="W39" s="32">
        <v>62849.120000000003</v>
      </c>
      <c r="X39" s="32">
        <v>88930.82</v>
      </c>
      <c r="Y39" s="32">
        <v>260445.23</v>
      </c>
      <c r="Z39" s="32">
        <v>116357.59</v>
      </c>
      <c r="AA39" s="32">
        <v>435319.18</v>
      </c>
      <c r="AB39" s="32">
        <v>165117.09</v>
      </c>
      <c r="AC39" s="2">
        <v>3.52</v>
      </c>
      <c r="AD39" s="2">
        <v>3.52</v>
      </c>
      <c r="AE39" s="2">
        <v>3.52</v>
      </c>
      <c r="AF39" s="2">
        <v>3.52</v>
      </c>
      <c r="AG39" s="2">
        <v>3.52</v>
      </c>
      <c r="AH39" s="2">
        <v>3.52</v>
      </c>
      <c r="AI39" s="2">
        <v>3.52</v>
      </c>
      <c r="AJ39" s="2">
        <v>3.52</v>
      </c>
      <c r="AK39" s="2">
        <v>3.83</v>
      </c>
      <c r="AL39" s="2">
        <v>3.83</v>
      </c>
      <c r="AM39" s="2">
        <v>3.83</v>
      </c>
      <c r="AN39" s="2">
        <v>3.83</v>
      </c>
      <c r="AO39" s="33">
        <v>16542.419999999998</v>
      </c>
      <c r="AP39" s="33">
        <v>6074.12</v>
      </c>
      <c r="AQ39" s="33">
        <v>7964.87</v>
      </c>
      <c r="AR39" s="33">
        <v>3583.92</v>
      </c>
      <c r="AS39" s="33">
        <v>4829.46</v>
      </c>
      <c r="AT39" s="33">
        <v>2655.18</v>
      </c>
      <c r="AU39" s="33">
        <v>2212.29</v>
      </c>
      <c r="AV39" s="33">
        <v>3130.36</v>
      </c>
      <c r="AW39" s="33">
        <v>9975.0499999999993</v>
      </c>
      <c r="AX39" s="33">
        <v>4456.5</v>
      </c>
      <c r="AY39" s="33">
        <v>16672.72</v>
      </c>
      <c r="AZ39" s="33">
        <v>6323.98</v>
      </c>
      <c r="BA39" s="31">
        <f t="shared" si="39"/>
        <v>-140.99</v>
      </c>
      <c r="BB39" s="31">
        <f t="shared" si="40"/>
        <v>-51.77</v>
      </c>
      <c r="BC39" s="31">
        <f t="shared" si="41"/>
        <v>-67.88</v>
      </c>
      <c r="BD39" s="31">
        <f t="shared" si="42"/>
        <v>-40.729999999999997</v>
      </c>
      <c r="BE39" s="31">
        <f t="shared" si="43"/>
        <v>-54.88</v>
      </c>
      <c r="BF39" s="31">
        <f t="shared" si="44"/>
        <v>-30.17</v>
      </c>
      <c r="BG39" s="31">
        <f t="shared" si="45"/>
        <v>0</v>
      </c>
      <c r="BH39" s="31">
        <f t="shared" si="46"/>
        <v>0</v>
      </c>
      <c r="BI39" s="31">
        <f t="shared" si="47"/>
        <v>0</v>
      </c>
      <c r="BJ39" s="31">
        <f t="shared" si="48"/>
        <v>-139.63</v>
      </c>
      <c r="BK39" s="31">
        <f t="shared" si="49"/>
        <v>-522.38</v>
      </c>
      <c r="BL39" s="31">
        <f t="shared" si="50"/>
        <v>-198.14</v>
      </c>
      <c r="BM39" s="6">
        <v>0.11119999999999999</v>
      </c>
      <c r="BN39" s="6">
        <v>0.11119999999999999</v>
      </c>
      <c r="BO39" s="6">
        <v>0.11119999999999999</v>
      </c>
      <c r="BP39" s="6">
        <v>0.11119999999999999</v>
      </c>
      <c r="BQ39" s="6">
        <v>0.11119999999999999</v>
      </c>
      <c r="BR39" s="6">
        <v>0.11119999999999999</v>
      </c>
      <c r="BS39" s="6">
        <v>0.11119999999999999</v>
      </c>
      <c r="BT39" s="6">
        <v>0.11119999999999999</v>
      </c>
      <c r="BU39" s="6">
        <v>0.11119999999999999</v>
      </c>
      <c r="BV39" s="6">
        <v>0.11119999999999999</v>
      </c>
      <c r="BW39" s="6">
        <v>0.11119999999999999</v>
      </c>
      <c r="BX39" s="6">
        <v>0.11119999999999999</v>
      </c>
      <c r="BY39" s="31">
        <v>52259.01</v>
      </c>
      <c r="BZ39" s="31">
        <v>19188.7</v>
      </c>
      <c r="CA39" s="31">
        <v>25161.75</v>
      </c>
      <c r="CB39" s="31">
        <v>11321.92</v>
      </c>
      <c r="CC39" s="31">
        <v>15256.71</v>
      </c>
      <c r="CD39" s="31">
        <v>8387.9599999999991</v>
      </c>
      <c r="CE39" s="31">
        <v>6988.82</v>
      </c>
      <c r="CF39" s="31">
        <v>9889.11</v>
      </c>
      <c r="CG39" s="31">
        <v>28961.51</v>
      </c>
      <c r="CH39" s="31">
        <v>12938.96</v>
      </c>
      <c r="CI39" s="31">
        <v>48407.49</v>
      </c>
      <c r="CJ39" s="31">
        <v>18361.02</v>
      </c>
      <c r="CK39" s="32">
        <f t="shared" si="51"/>
        <v>1127.8900000000001</v>
      </c>
      <c r="CL39" s="32">
        <f t="shared" si="52"/>
        <v>414.14</v>
      </c>
      <c r="CM39" s="32">
        <f t="shared" si="53"/>
        <v>543.05999999999995</v>
      </c>
      <c r="CN39" s="32">
        <f t="shared" si="54"/>
        <v>244.36</v>
      </c>
      <c r="CO39" s="32">
        <f t="shared" si="55"/>
        <v>329.28</v>
      </c>
      <c r="CP39" s="32">
        <f t="shared" si="56"/>
        <v>181.04</v>
      </c>
      <c r="CQ39" s="32">
        <f t="shared" si="57"/>
        <v>150.84</v>
      </c>
      <c r="CR39" s="32">
        <f t="shared" si="58"/>
        <v>213.43</v>
      </c>
      <c r="CS39" s="32">
        <f t="shared" si="59"/>
        <v>625.07000000000005</v>
      </c>
      <c r="CT39" s="32">
        <f t="shared" si="60"/>
        <v>279.26</v>
      </c>
      <c r="CU39" s="32">
        <f t="shared" si="61"/>
        <v>1044.77</v>
      </c>
      <c r="CV39" s="32">
        <f t="shared" si="62"/>
        <v>396.28</v>
      </c>
      <c r="CW39" s="31">
        <f t="shared" si="183"/>
        <v>36985.47</v>
      </c>
      <c r="CX39" s="31">
        <f t="shared" si="184"/>
        <v>13580.490000000002</v>
      </c>
      <c r="CY39" s="31">
        <f t="shared" si="185"/>
        <v>17807.820000000003</v>
      </c>
      <c r="CZ39" s="31">
        <f t="shared" si="186"/>
        <v>8023.09</v>
      </c>
      <c r="DA39" s="31">
        <f t="shared" si="187"/>
        <v>10811.409999999998</v>
      </c>
      <c r="DB39" s="31">
        <f t="shared" si="188"/>
        <v>5943.99</v>
      </c>
      <c r="DC39" s="31">
        <f t="shared" si="189"/>
        <v>4927.37</v>
      </c>
      <c r="DD39" s="31">
        <f t="shared" si="190"/>
        <v>6972.18</v>
      </c>
      <c r="DE39" s="31">
        <f t="shared" si="191"/>
        <v>19611.53</v>
      </c>
      <c r="DF39" s="31">
        <f t="shared" si="192"/>
        <v>8901.3499999999985</v>
      </c>
      <c r="DG39" s="31">
        <f t="shared" si="193"/>
        <v>33301.919999999991</v>
      </c>
      <c r="DH39" s="31">
        <f t="shared" si="194"/>
        <v>12631.46</v>
      </c>
      <c r="DI39" s="32">
        <f t="shared" si="63"/>
        <v>1849.27</v>
      </c>
      <c r="DJ39" s="32">
        <f t="shared" si="64"/>
        <v>679.02</v>
      </c>
      <c r="DK39" s="32">
        <f t="shared" si="65"/>
        <v>890.39</v>
      </c>
      <c r="DL39" s="32">
        <f t="shared" si="66"/>
        <v>401.15</v>
      </c>
      <c r="DM39" s="32">
        <f t="shared" si="67"/>
        <v>540.57000000000005</v>
      </c>
      <c r="DN39" s="32">
        <f t="shared" si="68"/>
        <v>297.2</v>
      </c>
      <c r="DO39" s="32">
        <f t="shared" si="69"/>
        <v>246.37</v>
      </c>
      <c r="DP39" s="32">
        <f t="shared" si="70"/>
        <v>348.61</v>
      </c>
      <c r="DQ39" s="32">
        <f t="shared" si="71"/>
        <v>980.58</v>
      </c>
      <c r="DR39" s="32">
        <f t="shared" si="72"/>
        <v>445.07</v>
      </c>
      <c r="DS39" s="32">
        <f t="shared" si="73"/>
        <v>1665.1</v>
      </c>
      <c r="DT39" s="32">
        <f t="shared" si="74"/>
        <v>631.57000000000005</v>
      </c>
      <c r="DU39" s="31">
        <f t="shared" si="75"/>
        <v>11915.62</v>
      </c>
      <c r="DV39" s="31">
        <f t="shared" si="76"/>
        <v>4343.51</v>
      </c>
      <c r="DW39" s="31">
        <f t="shared" si="77"/>
        <v>5657.99</v>
      </c>
      <c r="DX39" s="31">
        <f t="shared" si="78"/>
        <v>2533.8000000000002</v>
      </c>
      <c r="DY39" s="31">
        <f t="shared" si="79"/>
        <v>3396.62</v>
      </c>
      <c r="DZ39" s="31">
        <f t="shared" si="80"/>
        <v>1857.33</v>
      </c>
      <c r="EA39" s="31">
        <f t="shared" si="81"/>
        <v>1531.56</v>
      </c>
      <c r="EB39" s="31">
        <f t="shared" si="82"/>
        <v>2155.3000000000002</v>
      </c>
      <c r="EC39" s="31">
        <f t="shared" si="83"/>
        <v>6029.18</v>
      </c>
      <c r="ED39" s="31">
        <f t="shared" si="84"/>
        <v>2721.91</v>
      </c>
      <c r="EE39" s="31">
        <f t="shared" si="85"/>
        <v>10126.709999999999</v>
      </c>
      <c r="EF39" s="31">
        <f t="shared" si="86"/>
        <v>3820.31</v>
      </c>
      <c r="EG39" s="32">
        <f t="shared" si="87"/>
        <v>50750.36</v>
      </c>
      <c r="EH39" s="32">
        <f t="shared" si="88"/>
        <v>18603.020000000004</v>
      </c>
      <c r="EI39" s="32">
        <f t="shared" si="89"/>
        <v>24356.200000000004</v>
      </c>
      <c r="EJ39" s="32">
        <f t="shared" si="90"/>
        <v>10958.04</v>
      </c>
      <c r="EK39" s="32">
        <f t="shared" si="91"/>
        <v>14748.599999999999</v>
      </c>
      <c r="EL39" s="32">
        <f t="shared" si="92"/>
        <v>8098.5199999999995</v>
      </c>
      <c r="EM39" s="32">
        <f t="shared" si="93"/>
        <v>6705.2999999999993</v>
      </c>
      <c r="EN39" s="32">
        <f t="shared" si="94"/>
        <v>9476.09</v>
      </c>
      <c r="EO39" s="32">
        <f t="shared" si="95"/>
        <v>26621.29</v>
      </c>
      <c r="EP39" s="32">
        <f t="shared" si="96"/>
        <v>12068.329999999998</v>
      </c>
      <c r="EQ39" s="32">
        <f t="shared" si="97"/>
        <v>45093.729999999989</v>
      </c>
      <c r="ER39" s="32">
        <f t="shared" si="98"/>
        <v>17083.34</v>
      </c>
    </row>
    <row r="40" spans="1:148">
      <c r="A40" t="s">
        <v>442</v>
      </c>
      <c r="B40" s="1" t="s">
        <v>69</v>
      </c>
      <c r="C40" t="s">
        <v>69</v>
      </c>
      <c r="D40" t="s">
        <v>216</v>
      </c>
      <c r="K40" s="51">
        <v>0</v>
      </c>
      <c r="L40" s="51">
        <v>0</v>
      </c>
      <c r="M40" s="51">
        <v>0</v>
      </c>
      <c r="N40" s="51">
        <v>0</v>
      </c>
      <c r="O40" s="51">
        <v>2649.5952232</v>
      </c>
      <c r="P40" s="51">
        <v>5881.2226724000002</v>
      </c>
      <c r="Q40" s="32"/>
      <c r="R40" s="32"/>
      <c r="S40" s="32"/>
      <c r="T40" s="32"/>
      <c r="U40" s="32"/>
      <c r="V40" s="32"/>
      <c r="W40" s="32">
        <v>0</v>
      </c>
      <c r="X40" s="32">
        <v>0</v>
      </c>
      <c r="Y40" s="32">
        <v>0</v>
      </c>
      <c r="Z40" s="32">
        <v>0</v>
      </c>
      <c r="AA40" s="32">
        <v>158185.43</v>
      </c>
      <c r="AB40" s="32">
        <v>542770.94999999995</v>
      </c>
      <c r="AI40" s="2">
        <v>0.79</v>
      </c>
      <c r="AJ40" s="2">
        <v>0.79</v>
      </c>
      <c r="AK40" s="2">
        <v>0.79</v>
      </c>
      <c r="AL40" s="2">
        <v>0.79</v>
      </c>
      <c r="AM40" s="2">
        <v>0.79</v>
      </c>
      <c r="AN40" s="2">
        <v>0.79</v>
      </c>
      <c r="AO40" s="33"/>
      <c r="AP40" s="33"/>
      <c r="AQ40" s="33"/>
      <c r="AR40" s="33"/>
      <c r="AS40" s="33"/>
      <c r="AT40" s="33"/>
      <c r="AU40" s="33">
        <v>0</v>
      </c>
      <c r="AV40" s="33">
        <v>0</v>
      </c>
      <c r="AW40" s="33">
        <v>0</v>
      </c>
      <c r="AX40" s="33">
        <v>0</v>
      </c>
      <c r="AY40" s="33">
        <v>1249.6600000000001</v>
      </c>
      <c r="AZ40" s="33">
        <v>4287.8900000000003</v>
      </c>
      <c r="BA40" s="31">
        <f t="shared" si="39"/>
        <v>0</v>
      </c>
      <c r="BB40" s="31">
        <f t="shared" si="40"/>
        <v>0</v>
      </c>
      <c r="BC40" s="31">
        <f t="shared" si="41"/>
        <v>0</v>
      </c>
      <c r="BD40" s="31">
        <f t="shared" si="42"/>
        <v>0</v>
      </c>
      <c r="BE40" s="31">
        <f t="shared" si="43"/>
        <v>0</v>
      </c>
      <c r="BF40" s="31">
        <f t="shared" si="44"/>
        <v>0</v>
      </c>
      <c r="BG40" s="31">
        <f t="shared" si="45"/>
        <v>0</v>
      </c>
      <c r="BH40" s="31">
        <f t="shared" si="46"/>
        <v>0</v>
      </c>
      <c r="BI40" s="31">
        <f t="shared" si="47"/>
        <v>0</v>
      </c>
      <c r="BJ40" s="31">
        <f t="shared" si="48"/>
        <v>0</v>
      </c>
      <c r="BK40" s="31">
        <f t="shared" si="49"/>
        <v>-189.82</v>
      </c>
      <c r="BL40" s="31">
        <f t="shared" si="50"/>
        <v>-651.33000000000004</v>
      </c>
      <c r="BM40" s="6">
        <v>-1.2800000000000001E-2</v>
      </c>
      <c r="BN40" s="6">
        <v>-1.2800000000000001E-2</v>
      </c>
      <c r="BO40" s="6">
        <v>-1.2800000000000001E-2</v>
      </c>
      <c r="BP40" s="6">
        <v>-1.2800000000000001E-2</v>
      </c>
      <c r="BQ40" s="6">
        <v>-1.2800000000000001E-2</v>
      </c>
      <c r="BR40" s="6">
        <v>-1.2800000000000001E-2</v>
      </c>
      <c r="BS40" s="6">
        <v>-1.2800000000000001E-2</v>
      </c>
      <c r="BT40" s="6">
        <v>-1.2800000000000001E-2</v>
      </c>
      <c r="BU40" s="6">
        <v>-1.2800000000000001E-2</v>
      </c>
      <c r="BV40" s="6">
        <v>-1.2800000000000001E-2</v>
      </c>
      <c r="BW40" s="6">
        <v>-1.2800000000000001E-2</v>
      </c>
      <c r="BX40" s="6">
        <v>-1.2800000000000001E-2</v>
      </c>
      <c r="BY40" s="31">
        <v>0</v>
      </c>
      <c r="BZ40" s="31">
        <v>0</v>
      </c>
      <c r="CA40" s="31">
        <v>0</v>
      </c>
      <c r="CB40" s="31">
        <v>0</v>
      </c>
      <c r="CC40" s="31">
        <v>0</v>
      </c>
      <c r="CD40" s="31">
        <v>0</v>
      </c>
      <c r="CE40" s="31">
        <v>0</v>
      </c>
      <c r="CF40" s="31">
        <v>0</v>
      </c>
      <c r="CG40" s="31">
        <v>0</v>
      </c>
      <c r="CH40" s="31">
        <v>0</v>
      </c>
      <c r="CI40" s="31">
        <v>-2024.77</v>
      </c>
      <c r="CJ40" s="31">
        <v>-6947.47</v>
      </c>
      <c r="CK40" s="32">
        <f t="shared" si="51"/>
        <v>0</v>
      </c>
      <c r="CL40" s="32">
        <f t="shared" si="52"/>
        <v>0</v>
      </c>
      <c r="CM40" s="32">
        <f t="shared" si="53"/>
        <v>0</v>
      </c>
      <c r="CN40" s="32">
        <f t="shared" si="54"/>
        <v>0</v>
      </c>
      <c r="CO40" s="32">
        <f t="shared" si="55"/>
        <v>0</v>
      </c>
      <c r="CP40" s="32">
        <f t="shared" si="56"/>
        <v>0</v>
      </c>
      <c r="CQ40" s="32">
        <f t="shared" si="57"/>
        <v>0</v>
      </c>
      <c r="CR40" s="32">
        <f t="shared" si="58"/>
        <v>0</v>
      </c>
      <c r="CS40" s="32">
        <f t="shared" si="59"/>
        <v>0</v>
      </c>
      <c r="CT40" s="32">
        <f t="shared" si="60"/>
        <v>0</v>
      </c>
      <c r="CU40" s="32">
        <f t="shared" si="61"/>
        <v>379.65</v>
      </c>
      <c r="CV40" s="32">
        <f t="shared" si="62"/>
        <v>1302.6500000000001</v>
      </c>
      <c r="CW40" s="31">
        <f t="shared" si="183"/>
        <v>0</v>
      </c>
      <c r="CX40" s="31">
        <f t="shared" si="184"/>
        <v>0</v>
      </c>
      <c r="CY40" s="31">
        <f t="shared" si="185"/>
        <v>0</v>
      </c>
      <c r="CZ40" s="31">
        <f t="shared" si="186"/>
        <v>0</v>
      </c>
      <c r="DA40" s="31">
        <f t="shared" si="187"/>
        <v>0</v>
      </c>
      <c r="DB40" s="31">
        <f t="shared" si="188"/>
        <v>0</v>
      </c>
      <c r="DC40" s="31">
        <f t="shared" si="189"/>
        <v>0</v>
      </c>
      <c r="DD40" s="31">
        <f t="shared" si="190"/>
        <v>0</v>
      </c>
      <c r="DE40" s="31">
        <f t="shared" si="191"/>
        <v>0</v>
      </c>
      <c r="DF40" s="31">
        <f t="shared" si="192"/>
        <v>0</v>
      </c>
      <c r="DG40" s="31">
        <f t="shared" si="193"/>
        <v>-2704.9599999999996</v>
      </c>
      <c r="DH40" s="31">
        <f t="shared" si="194"/>
        <v>-9281.3799999999992</v>
      </c>
      <c r="DI40" s="32">
        <f t="shared" si="63"/>
        <v>0</v>
      </c>
      <c r="DJ40" s="32">
        <f t="shared" si="64"/>
        <v>0</v>
      </c>
      <c r="DK40" s="32">
        <f t="shared" si="65"/>
        <v>0</v>
      </c>
      <c r="DL40" s="32">
        <f t="shared" si="66"/>
        <v>0</v>
      </c>
      <c r="DM40" s="32">
        <f t="shared" si="67"/>
        <v>0</v>
      </c>
      <c r="DN40" s="32">
        <f t="shared" si="68"/>
        <v>0</v>
      </c>
      <c r="DO40" s="32">
        <f t="shared" si="69"/>
        <v>0</v>
      </c>
      <c r="DP40" s="32">
        <f t="shared" si="70"/>
        <v>0</v>
      </c>
      <c r="DQ40" s="32">
        <f t="shared" si="71"/>
        <v>0</v>
      </c>
      <c r="DR40" s="32">
        <f t="shared" si="72"/>
        <v>0</v>
      </c>
      <c r="DS40" s="32">
        <f t="shared" si="73"/>
        <v>-135.25</v>
      </c>
      <c r="DT40" s="32">
        <f t="shared" si="74"/>
        <v>-464.07</v>
      </c>
      <c r="DU40" s="31">
        <f t="shared" si="75"/>
        <v>0</v>
      </c>
      <c r="DV40" s="31">
        <f t="shared" si="76"/>
        <v>0</v>
      </c>
      <c r="DW40" s="31">
        <f t="shared" si="77"/>
        <v>0</v>
      </c>
      <c r="DX40" s="31">
        <f t="shared" si="78"/>
        <v>0</v>
      </c>
      <c r="DY40" s="31">
        <f t="shared" si="79"/>
        <v>0</v>
      </c>
      <c r="DZ40" s="31">
        <f t="shared" si="80"/>
        <v>0</v>
      </c>
      <c r="EA40" s="31">
        <f t="shared" si="81"/>
        <v>0</v>
      </c>
      <c r="EB40" s="31">
        <f t="shared" si="82"/>
        <v>0</v>
      </c>
      <c r="EC40" s="31">
        <f t="shared" si="83"/>
        <v>0</v>
      </c>
      <c r="ED40" s="31">
        <f t="shared" si="84"/>
        <v>0</v>
      </c>
      <c r="EE40" s="31">
        <f t="shared" si="85"/>
        <v>-822.55</v>
      </c>
      <c r="EF40" s="31">
        <f t="shared" si="86"/>
        <v>-2807.1</v>
      </c>
      <c r="EG40" s="32">
        <f t="shared" si="87"/>
        <v>0</v>
      </c>
      <c r="EH40" s="32">
        <f t="shared" si="88"/>
        <v>0</v>
      </c>
      <c r="EI40" s="32">
        <f t="shared" si="89"/>
        <v>0</v>
      </c>
      <c r="EJ40" s="32">
        <f t="shared" si="90"/>
        <v>0</v>
      </c>
      <c r="EK40" s="32">
        <f t="shared" si="91"/>
        <v>0</v>
      </c>
      <c r="EL40" s="32">
        <f t="shared" si="92"/>
        <v>0</v>
      </c>
      <c r="EM40" s="32">
        <f t="shared" si="93"/>
        <v>0</v>
      </c>
      <c r="EN40" s="32">
        <f t="shared" si="94"/>
        <v>0</v>
      </c>
      <c r="EO40" s="32">
        <f t="shared" si="95"/>
        <v>0</v>
      </c>
      <c r="EP40" s="32">
        <f t="shared" si="96"/>
        <v>0</v>
      </c>
      <c r="EQ40" s="32">
        <f t="shared" si="97"/>
        <v>-3662.7599999999993</v>
      </c>
      <c r="ER40" s="32">
        <f t="shared" si="98"/>
        <v>-12552.55</v>
      </c>
    </row>
    <row r="41" spans="1:148">
      <c r="A41" t="s">
        <v>442</v>
      </c>
      <c r="B41" s="1" t="s">
        <v>70</v>
      </c>
      <c r="C41" t="s">
        <v>70</v>
      </c>
      <c r="D41" t="s">
        <v>217</v>
      </c>
      <c r="K41" s="51">
        <v>0</v>
      </c>
      <c r="L41" s="51">
        <v>0</v>
      </c>
      <c r="M41" s="51">
        <v>0</v>
      </c>
      <c r="N41" s="51">
        <v>0</v>
      </c>
      <c r="O41" s="51">
        <v>2517.6615169000002</v>
      </c>
      <c r="P41" s="51">
        <v>4769.9951656000003</v>
      </c>
      <c r="Q41" s="32"/>
      <c r="R41" s="32"/>
      <c r="S41" s="32"/>
      <c r="T41" s="32"/>
      <c r="U41" s="32"/>
      <c r="V41" s="32"/>
      <c r="W41" s="32">
        <v>0</v>
      </c>
      <c r="X41" s="32">
        <v>0</v>
      </c>
      <c r="Y41" s="32">
        <v>0</v>
      </c>
      <c r="Z41" s="32">
        <v>0</v>
      </c>
      <c r="AA41" s="32">
        <v>170816.39</v>
      </c>
      <c r="AB41" s="32">
        <v>448626.35</v>
      </c>
      <c r="AI41" s="2">
        <v>0.79</v>
      </c>
      <c r="AJ41" s="2">
        <v>0.79</v>
      </c>
      <c r="AK41" s="2">
        <v>0.79</v>
      </c>
      <c r="AL41" s="2">
        <v>0.79</v>
      </c>
      <c r="AM41" s="2">
        <v>0.79</v>
      </c>
      <c r="AN41" s="2">
        <v>0.79</v>
      </c>
      <c r="AO41" s="33"/>
      <c r="AP41" s="33"/>
      <c r="AQ41" s="33"/>
      <c r="AR41" s="33"/>
      <c r="AS41" s="33"/>
      <c r="AT41" s="33"/>
      <c r="AU41" s="33">
        <v>0</v>
      </c>
      <c r="AV41" s="33">
        <v>0</v>
      </c>
      <c r="AW41" s="33">
        <v>0</v>
      </c>
      <c r="AX41" s="33">
        <v>0</v>
      </c>
      <c r="AY41" s="33">
        <v>1349.45</v>
      </c>
      <c r="AZ41" s="33">
        <v>3544.15</v>
      </c>
      <c r="BA41" s="31">
        <f t="shared" si="39"/>
        <v>0</v>
      </c>
      <c r="BB41" s="31">
        <f t="shared" si="40"/>
        <v>0</v>
      </c>
      <c r="BC41" s="31">
        <f t="shared" si="41"/>
        <v>0</v>
      </c>
      <c r="BD41" s="31">
        <f t="shared" si="42"/>
        <v>0</v>
      </c>
      <c r="BE41" s="31">
        <f t="shared" si="43"/>
        <v>0</v>
      </c>
      <c r="BF41" s="31">
        <f t="shared" si="44"/>
        <v>0</v>
      </c>
      <c r="BG41" s="31">
        <f t="shared" si="45"/>
        <v>0</v>
      </c>
      <c r="BH41" s="31">
        <f t="shared" si="46"/>
        <v>0</v>
      </c>
      <c r="BI41" s="31">
        <f t="shared" si="47"/>
        <v>0</v>
      </c>
      <c r="BJ41" s="31">
        <f t="shared" si="48"/>
        <v>0</v>
      </c>
      <c r="BK41" s="31">
        <f t="shared" si="49"/>
        <v>-204.98</v>
      </c>
      <c r="BL41" s="31">
        <f t="shared" si="50"/>
        <v>-538.35</v>
      </c>
      <c r="BM41" s="6">
        <v>-1.03E-2</v>
      </c>
      <c r="BN41" s="6">
        <v>-1.03E-2</v>
      </c>
      <c r="BO41" s="6">
        <v>-1.03E-2</v>
      </c>
      <c r="BP41" s="6">
        <v>-1.03E-2</v>
      </c>
      <c r="BQ41" s="6">
        <v>-1.03E-2</v>
      </c>
      <c r="BR41" s="6">
        <v>-1.03E-2</v>
      </c>
      <c r="BS41" s="6">
        <v>-1.03E-2</v>
      </c>
      <c r="BT41" s="6">
        <v>-1.03E-2</v>
      </c>
      <c r="BU41" s="6">
        <v>-1.03E-2</v>
      </c>
      <c r="BV41" s="6">
        <v>-1.03E-2</v>
      </c>
      <c r="BW41" s="6">
        <v>-1.03E-2</v>
      </c>
      <c r="BX41" s="6">
        <v>-1.03E-2</v>
      </c>
      <c r="BY41" s="31">
        <v>0</v>
      </c>
      <c r="BZ41" s="31">
        <v>0</v>
      </c>
      <c r="CA41" s="31">
        <v>0</v>
      </c>
      <c r="CB41" s="31">
        <v>0</v>
      </c>
      <c r="CC41" s="31">
        <v>0</v>
      </c>
      <c r="CD41" s="31">
        <v>0</v>
      </c>
      <c r="CE41" s="31">
        <v>0</v>
      </c>
      <c r="CF41" s="31">
        <v>0</v>
      </c>
      <c r="CG41" s="31">
        <v>0</v>
      </c>
      <c r="CH41" s="31">
        <v>0</v>
      </c>
      <c r="CI41" s="31">
        <v>-1759.41</v>
      </c>
      <c r="CJ41" s="31">
        <v>-4620.8500000000004</v>
      </c>
      <c r="CK41" s="32">
        <f t="shared" si="51"/>
        <v>0</v>
      </c>
      <c r="CL41" s="32">
        <f t="shared" si="52"/>
        <v>0</v>
      </c>
      <c r="CM41" s="32">
        <f t="shared" si="53"/>
        <v>0</v>
      </c>
      <c r="CN41" s="32">
        <f t="shared" si="54"/>
        <v>0</v>
      </c>
      <c r="CO41" s="32">
        <f t="shared" si="55"/>
        <v>0</v>
      </c>
      <c r="CP41" s="32">
        <f t="shared" si="56"/>
        <v>0</v>
      </c>
      <c r="CQ41" s="32">
        <f t="shared" si="57"/>
        <v>0</v>
      </c>
      <c r="CR41" s="32">
        <f t="shared" si="58"/>
        <v>0</v>
      </c>
      <c r="CS41" s="32">
        <f t="shared" si="59"/>
        <v>0</v>
      </c>
      <c r="CT41" s="32">
        <f t="shared" si="60"/>
        <v>0</v>
      </c>
      <c r="CU41" s="32">
        <f t="shared" si="61"/>
        <v>409.96</v>
      </c>
      <c r="CV41" s="32">
        <f t="shared" si="62"/>
        <v>1076.7</v>
      </c>
      <c r="CW41" s="31">
        <f t="shared" si="183"/>
        <v>0</v>
      </c>
      <c r="CX41" s="31">
        <f t="shared" si="184"/>
        <v>0</v>
      </c>
      <c r="CY41" s="31">
        <f t="shared" si="185"/>
        <v>0</v>
      </c>
      <c r="CZ41" s="31">
        <f t="shared" si="186"/>
        <v>0</v>
      </c>
      <c r="DA41" s="31">
        <f t="shared" si="187"/>
        <v>0</v>
      </c>
      <c r="DB41" s="31">
        <f t="shared" si="188"/>
        <v>0</v>
      </c>
      <c r="DC41" s="31">
        <f t="shared" si="189"/>
        <v>0</v>
      </c>
      <c r="DD41" s="31">
        <f t="shared" si="190"/>
        <v>0</v>
      </c>
      <c r="DE41" s="31">
        <f t="shared" si="191"/>
        <v>0</v>
      </c>
      <c r="DF41" s="31">
        <f t="shared" si="192"/>
        <v>0</v>
      </c>
      <c r="DG41" s="31">
        <f t="shared" si="193"/>
        <v>-2493.92</v>
      </c>
      <c r="DH41" s="31">
        <f t="shared" si="194"/>
        <v>-6549.9500000000007</v>
      </c>
      <c r="DI41" s="32">
        <f t="shared" si="63"/>
        <v>0</v>
      </c>
      <c r="DJ41" s="32">
        <f t="shared" si="64"/>
        <v>0</v>
      </c>
      <c r="DK41" s="32">
        <f t="shared" si="65"/>
        <v>0</v>
      </c>
      <c r="DL41" s="32">
        <f t="shared" si="66"/>
        <v>0</v>
      </c>
      <c r="DM41" s="32">
        <f t="shared" si="67"/>
        <v>0</v>
      </c>
      <c r="DN41" s="32">
        <f t="shared" si="68"/>
        <v>0</v>
      </c>
      <c r="DO41" s="32">
        <f t="shared" si="69"/>
        <v>0</v>
      </c>
      <c r="DP41" s="32">
        <f t="shared" si="70"/>
        <v>0</v>
      </c>
      <c r="DQ41" s="32">
        <f t="shared" si="71"/>
        <v>0</v>
      </c>
      <c r="DR41" s="32">
        <f t="shared" si="72"/>
        <v>0</v>
      </c>
      <c r="DS41" s="32">
        <f t="shared" si="73"/>
        <v>-124.7</v>
      </c>
      <c r="DT41" s="32">
        <f t="shared" si="74"/>
        <v>-327.5</v>
      </c>
      <c r="DU41" s="31">
        <f t="shared" si="75"/>
        <v>0</v>
      </c>
      <c r="DV41" s="31">
        <f t="shared" si="76"/>
        <v>0</v>
      </c>
      <c r="DW41" s="31">
        <f t="shared" si="77"/>
        <v>0</v>
      </c>
      <c r="DX41" s="31">
        <f t="shared" si="78"/>
        <v>0</v>
      </c>
      <c r="DY41" s="31">
        <f t="shared" si="79"/>
        <v>0</v>
      </c>
      <c r="DZ41" s="31">
        <f t="shared" si="80"/>
        <v>0</v>
      </c>
      <c r="EA41" s="31">
        <f t="shared" si="81"/>
        <v>0</v>
      </c>
      <c r="EB41" s="31">
        <f t="shared" si="82"/>
        <v>0</v>
      </c>
      <c r="EC41" s="31">
        <f t="shared" si="83"/>
        <v>0</v>
      </c>
      <c r="ED41" s="31">
        <f t="shared" si="84"/>
        <v>0</v>
      </c>
      <c r="EE41" s="31">
        <f t="shared" si="85"/>
        <v>-758.37</v>
      </c>
      <c r="EF41" s="31">
        <f t="shared" si="86"/>
        <v>-1980.99</v>
      </c>
      <c r="EG41" s="32">
        <f t="shared" si="87"/>
        <v>0</v>
      </c>
      <c r="EH41" s="32">
        <f t="shared" si="88"/>
        <v>0</v>
      </c>
      <c r="EI41" s="32">
        <f t="shared" si="89"/>
        <v>0</v>
      </c>
      <c r="EJ41" s="32">
        <f t="shared" si="90"/>
        <v>0</v>
      </c>
      <c r="EK41" s="32">
        <f t="shared" si="91"/>
        <v>0</v>
      </c>
      <c r="EL41" s="32">
        <f t="shared" si="92"/>
        <v>0</v>
      </c>
      <c r="EM41" s="32">
        <f t="shared" si="93"/>
        <v>0</v>
      </c>
      <c r="EN41" s="32">
        <f t="shared" si="94"/>
        <v>0</v>
      </c>
      <c r="EO41" s="32">
        <f t="shared" si="95"/>
        <v>0</v>
      </c>
      <c r="EP41" s="32">
        <f t="shared" si="96"/>
        <v>0</v>
      </c>
      <c r="EQ41" s="32">
        <f t="shared" si="97"/>
        <v>-3376.99</v>
      </c>
      <c r="ER41" s="32">
        <f t="shared" si="98"/>
        <v>-8858.44</v>
      </c>
    </row>
    <row r="42" spans="1:148">
      <c r="A42" t="s">
        <v>442</v>
      </c>
      <c r="B42" s="1" t="s">
        <v>71</v>
      </c>
      <c r="C42" t="s">
        <v>71</v>
      </c>
      <c r="D42" t="s">
        <v>218</v>
      </c>
      <c r="K42" s="51">
        <v>0</v>
      </c>
      <c r="L42" s="51">
        <v>0</v>
      </c>
      <c r="M42" s="51">
        <v>0</v>
      </c>
      <c r="N42" s="51">
        <v>0</v>
      </c>
      <c r="O42" s="51">
        <v>0</v>
      </c>
      <c r="P42" s="51">
        <v>3063.4918514000001</v>
      </c>
      <c r="Q42" s="32"/>
      <c r="R42" s="32"/>
      <c r="S42" s="32"/>
      <c r="T42" s="32"/>
      <c r="U42" s="32"/>
      <c r="V42" s="32"/>
      <c r="W42" s="32">
        <v>0</v>
      </c>
      <c r="X42" s="32">
        <v>0</v>
      </c>
      <c r="Y42" s="32">
        <v>0</v>
      </c>
      <c r="Z42" s="32">
        <v>0</v>
      </c>
      <c r="AA42" s="32">
        <v>0</v>
      </c>
      <c r="AB42" s="32">
        <v>188196.35</v>
      </c>
      <c r="AI42" s="2">
        <v>0.79</v>
      </c>
      <c r="AJ42" s="2">
        <v>0.79</v>
      </c>
      <c r="AK42" s="2">
        <v>0.79</v>
      </c>
      <c r="AL42" s="2">
        <v>0.79</v>
      </c>
      <c r="AM42" s="2">
        <v>0.79</v>
      </c>
      <c r="AN42" s="2">
        <v>0.79</v>
      </c>
      <c r="AO42" s="33"/>
      <c r="AP42" s="33"/>
      <c r="AQ42" s="33"/>
      <c r="AR42" s="33"/>
      <c r="AS42" s="33"/>
      <c r="AT42" s="33"/>
      <c r="AU42" s="33">
        <v>0</v>
      </c>
      <c r="AV42" s="33">
        <v>0</v>
      </c>
      <c r="AW42" s="33">
        <v>0</v>
      </c>
      <c r="AX42" s="33">
        <v>0</v>
      </c>
      <c r="AY42" s="33">
        <v>0</v>
      </c>
      <c r="AZ42" s="33">
        <v>1486.75</v>
      </c>
      <c r="BA42" s="31">
        <f t="shared" si="39"/>
        <v>0</v>
      </c>
      <c r="BB42" s="31">
        <f t="shared" si="40"/>
        <v>0</v>
      </c>
      <c r="BC42" s="31">
        <f t="shared" si="41"/>
        <v>0</v>
      </c>
      <c r="BD42" s="31">
        <f t="shared" si="42"/>
        <v>0</v>
      </c>
      <c r="BE42" s="31">
        <f t="shared" si="43"/>
        <v>0</v>
      </c>
      <c r="BF42" s="31">
        <f t="shared" si="44"/>
        <v>0</v>
      </c>
      <c r="BG42" s="31">
        <f t="shared" si="45"/>
        <v>0</v>
      </c>
      <c r="BH42" s="31">
        <f t="shared" si="46"/>
        <v>0</v>
      </c>
      <c r="BI42" s="31">
        <f t="shared" si="47"/>
        <v>0</v>
      </c>
      <c r="BJ42" s="31">
        <f t="shared" si="48"/>
        <v>0</v>
      </c>
      <c r="BK42" s="31">
        <f t="shared" si="49"/>
        <v>0</v>
      </c>
      <c r="BL42" s="31">
        <f t="shared" si="50"/>
        <v>-225.84</v>
      </c>
      <c r="BM42" s="6">
        <v>-1.8200000000000001E-2</v>
      </c>
      <c r="BN42" s="6">
        <v>-1.8200000000000001E-2</v>
      </c>
      <c r="BO42" s="6">
        <v>-1.8200000000000001E-2</v>
      </c>
      <c r="BP42" s="6">
        <v>-1.8200000000000001E-2</v>
      </c>
      <c r="BQ42" s="6">
        <v>-1.8200000000000001E-2</v>
      </c>
      <c r="BR42" s="6">
        <v>-1.8200000000000001E-2</v>
      </c>
      <c r="BS42" s="6">
        <v>-1.8200000000000001E-2</v>
      </c>
      <c r="BT42" s="6">
        <v>-1.8200000000000001E-2</v>
      </c>
      <c r="BU42" s="6">
        <v>-1.8200000000000001E-2</v>
      </c>
      <c r="BV42" s="6">
        <v>-1.8200000000000001E-2</v>
      </c>
      <c r="BW42" s="6">
        <v>-1.8200000000000001E-2</v>
      </c>
      <c r="BX42" s="6">
        <v>-1.8200000000000001E-2</v>
      </c>
      <c r="BY42" s="31">
        <v>0</v>
      </c>
      <c r="BZ42" s="31">
        <v>0</v>
      </c>
      <c r="CA42" s="31">
        <v>0</v>
      </c>
      <c r="CB42" s="31">
        <v>0</v>
      </c>
      <c r="CC42" s="31">
        <v>0</v>
      </c>
      <c r="CD42" s="31">
        <v>0</v>
      </c>
      <c r="CE42" s="31">
        <v>0</v>
      </c>
      <c r="CF42" s="31">
        <v>0</v>
      </c>
      <c r="CG42" s="31">
        <v>0</v>
      </c>
      <c r="CH42" s="31">
        <v>0</v>
      </c>
      <c r="CI42" s="31">
        <v>0</v>
      </c>
      <c r="CJ42" s="31">
        <v>-3425.17</v>
      </c>
      <c r="CK42" s="32">
        <f t="shared" si="51"/>
        <v>0</v>
      </c>
      <c r="CL42" s="32">
        <f t="shared" si="52"/>
        <v>0</v>
      </c>
      <c r="CM42" s="32">
        <f t="shared" si="53"/>
        <v>0</v>
      </c>
      <c r="CN42" s="32">
        <f t="shared" si="54"/>
        <v>0</v>
      </c>
      <c r="CO42" s="32">
        <f t="shared" si="55"/>
        <v>0</v>
      </c>
      <c r="CP42" s="32">
        <f t="shared" si="56"/>
        <v>0</v>
      </c>
      <c r="CQ42" s="32">
        <f t="shared" si="57"/>
        <v>0</v>
      </c>
      <c r="CR42" s="32">
        <f t="shared" si="58"/>
        <v>0</v>
      </c>
      <c r="CS42" s="32">
        <f t="shared" si="59"/>
        <v>0</v>
      </c>
      <c r="CT42" s="32">
        <f t="shared" si="60"/>
        <v>0</v>
      </c>
      <c r="CU42" s="32">
        <f t="shared" si="61"/>
        <v>0</v>
      </c>
      <c r="CV42" s="32">
        <f t="shared" si="62"/>
        <v>451.67</v>
      </c>
      <c r="CW42" s="31">
        <f t="shared" si="183"/>
        <v>0</v>
      </c>
      <c r="CX42" s="31">
        <f t="shared" si="184"/>
        <v>0</v>
      </c>
      <c r="CY42" s="31">
        <f t="shared" si="185"/>
        <v>0</v>
      </c>
      <c r="CZ42" s="31">
        <f t="shared" si="186"/>
        <v>0</v>
      </c>
      <c r="DA42" s="31">
        <f t="shared" si="187"/>
        <v>0</v>
      </c>
      <c r="DB42" s="31">
        <f t="shared" si="188"/>
        <v>0</v>
      </c>
      <c r="DC42" s="31">
        <f t="shared" si="189"/>
        <v>0</v>
      </c>
      <c r="DD42" s="31">
        <f t="shared" si="190"/>
        <v>0</v>
      </c>
      <c r="DE42" s="31">
        <f t="shared" si="191"/>
        <v>0</v>
      </c>
      <c r="DF42" s="31">
        <f t="shared" si="192"/>
        <v>0</v>
      </c>
      <c r="DG42" s="31">
        <f t="shared" si="193"/>
        <v>0</v>
      </c>
      <c r="DH42" s="31">
        <f t="shared" si="194"/>
        <v>-4234.41</v>
      </c>
      <c r="DI42" s="32">
        <f t="shared" si="63"/>
        <v>0</v>
      </c>
      <c r="DJ42" s="32">
        <f t="shared" si="64"/>
        <v>0</v>
      </c>
      <c r="DK42" s="32">
        <f t="shared" si="65"/>
        <v>0</v>
      </c>
      <c r="DL42" s="32">
        <f t="shared" si="66"/>
        <v>0</v>
      </c>
      <c r="DM42" s="32">
        <f t="shared" si="67"/>
        <v>0</v>
      </c>
      <c r="DN42" s="32">
        <f t="shared" si="68"/>
        <v>0</v>
      </c>
      <c r="DO42" s="32">
        <f t="shared" si="69"/>
        <v>0</v>
      </c>
      <c r="DP42" s="32">
        <f t="shared" si="70"/>
        <v>0</v>
      </c>
      <c r="DQ42" s="32">
        <f t="shared" si="71"/>
        <v>0</v>
      </c>
      <c r="DR42" s="32">
        <f t="shared" si="72"/>
        <v>0</v>
      </c>
      <c r="DS42" s="32">
        <f t="shared" si="73"/>
        <v>0</v>
      </c>
      <c r="DT42" s="32">
        <f t="shared" si="74"/>
        <v>-211.72</v>
      </c>
      <c r="DU42" s="31">
        <f t="shared" si="75"/>
        <v>0</v>
      </c>
      <c r="DV42" s="31">
        <f t="shared" si="76"/>
        <v>0</v>
      </c>
      <c r="DW42" s="31">
        <f t="shared" si="77"/>
        <v>0</v>
      </c>
      <c r="DX42" s="31">
        <f t="shared" si="78"/>
        <v>0</v>
      </c>
      <c r="DY42" s="31">
        <f t="shared" si="79"/>
        <v>0</v>
      </c>
      <c r="DZ42" s="31">
        <f t="shared" si="80"/>
        <v>0</v>
      </c>
      <c r="EA42" s="31">
        <f t="shared" si="81"/>
        <v>0</v>
      </c>
      <c r="EB42" s="31">
        <f t="shared" si="82"/>
        <v>0</v>
      </c>
      <c r="EC42" s="31">
        <f t="shared" si="83"/>
        <v>0</v>
      </c>
      <c r="ED42" s="31">
        <f t="shared" si="84"/>
        <v>0</v>
      </c>
      <c r="EE42" s="31">
        <f t="shared" si="85"/>
        <v>0</v>
      </c>
      <c r="EF42" s="31">
        <f t="shared" si="86"/>
        <v>-1280.67</v>
      </c>
      <c r="EG42" s="32">
        <f t="shared" si="87"/>
        <v>0</v>
      </c>
      <c r="EH42" s="32">
        <f t="shared" si="88"/>
        <v>0</v>
      </c>
      <c r="EI42" s="32">
        <f t="shared" si="89"/>
        <v>0</v>
      </c>
      <c r="EJ42" s="32">
        <f t="shared" si="90"/>
        <v>0</v>
      </c>
      <c r="EK42" s="32">
        <f t="shared" si="91"/>
        <v>0</v>
      </c>
      <c r="EL42" s="32">
        <f t="shared" si="92"/>
        <v>0</v>
      </c>
      <c r="EM42" s="32">
        <f t="shared" si="93"/>
        <v>0</v>
      </c>
      <c r="EN42" s="32">
        <f t="shared" si="94"/>
        <v>0</v>
      </c>
      <c r="EO42" s="32">
        <f t="shared" si="95"/>
        <v>0</v>
      </c>
      <c r="EP42" s="32">
        <f t="shared" si="96"/>
        <v>0</v>
      </c>
      <c r="EQ42" s="32">
        <f t="shared" si="97"/>
        <v>0</v>
      </c>
      <c r="ER42" s="32">
        <f t="shared" si="98"/>
        <v>-5726.8</v>
      </c>
    </row>
    <row r="43" spans="1:148">
      <c r="A43" t="s">
        <v>509</v>
      </c>
      <c r="B43" s="1" t="s">
        <v>55</v>
      </c>
      <c r="C43" t="s">
        <v>55</v>
      </c>
      <c r="D43" t="s">
        <v>478</v>
      </c>
      <c r="O43" s="51">
        <v>4149.9615270000004</v>
      </c>
      <c r="P43" s="51">
        <v>2045.188793</v>
      </c>
      <c r="Q43" s="32"/>
      <c r="R43" s="32"/>
      <c r="S43" s="32"/>
      <c r="T43" s="32"/>
      <c r="U43" s="32"/>
      <c r="V43" s="32"/>
      <c r="W43" s="32"/>
      <c r="X43" s="32"/>
      <c r="Y43" s="32"/>
      <c r="Z43" s="32"/>
      <c r="AA43" s="32">
        <v>203633.4</v>
      </c>
      <c r="AB43" s="32">
        <v>78653.919999999998</v>
      </c>
      <c r="AM43" s="2">
        <v>3.83</v>
      </c>
      <c r="AN43" s="2">
        <v>3.83</v>
      </c>
      <c r="AO43" s="33"/>
      <c r="AP43" s="33"/>
      <c r="AQ43" s="33"/>
      <c r="AR43" s="33"/>
      <c r="AS43" s="33"/>
      <c r="AT43" s="33"/>
      <c r="AU43" s="33"/>
      <c r="AV43" s="33"/>
      <c r="AW43" s="33"/>
      <c r="AX43" s="33"/>
      <c r="AY43" s="33">
        <v>7799.16</v>
      </c>
      <c r="AZ43" s="33">
        <v>3012.45</v>
      </c>
      <c r="BA43" s="31">
        <f t="shared" si="39"/>
        <v>0</v>
      </c>
      <c r="BB43" s="31">
        <f t="shared" si="40"/>
        <v>0</v>
      </c>
      <c r="BC43" s="31">
        <f t="shared" si="41"/>
        <v>0</v>
      </c>
      <c r="BD43" s="31">
        <f t="shared" si="42"/>
        <v>0</v>
      </c>
      <c r="BE43" s="31">
        <f t="shared" si="43"/>
        <v>0</v>
      </c>
      <c r="BF43" s="31">
        <f t="shared" si="44"/>
        <v>0</v>
      </c>
      <c r="BG43" s="31">
        <f t="shared" si="45"/>
        <v>0</v>
      </c>
      <c r="BH43" s="31">
        <f t="shared" si="46"/>
        <v>0</v>
      </c>
      <c r="BI43" s="31">
        <f t="shared" si="47"/>
        <v>0</v>
      </c>
      <c r="BJ43" s="31">
        <f t="shared" si="48"/>
        <v>0</v>
      </c>
      <c r="BK43" s="31">
        <f t="shared" si="49"/>
        <v>-244.36</v>
      </c>
      <c r="BL43" s="31">
        <f t="shared" si="50"/>
        <v>-94.38</v>
      </c>
      <c r="BM43" s="6">
        <v>0.12</v>
      </c>
      <c r="BN43" s="6">
        <v>0.12</v>
      </c>
      <c r="BO43" s="6">
        <v>0.12</v>
      </c>
      <c r="BP43" s="6">
        <v>0.12</v>
      </c>
      <c r="BQ43" s="6">
        <v>0.12</v>
      </c>
      <c r="BR43" s="6">
        <v>0.12</v>
      </c>
      <c r="BS43" s="6">
        <v>0.12</v>
      </c>
      <c r="BT43" s="6">
        <v>0.12</v>
      </c>
      <c r="BU43" s="6">
        <v>0.12</v>
      </c>
      <c r="BV43" s="6">
        <v>0.12</v>
      </c>
      <c r="BW43" s="6">
        <v>0.12</v>
      </c>
      <c r="BX43" s="6">
        <v>0.12</v>
      </c>
      <c r="BY43" s="31">
        <v>0</v>
      </c>
      <c r="BZ43" s="31">
        <v>0</v>
      </c>
      <c r="CA43" s="31">
        <v>0</v>
      </c>
      <c r="CB43" s="31">
        <v>0</v>
      </c>
      <c r="CC43" s="31">
        <v>0</v>
      </c>
      <c r="CD43" s="31">
        <v>0</v>
      </c>
      <c r="CE43" s="31">
        <v>0</v>
      </c>
      <c r="CF43" s="31">
        <v>0</v>
      </c>
      <c r="CG43" s="31">
        <v>0</v>
      </c>
      <c r="CH43" s="31">
        <v>0</v>
      </c>
      <c r="CI43" s="31">
        <v>24436.01</v>
      </c>
      <c r="CJ43" s="31">
        <v>9438.4699999999993</v>
      </c>
      <c r="CK43" s="32">
        <f t="shared" si="51"/>
        <v>0</v>
      </c>
      <c r="CL43" s="32">
        <f t="shared" si="52"/>
        <v>0</v>
      </c>
      <c r="CM43" s="32">
        <f t="shared" si="53"/>
        <v>0</v>
      </c>
      <c r="CN43" s="32">
        <f t="shared" si="54"/>
        <v>0</v>
      </c>
      <c r="CO43" s="32">
        <f t="shared" si="55"/>
        <v>0</v>
      </c>
      <c r="CP43" s="32">
        <f t="shared" si="56"/>
        <v>0</v>
      </c>
      <c r="CQ43" s="32">
        <f t="shared" si="57"/>
        <v>0</v>
      </c>
      <c r="CR43" s="32">
        <f t="shared" si="58"/>
        <v>0</v>
      </c>
      <c r="CS43" s="32">
        <f t="shared" si="59"/>
        <v>0</v>
      </c>
      <c r="CT43" s="32">
        <f t="shared" si="60"/>
        <v>0</v>
      </c>
      <c r="CU43" s="32">
        <f t="shared" si="61"/>
        <v>488.72</v>
      </c>
      <c r="CV43" s="32">
        <f t="shared" si="62"/>
        <v>188.77</v>
      </c>
      <c r="CW43" s="31">
        <f t="shared" si="183"/>
        <v>0</v>
      </c>
      <c r="CX43" s="31">
        <f t="shared" si="184"/>
        <v>0</v>
      </c>
      <c r="CY43" s="31">
        <f t="shared" si="185"/>
        <v>0</v>
      </c>
      <c r="CZ43" s="31">
        <f t="shared" si="186"/>
        <v>0</v>
      </c>
      <c r="DA43" s="31">
        <f t="shared" si="187"/>
        <v>0</v>
      </c>
      <c r="DB43" s="31">
        <f t="shared" si="188"/>
        <v>0</v>
      </c>
      <c r="DC43" s="31">
        <f t="shared" si="189"/>
        <v>0</v>
      </c>
      <c r="DD43" s="31">
        <f t="shared" si="190"/>
        <v>0</v>
      </c>
      <c r="DE43" s="31">
        <f t="shared" si="191"/>
        <v>0</v>
      </c>
      <c r="DF43" s="31">
        <f t="shared" si="192"/>
        <v>0</v>
      </c>
      <c r="DG43" s="31">
        <f t="shared" si="193"/>
        <v>17369.93</v>
      </c>
      <c r="DH43" s="31">
        <f t="shared" si="194"/>
        <v>6709.17</v>
      </c>
      <c r="DI43" s="32">
        <f t="shared" si="63"/>
        <v>0</v>
      </c>
      <c r="DJ43" s="32">
        <f t="shared" si="64"/>
        <v>0</v>
      </c>
      <c r="DK43" s="32">
        <f t="shared" si="65"/>
        <v>0</v>
      </c>
      <c r="DL43" s="32">
        <f t="shared" si="66"/>
        <v>0</v>
      </c>
      <c r="DM43" s="32">
        <f t="shared" si="67"/>
        <v>0</v>
      </c>
      <c r="DN43" s="32">
        <f t="shared" si="68"/>
        <v>0</v>
      </c>
      <c r="DO43" s="32">
        <f t="shared" si="69"/>
        <v>0</v>
      </c>
      <c r="DP43" s="32">
        <f t="shared" si="70"/>
        <v>0</v>
      </c>
      <c r="DQ43" s="32">
        <f t="shared" si="71"/>
        <v>0</v>
      </c>
      <c r="DR43" s="32">
        <f t="shared" si="72"/>
        <v>0</v>
      </c>
      <c r="DS43" s="32">
        <f t="shared" si="73"/>
        <v>868.5</v>
      </c>
      <c r="DT43" s="32">
        <f t="shared" si="74"/>
        <v>335.46</v>
      </c>
      <c r="DU43" s="31">
        <f t="shared" si="75"/>
        <v>0</v>
      </c>
      <c r="DV43" s="31">
        <f t="shared" si="76"/>
        <v>0</v>
      </c>
      <c r="DW43" s="31">
        <f t="shared" si="77"/>
        <v>0</v>
      </c>
      <c r="DX43" s="31">
        <f t="shared" si="78"/>
        <v>0</v>
      </c>
      <c r="DY43" s="31">
        <f t="shared" si="79"/>
        <v>0</v>
      </c>
      <c r="DZ43" s="31">
        <f t="shared" si="80"/>
        <v>0</v>
      </c>
      <c r="EA43" s="31">
        <f t="shared" si="81"/>
        <v>0</v>
      </c>
      <c r="EB43" s="31">
        <f t="shared" si="82"/>
        <v>0</v>
      </c>
      <c r="EC43" s="31">
        <f t="shared" si="83"/>
        <v>0</v>
      </c>
      <c r="ED43" s="31">
        <f t="shared" si="84"/>
        <v>0</v>
      </c>
      <c r="EE43" s="31">
        <f t="shared" si="85"/>
        <v>5281.99</v>
      </c>
      <c r="EF43" s="31">
        <f t="shared" si="86"/>
        <v>2029.15</v>
      </c>
      <c r="EG43" s="32">
        <f t="shared" si="87"/>
        <v>0</v>
      </c>
      <c r="EH43" s="32">
        <f t="shared" si="88"/>
        <v>0</v>
      </c>
      <c r="EI43" s="32">
        <f t="shared" si="89"/>
        <v>0</v>
      </c>
      <c r="EJ43" s="32">
        <f t="shared" si="90"/>
        <v>0</v>
      </c>
      <c r="EK43" s="32">
        <f t="shared" si="91"/>
        <v>0</v>
      </c>
      <c r="EL43" s="32">
        <f t="shared" si="92"/>
        <v>0</v>
      </c>
      <c r="EM43" s="32">
        <f t="shared" si="93"/>
        <v>0</v>
      </c>
      <c r="EN43" s="32">
        <f t="shared" si="94"/>
        <v>0</v>
      </c>
      <c r="EO43" s="32">
        <f t="shared" si="95"/>
        <v>0</v>
      </c>
      <c r="EP43" s="32">
        <f t="shared" si="96"/>
        <v>0</v>
      </c>
      <c r="EQ43" s="32">
        <f t="shared" si="97"/>
        <v>23520.42</v>
      </c>
      <c r="ER43" s="32">
        <f t="shared" si="98"/>
        <v>9073.7800000000007</v>
      </c>
    </row>
    <row r="44" spans="1:148">
      <c r="A44" t="s">
        <v>536</v>
      </c>
      <c r="B44" s="1" t="s">
        <v>365</v>
      </c>
      <c r="C44" t="s">
        <v>289</v>
      </c>
      <c r="D44" t="s">
        <v>290</v>
      </c>
      <c r="K44" s="51">
        <v>580</v>
      </c>
      <c r="Q44" s="32"/>
      <c r="R44" s="32"/>
      <c r="S44" s="32"/>
      <c r="T44" s="32"/>
      <c r="U44" s="32"/>
      <c r="V44" s="32"/>
      <c r="W44" s="32">
        <v>22681.7</v>
      </c>
      <c r="X44" s="32"/>
      <c r="Y44" s="32"/>
      <c r="Z44" s="32"/>
      <c r="AA44" s="32"/>
      <c r="AB44" s="32"/>
      <c r="AI44" s="2">
        <v>0.16</v>
      </c>
      <c r="AO44" s="33"/>
      <c r="AP44" s="33"/>
      <c r="AQ44" s="33"/>
      <c r="AR44" s="33"/>
      <c r="AS44" s="33"/>
      <c r="AT44" s="33"/>
      <c r="AU44" s="33">
        <v>36.29</v>
      </c>
      <c r="AV44" s="33"/>
      <c r="AW44" s="33"/>
      <c r="AX44" s="33"/>
      <c r="AY44" s="33"/>
      <c r="AZ44" s="33"/>
      <c r="BA44" s="31">
        <f t="shared" si="39"/>
        <v>0</v>
      </c>
      <c r="BB44" s="31">
        <f t="shared" si="40"/>
        <v>0</v>
      </c>
      <c r="BC44" s="31">
        <f t="shared" si="41"/>
        <v>0</v>
      </c>
      <c r="BD44" s="31">
        <f t="shared" si="42"/>
        <v>0</v>
      </c>
      <c r="BE44" s="31">
        <f t="shared" si="43"/>
        <v>0</v>
      </c>
      <c r="BF44" s="31">
        <f t="shared" si="44"/>
        <v>0</v>
      </c>
      <c r="BG44" s="31">
        <f t="shared" si="45"/>
        <v>0</v>
      </c>
      <c r="BH44" s="31">
        <f t="shared" si="46"/>
        <v>0</v>
      </c>
      <c r="BI44" s="31">
        <f t="shared" si="47"/>
        <v>0</v>
      </c>
      <c r="BJ44" s="31">
        <f t="shared" si="48"/>
        <v>0</v>
      </c>
      <c r="BK44" s="31">
        <f t="shared" si="49"/>
        <v>0</v>
      </c>
      <c r="BL44" s="31">
        <f t="shared" si="50"/>
        <v>0</v>
      </c>
      <c r="BM44" s="6">
        <v>-1.6E-2</v>
      </c>
      <c r="BN44" s="6">
        <v>-1.6E-2</v>
      </c>
      <c r="BO44" s="6">
        <v>-1.6E-2</v>
      </c>
      <c r="BP44" s="6">
        <v>-1.6E-2</v>
      </c>
      <c r="BQ44" s="6">
        <v>-1.6E-2</v>
      </c>
      <c r="BR44" s="6">
        <v>-1.6E-2</v>
      </c>
      <c r="BS44" s="6">
        <v>-1.6E-2</v>
      </c>
      <c r="BT44" s="6">
        <v>-1.6E-2</v>
      </c>
      <c r="BU44" s="6">
        <v>-1.6E-2</v>
      </c>
      <c r="BV44" s="6">
        <v>-1.6E-2</v>
      </c>
      <c r="BW44" s="6">
        <v>-1.6E-2</v>
      </c>
      <c r="BX44" s="6">
        <v>-1.6E-2</v>
      </c>
      <c r="BY44" s="31">
        <v>0</v>
      </c>
      <c r="BZ44" s="31">
        <v>0</v>
      </c>
      <c r="CA44" s="31">
        <v>0</v>
      </c>
      <c r="CB44" s="31">
        <v>0</v>
      </c>
      <c r="CC44" s="31">
        <v>0</v>
      </c>
      <c r="CD44" s="31">
        <v>0</v>
      </c>
      <c r="CE44" s="31">
        <v>-362.91</v>
      </c>
      <c r="CF44" s="31">
        <v>0</v>
      </c>
      <c r="CG44" s="31">
        <v>0</v>
      </c>
      <c r="CH44" s="31">
        <v>0</v>
      </c>
      <c r="CI44" s="31">
        <v>0</v>
      </c>
      <c r="CJ44" s="31">
        <v>0</v>
      </c>
      <c r="CK44" s="32">
        <f t="shared" si="51"/>
        <v>0</v>
      </c>
      <c r="CL44" s="32">
        <f t="shared" si="52"/>
        <v>0</v>
      </c>
      <c r="CM44" s="32">
        <f t="shared" si="53"/>
        <v>0</v>
      </c>
      <c r="CN44" s="32">
        <f t="shared" si="54"/>
        <v>0</v>
      </c>
      <c r="CO44" s="32">
        <f t="shared" si="55"/>
        <v>0</v>
      </c>
      <c r="CP44" s="32">
        <f t="shared" si="56"/>
        <v>0</v>
      </c>
      <c r="CQ44" s="32">
        <f t="shared" si="57"/>
        <v>54.44</v>
      </c>
      <c r="CR44" s="32">
        <f t="shared" si="58"/>
        <v>0</v>
      </c>
      <c r="CS44" s="32">
        <f t="shared" si="59"/>
        <v>0</v>
      </c>
      <c r="CT44" s="32">
        <f t="shared" si="60"/>
        <v>0</v>
      </c>
      <c r="CU44" s="32">
        <f t="shared" si="61"/>
        <v>0</v>
      </c>
      <c r="CV44" s="32">
        <f t="shared" si="62"/>
        <v>0</v>
      </c>
      <c r="CW44" s="31">
        <f t="shared" si="183"/>
        <v>0</v>
      </c>
      <c r="CX44" s="31">
        <f t="shared" si="184"/>
        <v>0</v>
      </c>
      <c r="CY44" s="31">
        <f t="shared" si="185"/>
        <v>0</v>
      </c>
      <c r="CZ44" s="31">
        <f t="shared" si="186"/>
        <v>0</v>
      </c>
      <c r="DA44" s="31">
        <f t="shared" si="187"/>
        <v>0</v>
      </c>
      <c r="DB44" s="31">
        <f t="shared" si="188"/>
        <v>0</v>
      </c>
      <c r="DC44" s="31">
        <f t="shared" si="189"/>
        <v>-344.76000000000005</v>
      </c>
      <c r="DD44" s="31">
        <f t="shared" si="190"/>
        <v>0</v>
      </c>
      <c r="DE44" s="31">
        <f t="shared" si="191"/>
        <v>0</v>
      </c>
      <c r="DF44" s="31">
        <f t="shared" si="192"/>
        <v>0</v>
      </c>
      <c r="DG44" s="31">
        <f t="shared" si="193"/>
        <v>0</v>
      </c>
      <c r="DH44" s="31">
        <f t="shared" si="194"/>
        <v>0</v>
      </c>
      <c r="DI44" s="32">
        <f t="shared" si="63"/>
        <v>0</v>
      </c>
      <c r="DJ44" s="32">
        <f t="shared" si="64"/>
        <v>0</v>
      </c>
      <c r="DK44" s="32">
        <f t="shared" si="65"/>
        <v>0</v>
      </c>
      <c r="DL44" s="32">
        <f t="shared" si="66"/>
        <v>0</v>
      </c>
      <c r="DM44" s="32">
        <f t="shared" si="67"/>
        <v>0</v>
      </c>
      <c r="DN44" s="32">
        <f t="shared" si="68"/>
        <v>0</v>
      </c>
      <c r="DO44" s="32">
        <f t="shared" si="69"/>
        <v>-17.239999999999998</v>
      </c>
      <c r="DP44" s="32">
        <f t="shared" si="70"/>
        <v>0</v>
      </c>
      <c r="DQ44" s="32">
        <f t="shared" si="71"/>
        <v>0</v>
      </c>
      <c r="DR44" s="32">
        <f t="shared" si="72"/>
        <v>0</v>
      </c>
      <c r="DS44" s="32">
        <f t="shared" si="73"/>
        <v>0</v>
      </c>
      <c r="DT44" s="32">
        <f t="shared" si="74"/>
        <v>0</v>
      </c>
      <c r="DU44" s="31">
        <f t="shared" si="75"/>
        <v>0</v>
      </c>
      <c r="DV44" s="31">
        <f t="shared" si="76"/>
        <v>0</v>
      </c>
      <c r="DW44" s="31">
        <f t="shared" si="77"/>
        <v>0</v>
      </c>
      <c r="DX44" s="31">
        <f t="shared" si="78"/>
        <v>0</v>
      </c>
      <c r="DY44" s="31">
        <f t="shared" si="79"/>
        <v>0</v>
      </c>
      <c r="DZ44" s="31">
        <f t="shared" si="80"/>
        <v>0</v>
      </c>
      <c r="EA44" s="31">
        <f t="shared" si="81"/>
        <v>-107.16</v>
      </c>
      <c r="EB44" s="31">
        <f t="shared" si="82"/>
        <v>0</v>
      </c>
      <c r="EC44" s="31">
        <f t="shared" si="83"/>
        <v>0</v>
      </c>
      <c r="ED44" s="31">
        <f t="shared" si="84"/>
        <v>0</v>
      </c>
      <c r="EE44" s="31">
        <f t="shared" si="85"/>
        <v>0</v>
      </c>
      <c r="EF44" s="31">
        <f t="shared" si="86"/>
        <v>0</v>
      </c>
      <c r="EG44" s="32">
        <f t="shared" si="87"/>
        <v>0</v>
      </c>
      <c r="EH44" s="32">
        <f t="shared" si="88"/>
        <v>0</v>
      </c>
      <c r="EI44" s="32">
        <f t="shared" si="89"/>
        <v>0</v>
      </c>
      <c r="EJ44" s="32">
        <f t="shared" si="90"/>
        <v>0</v>
      </c>
      <c r="EK44" s="32">
        <f t="shared" si="91"/>
        <v>0</v>
      </c>
      <c r="EL44" s="32">
        <f t="shared" si="92"/>
        <v>0</v>
      </c>
      <c r="EM44" s="32">
        <f t="shared" si="93"/>
        <v>-469.16000000000008</v>
      </c>
      <c r="EN44" s="32">
        <f t="shared" si="94"/>
        <v>0</v>
      </c>
      <c r="EO44" s="32">
        <f t="shared" si="95"/>
        <v>0</v>
      </c>
      <c r="EP44" s="32">
        <f t="shared" si="96"/>
        <v>0</v>
      </c>
      <c r="EQ44" s="32">
        <f t="shared" si="97"/>
        <v>0</v>
      </c>
      <c r="ER44" s="32">
        <f t="shared" si="98"/>
        <v>0</v>
      </c>
    </row>
    <row r="45" spans="1:148">
      <c r="A45" t="s">
        <v>536</v>
      </c>
      <c r="B45" s="1" t="s">
        <v>367</v>
      </c>
      <c r="C45" t="s">
        <v>295</v>
      </c>
      <c r="D45" t="s">
        <v>296</v>
      </c>
      <c r="H45" s="51">
        <v>126</v>
      </c>
      <c r="I45" s="51">
        <v>250</v>
      </c>
      <c r="K45" s="51">
        <v>198</v>
      </c>
      <c r="M45" s="51">
        <v>89</v>
      </c>
      <c r="Q45" s="32"/>
      <c r="R45" s="32"/>
      <c r="S45" s="32"/>
      <c r="T45" s="32">
        <v>1814.4</v>
      </c>
      <c r="U45" s="32">
        <v>3703.97</v>
      </c>
      <c r="V45" s="32"/>
      <c r="W45" s="32">
        <v>9910.43</v>
      </c>
      <c r="X45" s="32"/>
      <c r="Y45" s="32">
        <v>2449</v>
      </c>
      <c r="Z45" s="32"/>
      <c r="AA45" s="32"/>
      <c r="AB45" s="32"/>
      <c r="AF45" s="2">
        <v>3.85</v>
      </c>
      <c r="AG45" s="2">
        <v>3.85</v>
      </c>
      <c r="AI45" s="2">
        <v>3.85</v>
      </c>
      <c r="AK45" s="2">
        <v>3.85</v>
      </c>
      <c r="AO45" s="33"/>
      <c r="AP45" s="33"/>
      <c r="AQ45" s="33"/>
      <c r="AR45" s="33">
        <v>69.849999999999994</v>
      </c>
      <c r="AS45" s="33">
        <v>142.6</v>
      </c>
      <c r="AT45" s="33"/>
      <c r="AU45" s="33">
        <v>381.55</v>
      </c>
      <c r="AV45" s="33"/>
      <c r="AW45" s="33">
        <v>94.29</v>
      </c>
      <c r="AX45" s="33"/>
      <c r="AY45" s="33"/>
      <c r="AZ45" s="33"/>
      <c r="BA45" s="31">
        <f t="shared" si="39"/>
        <v>0</v>
      </c>
      <c r="BB45" s="31">
        <f t="shared" si="40"/>
        <v>0</v>
      </c>
      <c r="BC45" s="31">
        <f t="shared" si="41"/>
        <v>0</v>
      </c>
      <c r="BD45" s="31">
        <f t="shared" si="42"/>
        <v>-0.73</v>
      </c>
      <c r="BE45" s="31">
        <f t="shared" si="43"/>
        <v>-1.48</v>
      </c>
      <c r="BF45" s="31">
        <f t="shared" si="44"/>
        <v>0</v>
      </c>
      <c r="BG45" s="31">
        <f t="shared" si="45"/>
        <v>0</v>
      </c>
      <c r="BH45" s="31">
        <f t="shared" si="46"/>
        <v>0</v>
      </c>
      <c r="BI45" s="31">
        <f t="shared" si="47"/>
        <v>0</v>
      </c>
      <c r="BJ45" s="31">
        <f t="shared" si="48"/>
        <v>0</v>
      </c>
      <c r="BK45" s="31">
        <f t="shared" si="49"/>
        <v>0</v>
      </c>
      <c r="BL45" s="31">
        <f t="shared" si="50"/>
        <v>0</v>
      </c>
      <c r="BM45" s="6">
        <v>1.44E-2</v>
      </c>
      <c r="BN45" s="6">
        <v>1.44E-2</v>
      </c>
      <c r="BO45" s="6">
        <v>1.44E-2</v>
      </c>
      <c r="BP45" s="6">
        <v>1.44E-2</v>
      </c>
      <c r="BQ45" s="6">
        <v>1.44E-2</v>
      </c>
      <c r="BR45" s="6">
        <v>1.44E-2</v>
      </c>
      <c r="BS45" s="6">
        <v>1.44E-2</v>
      </c>
      <c r="BT45" s="6">
        <v>1.44E-2</v>
      </c>
      <c r="BU45" s="6">
        <v>1.44E-2</v>
      </c>
      <c r="BV45" s="6">
        <v>1.44E-2</v>
      </c>
      <c r="BW45" s="6">
        <v>1.44E-2</v>
      </c>
      <c r="BX45" s="6">
        <v>1.44E-2</v>
      </c>
      <c r="BY45" s="31">
        <v>0</v>
      </c>
      <c r="BZ45" s="31">
        <v>0</v>
      </c>
      <c r="CA45" s="31">
        <v>0</v>
      </c>
      <c r="CB45" s="31">
        <v>26.13</v>
      </c>
      <c r="CC45" s="31">
        <v>53.34</v>
      </c>
      <c r="CD45" s="31">
        <v>0</v>
      </c>
      <c r="CE45" s="31">
        <v>142.71</v>
      </c>
      <c r="CF45" s="31">
        <v>0</v>
      </c>
      <c r="CG45" s="31">
        <v>35.270000000000003</v>
      </c>
      <c r="CH45" s="31">
        <v>0</v>
      </c>
      <c r="CI45" s="31">
        <v>0</v>
      </c>
      <c r="CJ45" s="31">
        <v>0</v>
      </c>
      <c r="CK45" s="32">
        <f t="shared" si="51"/>
        <v>0</v>
      </c>
      <c r="CL45" s="32">
        <f t="shared" si="52"/>
        <v>0</v>
      </c>
      <c r="CM45" s="32">
        <f t="shared" si="53"/>
        <v>0</v>
      </c>
      <c r="CN45" s="32">
        <f t="shared" si="54"/>
        <v>4.3499999999999996</v>
      </c>
      <c r="CO45" s="32">
        <f t="shared" si="55"/>
        <v>8.89</v>
      </c>
      <c r="CP45" s="32">
        <f t="shared" si="56"/>
        <v>0</v>
      </c>
      <c r="CQ45" s="32">
        <f t="shared" si="57"/>
        <v>23.79</v>
      </c>
      <c r="CR45" s="32">
        <f t="shared" si="58"/>
        <v>0</v>
      </c>
      <c r="CS45" s="32">
        <f t="shared" si="59"/>
        <v>5.88</v>
      </c>
      <c r="CT45" s="32">
        <f t="shared" si="60"/>
        <v>0</v>
      </c>
      <c r="CU45" s="32">
        <f t="shared" si="61"/>
        <v>0</v>
      </c>
      <c r="CV45" s="32">
        <f t="shared" si="62"/>
        <v>0</v>
      </c>
      <c r="CW45" s="31">
        <f t="shared" si="183"/>
        <v>0</v>
      </c>
      <c r="CX45" s="31">
        <f t="shared" si="184"/>
        <v>0</v>
      </c>
      <c r="CY45" s="31">
        <f t="shared" si="185"/>
        <v>0</v>
      </c>
      <c r="CZ45" s="31">
        <f t="shared" si="186"/>
        <v>-38.64</v>
      </c>
      <c r="DA45" s="31">
        <f t="shared" si="187"/>
        <v>-78.889999999999986</v>
      </c>
      <c r="DB45" s="31">
        <f t="shared" si="188"/>
        <v>0</v>
      </c>
      <c r="DC45" s="31">
        <f t="shared" si="189"/>
        <v>-215.05</v>
      </c>
      <c r="DD45" s="31">
        <f t="shared" si="190"/>
        <v>0</v>
      </c>
      <c r="DE45" s="31">
        <f t="shared" si="191"/>
        <v>-53.14</v>
      </c>
      <c r="DF45" s="31">
        <f t="shared" si="192"/>
        <v>0</v>
      </c>
      <c r="DG45" s="31">
        <f t="shared" si="193"/>
        <v>0</v>
      </c>
      <c r="DH45" s="31">
        <f t="shared" si="194"/>
        <v>0</v>
      </c>
      <c r="DI45" s="32">
        <f t="shared" si="63"/>
        <v>0</v>
      </c>
      <c r="DJ45" s="32">
        <f t="shared" si="64"/>
        <v>0</v>
      </c>
      <c r="DK45" s="32">
        <f t="shared" si="65"/>
        <v>0</v>
      </c>
      <c r="DL45" s="32">
        <f t="shared" si="66"/>
        <v>-1.93</v>
      </c>
      <c r="DM45" s="32">
        <f t="shared" si="67"/>
        <v>-3.94</v>
      </c>
      <c r="DN45" s="32">
        <f t="shared" si="68"/>
        <v>0</v>
      </c>
      <c r="DO45" s="32">
        <f t="shared" si="69"/>
        <v>-10.75</v>
      </c>
      <c r="DP45" s="32">
        <f t="shared" si="70"/>
        <v>0</v>
      </c>
      <c r="DQ45" s="32">
        <f t="shared" si="71"/>
        <v>-2.66</v>
      </c>
      <c r="DR45" s="32">
        <f t="shared" si="72"/>
        <v>0</v>
      </c>
      <c r="DS45" s="32">
        <f t="shared" si="73"/>
        <v>0</v>
      </c>
      <c r="DT45" s="32">
        <f t="shared" si="74"/>
        <v>0</v>
      </c>
      <c r="DU45" s="31">
        <f t="shared" si="75"/>
        <v>0</v>
      </c>
      <c r="DV45" s="31">
        <f t="shared" si="76"/>
        <v>0</v>
      </c>
      <c r="DW45" s="31">
        <f t="shared" si="77"/>
        <v>0</v>
      </c>
      <c r="DX45" s="31">
        <f t="shared" si="78"/>
        <v>-12.2</v>
      </c>
      <c r="DY45" s="31">
        <f t="shared" si="79"/>
        <v>-24.78</v>
      </c>
      <c r="DZ45" s="31">
        <f t="shared" si="80"/>
        <v>0</v>
      </c>
      <c r="EA45" s="31">
        <f t="shared" si="81"/>
        <v>-66.84</v>
      </c>
      <c r="EB45" s="31">
        <f t="shared" si="82"/>
        <v>0</v>
      </c>
      <c r="EC45" s="31">
        <f t="shared" si="83"/>
        <v>-16.34</v>
      </c>
      <c r="ED45" s="31">
        <f t="shared" si="84"/>
        <v>0</v>
      </c>
      <c r="EE45" s="31">
        <f t="shared" si="85"/>
        <v>0</v>
      </c>
      <c r="EF45" s="31">
        <f t="shared" si="86"/>
        <v>0</v>
      </c>
      <c r="EG45" s="32">
        <f t="shared" si="87"/>
        <v>0</v>
      </c>
      <c r="EH45" s="32">
        <f t="shared" si="88"/>
        <v>0</v>
      </c>
      <c r="EI45" s="32">
        <f t="shared" si="89"/>
        <v>0</v>
      </c>
      <c r="EJ45" s="32">
        <f t="shared" si="90"/>
        <v>-52.769999999999996</v>
      </c>
      <c r="EK45" s="32">
        <f t="shared" si="91"/>
        <v>-107.60999999999999</v>
      </c>
      <c r="EL45" s="32">
        <f t="shared" si="92"/>
        <v>0</v>
      </c>
      <c r="EM45" s="32">
        <f t="shared" si="93"/>
        <v>-292.64</v>
      </c>
      <c r="EN45" s="32">
        <f t="shared" si="94"/>
        <v>0</v>
      </c>
      <c r="EO45" s="32">
        <f t="shared" si="95"/>
        <v>-72.14</v>
      </c>
      <c r="EP45" s="32">
        <f t="shared" si="96"/>
        <v>0</v>
      </c>
      <c r="EQ45" s="32">
        <f t="shared" si="97"/>
        <v>0</v>
      </c>
      <c r="ER45" s="32">
        <f t="shared" si="98"/>
        <v>0</v>
      </c>
    </row>
    <row r="46" spans="1:148">
      <c r="A46" t="s">
        <v>536</v>
      </c>
      <c r="B46" s="1" t="s">
        <v>308</v>
      </c>
      <c r="C46" t="s">
        <v>287</v>
      </c>
      <c r="D46" t="s">
        <v>288</v>
      </c>
      <c r="L46" s="51">
        <v>283.5</v>
      </c>
      <c r="Q46" s="32"/>
      <c r="R46" s="32"/>
      <c r="S46" s="32"/>
      <c r="T46" s="32"/>
      <c r="U46" s="32"/>
      <c r="V46" s="32"/>
      <c r="W46" s="32"/>
      <c r="X46" s="32">
        <v>5182.3</v>
      </c>
      <c r="Y46" s="32"/>
      <c r="Z46" s="32"/>
      <c r="AA46" s="32"/>
      <c r="AB46" s="32"/>
      <c r="AJ46" s="2">
        <v>1.05</v>
      </c>
      <c r="AO46" s="33"/>
      <c r="AP46" s="33"/>
      <c r="AQ46" s="33"/>
      <c r="AR46" s="33"/>
      <c r="AS46" s="33"/>
      <c r="AT46" s="33"/>
      <c r="AU46" s="33"/>
      <c r="AV46" s="33">
        <v>54.41</v>
      </c>
      <c r="AW46" s="33"/>
      <c r="AX46" s="33"/>
      <c r="AY46" s="33"/>
      <c r="AZ46" s="33"/>
      <c r="BA46" s="31">
        <f t="shared" si="39"/>
        <v>0</v>
      </c>
      <c r="BB46" s="31">
        <f t="shared" si="40"/>
        <v>0</v>
      </c>
      <c r="BC46" s="31">
        <f t="shared" si="41"/>
        <v>0</v>
      </c>
      <c r="BD46" s="31">
        <f t="shared" si="42"/>
        <v>0</v>
      </c>
      <c r="BE46" s="31">
        <f t="shared" si="43"/>
        <v>0</v>
      </c>
      <c r="BF46" s="31">
        <f t="shared" si="44"/>
        <v>0</v>
      </c>
      <c r="BG46" s="31">
        <f t="shared" si="45"/>
        <v>0</v>
      </c>
      <c r="BH46" s="31">
        <f t="shared" si="46"/>
        <v>0</v>
      </c>
      <c r="BI46" s="31">
        <f t="shared" si="47"/>
        <v>0</v>
      </c>
      <c r="BJ46" s="31">
        <f t="shared" si="48"/>
        <v>0</v>
      </c>
      <c r="BK46" s="31">
        <f t="shared" si="49"/>
        <v>0</v>
      </c>
      <c r="BL46" s="31">
        <f t="shared" si="50"/>
        <v>0</v>
      </c>
      <c r="BM46" s="6">
        <v>8.3999999999999995E-3</v>
      </c>
      <c r="BN46" s="6">
        <v>8.3999999999999995E-3</v>
      </c>
      <c r="BO46" s="6">
        <v>8.3999999999999995E-3</v>
      </c>
      <c r="BP46" s="6">
        <v>8.3999999999999995E-3</v>
      </c>
      <c r="BQ46" s="6">
        <v>8.3999999999999995E-3</v>
      </c>
      <c r="BR46" s="6">
        <v>8.3999999999999995E-3</v>
      </c>
      <c r="BS46" s="6">
        <v>8.3999999999999995E-3</v>
      </c>
      <c r="BT46" s="6">
        <v>8.3999999999999995E-3</v>
      </c>
      <c r="BU46" s="6">
        <v>8.3999999999999995E-3</v>
      </c>
      <c r="BV46" s="6">
        <v>8.3999999999999995E-3</v>
      </c>
      <c r="BW46" s="6">
        <v>8.3999999999999995E-3</v>
      </c>
      <c r="BX46" s="6">
        <v>8.3999999999999995E-3</v>
      </c>
      <c r="BY46" s="31">
        <v>0</v>
      </c>
      <c r="BZ46" s="31">
        <v>0</v>
      </c>
      <c r="CA46" s="31">
        <v>0</v>
      </c>
      <c r="CB46" s="31">
        <v>0</v>
      </c>
      <c r="CC46" s="31">
        <v>0</v>
      </c>
      <c r="CD46" s="31">
        <v>0</v>
      </c>
      <c r="CE46" s="31">
        <v>0</v>
      </c>
      <c r="CF46" s="31">
        <v>43.53</v>
      </c>
      <c r="CG46" s="31">
        <v>0</v>
      </c>
      <c r="CH46" s="31">
        <v>0</v>
      </c>
      <c r="CI46" s="31">
        <v>0</v>
      </c>
      <c r="CJ46" s="31">
        <v>0</v>
      </c>
      <c r="CK46" s="32">
        <f t="shared" si="51"/>
        <v>0</v>
      </c>
      <c r="CL46" s="32">
        <f t="shared" si="52"/>
        <v>0</v>
      </c>
      <c r="CM46" s="32">
        <f t="shared" si="53"/>
        <v>0</v>
      </c>
      <c r="CN46" s="32">
        <f t="shared" si="54"/>
        <v>0</v>
      </c>
      <c r="CO46" s="32">
        <f t="shared" si="55"/>
        <v>0</v>
      </c>
      <c r="CP46" s="32">
        <f t="shared" si="56"/>
        <v>0</v>
      </c>
      <c r="CQ46" s="32">
        <f t="shared" si="57"/>
        <v>0</v>
      </c>
      <c r="CR46" s="32">
        <f t="shared" si="58"/>
        <v>12.44</v>
      </c>
      <c r="CS46" s="32">
        <f t="shared" si="59"/>
        <v>0</v>
      </c>
      <c r="CT46" s="32">
        <f t="shared" si="60"/>
        <v>0</v>
      </c>
      <c r="CU46" s="32">
        <f t="shared" si="61"/>
        <v>0</v>
      </c>
      <c r="CV46" s="32">
        <f t="shared" si="62"/>
        <v>0</v>
      </c>
      <c r="CW46" s="31">
        <f t="shared" si="183"/>
        <v>0</v>
      </c>
      <c r="CX46" s="31">
        <f t="shared" si="184"/>
        <v>0</v>
      </c>
      <c r="CY46" s="31">
        <f t="shared" si="185"/>
        <v>0</v>
      </c>
      <c r="CZ46" s="31">
        <f t="shared" si="186"/>
        <v>0</v>
      </c>
      <c r="DA46" s="31">
        <f t="shared" si="187"/>
        <v>0</v>
      </c>
      <c r="DB46" s="31">
        <f t="shared" si="188"/>
        <v>0</v>
      </c>
      <c r="DC46" s="31">
        <f t="shared" si="189"/>
        <v>0</v>
      </c>
      <c r="DD46" s="31">
        <f t="shared" si="190"/>
        <v>1.5600000000000023</v>
      </c>
      <c r="DE46" s="31">
        <f t="shared" si="191"/>
        <v>0</v>
      </c>
      <c r="DF46" s="31">
        <f t="shared" si="192"/>
        <v>0</v>
      </c>
      <c r="DG46" s="31">
        <f t="shared" si="193"/>
        <v>0</v>
      </c>
      <c r="DH46" s="31">
        <f t="shared" si="194"/>
        <v>0</v>
      </c>
      <c r="DI46" s="32">
        <f t="shared" si="63"/>
        <v>0</v>
      </c>
      <c r="DJ46" s="32">
        <f t="shared" si="64"/>
        <v>0</v>
      </c>
      <c r="DK46" s="32">
        <f t="shared" si="65"/>
        <v>0</v>
      </c>
      <c r="DL46" s="32">
        <f t="shared" si="66"/>
        <v>0</v>
      </c>
      <c r="DM46" s="32">
        <f t="shared" si="67"/>
        <v>0</v>
      </c>
      <c r="DN46" s="32">
        <f t="shared" si="68"/>
        <v>0</v>
      </c>
      <c r="DO46" s="32">
        <f t="shared" si="69"/>
        <v>0</v>
      </c>
      <c r="DP46" s="32">
        <f t="shared" si="70"/>
        <v>0.08</v>
      </c>
      <c r="DQ46" s="32">
        <f t="shared" si="71"/>
        <v>0</v>
      </c>
      <c r="DR46" s="32">
        <f t="shared" si="72"/>
        <v>0</v>
      </c>
      <c r="DS46" s="32">
        <f t="shared" si="73"/>
        <v>0</v>
      </c>
      <c r="DT46" s="32">
        <f t="shared" si="74"/>
        <v>0</v>
      </c>
      <c r="DU46" s="31">
        <f t="shared" si="75"/>
        <v>0</v>
      </c>
      <c r="DV46" s="31">
        <f t="shared" si="76"/>
        <v>0</v>
      </c>
      <c r="DW46" s="31">
        <f t="shared" si="77"/>
        <v>0</v>
      </c>
      <c r="DX46" s="31">
        <f t="shared" si="78"/>
        <v>0</v>
      </c>
      <c r="DY46" s="31">
        <f t="shared" si="79"/>
        <v>0</v>
      </c>
      <c r="DZ46" s="31">
        <f t="shared" si="80"/>
        <v>0</v>
      </c>
      <c r="EA46" s="31">
        <f t="shared" si="81"/>
        <v>0</v>
      </c>
      <c r="EB46" s="31">
        <f t="shared" si="82"/>
        <v>0.48</v>
      </c>
      <c r="EC46" s="31">
        <f t="shared" si="83"/>
        <v>0</v>
      </c>
      <c r="ED46" s="31">
        <f t="shared" si="84"/>
        <v>0</v>
      </c>
      <c r="EE46" s="31">
        <f t="shared" si="85"/>
        <v>0</v>
      </c>
      <c r="EF46" s="31">
        <f t="shared" si="86"/>
        <v>0</v>
      </c>
      <c r="EG46" s="32">
        <f t="shared" si="87"/>
        <v>0</v>
      </c>
      <c r="EH46" s="32">
        <f t="shared" si="88"/>
        <v>0</v>
      </c>
      <c r="EI46" s="32">
        <f t="shared" si="89"/>
        <v>0</v>
      </c>
      <c r="EJ46" s="32">
        <f t="shared" si="90"/>
        <v>0</v>
      </c>
      <c r="EK46" s="32">
        <f t="shared" si="91"/>
        <v>0</v>
      </c>
      <c r="EL46" s="32">
        <f t="shared" si="92"/>
        <v>0</v>
      </c>
      <c r="EM46" s="32">
        <f t="shared" si="93"/>
        <v>0</v>
      </c>
      <c r="EN46" s="32">
        <f t="shared" si="94"/>
        <v>2.1200000000000023</v>
      </c>
      <c r="EO46" s="32">
        <f t="shared" si="95"/>
        <v>0</v>
      </c>
      <c r="EP46" s="32">
        <f t="shared" si="96"/>
        <v>0</v>
      </c>
      <c r="EQ46" s="32">
        <f t="shared" si="97"/>
        <v>0</v>
      </c>
      <c r="ER46" s="32">
        <f t="shared" si="98"/>
        <v>0</v>
      </c>
    </row>
    <row r="47" spans="1:148">
      <c r="A47" t="s">
        <v>443</v>
      </c>
      <c r="B47" s="1" t="s">
        <v>57</v>
      </c>
      <c r="C47" t="s">
        <v>57</v>
      </c>
      <c r="D47" t="s">
        <v>219</v>
      </c>
      <c r="E47" s="51">
        <v>1878.604</v>
      </c>
      <c r="F47" s="51">
        <v>1908.704</v>
      </c>
      <c r="G47" s="51">
        <v>2632.07</v>
      </c>
      <c r="H47" s="51">
        <v>2126.11</v>
      </c>
      <c r="I47" s="51">
        <v>1072.2460000000001</v>
      </c>
      <c r="J47" s="51">
        <v>2203.0540000000001</v>
      </c>
      <c r="K47" s="51">
        <v>989.36599999999999</v>
      </c>
      <c r="L47" s="51">
        <v>1385.1880000000001</v>
      </c>
      <c r="M47" s="51">
        <v>1423.4639999999999</v>
      </c>
      <c r="N47" s="51">
        <v>809.55</v>
      </c>
      <c r="O47" s="51">
        <v>1187.7180000000001</v>
      </c>
      <c r="P47" s="51">
        <v>2416.0920000000001</v>
      </c>
      <c r="Q47" s="32">
        <v>202301.28</v>
      </c>
      <c r="R47" s="32">
        <v>99366.84</v>
      </c>
      <c r="S47" s="32">
        <v>113262.52</v>
      </c>
      <c r="T47" s="32">
        <v>70228.36</v>
      </c>
      <c r="U47" s="32">
        <v>39594.129999999997</v>
      </c>
      <c r="V47" s="32">
        <v>81025.36</v>
      </c>
      <c r="W47" s="32">
        <v>40280.639999999999</v>
      </c>
      <c r="X47" s="32">
        <v>60902.48</v>
      </c>
      <c r="Y47" s="32">
        <v>183024.14</v>
      </c>
      <c r="Z47" s="32">
        <v>29772.2</v>
      </c>
      <c r="AA47" s="32">
        <v>60621.82</v>
      </c>
      <c r="AB47" s="32">
        <v>131347.03</v>
      </c>
      <c r="AC47" s="2">
        <v>-2.0299999999999998</v>
      </c>
      <c r="AD47" s="2">
        <v>-2.0299999999999998</v>
      </c>
      <c r="AE47" s="2">
        <v>-2.0299999999999998</v>
      </c>
      <c r="AF47" s="2">
        <v>-2.0299999999999998</v>
      </c>
      <c r="AG47" s="2">
        <v>-2.0299999999999998</v>
      </c>
      <c r="AH47" s="2">
        <v>-2.0299999999999998</v>
      </c>
      <c r="AI47" s="2">
        <v>-2.0299999999999998</v>
      </c>
      <c r="AJ47" s="2">
        <v>-2.0299999999999998</v>
      </c>
      <c r="AK47" s="2">
        <v>-2.0299999999999998</v>
      </c>
      <c r="AL47" s="2">
        <v>-2.0299999999999998</v>
      </c>
      <c r="AM47" s="2">
        <v>-2.0299999999999998</v>
      </c>
      <c r="AN47" s="2">
        <v>-2.0299999999999998</v>
      </c>
      <c r="AO47" s="33">
        <v>-4106.72</v>
      </c>
      <c r="AP47" s="33">
        <v>-2017.15</v>
      </c>
      <c r="AQ47" s="33">
        <v>-2299.23</v>
      </c>
      <c r="AR47" s="33">
        <v>-1425.64</v>
      </c>
      <c r="AS47" s="33">
        <v>-803.76</v>
      </c>
      <c r="AT47" s="33">
        <v>-1644.81</v>
      </c>
      <c r="AU47" s="33">
        <v>-817.7</v>
      </c>
      <c r="AV47" s="33">
        <v>-1236.32</v>
      </c>
      <c r="AW47" s="33">
        <v>-3715.39</v>
      </c>
      <c r="AX47" s="33">
        <v>-604.38</v>
      </c>
      <c r="AY47" s="33">
        <v>-1230.6199999999999</v>
      </c>
      <c r="AZ47" s="33">
        <v>-2666.34</v>
      </c>
      <c r="BA47" s="31">
        <f t="shared" si="39"/>
        <v>-60.69</v>
      </c>
      <c r="BB47" s="31">
        <f t="shared" si="40"/>
        <v>-29.81</v>
      </c>
      <c r="BC47" s="31">
        <f t="shared" si="41"/>
        <v>-33.979999999999997</v>
      </c>
      <c r="BD47" s="31">
        <f t="shared" si="42"/>
        <v>-28.09</v>
      </c>
      <c r="BE47" s="31">
        <f t="shared" si="43"/>
        <v>-15.84</v>
      </c>
      <c r="BF47" s="31">
        <f t="shared" si="44"/>
        <v>-32.409999999999997</v>
      </c>
      <c r="BG47" s="31">
        <f t="shared" si="45"/>
        <v>0</v>
      </c>
      <c r="BH47" s="31">
        <f t="shared" si="46"/>
        <v>0</v>
      </c>
      <c r="BI47" s="31">
        <f t="shared" si="47"/>
        <v>0</v>
      </c>
      <c r="BJ47" s="31">
        <f t="shared" si="48"/>
        <v>-35.729999999999997</v>
      </c>
      <c r="BK47" s="31">
        <f t="shared" si="49"/>
        <v>-72.75</v>
      </c>
      <c r="BL47" s="31">
        <f t="shared" si="50"/>
        <v>-157.62</v>
      </c>
      <c r="BM47" s="6">
        <v>-7.6600000000000001E-2</v>
      </c>
      <c r="BN47" s="6">
        <v>-7.6600000000000001E-2</v>
      </c>
      <c r="BO47" s="6">
        <v>-7.6600000000000001E-2</v>
      </c>
      <c r="BP47" s="6">
        <v>-7.6600000000000001E-2</v>
      </c>
      <c r="BQ47" s="6">
        <v>-7.6600000000000001E-2</v>
      </c>
      <c r="BR47" s="6">
        <v>-7.6600000000000001E-2</v>
      </c>
      <c r="BS47" s="6">
        <v>-7.6600000000000001E-2</v>
      </c>
      <c r="BT47" s="6">
        <v>-7.6600000000000001E-2</v>
      </c>
      <c r="BU47" s="6">
        <v>-7.6600000000000001E-2</v>
      </c>
      <c r="BV47" s="6">
        <v>-7.6600000000000001E-2</v>
      </c>
      <c r="BW47" s="6">
        <v>-7.6600000000000001E-2</v>
      </c>
      <c r="BX47" s="6">
        <v>-7.6600000000000001E-2</v>
      </c>
      <c r="BY47" s="31">
        <v>-15496.28</v>
      </c>
      <c r="BZ47" s="31">
        <v>-7611.5</v>
      </c>
      <c r="CA47" s="31">
        <v>-8675.91</v>
      </c>
      <c r="CB47" s="31">
        <v>-5379.49</v>
      </c>
      <c r="CC47" s="31">
        <v>-3032.91</v>
      </c>
      <c r="CD47" s="31">
        <v>-6206.54</v>
      </c>
      <c r="CE47" s="31">
        <v>-3085.5</v>
      </c>
      <c r="CF47" s="31">
        <v>-4665.13</v>
      </c>
      <c r="CG47" s="31">
        <v>-14019.65</v>
      </c>
      <c r="CH47" s="31">
        <v>-2280.5500000000002</v>
      </c>
      <c r="CI47" s="31">
        <v>-4643.63</v>
      </c>
      <c r="CJ47" s="31">
        <v>-10061.18</v>
      </c>
      <c r="CK47" s="32">
        <f t="shared" si="51"/>
        <v>485.52</v>
      </c>
      <c r="CL47" s="32">
        <f t="shared" si="52"/>
        <v>238.48</v>
      </c>
      <c r="CM47" s="32">
        <f t="shared" si="53"/>
        <v>271.83</v>
      </c>
      <c r="CN47" s="32">
        <f t="shared" si="54"/>
        <v>168.55</v>
      </c>
      <c r="CO47" s="32">
        <f t="shared" si="55"/>
        <v>95.03</v>
      </c>
      <c r="CP47" s="32">
        <f t="shared" si="56"/>
        <v>194.46</v>
      </c>
      <c r="CQ47" s="32">
        <f t="shared" si="57"/>
        <v>96.67</v>
      </c>
      <c r="CR47" s="32">
        <f t="shared" si="58"/>
        <v>146.16999999999999</v>
      </c>
      <c r="CS47" s="32">
        <f t="shared" si="59"/>
        <v>439.26</v>
      </c>
      <c r="CT47" s="32">
        <f t="shared" si="60"/>
        <v>71.45</v>
      </c>
      <c r="CU47" s="32">
        <f t="shared" si="61"/>
        <v>145.49</v>
      </c>
      <c r="CV47" s="32">
        <f t="shared" si="62"/>
        <v>315.23</v>
      </c>
      <c r="CW47" s="31">
        <f t="shared" si="183"/>
        <v>-10843.35</v>
      </c>
      <c r="CX47" s="31">
        <f t="shared" si="184"/>
        <v>-5326.06</v>
      </c>
      <c r="CY47" s="31">
        <f t="shared" si="185"/>
        <v>-6070.8700000000008</v>
      </c>
      <c r="CZ47" s="31">
        <f t="shared" si="186"/>
        <v>-3757.2099999999991</v>
      </c>
      <c r="DA47" s="31">
        <f t="shared" si="187"/>
        <v>-2118.2799999999997</v>
      </c>
      <c r="DB47" s="31">
        <f t="shared" si="188"/>
        <v>-4334.8600000000006</v>
      </c>
      <c r="DC47" s="31">
        <f t="shared" si="189"/>
        <v>-2171.13</v>
      </c>
      <c r="DD47" s="31">
        <f t="shared" si="190"/>
        <v>-3282.6400000000003</v>
      </c>
      <c r="DE47" s="31">
        <f t="shared" si="191"/>
        <v>-9865</v>
      </c>
      <c r="DF47" s="31">
        <f t="shared" si="192"/>
        <v>-1568.9900000000002</v>
      </c>
      <c r="DG47" s="31">
        <f t="shared" si="193"/>
        <v>-3194.7700000000004</v>
      </c>
      <c r="DH47" s="31">
        <f t="shared" si="194"/>
        <v>-6921.9900000000007</v>
      </c>
      <c r="DI47" s="32">
        <f t="shared" si="63"/>
        <v>-542.16999999999996</v>
      </c>
      <c r="DJ47" s="32">
        <f t="shared" si="64"/>
        <v>-266.3</v>
      </c>
      <c r="DK47" s="32">
        <f t="shared" si="65"/>
        <v>-303.54000000000002</v>
      </c>
      <c r="DL47" s="32">
        <f t="shared" si="66"/>
        <v>-187.86</v>
      </c>
      <c r="DM47" s="32">
        <f t="shared" si="67"/>
        <v>-105.91</v>
      </c>
      <c r="DN47" s="32">
        <f t="shared" si="68"/>
        <v>-216.74</v>
      </c>
      <c r="DO47" s="32">
        <f t="shared" si="69"/>
        <v>-108.56</v>
      </c>
      <c r="DP47" s="32">
        <f t="shared" si="70"/>
        <v>-164.13</v>
      </c>
      <c r="DQ47" s="32">
        <f t="shared" si="71"/>
        <v>-493.25</v>
      </c>
      <c r="DR47" s="32">
        <f t="shared" si="72"/>
        <v>-78.45</v>
      </c>
      <c r="DS47" s="32">
        <f t="shared" si="73"/>
        <v>-159.74</v>
      </c>
      <c r="DT47" s="32">
        <f t="shared" si="74"/>
        <v>-346.1</v>
      </c>
      <c r="DU47" s="31">
        <f t="shared" si="75"/>
        <v>-3493.4</v>
      </c>
      <c r="DV47" s="31">
        <f t="shared" si="76"/>
        <v>-1703.46</v>
      </c>
      <c r="DW47" s="31">
        <f t="shared" si="77"/>
        <v>-1928.87</v>
      </c>
      <c r="DX47" s="31">
        <f t="shared" si="78"/>
        <v>-1186.58</v>
      </c>
      <c r="DY47" s="31">
        <f t="shared" si="79"/>
        <v>-665.5</v>
      </c>
      <c r="DZ47" s="31">
        <f t="shared" si="80"/>
        <v>-1354.52</v>
      </c>
      <c r="EA47" s="31">
        <f t="shared" si="81"/>
        <v>-674.85</v>
      </c>
      <c r="EB47" s="31">
        <f t="shared" si="82"/>
        <v>-1014.76</v>
      </c>
      <c r="EC47" s="31">
        <f t="shared" si="83"/>
        <v>-3032.8</v>
      </c>
      <c r="ED47" s="31">
        <f t="shared" si="84"/>
        <v>-479.78</v>
      </c>
      <c r="EE47" s="31">
        <f t="shared" si="85"/>
        <v>-971.49</v>
      </c>
      <c r="EF47" s="31">
        <f t="shared" si="86"/>
        <v>-2093.52</v>
      </c>
      <c r="EG47" s="32">
        <f t="shared" si="87"/>
        <v>-14878.92</v>
      </c>
      <c r="EH47" s="32">
        <f t="shared" si="88"/>
        <v>-7295.8200000000006</v>
      </c>
      <c r="EI47" s="32">
        <f t="shared" si="89"/>
        <v>-8303.2800000000007</v>
      </c>
      <c r="EJ47" s="32">
        <f t="shared" si="90"/>
        <v>-5131.6499999999996</v>
      </c>
      <c r="EK47" s="32">
        <f t="shared" si="91"/>
        <v>-2889.6899999999996</v>
      </c>
      <c r="EL47" s="32">
        <f t="shared" si="92"/>
        <v>-5906.1200000000008</v>
      </c>
      <c r="EM47" s="32">
        <f t="shared" si="93"/>
        <v>-2954.54</v>
      </c>
      <c r="EN47" s="32">
        <f t="shared" si="94"/>
        <v>-4461.5300000000007</v>
      </c>
      <c r="EO47" s="32">
        <f t="shared" si="95"/>
        <v>-13391.05</v>
      </c>
      <c r="EP47" s="32">
        <f t="shared" si="96"/>
        <v>-2127.2200000000003</v>
      </c>
      <c r="EQ47" s="32">
        <f t="shared" si="97"/>
        <v>-4326</v>
      </c>
      <c r="ER47" s="32">
        <f t="shared" si="98"/>
        <v>-9361.61</v>
      </c>
    </row>
    <row r="48" spans="1:148">
      <c r="A48" t="s">
        <v>444</v>
      </c>
      <c r="B48" s="1" t="s">
        <v>58</v>
      </c>
      <c r="C48" t="s">
        <v>58</v>
      </c>
      <c r="D48" t="s">
        <v>220</v>
      </c>
      <c r="E48" s="51">
        <v>44292.156300000002</v>
      </c>
      <c r="F48" s="51">
        <v>42652.255899999996</v>
      </c>
      <c r="G48" s="51">
        <v>41273.804100000001</v>
      </c>
      <c r="H48" s="51">
        <v>28053.707999999999</v>
      </c>
      <c r="I48" s="51">
        <v>43121.377399999998</v>
      </c>
      <c r="J48" s="51">
        <v>31010.426899999999</v>
      </c>
      <c r="K48" s="51">
        <v>36552.099800000004</v>
      </c>
      <c r="L48" s="51">
        <v>39366.523992000002</v>
      </c>
      <c r="M48" s="51">
        <v>24281.961403400001</v>
      </c>
      <c r="N48" s="51">
        <v>38073.608707599997</v>
      </c>
      <c r="O48" s="51">
        <v>50687.192316200002</v>
      </c>
      <c r="P48" s="51">
        <v>46173.631064399997</v>
      </c>
      <c r="Q48" s="32">
        <v>6340077.9000000004</v>
      </c>
      <c r="R48" s="32">
        <v>2514526.27</v>
      </c>
      <c r="S48" s="32">
        <v>2055488.09</v>
      </c>
      <c r="T48" s="32">
        <v>1109440.46</v>
      </c>
      <c r="U48" s="32">
        <v>1514289.96</v>
      </c>
      <c r="V48" s="32">
        <v>1293844.01</v>
      </c>
      <c r="W48" s="32">
        <v>1704503.98</v>
      </c>
      <c r="X48" s="32">
        <v>1617783.54</v>
      </c>
      <c r="Y48" s="32">
        <v>2687546.14</v>
      </c>
      <c r="Z48" s="32">
        <v>1488463.17</v>
      </c>
      <c r="AA48" s="32">
        <v>3043759.71</v>
      </c>
      <c r="AB48" s="32">
        <v>3174418.79</v>
      </c>
      <c r="AC48" s="2">
        <v>3.96</v>
      </c>
      <c r="AD48" s="2">
        <v>3.96</v>
      </c>
      <c r="AE48" s="2">
        <v>3.96</v>
      </c>
      <c r="AF48" s="2">
        <v>3.96</v>
      </c>
      <c r="AG48" s="2">
        <v>3.96</v>
      </c>
      <c r="AH48" s="2">
        <v>3.96</v>
      </c>
      <c r="AI48" s="2">
        <v>3.96</v>
      </c>
      <c r="AJ48" s="2">
        <v>3.96</v>
      </c>
      <c r="AK48" s="2">
        <v>3.96</v>
      </c>
      <c r="AL48" s="2">
        <v>3.96</v>
      </c>
      <c r="AM48" s="2">
        <v>3.96</v>
      </c>
      <c r="AN48" s="2">
        <v>3.96</v>
      </c>
      <c r="AO48" s="33">
        <v>251067.08</v>
      </c>
      <c r="AP48" s="33">
        <v>99575.24</v>
      </c>
      <c r="AQ48" s="33">
        <v>81397.33</v>
      </c>
      <c r="AR48" s="33">
        <v>43933.84</v>
      </c>
      <c r="AS48" s="33">
        <v>59965.88</v>
      </c>
      <c r="AT48" s="33">
        <v>51236.22</v>
      </c>
      <c r="AU48" s="33">
        <v>67498.36</v>
      </c>
      <c r="AV48" s="33">
        <v>64064.23</v>
      </c>
      <c r="AW48" s="33">
        <v>106426.83</v>
      </c>
      <c r="AX48" s="33">
        <v>58943.14</v>
      </c>
      <c r="AY48" s="33">
        <v>120532.88</v>
      </c>
      <c r="AZ48" s="33">
        <v>125706.98</v>
      </c>
      <c r="BA48" s="31">
        <f t="shared" si="39"/>
        <v>-1902.02</v>
      </c>
      <c r="BB48" s="31">
        <f t="shared" si="40"/>
        <v>-754.36</v>
      </c>
      <c r="BC48" s="31">
        <f t="shared" si="41"/>
        <v>-616.65</v>
      </c>
      <c r="BD48" s="31">
        <f t="shared" si="42"/>
        <v>-443.78</v>
      </c>
      <c r="BE48" s="31">
        <f t="shared" si="43"/>
        <v>-605.72</v>
      </c>
      <c r="BF48" s="31">
        <f t="shared" si="44"/>
        <v>-517.54</v>
      </c>
      <c r="BG48" s="31">
        <f t="shared" si="45"/>
        <v>0</v>
      </c>
      <c r="BH48" s="31">
        <f t="shared" si="46"/>
        <v>0</v>
      </c>
      <c r="BI48" s="31">
        <f t="shared" si="47"/>
        <v>0</v>
      </c>
      <c r="BJ48" s="31">
        <f t="shared" si="48"/>
        <v>-1786.16</v>
      </c>
      <c r="BK48" s="31">
        <f t="shared" si="49"/>
        <v>-3652.51</v>
      </c>
      <c r="BL48" s="31">
        <f t="shared" si="50"/>
        <v>-3809.3</v>
      </c>
      <c r="BM48" s="6">
        <v>5.7799999999999997E-2</v>
      </c>
      <c r="BN48" s="6">
        <v>5.7799999999999997E-2</v>
      </c>
      <c r="BO48" s="6">
        <v>5.7799999999999997E-2</v>
      </c>
      <c r="BP48" s="6">
        <v>5.7799999999999997E-2</v>
      </c>
      <c r="BQ48" s="6">
        <v>5.7799999999999997E-2</v>
      </c>
      <c r="BR48" s="6">
        <v>5.7799999999999997E-2</v>
      </c>
      <c r="BS48" s="6">
        <v>5.7799999999999997E-2</v>
      </c>
      <c r="BT48" s="6">
        <v>5.7799999999999997E-2</v>
      </c>
      <c r="BU48" s="6">
        <v>5.7799999999999997E-2</v>
      </c>
      <c r="BV48" s="6">
        <v>5.7799999999999997E-2</v>
      </c>
      <c r="BW48" s="6">
        <v>5.7799999999999997E-2</v>
      </c>
      <c r="BX48" s="6">
        <v>5.7799999999999997E-2</v>
      </c>
      <c r="BY48" s="31">
        <v>366456.5</v>
      </c>
      <c r="BZ48" s="31">
        <v>145339.62</v>
      </c>
      <c r="CA48" s="31">
        <v>118807.21</v>
      </c>
      <c r="CB48" s="31">
        <v>64125.66</v>
      </c>
      <c r="CC48" s="31">
        <v>87525.96</v>
      </c>
      <c r="CD48" s="31">
        <v>74784.179999999993</v>
      </c>
      <c r="CE48" s="31">
        <v>98520.33</v>
      </c>
      <c r="CF48" s="31">
        <v>93507.89</v>
      </c>
      <c r="CG48" s="31">
        <v>155340.17000000001</v>
      </c>
      <c r="CH48" s="31">
        <v>86033.17</v>
      </c>
      <c r="CI48" s="31">
        <v>175929.31</v>
      </c>
      <c r="CJ48" s="31">
        <v>183481.41</v>
      </c>
      <c r="CK48" s="32">
        <f t="shared" si="51"/>
        <v>15216.19</v>
      </c>
      <c r="CL48" s="32">
        <f t="shared" si="52"/>
        <v>6034.86</v>
      </c>
      <c r="CM48" s="32">
        <f t="shared" si="53"/>
        <v>4933.17</v>
      </c>
      <c r="CN48" s="32">
        <f t="shared" si="54"/>
        <v>2662.66</v>
      </c>
      <c r="CO48" s="32">
        <f t="shared" si="55"/>
        <v>3634.3</v>
      </c>
      <c r="CP48" s="32">
        <f t="shared" si="56"/>
        <v>3105.23</v>
      </c>
      <c r="CQ48" s="32">
        <f t="shared" si="57"/>
        <v>4090.81</v>
      </c>
      <c r="CR48" s="32">
        <f t="shared" si="58"/>
        <v>3882.68</v>
      </c>
      <c r="CS48" s="32">
        <f t="shared" si="59"/>
        <v>6450.11</v>
      </c>
      <c r="CT48" s="32">
        <f t="shared" si="60"/>
        <v>3572.31</v>
      </c>
      <c r="CU48" s="32">
        <f t="shared" si="61"/>
        <v>7305.02</v>
      </c>
      <c r="CV48" s="32">
        <f t="shared" si="62"/>
        <v>7618.61</v>
      </c>
      <c r="CW48" s="31">
        <f t="shared" si="183"/>
        <v>132507.63</v>
      </c>
      <c r="CX48" s="31">
        <f t="shared" si="184"/>
        <v>52553.599999999977</v>
      </c>
      <c r="CY48" s="31">
        <f t="shared" si="185"/>
        <v>42959.700000000004</v>
      </c>
      <c r="CZ48" s="31">
        <f t="shared" si="186"/>
        <v>23298.260000000009</v>
      </c>
      <c r="DA48" s="31">
        <f t="shared" si="187"/>
        <v>31800.100000000013</v>
      </c>
      <c r="DB48" s="31">
        <f t="shared" si="188"/>
        <v>27170.729999999989</v>
      </c>
      <c r="DC48" s="31">
        <f t="shared" si="189"/>
        <v>35112.78</v>
      </c>
      <c r="DD48" s="31">
        <f t="shared" si="190"/>
        <v>33326.339999999989</v>
      </c>
      <c r="DE48" s="31">
        <f t="shared" si="191"/>
        <v>55363.45</v>
      </c>
      <c r="DF48" s="31">
        <f t="shared" si="192"/>
        <v>32448.499999999996</v>
      </c>
      <c r="DG48" s="31">
        <f t="shared" si="193"/>
        <v>66353.959999999977</v>
      </c>
      <c r="DH48" s="31">
        <f t="shared" si="194"/>
        <v>69202.34</v>
      </c>
      <c r="DI48" s="32">
        <f t="shared" si="63"/>
        <v>6625.38</v>
      </c>
      <c r="DJ48" s="32">
        <f t="shared" si="64"/>
        <v>2627.68</v>
      </c>
      <c r="DK48" s="32">
        <f t="shared" si="65"/>
        <v>2147.9899999999998</v>
      </c>
      <c r="DL48" s="32">
        <f t="shared" si="66"/>
        <v>1164.9100000000001</v>
      </c>
      <c r="DM48" s="32">
        <f t="shared" si="67"/>
        <v>1590.01</v>
      </c>
      <c r="DN48" s="32">
        <f t="shared" si="68"/>
        <v>1358.54</v>
      </c>
      <c r="DO48" s="32">
        <f t="shared" si="69"/>
        <v>1755.64</v>
      </c>
      <c r="DP48" s="32">
        <f t="shared" si="70"/>
        <v>1666.32</v>
      </c>
      <c r="DQ48" s="32">
        <f t="shared" si="71"/>
        <v>2768.17</v>
      </c>
      <c r="DR48" s="32">
        <f t="shared" si="72"/>
        <v>1622.43</v>
      </c>
      <c r="DS48" s="32">
        <f t="shared" si="73"/>
        <v>3317.7</v>
      </c>
      <c r="DT48" s="32">
        <f t="shared" si="74"/>
        <v>3460.12</v>
      </c>
      <c r="DU48" s="31">
        <f t="shared" si="75"/>
        <v>42690.01</v>
      </c>
      <c r="DV48" s="31">
        <f t="shared" si="76"/>
        <v>16808.46</v>
      </c>
      <c r="DW48" s="31">
        <f t="shared" si="77"/>
        <v>13649.37</v>
      </c>
      <c r="DX48" s="31">
        <f t="shared" si="78"/>
        <v>7357.92</v>
      </c>
      <c r="DY48" s="31">
        <f t="shared" si="79"/>
        <v>9990.64</v>
      </c>
      <c r="DZ48" s="31">
        <f t="shared" si="80"/>
        <v>8490.08</v>
      </c>
      <c r="EA48" s="31">
        <f t="shared" si="81"/>
        <v>10914.03</v>
      </c>
      <c r="EB48" s="31">
        <f t="shared" si="82"/>
        <v>10302.14</v>
      </c>
      <c r="EC48" s="31">
        <f t="shared" si="83"/>
        <v>17020.41</v>
      </c>
      <c r="ED48" s="31">
        <f t="shared" si="84"/>
        <v>9922.32</v>
      </c>
      <c r="EE48" s="31">
        <f t="shared" si="85"/>
        <v>20177.439999999999</v>
      </c>
      <c r="EF48" s="31">
        <f t="shared" si="86"/>
        <v>20929.84</v>
      </c>
      <c r="EG48" s="32">
        <f t="shared" si="87"/>
        <v>181823.02000000002</v>
      </c>
      <c r="EH48" s="32">
        <f t="shared" si="88"/>
        <v>71989.739999999976</v>
      </c>
      <c r="EI48" s="32">
        <f t="shared" si="89"/>
        <v>58757.060000000005</v>
      </c>
      <c r="EJ48" s="32">
        <f t="shared" si="90"/>
        <v>31821.090000000011</v>
      </c>
      <c r="EK48" s="32">
        <f t="shared" si="91"/>
        <v>43380.750000000015</v>
      </c>
      <c r="EL48" s="32">
        <f t="shared" si="92"/>
        <v>37019.349999999991</v>
      </c>
      <c r="EM48" s="32">
        <f t="shared" si="93"/>
        <v>47782.45</v>
      </c>
      <c r="EN48" s="32">
        <f t="shared" si="94"/>
        <v>45294.799999999988</v>
      </c>
      <c r="EO48" s="32">
        <f t="shared" si="95"/>
        <v>75152.03</v>
      </c>
      <c r="EP48" s="32">
        <f t="shared" si="96"/>
        <v>43993.249999999993</v>
      </c>
      <c r="EQ48" s="32">
        <f t="shared" si="97"/>
        <v>89849.099999999977</v>
      </c>
      <c r="ER48" s="32">
        <f t="shared" si="98"/>
        <v>93592.299999999988</v>
      </c>
    </row>
    <row r="49" spans="1:148">
      <c r="A49" t="s">
        <v>445</v>
      </c>
      <c r="B49" s="1" t="s">
        <v>32</v>
      </c>
      <c r="C49" t="s">
        <v>32</v>
      </c>
      <c r="D49" t="s">
        <v>221</v>
      </c>
      <c r="E49" s="51">
        <v>327.00700000000001</v>
      </c>
      <c r="F49" s="51">
        <v>113.12690000000001</v>
      </c>
      <c r="G49" s="51">
        <v>174.50219999999999</v>
      </c>
      <c r="H49" s="51">
        <v>51.737099999999998</v>
      </c>
      <c r="I49" s="51">
        <v>135.99529999999999</v>
      </c>
      <c r="J49" s="51">
        <v>375.70389999999998</v>
      </c>
      <c r="K49" s="51">
        <v>274.52390000000003</v>
      </c>
      <c r="L49" s="51">
        <v>83.172700000000006</v>
      </c>
      <c r="M49" s="51">
        <v>197.87530000000001</v>
      </c>
      <c r="N49" s="51">
        <v>67.882199999999997</v>
      </c>
      <c r="O49" s="51">
        <v>383.2448</v>
      </c>
      <c r="P49" s="51">
        <v>104.6544</v>
      </c>
      <c r="Q49" s="32">
        <v>144123.07999999999</v>
      </c>
      <c r="R49" s="32">
        <v>14722.21</v>
      </c>
      <c r="S49" s="32">
        <v>24906.01</v>
      </c>
      <c r="T49" s="32">
        <v>8027.84</v>
      </c>
      <c r="U49" s="32">
        <v>13881.04</v>
      </c>
      <c r="V49" s="32">
        <v>34992.949999999997</v>
      </c>
      <c r="W49" s="32">
        <v>28736.87</v>
      </c>
      <c r="X49" s="32">
        <v>9338.31</v>
      </c>
      <c r="Y49" s="32">
        <v>77017.350000000006</v>
      </c>
      <c r="Z49" s="32">
        <v>3469.19</v>
      </c>
      <c r="AA49" s="32">
        <v>54822.75</v>
      </c>
      <c r="AB49" s="32">
        <v>19813.669999999998</v>
      </c>
      <c r="AC49" s="2">
        <v>1.27</v>
      </c>
      <c r="AD49" s="2">
        <v>1.27</v>
      </c>
      <c r="AE49" s="2">
        <v>1.27</v>
      </c>
      <c r="AF49" s="2">
        <v>1.27</v>
      </c>
      <c r="AG49" s="2">
        <v>1.27</v>
      </c>
      <c r="AH49" s="2">
        <v>1.27</v>
      </c>
      <c r="AI49" s="2">
        <v>1.27</v>
      </c>
      <c r="AJ49" s="2">
        <v>1.27</v>
      </c>
      <c r="AK49" s="2">
        <v>1.27</v>
      </c>
      <c r="AL49" s="2">
        <v>1.27</v>
      </c>
      <c r="AM49" s="2">
        <v>1.27</v>
      </c>
      <c r="AN49" s="2">
        <v>1.27</v>
      </c>
      <c r="AO49" s="33">
        <v>1830.36</v>
      </c>
      <c r="AP49" s="33">
        <v>186.97</v>
      </c>
      <c r="AQ49" s="33">
        <v>316.31</v>
      </c>
      <c r="AR49" s="33">
        <v>101.95</v>
      </c>
      <c r="AS49" s="33">
        <v>176.29</v>
      </c>
      <c r="AT49" s="33">
        <v>444.41</v>
      </c>
      <c r="AU49" s="33">
        <v>364.96</v>
      </c>
      <c r="AV49" s="33">
        <v>118.6</v>
      </c>
      <c r="AW49" s="33">
        <v>978.12</v>
      </c>
      <c r="AX49" s="33">
        <v>44.06</v>
      </c>
      <c r="AY49" s="33">
        <v>696.25</v>
      </c>
      <c r="AZ49" s="33">
        <v>251.63</v>
      </c>
      <c r="BA49" s="31">
        <f t="shared" si="39"/>
        <v>-43.24</v>
      </c>
      <c r="BB49" s="31">
        <f t="shared" si="40"/>
        <v>-4.42</v>
      </c>
      <c r="BC49" s="31">
        <f t="shared" si="41"/>
        <v>-7.47</v>
      </c>
      <c r="BD49" s="31">
        <f t="shared" si="42"/>
        <v>-3.21</v>
      </c>
      <c r="BE49" s="31">
        <f t="shared" si="43"/>
        <v>-5.55</v>
      </c>
      <c r="BF49" s="31">
        <f t="shared" si="44"/>
        <v>-14</v>
      </c>
      <c r="BG49" s="31">
        <f t="shared" si="45"/>
        <v>0</v>
      </c>
      <c r="BH49" s="31">
        <f t="shared" si="46"/>
        <v>0</v>
      </c>
      <c r="BI49" s="31">
        <f t="shared" si="47"/>
        <v>0</v>
      </c>
      <c r="BJ49" s="31">
        <f t="shared" si="48"/>
        <v>-4.16</v>
      </c>
      <c r="BK49" s="31">
        <f t="shared" si="49"/>
        <v>-65.790000000000006</v>
      </c>
      <c r="BL49" s="31">
        <f t="shared" si="50"/>
        <v>-23.78</v>
      </c>
      <c r="BM49" s="6">
        <v>1.7000000000000001E-2</v>
      </c>
      <c r="BN49" s="6">
        <v>1.7000000000000001E-2</v>
      </c>
      <c r="BO49" s="6">
        <v>1.7000000000000001E-2</v>
      </c>
      <c r="BP49" s="6">
        <v>1.7000000000000001E-2</v>
      </c>
      <c r="BQ49" s="6">
        <v>1.7000000000000001E-2</v>
      </c>
      <c r="BR49" s="6">
        <v>1.7000000000000001E-2</v>
      </c>
      <c r="BS49" s="6">
        <v>1.7000000000000001E-2</v>
      </c>
      <c r="BT49" s="6">
        <v>1.7000000000000001E-2</v>
      </c>
      <c r="BU49" s="6">
        <v>1.7000000000000001E-2</v>
      </c>
      <c r="BV49" s="6">
        <v>1.7000000000000001E-2</v>
      </c>
      <c r="BW49" s="6">
        <v>1.7000000000000001E-2</v>
      </c>
      <c r="BX49" s="6">
        <v>1.7000000000000001E-2</v>
      </c>
      <c r="BY49" s="31">
        <v>2450.09</v>
      </c>
      <c r="BZ49" s="31">
        <v>250.28</v>
      </c>
      <c r="CA49" s="31">
        <v>423.4</v>
      </c>
      <c r="CB49" s="31">
        <v>136.47</v>
      </c>
      <c r="CC49" s="31">
        <v>235.98</v>
      </c>
      <c r="CD49" s="31">
        <v>594.88</v>
      </c>
      <c r="CE49" s="31">
        <v>488.53</v>
      </c>
      <c r="CF49" s="31">
        <v>158.75</v>
      </c>
      <c r="CG49" s="31">
        <v>1309.29</v>
      </c>
      <c r="CH49" s="31">
        <v>58.98</v>
      </c>
      <c r="CI49" s="31">
        <v>931.99</v>
      </c>
      <c r="CJ49" s="31">
        <v>336.83</v>
      </c>
      <c r="CK49" s="32">
        <f t="shared" si="51"/>
        <v>345.9</v>
      </c>
      <c r="CL49" s="32">
        <f t="shared" si="52"/>
        <v>35.33</v>
      </c>
      <c r="CM49" s="32">
        <f t="shared" si="53"/>
        <v>59.77</v>
      </c>
      <c r="CN49" s="32">
        <f t="shared" si="54"/>
        <v>19.27</v>
      </c>
      <c r="CO49" s="32">
        <f t="shared" si="55"/>
        <v>33.31</v>
      </c>
      <c r="CP49" s="32">
        <f t="shared" si="56"/>
        <v>83.98</v>
      </c>
      <c r="CQ49" s="32">
        <f t="shared" si="57"/>
        <v>68.97</v>
      </c>
      <c r="CR49" s="32">
        <f t="shared" si="58"/>
        <v>22.41</v>
      </c>
      <c r="CS49" s="32">
        <f t="shared" si="59"/>
        <v>184.84</v>
      </c>
      <c r="CT49" s="32">
        <f t="shared" si="60"/>
        <v>8.33</v>
      </c>
      <c r="CU49" s="32">
        <f t="shared" si="61"/>
        <v>131.57</v>
      </c>
      <c r="CV49" s="32">
        <f t="shared" si="62"/>
        <v>47.55</v>
      </c>
      <c r="CW49" s="31">
        <f t="shared" si="183"/>
        <v>1008.8700000000003</v>
      </c>
      <c r="CX49" s="31">
        <f t="shared" si="184"/>
        <v>103.06000000000002</v>
      </c>
      <c r="CY49" s="31">
        <f t="shared" si="185"/>
        <v>174.32999999999996</v>
      </c>
      <c r="CZ49" s="31">
        <f t="shared" si="186"/>
        <v>57.000000000000007</v>
      </c>
      <c r="DA49" s="31">
        <f t="shared" si="187"/>
        <v>98.549999999999969</v>
      </c>
      <c r="DB49" s="31">
        <f t="shared" si="188"/>
        <v>248.45</v>
      </c>
      <c r="DC49" s="31">
        <f t="shared" si="189"/>
        <v>192.54000000000002</v>
      </c>
      <c r="DD49" s="31">
        <f t="shared" si="190"/>
        <v>62.56</v>
      </c>
      <c r="DE49" s="31">
        <f t="shared" si="191"/>
        <v>516.00999999999988</v>
      </c>
      <c r="DF49" s="31">
        <f t="shared" si="192"/>
        <v>27.41</v>
      </c>
      <c r="DG49" s="31">
        <f t="shared" si="193"/>
        <v>433.09999999999997</v>
      </c>
      <c r="DH49" s="31">
        <f t="shared" si="194"/>
        <v>156.53</v>
      </c>
      <c r="DI49" s="32">
        <f t="shared" si="63"/>
        <v>50.44</v>
      </c>
      <c r="DJ49" s="32">
        <f t="shared" si="64"/>
        <v>5.15</v>
      </c>
      <c r="DK49" s="32">
        <f t="shared" si="65"/>
        <v>8.7200000000000006</v>
      </c>
      <c r="DL49" s="32">
        <f t="shared" si="66"/>
        <v>2.85</v>
      </c>
      <c r="DM49" s="32">
        <f t="shared" si="67"/>
        <v>4.93</v>
      </c>
      <c r="DN49" s="32">
        <f t="shared" si="68"/>
        <v>12.42</v>
      </c>
      <c r="DO49" s="32">
        <f t="shared" si="69"/>
        <v>9.6300000000000008</v>
      </c>
      <c r="DP49" s="32">
        <f t="shared" si="70"/>
        <v>3.13</v>
      </c>
      <c r="DQ49" s="32">
        <f t="shared" si="71"/>
        <v>25.8</v>
      </c>
      <c r="DR49" s="32">
        <f t="shared" si="72"/>
        <v>1.37</v>
      </c>
      <c r="DS49" s="32">
        <f t="shared" si="73"/>
        <v>21.66</v>
      </c>
      <c r="DT49" s="32">
        <f t="shared" si="74"/>
        <v>7.83</v>
      </c>
      <c r="DU49" s="31">
        <f t="shared" si="75"/>
        <v>325.02999999999997</v>
      </c>
      <c r="DV49" s="31">
        <f t="shared" si="76"/>
        <v>32.96</v>
      </c>
      <c r="DW49" s="31">
        <f t="shared" si="77"/>
        <v>55.39</v>
      </c>
      <c r="DX49" s="31">
        <f t="shared" si="78"/>
        <v>18</v>
      </c>
      <c r="DY49" s="31">
        <f t="shared" si="79"/>
        <v>30.96</v>
      </c>
      <c r="DZ49" s="31">
        <f t="shared" si="80"/>
        <v>77.63</v>
      </c>
      <c r="EA49" s="31">
        <f t="shared" si="81"/>
        <v>59.85</v>
      </c>
      <c r="EB49" s="31">
        <f t="shared" si="82"/>
        <v>19.34</v>
      </c>
      <c r="EC49" s="31">
        <f t="shared" si="83"/>
        <v>158.63999999999999</v>
      </c>
      <c r="ED49" s="31">
        <f t="shared" si="84"/>
        <v>8.3800000000000008</v>
      </c>
      <c r="EE49" s="31">
        <f t="shared" si="85"/>
        <v>131.69999999999999</v>
      </c>
      <c r="EF49" s="31">
        <f t="shared" si="86"/>
        <v>47.34</v>
      </c>
      <c r="EG49" s="32">
        <f t="shared" si="87"/>
        <v>1384.3400000000004</v>
      </c>
      <c r="EH49" s="32">
        <f t="shared" si="88"/>
        <v>141.17000000000002</v>
      </c>
      <c r="EI49" s="32">
        <f t="shared" si="89"/>
        <v>238.43999999999994</v>
      </c>
      <c r="EJ49" s="32">
        <f t="shared" si="90"/>
        <v>77.850000000000009</v>
      </c>
      <c r="EK49" s="32">
        <f t="shared" si="91"/>
        <v>134.43999999999997</v>
      </c>
      <c r="EL49" s="32">
        <f t="shared" si="92"/>
        <v>338.5</v>
      </c>
      <c r="EM49" s="32">
        <f t="shared" si="93"/>
        <v>262.02000000000004</v>
      </c>
      <c r="EN49" s="32">
        <f t="shared" si="94"/>
        <v>85.03</v>
      </c>
      <c r="EO49" s="32">
        <f t="shared" si="95"/>
        <v>700.44999999999982</v>
      </c>
      <c r="EP49" s="32">
        <f t="shared" si="96"/>
        <v>37.160000000000004</v>
      </c>
      <c r="EQ49" s="32">
        <f t="shared" si="97"/>
        <v>586.46</v>
      </c>
      <c r="ER49" s="32">
        <f t="shared" si="98"/>
        <v>211.70000000000002</v>
      </c>
    </row>
    <row r="50" spans="1:148">
      <c r="A50" t="s">
        <v>510</v>
      </c>
      <c r="B50" s="1" t="s">
        <v>78</v>
      </c>
      <c r="C50" t="s">
        <v>78</v>
      </c>
      <c r="D50" t="s">
        <v>222</v>
      </c>
      <c r="E50" s="51">
        <v>35617.470200000003</v>
      </c>
      <c r="F50" s="51">
        <v>30030.512999999999</v>
      </c>
      <c r="G50" s="51">
        <v>32229.306</v>
      </c>
      <c r="H50" s="51">
        <v>23282.9804</v>
      </c>
      <c r="I50" s="51">
        <v>27248.6672</v>
      </c>
      <c r="J50" s="51">
        <v>26240.232499999998</v>
      </c>
      <c r="K50" s="51">
        <v>45065.194900000002</v>
      </c>
      <c r="L50" s="51">
        <v>36594.772100000002</v>
      </c>
      <c r="M50" s="51">
        <v>33741.722500000003</v>
      </c>
      <c r="N50" s="51">
        <v>29633.161100000001</v>
      </c>
      <c r="O50" s="51">
        <v>35556.090900000003</v>
      </c>
      <c r="P50" s="51">
        <v>34585.714</v>
      </c>
      <c r="Q50" s="32">
        <v>5297690.82</v>
      </c>
      <c r="R50" s="32">
        <v>1903083.28</v>
      </c>
      <c r="S50" s="32">
        <v>1671375.6</v>
      </c>
      <c r="T50" s="32">
        <v>848456.73</v>
      </c>
      <c r="U50" s="32">
        <v>1151598.3700000001</v>
      </c>
      <c r="V50" s="32">
        <v>1465595.05</v>
      </c>
      <c r="W50" s="32">
        <v>2343707.91</v>
      </c>
      <c r="X50" s="32">
        <v>1775615.28</v>
      </c>
      <c r="Y50" s="32">
        <v>3878019.23</v>
      </c>
      <c r="Z50" s="32">
        <v>1264529.26</v>
      </c>
      <c r="AA50" s="32">
        <v>2440717.19</v>
      </c>
      <c r="AB50" s="32">
        <v>2514433.87</v>
      </c>
      <c r="AC50" s="2">
        <v>-0.43</v>
      </c>
      <c r="AD50" s="2">
        <v>-0.43</v>
      </c>
      <c r="AE50" s="2">
        <v>-0.43</v>
      </c>
      <c r="AF50" s="2">
        <v>-0.43</v>
      </c>
      <c r="AG50" s="2">
        <v>-0.43</v>
      </c>
      <c r="AH50" s="2">
        <v>-0.43</v>
      </c>
      <c r="AI50" s="2">
        <v>-0.43</v>
      </c>
      <c r="AJ50" s="2">
        <v>-0.43</v>
      </c>
      <c r="AK50" s="2">
        <v>-0.43</v>
      </c>
      <c r="AL50" s="2">
        <v>-0.43</v>
      </c>
      <c r="AM50" s="2">
        <v>-0.43</v>
      </c>
      <c r="AN50" s="2">
        <v>-0.43</v>
      </c>
      <c r="AO50" s="33">
        <v>-22780.07</v>
      </c>
      <c r="AP50" s="33">
        <v>-8183.26</v>
      </c>
      <c r="AQ50" s="33">
        <v>-7186.92</v>
      </c>
      <c r="AR50" s="33">
        <v>-3648.36</v>
      </c>
      <c r="AS50" s="33">
        <v>-4951.87</v>
      </c>
      <c r="AT50" s="33">
        <v>-6302.06</v>
      </c>
      <c r="AU50" s="33">
        <v>-10077.94</v>
      </c>
      <c r="AV50" s="33">
        <v>-7635.15</v>
      </c>
      <c r="AW50" s="33">
        <v>-16675.48</v>
      </c>
      <c r="AX50" s="33">
        <v>-5437.48</v>
      </c>
      <c r="AY50" s="33">
        <v>-10495.08</v>
      </c>
      <c r="AZ50" s="33">
        <v>-10812.07</v>
      </c>
      <c r="BA50" s="31">
        <f t="shared" si="39"/>
        <v>-1589.31</v>
      </c>
      <c r="BB50" s="31">
        <f t="shared" si="40"/>
        <v>-570.91999999999996</v>
      </c>
      <c r="BC50" s="31">
        <f t="shared" si="41"/>
        <v>-501.41</v>
      </c>
      <c r="BD50" s="31">
        <f t="shared" si="42"/>
        <v>-339.38</v>
      </c>
      <c r="BE50" s="31">
        <f t="shared" si="43"/>
        <v>-460.64</v>
      </c>
      <c r="BF50" s="31">
        <f t="shared" si="44"/>
        <v>-586.24</v>
      </c>
      <c r="BG50" s="31">
        <f t="shared" si="45"/>
        <v>0</v>
      </c>
      <c r="BH50" s="31">
        <f t="shared" si="46"/>
        <v>0</v>
      </c>
      <c r="BI50" s="31">
        <f t="shared" si="47"/>
        <v>0</v>
      </c>
      <c r="BJ50" s="31">
        <f t="shared" si="48"/>
        <v>-1517.44</v>
      </c>
      <c r="BK50" s="31">
        <f t="shared" si="49"/>
        <v>-2928.86</v>
      </c>
      <c r="BL50" s="31">
        <f t="shared" si="50"/>
        <v>-3017.32</v>
      </c>
      <c r="BM50" s="6">
        <v>-5.7099999999999998E-2</v>
      </c>
      <c r="BN50" s="6">
        <v>-5.7099999999999998E-2</v>
      </c>
      <c r="BO50" s="6">
        <v>-5.7099999999999998E-2</v>
      </c>
      <c r="BP50" s="6">
        <v>-5.7099999999999998E-2</v>
      </c>
      <c r="BQ50" s="6">
        <v>-5.7099999999999998E-2</v>
      </c>
      <c r="BR50" s="6">
        <v>-5.7099999999999998E-2</v>
      </c>
      <c r="BS50" s="6">
        <v>-5.7099999999999998E-2</v>
      </c>
      <c r="BT50" s="6">
        <v>-5.7099999999999998E-2</v>
      </c>
      <c r="BU50" s="6">
        <v>-5.7099999999999998E-2</v>
      </c>
      <c r="BV50" s="6">
        <v>-5.7099999999999998E-2</v>
      </c>
      <c r="BW50" s="6">
        <v>-5.7099999999999998E-2</v>
      </c>
      <c r="BX50" s="6">
        <v>-5.7099999999999998E-2</v>
      </c>
      <c r="BY50" s="31">
        <v>-302498.15000000002</v>
      </c>
      <c r="BZ50" s="31">
        <v>-108666.06</v>
      </c>
      <c r="CA50" s="31">
        <v>-95435.55</v>
      </c>
      <c r="CB50" s="31">
        <v>-48446.879999999997</v>
      </c>
      <c r="CC50" s="31">
        <v>-65756.27</v>
      </c>
      <c r="CD50" s="31">
        <v>-83685.48</v>
      </c>
      <c r="CE50" s="31">
        <v>-133825.72</v>
      </c>
      <c r="CF50" s="31">
        <v>-101387.63</v>
      </c>
      <c r="CG50" s="31">
        <v>-221434.9</v>
      </c>
      <c r="CH50" s="31">
        <v>-72204.62</v>
      </c>
      <c r="CI50" s="31">
        <v>-139364.95000000001</v>
      </c>
      <c r="CJ50" s="31">
        <v>-143574.17000000001</v>
      </c>
      <c r="CK50" s="32">
        <f t="shared" si="51"/>
        <v>12714.46</v>
      </c>
      <c r="CL50" s="32">
        <f t="shared" si="52"/>
        <v>4567.3999999999996</v>
      </c>
      <c r="CM50" s="32">
        <f t="shared" si="53"/>
        <v>4011.3</v>
      </c>
      <c r="CN50" s="32">
        <f t="shared" si="54"/>
        <v>2036.3</v>
      </c>
      <c r="CO50" s="32">
        <f t="shared" si="55"/>
        <v>2763.84</v>
      </c>
      <c r="CP50" s="32">
        <f t="shared" si="56"/>
        <v>3517.43</v>
      </c>
      <c r="CQ50" s="32">
        <f t="shared" si="57"/>
        <v>5624.9</v>
      </c>
      <c r="CR50" s="32">
        <f t="shared" si="58"/>
        <v>4261.4799999999996</v>
      </c>
      <c r="CS50" s="32">
        <f t="shared" si="59"/>
        <v>9307.25</v>
      </c>
      <c r="CT50" s="32">
        <f t="shared" si="60"/>
        <v>3034.87</v>
      </c>
      <c r="CU50" s="32">
        <f t="shared" si="61"/>
        <v>5857.72</v>
      </c>
      <c r="CV50" s="32">
        <f t="shared" si="62"/>
        <v>6034.64</v>
      </c>
      <c r="CW50" s="31">
        <f t="shared" si="183"/>
        <v>-265414.31</v>
      </c>
      <c r="CX50" s="31">
        <f t="shared" si="184"/>
        <v>-95344.48000000001</v>
      </c>
      <c r="CY50" s="31">
        <f t="shared" si="185"/>
        <v>-83735.92</v>
      </c>
      <c r="CZ50" s="31">
        <f t="shared" si="186"/>
        <v>-42422.84</v>
      </c>
      <c r="DA50" s="31">
        <f t="shared" si="187"/>
        <v>-57579.920000000006</v>
      </c>
      <c r="DB50" s="31">
        <f t="shared" si="188"/>
        <v>-73279.75</v>
      </c>
      <c r="DC50" s="31">
        <f t="shared" si="189"/>
        <v>-118122.88</v>
      </c>
      <c r="DD50" s="31">
        <f t="shared" si="190"/>
        <v>-89491.000000000015</v>
      </c>
      <c r="DE50" s="31">
        <f t="shared" si="191"/>
        <v>-195452.16999999998</v>
      </c>
      <c r="DF50" s="31">
        <f t="shared" si="192"/>
        <v>-62214.83</v>
      </c>
      <c r="DG50" s="31">
        <f t="shared" si="193"/>
        <v>-120083.29000000001</v>
      </c>
      <c r="DH50" s="31">
        <f t="shared" si="194"/>
        <v>-123710.13999999998</v>
      </c>
      <c r="DI50" s="32">
        <f t="shared" si="63"/>
        <v>-13270.72</v>
      </c>
      <c r="DJ50" s="32">
        <f t="shared" si="64"/>
        <v>-4767.22</v>
      </c>
      <c r="DK50" s="32">
        <f t="shared" si="65"/>
        <v>-4186.8</v>
      </c>
      <c r="DL50" s="32">
        <f t="shared" si="66"/>
        <v>-2121.14</v>
      </c>
      <c r="DM50" s="32">
        <f t="shared" si="67"/>
        <v>-2879</v>
      </c>
      <c r="DN50" s="32">
        <f t="shared" si="68"/>
        <v>-3663.99</v>
      </c>
      <c r="DO50" s="32">
        <f t="shared" si="69"/>
        <v>-5906.14</v>
      </c>
      <c r="DP50" s="32">
        <f t="shared" si="70"/>
        <v>-4474.55</v>
      </c>
      <c r="DQ50" s="32">
        <f t="shared" si="71"/>
        <v>-9772.61</v>
      </c>
      <c r="DR50" s="32">
        <f t="shared" si="72"/>
        <v>-3110.74</v>
      </c>
      <c r="DS50" s="32">
        <f t="shared" si="73"/>
        <v>-6004.16</v>
      </c>
      <c r="DT50" s="32">
        <f t="shared" si="74"/>
        <v>-6185.51</v>
      </c>
      <c r="DU50" s="31">
        <f t="shared" si="75"/>
        <v>-85508.58</v>
      </c>
      <c r="DV50" s="31">
        <f t="shared" si="76"/>
        <v>-30494.46</v>
      </c>
      <c r="DW50" s="31">
        <f t="shared" si="77"/>
        <v>-26604.99</v>
      </c>
      <c r="DX50" s="31">
        <f t="shared" si="78"/>
        <v>-13397.73</v>
      </c>
      <c r="DY50" s="31">
        <f t="shared" si="79"/>
        <v>-18089.89</v>
      </c>
      <c r="DZ50" s="31">
        <f t="shared" si="80"/>
        <v>-22897.84</v>
      </c>
      <c r="EA50" s="31">
        <f t="shared" si="81"/>
        <v>-36715.870000000003</v>
      </c>
      <c r="EB50" s="31">
        <f t="shared" si="82"/>
        <v>-27664.27</v>
      </c>
      <c r="EC50" s="31">
        <f t="shared" si="83"/>
        <v>-60087.95</v>
      </c>
      <c r="ED50" s="31">
        <f t="shared" si="84"/>
        <v>-19024.46</v>
      </c>
      <c r="EE50" s="31">
        <f t="shared" si="85"/>
        <v>-36515.89</v>
      </c>
      <c r="EF50" s="31">
        <f t="shared" si="86"/>
        <v>-37415.410000000003</v>
      </c>
      <c r="EG50" s="32">
        <f t="shared" si="87"/>
        <v>-364193.61</v>
      </c>
      <c r="EH50" s="32">
        <f t="shared" si="88"/>
        <v>-130606.16</v>
      </c>
      <c r="EI50" s="32">
        <f t="shared" si="89"/>
        <v>-114527.71</v>
      </c>
      <c r="EJ50" s="32">
        <f t="shared" si="90"/>
        <v>-57941.709999999992</v>
      </c>
      <c r="EK50" s="32">
        <f t="shared" si="91"/>
        <v>-78548.81</v>
      </c>
      <c r="EL50" s="32">
        <f t="shared" si="92"/>
        <v>-99841.58</v>
      </c>
      <c r="EM50" s="32">
        <f t="shared" si="93"/>
        <v>-160744.89000000001</v>
      </c>
      <c r="EN50" s="32">
        <f t="shared" si="94"/>
        <v>-121629.82000000002</v>
      </c>
      <c r="EO50" s="32">
        <f t="shared" si="95"/>
        <v>-265312.73</v>
      </c>
      <c r="EP50" s="32">
        <f t="shared" si="96"/>
        <v>-84350.03</v>
      </c>
      <c r="EQ50" s="32">
        <f t="shared" si="97"/>
        <v>-162603.34000000003</v>
      </c>
      <c r="ER50" s="32">
        <f t="shared" si="98"/>
        <v>-167311.06</v>
      </c>
    </row>
    <row r="51" spans="1:148">
      <c r="A51" t="s">
        <v>60</v>
      </c>
      <c r="B51" s="1" t="s">
        <v>73</v>
      </c>
      <c r="C51" t="s">
        <v>73</v>
      </c>
      <c r="D51" t="s">
        <v>223</v>
      </c>
      <c r="P51" s="51">
        <v>27806.61</v>
      </c>
      <c r="Q51" s="32"/>
      <c r="R51" s="32"/>
      <c r="S51" s="32"/>
      <c r="T51" s="32"/>
      <c r="U51" s="32"/>
      <c r="V51" s="32"/>
      <c r="W51" s="32"/>
      <c r="X51" s="32"/>
      <c r="Y51" s="32"/>
      <c r="Z51" s="32"/>
      <c r="AA51" s="32"/>
      <c r="AB51" s="32">
        <v>1378635.3</v>
      </c>
      <c r="AN51" s="2">
        <v>7.04</v>
      </c>
      <c r="AO51" s="33"/>
      <c r="AP51" s="33"/>
      <c r="AQ51" s="33"/>
      <c r="AR51" s="33"/>
      <c r="AS51" s="33"/>
      <c r="AT51" s="33"/>
      <c r="AU51" s="33"/>
      <c r="AV51" s="33"/>
      <c r="AW51" s="33"/>
      <c r="AX51" s="33"/>
      <c r="AY51" s="33"/>
      <c r="AZ51" s="33">
        <v>97055.92</v>
      </c>
      <c r="BA51" s="31">
        <f t="shared" si="39"/>
        <v>0</v>
      </c>
      <c r="BB51" s="31">
        <f t="shared" si="40"/>
        <v>0</v>
      </c>
      <c r="BC51" s="31">
        <f t="shared" si="41"/>
        <v>0</v>
      </c>
      <c r="BD51" s="31">
        <f t="shared" si="42"/>
        <v>0</v>
      </c>
      <c r="BE51" s="31">
        <f t="shared" si="43"/>
        <v>0</v>
      </c>
      <c r="BF51" s="31">
        <f t="shared" si="44"/>
        <v>0</v>
      </c>
      <c r="BG51" s="31">
        <f t="shared" si="45"/>
        <v>0</v>
      </c>
      <c r="BH51" s="31">
        <f t="shared" si="46"/>
        <v>0</v>
      </c>
      <c r="BI51" s="31">
        <f t="shared" si="47"/>
        <v>0</v>
      </c>
      <c r="BJ51" s="31">
        <f t="shared" si="48"/>
        <v>0</v>
      </c>
      <c r="BK51" s="31">
        <f t="shared" si="49"/>
        <v>0</v>
      </c>
      <c r="BL51" s="31">
        <f t="shared" si="50"/>
        <v>-1654.36</v>
      </c>
      <c r="BM51" s="6">
        <v>7.5700000000000003E-2</v>
      </c>
      <c r="BN51" s="6">
        <v>7.5700000000000003E-2</v>
      </c>
      <c r="BO51" s="6">
        <v>7.5700000000000003E-2</v>
      </c>
      <c r="BP51" s="6">
        <v>7.5700000000000003E-2</v>
      </c>
      <c r="BQ51" s="6">
        <v>7.5700000000000003E-2</v>
      </c>
      <c r="BR51" s="6">
        <v>7.5700000000000003E-2</v>
      </c>
      <c r="BS51" s="6">
        <v>7.5700000000000003E-2</v>
      </c>
      <c r="BT51" s="6">
        <v>7.5700000000000003E-2</v>
      </c>
      <c r="BU51" s="6">
        <v>7.5700000000000003E-2</v>
      </c>
      <c r="BV51" s="6">
        <v>7.5700000000000003E-2</v>
      </c>
      <c r="BW51" s="6">
        <v>7.5700000000000003E-2</v>
      </c>
      <c r="BX51" s="6">
        <v>7.5700000000000003E-2</v>
      </c>
      <c r="BY51" s="31">
        <v>0</v>
      </c>
      <c r="BZ51" s="31">
        <v>0</v>
      </c>
      <c r="CA51" s="31">
        <v>0</v>
      </c>
      <c r="CB51" s="31">
        <v>0</v>
      </c>
      <c r="CC51" s="31">
        <v>0</v>
      </c>
      <c r="CD51" s="31">
        <v>0</v>
      </c>
      <c r="CE51" s="31">
        <v>0</v>
      </c>
      <c r="CF51" s="31">
        <v>0</v>
      </c>
      <c r="CG51" s="31">
        <v>0</v>
      </c>
      <c r="CH51" s="31">
        <v>0</v>
      </c>
      <c r="CI51" s="31">
        <v>0</v>
      </c>
      <c r="CJ51" s="31">
        <v>104362.69</v>
      </c>
      <c r="CK51" s="32">
        <f t="shared" si="51"/>
        <v>0</v>
      </c>
      <c r="CL51" s="32">
        <f t="shared" si="52"/>
        <v>0</v>
      </c>
      <c r="CM51" s="32">
        <f t="shared" si="53"/>
        <v>0</v>
      </c>
      <c r="CN51" s="32">
        <f t="shared" si="54"/>
        <v>0</v>
      </c>
      <c r="CO51" s="32">
        <f t="shared" si="55"/>
        <v>0</v>
      </c>
      <c r="CP51" s="32">
        <f t="shared" si="56"/>
        <v>0</v>
      </c>
      <c r="CQ51" s="32">
        <f t="shared" si="57"/>
        <v>0</v>
      </c>
      <c r="CR51" s="32">
        <f t="shared" si="58"/>
        <v>0</v>
      </c>
      <c r="CS51" s="32">
        <f t="shared" si="59"/>
        <v>0</v>
      </c>
      <c r="CT51" s="32">
        <f t="shared" si="60"/>
        <v>0</v>
      </c>
      <c r="CU51" s="32">
        <f t="shared" si="61"/>
        <v>0</v>
      </c>
      <c r="CV51" s="32">
        <f t="shared" si="62"/>
        <v>3308.72</v>
      </c>
      <c r="CW51" s="31">
        <f t="shared" si="183"/>
        <v>0</v>
      </c>
      <c r="CX51" s="31">
        <f t="shared" si="184"/>
        <v>0</v>
      </c>
      <c r="CY51" s="31">
        <f t="shared" si="185"/>
        <v>0</v>
      </c>
      <c r="CZ51" s="31">
        <f t="shared" si="186"/>
        <v>0</v>
      </c>
      <c r="DA51" s="31">
        <f t="shared" si="187"/>
        <v>0</v>
      </c>
      <c r="DB51" s="31">
        <f t="shared" si="188"/>
        <v>0</v>
      </c>
      <c r="DC51" s="31">
        <f t="shared" si="189"/>
        <v>0</v>
      </c>
      <c r="DD51" s="31">
        <f t="shared" si="190"/>
        <v>0</v>
      </c>
      <c r="DE51" s="31">
        <f t="shared" si="191"/>
        <v>0</v>
      </c>
      <c r="DF51" s="31">
        <f t="shared" si="192"/>
        <v>0</v>
      </c>
      <c r="DG51" s="31">
        <f t="shared" si="193"/>
        <v>0</v>
      </c>
      <c r="DH51" s="31">
        <f t="shared" si="194"/>
        <v>12269.850000000006</v>
      </c>
      <c r="DI51" s="32">
        <f t="shared" si="63"/>
        <v>0</v>
      </c>
      <c r="DJ51" s="32">
        <f t="shared" si="64"/>
        <v>0</v>
      </c>
      <c r="DK51" s="32">
        <f t="shared" si="65"/>
        <v>0</v>
      </c>
      <c r="DL51" s="32">
        <f t="shared" si="66"/>
        <v>0</v>
      </c>
      <c r="DM51" s="32">
        <f t="shared" si="67"/>
        <v>0</v>
      </c>
      <c r="DN51" s="32">
        <f t="shared" si="68"/>
        <v>0</v>
      </c>
      <c r="DO51" s="32">
        <f t="shared" si="69"/>
        <v>0</v>
      </c>
      <c r="DP51" s="32">
        <f t="shared" si="70"/>
        <v>0</v>
      </c>
      <c r="DQ51" s="32">
        <f t="shared" si="71"/>
        <v>0</v>
      </c>
      <c r="DR51" s="32">
        <f t="shared" si="72"/>
        <v>0</v>
      </c>
      <c r="DS51" s="32">
        <f t="shared" si="73"/>
        <v>0</v>
      </c>
      <c r="DT51" s="32">
        <f t="shared" si="74"/>
        <v>613.49</v>
      </c>
      <c r="DU51" s="31">
        <f t="shared" si="75"/>
        <v>0</v>
      </c>
      <c r="DV51" s="31">
        <f t="shared" si="76"/>
        <v>0</v>
      </c>
      <c r="DW51" s="31">
        <f t="shared" si="77"/>
        <v>0</v>
      </c>
      <c r="DX51" s="31">
        <f t="shared" si="78"/>
        <v>0</v>
      </c>
      <c r="DY51" s="31">
        <f t="shared" si="79"/>
        <v>0</v>
      </c>
      <c r="DZ51" s="31">
        <f t="shared" si="80"/>
        <v>0</v>
      </c>
      <c r="EA51" s="31">
        <f t="shared" si="81"/>
        <v>0</v>
      </c>
      <c r="EB51" s="31">
        <f t="shared" si="82"/>
        <v>0</v>
      </c>
      <c r="EC51" s="31">
        <f t="shared" si="83"/>
        <v>0</v>
      </c>
      <c r="ED51" s="31">
        <f t="shared" si="84"/>
        <v>0</v>
      </c>
      <c r="EE51" s="31">
        <f t="shared" si="85"/>
        <v>0</v>
      </c>
      <c r="EF51" s="31">
        <f t="shared" si="86"/>
        <v>3710.94</v>
      </c>
      <c r="EG51" s="32">
        <f t="shared" si="87"/>
        <v>0</v>
      </c>
      <c r="EH51" s="32">
        <f t="shared" si="88"/>
        <v>0</v>
      </c>
      <c r="EI51" s="32">
        <f t="shared" si="89"/>
        <v>0</v>
      </c>
      <c r="EJ51" s="32">
        <f t="shared" si="90"/>
        <v>0</v>
      </c>
      <c r="EK51" s="32">
        <f t="shared" si="91"/>
        <v>0</v>
      </c>
      <c r="EL51" s="32">
        <f t="shared" si="92"/>
        <v>0</v>
      </c>
      <c r="EM51" s="32">
        <f t="shared" si="93"/>
        <v>0</v>
      </c>
      <c r="EN51" s="32">
        <f t="shared" si="94"/>
        <v>0</v>
      </c>
      <c r="EO51" s="32">
        <f t="shared" si="95"/>
        <v>0</v>
      </c>
      <c r="EP51" s="32">
        <f t="shared" si="96"/>
        <v>0</v>
      </c>
      <c r="EQ51" s="32">
        <f t="shared" si="97"/>
        <v>0</v>
      </c>
      <c r="ER51" s="32">
        <f t="shared" si="98"/>
        <v>16594.280000000006</v>
      </c>
    </row>
    <row r="52" spans="1:148">
      <c r="A52" t="s">
        <v>510</v>
      </c>
      <c r="B52" s="1" t="s">
        <v>73</v>
      </c>
      <c r="C52" t="s">
        <v>73</v>
      </c>
      <c r="D52" t="s">
        <v>223</v>
      </c>
      <c r="E52" s="51">
        <v>45436.160000000003</v>
      </c>
      <c r="F52" s="51">
        <v>40210.8001</v>
      </c>
      <c r="G52" s="51">
        <v>24471.832999999999</v>
      </c>
      <c r="H52" s="51">
        <v>30335.757000000001</v>
      </c>
      <c r="I52" s="51">
        <v>18176.134999999998</v>
      </c>
      <c r="J52" s="51">
        <v>6879.2236000000003</v>
      </c>
      <c r="K52" s="51">
        <v>22370.306199999999</v>
      </c>
      <c r="L52" s="51">
        <v>30205.455999999998</v>
      </c>
      <c r="M52" s="51">
        <v>30849.132000000001</v>
      </c>
      <c r="N52" s="51">
        <v>33428.450499999999</v>
      </c>
      <c r="O52" s="51">
        <v>5644.2780000000002</v>
      </c>
      <c r="Q52" s="32">
        <v>4431174.93</v>
      </c>
      <c r="R52" s="32">
        <v>2132779.08</v>
      </c>
      <c r="S52" s="32">
        <v>1139101.02</v>
      </c>
      <c r="T52" s="32">
        <v>862072.04</v>
      </c>
      <c r="U52" s="32">
        <v>583748.91</v>
      </c>
      <c r="V52" s="32">
        <v>211380.51</v>
      </c>
      <c r="W52" s="32">
        <v>957234.93</v>
      </c>
      <c r="X52" s="32">
        <v>1042424.12</v>
      </c>
      <c r="Y52" s="32">
        <v>2072041.89</v>
      </c>
      <c r="Z52" s="32">
        <v>1145415.42</v>
      </c>
      <c r="AA52" s="32">
        <v>267521.46999999997</v>
      </c>
      <c r="AB52" s="32"/>
      <c r="AC52" s="2">
        <v>7.04</v>
      </c>
      <c r="AD52" s="2">
        <v>7.04</v>
      </c>
      <c r="AE52" s="2">
        <v>7.04</v>
      </c>
      <c r="AF52" s="2">
        <v>7.04</v>
      </c>
      <c r="AG52" s="2">
        <v>7.04</v>
      </c>
      <c r="AH52" s="2">
        <v>7.04</v>
      </c>
      <c r="AI52" s="2">
        <v>7.04</v>
      </c>
      <c r="AJ52" s="2">
        <v>7.04</v>
      </c>
      <c r="AK52" s="2">
        <v>7.04</v>
      </c>
      <c r="AL52" s="2">
        <v>7.04</v>
      </c>
      <c r="AM52" s="2">
        <v>7.04</v>
      </c>
      <c r="AO52" s="33">
        <v>311954.71000000002</v>
      </c>
      <c r="AP52" s="33">
        <v>150147.65</v>
      </c>
      <c r="AQ52" s="33">
        <v>80192.710000000006</v>
      </c>
      <c r="AR52" s="33">
        <v>60689.87</v>
      </c>
      <c r="AS52" s="33">
        <v>41095.919999999998</v>
      </c>
      <c r="AT52" s="33">
        <v>14881.19</v>
      </c>
      <c r="AU52" s="33">
        <v>67389.34</v>
      </c>
      <c r="AV52" s="33">
        <v>73386.66</v>
      </c>
      <c r="AW52" s="33">
        <v>145871.75</v>
      </c>
      <c r="AX52" s="33">
        <v>80637.25</v>
      </c>
      <c r="AY52" s="33">
        <v>18833.509999999998</v>
      </c>
      <c r="AZ52" s="33"/>
      <c r="BA52" s="31">
        <f t="shared" si="39"/>
        <v>-1329.35</v>
      </c>
      <c r="BB52" s="31">
        <f t="shared" si="40"/>
        <v>-639.83000000000004</v>
      </c>
      <c r="BC52" s="31">
        <f t="shared" si="41"/>
        <v>-341.73</v>
      </c>
      <c r="BD52" s="31">
        <f t="shared" si="42"/>
        <v>-344.83</v>
      </c>
      <c r="BE52" s="31">
        <f t="shared" si="43"/>
        <v>-233.5</v>
      </c>
      <c r="BF52" s="31">
        <f t="shared" si="44"/>
        <v>-84.55</v>
      </c>
      <c r="BG52" s="31">
        <f t="shared" si="45"/>
        <v>0</v>
      </c>
      <c r="BH52" s="31">
        <f t="shared" si="46"/>
        <v>0</v>
      </c>
      <c r="BI52" s="31">
        <f t="shared" si="47"/>
        <v>0</v>
      </c>
      <c r="BJ52" s="31">
        <f t="shared" si="48"/>
        <v>-1374.5</v>
      </c>
      <c r="BK52" s="31">
        <f t="shared" si="49"/>
        <v>-321.02999999999997</v>
      </c>
      <c r="BL52" s="31">
        <f t="shared" si="50"/>
        <v>0</v>
      </c>
      <c r="BM52" s="6">
        <v>7.5700000000000003E-2</v>
      </c>
      <c r="BN52" s="6">
        <v>7.5700000000000003E-2</v>
      </c>
      <c r="BO52" s="6">
        <v>7.5700000000000003E-2</v>
      </c>
      <c r="BP52" s="6">
        <v>7.5700000000000003E-2</v>
      </c>
      <c r="BQ52" s="6">
        <v>7.5700000000000003E-2</v>
      </c>
      <c r="BR52" s="6">
        <v>7.5700000000000003E-2</v>
      </c>
      <c r="BS52" s="6">
        <v>7.5700000000000003E-2</v>
      </c>
      <c r="BT52" s="6">
        <v>7.5700000000000003E-2</v>
      </c>
      <c r="BU52" s="6">
        <v>7.5700000000000003E-2</v>
      </c>
      <c r="BV52" s="6">
        <v>7.5700000000000003E-2</v>
      </c>
      <c r="BW52" s="6">
        <v>7.5700000000000003E-2</v>
      </c>
      <c r="BX52" s="6">
        <v>7.5700000000000003E-2</v>
      </c>
      <c r="BY52" s="31">
        <v>335439.94</v>
      </c>
      <c r="BZ52" s="31">
        <v>161451.38</v>
      </c>
      <c r="CA52" s="31">
        <v>86229.95</v>
      </c>
      <c r="CB52" s="31">
        <v>65258.85</v>
      </c>
      <c r="CC52" s="31">
        <v>44189.79</v>
      </c>
      <c r="CD52" s="31">
        <v>16001.5</v>
      </c>
      <c r="CE52" s="31">
        <v>72462.679999999993</v>
      </c>
      <c r="CF52" s="31">
        <v>78911.509999999995</v>
      </c>
      <c r="CG52" s="31">
        <v>156853.57</v>
      </c>
      <c r="CH52" s="31">
        <v>86707.95</v>
      </c>
      <c r="CI52" s="31">
        <v>20251.38</v>
      </c>
      <c r="CJ52" s="31">
        <v>0</v>
      </c>
      <c r="CK52" s="32">
        <f t="shared" si="51"/>
        <v>10634.82</v>
      </c>
      <c r="CL52" s="32">
        <f t="shared" si="52"/>
        <v>5118.67</v>
      </c>
      <c r="CM52" s="32">
        <f t="shared" si="53"/>
        <v>2733.84</v>
      </c>
      <c r="CN52" s="32">
        <f t="shared" si="54"/>
        <v>2068.9699999999998</v>
      </c>
      <c r="CO52" s="32">
        <f t="shared" si="55"/>
        <v>1401</v>
      </c>
      <c r="CP52" s="32">
        <f t="shared" si="56"/>
        <v>507.31</v>
      </c>
      <c r="CQ52" s="32">
        <f t="shared" si="57"/>
        <v>2297.36</v>
      </c>
      <c r="CR52" s="32">
        <f t="shared" si="58"/>
        <v>2501.8200000000002</v>
      </c>
      <c r="CS52" s="32">
        <f t="shared" si="59"/>
        <v>4972.8999999999996</v>
      </c>
      <c r="CT52" s="32">
        <f t="shared" si="60"/>
        <v>2749</v>
      </c>
      <c r="CU52" s="32">
        <f t="shared" si="61"/>
        <v>642.04999999999995</v>
      </c>
      <c r="CV52" s="32">
        <f t="shared" si="62"/>
        <v>0</v>
      </c>
      <c r="CW52" s="31">
        <f t="shared" si="183"/>
        <v>35449.399999999987</v>
      </c>
      <c r="CX52" s="31">
        <f t="shared" si="184"/>
        <v>17062.230000000025</v>
      </c>
      <c r="CY52" s="31">
        <f t="shared" si="185"/>
        <v>9112.8099999999868</v>
      </c>
      <c r="CZ52" s="31">
        <f t="shared" si="186"/>
        <v>6982.7799999999897</v>
      </c>
      <c r="DA52" s="31">
        <f t="shared" si="187"/>
        <v>4728.3700000000026</v>
      </c>
      <c r="DB52" s="31">
        <f t="shared" si="188"/>
        <v>1712.1700000000008</v>
      </c>
      <c r="DC52" s="31">
        <f t="shared" si="189"/>
        <v>7370.6999999999971</v>
      </c>
      <c r="DD52" s="31">
        <f t="shared" si="190"/>
        <v>8026.6699999999983</v>
      </c>
      <c r="DE52" s="31">
        <f t="shared" si="191"/>
        <v>15954.720000000001</v>
      </c>
      <c r="DF52" s="31">
        <f t="shared" si="192"/>
        <v>10194.199999999997</v>
      </c>
      <c r="DG52" s="31">
        <f t="shared" si="193"/>
        <v>2380.9500000000016</v>
      </c>
      <c r="DH52" s="31">
        <f t="shared" si="194"/>
        <v>0</v>
      </c>
      <c r="DI52" s="32">
        <f t="shared" si="63"/>
        <v>1772.47</v>
      </c>
      <c r="DJ52" s="32">
        <f t="shared" si="64"/>
        <v>853.11</v>
      </c>
      <c r="DK52" s="32">
        <f t="shared" si="65"/>
        <v>455.64</v>
      </c>
      <c r="DL52" s="32">
        <f t="shared" si="66"/>
        <v>349.14</v>
      </c>
      <c r="DM52" s="32">
        <f t="shared" si="67"/>
        <v>236.42</v>
      </c>
      <c r="DN52" s="32">
        <f t="shared" si="68"/>
        <v>85.61</v>
      </c>
      <c r="DO52" s="32">
        <f t="shared" si="69"/>
        <v>368.54</v>
      </c>
      <c r="DP52" s="32">
        <f t="shared" si="70"/>
        <v>401.33</v>
      </c>
      <c r="DQ52" s="32">
        <f t="shared" si="71"/>
        <v>797.74</v>
      </c>
      <c r="DR52" s="32">
        <f t="shared" si="72"/>
        <v>509.71</v>
      </c>
      <c r="DS52" s="32">
        <f t="shared" si="73"/>
        <v>119.05</v>
      </c>
      <c r="DT52" s="32">
        <f t="shared" si="74"/>
        <v>0</v>
      </c>
      <c r="DU52" s="31">
        <f t="shared" si="75"/>
        <v>11420.74</v>
      </c>
      <c r="DV52" s="31">
        <f t="shared" si="76"/>
        <v>5457.09</v>
      </c>
      <c r="DW52" s="31">
        <f t="shared" si="77"/>
        <v>2895.37</v>
      </c>
      <c r="DX52" s="31">
        <f t="shared" si="78"/>
        <v>2205.2600000000002</v>
      </c>
      <c r="DY52" s="31">
        <f t="shared" si="79"/>
        <v>1485.51</v>
      </c>
      <c r="DZ52" s="31">
        <f t="shared" si="80"/>
        <v>535</v>
      </c>
      <c r="EA52" s="31">
        <f t="shared" si="81"/>
        <v>2291.02</v>
      </c>
      <c r="EB52" s="31">
        <f t="shared" si="82"/>
        <v>2481.2800000000002</v>
      </c>
      <c r="EC52" s="31">
        <f t="shared" si="83"/>
        <v>4904.97</v>
      </c>
      <c r="ED52" s="31">
        <f t="shared" si="84"/>
        <v>3117.25</v>
      </c>
      <c r="EE52" s="31">
        <f t="shared" si="85"/>
        <v>724.02</v>
      </c>
      <c r="EF52" s="31">
        <f t="shared" si="86"/>
        <v>0</v>
      </c>
      <c r="EG52" s="32">
        <f t="shared" si="87"/>
        <v>48642.609999999986</v>
      </c>
      <c r="EH52" s="32">
        <f t="shared" si="88"/>
        <v>23372.430000000026</v>
      </c>
      <c r="EI52" s="32">
        <f t="shared" si="89"/>
        <v>12463.819999999985</v>
      </c>
      <c r="EJ52" s="32">
        <f t="shared" si="90"/>
        <v>9537.1799999999894</v>
      </c>
      <c r="EK52" s="32">
        <f t="shared" si="91"/>
        <v>6450.3000000000029</v>
      </c>
      <c r="EL52" s="32">
        <f t="shared" si="92"/>
        <v>2332.7800000000007</v>
      </c>
      <c r="EM52" s="32">
        <f t="shared" si="93"/>
        <v>10030.259999999997</v>
      </c>
      <c r="EN52" s="32">
        <f t="shared" si="94"/>
        <v>10909.279999999999</v>
      </c>
      <c r="EO52" s="32">
        <f t="shared" si="95"/>
        <v>21657.430000000004</v>
      </c>
      <c r="EP52" s="32">
        <f t="shared" si="96"/>
        <v>13821.159999999996</v>
      </c>
      <c r="EQ52" s="32">
        <f t="shared" si="97"/>
        <v>3224.0200000000018</v>
      </c>
      <c r="ER52" s="32">
        <f t="shared" si="98"/>
        <v>0</v>
      </c>
    </row>
    <row r="53" spans="1:148">
      <c r="A53" t="s">
        <v>446</v>
      </c>
      <c r="B53" s="1" t="s">
        <v>74</v>
      </c>
      <c r="C53" t="s">
        <v>289</v>
      </c>
      <c r="D53" t="s">
        <v>290</v>
      </c>
      <c r="E53" s="51">
        <v>1745</v>
      </c>
      <c r="G53" s="51">
        <v>75</v>
      </c>
      <c r="H53" s="51">
        <v>425</v>
      </c>
      <c r="I53" s="51">
        <v>375</v>
      </c>
      <c r="J53" s="51">
        <v>175</v>
      </c>
      <c r="K53" s="51">
        <v>50</v>
      </c>
      <c r="L53" s="51">
        <v>125</v>
      </c>
      <c r="M53" s="51">
        <v>25</v>
      </c>
      <c r="N53" s="51">
        <v>100</v>
      </c>
      <c r="P53" s="51">
        <v>80</v>
      </c>
      <c r="Q53" s="32">
        <v>98136.25</v>
      </c>
      <c r="R53" s="32"/>
      <c r="S53" s="32">
        <v>3854</v>
      </c>
      <c r="T53" s="32">
        <v>25560</v>
      </c>
      <c r="U53" s="32">
        <v>22468</v>
      </c>
      <c r="V53" s="32">
        <v>5064</v>
      </c>
      <c r="W53" s="32">
        <v>2332.5</v>
      </c>
      <c r="X53" s="32">
        <v>6781</v>
      </c>
      <c r="Y53" s="32">
        <v>1262.5</v>
      </c>
      <c r="Z53" s="32">
        <v>4438.25</v>
      </c>
      <c r="AA53" s="32"/>
      <c r="AB53" s="32">
        <v>4590.7</v>
      </c>
      <c r="AC53" s="2">
        <v>0.16</v>
      </c>
      <c r="AE53" s="2">
        <v>0.16</v>
      </c>
      <c r="AF53" s="2">
        <v>0.16</v>
      </c>
      <c r="AG53" s="2">
        <v>0.16</v>
      </c>
      <c r="AH53" s="2">
        <v>0.16</v>
      </c>
      <c r="AI53" s="2">
        <v>0.16</v>
      </c>
      <c r="AJ53" s="2">
        <v>0.16</v>
      </c>
      <c r="AK53" s="2">
        <v>0.16</v>
      </c>
      <c r="AL53" s="2">
        <v>0.16</v>
      </c>
      <c r="AN53" s="2">
        <v>0.16</v>
      </c>
      <c r="AO53" s="33">
        <v>157.02000000000001</v>
      </c>
      <c r="AP53" s="33"/>
      <c r="AQ53" s="33">
        <v>6.17</v>
      </c>
      <c r="AR53" s="33">
        <v>40.9</v>
      </c>
      <c r="AS53" s="33">
        <v>35.950000000000003</v>
      </c>
      <c r="AT53" s="33">
        <v>8.1</v>
      </c>
      <c r="AU53" s="33">
        <v>3.73</v>
      </c>
      <c r="AV53" s="33">
        <v>10.85</v>
      </c>
      <c r="AW53" s="33">
        <v>2.02</v>
      </c>
      <c r="AX53" s="33">
        <v>7.1</v>
      </c>
      <c r="AY53" s="33"/>
      <c r="AZ53" s="33">
        <v>7.35</v>
      </c>
      <c r="BA53" s="31">
        <f t="shared" si="39"/>
        <v>-29.44</v>
      </c>
      <c r="BB53" s="31">
        <f t="shared" si="40"/>
        <v>0</v>
      </c>
      <c r="BC53" s="31">
        <f t="shared" si="41"/>
        <v>-1.1599999999999999</v>
      </c>
      <c r="BD53" s="31">
        <f t="shared" si="42"/>
        <v>-10.220000000000001</v>
      </c>
      <c r="BE53" s="31">
        <f t="shared" si="43"/>
        <v>-8.99</v>
      </c>
      <c r="BF53" s="31">
        <f t="shared" si="44"/>
        <v>-2.0299999999999998</v>
      </c>
      <c r="BG53" s="31">
        <f t="shared" si="45"/>
        <v>0</v>
      </c>
      <c r="BH53" s="31">
        <f t="shared" si="46"/>
        <v>0</v>
      </c>
      <c r="BI53" s="31">
        <f t="shared" si="47"/>
        <v>0</v>
      </c>
      <c r="BJ53" s="31">
        <f t="shared" si="48"/>
        <v>-5.33</v>
      </c>
      <c r="BK53" s="31">
        <f t="shared" si="49"/>
        <v>0</v>
      </c>
      <c r="BL53" s="31">
        <f t="shared" si="50"/>
        <v>-5.51</v>
      </c>
      <c r="BM53" s="6">
        <v>-1.6E-2</v>
      </c>
      <c r="BN53" s="6">
        <v>-1.6E-2</v>
      </c>
      <c r="BO53" s="6">
        <v>-1.6E-2</v>
      </c>
      <c r="BP53" s="6">
        <v>-1.6E-2</v>
      </c>
      <c r="BQ53" s="6">
        <v>-1.6E-2</v>
      </c>
      <c r="BR53" s="6">
        <v>-1.6E-2</v>
      </c>
      <c r="BS53" s="6">
        <v>-1.6E-2</v>
      </c>
      <c r="BT53" s="6">
        <v>-1.6E-2</v>
      </c>
      <c r="BU53" s="6">
        <v>-1.6E-2</v>
      </c>
      <c r="BV53" s="6">
        <v>-1.6E-2</v>
      </c>
      <c r="BW53" s="6">
        <v>-1.6E-2</v>
      </c>
      <c r="BX53" s="6">
        <v>-1.6E-2</v>
      </c>
      <c r="BY53" s="31">
        <v>-1570.18</v>
      </c>
      <c r="BZ53" s="31">
        <v>0</v>
      </c>
      <c r="CA53" s="31">
        <v>-61.66</v>
      </c>
      <c r="CB53" s="31">
        <v>-408.96</v>
      </c>
      <c r="CC53" s="31">
        <v>-359.49</v>
      </c>
      <c r="CD53" s="31">
        <v>-81.02</v>
      </c>
      <c r="CE53" s="31">
        <v>-37.32</v>
      </c>
      <c r="CF53" s="31">
        <v>-108.5</v>
      </c>
      <c r="CG53" s="31">
        <v>-20.2</v>
      </c>
      <c r="CH53" s="31">
        <v>-71.010000000000005</v>
      </c>
      <c r="CI53" s="31">
        <v>0</v>
      </c>
      <c r="CJ53" s="31">
        <v>-73.45</v>
      </c>
      <c r="CK53" s="32">
        <f t="shared" si="51"/>
        <v>235.53</v>
      </c>
      <c r="CL53" s="32">
        <f t="shared" si="52"/>
        <v>0</v>
      </c>
      <c r="CM53" s="32">
        <f t="shared" si="53"/>
        <v>9.25</v>
      </c>
      <c r="CN53" s="32">
        <f t="shared" si="54"/>
        <v>61.34</v>
      </c>
      <c r="CO53" s="32">
        <f t="shared" si="55"/>
        <v>53.92</v>
      </c>
      <c r="CP53" s="32">
        <f t="shared" si="56"/>
        <v>12.15</v>
      </c>
      <c r="CQ53" s="32">
        <f t="shared" si="57"/>
        <v>5.6</v>
      </c>
      <c r="CR53" s="32">
        <f t="shared" si="58"/>
        <v>16.27</v>
      </c>
      <c r="CS53" s="32">
        <f t="shared" si="59"/>
        <v>3.03</v>
      </c>
      <c r="CT53" s="32">
        <f t="shared" si="60"/>
        <v>10.65</v>
      </c>
      <c r="CU53" s="32">
        <f t="shared" si="61"/>
        <v>0</v>
      </c>
      <c r="CV53" s="32">
        <f t="shared" si="62"/>
        <v>11.02</v>
      </c>
      <c r="CW53" s="31">
        <f t="shared" si="183"/>
        <v>-1462.23</v>
      </c>
      <c r="CX53" s="31">
        <f t="shared" si="184"/>
        <v>0</v>
      </c>
      <c r="CY53" s="31">
        <f t="shared" si="185"/>
        <v>-57.42</v>
      </c>
      <c r="CZ53" s="31">
        <f t="shared" si="186"/>
        <v>-378.29999999999995</v>
      </c>
      <c r="DA53" s="31">
        <f t="shared" si="187"/>
        <v>-332.53</v>
      </c>
      <c r="DB53" s="31">
        <f t="shared" si="188"/>
        <v>-74.939999999999984</v>
      </c>
      <c r="DC53" s="31">
        <f t="shared" si="189"/>
        <v>-35.449999999999996</v>
      </c>
      <c r="DD53" s="31">
        <f t="shared" si="190"/>
        <v>-103.08</v>
      </c>
      <c r="DE53" s="31">
        <f t="shared" si="191"/>
        <v>-19.189999999999998</v>
      </c>
      <c r="DF53" s="31">
        <f t="shared" si="192"/>
        <v>-62.13000000000001</v>
      </c>
      <c r="DG53" s="31">
        <f t="shared" si="193"/>
        <v>0</v>
      </c>
      <c r="DH53" s="31">
        <f t="shared" si="194"/>
        <v>-64.27</v>
      </c>
      <c r="DI53" s="32">
        <f t="shared" si="63"/>
        <v>-73.11</v>
      </c>
      <c r="DJ53" s="32">
        <f t="shared" si="64"/>
        <v>0</v>
      </c>
      <c r="DK53" s="32">
        <f t="shared" si="65"/>
        <v>-2.87</v>
      </c>
      <c r="DL53" s="32">
        <f t="shared" si="66"/>
        <v>-18.920000000000002</v>
      </c>
      <c r="DM53" s="32">
        <f t="shared" si="67"/>
        <v>-16.63</v>
      </c>
      <c r="DN53" s="32">
        <f t="shared" si="68"/>
        <v>-3.75</v>
      </c>
      <c r="DO53" s="32">
        <f t="shared" si="69"/>
        <v>-1.77</v>
      </c>
      <c r="DP53" s="32">
        <f t="shared" si="70"/>
        <v>-5.15</v>
      </c>
      <c r="DQ53" s="32">
        <f t="shared" si="71"/>
        <v>-0.96</v>
      </c>
      <c r="DR53" s="32">
        <f t="shared" si="72"/>
        <v>-3.11</v>
      </c>
      <c r="DS53" s="32">
        <f t="shared" si="73"/>
        <v>0</v>
      </c>
      <c r="DT53" s="32">
        <f t="shared" si="74"/>
        <v>-3.21</v>
      </c>
      <c r="DU53" s="31">
        <f t="shared" si="75"/>
        <v>-471.09</v>
      </c>
      <c r="DV53" s="31">
        <f t="shared" si="76"/>
        <v>0</v>
      </c>
      <c r="DW53" s="31">
        <f t="shared" si="77"/>
        <v>-18.239999999999998</v>
      </c>
      <c r="DX53" s="31">
        <f t="shared" si="78"/>
        <v>-119.47</v>
      </c>
      <c r="DY53" s="31">
        <f t="shared" si="79"/>
        <v>-104.47</v>
      </c>
      <c r="DZ53" s="31">
        <f t="shared" si="80"/>
        <v>-23.42</v>
      </c>
      <c r="EA53" s="31">
        <f t="shared" si="81"/>
        <v>-11.02</v>
      </c>
      <c r="EB53" s="31">
        <f t="shared" si="82"/>
        <v>-31.87</v>
      </c>
      <c r="EC53" s="31">
        <f t="shared" si="83"/>
        <v>-5.9</v>
      </c>
      <c r="ED53" s="31">
        <f t="shared" si="84"/>
        <v>-19</v>
      </c>
      <c r="EE53" s="31">
        <f t="shared" si="85"/>
        <v>0</v>
      </c>
      <c r="EF53" s="31">
        <f t="shared" si="86"/>
        <v>-19.440000000000001</v>
      </c>
      <c r="EG53" s="32">
        <f t="shared" si="87"/>
        <v>-2006.4299999999998</v>
      </c>
      <c r="EH53" s="32">
        <f t="shared" si="88"/>
        <v>0</v>
      </c>
      <c r="EI53" s="32">
        <f t="shared" si="89"/>
        <v>-78.53</v>
      </c>
      <c r="EJ53" s="32">
        <f t="shared" si="90"/>
        <v>-516.68999999999994</v>
      </c>
      <c r="EK53" s="32">
        <f t="shared" si="91"/>
        <v>-453.63</v>
      </c>
      <c r="EL53" s="32">
        <f t="shared" si="92"/>
        <v>-102.10999999999999</v>
      </c>
      <c r="EM53" s="32">
        <f t="shared" si="93"/>
        <v>-48.239999999999995</v>
      </c>
      <c r="EN53" s="32">
        <f t="shared" si="94"/>
        <v>-140.1</v>
      </c>
      <c r="EO53" s="32">
        <f t="shared" si="95"/>
        <v>-26.049999999999997</v>
      </c>
      <c r="EP53" s="32">
        <f t="shared" si="96"/>
        <v>-84.240000000000009</v>
      </c>
      <c r="EQ53" s="32">
        <f t="shared" si="97"/>
        <v>0</v>
      </c>
      <c r="ER53" s="32">
        <f t="shared" si="98"/>
        <v>-86.919999999999987</v>
      </c>
    </row>
    <row r="54" spans="1:148">
      <c r="A54" t="s">
        <v>446</v>
      </c>
      <c r="B54" s="1" t="s">
        <v>76</v>
      </c>
      <c r="C54" t="s">
        <v>295</v>
      </c>
      <c r="D54" t="s">
        <v>296</v>
      </c>
      <c r="E54" s="51">
        <v>410</v>
      </c>
      <c r="F54" s="51">
        <v>9</v>
      </c>
      <c r="I54" s="51">
        <v>101</v>
      </c>
      <c r="M54" s="51">
        <v>13</v>
      </c>
      <c r="Q54" s="32">
        <v>62404.37</v>
      </c>
      <c r="R54" s="32">
        <v>340.29</v>
      </c>
      <c r="S54" s="32"/>
      <c r="T54" s="32"/>
      <c r="U54" s="32">
        <v>18177.509999999998</v>
      </c>
      <c r="V54" s="32"/>
      <c r="W54" s="32"/>
      <c r="X54" s="32"/>
      <c r="Y54" s="32">
        <v>4840.6499999999996</v>
      </c>
      <c r="Z54" s="32"/>
      <c r="AA54" s="32"/>
      <c r="AB54" s="32"/>
      <c r="AC54" s="2">
        <v>3.85</v>
      </c>
      <c r="AD54" s="2">
        <v>3.85</v>
      </c>
      <c r="AG54" s="2">
        <v>3.85</v>
      </c>
      <c r="AK54" s="2">
        <v>3.85</v>
      </c>
      <c r="AO54" s="33">
        <v>2402.5700000000002</v>
      </c>
      <c r="AP54" s="33">
        <v>13.1</v>
      </c>
      <c r="AQ54" s="33"/>
      <c r="AR54" s="33"/>
      <c r="AS54" s="33">
        <v>699.83</v>
      </c>
      <c r="AT54" s="33"/>
      <c r="AU54" s="33"/>
      <c r="AV54" s="33"/>
      <c r="AW54" s="33">
        <v>186.37</v>
      </c>
      <c r="AX54" s="33"/>
      <c r="AY54" s="33"/>
      <c r="AZ54" s="33"/>
      <c r="BA54" s="31">
        <f t="shared" si="39"/>
        <v>-18.72</v>
      </c>
      <c r="BB54" s="31">
        <f t="shared" si="40"/>
        <v>-0.1</v>
      </c>
      <c r="BC54" s="31">
        <f t="shared" si="41"/>
        <v>0</v>
      </c>
      <c r="BD54" s="31">
        <f t="shared" si="42"/>
        <v>0</v>
      </c>
      <c r="BE54" s="31">
        <f t="shared" si="43"/>
        <v>-7.27</v>
      </c>
      <c r="BF54" s="31">
        <f t="shared" si="44"/>
        <v>0</v>
      </c>
      <c r="BG54" s="31">
        <f t="shared" si="45"/>
        <v>0</v>
      </c>
      <c r="BH54" s="31">
        <f t="shared" si="46"/>
        <v>0</v>
      </c>
      <c r="BI54" s="31">
        <f t="shared" si="47"/>
        <v>0</v>
      </c>
      <c r="BJ54" s="31">
        <f t="shared" si="48"/>
        <v>0</v>
      </c>
      <c r="BK54" s="31">
        <f t="shared" si="49"/>
        <v>0</v>
      </c>
      <c r="BL54" s="31">
        <f t="shared" si="50"/>
        <v>0</v>
      </c>
      <c r="BM54" s="6">
        <v>1.44E-2</v>
      </c>
      <c r="BN54" s="6">
        <v>1.44E-2</v>
      </c>
      <c r="BO54" s="6">
        <v>1.44E-2</v>
      </c>
      <c r="BP54" s="6">
        <v>1.44E-2</v>
      </c>
      <c r="BQ54" s="6">
        <v>1.44E-2</v>
      </c>
      <c r="BR54" s="6">
        <v>1.44E-2</v>
      </c>
      <c r="BS54" s="6">
        <v>1.44E-2</v>
      </c>
      <c r="BT54" s="6">
        <v>1.44E-2</v>
      </c>
      <c r="BU54" s="6">
        <v>1.44E-2</v>
      </c>
      <c r="BV54" s="6">
        <v>1.44E-2</v>
      </c>
      <c r="BW54" s="6">
        <v>1.44E-2</v>
      </c>
      <c r="BX54" s="6">
        <v>1.44E-2</v>
      </c>
      <c r="BY54" s="31">
        <v>898.62</v>
      </c>
      <c r="BZ54" s="31">
        <v>4.9000000000000004</v>
      </c>
      <c r="CA54" s="31">
        <v>0</v>
      </c>
      <c r="CB54" s="31">
        <v>0</v>
      </c>
      <c r="CC54" s="31">
        <v>261.76</v>
      </c>
      <c r="CD54" s="31">
        <v>0</v>
      </c>
      <c r="CE54" s="31">
        <v>0</v>
      </c>
      <c r="CF54" s="31">
        <v>0</v>
      </c>
      <c r="CG54" s="31">
        <v>69.709999999999994</v>
      </c>
      <c r="CH54" s="31">
        <v>0</v>
      </c>
      <c r="CI54" s="31">
        <v>0</v>
      </c>
      <c r="CJ54" s="31">
        <v>0</v>
      </c>
      <c r="CK54" s="32">
        <f t="shared" si="51"/>
        <v>149.77000000000001</v>
      </c>
      <c r="CL54" s="32">
        <f t="shared" si="52"/>
        <v>0.82</v>
      </c>
      <c r="CM54" s="32">
        <f t="shared" si="53"/>
        <v>0</v>
      </c>
      <c r="CN54" s="32">
        <f t="shared" si="54"/>
        <v>0</v>
      </c>
      <c r="CO54" s="32">
        <f t="shared" si="55"/>
        <v>43.63</v>
      </c>
      <c r="CP54" s="32">
        <f t="shared" si="56"/>
        <v>0</v>
      </c>
      <c r="CQ54" s="32">
        <f t="shared" si="57"/>
        <v>0</v>
      </c>
      <c r="CR54" s="32">
        <f t="shared" si="58"/>
        <v>0</v>
      </c>
      <c r="CS54" s="32">
        <f t="shared" si="59"/>
        <v>11.62</v>
      </c>
      <c r="CT54" s="32">
        <f t="shared" si="60"/>
        <v>0</v>
      </c>
      <c r="CU54" s="32">
        <f t="shared" si="61"/>
        <v>0</v>
      </c>
      <c r="CV54" s="32">
        <f t="shared" si="62"/>
        <v>0</v>
      </c>
      <c r="CW54" s="31">
        <f t="shared" si="183"/>
        <v>-1335.46</v>
      </c>
      <c r="CX54" s="31">
        <f t="shared" si="184"/>
        <v>-7.2799999999999994</v>
      </c>
      <c r="CY54" s="31">
        <f t="shared" si="185"/>
        <v>0</v>
      </c>
      <c r="CZ54" s="31">
        <f t="shared" si="186"/>
        <v>0</v>
      </c>
      <c r="DA54" s="31">
        <f t="shared" si="187"/>
        <v>-387.17000000000007</v>
      </c>
      <c r="DB54" s="31">
        <f t="shared" si="188"/>
        <v>0</v>
      </c>
      <c r="DC54" s="31">
        <f t="shared" si="189"/>
        <v>0</v>
      </c>
      <c r="DD54" s="31">
        <f t="shared" si="190"/>
        <v>0</v>
      </c>
      <c r="DE54" s="31">
        <f t="shared" si="191"/>
        <v>-105.04</v>
      </c>
      <c r="DF54" s="31">
        <f t="shared" si="192"/>
        <v>0</v>
      </c>
      <c r="DG54" s="31">
        <f t="shared" si="193"/>
        <v>0</v>
      </c>
      <c r="DH54" s="31">
        <f t="shared" si="194"/>
        <v>0</v>
      </c>
      <c r="DI54" s="32">
        <f t="shared" si="63"/>
        <v>-66.77</v>
      </c>
      <c r="DJ54" s="32">
        <f t="shared" si="64"/>
        <v>-0.36</v>
      </c>
      <c r="DK54" s="32">
        <f t="shared" si="65"/>
        <v>0</v>
      </c>
      <c r="DL54" s="32">
        <f t="shared" si="66"/>
        <v>0</v>
      </c>
      <c r="DM54" s="32">
        <f t="shared" si="67"/>
        <v>-19.36</v>
      </c>
      <c r="DN54" s="32">
        <f t="shared" si="68"/>
        <v>0</v>
      </c>
      <c r="DO54" s="32">
        <f t="shared" si="69"/>
        <v>0</v>
      </c>
      <c r="DP54" s="32">
        <f t="shared" si="70"/>
        <v>0</v>
      </c>
      <c r="DQ54" s="32">
        <f t="shared" si="71"/>
        <v>-5.25</v>
      </c>
      <c r="DR54" s="32">
        <f t="shared" si="72"/>
        <v>0</v>
      </c>
      <c r="DS54" s="32">
        <f t="shared" si="73"/>
        <v>0</v>
      </c>
      <c r="DT54" s="32">
        <f t="shared" si="74"/>
        <v>0</v>
      </c>
      <c r="DU54" s="31">
        <f t="shared" si="75"/>
        <v>-430.25</v>
      </c>
      <c r="DV54" s="31">
        <f t="shared" si="76"/>
        <v>-2.33</v>
      </c>
      <c r="DW54" s="31">
        <f t="shared" si="77"/>
        <v>0</v>
      </c>
      <c r="DX54" s="31">
        <f t="shared" si="78"/>
        <v>0</v>
      </c>
      <c r="DY54" s="31">
        <f t="shared" si="79"/>
        <v>-121.64</v>
      </c>
      <c r="DZ54" s="31">
        <f t="shared" si="80"/>
        <v>0</v>
      </c>
      <c r="EA54" s="31">
        <f t="shared" si="81"/>
        <v>0</v>
      </c>
      <c r="EB54" s="31">
        <f t="shared" si="82"/>
        <v>0</v>
      </c>
      <c r="EC54" s="31">
        <f t="shared" si="83"/>
        <v>-32.29</v>
      </c>
      <c r="ED54" s="31">
        <f t="shared" si="84"/>
        <v>0</v>
      </c>
      <c r="EE54" s="31">
        <f t="shared" si="85"/>
        <v>0</v>
      </c>
      <c r="EF54" s="31">
        <f t="shared" si="86"/>
        <v>0</v>
      </c>
      <c r="EG54" s="32">
        <f t="shared" si="87"/>
        <v>-1832.48</v>
      </c>
      <c r="EH54" s="32">
        <f t="shared" si="88"/>
        <v>-9.9699999999999989</v>
      </c>
      <c r="EI54" s="32">
        <f t="shared" si="89"/>
        <v>0</v>
      </c>
      <c r="EJ54" s="32">
        <f t="shared" si="90"/>
        <v>0</v>
      </c>
      <c r="EK54" s="32">
        <f t="shared" si="91"/>
        <v>-528.17000000000007</v>
      </c>
      <c r="EL54" s="32">
        <f t="shared" si="92"/>
        <v>0</v>
      </c>
      <c r="EM54" s="32">
        <f t="shared" si="93"/>
        <v>0</v>
      </c>
      <c r="EN54" s="32">
        <f t="shared" si="94"/>
        <v>0</v>
      </c>
      <c r="EO54" s="32">
        <f t="shared" si="95"/>
        <v>-142.58000000000001</v>
      </c>
      <c r="EP54" s="32">
        <f t="shared" si="96"/>
        <v>0</v>
      </c>
      <c r="EQ54" s="32">
        <f t="shared" si="97"/>
        <v>0</v>
      </c>
      <c r="ER54" s="32">
        <f t="shared" si="98"/>
        <v>0</v>
      </c>
    </row>
    <row r="55" spans="1:148">
      <c r="A55" t="s">
        <v>447</v>
      </c>
      <c r="B55" s="1" t="s">
        <v>66</v>
      </c>
      <c r="C55" t="s">
        <v>289</v>
      </c>
      <c r="D55" t="s">
        <v>290</v>
      </c>
      <c r="E55" s="51">
        <v>545</v>
      </c>
      <c r="F55" s="51">
        <v>1226</v>
      </c>
      <c r="G55" s="51">
        <v>6641</v>
      </c>
      <c r="H55" s="51">
        <v>5710</v>
      </c>
      <c r="I55" s="51">
        <v>3501</v>
      </c>
      <c r="K55" s="51">
        <v>1936</v>
      </c>
      <c r="L55" s="51">
        <v>2030</v>
      </c>
      <c r="M55" s="51">
        <v>50</v>
      </c>
      <c r="N55" s="51">
        <v>100</v>
      </c>
      <c r="O55" s="51">
        <v>1158</v>
      </c>
      <c r="P55" s="51">
        <v>4943</v>
      </c>
      <c r="Q55" s="32">
        <v>36353.9</v>
      </c>
      <c r="R55" s="32">
        <v>81490.19</v>
      </c>
      <c r="S55" s="32">
        <v>292009.12</v>
      </c>
      <c r="T55" s="32">
        <v>240673.05</v>
      </c>
      <c r="U55" s="32">
        <v>126516.63</v>
      </c>
      <c r="V55" s="32"/>
      <c r="W55" s="32">
        <v>166689.88</v>
      </c>
      <c r="X55" s="32">
        <v>111537.55</v>
      </c>
      <c r="Y55" s="32">
        <v>2037.5</v>
      </c>
      <c r="Z55" s="32">
        <v>5161</v>
      </c>
      <c r="AA55" s="32">
        <v>88227.17</v>
      </c>
      <c r="AB55" s="32">
        <v>445502.01</v>
      </c>
      <c r="AC55" s="2">
        <v>0.16</v>
      </c>
      <c r="AD55" s="2">
        <v>0.16</v>
      </c>
      <c r="AE55" s="2">
        <v>0.16</v>
      </c>
      <c r="AF55" s="2">
        <v>0.16</v>
      </c>
      <c r="AG55" s="2">
        <v>0.16</v>
      </c>
      <c r="AI55" s="2">
        <v>0.16</v>
      </c>
      <c r="AJ55" s="2">
        <v>0.16</v>
      </c>
      <c r="AK55" s="2">
        <v>0.16</v>
      </c>
      <c r="AL55" s="2">
        <v>0.16</v>
      </c>
      <c r="AM55" s="2">
        <v>0.16</v>
      </c>
      <c r="AN55" s="2">
        <v>0.16</v>
      </c>
      <c r="AO55" s="33">
        <v>58.17</v>
      </c>
      <c r="AP55" s="33">
        <v>130.38</v>
      </c>
      <c r="AQ55" s="33">
        <v>467.21</v>
      </c>
      <c r="AR55" s="33">
        <v>385.08</v>
      </c>
      <c r="AS55" s="33">
        <v>202.43</v>
      </c>
      <c r="AT55" s="33"/>
      <c r="AU55" s="33">
        <v>266.7</v>
      </c>
      <c r="AV55" s="33">
        <v>178.46</v>
      </c>
      <c r="AW55" s="33">
        <v>3.26</v>
      </c>
      <c r="AX55" s="33">
        <v>8.26</v>
      </c>
      <c r="AY55" s="33">
        <v>141.16</v>
      </c>
      <c r="AZ55" s="33">
        <v>712.8</v>
      </c>
      <c r="BA55" s="31">
        <f t="shared" si="39"/>
        <v>-10.91</v>
      </c>
      <c r="BB55" s="31">
        <f t="shared" si="40"/>
        <v>-24.45</v>
      </c>
      <c r="BC55" s="31">
        <f t="shared" si="41"/>
        <v>-87.6</v>
      </c>
      <c r="BD55" s="31">
        <f t="shared" si="42"/>
        <v>-96.27</v>
      </c>
      <c r="BE55" s="31">
        <f t="shared" si="43"/>
        <v>-50.61</v>
      </c>
      <c r="BF55" s="31">
        <f t="shared" si="44"/>
        <v>0</v>
      </c>
      <c r="BG55" s="31">
        <f t="shared" si="45"/>
        <v>0</v>
      </c>
      <c r="BH55" s="31">
        <f t="shared" si="46"/>
        <v>0</v>
      </c>
      <c r="BI55" s="31">
        <f t="shared" si="47"/>
        <v>0</v>
      </c>
      <c r="BJ55" s="31">
        <f t="shared" si="48"/>
        <v>-6.19</v>
      </c>
      <c r="BK55" s="31">
        <f t="shared" si="49"/>
        <v>-105.87</v>
      </c>
      <c r="BL55" s="31">
        <f t="shared" si="50"/>
        <v>-534.6</v>
      </c>
      <c r="BM55" s="6">
        <v>-1.6E-2</v>
      </c>
      <c r="BN55" s="6">
        <v>-1.6E-2</v>
      </c>
      <c r="BO55" s="6">
        <v>-1.6E-2</v>
      </c>
      <c r="BP55" s="6">
        <v>-1.6E-2</v>
      </c>
      <c r="BQ55" s="6">
        <v>-1.6E-2</v>
      </c>
      <c r="BR55" s="6">
        <v>-1.6E-2</v>
      </c>
      <c r="BS55" s="6">
        <v>-1.6E-2</v>
      </c>
      <c r="BT55" s="6">
        <v>-1.6E-2</v>
      </c>
      <c r="BU55" s="6">
        <v>-1.6E-2</v>
      </c>
      <c r="BV55" s="6">
        <v>-1.6E-2</v>
      </c>
      <c r="BW55" s="6">
        <v>-1.6E-2</v>
      </c>
      <c r="BX55" s="6">
        <v>-1.6E-2</v>
      </c>
      <c r="BY55" s="31">
        <v>-581.66</v>
      </c>
      <c r="BZ55" s="31">
        <v>-1303.8399999999999</v>
      </c>
      <c r="CA55" s="31">
        <v>-4672.1499999999996</v>
      </c>
      <c r="CB55" s="31">
        <v>-3850.77</v>
      </c>
      <c r="CC55" s="31">
        <v>-2024.27</v>
      </c>
      <c r="CD55" s="31">
        <v>0</v>
      </c>
      <c r="CE55" s="31">
        <v>-2667.04</v>
      </c>
      <c r="CF55" s="31">
        <v>-1784.6</v>
      </c>
      <c r="CG55" s="31">
        <v>-32.6</v>
      </c>
      <c r="CH55" s="31">
        <v>-82.58</v>
      </c>
      <c r="CI55" s="31">
        <v>-1411.63</v>
      </c>
      <c r="CJ55" s="31">
        <v>-7128.03</v>
      </c>
      <c r="CK55" s="32">
        <f t="shared" si="51"/>
        <v>87.25</v>
      </c>
      <c r="CL55" s="32">
        <f t="shared" si="52"/>
        <v>195.58</v>
      </c>
      <c r="CM55" s="32">
        <f t="shared" si="53"/>
        <v>700.82</v>
      </c>
      <c r="CN55" s="32">
        <f t="shared" si="54"/>
        <v>577.62</v>
      </c>
      <c r="CO55" s="32">
        <f t="shared" si="55"/>
        <v>303.64</v>
      </c>
      <c r="CP55" s="32">
        <f t="shared" si="56"/>
        <v>0</v>
      </c>
      <c r="CQ55" s="32">
        <f t="shared" si="57"/>
        <v>400.06</v>
      </c>
      <c r="CR55" s="32">
        <f t="shared" si="58"/>
        <v>267.69</v>
      </c>
      <c r="CS55" s="32">
        <f t="shared" si="59"/>
        <v>4.8899999999999997</v>
      </c>
      <c r="CT55" s="32">
        <f t="shared" si="60"/>
        <v>12.39</v>
      </c>
      <c r="CU55" s="32">
        <f t="shared" si="61"/>
        <v>211.75</v>
      </c>
      <c r="CV55" s="32">
        <f t="shared" si="62"/>
        <v>1069.2</v>
      </c>
      <c r="CW55" s="31">
        <f t="shared" si="183"/>
        <v>-541.66999999999996</v>
      </c>
      <c r="CX55" s="31">
        <f t="shared" si="184"/>
        <v>-1214.1899999999998</v>
      </c>
      <c r="CY55" s="31">
        <f t="shared" si="185"/>
        <v>-4350.9399999999987</v>
      </c>
      <c r="CZ55" s="31">
        <f t="shared" si="186"/>
        <v>-3561.96</v>
      </c>
      <c r="DA55" s="31">
        <f t="shared" si="187"/>
        <v>-1872.4500000000003</v>
      </c>
      <c r="DB55" s="31">
        <f t="shared" si="188"/>
        <v>0</v>
      </c>
      <c r="DC55" s="31">
        <f t="shared" si="189"/>
        <v>-2533.6799999999998</v>
      </c>
      <c r="DD55" s="31">
        <f t="shared" si="190"/>
        <v>-1695.37</v>
      </c>
      <c r="DE55" s="31">
        <f t="shared" si="191"/>
        <v>-30.97</v>
      </c>
      <c r="DF55" s="31">
        <f t="shared" si="192"/>
        <v>-72.260000000000005</v>
      </c>
      <c r="DG55" s="31">
        <f t="shared" si="193"/>
        <v>-1235.17</v>
      </c>
      <c r="DH55" s="31">
        <f t="shared" si="194"/>
        <v>-6237.03</v>
      </c>
      <c r="DI55" s="32">
        <f t="shared" si="63"/>
        <v>-27.08</v>
      </c>
      <c r="DJ55" s="32">
        <f t="shared" si="64"/>
        <v>-60.71</v>
      </c>
      <c r="DK55" s="32">
        <f t="shared" si="65"/>
        <v>-217.55</v>
      </c>
      <c r="DL55" s="32">
        <f t="shared" si="66"/>
        <v>-178.1</v>
      </c>
      <c r="DM55" s="32">
        <f t="shared" si="67"/>
        <v>-93.62</v>
      </c>
      <c r="DN55" s="32">
        <f t="shared" si="68"/>
        <v>0</v>
      </c>
      <c r="DO55" s="32">
        <f t="shared" si="69"/>
        <v>-126.68</v>
      </c>
      <c r="DP55" s="32">
        <f t="shared" si="70"/>
        <v>-84.77</v>
      </c>
      <c r="DQ55" s="32">
        <f t="shared" si="71"/>
        <v>-1.55</v>
      </c>
      <c r="DR55" s="32">
        <f t="shared" si="72"/>
        <v>-3.61</v>
      </c>
      <c r="DS55" s="32">
        <f t="shared" si="73"/>
        <v>-61.76</v>
      </c>
      <c r="DT55" s="32">
        <f t="shared" si="74"/>
        <v>-311.85000000000002</v>
      </c>
      <c r="DU55" s="31">
        <f t="shared" si="75"/>
        <v>-174.51</v>
      </c>
      <c r="DV55" s="31">
        <f t="shared" si="76"/>
        <v>-388.34</v>
      </c>
      <c r="DW55" s="31">
        <f t="shared" si="77"/>
        <v>-1382.4</v>
      </c>
      <c r="DX55" s="31">
        <f t="shared" si="78"/>
        <v>-1124.92</v>
      </c>
      <c r="DY55" s="31">
        <f t="shared" si="79"/>
        <v>-588.27</v>
      </c>
      <c r="DZ55" s="31">
        <f t="shared" si="80"/>
        <v>0</v>
      </c>
      <c r="EA55" s="31">
        <f t="shared" si="81"/>
        <v>-787.54</v>
      </c>
      <c r="EB55" s="31">
        <f t="shared" si="82"/>
        <v>-524.09</v>
      </c>
      <c r="EC55" s="31">
        <f t="shared" si="83"/>
        <v>-9.52</v>
      </c>
      <c r="ED55" s="31">
        <f t="shared" si="84"/>
        <v>-22.1</v>
      </c>
      <c r="EE55" s="31">
        <f t="shared" si="85"/>
        <v>-375.6</v>
      </c>
      <c r="EF55" s="31">
        <f t="shared" si="86"/>
        <v>-1886.35</v>
      </c>
      <c r="EG55" s="32">
        <f t="shared" si="87"/>
        <v>-743.26</v>
      </c>
      <c r="EH55" s="32">
        <f t="shared" si="88"/>
        <v>-1663.2399999999998</v>
      </c>
      <c r="EI55" s="32">
        <f t="shared" si="89"/>
        <v>-5950.8899999999994</v>
      </c>
      <c r="EJ55" s="32">
        <f t="shared" si="90"/>
        <v>-4864.9799999999996</v>
      </c>
      <c r="EK55" s="32">
        <f t="shared" si="91"/>
        <v>-2554.34</v>
      </c>
      <c r="EL55" s="32">
        <f t="shared" si="92"/>
        <v>0</v>
      </c>
      <c r="EM55" s="32">
        <f t="shared" si="93"/>
        <v>-3447.8999999999996</v>
      </c>
      <c r="EN55" s="32">
        <f t="shared" si="94"/>
        <v>-2304.23</v>
      </c>
      <c r="EO55" s="32">
        <f t="shared" si="95"/>
        <v>-42.039999999999992</v>
      </c>
      <c r="EP55" s="32">
        <f t="shared" si="96"/>
        <v>-97.97</v>
      </c>
      <c r="EQ55" s="32">
        <f t="shared" si="97"/>
        <v>-1672.5300000000002</v>
      </c>
      <c r="ER55" s="32">
        <f t="shared" si="98"/>
        <v>-8435.23</v>
      </c>
    </row>
    <row r="56" spans="1:148">
      <c r="A56" t="s">
        <v>447</v>
      </c>
      <c r="B56" s="1" t="s">
        <v>67</v>
      </c>
      <c r="C56" t="s">
        <v>287</v>
      </c>
      <c r="D56" t="s">
        <v>288</v>
      </c>
      <c r="E56" s="51">
        <v>987.5</v>
      </c>
      <c r="F56" s="51">
        <v>2418.25</v>
      </c>
      <c r="H56" s="51">
        <v>65</v>
      </c>
      <c r="J56" s="51">
        <v>315</v>
      </c>
      <c r="K56" s="51">
        <v>2333</v>
      </c>
      <c r="L56" s="51">
        <v>857</v>
      </c>
      <c r="M56" s="51">
        <v>75</v>
      </c>
      <c r="N56" s="51">
        <v>75</v>
      </c>
      <c r="O56" s="51">
        <v>75</v>
      </c>
      <c r="P56" s="51">
        <v>2037.5</v>
      </c>
      <c r="Q56" s="32">
        <v>30086</v>
      </c>
      <c r="R56" s="32">
        <v>101684.51</v>
      </c>
      <c r="S56" s="32"/>
      <c r="T56" s="32">
        <v>974</v>
      </c>
      <c r="U56" s="32"/>
      <c r="V56" s="32">
        <v>5219.25</v>
      </c>
      <c r="W56" s="32">
        <v>45196.92</v>
      </c>
      <c r="X56" s="32">
        <v>16394.3</v>
      </c>
      <c r="Y56" s="32">
        <v>1277.25</v>
      </c>
      <c r="Z56" s="32">
        <v>1414</v>
      </c>
      <c r="AA56" s="32">
        <v>1148</v>
      </c>
      <c r="AB56" s="32">
        <v>82796.25</v>
      </c>
      <c r="AC56" s="2">
        <v>1.05</v>
      </c>
      <c r="AD56" s="2">
        <v>1.05</v>
      </c>
      <c r="AF56" s="2">
        <v>1.05</v>
      </c>
      <c r="AH56" s="2">
        <v>1.05</v>
      </c>
      <c r="AI56" s="2">
        <v>1.05</v>
      </c>
      <c r="AJ56" s="2">
        <v>1.05</v>
      </c>
      <c r="AK56" s="2">
        <v>1.05</v>
      </c>
      <c r="AL56" s="2">
        <v>1.05</v>
      </c>
      <c r="AM56" s="2">
        <v>1.05</v>
      </c>
      <c r="AN56" s="2">
        <v>1.05</v>
      </c>
      <c r="AO56" s="33">
        <v>315.89999999999998</v>
      </c>
      <c r="AP56" s="33">
        <v>1067.69</v>
      </c>
      <c r="AQ56" s="33"/>
      <c r="AR56" s="33">
        <v>10.23</v>
      </c>
      <c r="AS56" s="33"/>
      <c r="AT56" s="33">
        <v>54.8</v>
      </c>
      <c r="AU56" s="33">
        <v>474.57</v>
      </c>
      <c r="AV56" s="33">
        <v>172.14</v>
      </c>
      <c r="AW56" s="33">
        <v>13.41</v>
      </c>
      <c r="AX56" s="33">
        <v>14.85</v>
      </c>
      <c r="AY56" s="33">
        <v>12.05</v>
      </c>
      <c r="AZ56" s="33">
        <v>869.36</v>
      </c>
      <c r="BA56" s="31">
        <f t="shared" si="39"/>
        <v>-9.0299999999999994</v>
      </c>
      <c r="BB56" s="31">
        <f t="shared" si="40"/>
        <v>-30.51</v>
      </c>
      <c r="BC56" s="31">
        <f t="shared" si="41"/>
        <v>0</v>
      </c>
      <c r="BD56" s="31">
        <f t="shared" si="42"/>
        <v>-0.39</v>
      </c>
      <c r="BE56" s="31">
        <f t="shared" si="43"/>
        <v>0</v>
      </c>
      <c r="BF56" s="31">
        <f t="shared" si="44"/>
        <v>-2.09</v>
      </c>
      <c r="BG56" s="31">
        <f t="shared" si="45"/>
        <v>0</v>
      </c>
      <c r="BH56" s="31">
        <f t="shared" si="46"/>
        <v>0</v>
      </c>
      <c r="BI56" s="31">
        <f t="shared" si="47"/>
        <v>0</v>
      </c>
      <c r="BJ56" s="31">
        <f t="shared" si="48"/>
        <v>-1.7</v>
      </c>
      <c r="BK56" s="31">
        <f t="shared" si="49"/>
        <v>-1.38</v>
      </c>
      <c r="BL56" s="31">
        <f t="shared" si="50"/>
        <v>-99.36</v>
      </c>
      <c r="BM56" s="6">
        <v>8.3999999999999995E-3</v>
      </c>
      <c r="BN56" s="6">
        <v>8.3999999999999995E-3</v>
      </c>
      <c r="BO56" s="6">
        <v>8.3999999999999995E-3</v>
      </c>
      <c r="BP56" s="6">
        <v>8.3999999999999995E-3</v>
      </c>
      <c r="BQ56" s="6">
        <v>8.3999999999999995E-3</v>
      </c>
      <c r="BR56" s="6">
        <v>8.3999999999999995E-3</v>
      </c>
      <c r="BS56" s="6">
        <v>8.3999999999999995E-3</v>
      </c>
      <c r="BT56" s="6">
        <v>8.3999999999999995E-3</v>
      </c>
      <c r="BU56" s="6">
        <v>8.3999999999999995E-3</v>
      </c>
      <c r="BV56" s="6">
        <v>8.3999999999999995E-3</v>
      </c>
      <c r="BW56" s="6">
        <v>8.3999999999999995E-3</v>
      </c>
      <c r="BX56" s="6">
        <v>8.3999999999999995E-3</v>
      </c>
      <c r="BY56" s="31">
        <v>252.72</v>
      </c>
      <c r="BZ56" s="31">
        <v>854.15</v>
      </c>
      <c r="CA56" s="31">
        <v>0</v>
      </c>
      <c r="CB56" s="31">
        <v>8.18</v>
      </c>
      <c r="CC56" s="31">
        <v>0</v>
      </c>
      <c r="CD56" s="31">
        <v>43.84</v>
      </c>
      <c r="CE56" s="31">
        <v>379.65</v>
      </c>
      <c r="CF56" s="31">
        <v>137.71</v>
      </c>
      <c r="CG56" s="31">
        <v>10.73</v>
      </c>
      <c r="CH56" s="31">
        <v>11.88</v>
      </c>
      <c r="CI56" s="31">
        <v>9.64</v>
      </c>
      <c r="CJ56" s="31">
        <v>695.49</v>
      </c>
      <c r="CK56" s="32">
        <f t="shared" si="51"/>
        <v>72.209999999999994</v>
      </c>
      <c r="CL56" s="32">
        <f t="shared" si="52"/>
        <v>244.04</v>
      </c>
      <c r="CM56" s="32">
        <f t="shared" si="53"/>
        <v>0</v>
      </c>
      <c r="CN56" s="32">
        <f t="shared" si="54"/>
        <v>2.34</v>
      </c>
      <c r="CO56" s="32">
        <f t="shared" si="55"/>
        <v>0</v>
      </c>
      <c r="CP56" s="32">
        <f t="shared" si="56"/>
        <v>12.53</v>
      </c>
      <c r="CQ56" s="32">
        <f t="shared" si="57"/>
        <v>108.47</v>
      </c>
      <c r="CR56" s="32">
        <f t="shared" si="58"/>
        <v>39.35</v>
      </c>
      <c r="CS56" s="32">
        <f t="shared" si="59"/>
        <v>3.07</v>
      </c>
      <c r="CT56" s="32">
        <f t="shared" si="60"/>
        <v>3.39</v>
      </c>
      <c r="CU56" s="32">
        <f t="shared" si="61"/>
        <v>2.76</v>
      </c>
      <c r="CV56" s="32">
        <f t="shared" si="62"/>
        <v>198.71</v>
      </c>
      <c r="CW56" s="31">
        <f t="shared" si="183"/>
        <v>18.060000000000031</v>
      </c>
      <c r="CX56" s="31">
        <f t="shared" si="184"/>
        <v>61.010000000000005</v>
      </c>
      <c r="CY56" s="31">
        <f t="shared" si="185"/>
        <v>0</v>
      </c>
      <c r="CZ56" s="31">
        <f t="shared" si="186"/>
        <v>0.67999999999999916</v>
      </c>
      <c r="DA56" s="31">
        <f t="shared" si="187"/>
        <v>0</v>
      </c>
      <c r="DB56" s="31">
        <f t="shared" si="188"/>
        <v>3.6600000000000072</v>
      </c>
      <c r="DC56" s="31">
        <f t="shared" si="189"/>
        <v>13.550000000000011</v>
      </c>
      <c r="DD56" s="31">
        <f t="shared" si="190"/>
        <v>4.9200000000000159</v>
      </c>
      <c r="DE56" s="31">
        <f t="shared" si="191"/>
        <v>0.39000000000000057</v>
      </c>
      <c r="DF56" s="31">
        <f t="shared" si="192"/>
        <v>2.1200000000000019</v>
      </c>
      <c r="DG56" s="31">
        <f t="shared" si="193"/>
        <v>1.7299999999999995</v>
      </c>
      <c r="DH56" s="31">
        <f t="shared" si="194"/>
        <v>124.20000000000003</v>
      </c>
      <c r="DI56" s="32">
        <f t="shared" si="63"/>
        <v>0.9</v>
      </c>
      <c r="DJ56" s="32">
        <f t="shared" si="64"/>
        <v>3.05</v>
      </c>
      <c r="DK56" s="32">
        <f t="shared" si="65"/>
        <v>0</v>
      </c>
      <c r="DL56" s="32">
        <f t="shared" si="66"/>
        <v>0.03</v>
      </c>
      <c r="DM56" s="32">
        <f t="shared" si="67"/>
        <v>0</v>
      </c>
      <c r="DN56" s="32">
        <f t="shared" si="68"/>
        <v>0.18</v>
      </c>
      <c r="DO56" s="32">
        <f t="shared" si="69"/>
        <v>0.68</v>
      </c>
      <c r="DP56" s="32">
        <f t="shared" si="70"/>
        <v>0.25</v>
      </c>
      <c r="DQ56" s="32">
        <f t="shared" si="71"/>
        <v>0.02</v>
      </c>
      <c r="DR56" s="32">
        <f t="shared" si="72"/>
        <v>0.11</v>
      </c>
      <c r="DS56" s="32">
        <f t="shared" si="73"/>
        <v>0.09</v>
      </c>
      <c r="DT56" s="32">
        <f t="shared" si="74"/>
        <v>6.21</v>
      </c>
      <c r="DU56" s="31">
        <f t="shared" si="75"/>
        <v>5.82</v>
      </c>
      <c r="DV56" s="31">
        <f t="shared" si="76"/>
        <v>19.510000000000002</v>
      </c>
      <c r="DW56" s="31">
        <f t="shared" si="77"/>
        <v>0</v>
      </c>
      <c r="DX56" s="31">
        <f t="shared" si="78"/>
        <v>0.21</v>
      </c>
      <c r="DY56" s="31">
        <f t="shared" si="79"/>
        <v>0</v>
      </c>
      <c r="DZ56" s="31">
        <f t="shared" si="80"/>
        <v>1.1399999999999999</v>
      </c>
      <c r="EA56" s="31">
        <f t="shared" si="81"/>
        <v>4.21</v>
      </c>
      <c r="EB56" s="31">
        <f t="shared" si="82"/>
        <v>1.52</v>
      </c>
      <c r="EC56" s="31">
        <f t="shared" si="83"/>
        <v>0.12</v>
      </c>
      <c r="ED56" s="31">
        <f t="shared" si="84"/>
        <v>0.65</v>
      </c>
      <c r="EE56" s="31">
        <f t="shared" si="85"/>
        <v>0.53</v>
      </c>
      <c r="EF56" s="31">
        <f t="shared" si="86"/>
        <v>37.56</v>
      </c>
      <c r="EG56" s="32">
        <f t="shared" si="87"/>
        <v>24.78000000000003</v>
      </c>
      <c r="EH56" s="32">
        <f t="shared" si="88"/>
        <v>83.570000000000007</v>
      </c>
      <c r="EI56" s="32">
        <f t="shared" si="89"/>
        <v>0</v>
      </c>
      <c r="EJ56" s="32">
        <f t="shared" si="90"/>
        <v>0.91999999999999915</v>
      </c>
      <c r="EK56" s="32">
        <f t="shared" si="91"/>
        <v>0</v>
      </c>
      <c r="EL56" s="32">
        <f t="shared" si="92"/>
        <v>4.9800000000000075</v>
      </c>
      <c r="EM56" s="32">
        <f t="shared" si="93"/>
        <v>18.440000000000012</v>
      </c>
      <c r="EN56" s="32">
        <f t="shared" si="94"/>
        <v>6.6900000000000155</v>
      </c>
      <c r="EO56" s="32">
        <f t="shared" si="95"/>
        <v>0.53000000000000058</v>
      </c>
      <c r="EP56" s="32">
        <f t="shared" si="96"/>
        <v>2.8800000000000017</v>
      </c>
      <c r="EQ56" s="32">
        <f t="shared" si="97"/>
        <v>2.3499999999999996</v>
      </c>
      <c r="ER56" s="32">
        <f t="shared" si="98"/>
        <v>167.97000000000003</v>
      </c>
    </row>
    <row r="57" spans="1:148">
      <c r="A57" t="s">
        <v>446</v>
      </c>
      <c r="B57" s="1" t="s">
        <v>77</v>
      </c>
      <c r="C57" t="s">
        <v>287</v>
      </c>
      <c r="D57" t="s">
        <v>288</v>
      </c>
      <c r="E57" s="51">
        <v>3753.75</v>
      </c>
      <c r="F57" s="51">
        <v>18166.25</v>
      </c>
      <c r="G57" s="51">
        <v>10171.75</v>
      </c>
      <c r="H57" s="51">
        <v>2797.5</v>
      </c>
      <c r="I57" s="51">
        <v>5979</v>
      </c>
      <c r="J57" s="51">
        <v>3310.75</v>
      </c>
      <c r="K57" s="51">
        <v>12076</v>
      </c>
      <c r="L57" s="51">
        <v>13153.75</v>
      </c>
      <c r="M57" s="51">
        <v>747</v>
      </c>
      <c r="N57" s="51">
        <v>11613.75</v>
      </c>
      <c r="O57" s="51">
        <v>10041.25</v>
      </c>
      <c r="P57" s="51">
        <v>19593.75</v>
      </c>
      <c r="Q57" s="32">
        <v>126580.74</v>
      </c>
      <c r="R57" s="32">
        <v>865883.41</v>
      </c>
      <c r="S57" s="32">
        <v>301037.96999999997</v>
      </c>
      <c r="T57" s="32">
        <v>64078.18</v>
      </c>
      <c r="U57" s="32">
        <v>109027.52</v>
      </c>
      <c r="V57" s="32">
        <v>55763.4</v>
      </c>
      <c r="W57" s="32">
        <v>296352.49</v>
      </c>
      <c r="X57" s="32">
        <v>289332.28000000003</v>
      </c>
      <c r="Y57" s="32">
        <v>15589.22</v>
      </c>
      <c r="Z57" s="32">
        <v>268270.01</v>
      </c>
      <c r="AA57" s="32">
        <v>234263.42</v>
      </c>
      <c r="AB57" s="32">
        <v>759265.77</v>
      </c>
      <c r="AC57" s="2">
        <v>1.05</v>
      </c>
      <c r="AD57" s="2">
        <v>1.05</v>
      </c>
      <c r="AE57" s="2">
        <v>1.05</v>
      </c>
      <c r="AF57" s="2">
        <v>1.05</v>
      </c>
      <c r="AG57" s="2">
        <v>1.05</v>
      </c>
      <c r="AH57" s="2">
        <v>1.05</v>
      </c>
      <c r="AI57" s="2">
        <v>1.05</v>
      </c>
      <c r="AJ57" s="2">
        <v>1.05</v>
      </c>
      <c r="AK57" s="2">
        <v>1.05</v>
      </c>
      <c r="AL57" s="2">
        <v>1.05</v>
      </c>
      <c r="AM57" s="2">
        <v>1.05</v>
      </c>
      <c r="AN57" s="2">
        <v>1.05</v>
      </c>
      <c r="AO57" s="33">
        <v>1329.1</v>
      </c>
      <c r="AP57" s="33">
        <v>9091.7800000000007</v>
      </c>
      <c r="AQ57" s="33">
        <v>3160.9</v>
      </c>
      <c r="AR57" s="33">
        <v>672.82</v>
      </c>
      <c r="AS57" s="33">
        <v>1144.79</v>
      </c>
      <c r="AT57" s="33">
        <v>585.52</v>
      </c>
      <c r="AU57" s="33">
        <v>3111.7</v>
      </c>
      <c r="AV57" s="33">
        <v>3037.99</v>
      </c>
      <c r="AW57" s="33">
        <v>163.69</v>
      </c>
      <c r="AX57" s="33">
        <v>2816.84</v>
      </c>
      <c r="AY57" s="33">
        <v>2459.77</v>
      </c>
      <c r="AZ57" s="33">
        <v>7972.29</v>
      </c>
      <c r="BA57" s="31">
        <f t="shared" si="39"/>
        <v>-37.97</v>
      </c>
      <c r="BB57" s="31">
        <f t="shared" si="40"/>
        <v>-259.77</v>
      </c>
      <c r="BC57" s="31">
        <f t="shared" si="41"/>
        <v>-90.31</v>
      </c>
      <c r="BD57" s="31">
        <f t="shared" si="42"/>
        <v>-25.63</v>
      </c>
      <c r="BE57" s="31">
        <f t="shared" si="43"/>
        <v>-43.61</v>
      </c>
      <c r="BF57" s="31">
        <f t="shared" si="44"/>
        <v>-22.31</v>
      </c>
      <c r="BG57" s="31">
        <f t="shared" si="45"/>
        <v>0</v>
      </c>
      <c r="BH57" s="31">
        <f t="shared" si="46"/>
        <v>0</v>
      </c>
      <c r="BI57" s="31">
        <f t="shared" si="47"/>
        <v>0</v>
      </c>
      <c r="BJ57" s="31">
        <f t="shared" si="48"/>
        <v>-321.92</v>
      </c>
      <c r="BK57" s="31">
        <f t="shared" si="49"/>
        <v>-281.12</v>
      </c>
      <c r="BL57" s="31">
        <f t="shared" si="50"/>
        <v>-911.12</v>
      </c>
      <c r="BM57" s="6">
        <v>8.3999999999999995E-3</v>
      </c>
      <c r="BN57" s="6">
        <v>8.3999999999999995E-3</v>
      </c>
      <c r="BO57" s="6">
        <v>8.3999999999999995E-3</v>
      </c>
      <c r="BP57" s="6">
        <v>8.3999999999999995E-3</v>
      </c>
      <c r="BQ57" s="6">
        <v>8.3999999999999995E-3</v>
      </c>
      <c r="BR57" s="6">
        <v>8.3999999999999995E-3</v>
      </c>
      <c r="BS57" s="6">
        <v>8.3999999999999995E-3</v>
      </c>
      <c r="BT57" s="6">
        <v>8.3999999999999995E-3</v>
      </c>
      <c r="BU57" s="6">
        <v>8.3999999999999995E-3</v>
      </c>
      <c r="BV57" s="6">
        <v>8.3999999999999995E-3</v>
      </c>
      <c r="BW57" s="6">
        <v>8.3999999999999995E-3</v>
      </c>
      <c r="BX57" s="6">
        <v>8.3999999999999995E-3</v>
      </c>
      <c r="BY57" s="31">
        <v>1063.28</v>
      </c>
      <c r="BZ57" s="31">
        <v>7273.42</v>
      </c>
      <c r="CA57" s="31">
        <v>2528.7199999999998</v>
      </c>
      <c r="CB57" s="31">
        <v>538.26</v>
      </c>
      <c r="CC57" s="31">
        <v>915.83</v>
      </c>
      <c r="CD57" s="31">
        <v>468.41</v>
      </c>
      <c r="CE57" s="31">
        <v>2489.36</v>
      </c>
      <c r="CF57" s="31">
        <v>2430.39</v>
      </c>
      <c r="CG57" s="31">
        <v>130.94999999999999</v>
      </c>
      <c r="CH57" s="31">
        <v>2253.4699999999998</v>
      </c>
      <c r="CI57" s="31">
        <v>1967.81</v>
      </c>
      <c r="CJ57" s="31">
        <v>6377.83</v>
      </c>
      <c r="CK57" s="32">
        <f t="shared" si="51"/>
        <v>303.79000000000002</v>
      </c>
      <c r="CL57" s="32">
        <f t="shared" si="52"/>
        <v>2078.12</v>
      </c>
      <c r="CM57" s="32">
        <f t="shared" si="53"/>
        <v>722.49</v>
      </c>
      <c r="CN57" s="32">
        <f t="shared" si="54"/>
        <v>153.79</v>
      </c>
      <c r="CO57" s="32">
        <f t="shared" si="55"/>
        <v>261.67</v>
      </c>
      <c r="CP57" s="32">
        <f t="shared" si="56"/>
        <v>133.83000000000001</v>
      </c>
      <c r="CQ57" s="32">
        <f t="shared" si="57"/>
        <v>711.25</v>
      </c>
      <c r="CR57" s="32">
        <f t="shared" si="58"/>
        <v>694.4</v>
      </c>
      <c r="CS57" s="32">
        <f t="shared" si="59"/>
        <v>37.409999999999997</v>
      </c>
      <c r="CT57" s="32">
        <f t="shared" si="60"/>
        <v>643.85</v>
      </c>
      <c r="CU57" s="32">
        <f t="shared" si="61"/>
        <v>562.23</v>
      </c>
      <c r="CV57" s="32">
        <f t="shared" si="62"/>
        <v>1822.24</v>
      </c>
      <c r="CW57" s="31">
        <f t="shared" si="183"/>
        <v>75.940000000000026</v>
      </c>
      <c r="CX57" s="31">
        <f t="shared" si="184"/>
        <v>519.5300000000002</v>
      </c>
      <c r="CY57" s="31">
        <f t="shared" si="185"/>
        <v>180.61999999999995</v>
      </c>
      <c r="CZ57" s="31">
        <f t="shared" si="186"/>
        <v>44.8599999999999</v>
      </c>
      <c r="DA57" s="31">
        <f t="shared" si="187"/>
        <v>76.320000000000036</v>
      </c>
      <c r="DB57" s="31">
        <f t="shared" si="188"/>
        <v>39.03000000000003</v>
      </c>
      <c r="DC57" s="31">
        <f t="shared" si="189"/>
        <v>88.910000000000309</v>
      </c>
      <c r="DD57" s="31">
        <f t="shared" si="190"/>
        <v>86.800000000000182</v>
      </c>
      <c r="DE57" s="31">
        <f t="shared" si="191"/>
        <v>4.6699999999999875</v>
      </c>
      <c r="DF57" s="31">
        <f t="shared" si="192"/>
        <v>402.39999999999958</v>
      </c>
      <c r="DG57" s="31">
        <f t="shared" si="193"/>
        <v>351.39</v>
      </c>
      <c r="DH57" s="31">
        <f t="shared" si="194"/>
        <v>1138.8999999999996</v>
      </c>
      <c r="DI57" s="32">
        <f t="shared" si="63"/>
        <v>3.8</v>
      </c>
      <c r="DJ57" s="32">
        <f t="shared" si="64"/>
        <v>25.98</v>
      </c>
      <c r="DK57" s="32">
        <f t="shared" si="65"/>
        <v>9.0299999999999994</v>
      </c>
      <c r="DL57" s="32">
        <f t="shared" si="66"/>
        <v>2.2400000000000002</v>
      </c>
      <c r="DM57" s="32">
        <f t="shared" si="67"/>
        <v>3.82</v>
      </c>
      <c r="DN57" s="32">
        <f t="shared" si="68"/>
        <v>1.95</v>
      </c>
      <c r="DO57" s="32">
        <f t="shared" si="69"/>
        <v>4.45</v>
      </c>
      <c r="DP57" s="32">
        <f t="shared" si="70"/>
        <v>4.34</v>
      </c>
      <c r="DQ57" s="32">
        <f t="shared" si="71"/>
        <v>0.23</v>
      </c>
      <c r="DR57" s="32">
        <f t="shared" si="72"/>
        <v>20.12</v>
      </c>
      <c r="DS57" s="32">
        <f t="shared" si="73"/>
        <v>17.57</v>
      </c>
      <c r="DT57" s="32">
        <f t="shared" si="74"/>
        <v>56.95</v>
      </c>
      <c r="DU57" s="31">
        <f t="shared" si="75"/>
        <v>24.47</v>
      </c>
      <c r="DV57" s="31">
        <f t="shared" si="76"/>
        <v>166.16</v>
      </c>
      <c r="DW57" s="31">
        <f t="shared" si="77"/>
        <v>57.39</v>
      </c>
      <c r="DX57" s="31">
        <f t="shared" si="78"/>
        <v>14.17</v>
      </c>
      <c r="DY57" s="31">
        <f t="shared" si="79"/>
        <v>23.98</v>
      </c>
      <c r="DZ57" s="31">
        <f t="shared" si="80"/>
        <v>12.2</v>
      </c>
      <c r="EA57" s="31">
        <f t="shared" si="81"/>
        <v>27.64</v>
      </c>
      <c r="EB57" s="31">
        <f t="shared" si="82"/>
        <v>26.83</v>
      </c>
      <c r="EC57" s="31">
        <f t="shared" si="83"/>
        <v>1.44</v>
      </c>
      <c r="ED57" s="31">
        <f t="shared" si="84"/>
        <v>123.05</v>
      </c>
      <c r="EE57" s="31">
        <f t="shared" si="85"/>
        <v>106.85</v>
      </c>
      <c r="EF57" s="31">
        <f t="shared" si="86"/>
        <v>344.45</v>
      </c>
      <c r="EG57" s="32">
        <f t="shared" si="87"/>
        <v>104.21000000000002</v>
      </c>
      <c r="EH57" s="32">
        <f t="shared" si="88"/>
        <v>711.67000000000019</v>
      </c>
      <c r="EI57" s="32">
        <f t="shared" si="89"/>
        <v>247.03999999999996</v>
      </c>
      <c r="EJ57" s="32">
        <f t="shared" si="90"/>
        <v>61.269999999999904</v>
      </c>
      <c r="EK57" s="32">
        <f t="shared" si="91"/>
        <v>104.12000000000003</v>
      </c>
      <c r="EL57" s="32">
        <f t="shared" si="92"/>
        <v>53.180000000000035</v>
      </c>
      <c r="EM57" s="32">
        <f t="shared" si="93"/>
        <v>121.00000000000031</v>
      </c>
      <c r="EN57" s="32">
        <f t="shared" si="94"/>
        <v>117.97000000000018</v>
      </c>
      <c r="EO57" s="32">
        <f t="shared" si="95"/>
        <v>6.3399999999999874</v>
      </c>
      <c r="EP57" s="32">
        <f t="shared" si="96"/>
        <v>545.5699999999996</v>
      </c>
      <c r="EQ57" s="32">
        <f t="shared" si="97"/>
        <v>475.80999999999995</v>
      </c>
      <c r="ER57" s="32">
        <f t="shared" si="98"/>
        <v>1540.2999999999997</v>
      </c>
    </row>
    <row r="58" spans="1:148">
      <c r="A58" t="s">
        <v>446</v>
      </c>
      <c r="B58" s="1" t="s">
        <v>59</v>
      </c>
      <c r="C58" t="s">
        <v>59</v>
      </c>
      <c r="D58" t="s">
        <v>224</v>
      </c>
      <c r="E58" s="51">
        <v>4016.1071999999999</v>
      </c>
      <c r="F58" s="51">
        <v>174.11519999999999</v>
      </c>
      <c r="G58" s="51">
        <v>970.24480000000005</v>
      </c>
      <c r="H58" s="51">
        <v>750.89559999999994</v>
      </c>
      <c r="I58" s="51">
        <v>1324.8956000000001</v>
      </c>
      <c r="J58" s="51">
        <v>1017.4976</v>
      </c>
      <c r="Q58" s="32">
        <v>1248954.26</v>
      </c>
      <c r="R58" s="32">
        <v>24620.22</v>
      </c>
      <c r="S58" s="32">
        <v>152956.82999999999</v>
      </c>
      <c r="T58" s="32">
        <v>88675.07</v>
      </c>
      <c r="U58" s="32">
        <v>118053.56</v>
      </c>
      <c r="V58" s="32">
        <v>100598.17</v>
      </c>
      <c r="W58" s="32"/>
      <c r="X58" s="32"/>
      <c r="Y58" s="32"/>
      <c r="Z58" s="32"/>
      <c r="AA58" s="32"/>
      <c r="AB58" s="32"/>
      <c r="AC58" s="2">
        <v>4.1900000000000004</v>
      </c>
      <c r="AD58" s="2">
        <v>4.1900000000000004</v>
      </c>
      <c r="AE58" s="2">
        <v>4.1900000000000004</v>
      </c>
      <c r="AF58" s="2">
        <v>4.1900000000000004</v>
      </c>
      <c r="AG58" s="2">
        <v>4.1900000000000004</v>
      </c>
      <c r="AH58" s="2">
        <v>4.1900000000000004</v>
      </c>
      <c r="AO58" s="33">
        <v>52331.18</v>
      </c>
      <c r="AP58" s="33">
        <v>1031.5899999999999</v>
      </c>
      <c r="AQ58" s="33">
        <v>6408.89</v>
      </c>
      <c r="AR58" s="33">
        <v>3715.49</v>
      </c>
      <c r="AS58" s="33">
        <v>4946.4399999999996</v>
      </c>
      <c r="AT58" s="33">
        <v>4215.0600000000004</v>
      </c>
      <c r="AU58" s="33"/>
      <c r="AV58" s="33"/>
      <c r="AW58" s="33"/>
      <c r="AX58" s="33"/>
      <c r="AY58" s="33"/>
      <c r="AZ58" s="33"/>
      <c r="BA58" s="31">
        <f t="shared" si="39"/>
        <v>-374.69</v>
      </c>
      <c r="BB58" s="31">
        <f t="shared" si="40"/>
        <v>-7.39</v>
      </c>
      <c r="BC58" s="31">
        <f t="shared" si="41"/>
        <v>-45.89</v>
      </c>
      <c r="BD58" s="31">
        <f t="shared" si="42"/>
        <v>-35.47</v>
      </c>
      <c r="BE58" s="31">
        <f t="shared" si="43"/>
        <v>-47.22</v>
      </c>
      <c r="BF58" s="31">
        <f t="shared" si="44"/>
        <v>-40.24</v>
      </c>
      <c r="BG58" s="31">
        <f t="shared" si="45"/>
        <v>0</v>
      </c>
      <c r="BH58" s="31">
        <f t="shared" si="46"/>
        <v>0</v>
      </c>
      <c r="BI58" s="31">
        <f t="shared" si="47"/>
        <v>0</v>
      </c>
      <c r="BJ58" s="31">
        <f t="shared" si="48"/>
        <v>0</v>
      </c>
      <c r="BK58" s="31">
        <f t="shared" si="49"/>
        <v>0</v>
      </c>
      <c r="BL58" s="31">
        <f t="shared" si="50"/>
        <v>0</v>
      </c>
      <c r="BM58" s="6">
        <v>5.0999999999999997E-2</v>
      </c>
      <c r="BN58" s="6">
        <v>5.0999999999999997E-2</v>
      </c>
      <c r="BO58" s="6">
        <v>5.0999999999999997E-2</v>
      </c>
      <c r="BP58" s="6">
        <v>5.0999999999999997E-2</v>
      </c>
      <c r="BQ58" s="6">
        <v>5.0999999999999997E-2</v>
      </c>
      <c r="BR58" s="6">
        <v>5.0999999999999997E-2</v>
      </c>
      <c r="BS58" s="6">
        <v>5.0999999999999997E-2</v>
      </c>
      <c r="BT58" s="6">
        <v>5.0999999999999997E-2</v>
      </c>
      <c r="BU58" s="6">
        <v>5.0999999999999997E-2</v>
      </c>
      <c r="BV58" s="6">
        <v>5.0999999999999997E-2</v>
      </c>
      <c r="BW58" s="6">
        <v>5.0999999999999997E-2</v>
      </c>
      <c r="BX58" s="6">
        <v>5.0999999999999997E-2</v>
      </c>
      <c r="BY58" s="31">
        <v>63696.67</v>
      </c>
      <c r="BZ58" s="31">
        <v>1255.6300000000001</v>
      </c>
      <c r="CA58" s="31">
        <v>7800.8</v>
      </c>
      <c r="CB58" s="31">
        <v>4522.43</v>
      </c>
      <c r="CC58" s="31">
        <v>6020.73</v>
      </c>
      <c r="CD58" s="31">
        <v>5130.51</v>
      </c>
      <c r="CE58" s="31">
        <v>0</v>
      </c>
      <c r="CF58" s="31">
        <v>0</v>
      </c>
      <c r="CG58" s="31">
        <v>0</v>
      </c>
      <c r="CH58" s="31">
        <v>0</v>
      </c>
      <c r="CI58" s="31">
        <v>0</v>
      </c>
      <c r="CJ58" s="31">
        <v>0</v>
      </c>
      <c r="CK58" s="32">
        <f t="shared" si="51"/>
        <v>2997.49</v>
      </c>
      <c r="CL58" s="32">
        <f t="shared" si="52"/>
        <v>59.09</v>
      </c>
      <c r="CM58" s="32">
        <f t="shared" si="53"/>
        <v>367.1</v>
      </c>
      <c r="CN58" s="32">
        <f t="shared" si="54"/>
        <v>212.82</v>
      </c>
      <c r="CO58" s="32">
        <f t="shared" si="55"/>
        <v>283.33</v>
      </c>
      <c r="CP58" s="32">
        <f t="shared" si="56"/>
        <v>241.44</v>
      </c>
      <c r="CQ58" s="32">
        <f t="shared" si="57"/>
        <v>0</v>
      </c>
      <c r="CR58" s="32">
        <f t="shared" si="58"/>
        <v>0</v>
      </c>
      <c r="CS58" s="32">
        <f t="shared" si="59"/>
        <v>0</v>
      </c>
      <c r="CT58" s="32">
        <f t="shared" si="60"/>
        <v>0</v>
      </c>
      <c r="CU58" s="32">
        <f t="shared" si="61"/>
        <v>0</v>
      </c>
      <c r="CV58" s="32">
        <f t="shared" si="62"/>
        <v>0</v>
      </c>
      <c r="CW58" s="31">
        <f t="shared" si="183"/>
        <v>14737.670000000004</v>
      </c>
      <c r="CX58" s="31">
        <f t="shared" si="184"/>
        <v>290.5200000000001</v>
      </c>
      <c r="CY58" s="31">
        <f t="shared" si="185"/>
        <v>1804.9000000000003</v>
      </c>
      <c r="CZ58" s="31">
        <f t="shared" si="186"/>
        <v>1055.2300000000002</v>
      </c>
      <c r="DA58" s="31">
        <f t="shared" si="187"/>
        <v>1404.84</v>
      </c>
      <c r="DB58" s="31">
        <f t="shared" si="188"/>
        <v>1197.1299999999994</v>
      </c>
      <c r="DC58" s="31">
        <f t="shared" si="189"/>
        <v>0</v>
      </c>
      <c r="DD58" s="31">
        <f t="shared" si="190"/>
        <v>0</v>
      </c>
      <c r="DE58" s="31">
        <f t="shared" si="191"/>
        <v>0</v>
      </c>
      <c r="DF58" s="31">
        <f t="shared" si="192"/>
        <v>0</v>
      </c>
      <c r="DG58" s="31">
        <f t="shared" si="193"/>
        <v>0</v>
      </c>
      <c r="DH58" s="31">
        <f t="shared" si="194"/>
        <v>0</v>
      </c>
      <c r="DI58" s="32">
        <f t="shared" si="63"/>
        <v>736.88</v>
      </c>
      <c r="DJ58" s="32">
        <f t="shared" si="64"/>
        <v>14.53</v>
      </c>
      <c r="DK58" s="32">
        <f t="shared" si="65"/>
        <v>90.25</v>
      </c>
      <c r="DL58" s="32">
        <f t="shared" si="66"/>
        <v>52.76</v>
      </c>
      <c r="DM58" s="32">
        <f t="shared" si="67"/>
        <v>70.239999999999995</v>
      </c>
      <c r="DN58" s="32">
        <f t="shared" si="68"/>
        <v>59.86</v>
      </c>
      <c r="DO58" s="32">
        <f t="shared" si="69"/>
        <v>0</v>
      </c>
      <c r="DP58" s="32">
        <f t="shared" si="70"/>
        <v>0</v>
      </c>
      <c r="DQ58" s="32">
        <f t="shared" si="71"/>
        <v>0</v>
      </c>
      <c r="DR58" s="32">
        <f t="shared" si="72"/>
        <v>0</v>
      </c>
      <c r="DS58" s="32">
        <f t="shared" si="73"/>
        <v>0</v>
      </c>
      <c r="DT58" s="32">
        <f t="shared" si="74"/>
        <v>0</v>
      </c>
      <c r="DU58" s="31">
        <f t="shared" si="75"/>
        <v>4748.04</v>
      </c>
      <c r="DV58" s="31">
        <f t="shared" si="76"/>
        <v>92.92</v>
      </c>
      <c r="DW58" s="31">
        <f t="shared" si="77"/>
        <v>573.46</v>
      </c>
      <c r="DX58" s="31">
        <f t="shared" si="78"/>
        <v>333.26</v>
      </c>
      <c r="DY58" s="31">
        <f t="shared" si="79"/>
        <v>441.36</v>
      </c>
      <c r="DZ58" s="31">
        <f t="shared" si="80"/>
        <v>374.07</v>
      </c>
      <c r="EA58" s="31">
        <f t="shared" si="81"/>
        <v>0</v>
      </c>
      <c r="EB58" s="31">
        <f t="shared" si="82"/>
        <v>0</v>
      </c>
      <c r="EC58" s="31">
        <f t="shared" si="83"/>
        <v>0</v>
      </c>
      <c r="ED58" s="31">
        <f t="shared" si="84"/>
        <v>0</v>
      </c>
      <c r="EE58" s="31">
        <f t="shared" si="85"/>
        <v>0</v>
      </c>
      <c r="EF58" s="31">
        <f t="shared" si="86"/>
        <v>0</v>
      </c>
      <c r="EG58" s="32">
        <f t="shared" si="87"/>
        <v>20222.590000000004</v>
      </c>
      <c r="EH58" s="32">
        <f t="shared" si="88"/>
        <v>397.97000000000008</v>
      </c>
      <c r="EI58" s="32">
        <f t="shared" si="89"/>
        <v>2468.6100000000006</v>
      </c>
      <c r="EJ58" s="32">
        <f t="shared" si="90"/>
        <v>1441.2500000000002</v>
      </c>
      <c r="EK58" s="32">
        <f t="shared" si="91"/>
        <v>1916.44</v>
      </c>
      <c r="EL58" s="32">
        <f t="shared" si="92"/>
        <v>1631.0599999999993</v>
      </c>
      <c r="EM58" s="32">
        <f t="shared" si="93"/>
        <v>0</v>
      </c>
      <c r="EN58" s="32">
        <f t="shared" si="94"/>
        <v>0</v>
      </c>
      <c r="EO58" s="32">
        <f t="shared" si="95"/>
        <v>0</v>
      </c>
      <c r="EP58" s="32">
        <f t="shared" si="96"/>
        <v>0</v>
      </c>
      <c r="EQ58" s="32">
        <f t="shared" si="97"/>
        <v>0</v>
      </c>
      <c r="ER58" s="32">
        <f t="shared" si="98"/>
        <v>0</v>
      </c>
    </row>
    <row r="59" spans="1:148">
      <c r="A59" t="s">
        <v>485</v>
      </c>
      <c r="B59" s="1" t="s">
        <v>59</v>
      </c>
      <c r="C59" t="s">
        <v>59</v>
      </c>
      <c r="D59" t="s">
        <v>224</v>
      </c>
      <c r="K59" s="51">
        <v>307.42880000000002</v>
      </c>
      <c r="L59" s="51">
        <v>1878.1960312000001</v>
      </c>
      <c r="M59" s="51">
        <v>2435.4886021000002</v>
      </c>
      <c r="N59" s="51">
        <v>287.42480920000003</v>
      </c>
      <c r="O59" s="51">
        <v>1335.3126135</v>
      </c>
      <c r="P59" s="51">
        <v>552.60004060000006</v>
      </c>
      <c r="Q59" s="32"/>
      <c r="R59" s="32"/>
      <c r="S59" s="32"/>
      <c r="T59" s="32"/>
      <c r="U59" s="32"/>
      <c r="V59" s="32"/>
      <c r="W59" s="32">
        <v>31539.79</v>
      </c>
      <c r="X59" s="32">
        <v>142637.41</v>
      </c>
      <c r="Y59" s="32">
        <v>721463.12</v>
      </c>
      <c r="Z59" s="32">
        <v>15666.14</v>
      </c>
      <c r="AA59" s="32">
        <v>80549.929999999993</v>
      </c>
      <c r="AB59" s="32">
        <v>84670.28</v>
      </c>
      <c r="AI59" s="2">
        <v>4.1900000000000004</v>
      </c>
      <c r="AJ59" s="2">
        <v>4.1900000000000004</v>
      </c>
      <c r="AK59" s="2">
        <v>4.1900000000000004</v>
      </c>
      <c r="AL59" s="2">
        <v>4.1900000000000004</v>
      </c>
      <c r="AM59" s="2">
        <v>4.1900000000000004</v>
      </c>
      <c r="AN59" s="2">
        <v>4.1900000000000004</v>
      </c>
      <c r="AO59" s="33"/>
      <c r="AP59" s="33"/>
      <c r="AQ59" s="33"/>
      <c r="AR59" s="33"/>
      <c r="AS59" s="33"/>
      <c r="AT59" s="33"/>
      <c r="AU59" s="33">
        <v>1321.52</v>
      </c>
      <c r="AV59" s="33">
        <v>5976.51</v>
      </c>
      <c r="AW59" s="33">
        <v>30229.3</v>
      </c>
      <c r="AX59" s="33">
        <v>656.41</v>
      </c>
      <c r="AY59" s="33">
        <v>3375.04</v>
      </c>
      <c r="AZ59" s="33">
        <v>3547.68</v>
      </c>
      <c r="BA59" s="31">
        <f t="shared" si="39"/>
        <v>0</v>
      </c>
      <c r="BB59" s="31">
        <f t="shared" si="40"/>
        <v>0</v>
      </c>
      <c r="BC59" s="31">
        <f t="shared" si="41"/>
        <v>0</v>
      </c>
      <c r="BD59" s="31">
        <f t="shared" si="42"/>
        <v>0</v>
      </c>
      <c r="BE59" s="31">
        <f t="shared" si="43"/>
        <v>0</v>
      </c>
      <c r="BF59" s="31">
        <f t="shared" si="44"/>
        <v>0</v>
      </c>
      <c r="BG59" s="31">
        <f t="shared" si="45"/>
        <v>0</v>
      </c>
      <c r="BH59" s="31">
        <f t="shared" si="46"/>
        <v>0</v>
      </c>
      <c r="BI59" s="31">
        <f t="shared" si="47"/>
        <v>0</v>
      </c>
      <c r="BJ59" s="31">
        <f t="shared" si="48"/>
        <v>-18.8</v>
      </c>
      <c r="BK59" s="31">
        <f t="shared" si="49"/>
        <v>-96.66</v>
      </c>
      <c r="BL59" s="31">
        <f t="shared" si="50"/>
        <v>-101.6</v>
      </c>
      <c r="BM59" s="6">
        <v>5.0999999999999997E-2</v>
      </c>
      <c r="BN59" s="6">
        <v>5.0999999999999997E-2</v>
      </c>
      <c r="BO59" s="6">
        <v>5.0999999999999997E-2</v>
      </c>
      <c r="BP59" s="6">
        <v>5.0999999999999997E-2</v>
      </c>
      <c r="BQ59" s="6">
        <v>5.0999999999999997E-2</v>
      </c>
      <c r="BR59" s="6">
        <v>5.0999999999999997E-2</v>
      </c>
      <c r="BS59" s="6">
        <v>5.0999999999999997E-2</v>
      </c>
      <c r="BT59" s="6">
        <v>5.0999999999999997E-2</v>
      </c>
      <c r="BU59" s="6">
        <v>5.0999999999999997E-2</v>
      </c>
      <c r="BV59" s="6">
        <v>5.0999999999999997E-2</v>
      </c>
      <c r="BW59" s="6">
        <v>5.0999999999999997E-2</v>
      </c>
      <c r="BX59" s="6">
        <v>5.0999999999999997E-2</v>
      </c>
      <c r="BY59" s="31">
        <v>0</v>
      </c>
      <c r="BZ59" s="31">
        <v>0</v>
      </c>
      <c r="CA59" s="31">
        <v>0</v>
      </c>
      <c r="CB59" s="31">
        <v>0</v>
      </c>
      <c r="CC59" s="31">
        <v>0</v>
      </c>
      <c r="CD59" s="31">
        <v>0</v>
      </c>
      <c r="CE59" s="31">
        <v>1608.53</v>
      </c>
      <c r="CF59" s="31">
        <v>7274.51</v>
      </c>
      <c r="CG59" s="31">
        <v>36794.620000000003</v>
      </c>
      <c r="CH59" s="31">
        <v>798.97</v>
      </c>
      <c r="CI59" s="31">
        <v>4108.05</v>
      </c>
      <c r="CJ59" s="31">
        <v>4318.18</v>
      </c>
      <c r="CK59" s="32">
        <f t="shared" si="51"/>
        <v>0</v>
      </c>
      <c r="CL59" s="32">
        <f t="shared" si="52"/>
        <v>0</v>
      </c>
      <c r="CM59" s="32">
        <f t="shared" si="53"/>
        <v>0</v>
      </c>
      <c r="CN59" s="32">
        <f t="shared" si="54"/>
        <v>0</v>
      </c>
      <c r="CO59" s="32">
        <f t="shared" si="55"/>
        <v>0</v>
      </c>
      <c r="CP59" s="32">
        <f t="shared" si="56"/>
        <v>0</v>
      </c>
      <c r="CQ59" s="32">
        <f t="shared" si="57"/>
        <v>75.7</v>
      </c>
      <c r="CR59" s="32">
        <f t="shared" si="58"/>
        <v>342.33</v>
      </c>
      <c r="CS59" s="32">
        <f t="shared" si="59"/>
        <v>1731.51</v>
      </c>
      <c r="CT59" s="32">
        <f t="shared" si="60"/>
        <v>37.6</v>
      </c>
      <c r="CU59" s="32">
        <f t="shared" si="61"/>
        <v>193.32</v>
      </c>
      <c r="CV59" s="32">
        <f t="shared" si="62"/>
        <v>203.21</v>
      </c>
      <c r="CW59" s="31">
        <f t="shared" si="183"/>
        <v>0</v>
      </c>
      <c r="CX59" s="31">
        <f t="shared" si="184"/>
        <v>0</v>
      </c>
      <c r="CY59" s="31">
        <f t="shared" si="185"/>
        <v>0</v>
      </c>
      <c r="CZ59" s="31">
        <f t="shared" si="186"/>
        <v>0</v>
      </c>
      <c r="DA59" s="31">
        <f t="shared" si="187"/>
        <v>0</v>
      </c>
      <c r="DB59" s="31">
        <f t="shared" si="188"/>
        <v>0</v>
      </c>
      <c r="DC59" s="31">
        <f t="shared" si="189"/>
        <v>362.71000000000004</v>
      </c>
      <c r="DD59" s="31">
        <f t="shared" si="190"/>
        <v>1640.33</v>
      </c>
      <c r="DE59" s="31">
        <f t="shared" si="191"/>
        <v>8296.8300000000054</v>
      </c>
      <c r="DF59" s="31">
        <f t="shared" si="192"/>
        <v>198.96000000000009</v>
      </c>
      <c r="DG59" s="31">
        <f t="shared" si="193"/>
        <v>1022.9899999999999</v>
      </c>
      <c r="DH59" s="31">
        <f t="shared" si="194"/>
        <v>1075.3100000000004</v>
      </c>
      <c r="DI59" s="32">
        <f t="shared" si="63"/>
        <v>0</v>
      </c>
      <c r="DJ59" s="32">
        <f t="shared" si="64"/>
        <v>0</v>
      </c>
      <c r="DK59" s="32">
        <f t="shared" si="65"/>
        <v>0</v>
      </c>
      <c r="DL59" s="32">
        <f t="shared" si="66"/>
        <v>0</v>
      </c>
      <c r="DM59" s="32">
        <f t="shared" si="67"/>
        <v>0</v>
      </c>
      <c r="DN59" s="32">
        <f t="shared" si="68"/>
        <v>0</v>
      </c>
      <c r="DO59" s="32">
        <f t="shared" si="69"/>
        <v>18.14</v>
      </c>
      <c r="DP59" s="32">
        <f t="shared" si="70"/>
        <v>82.02</v>
      </c>
      <c r="DQ59" s="32">
        <f t="shared" si="71"/>
        <v>414.84</v>
      </c>
      <c r="DR59" s="32">
        <f t="shared" si="72"/>
        <v>9.9499999999999993</v>
      </c>
      <c r="DS59" s="32">
        <f t="shared" si="73"/>
        <v>51.15</v>
      </c>
      <c r="DT59" s="32">
        <f t="shared" si="74"/>
        <v>53.77</v>
      </c>
      <c r="DU59" s="31">
        <f t="shared" si="75"/>
        <v>0</v>
      </c>
      <c r="DV59" s="31">
        <f t="shared" si="76"/>
        <v>0</v>
      </c>
      <c r="DW59" s="31">
        <f t="shared" si="77"/>
        <v>0</v>
      </c>
      <c r="DX59" s="31">
        <f t="shared" si="78"/>
        <v>0</v>
      </c>
      <c r="DY59" s="31">
        <f t="shared" si="79"/>
        <v>0</v>
      </c>
      <c r="DZ59" s="31">
        <f t="shared" si="80"/>
        <v>0</v>
      </c>
      <c r="EA59" s="31">
        <f t="shared" si="81"/>
        <v>112.74</v>
      </c>
      <c r="EB59" s="31">
        <f t="shared" si="82"/>
        <v>507.07</v>
      </c>
      <c r="EC59" s="31">
        <f t="shared" si="83"/>
        <v>2550.6999999999998</v>
      </c>
      <c r="ED59" s="31">
        <f t="shared" si="84"/>
        <v>60.84</v>
      </c>
      <c r="EE59" s="31">
        <f t="shared" si="85"/>
        <v>311.08</v>
      </c>
      <c r="EF59" s="31">
        <f t="shared" si="86"/>
        <v>325.22000000000003</v>
      </c>
      <c r="EG59" s="32">
        <f t="shared" si="87"/>
        <v>0</v>
      </c>
      <c r="EH59" s="32">
        <f t="shared" si="88"/>
        <v>0</v>
      </c>
      <c r="EI59" s="32">
        <f t="shared" si="89"/>
        <v>0</v>
      </c>
      <c r="EJ59" s="32">
        <f t="shared" si="90"/>
        <v>0</v>
      </c>
      <c r="EK59" s="32">
        <f t="shared" si="91"/>
        <v>0</v>
      </c>
      <c r="EL59" s="32">
        <f t="shared" si="92"/>
        <v>0</v>
      </c>
      <c r="EM59" s="32">
        <f t="shared" si="93"/>
        <v>493.59000000000003</v>
      </c>
      <c r="EN59" s="32">
        <f t="shared" si="94"/>
        <v>2229.42</v>
      </c>
      <c r="EO59" s="32">
        <f t="shared" si="95"/>
        <v>11262.370000000006</v>
      </c>
      <c r="EP59" s="32">
        <f t="shared" si="96"/>
        <v>269.75000000000011</v>
      </c>
      <c r="EQ59" s="32">
        <f t="shared" si="97"/>
        <v>1385.2199999999998</v>
      </c>
      <c r="ER59" s="32">
        <f t="shared" si="98"/>
        <v>1454.3000000000004</v>
      </c>
    </row>
    <row r="60" spans="1:148">
      <c r="A60" t="s">
        <v>446</v>
      </c>
      <c r="B60" s="1" t="s">
        <v>60</v>
      </c>
      <c r="C60" t="s">
        <v>60</v>
      </c>
      <c r="D60" t="s">
        <v>225</v>
      </c>
      <c r="E60" s="51">
        <v>0</v>
      </c>
      <c r="F60" s="51">
        <v>0</v>
      </c>
      <c r="G60" s="51">
        <v>0</v>
      </c>
      <c r="H60" s="51">
        <v>0</v>
      </c>
      <c r="I60" s="51">
        <v>1211.9351999999999</v>
      </c>
      <c r="J60" s="51">
        <v>0</v>
      </c>
      <c r="Q60" s="32">
        <v>0</v>
      </c>
      <c r="R60" s="32">
        <v>0</v>
      </c>
      <c r="S60" s="32">
        <v>0</v>
      </c>
      <c r="T60" s="32">
        <v>0</v>
      </c>
      <c r="U60" s="32">
        <v>48856.55</v>
      </c>
      <c r="V60" s="32">
        <v>0</v>
      </c>
      <c r="W60" s="32"/>
      <c r="X60" s="32"/>
      <c r="Y60" s="32"/>
      <c r="Z60" s="32"/>
      <c r="AA60" s="32"/>
      <c r="AB60" s="32"/>
      <c r="AC60" s="2">
        <v>4.1900000000000004</v>
      </c>
      <c r="AD60" s="2">
        <v>4.1900000000000004</v>
      </c>
      <c r="AE60" s="2">
        <v>4.1900000000000004</v>
      </c>
      <c r="AF60" s="2">
        <v>4.1900000000000004</v>
      </c>
      <c r="AG60" s="2">
        <v>4.1900000000000004</v>
      </c>
      <c r="AH60" s="2">
        <v>4.1900000000000004</v>
      </c>
      <c r="AO60" s="33">
        <v>0</v>
      </c>
      <c r="AP60" s="33">
        <v>0</v>
      </c>
      <c r="AQ60" s="33">
        <v>0</v>
      </c>
      <c r="AR60" s="33">
        <v>0</v>
      </c>
      <c r="AS60" s="33">
        <v>2047.09</v>
      </c>
      <c r="AT60" s="33">
        <v>0</v>
      </c>
      <c r="AU60" s="33"/>
      <c r="AV60" s="33"/>
      <c r="AW60" s="33"/>
      <c r="AX60" s="33"/>
      <c r="AY60" s="33"/>
      <c r="AZ60" s="33"/>
      <c r="BA60" s="31">
        <f t="shared" si="39"/>
        <v>0</v>
      </c>
      <c r="BB60" s="31">
        <f t="shared" si="40"/>
        <v>0</v>
      </c>
      <c r="BC60" s="31">
        <f t="shared" si="41"/>
        <v>0</v>
      </c>
      <c r="BD60" s="31">
        <f t="shared" si="42"/>
        <v>0</v>
      </c>
      <c r="BE60" s="31">
        <f t="shared" si="43"/>
        <v>-19.54</v>
      </c>
      <c r="BF60" s="31">
        <f t="shared" si="44"/>
        <v>0</v>
      </c>
      <c r="BG60" s="31">
        <f t="shared" si="45"/>
        <v>0</v>
      </c>
      <c r="BH60" s="31">
        <f t="shared" si="46"/>
        <v>0</v>
      </c>
      <c r="BI60" s="31">
        <f t="shared" si="47"/>
        <v>0</v>
      </c>
      <c r="BJ60" s="31">
        <f t="shared" si="48"/>
        <v>0</v>
      </c>
      <c r="BK60" s="31">
        <f t="shared" si="49"/>
        <v>0</v>
      </c>
      <c r="BL60" s="31">
        <f t="shared" si="50"/>
        <v>0</v>
      </c>
      <c r="BM60" s="6">
        <v>5.0900000000000001E-2</v>
      </c>
      <c r="BN60" s="6">
        <v>5.0900000000000001E-2</v>
      </c>
      <c r="BO60" s="6">
        <v>5.0900000000000001E-2</v>
      </c>
      <c r="BP60" s="6">
        <v>5.0900000000000001E-2</v>
      </c>
      <c r="BQ60" s="6">
        <v>5.0900000000000001E-2</v>
      </c>
      <c r="BR60" s="6">
        <v>5.0900000000000001E-2</v>
      </c>
      <c r="BS60" s="6">
        <v>5.0900000000000001E-2</v>
      </c>
      <c r="BT60" s="6">
        <v>5.0900000000000001E-2</v>
      </c>
      <c r="BU60" s="6">
        <v>5.0900000000000001E-2</v>
      </c>
      <c r="BV60" s="6">
        <v>5.0900000000000001E-2</v>
      </c>
      <c r="BW60" s="6">
        <v>5.0900000000000001E-2</v>
      </c>
      <c r="BX60" s="6">
        <v>5.0900000000000001E-2</v>
      </c>
      <c r="BY60" s="31">
        <v>0</v>
      </c>
      <c r="BZ60" s="31">
        <v>0</v>
      </c>
      <c r="CA60" s="31">
        <v>0</v>
      </c>
      <c r="CB60" s="31">
        <v>0</v>
      </c>
      <c r="CC60" s="31">
        <v>2486.8000000000002</v>
      </c>
      <c r="CD60" s="31">
        <v>0</v>
      </c>
      <c r="CE60" s="31">
        <v>0</v>
      </c>
      <c r="CF60" s="31">
        <v>0</v>
      </c>
      <c r="CG60" s="31">
        <v>0</v>
      </c>
      <c r="CH60" s="31">
        <v>0</v>
      </c>
      <c r="CI60" s="31">
        <v>0</v>
      </c>
      <c r="CJ60" s="31">
        <v>0</v>
      </c>
      <c r="CK60" s="32">
        <f t="shared" si="51"/>
        <v>0</v>
      </c>
      <c r="CL60" s="32">
        <f t="shared" si="52"/>
        <v>0</v>
      </c>
      <c r="CM60" s="32">
        <f t="shared" si="53"/>
        <v>0</v>
      </c>
      <c r="CN60" s="32">
        <f t="shared" si="54"/>
        <v>0</v>
      </c>
      <c r="CO60" s="32">
        <f t="shared" si="55"/>
        <v>117.26</v>
      </c>
      <c r="CP60" s="32">
        <f t="shared" si="56"/>
        <v>0</v>
      </c>
      <c r="CQ60" s="32">
        <f t="shared" si="57"/>
        <v>0</v>
      </c>
      <c r="CR60" s="32">
        <f t="shared" si="58"/>
        <v>0</v>
      </c>
      <c r="CS60" s="32">
        <f t="shared" si="59"/>
        <v>0</v>
      </c>
      <c r="CT60" s="32">
        <f t="shared" si="60"/>
        <v>0</v>
      </c>
      <c r="CU60" s="32">
        <f t="shared" si="61"/>
        <v>0</v>
      </c>
      <c r="CV60" s="32">
        <f t="shared" si="62"/>
        <v>0</v>
      </c>
      <c r="CW60" s="31">
        <f t="shared" si="183"/>
        <v>0</v>
      </c>
      <c r="CX60" s="31">
        <f t="shared" si="184"/>
        <v>0</v>
      </c>
      <c r="CY60" s="31">
        <f t="shared" si="185"/>
        <v>0</v>
      </c>
      <c r="CZ60" s="31">
        <f t="shared" si="186"/>
        <v>0</v>
      </c>
      <c r="DA60" s="31">
        <f t="shared" si="187"/>
        <v>576.51000000000045</v>
      </c>
      <c r="DB60" s="31">
        <f t="shared" si="188"/>
        <v>0</v>
      </c>
      <c r="DC60" s="31">
        <f t="shared" si="189"/>
        <v>0</v>
      </c>
      <c r="DD60" s="31">
        <f t="shared" si="190"/>
        <v>0</v>
      </c>
      <c r="DE60" s="31">
        <f t="shared" si="191"/>
        <v>0</v>
      </c>
      <c r="DF60" s="31">
        <f t="shared" si="192"/>
        <v>0</v>
      </c>
      <c r="DG60" s="31">
        <f t="shared" si="193"/>
        <v>0</v>
      </c>
      <c r="DH60" s="31">
        <f t="shared" si="194"/>
        <v>0</v>
      </c>
      <c r="DI60" s="32">
        <f t="shared" si="63"/>
        <v>0</v>
      </c>
      <c r="DJ60" s="32">
        <f t="shared" si="64"/>
        <v>0</v>
      </c>
      <c r="DK60" s="32">
        <f t="shared" si="65"/>
        <v>0</v>
      </c>
      <c r="DL60" s="32">
        <f t="shared" si="66"/>
        <v>0</v>
      </c>
      <c r="DM60" s="32">
        <f t="shared" si="67"/>
        <v>28.83</v>
      </c>
      <c r="DN60" s="32">
        <f t="shared" si="68"/>
        <v>0</v>
      </c>
      <c r="DO60" s="32">
        <f t="shared" si="69"/>
        <v>0</v>
      </c>
      <c r="DP60" s="32">
        <f t="shared" si="70"/>
        <v>0</v>
      </c>
      <c r="DQ60" s="32">
        <f t="shared" si="71"/>
        <v>0</v>
      </c>
      <c r="DR60" s="32">
        <f t="shared" si="72"/>
        <v>0</v>
      </c>
      <c r="DS60" s="32">
        <f t="shared" si="73"/>
        <v>0</v>
      </c>
      <c r="DT60" s="32">
        <f t="shared" si="74"/>
        <v>0</v>
      </c>
      <c r="DU60" s="31">
        <f t="shared" si="75"/>
        <v>0</v>
      </c>
      <c r="DV60" s="31">
        <f t="shared" si="76"/>
        <v>0</v>
      </c>
      <c r="DW60" s="31">
        <f t="shared" si="77"/>
        <v>0</v>
      </c>
      <c r="DX60" s="31">
        <f t="shared" si="78"/>
        <v>0</v>
      </c>
      <c r="DY60" s="31">
        <f t="shared" si="79"/>
        <v>181.12</v>
      </c>
      <c r="DZ60" s="31">
        <f t="shared" si="80"/>
        <v>0</v>
      </c>
      <c r="EA60" s="31">
        <f t="shared" si="81"/>
        <v>0</v>
      </c>
      <c r="EB60" s="31">
        <f t="shared" si="82"/>
        <v>0</v>
      </c>
      <c r="EC60" s="31">
        <f t="shared" si="83"/>
        <v>0</v>
      </c>
      <c r="ED60" s="31">
        <f t="shared" si="84"/>
        <v>0</v>
      </c>
      <c r="EE60" s="31">
        <f t="shared" si="85"/>
        <v>0</v>
      </c>
      <c r="EF60" s="31">
        <f t="shared" si="86"/>
        <v>0</v>
      </c>
      <c r="EG60" s="32">
        <f t="shared" si="87"/>
        <v>0</v>
      </c>
      <c r="EH60" s="32">
        <f t="shared" si="88"/>
        <v>0</v>
      </c>
      <c r="EI60" s="32">
        <f t="shared" si="89"/>
        <v>0</v>
      </c>
      <c r="EJ60" s="32">
        <f t="shared" si="90"/>
        <v>0</v>
      </c>
      <c r="EK60" s="32">
        <f t="shared" si="91"/>
        <v>786.46000000000049</v>
      </c>
      <c r="EL60" s="32">
        <f t="shared" si="92"/>
        <v>0</v>
      </c>
      <c r="EM60" s="32">
        <f t="shared" si="93"/>
        <v>0</v>
      </c>
      <c r="EN60" s="32">
        <f t="shared" si="94"/>
        <v>0</v>
      </c>
      <c r="EO60" s="32">
        <f t="shared" si="95"/>
        <v>0</v>
      </c>
      <c r="EP60" s="32">
        <f t="shared" si="96"/>
        <v>0</v>
      </c>
      <c r="EQ60" s="32">
        <f t="shared" si="97"/>
        <v>0</v>
      </c>
      <c r="ER60" s="32">
        <f t="shared" si="98"/>
        <v>0</v>
      </c>
    </row>
    <row r="61" spans="1:148">
      <c r="A61" t="s">
        <v>485</v>
      </c>
      <c r="B61" s="1" t="s">
        <v>60</v>
      </c>
      <c r="C61" t="s">
        <v>60</v>
      </c>
      <c r="D61" t="s">
        <v>225</v>
      </c>
      <c r="K61" s="51">
        <v>345.1644</v>
      </c>
      <c r="L61" s="51">
        <v>8118.0050915000002</v>
      </c>
      <c r="M61" s="51">
        <v>10907.1379416</v>
      </c>
      <c r="N61" s="51">
        <v>3014.1390264000001</v>
      </c>
      <c r="O61" s="51">
        <v>2061.136708</v>
      </c>
      <c r="P61" s="51">
        <v>1996.3110406999999</v>
      </c>
      <c r="Q61" s="32"/>
      <c r="R61" s="32"/>
      <c r="S61" s="32"/>
      <c r="T61" s="32"/>
      <c r="U61" s="32"/>
      <c r="V61" s="32"/>
      <c r="W61" s="32">
        <v>16575.75</v>
      </c>
      <c r="X61" s="32">
        <v>323692.5</v>
      </c>
      <c r="Y61" s="32">
        <v>2512757.7400000002</v>
      </c>
      <c r="Z61" s="32">
        <v>165361.45000000001</v>
      </c>
      <c r="AA61" s="32">
        <v>110840.65</v>
      </c>
      <c r="AB61" s="32">
        <v>350074.56</v>
      </c>
      <c r="AI61" s="2">
        <v>4.1900000000000004</v>
      </c>
      <c r="AJ61" s="2">
        <v>4.1900000000000004</v>
      </c>
      <c r="AK61" s="2">
        <v>4.1900000000000004</v>
      </c>
      <c r="AL61" s="2">
        <v>4.1900000000000004</v>
      </c>
      <c r="AM61" s="2">
        <v>4.1900000000000004</v>
      </c>
      <c r="AN61" s="2">
        <v>4.1900000000000004</v>
      </c>
      <c r="AO61" s="33"/>
      <c r="AP61" s="33"/>
      <c r="AQ61" s="33"/>
      <c r="AR61" s="33"/>
      <c r="AS61" s="33"/>
      <c r="AT61" s="33"/>
      <c r="AU61" s="33">
        <v>694.52</v>
      </c>
      <c r="AV61" s="33">
        <v>13562.72</v>
      </c>
      <c r="AW61" s="33">
        <v>105284.55</v>
      </c>
      <c r="AX61" s="33">
        <v>6928.64</v>
      </c>
      <c r="AY61" s="33">
        <v>4644.22</v>
      </c>
      <c r="AZ61" s="33">
        <v>14668.12</v>
      </c>
      <c r="BA61" s="31">
        <f t="shared" si="39"/>
        <v>0</v>
      </c>
      <c r="BB61" s="31">
        <f t="shared" si="40"/>
        <v>0</v>
      </c>
      <c r="BC61" s="31">
        <f t="shared" si="41"/>
        <v>0</v>
      </c>
      <c r="BD61" s="31">
        <f t="shared" si="42"/>
        <v>0</v>
      </c>
      <c r="BE61" s="31">
        <f t="shared" si="43"/>
        <v>0</v>
      </c>
      <c r="BF61" s="31">
        <f t="shared" si="44"/>
        <v>0</v>
      </c>
      <c r="BG61" s="31">
        <f t="shared" si="45"/>
        <v>0</v>
      </c>
      <c r="BH61" s="31">
        <f t="shared" si="46"/>
        <v>0</v>
      </c>
      <c r="BI61" s="31">
        <f t="shared" si="47"/>
        <v>0</v>
      </c>
      <c r="BJ61" s="31">
        <f t="shared" si="48"/>
        <v>-198.43</v>
      </c>
      <c r="BK61" s="31">
        <f t="shared" si="49"/>
        <v>-133.01</v>
      </c>
      <c r="BL61" s="31">
        <f t="shared" si="50"/>
        <v>-420.09</v>
      </c>
      <c r="BM61" s="6">
        <v>5.0900000000000001E-2</v>
      </c>
      <c r="BN61" s="6">
        <v>5.0900000000000001E-2</v>
      </c>
      <c r="BO61" s="6">
        <v>5.0900000000000001E-2</v>
      </c>
      <c r="BP61" s="6">
        <v>5.0900000000000001E-2</v>
      </c>
      <c r="BQ61" s="6">
        <v>5.0900000000000001E-2</v>
      </c>
      <c r="BR61" s="6">
        <v>5.0900000000000001E-2</v>
      </c>
      <c r="BS61" s="6">
        <v>5.0900000000000001E-2</v>
      </c>
      <c r="BT61" s="6">
        <v>5.0900000000000001E-2</v>
      </c>
      <c r="BU61" s="6">
        <v>5.0900000000000001E-2</v>
      </c>
      <c r="BV61" s="6">
        <v>5.0900000000000001E-2</v>
      </c>
      <c r="BW61" s="6">
        <v>5.0900000000000001E-2</v>
      </c>
      <c r="BX61" s="6">
        <v>5.0900000000000001E-2</v>
      </c>
      <c r="BY61" s="31">
        <v>0</v>
      </c>
      <c r="BZ61" s="31">
        <v>0</v>
      </c>
      <c r="CA61" s="31">
        <v>0</v>
      </c>
      <c r="CB61" s="31">
        <v>0</v>
      </c>
      <c r="CC61" s="31">
        <v>0</v>
      </c>
      <c r="CD61" s="31">
        <v>0</v>
      </c>
      <c r="CE61" s="31">
        <v>843.71</v>
      </c>
      <c r="CF61" s="31">
        <v>16475.95</v>
      </c>
      <c r="CG61" s="31">
        <v>127899.37</v>
      </c>
      <c r="CH61" s="31">
        <v>8416.9</v>
      </c>
      <c r="CI61" s="31">
        <v>5641.79</v>
      </c>
      <c r="CJ61" s="31">
        <v>17818.8</v>
      </c>
      <c r="CK61" s="32">
        <f t="shared" si="51"/>
        <v>0</v>
      </c>
      <c r="CL61" s="32">
        <f t="shared" si="52"/>
        <v>0</v>
      </c>
      <c r="CM61" s="32">
        <f t="shared" si="53"/>
        <v>0</v>
      </c>
      <c r="CN61" s="32">
        <f t="shared" si="54"/>
        <v>0</v>
      </c>
      <c r="CO61" s="32">
        <f t="shared" si="55"/>
        <v>0</v>
      </c>
      <c r="CP61" s="32">
        <f t="shared" si="56"/>
        <v>0</v>
      </c>
      <c r="CQ61" s="32">
        <f t="shared" si="57"/>
        <v>39.78</v>
      </c>
      <c r="CR61" s="32">
        <f t="shared" si="58"/>
        <v>776.86</v>
      </c>
      <c r="CS61" s="32">
        <f t="shared" si="59"/>
        <v>6030.62</v>
      </c>
      <c r="CT61" s="32">
        <f t="shared" si="60"/>
        <v>396.87</v>
      </c>
      <c r="CU61" s="32">
        <f t="shared" si="61"/>
        <v>266.02</v>
      </c>
      <c r="CV61" s="32">
        <f t="shared" si="62"/>
        <v>840.18</v>
      </c>
      <c r="CW61" s="31">
        <f t="shared" si="183"/>
        <v>0</v>
      </c>
      <c r="CX61" s="31">
        <f t="shared" si="184"/>
        <v>0</v>
      </c>
      <c r="CY61" s="31">
        <f t="shared" si="185"/>
        <v>0</v>
      </c>
      <c r="CZ61" s="31">
        <f t="shared" si="186"/>
        <v>0</v>
      </c>
      <c r="DA61" s="31">
        <f t="shared" si="187"/>
        <v>0</v>
      </c>
      <c r="DB61" s="31">
        <f t="shared" si="188"/>
        <v>0</v>
      </c>
      <c r="DC61" s="31">
        <f t="shared" si="189"/>
        <v>188.97000000000003</v>
      </c>
      <c r="DD61" s="31">
        <f t="shared" si="190"/>
        <v>3690.090000000002</v>
      </c>
      <c r="DE61" s="31">
        <f t="shared" si="191"/>
        <v>28645.439999999988</v>
      </c>
      <c r="DF61" s="31">
        <f t="shared" si="192"/>
        <v>2083.56</v>
      </c>
      <c r="DG61" s="31">
        <f t="shared" si="193"/>
        <v>1396.5999999999992</v>
      </c>
      <c r="DH61" s="31">
        <f t="shared" si="194"/>
        <v>4410.9499999999989</v>
      </c>
      <c r="DI61" s="32">
        <f t="shared" si="63"/>
        <v>0</v>
      </c>
      <c r="DJ61" s="32">
        <f t="shared" si="64"/>
        <v>0</v>
      </c>
      <c r="DK61" s="32">
        <f t="shared" si="65"/>
        <v>0</v>
      </c>
      <c r="DL61" s="32">
        <f t="shared" si="66"/>
        <v>0</v>
      </c>
      <c r="DM61" s="32">
        <f t="shared" si="67"/>
        <v>0</v>
      </c>
      <c r="DN61" s="32">
        <f t="shared" si="68"/>
        <v>0</v>
      </c>
      <c r="DO61" s="32">
        <f t="shared" si="69"/>
        <v>9.4499999999999993</v>
      </c>
      <c r="DP61" s="32">
        <f t="shared" si="70"/>
        <v>184.5</v>
      </c>
      <c r="DQ61" s="32">
        <f t="shared" si="71"/>
        <v>1432.27</v>
      </c>
      <c r="DR61" s="32">
        <f t="shared" si="72"/>
        <v>104.18</v>
      </c>
      <c r="DS61" s="32">
        <f t="shared" si="73"/>
        <v>69.83</v>
      </c>
      <c r="DT61" s="32">
        <f t="shared" si="74"/>
        <v>220.55</v>
      </c>
      <c r="DU61" s="31">
        <f t="shared" si="75"/>
        <v>0</v>
      </c>
      <c r="DV61" s="31">
        <f t="shared" si="76"/>
        <v>0</v>
      </c>
      <c r="DW61" s="31">
        <f t="shared" si="77"/>
        <v>0</v>
      </c>
      <c r="DX61" s="31">
        <f t="shared" si="78"/>
        <v>0</v>
      </c>
      <c r="DY61" s="31">
        <f t="shared" si="79"/>
        <v>0</v>
      </c>
      <c r="DZ61" s="31">
        <f t="shared" si="80"/>
        <v>0</v>
      </c>
      <c r="EA61" s="31">
        <f t="shared" si="81"/>
        <v>58.74</v>
      </c>
      <c r="EB61" s="31">
        <f t="shared" si="82"/>
        <v>1140.71</v>
      </c>
      <c r="EC61" s="31">
        <f t="shared" si="83"/>
        <v>8806.48</v>
      </c>
      <c r="ED61" s="31">
        <f t="shared" si="84"/>
        <v>637.12</v>
      </c>
      <c r="EE61" s="31">
        <f t="shared" si="85"/>
        <v>424.69</v>
      </c>
      <c r="EF61" s="31">
        <f t="shared" si="86"/>
        <v>1334.07</v>
      </c>
      <c r="EG61" s="32">
        <f t="shared" si="87"/>
        <v>0</v>
      </c>
      <c r="EH61" s="32">
        <f t="shared" si="88"/>
        <v>0</v>
      </c>
      <c r="EI61" s="32">
        <f t="shared" si="89"/>
        <v>0</v>
      </c>
      <c r="EJ61" s="32">
        <f t="shared" si="90"/>
        <v>0</v>
      </c>
      <c r="EK61" s="32">
        <f t="shared" si="91"/>
        <v>0</v>
      </c>
      <c r="EL61" s="32">
        <f t="shared" si="92"/>
        <v>0</v>
      </c>
      <c r="EM61" s="32">
        <f t="shared" si="93"/>
        <v>257.16000000000003</v>
      </c>
      <c r="EN61" s="32">
        <f t="shared" si="94"/>
        <v>5015.300000000002</v>
      </c>
      <c r="EO61" s="32">
        <f t="shared" si="95"/>
        <v>38884.189999999988</v>
      </c>
      <c r="EP61" s="32">
        <f t="shared" si="96"/>
        <v>2824.8599999999997</v>
      </c>
      <c r="EQ61" s="32">
        <f t="shared" si="97"/>
        <v>1891.1199999999992</v>
      </c>
      <c r="ER61" s="32">
        <f t="shared" si="98"/>
        <v>5965.5699999999988</v>
      </c>
    </row>
    <row r="62" spans="1:148">
      <c r="A62" t="s">
        <v>485</v>
      </c>
      <c r="B62" s="1" t="s">
        <v>61</v>
      </c>
      <c r="C62" t="s">
        <v>61</v>
      </c>
      <c r="D62" t="s">
        <v>226</v>
      </c>
      <c r="N62" s="51">
        <v>0</v>
      </c>
      <c r="O62" s="51">
        <v>6762.4826290000001</v>
      </c>
      <c r="P62" s="51">
        <v>954.12965380000003</v>
      </c>
      <c r="Q62" s="32"/>
      <c r="R62" s="32"/>
      <c r="S62" s="32"/>
      <c r="T62" s="32"/>
      <c r="U62" s="32"/>
      <c r="V62" s="32"/>
      <c r="W62" s="32"/>
      <c r="X62" s="32"/>
      <c r="Y62" s="32"/>
      <c r="Z62" s="32">
        <v>0</v>
      </c>
      <c r="AA62" s="32">
        <v>406158.37</v>
      </c>
      <c r="AB62" s="32">
        <v>114674.09</v>
      </c>
      <c r="AL62" s="2">
        <v>4.3600000000000003</v>
      </c>
      <c r="AM62" s="2">
        <v>4.3600000000000003</v>
      </c>
      <c r="AN62" s="2">
        <v>4.3600000000000003</v>
      </c>
      <c r="AO62" s="33"/>
      <c r="AP62" s="33"/>
      <c r="AQ62" s="33"/>
      <c r="AR62" s="33"/>
      <c r="AS62" s="33"/>
      <c r="AT62" s="33"/>
      <c r="AU62" s="33"/>
      <c r="AV62" s="33"/>
      <c r="AW62" s="33"/>
      <c r="AX62" s="33">
        <v>0</v>
      </c>
      <c r="AY62" s="33">
        <v>17708.5</v>
      </c>
      <c r="AZ62" s="33">
        <v>4999.79</v>
      </c>
      <c r="BA62" s="31">
        <f t="shared" si="39"/>
        <v>0</v>
      </c>
      <c r="BB62" s="31">
        <f t="shared" si="40"/>
        <v>0</v>
      </c>
      <c r="BC62" s="31">
        <f t="shared" si="41"/>
        <v>0</v>
      </c>
      <c r="BD62" s="31">
        <f t="shared" si="42"/>
        <v>0</v>
      </c>
      <c r="BE62" s="31">
        <f t="shared" si="43"/>
        <v>0</v>
      </c>
      <c r="BF62" s="31">
        <f t="shared" si="44"/>
        <v>0</v>
      </c>
      <c r="BG62" s="31">
        <f t="shared" si="45"/>
        <v>0</v>
      </c>
      <c r="BH62" s="31">
        <f t="shared" si="46"/>
        <v>0</v>
      </c>
      <c r="BI62" s="31">
        <f t="shared" si="47"/>
        <v>0</v>
      </c>
      <c r="BJ62" s="31">
        <f t="shared" si="48"/>
        <v>0</v>
      </c>
      <c r="BK62" s="31">
        <f t="shared" si="49"/>
        <v>-487.39</v>
      </c>
      <c r="BL62" s="31">
        <f t="shared" si="50"/>
        <v>-137.61000000000001</v>
      </c>
      <c r="BM62" s="6">
        <v>3.8699999999999998E-2</v>
      </c>
      <c r="BN62" s="6">
        <v>3.8699999999999998E-2</v>
      </c>
      <c r="BO62" s="6">
        <v>3.8699999999999998E-2</v>
      </c>
      <c r="BP62" s="6">
        <v>3.8699999999999998E-2</v>
      </c>
      <c r="BQ62" s="6">
        <v>3.8699999999999998E-2</v>
      </c>
      <c r="BR62" s="6">
        <v>3.8699999999999998E-2</v>
      </c>
      <c r="BS62" s="6">
        <v>3.8699999999999998E-2</v>
      </c>
      <c r="BT62" s="6">
        <v>3.8699999999999998E-2</v>
      </c>
      <c r="BU62" s="6">
        <v>3.8699999999999998E-2</v>
      </c>
      <c r="BV62" s="6">
        <v>3.8699999999999998E-2</v>
      </c>
      <c r="BW62" s="6">
        <v>3.8699999999999998E-2</v>
      </c>
      <c r="BX62" s="6">
        <v>3.8699999999999998E-2</v>
      </c>
      <c r="BY62" s="31">
        <v>0</v>
      </c>
      <c r="BZ62" s="31">
        <v>0</v>
      </c>
      <c r="CA62" s="31">
        <v>0</v>
      </c>
      <c r="CB62" s="31">
        <v>0</v>
      </c>
      <c r="CC62" s="31">
        <v>0</v>
      </c>
      <c r="CD62" s="31">
        <v>0</v>
      </c>
      <c r="CE62" s="31">
        <v>0</v>
      </c>
      <c r="CF62" s="31">
        <v>0</v>
      </c>
      <c r="CG62" s="31">
        <v>0</v>
      </c>
      <c r="CH62" s="31">
        <v>0</v>
      </c>
      <c r="CI62" s="31">
        <v>15718.33</v>
      </c>
      <c r="CJ62" s="31">
        <v>4437.8900000000003</v>
      </c>
      <c r="CK62" s="32">
        <f t="shared" si="51"/>
        <v>0</v>
      </c>
      <c r="CL62" s="32">
        <f t="shared" si="52"/>
        <v>0</v>
      </c>
      <c r="CM62" s="32">
        <f t="shared" si="53"/>
        <v>0</v>
      </c>
      <c r="CN62" s="32">
        <f t="shared" si="54"/>
        <v>0</v>
      </c>
      <c r="CO62" s="32">
        <f t="shared" si="55"/>
        <v>0</v>
      </c>
      <c r="CP62" s="32">
        <f t="shared" si="56"/>
        <v>0</v>
      </c>
      <c r="CQ62" s="32">
        <f t="shared" si="57"/>
        <v>0</v>
      </c>
      <c r="CR62" s="32">
        <f t="shared" si="58"/>
        <v>0</v>
      </c>
      <c r="CS62" s="32">
        <f t="shared" si="59"/>
        <v>0</v>
      </c>
      <c r="CT62" s="32">
        <f t="shared" si="60"/>
        <v>0</v>
      </c>
      <c r="CU62" s="32">
        <f t="shared" si="61"/>
        <v>974.78</v>
      </c>
      <c r="CV62" s="32">
        <f t="shared" si="62"/>
        <v>275.22000000000003</v>
      </c>
      <c r="CW62" s="31">
        <f t="shared" si="183"/>
        <v>0</v>
      </c>
      <c r="CX62" s="31">
        <f t="shared" si="184"/>
        <v>0</v>
      </c>
      <c r="CY62" s="31">
        <f t="shared" si="185"/>
        <v>0</v>
      </c>
      <c r="CZ62" s="31">
        <f t="shared" si="186"/>
        <v>0</v>
      </c>
      <c r="DA62" s="31">
        <f t="shared" si="187"/>
        <v>0</v>
      </c>
      <c r="DB62" s="31">
        <f t="shared" si="188"/>
        <v>0</v>
      </c>
      <c r="DC62" s="31">
        <f t="shared" si="189"/>
        <v>0</v>
      </c>
      <c r="DD62" s="31">
        <f t="shared" si="190"/>
        <v>0</v>
      </c>
      <c r="DE62" s="31">
        <f t="shared" si="191"/>
        <v>0</v>
      </c>
      <c r="DF62" s="31">
        <f t="shared" si="192"/>
        <v>0</v>
      </c>
      <c r="DG62" s="31">
        <f t="shared" si="193"/>
        <v>-527.99999999999943</v>
      </c>
      <c r="DH62" s="31">
        <f t="shared" si="194"/>
        <v>-149.06999999999937</v>
      </c>
      <c r="DI62" s="32">
        <f t="shared" si="63"/>
        <v>0</v>
      </c>
      <c r="DJ62" s="32">
        <f t="shared" si="64"/>
        <v>0</v>
      </c>
      <c r="DK62" s="32">
        <f t="shared" si="65"/>
        <v>0</v>
      </c>
      <c r="DL62" s="32">
        <f t="shared" si="66"/>
        <v>0</v>
      </c>
      <c r="DM62" s="32">
        <f t="shared" si="67"/>
        <v>0</v>
      </c>
      <c r="DN62" s="32">
        <f t="shared" si="68"/>
        <v>0</v>
      </c>
      <c r="DO62" s="32">
        <f t="shared" si="69"/>
        <v>0</v>
      </c>
      <c r="DP62" s="32">
        <f t="shared" si="70"/>
        <v>0</v>
      </c>
      <c r="DQ62" s="32">
        <f t="shared" si="71"/>
        <v>0</v>
      </c>
      <c r="DR62" s="32">
        <f t="shared" si="72"/>
        <v>0</v>
      </c>
      <c r="DS62" s="32">
        <f t="shared" si="73"/>
        <v>-26.4</v>
      </c>
      <c r="DT62" s="32">
        <f t="shared" si="74"/>
        <v>-7.45</v>
      </c>
      <c r="DU62" s="31">
        <f t="shared" si="75"/>
        <v>0</v>
      </c>
      <c r="DV62" s="31">
        <f t="shared" si="76"/>
        <v>0</v>
      </c>
      <c r="DW62" s="31">
        <f t="shared" si="77"/>
        <v>0</v>
      </c>
      <c r="DX62" s="31">
        <f t="shared" si="78"/>
        <v>0</v>
      </c>
      <c r="DY62" s="31">
        <f t="shared" si="79"/>
        <v>0</v>
      </c>
      <c r="DZ62" s="31">
        <f t="shared" si="80"/>
        <v>0</v>
      </c>
      <c r="EA62" s="31">
        <f t="shared" si="81"/>
        <v>0</v>
      </c>
      <c r="EB62" s="31">
        <f t="shared" si="82"/>
        <v>0</v>
      </c>
      <c r="EC62" s="31">
        <f t="shared" si="83"/>
        <v>0</v>
      </c>
      <c r="ED62" s="31">
        <f t="shared" si="84"/>
        <v>0</v>
      </c>
      <c r="EE62" s="31">
        <f t="shared" si="85"/>
        <v>-160.56</v>
      </c>
      <c r="EF62" s="31">
        <f t="shared" si="86"/>
        <v>-45.09</v>
      </c>
      <c r="EG62" s="32">
        <f t="shared" si="87"/>
        <v>0</v>
      </c>
      <c r="EH62" s="32">
        <f t="shared" si="88"/>
        <v>0</v>
      </c>
      <c r="EI62" s="32">
        <f t="shared" si="89"/>
        <v>0</v>
      </c>
      <c r="EJ62" s="32">
        <f t="shared" si="90"/>
        <v>0</v>
      </c>
      <c r="EK62" s="32">
        <f t="shared" si="91"/>
        <v>0</v>
      </c>
      <c r="EL62" s="32">
        <f t="shared" si="92"/>
        <v>0</v>
      </c>
      <c r="EM62" s="32">
        <f t="shared" si="93"/>
        <v>0</v>
      </c>
      <c r="EN62" s="32">
        <f t="shared" si="94"/>
        <v>0</v>
      </c>
      <c r="EO62" s="32">
        <f t="shared" si="95"/>
        <v>0</v>
      </c>
      <c r="EP62" s="32">
        <f t="shared" si="96"/>
        <v>0</v>
      </c>
      <c r="EQ62" s="32">
        <f t="shared" si="97"/>
        <v>-714.95999999999935</v>
      </c>
      <c r="ER62" s="32">
        <f t="shared" si="98"/>
        <v>-201.60999999999936</v>
      </c>
    </row>
    <row r="63" spans="1:148">
      <c r="A63" t="s">
        <v>448</v>
      </c>
      <c r="B63" s="1" t="s">
        <v>135</v>
      </c>
      <c r="C63" t="s">
        <v>289</v>
      </c>
      <c r="D63" t="s">
        <v>290</v>
      </c>
      <c r="G63" s="51">
        <v>4117</v>
      </c>
      <c r="H63" s="51">
        <v>1044</v>
      </c>
      <c r="I63" s="51">
        <v>6421</v>
      </c>
      <c r="J63" s="51">
        <v>6819</v>
      </c>
      <c r="K63" s="51">
        <v>5804</v>
      </c>
      <c r="L63" s="51">
        <v>711</v>
      </c>
      <c r="M63" s="51">
        <v>820</v>
      </c>
      <c r="N63" s="51">
        <v>993</v>
      </c>
      <c r="O63" s="51">
        <v>5152</v>
      </c>
      <c r="P63" s="51">
        <v>4346</v>
      </c>
      <c r="Q63" s="32"/>
      <c r="R63" s="32"/>
      <c r="S63" s="32">
        <v>238326.49</v>
      </c>
      <c r="T63" s="32">
        <v>40323.839999999997</v>
      </c>
      <c r="U63" s="32">
        <v>278343.71999999997</v>
      </c>
      <c r="V63" s="32">
        <v>346714.67</v>
      </c>
      <c r="W63" s="32">
        <v>424028.71</v>
      </c>
      <c r="X63" s="32">
        <v>72629.23</v>
      </c>
      <c r="Y63" s="32">
        <v>256770.51</v>
      </c>
      <c r="Z63" s="32">
        <v>51807.24</v>
      </c>
      <c r="AA63" s="32">
        <v>572808</v>
      </c>
      <c r="AB63" s="32">
        <v>464761.03</v>
      </c>
      <c r="AE63" s="2">
        <v>0.16</v>
      </c>
      <c r="AF63" s="2">
        <v>0.16</v>
      </c>
      <c r="AG63" s="2">
        <v>0.16</v>
      </c>
      <c r="AH63" s="2">
        <v>0.16</v>
      </c>
      <c r="AI63" s="2">
        <v>0.16</v>
      </c>
      <c r="AJ63" s="2">
        <v>0.16</v>
      </c>
      <c r="AK63" s="2">
        <v>0.16</v>
      </c>
      <c r="AL63" s="2">
        <v>0.16</v>
      </c>
      <c r="AM63" s="2">
        <v>0.16</v>
      </c>
      <c r="AN63" s="2">
        <v>0.16</v>
      </c>
      <c r="AO63" s="33"/>
      <c r="AP63" s="33"/>
      <c r="AQ63" s="33">
        <v>381.32</v>
      </c>
      <c r="AR63" s="33">
        <v>64.52</v>
      </c>
      <c r="AS63" s="33">
        <v>445.35</v>
      </c>
      <c r="AT63" s="33">
        <v>554.74</v>
      </c>
      <c r="AU63" s="33">
        <v>678.45</v>
      </c>
      <c r="AV63" s="33">
        <v>116.21</v>
      </c>
      <c r="AW63" s="33">
        <v>410.83</v>
      </c>
      <c r="AX63" s="33">
        <v>82.89</v>
      </c>
      <c r="AY63" s="33">
        <v>916.49</v>
      </c>
      <c r="AZ63" s="33">
        <v>743.62</v>
      </c>
      <c r="BA63" s="31">
        <f t="shared" si="39"/>
        <v>0</v>
      </c>
      <c r="BB63" s="31">
        <f t="shared" si="40"/>
        <v>0</v>
      </c>
      <c r="BC63" s="31">
        <f t="shared" si="41"/>
        <v>-71.5</v>
      </c>
      <c r="BD63" s="31">
        <f t="shared" si="42"/>
        <v>-16.13</v>
      </c>
      <c r="BE63" s="31">
        <f t="shared" si="43"/>
        <v>-111.34</v>
      </c>
      <c r="BF63" s="31">
        <f t="shared" si="44"/>
        <v>-138.69</v>
      </c>
      <c r="BG63" s="31">
        <f t="shared" si="45"/>
        <v>0</v>
      </c>
      <c r="BH63" s="31">
        <f t="shared" si="46"/>
        <v>0</v>
      </c>
      <c r="BI63" s="31">
        <f t="shared" si="47"/>
        <v>0</v>
      </c>
      <c r="BJ63" s="31">
        <f t="shared" si="48"/>
        <v>-62.17</v>
      </c>
      <c r="BK63" s="31">
        <f t="shared" si="49"/>
        <v>-687.37</v>
      </c>
      <c r="BL63" s="31">
        <f t="shared" si="50"/>
        <v>-557.71</v>
      </c>
      <c r="BM63" s="6">
        <v>-1.6E-2</v>
      </c>
      <c r="BN63" s="6">
        <v>-1.6E-2</v>
      </c>
      <c r="BO63" s="6">
        <v>-1.6E-2</v>
      </c>
      <c r="BP63" s="6">
        <v>-1.6E-2</v>
      </c>
      <c r="BQ63" s="6">
        <v>-1.6E-2</v>
      </c>
      <c r="BR63" s="6">
        <v>-1.6E-2</v>
      </c>
      <c r="BS63" s="6">
        <v>-1.6E-2</v>
      </c>
      <c r="BT63" s="6">
        <v>-1.6E-2</v>
      </c>
      <c r="BU63" s="6">
        <v>-1.6E-2</v>
      </c>
      <c r="BV63" s="6">
        <v>-1.6E-2</v>
      </c>
      <c r="BW63" s="6">
        <v>-1.6E-2</v>
      </c>
      <c r="BX63" s="6">
        <v>-1.6E-2</v>
      </c>
      <c r="BY63" s="31">
        <v>0</v>
      </c>
      <c r="BZ63" s="31">
        <v>0</v>
      </c>
      <c r="CA63" s="31">
        <v>-3813.22</v>
      </c>
      <c r="CB63" s="31">
        <v>-645.17999999999995</v>
      </c>
      <c r="CC63" s="31">
        <v>-4453.5</v>
      </c>
      <c r="CD63" s="31">
        <v>-5547.43</v>
      </c>
      <c r="CE63" s="31">
        <v>-6784.46</v>
      </c>
      <c r="CF63" s="31">
        <v>-1162.07</v>
      </c>
      <c r="CG63" s="31">
        <v>-4108.33</v>
      </c>
      <c r="CH63" s="31">
        <v>-828.92</v>
      </c>
      <c r="CI63" s="31">
        <v>-9164.93</v>
      </c>
      <c r="CJ63" s="31">
        <v>-7436.18</v>
      </c>
      <c r="CK63" s="32">
        <f t="shared" si="51"/>
        <v>0</v>
      </c>
      <c r="CL63" s="32">
        <f t="shared" si="52"/>
        <v>0</v>
      </c>
      <c r="CM63" s="32">
        <f t="shared" si="53"/>
        <v>571.98</v>
      </c>
      <c r="CN63" s="32">
        <f t="shared" si="54"/>
        <v>96.78</v>
      </c>
      <c r="CO63" s="32">
        <f t="shared" si="55"/>
        <v>668.02</v>
      </c>
      <c r="CP63" s="32">
        <f t="shared" si="56"/>
        <v>832.12</v>
      </c>
      <c r="CQ63" s="32">
        <f t="shared" si="57"/>
        <v>1017.67</v>
      </c>
      <c r="CR63" s="32">
        <f t="shared" si="58"/>
        <v>174.31</v>
      </c>
      <c r="CS63" s="32">
        <f t="shared" si="59"/>
        <v>616.25</v>
      </c>
      <c r="CT63" s="32">
        <f t="shared" si="60"/>
        <v>124.34</v>
      </c>
      <c r="CU63" s="32">
        <f t="shared" si="61"/>
        <v>1374.74</v>
      </c>
      <c r="CV63" s="32">
        <f t="shared" si="62"/>
        <v>1115.43</v>
      </c>
      <c r="CW63" s="31">
        <f t="shared" si="183"/>
        <v>0</v>
      </c>
      <c r="CX63" s="31">
        <f t="shared" si="184"/>
        <v>0</v>
      </c>
      <c r="CY63" s="31">
        <f t="shared" si="185"/>
        <v>-3551.06</v>
      </c>
      <c r="CZ63" s="31">
        <f t="shared" si="186"/>
        <v>-596.79</v>
      </c>
      <c r="DA63" s="31">
        <f t="shared" si="187"/>
        <v>-4119.49</v>
      </c>
      <c r="DB63" s="31">
        <f t="shared" si="188"/>
        <v>-5131.3600000000006</v>
      </c>
      <c r="DC63" s="31">
        <f t="shared" si="189"/>
        <v>-6445.24</v>
      </c>
      <c r="DD63" s="31">
        <f t="shared" si="190"/>
        <v>-1103.97</v>
      </c>
      <c r="DE63" s="31">
        <f t="shared" si="191"/>
        <v>-3902.91</v>
      </c>
      <c r="DF63" s="31">
        <f t="shared" si="192"/>
        <v>-725.3</v>
      </c>
      <c r="DG63" s="31">
        <f t="shared" si="193"/>
        <v>-8019.31</v>
      </c>
      <c r="DH63" s="31">
        <f t="shared" si="194"/>
        <v>-6506.66</v>
      </c>
      <c r="DI63" s="32">
        <f t="shared" si="63"/>
        <v>0</v>
      </c>
      <c r="DJ63" s="32">
        <f t="shared" si="64"/>
        <v>0</v>
      </c>
      <c r="DK63" s="32">
        <f t="shared" si="65"/>
        <v>-177.55</v>
      </c>
      <c r="DL63" s="32">
        <f t="shared" si="66"/>
        <v>-29.84</v>
      </c>
      <c r="DM63" s="32">
        <f t="shared" si="67"/>
        <v>-205.97</v>
      </c>
      <c r="DN63" s="32">
        <f t="shared" si="68"/>
        <v>-256.57</v>
      </c>
      <c r="DO63" s="32">
        <f t="shared" si="69"/>
        <v>-322.26</v>
      </c>
      <c r="DP63" s="32">
        <f t="shared" si="70"/>
        <v>-55.2</v>
      </c>
      <c r="DQ63" s="32">
        <f t="shared" si="71"/>
        <v>-195.15</v>
      </c>
      <c r="DR63" s="32">
        <f t="shared" si="72"/>
        <v>-36.270000000000003</v>
      </c>
      <c r="DS63" s="32">
        <f t="shared" si="73"/>
        <v>-400.97</v>
      </c>
      <c r="DT63" s="32">
        <f t="shared" si="74"/>
        <v>-325.33</v>
      </c>
      <c r="DU63" s="31">
        <f t="shared" si="75"/>
        <v>0</v>
      </c>
      <c r="DV63" s="31">
        <f t="shared" si="76"/>
        <v>0</v>
      </c>
      <c r="DW63" s="31">
        <f t="shared" si="77"/>
        <v>-1128.26</v>
      </c>
      <c r="DX63" s="31">
        <f t="shared" si="78"/>
        <v>-188.47</v>
      </c>
      <c r="DY63" s="31">
        <f t="shared" si="79"/>
        <v>-1294.22</v>
      </c>
      <c r="DZ63" s="31">
        <f t="shared" si="80"/>
        <v>-1603.4</v>
      </c>
      <c r="EA63" s="31">
        <f t="shared" si="81"/>
        <v>-2003.36</v>
      </c>
      <c r="EB63" s="31">
        <f t="shared" si="82"/>
        <v>-341.27</v>
      </c>
      <c r="EC63" s="31">
        <f t="shared" si="83"/>
        <v>-1199.8699999999999</v>
      </c>
      <c r="ED63" s="31">
        <f t="shared" si="84"/>
        <v>-221.79</v>
      </c>
      <c r="EE63" s="31">
        <f t="shared" si="85"/>
        <v>-2438.58</v>
      </c>
      <c r="EF63" s="31">
        <f t="shared" si="86"/>
        <v>-1967.9</v>
      </c>
      <c r="EG63" s="32">
        <f t="shared" si="87"/>
        <v>0</v>
      </c>
      <c r="EH63" s="32">
        <f t="shared" si="88"/>
        <v>0</v>
      </c>
      <c r="EI63" s="32">
        <f t="shared" si="89"/>
        <v>-4856.87</v>
      </c>
      <c r="EJ63" s="32">
        <f t="shared" si="90"/>
        <v>-815.1</v>
      </c>
      <c r="EK63" s="32">
        <f t="shared" si="91"/>
        <v>-5619.68</v>
      </c>
      <c r="EL63" s="32">
        <f t="shared" si="92"/>
        <v>-6991.33</v>
      </c>
      <c r="EM63" s="32">
        <f t="shared" si="93"/>
        <v>-8770.86</v>
      </c>
      <c r="EN63" s="32">
        <f t="shared" si="94"/>
        <v>-1500.44</v>
      </c>
      <c r="EO63" s="32">
        <f t="shared" si="95"/>
        <v>-5297.9299999999994</v>
      </c>
      <c r="EP63" s="32">
        <f t="shared" si="96"/>
        <v>-983.3599999999999</v>
      </c>
      <c r="EQ63" s="32">
        <f t="shared" si="97"/>
        <v>-10858.86</v>
      </c>
      <c r="ER63" s="32">
        <f t="shared" si="98"/>
        <v>-8799.89</v>
      </c>
    </row>
    <row r="64" spans="1:148">
      <c r="A64" t="s">
        <v>448</v>
      </c>
      <c r="B64" s="1" t="s">
        <v>137</v>
      </c>
      <c r="C64" t="s">
        <v>287</v>
      </c>
      <c r="D64" t="s">
        <v>288</v>
      </c>
      <c r="G64" s="51">
        <v>3114</v>
      </c>
      <c r="H64" s="51">
        <v>2201.5</v>
      </c>
      <c r="I64" s="51">
        <v>2097.25</v>
      </c>
      <c r="J64" s="51">
        <v>342.25</v>
      </c>
      <c r="K64" s="51">
        <v>500</v>
      </c>
      <c r="L64" s="51">
        <v>947.5</v>
      </c>
      <c r="M64" s="51">
        <v>628.25</v>
      </c>
      <c r="N64" s="51">
        <v>1229</v>
      </c>
      <c r="O64" s="51">
        <v>164</v>
      </c>
      <c r="P64" s="51">
        <v>387</v>
      </c>
      <c r="Q64" s="32"/>
      <c r="R64" s="32"/>
      <c r="S64" s="32">
        <v>96937.39</v>
      </c>
      <c r="T64" s="32">
        <v>43721.88</v>
      </c>
      <c r="U64" s="32">
        <v>46617.66</v>
      </c>
      <c r="V64" s="32">
        <v>6764.74</v>
      </c>
      <c r="W64" s="32">
        <v>10102</v>
      </c>
      <c r="X64" s="32">
        <v>23087.7</v>
      </c>
      <c r="Y64" s="32">
        <v>14328.82</v>
      </c>
      <c r="Z64" s="32">
        <v>36341.46</v>
      </c>
      <c r="AA64" s="32">
        <v>4503.08</v>
      </c>
      <c r="AB64" s="32">
        <v>12237.39</v>
      </c>
      <c r="AE64" s="2">
        <v>1.05</v>
      </c>
      <c r="AF64" s="2">
        <v>1.05</v>
      </c>
      <c r="AG64" s="2">
        <v>1.05</v>
      </c>
      <c r="AH64" s="2">
        <v>1.05</v>
      </c>
      <c r="AI64" s="2">
        <v>1.05</v>
      </c>
      <c r="AJ64" s="2">
        <v>1.05</v>
      </c>
      <c r="AK64" s="2">
        <v>1.05</v>
      </c>
      <c r="AL64" s="2">
        <v>1.05</v>
      </c>
      <c r="AM64" s="2">
        <v>1.05</v>
      </c>
      <c r="AN64" s="2">
        <v>1.05</v>
      </c>
      <c r="AO64" s="33"/>
      <c r="AP64" s="33"/>
      <c r="AQ64" s="33">
        <v>1017.84</v>
      </c>
      <c r="AR64" s="33">
        <v>459.08</v>
      </c>
      <c r="AS64" s="33">
        <v>489.49</v>
      </c>
      <c r="AT64" s="33">
        <v>71.03</v>
      </c>
      <c r="AU64" s="33">
        <v>106.07</v>
      </c>
      <c r="AV64" s="33">
        <v>242.42</v>
      </c>
      <c r="AW64" s="33">
        <v>150.44999999999999</v>
      </c>
      <c r="AX64" s="33">
        <v>381.59</v>
      </c>
      <c r="AY64" s="33">
        <v>47.28</v>
      </c>
      <c r="AZ64" s="33">
        <v>128.49</v>
      </c>
      <c r="BA64" s="31">
        <f t="shared" si="39"/>
        <v>0</v>
      </c>
      <c r="BB64" s="31">
        <f t="shared" si="40"/>
        <v>0</v>
      </c>
      <c r="BC64" s="31">
        <f t="shared" si="41"/>
        <v>-29.08</v>
      </c>
      <c r="BD64" s="31">
        <f t="shared" si="42"/>
        <v>-17.489999999999998</v>
      </c>
      <c r="BE64" s="31">
        <f t="shared" si="43"/>
        <v>-18.649999999999999</v>
      </c>
      <c r="BF64" s="31">
        <f t="shared" si="44"/>
        <v>-2.71</v>
      </c>
      <c r="BG64" s="31">
        <f t="shared" si="45"/>
        <v>0</v>
      </c>
      <c r="BH64" s="31">
        <f t="shared" si="46"/>
        <v>0</v>
      </c>
      <c r="BI64" s="31">
        <f t="shared" si="47"/>
        <v>0</v>
      </c>
      <c r="BJ64" s="31">
        <f t="shared" si="48"/>
        <v>-43.61</v>
      </c>
      <c r="BK64" s="31">
        <f t="shared" si="49"/>
        <v>-5.4</v>
      </c>
      <c r="BL64" s="31">
        <f t="shared" si="50"/>
        <v>-14.68</v>
      </c>
      <c r="BM64" s="6">
        <v>8.3999999999999995E-3</v>
      </c>
      <c r="BN64" s="6">
        <v>8.3999999999999995E-3</v>
      </c>
      <c r="BO64" s="6">
        <v>8.3999999999999995E-3</v>
      </c>
      <c r="BP64" s="6">
        <v>8.3999999999999995E-3</v>
      </c>
      <c r="BQ64" s="6">
        <v>8.3999999999999995E-3</v>
      </c>
      <c r="BR64" s="6">
        <v>8.3999999999999995E-3</v>
      </c>
      <c r="BS64" s="6">
        <v>8.3999999999999995E-3</v>
      </c>
      <c r="BT64" s="6">
        <v>8.3999999999999995E-3</v>
      </c>
      <c r="BU64" s="6">
        <v>8.3999999999999995E-3</v>
      </c>
      <c r="BV64" s="6">
        <v>8.3999999999999995E-3</v>
      </c>
      <c r="BW64" s="6">
        <v>8.3999999999999995E-3</v>
      </c>
      <c r="BX64" s="6">
        <v>8.3999999999999995E-3</v>
      </c>
      <c r="BY64" s="31">
        <v>0</v>
      </c>
      <c r="BZ64" s="31">
        <v>0</v>
      </c>
      <c r="CA64" s="31">
        <v>814.27</v>
      </c>
      <c r="CB64" s="31">
        <v>367.26</v>
      </c>
      <c r="CC64" s="31">
        <v>391.59</v>
      </c>
      <c r="CD64" s="31">
        <v>56.82</v>
      </c>
      <c r="CE64" s="31">
        <v>84.86</v>
      </c>
      <c r="CF64" s="31">
        <v>193.94</v>
      </c>
      <c r="CG64" s="31">
        <v>120.36</v>
      </c>
      <c r="CH64" s="31">
        <v>305.27</v>
      </c>
      <c r="CI64" s="31">
        <v>37.83</v>
      </c>
      <c r="CJ64" s="31">
        <v>102.79</v>
      </c>
      <c r="CK64" s="32">
        <f t="shared" si="51"/>
        <v>0</v>
      </c>
      <c r="CL64" s="32">
        <f t="shared" si="52"/>
        <v>0</v>
      </c>
      <c r="CM64" s="32">
        <f t="shared" si="53"/>
        <v>232.65</v>
      </c>
      <c r="CN64" s="32">
        <f t="shared" si="54"/>
        <v>104.93</v>
      </c>
      <c r="CO64" s="32">
        <f t="shared" si="55"/>
        <v>111.88</v>
      </c>
      <c r="CP64" s="32">
        <f t="shared" si="56"/>
        <v>16.239999999999998</v>
      </c>
      <c r="CQ64" s="32">
        <f t="shared" si="57"/>
        <v>24.24</v>
      </c>
      <c r="CR64" s="32">
        <f t="shared" si="58"/>
        <v>55.41</v>
      </c>
      <c r="CS64" s="32">
        <f t="shared" si="59"/>
        <v>34.39</v>
      </c>
      <c r="CT64" s="32">
        <f t="shared" si="60"/>
        <v>87.22</v>
      </c>
      <c r="CU64" s="32">
        <f t="shared" si="61"/>
        <v>10.81</v>
      </c>
      <c r="CV64" s="32">
        <f t="shared" si="62"/>
        <v>29.37</v>
      </c>
      <c r="CW64" s="31">
        <f t="shared" si="183"/>
        <v>0</v>
      </c>
      <c r="CX64" s="31">
        <f t="shared" si="184"/>
        <v>0</v>
      </c>
      <c r="CY64" s="31">
        <f t="shared" si="185"/>
        <v>58.160000000000039</v>
      </c>
      <c r="CZ64" s="31">
        <f t="shared" si="186"/>
        <v>30.600000000000012</v>
      </c>
      <c r="DA64" s="31">
        <f t="shared" si="187"/>
        <v>32.62999999999996</v>
      </c>
      <c r="DB64" s="31">
        <f t="shared" si="188"/>
        <v>4.7400000000000011</v>
      </c>
      <c r="DC64" s="31">
        <f t="shared" si="189"/>
        <v>3.0300000000000011</v>
      </c>
      <c r="DD64" s="31">
        <f t="shared" si="190"/>
        <v>6.9300000000000068</v>
      </c>
      <c r="DE64" s="31">
        <f t="shared" si="191"/>
        <v>4.3000000000000114</v>
      </c>
      <c r="DF64" s="31">
        <f t="shared" si="192"/>
        <v>54.510000000000034</v>
      </c>
      <c r="DG64" s="31">
        <f t="shared" si="193"/>
        <v>6.76</v>
      </c>
      <c r="DH64" s="31">
        <f t="shared" si="194"/>
        <v>18.349999999999987</v>
      </c>
      <c r="DI64" s="32">
        <f t="shared" si="63"/>
        <v>0</v>
      </c>
      <c r="DJ64" s="32">
        <f t="shared" si="64"/>
        <v>0</v>
      </c>
      <c r="DK64" s="32">
        <f t="shared" si="65"/>
        <v>2.91</v>
      </c>
      <c r="DL64" s="32">
        <f t="shared" si="66"/>
        <v>1.53</v>
      </c>
      <c r="DM64" s="32">
        <f t="shared" si="67"/>
        <v>1.63</v>
      </c>
      <c r="DN64" s="32">
        <f t="shared" si="68"/>
        <v>0.24</v>
      </c>
      <c r="DO64" s="32">
        <f t="shared" si="69"/>
        <v>0.15</v>
      </c>
      <c r="DP64" s="32">
        <f t="shared" si="70"/>
        <v>0.35</v>
      </c>
      <c r="DQ64" s="32">
        <f t="shared" si="71"/>
        <v>0.22</v>
      </c>
      <c r="DR64" s="32">
        <f t="shared" si="72"/>
        <v>2.73</v>
      </c>
      <c r="DS64" s="32">
        <f t="shared" si="73"/>
        <v>0.34</v>
      </c>
      <c r="DT64" s="32">
        <f t="shared" si="74"/>
        <v>0.92</v>
      </c>
      <c r="DU64" s="31">
        <f t="shared" si="75"/>
        <v>0</v>
      </c>
      <c r="DV64" s="31">
        <f t="shared" si="76"/>
        <v>0</v>
      </c>
      <c r="DW64" s="31">
        <f t="shared" si="77"/>
        <v>18.48</v>
      </c>
      <c r="DX64" s="31">
        <f t="shared" si="78"/>
        <v>9.66</v>
      </c>
      <c r="DY64" s="31">
        <f t="shared" si="79"/>
        <v>10.25</v>
      </c>
      <c r="DZ64" s="31">
        <f t="shared" si="80"/>
        <v>1.48</v>
      </c>
      <c r="EA64" s="31">
        <f t="shared" si="81"/>
        <v>0.94</v>
      </c>
      <c r="EB64" s="31">
        <f t="shared" si="82"/>
        <v>2.14</v>
      </c>
      <c r="EC64" s="31">
        <f t="shared" si="83"/>
        <v>1.32</v>
      </c>
      <c r="ED64" s="31">
        <f t="shared" si="84"/>
        <v>16.670000000000002</v>
      </c>
      <c r="EE64" s="31">
        <f t="shared" si="85"/>
        <v>2.06</v>
      </c>
      <c r="EF64" s="31">
        <f t="shared" si="86"/>
        <v>5.55</v>
      </c>
      <c r="EG64" s="32">
        <f t="shared" si="87"/>
        <v>0</v>
      </c>
      <c r="EH64" s="32">
        <f t="shared" si="88"/>
        <v>0</v>
      </c>
      <c r="EI64" s="32">
        <f t="shared" si="89"/>
        <v>79.55000000000004</v>
      </c>
      <c r="EJ64" s="32">
        <f t="shared" si="90"/>
        <v>41.790000000000006</v>
      </c>
      <c r="EK64" s="32">
        <f t="shared" si="91"/>
        <v>44.509999999999962</v>
      </c>
      <c r="EL64" s="32">
        <f t="shared" si="92"/>
        <v>6.4600000000000009</v>
      </c>
      <c r="EM64" s="32">
        <f t="shared" si="93"/>
        <v>4.120000000000001</v>
      </c>
      <c r="EN64" s="32">
        <f t="shared" si="94"/>
        <v>9.420000000000007</v>
      </c>
      <c r="EO64" s="32">
        <f t="shared" si="95"/>
        <v>5.8400000000000114</v>
      </c>
      <c r="EP64" s="32">
        <f t="shared" si="96"/>
        <v>73.910000000000025</v>
      </c>
      <c r="EQ64" s="32">
        <f t="shared" si="97"/>
        <v>9.16</v>
      </c>
      <c r="ER64" s="32">
        <f t="shared" si="98"/>
        <v>24.81999999999999</v>
      </c>
    </row>
    <row r="65" spans="1:148">
      <c r="A65" t="s">
        <v>449</v>
      </c>
      <c r="B65" s="1" t="s">
        <v>106</v>
      </c>
      <c r="C65" t="s">
        <v>106</v>
      </c>
      <c r="D65" t="s">
        <v>228</v>
      </c>
      <c r="E65" s="51">
        <v>13496.8807</v>
      </c>
      <c r="F65" s="51">
        <v>10856.058000000001</v>
      </c>
      <c r="G65" s="51">
        <v>12112.0028</v>
      </c>
      <c r="H65" s="51">
        <v>13435.8946</v>
      </c>
      <c r="I65" s="51">
        <v>5421.4260999999997</v>
      </c>
      <c r="J65" s="51">
        <v>12845.6623</v>
      </c>
      <c r="K65" s="51">
        <v>12813.437599999999</v>
      </c>
      <c r="L65" s="51">
        <v>14468.07984</v>
      </c>
      <c r="M65" s="51">
        <v>11274.74928</v>
      </c>
      <c r="N65" s="51">
        <v>12554.352000000001</v>
      </c>
      <c r="O65" s="51">
        <v>9230.0899200000003</v>
      </c>
      <c r="P65" s="51">
        <v>8974.6526400000002</v>
      </c>
      <c r="Q65" s="32">
        <v>1502005.89</v>
      </c>
      <c r="R65" s="32">
        <v>578331.04</v>
      </c>
      <c r="S65" s="32">
        <v>538424.36</v>
      </c>
      <c r="T65" s="32">
        <v>426429.33</v>
      </c>
      <c r="U65" s="32">
        <v>150159.41</v>
      </c>
      <c r="V65" s="32">
        <v>429258.43</v>
      </c>
      <c r="W65" s="32">
        <v>515949.35</v>
      </c>
      <c r="X65" s="32">
        <v>479827.79</v>
      </c>
      <c r="Y65" s="32">
        <v>667616.77</v>
      </c>
      <c r="Z65" s="32">
        <v>430020.3</v>
      </c>
      <c r="AA65" s="32">
        <v>451070.08</v>
      </c>
      <c r="AB65" s="32">
        <v>514268.51</v>
      </c>
      <c r="AC65" s="2">
        <v>7.54</v>
      </c>
      <c r="AD65" s="2">
        <v>7.54</v>
      </c>
      <c r="AE65" s="2">
        <v>7.54</v>
      </c>
      <c r="AF65" s="2">
        <v>7.54</v>
      </c>
      <c r="AG65" s="2">
        <v>7.54</v>
      </c>
      <c r="AH65" s="2">
        <v>7.54</v>
      </c>
      <c r="AI65" s="2">
        <v>7.54</v>
      </c>
      <c r="AJ65" s="2">
        <v>0</v>
      </c>
      <c r="AK65" s="2">
        <v>7.54</v>
      </c>
      <c r="AL65" s="2">
        <v>7.27</v>
      </c>
      <c r="AM65" s="2">
        <v>7.27</v>
      </c>
      <c r="AN65" s="2">
        <v>7.27</v>
      </c>
      <c r="AO65" s="33">
        <v>113251.24</v>
      </c>
      <c r="AP65" s="33">
        <v>43606.16</v>
      </c>
      <c r="AQ65" s="33">
        <v>40597.199999999997</v>
      </c>
      <c r="AR65" s="33">
        <v>32152.77</v>
      </c>
      <c r="AS65" s="33">
        <v>11322.02</v>
      </c>
      <c r="AT65" s="33">
        <v>32366.09</v>
      </c>
      <c r="AU65" s="33">
        <v>38902.58</v>
      </c>
      <c r="AV65" s="33">
        <v>0</v>
      </c>
      <c r="AW65" s="33">
        <v>50338.3</v>
      </c>
      <c r="AX65" s="33">
        <v>31262.48</v>
      </c>
      <c r="AY65" s="33">
        <v>32792.800000000003</v>
      </c>
      <c r="AZ65" s="33">
        <v>37387.32</v>
      </c>
      <c r="BA65" s="31">
        <f t="shared" si="39"/>
        <v>-450.6</v>
      </c>
      <c r="BB65" s="31">
        <f t="shared" si="40"/>
        <v>-173.5</v>
      </c>
      <c r="BC65" s="31">
        <f t="shared" si="41"/>
        <v>-161.53</v>
      </c>
      <c r="BD65" s="31">
        <f t="shared" si="42"/>
        <v>-170.57</v>
      </c>
      <c r="BE65" s="31">
        <f t="shared" si="43"/>
        <v>-60.06</v>
      </c>
      <c r="BF65" s="31">
        <f t="shared" si="44"/>
        <v>-171.7</v>
      </c>
      <c r="BG65" s="31">
        <f t="shared" si="45"/>
        <v>0</v>
      </c>
      <c r="BH65" s="31">
        <f t="shared" si="46"/>
        <v>0</v>
      </c>
      <c r="BI65" s="31">
        <f t="shared" si="47"/>
        <v>0</v>
      </c>
      <c r="BJ65" s="31">
        <f t="shared" si="48"/>
        <v>-516.02</v>
      </c>
      <c r="BK65" s="31">
        <f t="shared" si="49"/>
        <v>-541.28</v>
      </c>
      <c r="BL65" s="31">
        <f t="shared" si="50"/>
        <v>-617.12</v>
      </c>
      <c r="BM65" s="6">
        <v>-0.12</v>
      </c>
      <c r="BN65" s="6">
        <v>-0.12</v>
      </c>
      <c r="BO65" s="6">
        <v>-0.12</v>
      </c>
      <c r="BP65" s="6">
        <v>-0.12</v>
      </c>
      <c r="BQ65" s="6">
        <v>-0.12</v>
      </c>
      <c r="BR65" s="6">
        <v>-0.12</v>
      </c>
      <c r="BS65" s="6">
        <v>-0.12</v>
      </c>
      <c r="BT65" s="6">
        <v>-0.12</v>
      </c>
      <c r="BU65" s="6">
        <v>-0.12</v>
      </c>
      <c r="BV65" s="6">
        <v>-0.12</v>
      </c>
      <c r="BW65" s="6">
        <v>-0.12</v>
      </c>
      <c r="BX65" s="6">
        <v>-0.12</v>
      </c>
      <c r="BY65" s="31">
        <v>-180240.71</v>
      </c>
      <c r="BZ65" s="31">
        <v>-69399.72</v>
      </c>
      <c r="CA65" s="31">
        <v>-64610.92</v>
      </c>
      <c r="CB65" s="31">
        <v>-51171.519999999997</v>
      </c>
      <c r="CC65" s="31">
        <v>-18019.13</v>
      </c>
      <c r="CD65" s="31">
        <v>-51511.01</v>
      </c>
      <c r="CE65" s="31">
        <v>-61913.919999999998</v>
      </c>
      <c r="CF65" s="31">
        <v>-57579.33</v>
      </c>
      <c r="CG65" s="31">
        <v>-80114.009999999995</v>
      </c>
      <c r="CH65" s="31">
        <v>-51602.44</v>
      </c>
      <c r="CI65" s="31">
        <v>-54128.41</v>
      </c>
      <c r="CJ65" s="31">
        <v>-61712.22</v>
      </c>
      <c r="CK65" s="32">
        <f t="shared" si="51"/>
        <v>3604.81</v>
      </c>
      <c r="CL65" s="32">
        <f t="shared" si="52"/>
        <v>1387.99</v>
      </c>
      <c r="CM65" s="32">
        <f t="shared" si="53"/>
        <v>1292.22</v>
      </c>
      <c r="CN65" s="32">
        <f t="shared" si="54"/>
        <v>1023.43</v>
      </c>
      <c r="CO65" s="32">
        <f t="shared" si="55"/>
        <v>360.38</v>
      </c>
      <c r="CP65" s="32">
        <f t="shared" si="56"/>
        <v>1030.22</v>
      </c>
      <c r="CQ65" s="32">
        <f t="shared" si="57"/>
        <v>1238.28</v>
      </c>
      <c r="CR65" s="32">
        <f t="shared" si="58"/>
        <v>1151.5899999999999</v>
      </c>
      <c r="CS65" s="32">
        <f t="shared" si="59"/>
        <v>1602.28</v>
      </c>
      <c r="CT65" s="32">
        <f t="shared" si="60"/>
        <v>1032.05</v>
      </c>
      <c r="CU65" s="32">
        <f t="shared" si="61"/>
        <v>1082.57</v>
      </c>
      <c r="CV65" s="32">
        <f t="shared" si="62"/>
        <v>1234.24</v>
      </c>
      <c r="CW65" s="31">
        <f t="shared" si="183"/>
        <v>-289436.54000000004</v>
      </c>
      <c r="CX65" s="31">
        <f t="shared" si="184"/>
        <v>-111444.39</v>
      </c>
      <c r="CY65" s="31">
        <f t="shared" si="185"/>
        <v>-103754.37</v>
      </c>
      <c r="CZ65" s="31">
        <f t="shared" si="186"/>
        <v>-82130.289999999994</v>
      </c>
      <c r="DA65" s="31">
        <f t="shared" si="187"/>
        <v>-28920.71</v>
      </c>
      <c r="DB65" s="31">
        <f t="shared" si="188"/>
        <v>-82675.180000000008</v>
      </c>
      <c r="DC65" s="31">
        <f t="shared" si="189"/>
        <v>-99578.22</v>
      </c>
      <c r="DD65" s="31">
        <f t="shared" si="190"/>
        <v>-56427.740000000005</v>
      </c>
      <c r="DE65" s="31">
        <f t="shared" si="191"/>
        <v>-128850.03</v>
      </c>
      <c r="DF65" s="31">
        <f t="shared" si="192"/>
        <v>-81316.849999999991</v>
      </c>
      <c r="DG65" s="31">
        <f t="shared" si="193"/>
        <v>-85297.360000000015</v>
      </c>
      <c r="DH65" s="31">
        <f t="shared" si="194"/>
        <v>-97248.180000000008</v>
      </c>
      <c r="DI65" s="32">
        <f t="shared" si="63"/>
        <v>-14471.83</v>
      </c>
      <c r="DJ65" s="32">
        <f t="shared" si="64"/>
        <v>-5572.22</v>
      </c>
      <c r="DK65" s="32">
        <f t="shared" si="65"/>
        <v>-5187.72</v>
      </c>
      <c r="DL65" s="32">
        <f t="shared" si="66"/>
        <v>-4106.51</v>
      </c>
      <c r="DM65" s="32">
        <f t="shared" si="67"/>
        <v>-1446.04</v>
      </c>
      <c r="DN65" s="32">
        <f t="shared" si="68"/>
        <v>-4133.76</v>
      </c>
      <c r="DO65" s="32">
        <f t="shared" si="69"/>
        <v>-4978.91</v>
      </c>
      <c r="DP65" s="32">
        <f t="shared" si="70"/>
        <v>-2821.39</v>
      </c>
      <c r="DQ65" s="32">
        <f t="shared" si="71"/>
        <v>-6442.5</v>
      </c>
      <c r="DR65" s="32">
        <f t="shared" si="72"/>
        <v>-4065.84</v>
      </c>
      <c r="DS65" s="32">
        <f t="shared" si="73"/>
        <v>-4264.87</v>
      </c>
      <c r="DT65" s="32">
        <f t="shared" si="74"/>
        <v>-4862.41</v>
      </c>
      <c r="DU65" s="31">
        <f t="shared" si="75"/>
        <v>-93247.82</v>
      </c>
      <c r="DV65" s="31">
        <f t="shared" si="76"/>
        <v>-35643.769999999997</v>
      </c>
      <c r="DW65" s="31">
        <f t="shared" si="77"/>
        <v>-32965.360000000001</v>
      </c>
      <c r="DX65" s="31">
        <f t="shared" si="78"/>
        <v>-25937.9</v>
      </c>
      <c r="DY65" s="31">
        <f t="shared" si="79"/>
        <v>-9086.02</v>
      </c>
      <c r="DZ65" s="31">
        <f t="shared" si="80"/>
        <v>-25833.64</v>
      </c>
      <c r="EA65" s="31">
        <f t="shared" si="81"/>
        <v>-30951.67</v>
      </c>
      <c r="EB65" s="31">
        <f t="shared" si="82"/>
        <v>-17443.46</v>
      </c>
      <c r="EC65" s="31">
        <f t="shared" si="83"/>
        <v>-39612.42</v>
      </c>
      <c r="ED65" s="31">
        <f t="shared" si="84"/>
        <v>-24865.599999999999</v>
      </c>
      <c r="EE65" s="31">
        <f t="shared" si="85"/>
        <v>-25937.9</v>
      </c>
      <c r="EF65" s="31">
        <f t="shared" si="86"/>
        <v>-29412.14</v>
      </c>
      <c r="EG65" s="32">
        <f t="shared" si="87"/>
        <v>-397156.19000000006</v>
      </c>
      <c r="EH65" s="32">
        <f t="shared" si="88"/>
        <v>-152660.38</v>
      </c>
      <c r="EI65" s="32">
        <f t="shared" si="89"/>
        <v>-141907.45000000001</v>
      </c>
      <c r="EJ65" s="32">
        <f t="shared" si="90"/>
        <v>-112174.69999999998</v>
      </c>
      <c r="EK65" s="32">
        <f t="shared" si="91"/>
        <v>-39452.770000000004</v>
      </c>
      <c r="EL65" s="32">
        <f t="shared" si="92"/>
        <v>-112642.58</v>
      </c>
      <c r="EM65" s="32">
        <f t="shared" si="93"/>
        <v>-135508.79999999999</v>
      </c>
      <c r="EN65" s="32">
        <f t="shared" si="94"/>
        <v>-76692.59</v>
      </c>
      <c r="EO65" s="32">
        <f t="shared" si="95"/>
        <v>-174904.95</v>
      </c>
      <c r="EP65" s="32">
        <f t="shared" si="96"/>
        <v>-110248.28999999998</v>
      </c>
      <c r="EQ65" s="32">
        <f t="shared" si="97"/>
        <v>-115500.13</v>
      </c>
      <c r="ER65" s="32">
        <f t="shared" si="98"/>
        <v>-131522.73000000001</v>
      </c>
    </row>
    <row r="66" spans="1:148">
      <c r="A66" t="s">
        <v>436</v>
      </c>
      <c r="B66" s="1" t="s">
        <v>127</v>
      </c>
      <c r="C66" t="s">
        <v>127</v>
      </c>
      <c r="D66" t="s">
        <v>230</v>
      </c>
      <c r="E66" s="51">
        <v>11811.5286</v>
      </c>
      <c r="F66" s="51">
        <v>9599.4637000000002</v>
      </c>
      <c r="G66" s="51">
        <v>10187.3249</v>
      </c>
      <c r="H66" s="51">
        <v>7822.0252</v>
      </c>
      <c r="I66" s="51">
        <v>8771.4986000000008</v>
      </c>
      <c r="J66" s="51">
        <v>23259.309600000001</v>
      </c>
      <c r="K66" s="51">
        <v>20072.651399999999</v>
      </c>
      <c r="L66" s="51">
        <v>17673.164167999999</v>
      </c>
      <c r="M66" s="51">
        <v>12838.366955400001</v>
      </c>
      <c r="N66" s="51">
        <v>9905.1492223999994</v>
      </c>
      <c r="O66" s="51">
        <v>9645.7467226000008</v>
      </c>
      <c r="P66" s="51">
        <v>9629.9381383</v>
      </c>
      <c r="Q66" s="32">
        <v>1425697.52</v>
      </c>
      <c r="R66" s="32">
        <v>552486.80000000005</v>
      </c>
      <c r="S66" s="32">
        <v>493052.22</v>
      </c>
      <c r="T66" s="32">
        <v>305795.20000000001</v>
      </c>
      <c r="U66" s="32">
        <v>335460.65000000002</v>
      </c>
      <c r="V66" s="32">
        <v>885772.37</v>
      </c>
      <c r="W66" s="32">
        <v>972135.19</v>
      </c>
      <c r="X66" s="32">
        <v>716353</v>
      </c>
      <c r="Y66" s="32">
        <v>1455318.51</v>
      </c>
      <c r="Z66" s="32">
        <v>395476.55</v>
      </c>
      <c r="AA66" s="32">
        <v>613014.74</v>
      </c>
      <c r="AB66" s="32">
        <v>639795.18999999994</v>
      </c>
      <c r="AC66" s="2">
        <v>-1.53</v>
      </c>
      <c r="AD66" s="2">
        <v>-1.53</v>
      </c>
      <c r="AE66" s="2">
        <v>-1.53</v>
      </c>
      <c r="AF66" s="2">
        <v>-1.53</v>
      </c>
      <c r="AG66" s="2">
        <v>-1.53</v>
      </c>
      <c r="AH66" s="2">
        <v>-1.53</v>
      </c>
      <c r="AI66" s="2">
        <v>-1.53</v>
      </c>
      <c r="AJ66" s="2">
        <v>-1.53</v>
      </c>
      <c r="AK66" s="2">
        <v>-1.53</v>
      </c>
      <c r="AL66" s="2">
        <v>-1.53</v>
      </c>
      <c r="AM66" s="2">
        <v>-1.53</v>
      </c>
      <c r="AN66" s="2">
        <v>-1.53</v>
      </c>
      <c r="AO66" s="33">
        <v>-21813.17</v>
      </c>
      <c r="AP66" s="33">
        <v>-8453.0499999999993</v>
      </c>
      <c r="AQ66" s="33">
        <v>-7543.7</v>
      </c>
      <c r="AR66" s="33">
        <v>-4678.67</v>
      </c>
      <c r="AS66" s="33">
        <v>-5132.55</v>
      </c>
      <c r="AT66" s="33">
        <v>-13552.32</v>
      </c>
      <c r="AU66" s="33">
        <v>-14873.67</v>
      </c>
      <c r="AV66" s="33">
        <v>-10960.2</v>
      </c>
      <c r="AW66" s="33">
        <v>-22266.37</v>
      </c>
      <c r="AX66" s="33">
        <v>-6050.79</v>
      </c>
      <c r="AY66" s="33">
        <v>-9379.1299999999992</v>
      </c>
      <c r="AZ66" s="33">
        <v>-9788.8700000000008</v>
      </c>
      <c r="BA66" s="31">
        <f t="shared" si="39"/>
        <v>-427.71</v>
      </c>
      <c r="BB66" s="31">
        <f t="shared" si="40"/>
        <v>-165.75</v>
      </c>
      <c r="BC66" s="31">
        <f t="shared" si="41"/>
        <v>-147.91999999999999</v>
      </c>
      <c r="BD66" s="31">
        <f t="shared" si="42"/>
        <v>-122.32</v>
      </c>
      <c r="BE66" s="31">
        <f t="shared" si="43"/>
        <v>-134.18</v>
      </c>
      <c r="BF66" s="31">
        <f t="shared" si="44"/>
        <v>-354.31</v>
      </c>
      <c r="BG66" s="31">
        <f t="shared" si="45"/>
        <v>0</v>
      </c>
      <c r="BH66" s="31">
        <f t="shared" si="46"/>
        <v>0</v>
      </c>
      <c r="BI66" s="31">
        <f t="shared" si="47"/>
        <v>0</v>
      </c>
      <c r="BJ66" s="31">
        <f t="shared" si="48"/>
        <v>-474.57</v>
      </c>
      <c r="BK66" s="31">
        <f t="shared" si="49"/>
        <v>-735.62</v>
      </c>
      <c r="BL66" s="31">
        <f t="shared" si="50"/>
        <v>-767.75</v>
      </c>
      <c r="BM66" s="6">
        <v>-5.5100000000000003E-2</v>
      </c>
      <c r="BN66" s="6">
        <v>-5.5100000000000003E-2</v>
      </c>
      <c r="BO66" s="6">
        <v>-5.5100000000000003E-2</v>
      </c>
      <c r="BP66" s="6">
        <v>-5.5100000000000003E-2</v>
      </c>
      <c r="BQ66" s="6">
        <v>-5.5100000000000003E-2</v>
      </c>
      <c r="BR66" s="6">
        <v>-5.5100000000000003E-2</v>
      </c>
      <c r="BS66" s="6">
        <v>-5.5100000000000003E-2</v>
      </c>
      <c r="BT66" s="6">
        <v>-5.5100000000000003E-2</v>
      </c>
      <c r="BU66" s="6">
        <v>-5.5100000000000003E-2</v>
      </c>
      <c r="BV66" s="6">
        <v>-5.5100000000000003E-2</v>
      </c>
      <c r="BW66" s="6">
        <v>-5.5100000000000003E-2</v>
      </c>
      <c r="BX66" s="6">
        <v>-5.5100000000000003E-2</v>
      </c>
      <c r="BY66" s="31">
        <v>-78555.929999999993</v>
      </c>
      <c r="BZ66" s="31">
        <v>-30442.02</v>
      </c>
      <c r="CA66" s="31">
        <v>-27167.18</v>
      </c>
      <c r="CB66" s="31">
        <v>-16849.32</v>
      </c>
      <c r="CC66" s="31">
        <v>-18483.88</v>
      </c>
      <c r="CD66" s="31">
        <v>-48806.06</v>
      </c>
      <c r="CE66" s="31">
        <v>-53564.65</v>
      </c>
      <c r="CF66" s="31">
        <v>-39471.050000000003</v>
      </c>
      <c r="CG66" s="31">
        <v>-80188.05</v>
      </c>
      <c r="CH66" s="31">
        <v>-21790.76</v>
      </c>
      <c r="CI66" s="31">
        <v>-33777.11</v>
      </c>
      <c r="CJ66" s="31">
        <v>-35252.71</v>
      </c>
      <c r="CK66" s="32">
        <f t="shared" si="51"/>
        <v>3421.67</v>
      </c>
      <c r="CL66" s="32">
        <f t="shared" si="52"/>
        <v>1325.97</v>
      </c>
      <c r="CM66" s="32">
        <f t="shared" si="53"/>
        <v>1183.33</v>
      </c>
      <c r="CN66" s="32">
        <f t="shared" si="54"/>
        <v>733.91</v>
      </c>
      <c r="CO66" s="32">
        <f t="shared" si="55"/>
        <v>805.11</v>
      </c>
      <c r="CP66" s="32">
        <f t="shared" si="56"/>
        <v>2125.85</v>
      </c>
      <c r="CQ66" s="32">
        <f t="shared" si="57"/>
        <v>2333.12</v>
      </c>
      <c r="CR66" s="32">
        <f t="shared" si="58"/>
        <v>1719.25</v>
      </c>
      <c r="CS66" s="32">
        <f t="shared" si="59"/>
        <v>3492.76</v>
      </c>
      <c r="CT66" s="32">
        <f t="shared" si="60"/>
        <v>949.14</v>
      </c>
      <c r="CU66" s="32">
        <f t="shared" si="61"/>
        <v>1471.24</v>
      </c>
      <c r="CV66" s="32">
        <f t="shared" si="62"/>
        <v>1535.51</v>
      </c>
      <c r="CW66" s="31">
        <f t="shared" si="183"/>
        <v>-52893.38</v>
      </c>
      <c r="CX66" s="31">
        <f t="shared" si="184"/>
        <v>-20497.25</v>
      </c>
      <c r="CY66" s="31">
        <f t="shared" si="185"/>
        <v>-18292.23</v>
      </c>
      <c r="CZ66" s="31">
        <f t="shared" si="186"/>
        <v>-11314.42</v>
      </c>
      <c r="DA66" s="31">
        <f t="shared" si="187"/>
        <v>-12412.04</v>
      </c>
      <c r="DB66" s="31">
        <f t="shared" si="188"/>
        <v>-32773.58</v>
      </c>
      <c r="DC66" s="31">
        <f t="shared" si="189"/>
        <v>-36357.86</v>
      </c>
      <c r="DD66" s="31">
        <f t="shared" si="190"/>
        <v>-26791.600000000002</v>
      </c>
      <c r="DE66" s="31">
        <f t="shared" si="191"/>
        <v>-54428.920000000013</v>
      </c>
      <c r="DF66" s="31">
        <f t="shared" si="192"/>
        <v>-14316.259999999998</v>
      </c>
      <c r="DG66" s="31">
        <f t="shared" si="193"/>
        <v>-22191.119999999999</v>
      </c>
      <c r="DH66" s="31">
        <f t="shared" si="194"/>
        <v>-23160.579999999994</v>
      </c>
      <c r="DI66" s="32">
        <f t="shared" si="63"/>
        <v>-2644.67</v>
      </c>
      <c r="DJ66" s="32">
        <f t="shared" si="64"/>
        <v>-1024.8599999999999</v>
      </c>
      <c r="DK66" s="32">
        <f t="shared" si="65"/>
        <v>-914.61</v>
      </c>
      <c r="DL66" s="32">
        <f t="shared" si="66"/>
        <v>-565.72</v>
      </c>
      <c r="DM66" s="32">
        <f t="shared" si="67"/>
        <v>-620.6</v>
      </c>
      <c r="DN66" s="32">
        <f t="shared" si="68"/>
        <v>-1638.68</v>
      </c>
      <c r="DO66" s="32">
        <f t="shared" si="69"/>
        <v>-1817.89</v>
      </c>
      <c r="DP66" s="32">
        <f t="shared" si="70"/>
        <v>-1339.58</v>
      </c>
      <c r="DQ66" s="32">
        <f t="shared" si="71"/>
        <v>-2721.45</v>
      </c>
      <c r="DR66" s="32">
        <f t="shared" si="72"/>
        <v>-715.81</v>
      </c>
      <c r="DS66" s="32">
        <f t="shared" si="73"/>
        <v>-1109.56</v>
      </c>
      <c r="DT66" s="32">
        <f t="shared" si="74"/>
        <v>-1158.03</v>
      </c>
      <c r="DU66" s="31">
        <f t="shared" si="75"/>
        <v>-17040.669999999998</v>
      </c>
      <c r="DV66" s="31">
        <f t="shared" si="76"/>
        <v>-6555.73</v>
      </c>
      <c r="DW66" s="31">
        <f t="shared" si="77"/>
        <v>-5811.9</v>
      </c>
      <c r="DX66" s="31">
        <f t="shared" si="78"/>
        <v>-3573.25</v>
      </c>
      <c r="DY66" s="31">
        <f t="shared" si="79"/>
        <v>-3899.49</v>
      </c>
      <c r="DZ66" s="31">
        <f t="shared" si="80"/>
        <v>-10240.81</v>
      </c>
      <c r="EA66" s="31">
        <f t="shared" si="81"/>
        <v>-11301.03</v>
      </c>
      <c r="EB66" s="31">
        <f t="shared" si="82"/>
        <v>-8282.06</v>
      </c>
      <c r="EC66" s="31">
        <f t="shared" si="83"/>
        <v>-16733.11</v>
      </c>
      <c r="ED66" s="31">
        <f t="shared" si="84"/>
        <v>-4377.72</v>
      </c>
      <c r="EE66" s="31">
        <f t="shared" si="85"/>
        <v>-6748.05</v>
      </c>
      <c r="EF66" s="31">
        <f t="shared" si="86"/>
        <v>-7004.78</v>
      </c>
      <c r="EG66" s="32">
        <f t="shared" si="87"/>
        <v>-72578.720000000001</v>
      </c>
      <c r="EH66" s="32">
        <f t="shared" si="88"/>
        <v>-28077.84</v>
      </c>
      <c r="EI66" s="32">
        <f t="shared" si="89"/>
        <v>-25018.739999999998</v>
      </c>
      <c r="EJ66" s="32">
        <f t="shared" si="90"/>
        <v>-15453.39</v>
      </c>
      <c r="EK66" s="32">
        <f t="shared" si="91"/>
        <v>-16932.13</v>
      </c>
      <c r="EL66" s="32">
        <f t="shared" si="92"/>
        <v>-44653.07</v>
      </c>
      <c r="EM66" s="32">
        <f t="shared" si="93"/>
        <v>-49476.78</v>
      </c>
      <c r="EN66" s="32">
        <f t="shared" si="94"/>
        <v>-36413.24</v>
      </c>
      <c r="EO66" s="32">
        <f t="shared" si="95"/>
        <v>-73883.48000000001</v>
      </c>
      <c r="EP66" s="32">
        <f t="shared" si="96"/>
        <v>-19409.789999999997</v>
      </c>
      <c r="EQ66" s="32">
        <f t="shared" si="97"/>
        <v>-30048.73</v>
      </c>
      <c r="ER66" s="32">
        <f t="shared" si="98"/>
        <v>-31323.389999999992</v>
      </c>
    </row>
    <row r="67" spans="1:148">
      <c r="A67" t="s">
        <v>450</v>
      </c>
      <c r="B67" s="1" t="s">
        <v>46</v>
      </c>
      <c r="C67" t="s">
        <v>46</v>
      </c>
      <c r="D67" t="s">
        <v>231</v>
      </c>
      <c r="M67" s="51">
        <v>272422.7916</v>
      </c>
      <c r="N67" s="51">
        <v>265901.7622</v>
      </c>
      <c r="O67" s="51">
        <v>96644.176718999996</v>
      </c>
      <c r="P67" s="51">
        <v>255196.96586349999</v>
      </c>
      <c r="Q67" s="32"/>
      <c r="R67" s="32"/>
      <c r="S67" s="32"/>
      <c r="T67" s="32"/>
      <c r="U67" s="32"/>
      <c r="V67" s="32"/>
      <c r="W67" s="32"/>
      <c r="X67" s="32"/>
      <c r="Y67" s="32">
        <v>20022811.84</v>
      </c>
      <c r="Z67" s="32">
        <v>9271054.8300000001</v>
      </c>
      <c r="AA67" s="32">
        <v>3818072.45</v>
      </c>
      <c r="AB67" s="32">
        <v>13963860.470000001</v>
      </c>
      <c r="AK67" s="2">
        <v>5.72</v>
      </c>
      <c r="AL67" s="2">
        <v>5.72</v>
      </c>
      <c r="AM67" s="2">
        <v>5.72</v>
      </c>
      <c r="AN67" s="2">
        <v>5.72</v>
      </c>
      <c r="AO67" s="33"/>
      <c r="AP67" s="33"/>
      <c r="AQ67" s="33"/>
      <c r="AR67" s="33"/>
      <c r="AS67" s="33"/>
      <c r="AT67" s="33"/>
      <c r="AU67" s="33"/>
      <c r="AV67" s="33"/>
      <c r="AW67" s="33">
        <v>1145304.8400000001</v>
      </c>
      <c r="AX67" s="33">
        <v>530304.34</v>
      </c>
      <c r="AY67" s="33">
        <v>218393.74</v>
      </c>
      <c r="AZ67" s="33">
        <v>798732.82</v>
      </c>
      <c r="BA67" s="31">
        <f t="shared" si="39"/>
        <v>0</v>
      </c>
      <c r="BB67" s="31">
        <f t="shared" si="40"/>
        <v>0</v>
      </c>
      <c r="BC67" s="31">
        <f t="shared" si="41"/>
        <v>0</v>
      </c>
      <c r="BD67" s="31">
        <f t="shared" si="42"/>
        <v>0</v>
      </c>
      <c r="BE67" s="31">
        <f t="shared" si="43"/>
        <v>0</v>
      </c>
      <c r="BF67" s="31">
        <f t="shared" si="44"/>
        <v>0</v>
      </c>
      <c r="BG67" s="31">
        <f t="shared" si="45"/>
        <v>0</v>
      </c>
      <c r="BH67" s="31">
        <f t="shared" si="46"/>
        <v>0</v>
      </c>
      <c r="BI67" s="31">
        <f t="shared" si="47"/>
        <v>0</v>
      </c>
      <c r="BJ67" s="31">
        <f t="shared" si="48"/>
        <v>-11125.27</v>
      </c>
      <c r="BK67" s="31">
        <f t="shared" si="49"/>
        <v>-4581.6899999999996</v>
      </c>
      <c r="BL67" s="31">
        <f t="shared" si="50"/>
        <v>-16756.63</v>
      </c>
      <c r="BM67" s="6">
        <v>6.6199999999999995E-2</v>
      </c>
      <c r="BN67" s="6">
        <v>6.6199999999999995E-2</v>
      </c>
      <c r="BO67" s="6">
        <v>6.6199999999999995E-2</v>
      </c>
      <c r="BP67" s="6">
        <v>6.6199999999999995E-2</v>
      </c>
      <c r="BQ67" s="6">
        <v>6.6199999999999995E-2</v>
      </c>
      <c r="BR67" s="6">
        <v>6.6199999999999995E-2</v>
      </c>
      <c r="BS67" s="6">
        <v>6.6199999999999995E-2</v>
      </c>
      <c r="BT67" s="6">
        <v>6.6199999999999995E-2</v>
      </c>
      <c r="BU67" s="6">
        <v>6.6199999999999995E-2</v>
      </c>
      <c r="BV67" s="6">
        <v>6.6199999999999995E-2</v>
      </c>
      <c r="BW67" s="6">
        <v>6.6199999999999995E-2</v>
      </c>
      <c r="BX67" s="6">
        <v>6.6199999999999995E-2</v>
      </c>
      <c r="BY67" s="31">
        <v>0</v>
      </c>
      <c r="BZ67" s="31">
        <v>0</v>
      </c>
      <c r="CA67" s="31">
        <v>0</v>
      </c>
      <c r="CB67" s="31">
        <v>0</v>
      </c>
      <c r="CC67" s="31">
        <v>0</v>
      </c>
      <c r="CD67" s="31">
        <v>0</v>
      </c>
      <c r="CE67" s="31">
        <v>0</v>
      </c>
      <c r="CF67" s="31">
        <v>0</v>
      </c>
      <c r="CG67" s="31">
        <v>1325510.1399999999</v>
      </c>
      <c r="CH67" s="31">
        <v>613743.82999999996</v>
      </c>
      <c r="CI67" s="31">
        <v>252756.4</v>
      </c>
      <c r="CJ67" s="31">
        <v>924407.56</v>
      </c>
      <c r="CK67" s="32">
        <f t="shared" si="51"/>
        <v>0</v>
      </c>
      <c r="CL67" s="32">
        <f t="shared" si="52"/>
        <v>0</v>
      </c>
      <c r="CM67" s="32">
        <f t="shared" si="53"/>
        <v>0</v>
      </c>
      <c r="CN67" s="32">
        <f t="shared" si="54"/>
        <v>0</v>
      </c>
      <c r="CO67" s="32">
        <f t="shared" si="55"/>
        <v>0</v>
      </c>
      <c r="CP67" s="32">
        <f t="shared" si="56"/>
        <v>0</v>
      </c>
      <c r="CQ67" s="32">
        <f t="shared" si="57"/>
        <v>0</v>
      </c>
      <c r="CR67" s="32">
        <f t="shared" si="58"/>
        <v>0</v>
      </c>
      <c r="CS67" s="32">
        <f t="shared" si="59"/>
        <v>48054.75</v>
      </c>
      <c r="CT67" s="32">
        <f t="shared" si="60"/>
        <v>22250.53</v>
      </c>
      <c r="CU67" s="32">
        <f t="shared" si="61"/>
        <v>9163.3700000000008</v>
      </c>
      <c r="CV67" s="32">
        <f t="shared" si="62"/>
        <v>33513.269999999997</v>
      </c>
      <c r="CW67" s="31">
        <f t="shared" si="183"/>
        <v>0</v>
      </c>
      <c r="CX67" s="31">
        <f t="shared" si="184"/>
        <v>0</v>
      </c>
      <c r="CY67" s="31">
        <f t="shared" si="185"/>
        <v>0</v>
      </c>
      <c r="CZ67" s="31">
        <f t="shared" si="186"/>
        <v>0</v>
      </c>
      <c r="DA67" s="31">
        <f t="shared" si="187"/>
        <v>0</v>
      </c>
      <c r="DB67" s="31">
        <f t="shared" si="188"/>
        <v>0</v>
      </c>
      <c r="DC67" s="31">
        <f t="shared" si="189"/>
        <v>0</v>
      </c>
      <c r="DD67" s="31">
        <f t="shared" si="190"/>
        <v>0</v>
      </c>
      <c r="DE67" s="31">
        <f t="shared" si="191"/>
        <v>228260.04999999981</v>
      </c>
      <c r="DF67" s="31">
        <f t="shared" si="192"/>
        <v>116815.29000000002</v>
      </c>
      <c r="DG67" s="31">
        <f t="shared" si="193"/>
        <v>48107.72</v>
      </c>
      <c r="DH67" s="31">
        <f t="shared" si="194"/>
        <v>175944.64000000013</v>
      </c>
      <c r="DI67" s="32">
        <f t="shared" si="63"/>
        <v>0</v>
      </c>
      <c r="DJ67" s="32">
        <f t="shared" si="64"/>
        <v>0</v>
      </c>
      <c r="DK67" s="32">
        <f t="shared" si="65"/>
        <v>0</v>
      </c>
      <c r="DL67" s="32">
        <f t="shared" si="66"/>
        <v>0</v>
      </c>
      <c r="DM67" s="32">
        <f t="shared" si="67"/>
        <v>0</v>
      </c>
      <c r="DN67" s="32">
        <f t="shared" si="68"/>
        <v>0</v>
      </c>
      <c r="DO67" s="32">
        <f t="shared" si="69"/>
        <v>0</v>
      </c>
      <c r="DP67" s="32">
        <f t="shared" si="70"/>
        <v>0</v>
      </c>
      <c r="DQ67" s="32">
        <f t="shared" si="71"/>
        <v>11413</v>
      </c>
      <c r="DR67" s="32">
        <f t="shared" si="72"/>
        <v>5840.76</v>
      </c>
      <c r="DS67" s="32">
        <f t="shared" si="73"/>
        <v>2405.39</v>
      </c>
      <c r="DT67" s="32">
        <f t="shared" si="74"/>
        <v>8797.23</v>
      </c>
      <c r="DU67" s="31">
        <f t="shared" si="75"/>
        <v>0</v>
      </c>
      <c r="DV67" s="31">
        <f t="shared" si="76"/>
        <v>0</v>
      </c>
      <c r="DW67" s="31">
        <f t="shared" si="77"/>
        <v>0</v>
      </c>
      <c r="DX67" s="31">
        <f t="shared" si="78"/>
        <v>0</v>
      </c>
      <c r="DY67" s="31">
        <f t="shared" si="79"/>
        <v>0</v>
      </c>
      <c r="DZ67" s="31">
        <f t="shared" si="80"/>
        <v>0</v>
      </c>
      <c r="EA67" s="31">
        <f t="shared" si="81"/>
        <v>0</v>
      </c>
      <c r="EB67" s="31">
        <f t="shared" si="82"/>
        <v>0</v>
      </c>
      <c r="EC67" s="31">
        <f t="shared" si="83"/>
        <v>70174.09</v>
      </c>
      <c r="ED67" s="31">
        <f t="shared" si="84"/>
        <v>35720.550000000003</v>
      </c>
      <c r="EE67" s="31">
        <f t="shared" si="85"/>
        <v>14628.98</v>
      </c>
      <c r="EF67" s="31">
        <f t="shared" si="86"/>
        <v>53213.43</v>
      </c>
      <c r="EG67" s="32">
        <f t="shared" si="87"/>
        <v>0</v>
      </c>
      <c r="EH67" s="32">
        <f t="shared" si="88"/>
        <v>0</v>
      </c>
      <c r="EI67" s="32">
        <f t="shared" si="89"/>
        <v>0</v>
      </c>
      <c r="EJ67" s="32">
        <f t="shared" si="90"/>
        <v>0</v>
      </c>
      <c r="EK67" s="32">
        <f t="shared" si="91"/>
        <v>0</v>
      </c>
      <c r="EL67" s="32">
        <f t="shared" si="92"/>
        <v>0</v>
      </c>
      <c r="EM67" s="32">
        <f t="shared" si="93"/>
        <v>0</v>
      </c>
      <c r="EN67" s="32">
        <f t="shared" si="94"/>
        <v>0</v>
      </c>
      <c r="EO67" s="32">
        <f t="shared" si="95"/>
        <v>309847.13999999978</v>
      </c>
      <c r="EP67" s="32">
        <f t="shared" si="96"/>
        <v>158376.60000000003</v>
      </c>
      <c r="EQ67" s="32">
        <f t="shared" si="97"/>
        <v>65142.09</v>
      </c>
      <c r="ER67" s="32">
        <f t="shared" si="98"/>
        <v>237955.30000000013</v>
      </c>
    </row>
    <row r="68" spans="1:148">
      <c r="A68" t="s">
        <v>546</v>
      </c>
      <c r="B68" s="1" t="s">
        <v>46</v>
      </c>
      <c r="C68" t="s">
        <v>46</v>
      </c>
      <c r="D68" t="s">
        <v>231</v>
      </c>
      <c r="E68" s="51">
        <v>276927.89640000003</v>
      </c>
      <c r="F68" s="51">
        <v>252364.8248</v>
      </c>
      <c r="G68" s="51">
        <v>277891.37729999999</v>
      </c>
      <c r="H68" s="51">
        <v>252445.28090000001</v>
      </c>
      <c r="I68" s="51">
        <v>277751.0845</v>
      </c>
      <c r="J68" s="51">
        <v>271996.56530000002</v>
      </c>
      <c r="K68" s="51">
        <v>282493.94900000002</v>
      </c>
      <c r="L68" s="51">
        <v>282040.33620000002</v>
      </c>
      <c r="Q68" s="32">
        <v>25248585.460000001</v>
      </c>
      <c r="R68" s="32">
        <v>13376386.42</v>
      </c>
      <c r="S68" s="32">
        <v>12046351.99</v>
      </c>
      <c r="T68" s="32">
        <v>7853901.6900000004</v>
      </c>
      <c r="U68" s="32">
        <v>8865713.4100000001</v>
      </c>
      <c r="V68" s="32">
        <v>9201533.4299999997</v>
      </c>
      <c r="W68" s="32">
        <v>11701216.890000001</v>
      </c>
      <c r="X68" s="32">
        <v>9735451</v>
      </c>
      <c r="Y68" s="32"/>
      <c r="Z68" s="32"/>
      <c r="AA68" s="32"/>
      <c r="AB68" s="32"/>
      <c r="AC68" s="2">
        <v>5.72</v>
      </c>
      <c r="AD68" s="2">
        <v>5.72</v>
      </c>
      <c r="AE68" s="2">
        <v>5.72</v>
      </c>
      <c r="AF68" s="2">
        <v>5.72</v>
      </c>
      <c r="AG68" s="2">
        <v>5.72</v>
      </c>
      <c r="AH68" s="2">
        <v>5.72</v>
      </c>
      <c r="AI68" s="2">
        <v>5.72</v>
      </c>
      <c r="AJ68" s="2">
        <v>5.72</v>
      </c>
      <c r="AO68" s="33">
        <v>1444219.09</v>
      </c>
      <c r="AP68" s="33">
        <v>765129.3</v>
      </c>
      <c r="AQ68" s="33">
        <v>689051.33</v>
      </c>
      <c r="AR68" s="33">
        <v>449243.18</v>
      </c>
      <c r="AS68" s="33">
        <v>507118.81</v>
      </c>
      <c r="AT68" s="33">
        <v>526327.71</v>
      </c>
      <c r="AU68" s="33">
        <v>669309.61</v>
      </c>
      <c r="AV68" s="33">
        <v>556867.80000000005</v>
      </c>
      <c r="AW68" s="33"/>
      <c r="AX68" s="33"/>
      <c r="AY68" s="33"/>
      <c r="AZ68" s="33"/>
      <c r="BA68" s="31">
        <f t="shared" si="39"/>
        <v>-7574.58</v>
      </c>
      <c r="BB68" s="31">
        <f t="shared" si="40"/>
        <v>-4012.92</v>
      </c>
      <c r="BC68" s="31">
        <f t="shared" si="41"/>
        <v>-3613.91</v>
      </c>
      <c r="BD68" s="31">
        <f t="shared" si="42"/>
        <v>-3141.56</v>
      </c>
      <c r="BE68" s="31">
        <f t="shared" si="43"/>
        <v>-3546.29</v>
      </c>
      <c r="BF68" s="31">
        <f t="shared" si="44"/>
        <v>-3680.61</v>
      </c>
      <c r="BG68" s="31">
        <f t="shared" si="45"/>
        <v>0</v>
      </c>
      <c r="BH68" s="31">
        <f t="shared" si="46"/>
        <v>0</v>
      </c>
      <c r="BI68" s="31">
        <f t="shared" si="47"/>
        <v>0</v>
      </c>
      <c r="BJ68" s="31">
        <f t="shared" si="48"/>
        <v>0</v>
      </c>
      <c r="BK68" s="31">
        <f t="shared" si="49"/>
        <v>0</v>
      </c>
      <c r="BL68" s="31">
        <f t="shared" si="50"/>
        <v>0</v>
      </c>
      <c r="BM68" s="6">
        <v>6.6199999999999995E-2</v>
      </c>
      <c r="BN68" s="6">
        <v>6.6199999999999995E-2</v>
      </c>
      <c r="BO68" s="6">
        <v>6.6199999999999995E-2</v>
      </c>
      <c r="BP68" s="6">
        <v>6.6199999999999995E-2</v>
      </c>
      <c r="BQ68" s="6">
        <v>6.6199999999999995E-2</v>
      </c>
      <c r="BR68" s="6">
        <v>6.6199999999999995E-2</v>
      </c>
      <c r="BS68" s="6">
        <v>6.6199999999999995E-2</v>
      </c>
      <c r="BT68" s="6">
        <v>6.6199999999999995E-2</v>
      </c>
      <c r="BU68" s="6">
        <v>6.6199999999999995E-2</v>
      </c>
      <c r="BV68" s="6">
        <v>6.6199999999999995E-2</v>
      </c>
      <c r="BW68" s="6">
        <v>6.6199999999999995E-2</v>
      </c>
      <c r="BX68" s="6">
        <v>6.6199999999999995E-2</v>
      </c>
      <c r="BY68" s="31">
        <v>1671456.36</v>
      </c>
      <c r="BZ68" s="31">
        <v>885516.78</v>
      </c>
      <c r="CA68" s="31">
        <v>797468.5</v>
      </c>
      <c r="CB68" s="31">
        <v>519928.29</v>
      </c>
      <c r="CC68" s="31">
        <v>586910.23</v>
      </c>
      <c r="CD68" s="31">
        <v>609141.51</v>
      </c>
      <c r="CE68" s="31">
        <v>774620.56</v>
      </c>
      <c r="CF68" s="31">
        <v>644486.86</v>
      </c>
      <c r="CG68" s="31">
        <v>0</v>
      </c>
      <c r="CH68" s="31">
        <v>0</v>
      </c>
      <c r="CI68" s="31">
        <v>0</v>
      </c>
      <c r="CJ68" s="31">
        <v>0</v>
      </c>
      <c r="CK68" s="32">
        <f t="shared" si="51"/>
        <v>60596.61</v>
      </c>
      <c r="CL68" s="32">
        <f t="shared" si="52"/>
        <v>32103.33</v>
      </c>
      <c r="CM68" s="32">
        <f t="shared" si="53"/>
        <v>28911.24</v>
      </c>
      <c r="CN68" s="32">
        <f t="shared" si="54"/>
        <v>18849.36</v>
      </c>
      <c r="CO68" s="32">
        <f t="shared" si="55"/>
        <v>21277.71</v>
      </c>
      <c r="CP68" s="32">
        <f t="shared" si="56"/>
        <v>22083.68</v>
      </c>
      <c r="CQ68" s="32">
        <f t="shared" si="57"/>
        <v>28082.92</v>
      </c>
      <c r="CR68" s="32">
        <f t="shared" si="58"/>
        <v>23365.08</v>
      </c>
      <c r="CS68" s="32">
        <f t="shared" si="59"/>
        <v>0</v>
      </c>
      <c r="CT68" s="32">
        <f t="shared" si="60"/>
        <v>0</v>
      </c>
      <c r="CU68" s="32">
        <f t="shared" si="61"/>
        <v>0</v>
      </c>
      <c r="CV68" s="32">
        <f t="shared" si="62"/>
        <v>0</v>
      </c>
      <c r="CW68" s="31">
        <f t="shared" si="183"/>
        <v>295408.46000000014</v>
      </c>
      <c r="CX68" s="31">
        <f t="shared" si="184"/>
        <v>156503.72999999995</v>
      </c>
      <c r="CY68" s="31">
        <f t="shared" si="185"/>
        <v>140942.32000000004</v>
      </c>
      <c r="CZ68" s="31">
        <f t="shared" si="186"/>
        <v>92676.030000000028</v>
      </c>
      <c r="DA68" s="31">
        <f t="shared" si="187"/>
        <v>104615.41999999994</v>
      </c>
      <c r="DB68" s="31">
        <f t="shared" si="188"/>
        <v>108578.0900000001</v>
      </c>
      <c r="DC68" s="31">
        <f t="shared" si="189"/>
        <v>133393.87000000011</v>
      </c>
      <c r="DD68" s="31">
        <f t="shared" si="190"/>
        <v>110984.1399999999</v>
      </c>
      <c r="DE68" s="31">
        <f t="shared" si="191"/>
        <v>0</v>
      </c>
      <c r="DF68" s="31">
        <f t="shared" si="192"/>
        <v>0</v>
      </c>
      <c r="DG68" s="31">
        <f t="shared" si="193"/>
        <v>0</v>
      </c>
      <c r="DH68" s="31">
        <f t="shared" si="194"/>
        <v>0</v>
      </c>
      <c r="DI68" s="32">
        <f t="shared" si="63"/>
        <v>14770.42</v>
      </c>
      <c r="DJ68" s="32">
        <f t="shared" si="64"/>
        <v>7825.19</v>
      </c>
      <c r="DK68" s="32">
        <f t="shared" si="65"/>
        <v>7047.12</v>
      </c>
      <c r="DL68" s="32">
        <f t="shared" si="66"/>
        <v>4633.8</v>
      </c>
      <c r="DM68" s="32">
        <f t="shared" si="67"/>
        <v>5230.7700000000004</v>
      </c>
      <c r="DN68" s="32">
        <f t="shared" si="68"/>
        <v>5428.9</v>
      </c>
      <c r="DO68" s="32">
        <f t="shared" si="69"/>
        <v>6669.69</v>
      </c>
      <c r="DP68" s="32">
        <f t="shared" si="70"/>
        <v>5549.21</v>
      </c>
      <c r="DQ68" s="32">
        <f t="shared" si="71"/>
        <v>0</v>
      </c>
      <c r="DR68" s="32">
        <f t="shared" si="72"/>
        <v>0</v>
      </c>
      <c r="DS68" s="32">
        <f t="shared" si="73"/>
        <v>0</v>
      </c>
      <c r="DT68" s="32">
        <f t="shared" si="74"/>
        <v>0</v>
      </c>
      <c r="DU68" s="31">
        <f t="shared" si="75"/>
        <v>95171.8</v>
      </c>
      <c r="DV68" s="31">
        <f t="shared" si="76"/>
        <v>50055.3</v>
      </c>
      <c r="DW68" s="31">
        <f t="shared" si="77"/>
        <v>44780.9</v>
      </c>
      <c r="DX68" s="31">
        <f t="shared" si="78"/>
        <v>29268.39</v>
      </c>
      <c r="DY68" s="31">
        <f t="shared" si="79"/>
        <v>32867.050000000003</v>
      </c>
      <c r="DZ68" s="31">
        <f t="shared" si="80"/>
        <v>33927.56</v>
      </c>
      <c r="EA68" s="31">
        <f t="shared" si="81"/>
        <v>41462.51</v>
      </c>
      <c r="EB68" s="31">
        <f t="shared" si="82"/>
        <v>34308.43</v>
      </c>
      <c r="EC68" s="31">
        <f t="shared" si="83"/>
        <v>0</v>
      </c>
      <c r="ED68" s="31">
        <f t="shared" si="84"/>
        <v>0</v>
      </c>
      <c r="EE68" s="31">
        <f t="shared" si="85"/>
        <v>0</v>
      </c>
      <c r="EF68" s="31">
        <f t="shared" si="86"/>
        <v>0</v>
      </c>
      <c r="EG68" s="32">
        <f t="shared" si="87"/>
        <v>405350.68000000011</v>
      </c>
      <c r="EH68" s="32">
        <f t="shared" si="88"/>
        <v>214384.21999999997</v>
      </c>
      <c r="EI68" s="32">
        <f t="shared" si="89"/>
        <v>192770.34000000003</v>
      </c>
      <c r="EJ68" s="32">
        <f t="shared" si="90"/>
        <v>126578.22000000003</v>
      </c>
      <c r="EK68" s="32">
        <f t="shared" si="91"/>
        <v>142713.23999999993</v>
      </c>
      <c r="EL68" s="32">
        <f t="shared" si="92"/>
        <v>147934.5500000001</v>
      </c>
      <c r="EM68" s="32">
        <f t="shared" si="93"/>
        <v>181526.07000000012</v>
      </c>
      <c r="EN68" s="32">
        <f t="shared" si="94"/>
        <v>150841.77999999991</v>
      </c>
      <c r="EO68" s="32">
        <f t="shared" si="95"/>
        <v>0</v>
      </c>
      <c r="EP68" s="32">
        <f t="shared" si="96"/>
        <v>0</v>
      </c>
      <c r="EQ68" s="32">
        <f t="shared" si="97"/>
        <v>0</v>
      </c>
      <c r="ER68" s="32">
        <f t="shared" si="98"/>
        <v>0</v>
      </c>
    </row>
    <row r="69" spans="1:148">
      <c r="A69" t="s">
        <v>450</v>
      </c>
      <c r="B69" s="1" t="s">
        <v>47</v>
      </c>
      <c r="C69" t="s">
        <v>47</v>
      </c>
      <c r="D69" t="s">
        <v>232</v>
      </c>
      <c r="M69" s="51">
        <v>252516.51190000001</v>
      </c>
      <c r="N69" s="51">
        <v>284958.46870000003</v>
      </c>
      <c r="O69" s="51">
        <v>256273.813681</v>
      </c>
      <c r="P69" s="51">
        <v>275547.65733650001</v>
      </c>
      <c r="Q69" s="32"/>
      <c r="R69" s="32"/>
      <c r="S69" s="32"/>
      <c r="T69" s="32"/>
      <c r="U69" s="32"/>
      <c r="V69" s="32"/>
      <c r="W69" s="32"/>
      <c r="X69" s="32"/>
      <c r="Y69" s="32">
        <v>16588910.82</v>
      </c>
      <c r="Z69" s="32">
        <v>9964098.8000000007</v>
      </c>
      <c r="AA69" s="32">
        <v>12330766.84</v>
      </c>
      <c r="AB69" s="32">
        <v>14618584.220000001</v>
      </c>
      <c r="AK69" s="2">
        <v>5.72</v>
      </c>
      <c r="AL69" s="2">
        <v>5.72</v>
      </c>
      <c r="AM69" s="2">
        <v>5.72</v>
      </c>
      <c r="AN69" s="2">
        <v>5.72</v>
      </c>
      <c r="AO69" s="33"/>
      <c r="AP69" s="33"/>
      <c r="AQ69" s="33"/>
      <c r="AR69" s="33"/>
      <c r="AS69" s="33"/>
      <c r="AT69" s="33"/>
      <c r="AU69" s="33"/>
      <c r="AV69" s="33"/>
      <c r="AW69" s="33">
        <v>948885.7</v>
      </c>
      <c r="AX69" s="33">
        <v>569946.44999999995</v>
      </c>
      <c r="AY69" s="33">
        <v>705319.86</v>
      </c>
      <c r="AZ69" s="33">
        <v>836183.02</v>
      </c>
      <c r="BA69" s="31">
        <f t="shared" si="39"/>
        <v>0</v>
      </c>
      <c r="BB69" s="31">
        <f t="shared" si="40"/>
        <v>0</v>
      </c>
      <c r="BC69" s="31">
        <f t="shared" si="41"/>
        <v>0</v>
      </c>
      <c r="BD69" s="31">
        <f t="shared" si="42"/>
        <v>0</v>
      </c>
      <c r="BE69" s="31">
        <f t="shared" si="43"/>
        <v>0</v>
      </c>
      <c r="BF69" s="31">
        <f t="shared" si="44"/>
        <v>0</v>
      </c>
      <c r="BG69" s="31">
        <f t="shared" si="45"/>
        <v>0</v>
      </c>
      <c r="BH69" s="31">
        <f t="shared" si="46"/>
        <v>0</v>
      </c>
      <c r="BI69" s="31">
        <f t="shared" si="47"/>
        <v>0</v>
      </c>
      <c r="BJ69" s="31">
        <f t="shared" si="48"/>
        <v>-11956.92</v>
      </c>
      <c r="BK69" s="31">
        <f t="shared" si="49"/>
        <v>-14796.92</v>
      </c>
      <c r="BL69" s="31">
        <f t="shared" si="50"/>
        <v>-17542.3</v>
      </c>
      <c r="BM69" s="6">
        <v>6.54E-2</v>
      </c>
      <c r="BN69" s="6">
        <v>6.54E-2</v>
      </c>
      <c r="BO69" s="6">
        <v>6.54E-2</v>
      </c>
      <c r="BP69" s="6">
        <v>6.54E-2</v>
      </c>
      <c r="BQ69" s="6">
        <v>6.54E-2</v>
      </c>
      <c r="BR69" s="6">
        <v>6.54E-2</v>
      </c>
      <c r="BS69" s="6">
        <v>6.54E-2</v>
      </c>
      <c r="BT69" s="6">
        <v>6.54E-2</v>
      </c>
      <c r="BU69" s="6">
        <v>6.54E-2</v>
      </c>
      <c r="BV69" s="6">
        <v>6.54E-2</v>
      </c>
      <c r="BW69" s="6">
        <v>6.54E-2</v>
      </c>
      <c r="BX69" s="6">
        <v>6.54E-2</v>
      </c>
      <c r="BY69" s="31">
        <v>0</v>
      </c>
      <c r="BZ69" s="31">
        <v>0</v>
      </c>
      <c r="CA69" s="31">
        <v>0</v>
      </c>
      <c r="CB69" s="31">
        <v>0</v>
      </c>
      <c r="CC69" s="31">
        <v>0</v>
      </c>
      <c r="CD69" s="31">
        <v>0</v>
      </c>
      <c r="CE69" s="31">
        <v>0</v>
      </c>
      <c r="CF69" s="31">
        <v>0</v>
      </c>
      <c r="CG69" s="31">
        <v>1084914.77</v>
      </c>
      <c r="CH69" s="31">
        <v>651652.06000000006</v>
      </c>
      <c r="CI69" s="31">
        <v>806432.15</v>
      </c>
      <c r="CJ69" s="31">
        <v>956055.41</v>
      </c>
      <c r="CK69" s="32">
        <f t="shared" si="51"/>
        <v>0</v>
      </c>
      <c r="CL69" s="32">
        <f t="shared" si="52"/>
        <v>0</v>
      </c>
      <c r="CM69" s="32">
        <f t="shared" si="53"/>
        <v>0</v>
      </c>
      <c r="CN69" s="32">
        <f t="shared" si="54"/>
        <v>0</v>
      </c>
      <c r="CO69" s="32">
        <f t="shared" si="55"/>
        <v>0</v>
      </c>
      <c r="CP69" s="32">
        <f t="shared" si="56"/>
        <v>0</v>
      </c>
      <c r="CQ69" s="32">
        <f t="shared" si="57"/>
        <v>0</v>
      </c>
      <c r="CR69" s="32">
        <f t="shared" si="58"/>
        <v>0</v>
      </c>
      <c r="CS69" s="32">
        <f t="shared" si="59"/>
        <v>39813.39</v>
      </c>
      <c r="CT69" s="32">
        <f t="shared" si="60"/>
        <v>23913.84</v>
      </c>
      <c r="CU69" s="32">
        <f t="shared" si="61"/>
        <v>29593.84</v>
      </c>
      <c r="CV69" s="32">
        <f t="shared" si="62"/>
        <v>35084.6</v>
      </c>
      <c r="CW69" s="31">
        <f t="shared" si="183"/>
        <v>0</v>
      </c>
      <c r="CX69" s="31">
        <f t="shared" si="184"/>
        <v>0</v>
      </c>
      <c r="CY69" s="31">
        <f t="shared" si="185"/>
        <v>0</v>
      </c>
      <c r="CZ69" s="31">
        <f t="shared" si="186"/>
        <v>0</v>
      </c>
      <c r="DA69" s="31">
        <f t="shared" si="187"/>
        <v>0</v>
      </c>
      <c r="DB69" s="31">
        <f t="shared" si="188"/>
        <v>0</v>
      </c>
      <c r="DC69" s="31">
        <f t="shared" si="189"/>
        <v>0</v>
      </c>
      <c r="DD69" s="31">
        <f t="shared" si="190"/>
        <v>0</v>
      </c>
      <c r="DE69" s="31">
        <f t="shared" si="191"/>
        <v>175842.45999999996</v>
      </c>
      <c r="DF69" s="31">
        <f t="shared" si="192"/>
        <v>117576.37000000007</v>
      </c>
      <c r="DG69" s="31">
        <f t="shared" si="193"/>
        <v>145503.05000000002</v>
      </c>
      <c r="DH69" s="31">
        <f t="shared" si="194"/>
        <v>172499.28999999998</v>
      </c>
      <c r="DI69" s="32">
        <f t="shared" si="63"/>
        <v>0</v>
      </c>
      <c r="DJ69" s="32">
        <f t="shared" si="64"/>
        <v>0</v>
      </c>
      <c r="DK69" s="32">
        <f t="shared" si="65"/>
        <v>0</v>
      </c>
      <c r="DL69" s="32">
        <f t="shared" si="66"/>
        <v>0</v>
      </c>
      <c r="DM69" s="32">
        <f t="shared" si="67"/>
        <v>0</v>
      </c>
      <c r="DN69" s="32">
        <f t="shared" si="68"/>
        <v>0</v>
      </c>
      <c r="DO69" s="32">
        <f t="shared" si="69"/>
        <v>0</v>
      </c>
      <c r="DP69" s="32">
        <f t="shared" si="70"/>
        <v>0</v>
      </c>
      <c r="DQ69" s="32">
        <f t="shared" si="71"/>
        <v>8792.1200000000008</v>
      </c>
      <c r="DR69" s="32">
        <f t="shared" si="72"/>
        <v>5878.82</v>
      </c>
      <c r="DS69" s="32">
        <f t="shared" si="73"/>
        <v>7275.15</v>
      </c>
      <c r="DT69" s="32">
        <f t="shared" si="74"/>
        <v>8624.9599999999991</v>
      </c>
      <c r="DU69" s="31">
        <f t="shared" si="75"/>
        <v>0</v>
      </c>
      <c r="DV69" s="31">
        <f t="shared" si="76"/>
        <v>0</v>
      </c>
      <c r="DW69" s="31">
        <f t="shared" si="77"/>
        <v>0</v>
      </c>
      <c r="DX69" s="31">
        <f t="shared" si="78"/>
        <v>0</v>
      </c>
      <c r="DY69" s="31">
        <f t="shared" si="79"/>
        <v>0</v>
      </c>
      <c r="DZ69" s="31">
        <f t="shared" si="80"/>
        <v>0</v>
      </c>
      <c r="EA69" s="31">
        <f t="shared" si="81"/>
        <v>0</v>
      </c>
      <c r="EB69" s="31">
        <f t="shared" si="82"/>
        <v>0</v>
      </c>
      <c r="EC69" s="31">
        <f t="shared" si="83"/>
        <v>54059.33</v>
      </c>
      <c r="ED69" s="31">
        <f t="shared" si="84"/>
        <v>35953.279999999999</v>
      </c>
      <c r="EE69" s="31">
        <f t="shared" si="85"/>
        <v>44245.73</v>
      </c>
      <c r="EF69" s="31">
        <f t="shared" si="86"/>
        <v>52171.4</v>
      </c>
      <c r="EG69" s="32">
        <f t="shared" si="87"/>
        <v>0</v>
      </c>
      <c r="EH69" s="32">
        <f t="shared" si="88"/>
        <v>0</v>
      </c>
      <c r="EI69" s="32">
        <f t="shared" si="89"/>
        <v>0</v>
      </c>
      <c r="EJ69" s="32">
        <f t="shared" si="90"/>
        <v>0</v>
      </c>
      <c r="EK69" s="32">
        <f t="shared" si="91"/>
        <v>0</v>
      </c>
      <c r="EL69" s="32">
        <f t="shared" si="92"/>
        <v>0</v>
      </c>
      <c r="EM69" s="32">
        <f t="shared" si="93"/>
        <v>0</v>
      </c>
      <c r="EN69" s="32">
        <f t="shared" si="94"/>
        <v>0</v>
      </c>
      <c r="EO69" s="32">
        <f t="shared" si="95"/>
        <v>238693.90999999997</v>
      </c>
      <c r="EP69" s="32">
        <f t="shared" si="96"/>
        <v>159408.47000000006</v>
      </c>
      <c r="EQ69" s="32">
        <f t="shared" si="97"/>
        <v>197023.93000000002</v>
      </c>
      <c r="ER69" s="32">
        <f t="shared" si="98"/>
        <v>233295.64999999997</v>
      </c>
    </row>
    <row r="70" spans="1:148">
      <c r="A70" t="s">
        <v>546</v>
      </c>
      <c r="B70" s="1" t="s">
        <v>47</v>
      </c>
      <c r="C70" t="s">
        <v>47</v>
      </c>
      <c r="D70" t="s">
        <v>232</v>
      </c>
      <c r="E70" s="51">
        <v>280943.05579999997</v>
      </c>
      <c r="F70" s="51">
        <v>257736.00880000001</v>
      </c>
      <c r="G70" s="51">
        <v>282279.57150000002</v>
      </c>
      <c r="H70" s="51">
        <v>269650.36410000001</v>
      </c>
      <c r="I70" s="51">
        <v>278069.89179999998</v>
      </c>
      <c r="J70" s="51">
        <v>272706.19689999998</v>
      </c>
      <c r="K70" s="51">
        <v>261338.85380000001</v>
      </c>
      <c r="L70" s="51">
        <v>287579.60649999999</v>
      </c>
      <c r="Q70" s="32">
        <v>24958171.329999998</v>
      </c>
      <c r="R70" s="32">
        <v>13629091.640000001</v>
      </c>
      <c r="S70" s="32">
        <v>12244437.66</v>
      </c>
      <c r="T70" s="32">
        <v>8468643.3399999999</v>
      </c>
      <c r="U70" s="32">
        <v>8895596.25</v>
      </c>
      <c r="V70" s="32">
        <v>9254758.8900000006</v>
      </c>
      <c r="W70" s="32">
        <v>10614424.050000001</v>
      </c>
      <c r="X70" s="32">
        <v>9993981.25</v>
      </c>
      <c r="Y70" s="32"/>
      <c r="Z70" s="32"/>
      <c r="AA70" s="32"/>
      <c r="AB70" s="32"/>
      <c r="AC70" s="2">
        <v>5.72</v>
      </c>
      <c r="AD70" s="2">
        <v>5.72</v>
      </c>
      <c r="AE70" s="2">
        <v>5.72</v>
      </c>
      <c r="AF70" s="2">
        <v>5.72</v>
      </c>
      <c r="AG70" s="2">
        <v>5.72</v>
      </c>
      <c r="AH70" s="2">
        <v>5.72</v>
      </c>
      <c r="AI70" s="2">
        <v>5.72</v>
      </c>
      <c r="AJ70" s="2">
        <v>5.72</v>
      </c>
      <c r="AO70" s="33">
        <v>1427607.4</v>
      </c>
      <c r="AP70" s="33">
        <v>779584.04</v>
      </c>
      <c r="AQ70" s="33">
        <v>700381.83</v>
      </c>
      <c r="AR70" s="33">
        <v>484406.4</v>
      </c>
      <c r="AS70" s="33">
        <v>508828.11</v>
      </c>
      <c r="AT70" s="33">
        <v>529372.21</v>
      </c>
      <c r="AU70" s="33">
        <v>607145.06000000006</v>
      </c>
      <c r="AV70" s="33">
        <v>571655.73</v>
      </c>
      <c r="AW70" s="33"/>
      <c r="AX70" s="33"/>
      <c r="AY70" s="33"/>
      <c r="AZ70" s="33"/>
      <c r="BA70" s="31">
        <f t="shared" si="39"/>
        <v>-7487.45</v>
      </c>
      <c r="BB70" s="31">
        <f t="shared" si="40"/>
        <v>-4088.73</v>
      </c>
      <c r="BC70" s="31">
        <f t="shared" si="41"/>
        <v>-3673.33</v>
      </c>
      <c r="BD70" s="31">
        <f t="shared" si="42"/>
        <v>-3387.46</v>
      </c>
      <c r="BE70" s="31">
        <f t="shared" si="43"/>
        <v>-3558.24</v>
      </c>
      <c r="BF70" s="31">
        <f t="shared" si="44"/>
        <v>-3701.9</v>
      </c>
      <c r="BG70" s="31">
        <f t="shared" si="45"/>
        <v>0</v>
      </c>
      <c r="BH70" s="31">
        <f t="shared" si="46"/>
        <v>0</v>
      </c>
      <c r="BI70" s="31">
        <f t="shared" si="47"/>
        <v>0</v>
      </c>
      <c r="BJ70" s="31">
        <f t="shared" si="48"/>
        <v>0</v>
      </c>
      <c r="BK70" s="31">
        <f t="shared" si="49"/>
        <v>0</v>
      </c>
      <c r="BL70" s="31">
        <f t="shared" si="50"/>
        <v>0</v>
      </c>
      <c r="BM70" s="6">
        <v>6.54E-2</v>
      </c>
      <c r="BN70" s="6">
        <v>6.54E-2</v>
      </c>
      <c r="BO70" s="6">
        <v>6.54E-2</v>
      </c>
      <c r="BP70" s="6">
        <v>6.54E-2</v>
      </c>
      <c r="BQ70" s="6">
        <v>6.54E-2</v>
      </c>
      <c r="BR70" s="6">
        <v>6.54E-2</v>
      </c>
      <c r="BS70" s="6">
        <v>6.54E-2</v>
      </c>
      <c r="BT70" s="6">
        <v>6.54E-2</v>
      </c>
      <c r="BU70" s="6">
        <v>6.54E-2</v>
      </c>
      <c r="BV70" s="6">
        <v>6.54E-2</v>
      </c>
      <c r="BW70" s="6">
        <v>6.54E-2</v>
      </c>
      <c r="BX70" s="6">
        <v>6.54E-2</v>
      </c>
      <c r="BY70" s="31">
        <v>1632264.4</v>
      </c>
      <c r="BZ70" s="31">
        <v>891342.59</v>
      </c>
      <c r="CA70" s="31">
        <v>800786.22</v>
      </c>
      <c r="CB70" s="31">
        <v>553849.27</v>
      </c>
      <c r="CC70" s="31">
        <v>581771.99</v>
      </c>
      <c r="CD70" s="31">
        <v>605261.23</v>
      </c>
      <c r="CE70" s="31">
        <v>694183.33</v>
      </c>
      <c r="CF70" s="31">
        <v>653606.37</v>
      </c>
      <c r="CG70" s="31">
        <v>0</v>
      </c>
      <c r="CH70" s="31">
        <v>0</v>
      </c>
      <c r="CI70" s="31">
        <v>0</v>
      </c>
      <c r="CJ70" s="31">
        <v>0</v>
      </c>
      <c r="CK70" s="32">
        <f t="shared" si="51"/>
        <v>59899.61</v>
      </c>
      <c r="CL70" s="32">
        <f t="shared" si="52"/>
        <v>32709.82</v>
      </c>
      <c r="CM70" s="32">
        <f t="shared" si="53"/>
        <v>29386.65</v>
      </c>
      <c r="CN70" s="32">
        <f t="shared" si="54"/>
        <v>20324.740000000002</v>
      </c>
      <c r="CO70" s="32">
        <f t="shared" si="55"/>
        <v>21349.43</v>
      </c>
      <c r="CP70" s="32">
        <f t="shared" si="56"/>
        <v>22211.42</v>
      </c>
      <c r="CQ70" s="32">
        <f t="shared" si="57"/>
        <v>25474.62</v>
      </c>
      <c r="CR70" s="32">
        <f t="shared" si="58"/>
        <v>23985.56</v>
      </c>
      <c r="CS70" s="32">
        <f t="shared" si="59"/>
        <v>0</v>
      </c>
      <c r="CT70" s="32">
        <f t="shared" si="60"/>
        <v>0</v>
      </c>
      <c r="CU70" s="32">
        <f t="shared" si="61"/>
        <v>0</v>
      </c>
      <c r="CV70" s="32">
        <f t="shared" si="62"/>
        <v>0</v>
      </c>
      <c r="CW70" s="31">
        <f t="shared" si="183"/>
        <v>272044.06000000011</v>
      </c>
      <c r="CX70" s="31">
        <f t="shared" si="184"/>
        <v>148557.09999999989</v>
      </c>
      <c r="CY70" s="31">
        <f t="shared" si="185"/>
        <v>133464.37000000002</v>
      </c>
      <c r="CZ70" s="31">
        <f t="shared" si="186"/>
        <v>93155.069999999992</v>
      </c>
      <c r="DA70" s="31">
        <f t="shared" si="187"/>
        <v>97851.550000000061</v>
      </c>
      <c r="DB70" s="31">
        <f t="shared" si="188"/>
        <v>101802.34000000005</v>
      </c>
      <c r="DC70" s="31">
        <f t="shared" si="189"/>
        <v>112512.8899999999</v>
      </c>
      <c r="DD70" s="31">
        <f t="shared" si="190"/>
        <v>105936.20000000007</v>
      </c>
      <c r="DE70" s="31">
        <f t="shared" si="191"/>
        <v>0</v>
      </c>
      <c r="DF70" s="31">
        <f t="shared" si="192"/>
        <v>0</v>
      </c>
      <c r="DG70" s="31">
        <f t="shared" si="193"/>
        <v>0</v>
      </c>
      <c r="DH70" s="31">
        <f t="shared" si="194"/>
        <v>0</v>
      </c>
      <c r="DI70" s="32">
        <f t="shared" ref="DI70:DI115" si="195">ROUND(CW70*5%,2)</f>
        <v>13602.2</v>
      </c>
      <c r="DJ70" s="32">
        <f t="shared" ref="DJ70:DJ115" si="196">ROUND(CX70*5%,2)</f>
        <v>7427.86</v>
      </c>
      <c r="DK70" s="32">
        <f t="shared" ref="DK70:DK115" si="197">ROUND(CY70*5%,2)</f>
        <v>6673.22</v>
      </c>
      <c r="DL70" s="32">
        <f t="shared" ref="DL70:DL115" si="198">ROUND(CZ70*5%,2)</f>
        <v>4657.75</v>
      </c>
      <c r="DM70" s="32">
        <f t="shared" ref="DM70:DM115" si="199">ROUND(DA70*5%,2)</f>
        <v>4892.58</v>
      </c>
      <c r="DN70" s="32">
        <f t="shared" ref="DN70:DN115" si="200">ROUND(DB70*5%,2)</f>
        <v>5090.12</v>
      </c>
      <c r="DO70" s="32">
        <f t="shared" ref="DO70:DO115" si="201">ROUND(DC70*5%,2)</f>
        <v>5625.64</v>
      </c>
      <c r="DP70" s="32">
        <f t="shared" ref="DP70:DP115" si="202">ROUND(DD70*5%,2)</f>
        <v>5296.81</v>
      </c>
      <c r="DQ70" s="32">
        <f t="shared" ref="DQ70:DQ115" si="203">ROUND(DE70*5%,2)</f>
        <v>0</v>
      </c>
      <c r="DR70" s="32">
        <f t="shared" ref="DR70:DR115" si="204">ROUND(DF70*5%,2)</f>
        <v>0</v>
      </c>
      <c r="DS70" s="32">
        <f t="shared" ref="DS70:DS115" si="205">ROUND(DG70*5%,2)</f>
        <v>0</v>
      </c>
      <c r="DT70" s="32">
        <f t="shared" ref="DT70:DT115" si="206">ROUND(DH70*5%,2)</f>
        <v>0</v>
      </c>
      <c r="DU70" s="31">
        <f t="shared" ref="DU70:DU115" si="207">ROUND(CW70*DU$3,2)</f>
        <v>87644.49</v>
      </c>
      <c r="DV70" s="31">
        <f t="shared" ref="DV70:DV115" si="208">ROUND(CX70*DV$3,2)</f>
        <v>47513.7</v>
      </c>
      <c r="DW70" s="31">
        <f t="shared" ref="DW70:DW115" si="209">ROUND(CY70*DW$3,2)</f>
        <v>42404.959999999999</v>
      </c>
      <c r="DX70" s="31">
        <f t="shared" ref="DX70:DX115" si="210">ROUND(CZ70*DX$3,2)</f>
        <v>29419.68</v>
      </c>
      <c r="DY70" s="31">
        <f t="shared" ref="DY70:DY115" si="211">ROUND(DA70*DY$3,2)</f>
        <v>30742.04</v>
      </c>
      <c r="DZ70" s="31">
        <f t="shared" ref="DZ70:DZ115" si="212">ROUND(DB70*DZ$3,2)</f>
        <v>31810.34</v>
      </c>
      <c r="EA70" s="31">
        <f t="shared" ref="EA70:EA115" si="213">ROUND(DC70*EA$3,2)</f>
        <v>34972.120000000003</v>
      </c>
      <c r="EB70" s="31">
        <f t="shared" ref="EB70:EB115" si="214">ROUND(DD70*EB$3,2)</f>
        <v>32747.96</v>
      </c>
      <c r="EC70" s="31">
        <f t="shared" ref="EC70:EC115" si="215">ROUND(DE70*EC$3,2)</f>
        <v>0</v>
      </c>
      <c r="ED70" s="31">
        <f t="shared" ref="ED70:ED115" si="216">ROUND(DF70*ED$3,2)</f>
        <v>0</v>
      </c>
      <c r="EE70" s="31">
        <f t="shared" ref="EE70:EE115" si="217">ROUND(DG70*EE$3,2)</f>
        <v>0</v>
      </c>
      <c r="EF70" s="31">
        <f t="shared" ref="EF70:EF115" si="218">ROUND(DH70*EF$3,2)</f>
        <v>0</v>
      </c>
      <c r="EG70" s="32">
        <f t="shared" ref="EG70:EG115" si="219">CW70+DI70+DU70</f>
        <v>373290.75000000012</v>
      </c>
      <c r="EH70" s="32">
        <f t="shared" ref="EH70:EH115" si="220">CX70+DJ70+DV70</f>
        <v>203498.65999999986</v>
      </c>
      <c r="EI70" s="32">
        <f t="shared" ref="EI70:EI115" si="221">CY70+DK70+DW70</f>
        <v>182542.55000000002</v>
      </c>
      <c r="EJ70" s="32">
        <f t="shared" ref="EJ70:EJ115" si="222">CZ70+DL70+DX70</f>
        <v>127232.5</v>
      </c>
      <c r="EK70" s="32">
        <f t="shared" ref="EK70:EK115" si="223">DA70+DM70+DY70</f>
        <v>133486.17000000007</v>
      </c>
      <c r="EL70" s="32">
        <f t="shared" ref="EL70:EL115" si="224">DB70+DN70+DZ70</f>
        <v>138702.80000000005</v>
      </c>
      <c r="EM70" s="32">
        <f t="shared" ref="EM70:EM115" si="225">DC70+DO70+EA70</f>
        <v>153110.64999999991</v>
      </c>
      <c r="EN70" s="32">
        <f t="shared" ref="EN70:EN115" si="226">DD70+DP70+EB70</f>
        <v>143980.97000000006</v>
      </c>
      <c r="EO70" s="32">
        <f t="shared" ref="EO70:EO115" si="227">DE70+DQ70+EC70</f>
        <v>0</v>
      </c>
      <c r="EP70" s="32">
        <f t="shared" ref="EP70:EP115" si="228">DF70+DR70+ED70</f>
        <v>0</v>
      </c>
      <c r="EQ70" s="32">
        <f t="shared" ref="EQ70:EQ115" si="229">DG70+DS70+EE70</f>
        <v>0</v>
      </c>
      <c r="ER70" s="32">
        <f t="shared" ref="ER70:ER115" si="230">DH70+DT70+EF70</f>
        <v>0</v>
      </c>
    </row>
    <row r="71" spans="1:148">
      <c r="A71" t="s">
        <v>546</v>
      </c>
      <c r="B71" s="1" t="s">
        <v>79</v>
      </c>
      <c r="C71" t="s">
        <v>79</v>
      </c>
      <c r="D71" t="s">
        <v>234</v>
      </c>
      <c r="E71" s="51">
        <v>333435.60190000001</v>
      </c>
      <c r="F71" s="51">
        <v>302648.73879999999</v>
      </c>
      <c r="G71" s="51">
        <v>332882.902</v>
      </c>
      <c r="H71" s="51">
        <v>316626.45850000001</v>
      </c>
      <c r="I71" s="51">
        <v>294127.04450000002</v>
      </c>
      <c r="J71" s="51">
        <v>310418.3296</v>
      </c>
      <c r="Q71" s="32">
        <v>31008514.800000001</v>
      </c>
      <c r="R71" s="32">
        <v>15991377.859999999</v>
      </c>
      <c r="S71" s="32">
        <v>14428796.779999999</v>
      </c>
      <c r="T71" s="32">
        <v>10084979.029999999</v>
      </c>
      <c r="U71" s="32">
        <v>8993416.7400000002</v>
      </c>
      <c r="V71" s="32">
        <v>10554202.869999999</v>
      </c>
      <c r="W71" s="32"/>
      <c r="X71" s="32"/>
      <c r="Y71" s="32"/>
      <c r="Z71" s="32"/>
      <c r="AA71" s="32"/>
      <c r="AB71" s="32"/>
      <c r="AC71" s="2">
        <v>5.72</v>
      </c>
      <c r="AD71" s="2">
        <v>5.72</v>
      </c>
      <c r="AE71" s="2">
        <v>5.72</v>
      </c>
      <c r="AF71" s="2">
        <v>5.72</v>
      </c>
      <c r="AG71" s="2">
        <v>5.72</v>
      </c>
      <c r="AH71" s="2">
        <v>5.72</v>
      </c>
      <c r="AO71" s="33">
        <v>1773687.05</v>
      </c>
      <c r="AP71" s="33">
        <v>914706.81</v>
      </c>
      <c r="AQ71" s="33">
        <v>825327.18</v>
      </c>
      <c r="AR71" s="33">
        <v>576860.80000000005</v>
      </c>
      <c r="AS71" s="33">
        <v>514423.44</v>
      </c>
      <c r="AT71" s="33">
        <v>603700.4</v>
      </c>
      <c r="AU71" s="33"/>
      <c r="AV71" s="33"/>
      <c r="AW71" s="33"/>
      <c r="AX71" s="33"/>
      <c r="AY71" s="33"/>
      <c r="AZ71" s="33"/>
      <c r="BA71" s="31">
        <f t="shared" si="39"/>
        <v>-9302.5499999999993</v>
      </c>
      <c r="BB71" s="31">
        <f t="shared" si="40"/>
        <v>-4797.41</v>
      </c>
      <c r="BC71" s="31">
        <f t="shared" si="41"/>
        <v>-4328.6400000000003</v>
      </c>
      <c r="BD71" s="31">
        <f t="shared" si="42"/>
        <v>-4033.99</v>
      </c>
      <c r="BE71" s="31">
        <f t="shared" si="43"/>
        <v>-3597.37</v>
      </c>
      <c r="BF71" s="31">
        <f t="shared" si="44"/>
        <v>-4221.68</v>
      </c>
      <c r="BG71" s="31">
        <f t="shared" si="45"/>
        <v>0</v>
      </c>
      <c r="BH71" s="31">
        <f t="shared" si="46"/>
        <v>0</v>
      </c>
      <c r="BI71" s="31">
        <f t="shared" si="47"/>
        <v>0</v>
      </c>
      <c r="BJ71" s="31">
        <f t="shared" si="48"/>
        <v>0</v>
      </c>
      <c r="BK71" s="31">
        <f t="shared" si="49"/>
        <v>0</v>
      </c>
      <c r="BL71" s="31">
        <f t="shared" si="50"/>
        <v>0</v>
      </c>
      <c r="BM71" s="6">
        <v>6.4500000000000002E-2</v>
      </c>
      <c r="BN71" s="6">
        <v>6.4500000000000002E-2</v>
      </c>
      <c r="BO71" s="6">
        <v>6.4500000000000002E-2</v>
      </c>
      <c r="BP71" s="6">
        <v>6.4500000000000002E-2</v>
      </c>
      <c r="BQ71" s="6">
        <v>6.4500000000000002E-2</v>
      </c>
      <c r="BR71" s="6">
        <v>6.4500000000000002E-2</v>
      </c>
      <c r="BS71" s="6">
        <v>6.4500000000000002E-2</v>
      </c>
      <c r="BT71" s="6">
        <v>6.4500000000000002E-2</v>
      </c>
      <c r="BU71" s="6">
        <v>6.4500000000000002E-2</v>
      </c>
      <c r="BV71" s="6">
        <v>6.4500000000000002E-2</v>
      </c>
      <c r="BW71" s="6">
        <v>6.4500000000000002E-2</v>
      </c>
      <c r="BX71" s="6">
        <v>6.4500000000000002E-2</v>
      </c>
      <c r="BY71" s="31">
        <v>2000049.2</v>
      </c>
      <c r="BZ71" s="31">
        <v>1031443.87</v>
      </c>
      <c r="CA71" s="31">
        <v>930657.39</v>
      </c>
      <c r="CB71" s="31">
        <v>650481.15</v>
      </c>
      <c r="CC71" s="31">
        <v>580075.38</v>
      </c>
      <c r="CD71" s="31">
        <v>680746.09</v>
      </c>
      <c r="CE71" s="31">
        <v>0</v>
      </c>
      <c r="CF71" s="31">
        <v>0</v>
      </c>
      <c r="CG71" s="31">
        <v>0</v>
      </c>
      <c r="CH71" s="31">
        <v>0</v>
      </c>
      <c r="CI71" s="31">
        <v>0</v>
      </c>
      <c r="CJ71" s="31">
        <v>0</v>
      </c>
      <c r="CK71" s="32">
        <f t="shared" si="51"/>
        <v>74420.44</v>
      </c>
      <c r="CL71" s="32">
        <f t="shared" si="52"/>
        <v>38379.31</v>
      </c>
      <c r="CM71" s="32">
        <f t="shared" si="53"/>
        <v>34629.11</v>
      </c>
      <c r="CN71" s="32">
        <f t="shared" si="54"/>
        <v>24203.95</v>
      </c>
      <c r="CO71" s="32">
        <f t="shared" si="55"/>
        <v>21584.2</v>
      </c>
      <c r="CP71" s="32">
        <f t="shared" si="56"/>
        <v>25330.09</v>
      </c>
      <c r="CQ71" s="32">
        <f t="shared" si="57"/>
        <v>0</v>
      </c>
      <c r="CR71" s="32">
        <f t="shared" si="58"/>
        <v>0</v>
      </c>
      <c r="CS71" s="32">
        <f t="shared" si="59"/>
        <v>0</v>
      </c>
      <c r="CT71" s="32">
        <f t="shared" si="60"/>
        <v>0</v>
      </c>
      <c r="CU71" s="32">
        <f t="shared" si="61"/>
        <v>0</v>
      </c>
      <c r="CV71" s="32">
        <f t="shared" si="62"/>
        <v>0</v>
      </c>
      <c r="CW71" s="31">
        <f t="shared" si="183"/>
        <v>310085.13999999984</v>
      </c>
      <c r="CX71" s="31">
        <f t="shared" si="184"/>
        <v>159913.77999999988</v>
      </c>
      <c r="CY71" s="31">
        <f t="shared" si="185"/>
        <v>144287.95999999996</v>
      </c>
      <c r="CZ71" s="31">
        <f t="shared" si="186"/>
        <v>101858.28999999994</v>
      </c>
      <c r="DA71" s="31">
        <f t="shared" si="187"/>
        <v>90833.509999999951</v>
      </c>
      <c r="DB71" s="31">
        <f t="shared" si="188"/>
        <v>106597.4599999999</v>
      </c>
      <c r="DC71" s="31">
        <f t="shared" si="189"/>
        <v>0</v>
      </c>
      <c r="DD71" s="31">
        <f t="shared" si="190"/>
        <v>0</v>
      </c>
      <c r="DE71" s="31">
        <f t="shared" si="191"/>
        <v>0</v>
      </c>
      <c r="DF71" s="31">
        <f t="shared" si="192"/>
        <v>0</v>
      </c>
      <c r="DG71" s="31">
        <f t="shared" si="193"/>
        <v>0</v>
      </c>
      <c r="DH71" s="31">
        <f t="shared" si="194"/>
        <v>0</v>
      </c>
      <c r="DI71" s="32">
        <f t="shared" si="195"/>
        <v>15504.26</v>
      </c>
      <c r="DJ71" s="32">
        <f t="shared" si="196"/>
        <v>7995.69</v>
      </c>
      <c r="DK71" s="32">
        <f t="shared" si="197"/>
        <v>7214.4</v>
      </c>
      <c r="DL71" s="32">
        <f t="shared" si="198"/>
        <v>5092.91</v>
      </c>
      <c r="DM71" s="32">
        <f t="shared" si="199"/>
        <v>4541.68</v>
      </c>
      <c r="DN71" s="32">
        <f t="shared" si="200"/>
        <v>5329.87</v>
      </c>
      <c r="DO71" s="32">
        <f t="shared" si="201"/>
        <v>0</v>
      </c>
      <c r="DP71" s="32">
        <f t="shared" si="202"/>
        <v>0</v>
      </c>
      <c r="DQ71" s="32">
        <f t="shared" si="203"/>
        <v>0</v>
      </c>
      <c r="DR71" s="32">
        <f t="shared" si="204"/>
        <v>0</v>
      </c>
      <c r="DS71" s="32">
        <f t="shared" si="205"/>
        <v>0</v>
      </c>
      <c r="DT71" s="32">
        <f t="shared" si="206"/>
        <v>0</v>
      </c>
      <c r="DU71" s="31">
        <f t="shared" si="207"/>
        <v>99900.19</v>
      </c>
      <c r="DV71" s="31">
        <f t="shared" si="208"/>
        <v>51145.95</v>
      </c>
      <c r="DW71" s="31">
        <f t="shared" si="209"/>
        <v>45843.89</v>
      </c>
      <c r="DX71" s="31">
        <f t="shared" si="210"/>
        <v>32168.28</v>
      </c>
      <c r="DY71" s="31">
        <f t="shared" si="211"/>
        <v>28537.18</v>
      </c>
      <c r="DZ71" s="31">
        <f t="shared" si="212"/>
        <v>33308.67</v>
      </c>
      <c r="EA71" s="31">
        <f t="shared" si="213"/>
        <v>0</v>
      </c>
      <c r="EB71" s="31">
        <f t="shared" si="214"/>
        <v>0</v>
      </c>
      <c r="EC71" s="31">
        <f t="shared" si="215"/>
        <v>0</v>
      </c>
      <c r="ED71" s="31">
        <f t="shared" si="216"/>
        <v>0</v>
      </c>
      <c r="EE71" s="31">
        <f t="shared" si="217"/>
        <v>0</v>
      </c>
      <c r="EF71" s="31">
        <f t="shared" si="218"/>
        <v>0</v>
      </c>
      <c r="EG71" s="32">
        <f t="shared" si="219"/>
        <v>425489.58999999985</v>
      </c>
      <c r="EH71" s="32">
        <f t="shared" si="220"/>
        <v>219055.41999999987</v>
      </c>
      <c r="EI71" s="32">
        <f t="shared" si="221"/>
        <v>197346.24999999994</v>
      </c>
      <c r="EJ71" s="32">
        <f t="shared" si="222"/>
        <v>139119.47999999992</v>
      </c>
      <c r="EK71" s="32">
        <f t="shared" si="223"/>
        <v>123912.36999999994</v>
      </c>
      <c r="EL71" s="32">
        <f t="shared" si="224"/>
        <v>145235.99999999988</v>
      </c>
      <c r="EM71" s="32">
        <f t="shared" si="225"/>
        <v>0</v>
      </c>
      <c r="EN71" s="32">
        <f t="shared" si="226"/>
        <v>0</v>
      </c>
      <c r="EO71" s="32">
        <f t="shared" si="227"/>
        <v>0</v>
      </c>
      <c r="EP71" s="32">
        <f t="shared" si="228"/>
        <v>0</v>
      </c>
      <c r="EQ71" s="32">
        <f t="shared" si="229"/>
        <v>0</v>
      </c>
      <c r="ER71" s="32">
        <f t="shared" si="230"/>
        <v>0</v>
      </c>
    </row>
    <row r="72" spans="1:148">
      <c r="A72" t="s">
        <v>451</v>
      </c>
      <c r="B72" s="1" t="s">
        <v>79</v>
      </c>
      <c r="C72" t="s">
        <v>79</v>
      </c>
      <c r="D72" t="s">
        <v>234</v>
      </c>
      <c r="K72" s="51">
        <v>300512.36</v>
      </c>
      <c r="L72" s="51">
        <v>331744.60940000002</v>
      </c>
      <c r="M72" s="51">
        <v>312002.9106</v>
      </c>
      <c r="N72" s="51">
        <v>334490.65110000002</v>
      </c>
      <c r="O72" s="51">
        <v>320907.2095</v>
      </c>
      <c r="P72" s="51">
        <v>314678.15539999999</v>
      </c>
      <c r="Q72" s="32"/>
      <c r="R72" s="32"/>
      <c r="S72" s="32"/>
      <c r="T72" s="32"/>
      <c r="U72" s="32"/>
      <c r="V72" s="32"/>
      <c r="W72" s="32">
        <v>12298596.85</v>
      </c>
      <c r="X72" s="32">
        <v>11406702.68</v>
      </c>
      <c r="Y72" s="32">
        <v>21233006.050000001</v>
      </c>
      <c r="Z72" s="32">
        <v>11687133.07</v>
      </c>
      <c r="AA72" s="32">
        <v>16155637.26</v>
      </c>
      <c r="AB72" s="32">
        <v>17182746.960000001</v>
      </c>
      <c r="AI72" s="2">
        <v>5.72</v>
      </c>
      <c r="AJ72" s="2">
        <v>5.72</v>
      </c>
      <c r="AK72" s="2">
        <v>5.72</v>
      </c>
      <c r="AL72" s="2">
        <v>5.72</v>
      </c>
      <c r="AM72" s="2">
        <v>5.72</v>
      </c>
      <c r="AN72" s="2">
        <v>5.72</v>
      </c>
      <c r="AO72" s="33"/>
      <c r="AP72" s="33"/>
      <c r="AQ72" s="33"/>
      <c r="AR72" s="33"/>
      <c r="AS72" s="33"/>
      <c r="AT72" s="33"/>
      <c r="AU72" s="33">
        <v>703479.74</v>
      </c>
      <c r="AV72" s="33">
        <v>652463.39</v>
      </c>
      <c r="AW72" s="33">
        <v>1214527.95</v>
      </c>
      <c r="AX72" s="33">
        <v>668504.01</v>
      </c>
      <c r="AY72" s="33">
        <v>924102.45</v>
      </c>
      <c r="AZ72" s="33">
        <v>982853.13</v>
      </c>
      <c r="BA72" s="31">
        <f t="shared" ref="BA72:BA115" si="231">ROUND(Q72*BA$3,2)</f>
        <v>0</v>
      </c>
      <c r="BB72" s="31">
        <f t="shared" ref="BB72:BB115" si="232">ROUND(R72*BB$3,2)</f>
        <v>0</v>
      </c>
      <c r="BC72" s="31">
        <f t="shared" ref="BC72:BC115" si="233">ROUND(S72*BC$3,2)</f>
        <v>0</v>
      </c>
      <c r="BD72" s="31">
        <f t="shared" ref="BD72:BD115" si="234">ROUND(T72*BD$3,2)</f>
        <v>0</v>
      </c>
      <c r="BE72" s="31">
        <f t="shared" ref="BE72:BE115" si="235">ROUND(U72*BE$3,2)</f>
        <v>0</v>
      </c>
      <c r="BF72" s="31">
        <f t="shared" ref="BF72:BF115" si="236">ROUND(V72*BF$3,2)</f>
        <v>0</v>
      </c>
      <c r="BG72" s="31">
        <f t="shared" ref="BG72:BG115" si="237">ROUND(W72*BG$3,2)</f>
        <v>0</v>
      </c>
      <c r="BH72" s="31">
        <f t="shared" ref="BH72:BH115" si="238">ROUND(X72*BH$3,2)</f>
        <v>0</v>
      </c>
      <c r="BI72" s="31">
        <f t="shared" ref="BI72:BI115" si="239">ROUND(Y72*BI$3,2)</f>
        <v>0</v>
      </c>
      <c r="BJ72" s="31">
        <f t="shared" ref="BJ72:BJ115" si="240">ROUND(Z72*BJ$3,2)</f>
        <v>-14024.56</v>
      </c>
      <c r="BK72" s="31">
        <f t="shared" ref="BK72:BK115" si="241">ROUND(AA72*BK$3,2)</f>
        <v>-19386.759999999998</v>
      </c>
      <c r="BL72" s="31">
        <f t="shared" ref="BL72:BL115" si="242">ROUND(AB72*BL$3,2)</f>
        <v>-20619.3</v>
      </c>
      <c r="BM72" s="6">
        <v>6.4500000000000002E-2</v>
      </c>
      <c r="BN72" s="6">
        <v>6.4500000000000002E-2</v>
      </c>
      <c r="BO72" s="6">
        <v>6.4500000000000002E-2</v>
      </c>
      <c r="BP72" s="6">
        <v>6.4500000000000002E-2</v>
      </c>
      <c r="BQ72" s="6">
        <v>6.4500000000000002E-2</v>
      </c>
      <c r="BR72" s="6">
        <v>6.4500000000000002E-2</v>
      </c>
      <c r="BS72" s="6">
        <v>6.4500000000000002E-2</v>
      </c>
      <c r="BT72" s="6">
        <v>6.4500000000000002E-2</v>
      </c>
      <c r="BU72" s="6">
        <v>6.4500000000000002E-2</v>
      </c>
      <c r="BV72" s="6">
        <v>6.4500000000000002E-2</v>
      </c>
      <c r="BW72" s="6">
        <v>6.4500000000000002E-2</v>
      </c>
      <c r="BX72" s="6">
        <v>6.4500000000000002E-2</v>
      </c>
      <c r="BY72" s="31">
        <v>0</v>
      </c>
      <c r="BZ72" s="31">
        <v>0</v>
      </c>
      <c r="CA72" s="31">
        <v>0</v>
      </c>
      <c r="CB72" s="31">
        <v>0</v>
      </c>
      <c r="CC72" s="31">
        <v>0</v>
      </c>
      <c r="CD72" s="31">
        <v>0</v>
      </c>
      <c r="CE72" s="31">
        <v>793259.5</v>
      </c>
      <c r="CF72" s="31">
        <v>735732.32</v>
      </c>
      <c r="CG72" s="31">
        <v>1369528.89</v>
      </c>
      <c r="CH72" s="31">
        <v>753820.08</v>
      </c>
      <c r="CI72" s="31">
        <v>1042038.6</v>
      </c>
      <c r="CJ72" s="31">
        <v>1108287.18</v>
      </c>
      <c r="CK72" s="32">
        <f t="shared" ref="CK72:CK103" si="243">ROUND(Q72*$CV$3,2)</f>
        <v>0</v>
      </c>
      <c r="CL72" s="32">
        <f t="shared" ref="CL72:CL103" si="244">ROUND(R72*$CV$3,2)</f>
        <v>0</v>
      </c>
      <c r="CM72" s="32">
        <f t="shared" ref="CM72:CM103" si="245">ROUND(S72*$CV$3,2)</f>
        <v>0</v>
      </c>
      <c r="CN72" s="32">
        <f t="shared" ref="CN72:CN103" si="246">ROUND(T72*$CV$3,2)</f>
        <v>0</v>
      </c>
      <c r="CO72" s="32">
        <f t="shared" ref="CO72:CO103" si="247">ROUND(U72*$CV$3,2)</f>
        <v>0</v>
      </c>
      <c r="CP72" s="32">
        <f t="shared" ref="CP72:CP103" si="248">ROUND(V72*$CV$3,2)</f>
        <v>0</v>
      </c>
      <c r="CQ72" s="32">
        <f t="shared" ref="CQ72:CQ103" si="249">ROUND(W72*$CV$3,2)</f>
        <v>29516.63</v>
      </c>
      <c r="CR72" s="32">
        <f t="shared" ref="CR72:CR103" si="250">ROUND(X72*$CV$3,2)</f>
        <v>27376.09</v>
      </c>
      <c r="CS72" s="32">
        <f t="shared" ref="CS72:CS103" si="251">ROUND(Y72*$CV$3,2)</f>
        <v>50959.21</v>
      </c>
      <c r="CT72" s="32">
        <f t="shared" ref="CT72:CT103" si="252">ROUND(Z72*$CV$3,2)</f>
        <v>28049.119999999999</v>
      </c>
      <c r="CU72" s="32">
        <f t="shared" ref="CU72:CU103" si="253">ROUND(AA72*$CV$3,2)</f>
        <v>38773.53</v>
      </c>
      <c r="CV72" s="32">
        <f t="shared" ref="CV72:CV103" si="254">ROUND(AB72*$CV$3,2)</f>
        <v>41238.589999999997</v>
      </c>
      <c r="CW72" s="31">
        <f t="shared" ref="CW72:CW115" si="255">BY72+CK72-AO72-BA72</f>
        <v>0</v>
      </c>
      <c r="CX72" s="31">
        <f t="shared" ref="CX72:CX115" si="256">BZ72+CL72-AP72-BB72</f>
        <v>0</v>
      </c>
      <c r="CY72" s="31">
        <f t="shared" ref="CY72:CY115" si="257">CA72+CM72-AQ72-BC72</f>
        <v>0</v>
      </c>
      <c r="CZ72" s="31">
        <f t="shared" ref="CZ72:CZ115" si="258">CB72+CN72-AR72-BD72</f>
        <v>0</v>
      </c>
      <c r="DA72" s="31">
        <f t="shared" ref="DA72:DA115" si="259">CC72+CO72-AS72-BE72</f>
        <v>0</v>
      </c>
      <c r="DB72" s="31">
        <f t="shared" ref="DB72:DB115" si="260">CD72+CP72-AT72-BF72</f>
        <v>0</v>
      </c>
      <c r="DC72" s="31">
        <f t="shared" ref="DC72:DC115" si="261">CE72+CQ72-AU72-BG72</f>
        <v>119296.39000000001</v>
      </c>
      <c r="DD72" s="31">
        <f t="shared" ref="DD72:DD115" si="262">CF72+CR72-AV72-BH72</f>
        <v>110645.0199999999</v>
      </c>
      <c r="DE72" s="31">
        <f t="shared" ref="DE72:DE115" si="263">CG72+CS72-AW72-BI72</f>
        <v>205960.14999999991</v>
      </c>
      <c r="DF72" s="31">
        <f t="shared" ref="DF72:DF115" si="264">CH72+CT72-AX72-BJ72</f>
        <v>127389.74999999994</v>
      </c>
      <c r="DG72" s="31">
        <f t="shared" ref="DG72:DG115" si="265">CI72+CU72-AY72-BK72</f>
        <v>176096.43999999994</v>
      </c>
      <c r="DH72" s="31">
        <f t="shared" ref="DH72:DH115" si="266">CJ72+CV72-AZ72-BL72</f>
        <v>187291.94</v>
      </c>
      <c r="DI72" s="32">
        <f t="shared" si="195"/>
        <v>0</v>
      </c>
      <c r="DJ72" s="32">
        <f t="shared" si="196"/>
        <v>0</v>
      </c>
      <c r="DK72" s="32">
        <f t="shared" si="197"/>
        <v>0</v>
      </c>
      <c r="DL72" s="32">
        <f t="shared" si="198"/>
        <v>0</v>
      </c>
      <c r="DM72" s="32">
        <f t="shared" si="199"/>
        <v>0</v>
      </c>
      <c r="DN72" s="32">
        <f t="shared" si="200"/>
        <v>0</v>
      </c>
      <c r="DO72" s="32">
        <f t="shared" si="201"/>
        <v>5964.82</v>
      </c>
      <c r="DP72" s="32">
        <f t="shared" si="202"/>
        <v>5532.25</v>
      </c>
      <c r="DQ72" s="32">
        <f t="shared" si="203"/>
        <v>10298.01</v>
      </c>
      <c r="DR72" s="32">
        <f t="shared" si="204"/>
        <v>6369.49</v>
      </c>
      <c r="DS72" s="32">
        <f t="shared" si="205"/>
        <v>8804.82</v>
      </c>
      <c r="DT72" s="32">
        <f t="shared" si="206"/>
        <v>9364.6</v>
      </c>
      <c r="DU72" s="31">
        <f t="shared" si="207"/>
        <v>0</v>
      </c>
      <c r="DV72" s="31">
        <f t="shared" si="208"/>
        <v>0</v>
      </c>
      <c r="DW72" s="31">
        <f t="shared" si="209"/>
        <v>0</v>
      </c>
      <c r="DX72" s="31">
        <f t="shared" si="210"/>
        <v>0</v>
      </c>
      <c r="DY72" s="31">
        <f t="shared" si="211"/>
        <v>0</v>
      </c>
      <c r="DZ72" s="31">
        <f t="shared" si="212"/>
        <v>0</v>
      </c>
      <c r="EA72" s="31">
        <f t="shared" si="213"/>
        <v>37080.620000000003</v>
      </c>
      <c r="EB72" s="31">
        <f t="shared" si="214"/>
        <v>34203.589999999997</v>
      </c>
      <c r="EC72" s="31">
        <f t="shared" si="215"/>
        <v>63318.42</v>
      </c>
      <c r="ED72" s="31">
        <f t="shared" si="216"/>
        <v>38954.080000000002</v>
      </c>
      <c r="EE72" s="31">
        <f t="shared" si="217"/>
        <v>53548.81</v>
      </c>
      <c r="EF72" s="31">
        <f t="shared" si="218"/>
        <v>56645.35</v>
      </c>
      <c r="EG72" s="32">
        <f t="shared" si="219"/>
        <v>0</v>
      </c>
      <c r="EH72" s="32">
        <f t="shared" si="220"/>
        <v>0</v>
      </c>
      <c r="EI72" s="32">
        <f t="shared" si="221"/>
        <v>0</v>
      </c>
      <c r="EJ72" s="32">
        <f t="shared" si="222"/>
        <v>0</v>
      </c>
      <c r="EK72" s="32">
        <f t="shared" si="223"/>
        <v>0</v>
      </c>
      <c r="EL72" s="32">
        <f t="shared" si="224"/>
        <v>0</v>
      </c>
      <c r="EM72" s="32">
        <f t="shared" si="225"/>
        <v>162341.83000000002</v>
      </c>
      <c r="EN72" s="32">
        <f t="shared" si="226"/>
        <v>150380.8599999999</v>
      </c>
      <c r="EO72" s="32">
        <f t="shared" si="227"/>
        <v>279576.5799999999</v>
      </c>
      <c r="EP72" s="32">
        <f t="shared" si="228"/>
        <v>172713.31999999995</v>
      </c>
      <c r="EQ72" s="32">
        <f t="shared" si="229"/>
        <v>238450.06999999995</v>
      </c>
      <c r="ER72" s="32">
        <f t="shared" si="230"/>
        <v>253301.89</v>
      </c>
    </row>
    <row r="73" spans="1:148">
      <c r="A73" t="s">
        <v>537</v>
      </c>
      <c r="B73" s="1" t="s">
        <v>43</v>
      </c>
      <c r="C73" t="s">
        <v>43</v>
      </c>
      <c r="D73" t="s">
        <v>503</v>
      </c>
      <c r="E73" s="51">
        <v>5655.6522999999997</v>
      </c>
      <c r="F73" s="51">
        <v>9844.9449999999997</v>
      </c>
      <c r="G73" s="51">
        <v>10087.432699999999</v>
      </c>
      <c r="H73" s="51">
        <v>9782.8904999999995</v>
      </c>
      <c r="I73" s="51">
        <v>9927.0139999999992</v>
      </c>
      <c r="J73" s="51">
        <v>8115.2485999999999</v>
      </c>
      <c r="K73" s="51">
        <v>4152.6277</v>
      </c>
      <c r="L73" s="51">
        <v>5400.8432000000003</v>
      </c>
      <c r="M73" s="51">
        <v>8145.9592000000002</v>
      </c>
      <c r="N73" s="51">
        <v>10241.825000000001</v>
      </c>
      <c r="O73" s="51">
        <v>8916.7579000000005</v>
      </c>
      <c r="P73" s="51">
        <v>9364.4526999999998</v>
      </c>
      <c r="Q73" s="32">
        <v>600035.61</v>
      </c>
      <c r="R73" s="32">
        <v>513690.39</v>
      </c>
      <c r="S73" s="32">
        <v>430638.98</v>
      </c>
      <c r="T73" s="32">
        <v>305513.52</v>
      </c>
      <c r="U73" s="32">
        <v>308850.59000000003</v>
      </c>
      <c r="V73" s="32">
        <v>231329.57</v>
      </c>
      <c r="W73" s="32">
        <v>155136.04</v>
      </c>
      <c r="X73" s="32">
        <v>195021.29</v>
      </c>
      <c r="Y73" s="32">
        <v>527335.56000000006</v>
      </c>
      <c r="Z73" s="32">
        <v>354528.06</v>
      </c>
      <c r="AA73" s="32">
        <v>434598.31</v>
      </c>
      <c r="AB73" s="32">
        <v>464049.59</v>
      </c>
      <c r="AC73" s="2">
        <v>-1.88</v>
      </c>
      <c r="AD73" s="2">
        <v>-1.88</v>
      </c>
      <c r="AE73" s="2">
        <v>-1.88</v>
      </c>
      <c r="AF73" s="2">
        <v>-1.88</v>
      </c>
      <c r="AG73" s="2">
        <v>-1.88</v>
      </c>
      <c r="AH73" s="2">
        <v>-1.88</v>
      </c>
      <c r="AI73" s="2">
        <v>-1.88</v>
      </c>
      <c r="AJ73" s="2">
        <v>-1.88</v>
      </c>
      <c r="AK73" s="2">
        <v>-1.88</v>
      </c>
      <c r="AL73" s="2">
        <v>-1.88</v>
      </c>
      <c r="AM73" s="2">
        <v>-1.88</v>
      </c>
      <c r="AN73" s="2">
        <v>-1.88</v>
      </c>
      <c r="AO73" s="33">
        <v>-11280.67</v>
      </c>
      <c r="AP73" s="33">
        <v>-9657.3799999999992</v>
      </c>
      <c r="AQ73" s="33">
        <v>-8096.01</v>
      </c>
      <c r="AR73" s="33">
        <v>-5743.65</v>
      </c>
      <c r="AS73" s="33">
        <v>-5806.39</v>
      </c>
      <c r="AT73" s="33">
        <v>-4349</v>
      </c>
      <c r="AU73" s="33">
        <v>-2916.56</v>
      </c>
      <c r="AV73" s="33">
        <v>-3666.4</v>
      </c>
      <c r="AW73" s="33">
        <v>-9913.91</v>
      </c>
      <c r="AX73" s="33">
        <v>-6665.13</v>
      </c>
      <c r="AY73" s="33">
        <v>-8170.45</v>
      </c>
      <c r="AZ73" s="33">
        <v>-8724.1299999999992</v>
      </c>
      <c r="BA73" s="31">
        <f t="shared" si="231"/>
        <v>-180.01</v>
      </c>
      <c r="BB73" s="31">
        <f t="shared" si="232"/>
        <v>-154.11000000000001</v>
      </c>
      <c r="BC73" s="31">
        <f t="shared" si="233"/>
        <v>-129.19</v>
      </c>
      <c r="BD73" s="31">
        <f t="shared" si="234"/>
        <v>-122.21</v>
      </c>
      <c r="BE73" s="31">
        <f t="shared" si="235"/>
        <v>-123.54</v>
      </c>
      <c r="BF73" s="31">
        <f t="shared" si="236"/>
        <v>-92.53</v>
      </c>
      <c r="BG73" s="31">
        <f t="shared" si="237"/>
        <v>0</v>
      </c>
      <c r="BH73" s="31">
        <f t="shared" si="238"/>
        <v>0</v>
      </c>
      <c r="BI73" s="31">
        <f t="shared" si="239"/>
        <v>0</v>
      </c>
      <c r="BJ73" s="31">
        <f t="shared" si="240"/>
        <v>-425.43</v>
      </c>
      <c r="BK73" s="31">
        <f t="shared" si="241"/>
        <v>-521.52</v>
      </c>
      <c r="BL73" s="31">
        <f t="shared" si="242"/>
        <v>-556.86</v>
      </c>
      <c r="BM73" s="6">
        <v>-0.107</v>
      </c>
      <c r="BN73" s="6">
        <v>-0.107</v>
      </c>
      <c r="BO73" s="6">
        <v>-0.107</v>
      </c>
      <c r="BP73" s="6">
        <v>-0.107</v>
      </c>
      <c r="BQ73" s="6">
        <v>-0.107</v>
      </c>
      <c r="BR73" s="6">
        <v>-0.107</v>
      </c>
      <c r="BS73" s="6">
        <v>-0.107</v>
      </c>
      <c r="BT73" s="6">
        <v>-0.107</v>
      </c>
      <c r="BU73" s="6">
        <v>-0.107</v>
      </c>
      <c r="BV73" s="6">
        <v>-0.107</v>
      </c>
      <c r="BW73" s="6">
        <v>-0.107</v>
      </c>
      <c r="BX73" s="6">
        <v>-0.107</v>
      </c>
      <c r="BY73" s="31">
        <v>-64203.81</v>
      </c>
      <c r="BZ73" s="31">
        <v>-54964.87</v>
      </c>
      <c r="CA73" s="31">
        <v>-46078.37</v>
      </c>
      <c r="CB73" s="31">
        <v>-32689.95</v>
      </c>
      <c r="CC73" s="31">
        <v>-33047.01</v>
      </c>
      <c r="CD73" s="31">
        <v>-24752.26</v>
      </c>
      <c r="CE73" s="31">
        <v>-16599.560000000001</v>
      </c>
      <c r="CF73" s="31">
        <v>-20867.28</v>
      </c>
      <c r="CG73" s="31">
        <v>-56424.9</v>
      </c>
      <c r="CH73" s="31">
        <v>-37934.5</v>
      </c>
      <c r="CI73" s="31">
        <v>-46502.02</v>
      </c>
      <c r="CJ73" s="31">
        <v>-49653.31</v>
      </c>
      <c r="CK73" s="32">
        <f t="shared" si="243"/>
        <v>1440.09</v>
      </c>
      <c r="CL73" s="32">
        <f t="shared" si="244"/>
        <v>1232.8599999999999</v>
      </c>
      <c r="CM73" s="32">
        <f t="shared" si="245"/>
        <v>1033.53</v>
      </c>
      <c r="CN73" s="32">
        <f t="shared" si="246"/>
        <v>733.23</v>
      </c>
      <c r="CO73" s="32">
        <f t="shared" si="247"/>
        <v>741.24</v>
      </c>
      <c r="CP73" s="32">
        <f t="shared" si="248"/>
        <v>555.19000000000005</v>
      </c>
      <c r="CQ73" s="32">
        <f t="shared" si="249"/>
        <v>372.33</v>
      </c>
      <c r="CR73" s="32">
        <f t="shared" si="250"/>
        <v>468.05</v>
      </c>
      <c r="CS73" s="32">
        <f t="shared" si="251"/>
        <v>1265.6099999999999</v>
      </c>
      <c r="CT73" s="32">
        <f t="shared" si="252"/>
        <v>850.87</v>
      </c>
      <c r="CU73" s="32">
        <f t="shared" si="253"/>
        <v>1043.04</v>
      </c>
      <c r="CV73" s="32">
        <f t="shared" si="254"/>
        <v>1113.72</v>
      </c>
      <c r="CW73" s="31">
        <f t="shared" si="255"/>
        <v>-51303.040000000001</v>
      </c>
      <c r="CX73" s="31">
        <f t="shared" si="256"/>
        <v>-43920.520000000004</v>
      </c>
      <c r="CY73" s="31">
        <f t="shared" si="257"/>
        <v>-36819.64</v>
      </c>
      <c r="CZ73" s="31">
        <f t="shared" si="258"/>
        <v>-26090.86</v>
      </c>
      <c r="DA73" s="31">
        <f t="shared" si="259"/>
        <v>-26375.84</v>
      </c>
      <c r="DB73" s="31">
        <f t="shared" si="260"/>
        <v>-19755.54</v>
      </c>
      <c r="DC73" s="31">
        <f t="shared" si="261"/>
        <v>-13310.670000000002</v>
      </c>
      <c r="DD73" s="31">
        <f t="shared" si="262"/>
        <v>-16732.829999999998</v>
      </c>
      <c r="DE73" s="31">
        <f t="shared" si="263"/>
        <v>-45245.380000000005</v>
      </c>
      <c r="DF73" s="31">
        <f t="shared" si="264"/>
        <v>-29993.069999999996</v>
      </c>
      <c r="DG73" s="31">
        <f t="shared" si="265"/>
        <v>-36767.01</v>
      </c>
      <c r="DH73" s="31">
        <f t="shared" si="266"/>
        <v>-39258.6</v>
      </c>
      <c r="DI73" s="32">
        <f t="shared" si="195"/>
        <v>-2565.15</v>
      </c>
      <c r="DJ73" s="32">
        <f t="shared" si="196"/>
        <v>-2196.0300000000002</v>
      </c>
      <c r="DK73" s="32">
        <f t="shared" si="197"/>
        <v>-1840.98</v>
      </c>
      <c r="DL73" s="32">
        <f t="shared" si="198"/>
        <v>-1304.54</v>
      </c>
      <c r="DM73" s="32">
        <f t="shared" si="199"/>
        <v>-1318.79</v>
      </c>
      <c r="DN73" s="32">
        <f t="shared" si="200"/>
        <v>-987.78</v>
      </c>
      <c r="DO73" s="32">
        <f t="shared" si="201"/>
        <v>-665.53</v>
      </c>
      <c r="DP73" s="32">
        <f t="shared" si="202"/>
        <v>-836.64</v>
      </c>
      <c r="DQ73" s="32">
        <f t="shared" si="203"/>
        <v>-2262.27</v>
      </c>
      <c r="DR73" s="32">
        <f t="shared" si="204"/>
        <v>-1499.65</v>
      </c>
      <c r="DS73" s="32">
        <f t="shared" si="205"/>
        <v>-1838.35</v>
      </c>
      <c r="DT73" s="32">
        <f t="shared" si="206"/>
        <v>-1962.93</v>
      </c>
      <c r="DU73" s="31">
        <f t="shared" si="207"/>
        <v>-16528.310000000001</v>
      </c>
      <c r="DV73" s="31">
        <f t="shared" si="208"/>
        <v>-14047.3</v>
      </c>
      <c r="DW73" s="31">
        <f t="shared" si="209"/>
        <v>-11698.52</v>
      </c>
      <c r="DX73" s="31">
        <f t="shared" si="210"/>
        <v>-8239.86</v>
      </c>
      <c r="DY73" s="31">
        <f t="shared" si="211"/>
        <v>-8286.5</v>
      </c>
      <c r="DZ73" s="31">
        <f t="shared" si="212"/>
        <v>-6173.04</v>
      </c>
      <c r="EA73" s="31">
        <f t="shared" si="213"/>
        <v>-4137.33</v>
      </c>
      <c r="EB73" s="31">
        <f t="shared" si="214"/>
        <v>-5172.6000000000004</v>
      </c>
      <c r="EC73" s="31">
        <f t="shared" si="215"/>
        <v>-13909.81</v>
      </c>
      <c r="ED73" s="31">
        <f t="shared" si="216"/>
        <v>-9171.48</v>
      </c>
      <c r="EE73" s="31">
        <f t="shared" si="217"/>
        <v>-11180.41</v>
      </c>
      <c r="EF73" s="31">
        <f t="shared" si="218"/>
        <v>-11873.53</v>
      </c>
      <c r="EG73" s="32">
        <f t="shared" si="219"/>
        <v>-70396.5</v>
      </c>
      <c r="EH73" s="32">
        <f t="shared" si="220"/>
        <v>-60163.850000000006</v>
      </c>
      <c r="EI73" s="32">
        <f t="shared" si="221"/>
        <v>-50359.14</v>
      </c>
      <c r="EJ73" s="32">
        <f t="shared" si="222"/>
        <v>-35635.26</v>
      </c>
      <c r="EK73" s="32">
        <f t="shared" si="223"/>
        <v>-35981.130000000005</v>
      </c>
      <c r="EL73" s="32">
        <f t="shared" si="224"/>
        <v>-26916.36</v>
      </c>
      <c r="EM73" s="32">
        <f t="shared" si="225"/>
        <v>-18113.530000000002</v>
      </c>
      <c r="EN73" s="32">
        <f t="shared" si="226"/>
        <v>-22742.07</v>
      </c>
      <c r="EO73" s="32">
        <f t="shared" si="227"/>
        <v>-61417.46</v>
      </c>
      <c r="EP73" s="32">
        <f t="shared" si="228"/>
        <v>-40664.199999999997</v>
      </c>
      <c r="EQ73" s="32">
        <f t="shared" si="229"/>
        <v>-49785.770000000004</v>
      </c>
      <c r="ER73" s="32">
        <f t="shared" si="230"/>
        <v>-53095.06</v>
      </c>
    </row>
    <row r="74" spans="1:148">
      <c r="A74" t="s">
        <v>462</v>
      </c>
      <c r="B74" s="1" t="s">
        <v>119</v>
      </c>
      <c r="C74" t="s">
        <v>119</v>
      </c>
      <c r="D74" t="s">
        <v>235</v>
      </c>
      <c r="E74" s="51">
        <v>30427.069100000001</v>
      </c>
      <c r="F74" s="51">
        <v>17069.316599999998</v>
      </c>
      <c r="G74" s="51">
        <v>23565.881600000001</v>
      </c>
      <c r="H74" s="51">
        <v>20018.044999999998</v>
      </c>
      <c r="I74" s="51">
        <v>18979.323700000001</v>
      </c>
      <c r="J74" s="51">
        <v>12809.3374</v>
      </c>
      <c r="K74" s="51">
        <v>9275.7831000000006</v>
      </c>
      <c r="L74" s="51">
        <v>10795.3393</v>
      </c>
      <c r="M74" s="51">
        <v>15853.443600000001</v>
      </c>
      <c r="N74" s="51">
        <v>18612.210599999999</v>
      </c>
      <c r="O74" s="51">
        <v>36237.563499999997</v>
      </c>
      <c r="P74" s="51">
        <v>19263.136399999999</v>
      </c>
      <c r="Q74" s="32">
        <v>2005218.92</v>
      </c>
      <c r="R74" s="32">
        <v>719382.76</v>
      </c>
      <c r="S74" s="32">
        <v>878186.08</v>
      </c>
      <c r="T74" s="32">
        <v>524380.47</v>
      </c>
      <c r="U74" s="32">
        <v>638690.93000000005</v>
      </c>
      <c r="V74" s="32">
        <v>343567.75</v>
      </c>
      <c r="W74" s="32">
        <v>302909.11</v>
      </c>
      <c r="X74" s="32">
        <v>343486.1</v>
      </c>
      <c r="Y74" s="32">
        <v>1021402.04</v>
      </c>
      <c r="Z74" s="32">
        <v>554235.94999999995</v>
      </c>
      <c r="AA74" s="32">
        <v>1800354.48</v>
      </c>
      <c r="AB74" s="32">
        <v>749156.69</v>
      </c>
      <c r="AC74" s="2">
        <v>1.46</v>
      </c>
      <c r="AD74" s="2">
        <v>1.46</v>
      </c>
      <c r="AE74" s="2">
        <v>1.46</v>
      </c>
      <c r="AF74" s="2">
        <v>1.46</v>
      </c>
      <c r="AG74" s="2">
        <v>1.46</v>
      </c>
      <c r="AH74" s="2">
        <v>1.46</v>
      </c>
      <c r="AI74" s="2">
        <v>1.46</v>
      </c>
      <c r="AJ74" s="2">
        <v>1.46</v>
      </c>
      <c r="AK74" s="2">
        <v>1.72</v>
      </c>
      <c r="AL74" s="2">
        <v>1.72</v>
      </c>
      <c r="AM74" s="2">
        <v>1.72</v>
      </c>
      <c r="AN74" s="2">
        <v>1.72</v>
      </c>
      <c r="AO74" s="33">
        <v>29276.2</v>
      </c>
      <c r="AP74" s="33">
        <v>10502.99</v>
      </c>
      <c r="AQ74" s="33">
        <v>12821.52</v>
      </c>
      <c r="AR74" s="33">
        <v>7655.95</v>
      </c>
      <c r="AS74" s="33">
        <v>9324.89</v>
      </c>
      <c r="AT74" s="33">
        <v>5016.09</v>
      </c>
      <c r="AU74" s="33">
        <v>4422.47</v>
      </c>
      <c r="AV74" s="33">
        <v>5014.8999999999996</v>
      </c>
      <c r="AW74" s="33">
        <v>17568.12</v>
      </c>
      <c r="AX74" s="33">
        <v>9532.86</v>
      </c>
      <c r="AY74" s="33">
        <v>30966.1</v>
      </c>
      <c r="AZ74" s="33">
        <v>12885.49</v>
      </c>
      <c r="BA74" s="31">
        <f t="shared" si="231"/>
        <v>-601.57000000000005</v>
      </c>
      <c r="BB74" s="31">
        <f t="shared" si="232"/>
        <v>-215.81</v>
      </c>
      <c r="BC74" s="31">
        <f t="shared" si="233"/>
        <v>-263.45999999999998</v>
      </c>
      <c r="BD74" s="31">
        <f t="shared" si="234"/>
        <v>-209.75</v>
      </c>
      <c r="BE74" s="31">
        <f t="shared" si="235"/>
        <v>-255.48</v>
      </c>
      <c r="BF74" s="31">
        <f t="shared" si="236"/>
        <v>-137.43</v>
      </c>
      <c r="BG74" s="31">
        <f t="shared" si="237"/>
        <v>0</v>
      </c>
      <c r="BH74" s="31">
        <f t="shared" si="238"/>
        <v>0</v>
      </c>
      <c r="BI74" s="31">
        <f t="shared" si="239"/>
        <v>0</v>
      </c>
      <c r="BJ74" s="31">
        <f t="shared" si="240"/>
        <v>-665.08</v>
      </c>
      <c r="BK74" s="31">
        <f t="shared" si="241"/>
        <v>-2160.4299999999998</v>
      </c>
      <c r="BL74" s="31">
        <f t="shared" si="242"/>
        <v>-898.99</v>
      </c>
      <c r="BM74" s="6">
        <v>2.2100000000000002E-2</v>
      </c>
      <c r="BN74" s="6">
        <v>2.2100000000000002E-2</v>
      </c>
      <c r="BO74" s="6">
        <v>2.2100000000000002E-2</v>
      </c>
      <c r="BP74" s="6">
        <v>2.2100000000000002E-2</v>
      </c>
      <c r="BQ74" s="6">
        <v>2.2100000000000002E-2</v>
      </c>
      <c r="BR74" s="6">
        <v>2.2100000000000002E-2</v>
      </c>
      <c r="BS74" s="6">
        <v>2.2100000000000002E-2</v>
      </c>
      <c r="BT74" s="6">
        <v>2.2100000000000002E-2</v>
      </c>
      <c r="BU74" s="6">
        <v>2.2100000000000002E-2</v>
      </c>
      <c r="BV74" s="6">
        <v>2.2100000000000002E-2</v>
      </c>
      <c r="BW74" s="6">
        <v>2.2100000000000002E-2</v>
      </c>
      <c r="BX74" s="6">
        <v>2.2100000000000002E-2</v>
      </c>
      <c r="BY74" s="31">
        <v>44315.34</v>
      </c>
      <c r="BZ74" s="31">
        <v>15898.36</v>
      </c>
      <c r="CA74" s="31">
        <v>19407.91</v>
      </c>
      <c r="CB74" s="31">
        <v>11588.81</v>
      </c>
      <c r="CC74" s="31">
        <v>14115.07</v>
      </c>
      <c r="CD74" s="31">
        <v>7592.85</v>
      </c>
      <c r="CE74" s="31">
        <v>6694.29</v>
      </c>
      <c r="CF74" s="31">
        <v>7591.04</v>
      </c>
      <c r="CG74" s="31">
        <v>22572.99</v>
      </c>
      <c r="CH74" s="31">
        <v>12248.61</v>
      </c>
      <c r="CI74" s="31">
        <v>39787.83</v>
      </c>
      <c r="CJ74" s="31">
        <v>16556.36</v>
      </c>
      <c r="CK74" s="32">
        <f t="shared" si="243"/>
        <v>4812.53</v>
      </c>
      <c r="CL74" s="32">
        <f t="shared" si="244"/>
        <v>1726.52</v>
      </c>
      <c r="CM74" s="32">
        <f t="shared" si="245"/>
        <v>2107.65</v>
      </c>
      <c r="CN74" s="32">
        <f t="shared" si="246"/>
        <v>1258.51</v>
      </c>
      <c r="CO74" s="32">
        <f t="shared" si="247"/>
        <v>1532.86</v>
      </c>
      <c r="CP74" s="32">
        <f t="shared" si="248"/>
        <v>824.56</v>
      </c>
      <c r="CQ74" s="32">
        <f t="shared" si="249"/>
        <v>726.98</v>
      </c>
      <c r="CR74" s="32">
        <f t="shared" si="250"/>
        <v>824.37</v>
      </c>
      <c r="CS74" s="32">
        <f t="shared" si="251"/>
        <v>2451.36</v>
      </c>
      <c r="CT74" s="32">
        <f t="shared" si="252"/>
        <v>1330.17</v>
      </c>
      <c r="CU74" s="32">
        <f t="shared" si="253"/>
        <v>4320.8500000000004</v>
      </c>
      <c r="CV74" s="32">
        <f t="shared" si="254"/>
        <v>1797.98</v>
      </c>
      <c r="CW74" s="31">
        <f t="shared" si="255"/>
        <v>20453.239999999994</v>
      </c>
      <c r="CX74" s="31">
        <f t="shared" si="256"/>
        <v>7337.7000000000016</v>
      </c>
      <c r="CY74" s="31">
        <f t="shared" si="257"/>
        <v>8957.5</v>
      </c>
      <c r="CZ74" s="31">
        <f t="shared" si="258"/>
        <v>5401.12</v>
      </c>
      <c r="DA74" s="31">
        <f t="shared" si="259"/>
        <v>6578.52</v>
      </c>
      <c r="DB74" s="31">
        <f t="shared" si="260"/>
        <v>3538.7499999999995</v>
      </c>
      <c r="DC74" s="31">
        <f t="shared" si="261"/>
        <v>2998.8</v>
      </c>
      <c r="DD74" s="31">
        <f t="shared" si="262"/>
        <v>3400.51</v>
      </c>
      <c r="DE74" s="31">
        <f t="shared" si="263"/>
        <v>7456.2300000000032</v>
      </c>
      <c r="DF74" s="31">
        <f t="shared" si="264"/>
        <v>4711</v>
      </c>
      <c r="DG74" s="31">
        <f t="shared" si="265"/>
        <v>15303.010000000002</v>
      </c>
      <c r="DH74" s="31">
        <f t="shared" si="266"/>
        <v>6367.84</v>
      </c>
      <c r="DI74" s="32">
        <f t="shared" si="195"/>
        <v>1022.66</v>
      </c>
      <c r="DJ74" s="32">
        <f t="shared" si="196"/>
        <v>366.89</v>
      </c>
      <c r="DK74" s="32">
        <f t="shared" si="197"/>
        <v>447.88</v>
      </c>
      <c r="DL74" s="32">
        <f t="shared" si="198"/>
        <v>270.06</v>
      </c>
      <c r="DM74" s="32">
        <f t="shared" si="199"/>
        <v>328.93</v>
      </c>
      <c r="DN74" s="32">
        <f t="shared" si="200"/>
        <v>176.94</v>
      </c>
      <c r="DO74" s="32">
        <f t="shared" si="201"/>
        <v>149.94</v>
      </c>
      <c r="DP74" s="32">
        <f t="shared" si="202"/>
        <v>170.03</v>
      </c>
      <c r="DQ74" s="32">
        <f t="shared" si="203"/>
        <v>372.81</v>
      </c>
      <c r="DR74" s="32">
        <f t="shared" si="204"/>
        <v>235.55</v>
      </c>
      <c r="DS74" s="32">
        <f t="shared" si="205"/>
        <v>765.15</v>
      </c>
      <c r="DT74" s="32">
        <f t="shared" si="206"/>
        <v>318.39</v>
      </c>
      <c r="DU74" s="31">
        <f t="shared" si="207"/>
        <v>6589.42</v>
      </c>
      <c r="DV74" s="31">
        <f t="shared" si="208"/>
        <v>2346.85</v>
      </c>
      <c r="DW74" s="31">
        <f t="shared" si="209"/>
        <v>2846.02</v>
      </c>
      <c r="DX74" s="31">
        <f t="shared" si="210"/>
        <v>1705.75</v>
      </c>
      <c r="DY74" s="31">
        <f t="shared" si="211"/>
        <v>2066.77</v>
      </c>
      <c r="DZ74" s="31">
        <f t="shared" si="212"/>
        <v>1105.76</v>
      </c>
      <c r="EA74" s="31">
        <f t="shared" si="213"/>
        <v>932.11</v>
      </c>
      <c r="EB74" s="31">
        <f t="shared" si="214"/>
        <v>1051.2</v>
      </c>
      <c r="EC74" s="31">
        <f t="shared" si="215"/>
        <v>2292.27</v>
      </c>
      <c r="ED74" s="31">
        <f t="shared" si="216"/>
        <v>1440.56</v>
      </c>
      <c r="EE74" s="31">
        <f t="shared" si="217"/>
        <v>4653.46</v>
      </c>
      <c r="EF74" s="31">
        <f t="shared" si="218"/>
        <v>1925.92</v>
      </c>
      <c r="EG74" s="32">
        <f t="shared" si="219"/>
        <v>28065.319999999992</v>
      </c>
      <c r="EH74" s="32">
        <f t="shared" si="220"/>
        <v>10051.440000000002</v>
      </c>
      <c r="EI74" s="32">
        <f t="shared" si="221"/>
        <v>12251.4</v>
      </c>
      <c r="EJ74" s="32">
        <f t="shared" si="222"/>
        <v>7376.93</v>
      </c>
      <c r="EK74" s="32">
        <f t="shared" si="223"/>
        <v>8974.2200000000012</v>
      </c>
      <c r="EL74" s="32">
        <f t="shared" si="224"/>
        <v>4821.45</v>
      </c>
      <c r="EM74" s="32">
        <f t="shared" si="225"/>
        <v>4080.8500000000004</v>
      </c>
      <c r="EN74" s="32">
        <f t="shared" si="226"/>
        <v>4621.7400000000007</v>
      </c>
      <c r="EO74" s="32">
        <f t="shared" si="227"/>
        <v>10121.310000000003</v>
      </c>
      <c r="EP74" s="32">
        <f t="shared" si="228"/>
        <v>6387.1100000000006</v>
      </c>
      <c r="EQ74" s="32">
        <f t="shared" si="229"/>
        <v>20721.620000000003</v>
      </c>
      <c r="ER74" s="32">
        <f t="shared" si="230"/>
        <v>8612.1500000000015</v>
      </c>
    </row>
    <row r="75" spans="1:148">
      <c r="A75" t="s">
        <v>452</v>
      </c>
      <c r="B75" s="1" t="s">
        <v>92</v>
      </c>
      <c r="C75" t="s">
        <v>92</v>
      </c>
      <c r="D75" t="s">
        <v>236</v>
      </c>
      <c r="E75" s="51">
        <v>90227.869399999996</v>
      </c>
      <c r="F75" s="51">
        <v>69104.546400000007</v>
      </c>
      <c r="G75" s="51">
        <v>67956.812099999996</v>
      </c>
      <c r="H75" s="51">
        <v>60345.972300000001</v>
      </c>
      <c r="I75" s="51">
        <v>24913.787700000001</v>
      </c>
      <c r="J75" s="51">
        <v>95349.342099999994</v>
      </c>
      <c r="K75" s="51">
        <v>81587.210500000001</v>
      </c>
      <c r="L75" s="51">
        <v>98719.924299999999</v>
      </c>
      <c r="M75" s="51">
        <v>85041.596799999999</v>
      </c>
      <c r="N75" s="51">
        <v>82403.352299999999</v>
      </c>
      <c r="O75" s="51">
        <v>90137.933376000001</v>
      </c>
      <c r="P75" s="51">
        <v>90162.707874999993</v>
      </c>
      <c r="Q75" s="32">
        <v>8810669.0199999996</v>
      </c>
      <c r="R75" s="32">
        <v>3681624.74</v>
      </c>
      <c r="S75" s="32">
        <v>3078689.04</v>
      </c>
      <c r="T75" s="32">
        <v>2027593.98</v>
      </c>
      <c r="U75" s="32">
        <v>674290.19</v>
      </c>
      <c r="V75" s="32">
        <v>3202599.21</v>
      </c>
      <c r="W75" s="32">
        <v>3370852.35</v>
      </c>
      <c r="X75" s="32">
        <v>3445272.5</v>
      </c>
      <c r="Y75" s="32">
        <v>6991895.8600000003</v>
      </c>
      <c r="Z75" s="32">
        <v>2980830.47</v>
      </c>
      <c r="AA75" s="32">
        <v>4718811.51</v>
      </c>
      <c r="AB75" s="32">
        <v>5021359.13</v>
      </c>
      <c r="AC75" s="2">
        <v>2.34</v>
      </c>
      <c r="AD75" s="2">
        <v>2.34</v>
      </c>
      <c r="AE75" s="2">
        <v>2.34</v>
      </c>
      <c r="AF75" s="2">
        <v>2.34</v>
      </c>
      <c r="AG75" s="2">
        <v>2.34</v>
      </c>
      <c r="AH75" s="2">
        <v>2.34</v>
      </c>
      <c r="AI75" s="2">
        <v>2.34</v>
      </c>
      <c r="AJ75" s="2">
        <v>2.34</v>
      </c>
      <c r="AK75" s="2">
        <v>2.34</v>
      </c>
      <c r="AL75" s="2">
        <v>2.34</v>
      </c>
      <c r="AM75" s="2">
        <v>2.34</v>
      </c>
      <c r="AN75" s="2">
        <v>2.34</v>
      </c>
      <c r="AO75" s="33">
        <v>206169.65</v>
      </c>
      <c r="AP75" s="33">
        <v>86150.02</v>
      </c>
      <c r="AQ75" s="33">
        <v>72041.320000000007</v>
      </c>
      <c r="AR75" s="33">
        <v>47445.7</v>
      </c>
      <c r="AS75" s="33">
        <v>15778.39</v>
      </c>
      <c r="AT75" s="33">
        <v>74940.820000000007</v>
      </c>
      <c r="AU75" s="33">
        <v>78877.95</v>
      </c>
      <c r="AV75" s="33">
        <v>80619.38</v>
      </c>
      <c r="AW75" s="33">
        <v>163610.35999999999</v>
      </c>
      <c r="AX75" s="33">
        <v>69751.429999999993</v>
      </c>
      <c r="AY75" s="33">
        <v>110420.19</v>
      </c>
      <c r="AZ75" s="33">
        <v>117499.8</v>
      </c>
      <c r="BA75" s="31">
        <f t="shared" si="231"/>
        <v>-2643.2</v>
      </c>
      <c r="BB75" s="31">
        <f t="shared" si="232"/>
        <v>-1104.49</v>
      </c>
      <c r="BC75" s="31">
        <f t="shared" si="233"/>
        <v>-923.61</v>
      </c>
      <c r="BD75" s="31">
        <f t="shared" si="234"/>
        <v>-811.04</v>
      </c>
      <c r="BE75" s="31">
        <f t="shared" si="235"/>
        <v>-269.72000000000003</v>
      </c>
      <c r="BF75" s="31">
        <f t="shared" si="236"/>
        <v>-1281.04</v>
      </c>
      <c r="BG75" s="31">
        <f t="shared" si="237"/>
        <v>0</v>
      </c>
      <c r="BH75" s="31">
        <f t="shared" si="238"/>
        <v>0</v>
      </c>
      <c r="BI75" s="31">
        <f t="shared" si="239"/>
        <v>0</v>
      </c>
      <c r="BJ75" s="31">
        <f t="shared" si="240"/>
        <v>-3577</v>
      </c>
      <c r="BK75" s="31">
        <f t="shared" si="241"/>
        <v>-5662.57</v>
      </c>
      <c r="BL75" s="31">
        <f t="shared" si="242"/>
        <v>-6025.63</v>
      </c>
      <c r="BM75" s="6">
        <v>-7.6600000000000001E-2</v>
      </c>
      <c r="BN75" s="6">
        <v>-7.6600000000000001E-2</v>
      </c>
      <c r="BO75" s="6">
        <v>-7.6600000000000001E-2</v>
      </c>
      <c r="BP75" s="6">
        <v>-7.6600000000000001E-2</v>
      </c>
      <c r="BQ75" s="6">
        <v>-7.6600000000000001E-2</v>
      </c>
      <c r="BR75" s="6">
        <v>-7.6600000000000001E-2</v>
      </c>
      <c r="BS75" s="6">
        <v>-7.6600000000000001E-2</v>
      </c>
      <c r="BT75" s="6">
        <v>-7.6600000000000001E-2</v>
      </c>
      <c r="BU75" s="6">
        <v>-7.6600000000000001E-2</v>
      </c>
      <c r="BV75" s="6">
        <v>-7.6600000000000001E-2</v>
      </c>
      <c r="BW75" s="6">
        <v>-7.6600000000000001E-2</v>
      </c>
      <c r="BX75" s="6">
        <v>-7.6600000000000001E-2</v>
      </c>
      <c r="BY75" s="31">
        <v>-674897.25</v>
      </c>
      <c r="BZ75" s="31">
        <v>-282012.46000000002</v>
      </c>
      <c r="CA75" s="31">
        <v>-235827.58</v>
      </c>
      <c r="CB75" s="31">
        <v>-155313.70000000001</v>
      </c>
      <c r="CC75" s="31">
        <v>-51650.63</v>
      </c>
      <c r="CD75" s="31">
        <v>-245319.1</v>
      </c>
      <c r="CE75" s="31">
        <v>-258207.29</v>
      </c>
      <c r="CF75" s="31">
        <v>-263907.87</v>
      </c>
      <c r="CG75" s="31">
        <v>-535579.22</v>
      </c>
      <c r="CH75" s="31">
        <v>-228331.61</v>
      </c>
      <c r="CI75" s="31">
        <v>-361460.96</v>
      </c>
      <c r="CJ75" s="31">
        <v>-384636.11</v>
      </c>
      <c r="CK75" s="32">
        <f t="shared" si="243"/>
        <v>21145.61</v>
      </c>
      <c r="CL75" s="32">
        <f t="shared" si="244"/>
        <v>8835.9</v>
      </c>
      <c r="CM75" s="32">
        <f t="shared" si="245"/>
        <v>7388.85</v>
      </c>
      <c r="CN75" s="32">
        <f t="shared" si="246"/>
        <v>4866.2299999999996</v>
      </c>
      <c r="CO75" s="32">
        <f t="shared" si="247"/>
        <v>1618.3</v>
      </c>
      <c r="CP75" s="32">
        <f t="shared" si="248"/>
        <v>7686.24</v>
      </c>
      <c r="CQ75" s="32">
        <f t="shared" si="249"/>
        <v>8090.05</v>
      </c>
      <c r="CR75" s="32">
        <f t="shared" si="250"/>
        <v>8268.65</v>
      </c>
      <c r="CS75" s="32">
        <f t="shared" si="251"/>
        <v>16780.55</v>
      </c>
      <c r="CT75" s="32">
        <f t="shared" si="252"/>
        <v>7153.99</v>
      </c>
      <c r="CU75" s="32">
        <f t="shared" si="253"/>
        <v>11325.15</v>
      </c>
      <c r="CV75" s="32">
        <f t="shared" si="254"/>
        <v>12051.26</v>
      </c>
      <c r="CW75" s="31">
        <f t="shared" si="255"/>
        <v>-857278.09000000008</v>
      </c>
      <c r="CX75" s="31">
        <f t="shared" si="256"/>
        <v>-358222.09</v>
      </c>
      <c r="CY75" s="31">
        <f t="shared" si="257"/>
        <v>-299556.44</v>
      </c>
      <c r="CZ75" s="31">
        <f t="shared" si="258"/>
        <v>-197082.12999999998</v>
      </c>
      <c r="DA75" s="31">
        <f t="shared" si="259"/>
        <v>-65541</v>
      </c>
      <c r="DB75" s="31">
        <f t="shared" si="260"/>
        <v>-311292.64000000007</v>
      </c>
      <c r="DC75" s="31">
        <f t="shared" si="261"/>
        <v>-328995.19</v>
      </c>
      <c r="DD75" s="31">
        <f t="shared" si="262"/>
        <v>-336258.6</v>
      </c>
      <c r="DE75" s="31">
        <f t="shared" si="263"/>
        <v>-682409.03</v>
      </c>
      <c r="DF75" s="31">
        <f t="shared" si="264"/>
        <v>-287352.05</v>
      </c>
      <c r="DG75" s="31">
        <f t="shared" si="265"/>
        <v>-454893.43</v>
      </c>
      <c r="DH75" s="31">
        <f t="shared" si="266"/>
        <v>-484059.01999999996</v>
      </c>
      <c r="DI75" s="32">
        <f t="shared" si="195"/>
        <v>-42863.9</v>
      </c>
      <c r="DJ75" s="32">
        <f t="shared" si="196"/>
        <v>-17911.099999999999</v>
      </c>
      <c r="DK75" s="32">
        <f t="shared" si="197"/>
        <v>-14977.82</v>
      </c>
      <c r="DL75" s="32">
        <f t="shared" si="198"/>
        <v>-9854.11</v>
      </c>
      <c r="DM75" s="32">
        <f t="shared" si="199"/>
        <v>-3277.05</v>
      </c>
      <c r="DN75" s="32">
        <f t="shared" si="200"/>
        <v>-15564.63</v>
      </c>
      <c r="DO75" s="32">
        <f t="shared" si="201"/>
        <v>-16449.759999999998</v>
      </c>
      <c r="DP75" s="32">
        <f t="shared" si="202"/>
        <v>-16812.93</v>
      </c>
      <c r="DQ75" s="32">
        <f t="shared" si="203"/>
        <v>-34120.449999999997</v>
      </c>
      <c r="DR75" s="32">
        <f t="shared" si="204"/>
        <v>-14367.6</v>
      </c>
      <c r="DS75" s="32">
        <f t="shared" si="205"/>
        <v>-22744.67</v>
      </c>
      <c r="DT75" s="32">
        <f t="shared" si="206"/>
        <v>-24202.95</v>
      </c>
      <c r="DU75" s="31">
        <f t="shared" si="207"/>
        <v>-276189.44</v>
      </c>
      <c r="DV75" s="31">
        <f t="shared" si="208"/>
        <v>-114571.81</v>
      </c>
      <c r="DW75" s="31">
        <f t="shared" si="209"/>
        <v>-95176.56</v>
      </c>
      <c r="DX75" s="31">
        <f t="shared" si="210"/>
        <v>-62241.3</v>
      </c>
      <c r="DY75" s="31">
        <f t="shared" si="211"/>
        <v>-20591.03</v>
      </c>
      <c r="DZ75" s="31">
        <f t="shared" si="212"/>
        <v>-97270.1</v>
      </c>
      <c r="EA75" s="31">
        <f t="shared" si="213"/>
        <v>-102260.82</v>
      </c>
      <c r="EB75" s="31">
        <f t="shared" si="214"/>
        <v>-103947.31</v>
      </c>
      <c r="EC75" s="31">
        <f t="shared" si="215"/>
        <v>-209793.32</v>
      </c>
      <c r="ED75" s="31">
        <f t="shared" si="216"/>
        <v>-87868.41</v>
      </c>
      <c r="EE75" s="31">
        <f t="shared" si="217"/>
        <v>-138327.63</v>
      </c>
      <c r="EF75" s="31">
        <f t="shared" si="218"/>
        <v>-146400.82</v>
      </c>
      <c r="EG75" s="32">
        <f t="shared" si="219"/>
        <v>-1176331.4300000002</v>
      </c>
      <c r="EH75" s="32">
        <f t="shared" si="220"/>
        <v>-490705</v>
      </c>
      <c r="EI75" s="32">
        <f t="shared" si="221"/>
        <v>-409710.82</v>
      </c>
      <c r="EJ75" s="32">
        <f t="shared" si="222"/>
        <v>-269177.53999999998</v>
      </c>
      <c r="EK75" s="32">
        <f t="shared" si="223"/>
        <v>-89409.08</v>
      </c>
      <c r="EL75" s="32">
        <f t="shared" si="224"/>
        <v>-424127.37000000011</v>
      </c>
      <c r="EM75" s="32">
        <f t="shared" si="225"/>
        <v>-447705.77</v>
      </c>
      <c r="EN75" s="32">
        <f t="shared" si="226"/>
        <v>-457018.83999999997</v>
      </c>
      <c r="EO75" s="32">
        <f t="shared" si="227"/>
        <v>-926322.8</v>
      </c>
      <c r="EP75" s="32">
        <f t="shared" si="228"/>
        <v>-389588.05999999994</v>
      </c>
      <c r="EQ75" s="32">
        <f t="shared" si="229"/>
        <v>-615965.73</v>
      </c>
      <c r="ER75" s="32">
        <f t="shared" si="230"/>
        <v>-654662.79</v>
      </c>
    </row>
    <row r="76" spans="1:148">
      <c r="A76" t="s">
        <v>436</v>
      </c>
      <c r="B76" s="1" t="s">
        <v>128</v>
      </c>
      <c r="C76" t="s">
        <v>128</v>
      </c>
      <c r="D76" t="s">
        <v>237</v>
      </c>
      <c r="E76" s="51">
        <v>6727.4939999999997</v>
      </c>
      <c r="F76" s="51">
        <v>5842.0290999999997</v>
      </c>
      <c r="G76" s="51">
        <v>5736.4561000000003</v>
      </c>
      <c r="H76" s="51">
        <v>5016.6818000000003</v>
      </c>
      <c r="I76" s="51">
        <v>5481.5015999999996</v>
      </c>
      <c r="J76" s="51">
        <v>7169.9998999999998</v>
      </c>
      <c r="K76" s="51">
        <v>9041.9464000000007</v>
      </c>
      <c r="L76" s="51">
        <v>9546.9178737999991</v>
      </c>
      <c r="M76" s="51">
        <v>7135.2563173999997</v>
      </c>
      <c r="N76" s="51">
        <v>5375.7598787999996</v>
      </c>
      <c r="O76" s="51">
        <v>5068.8625533000004</v>
      </c>
      <c r="P76" s="51">
        <v>5652.1626405999996</v>
      </c>
      <c r="Q76" s="32">
        <v>669122.53</v>
      </c>
      <c r="R76" s="32">
        <v>318640.55</v>
      </c>
      <c r="S76" s="32">
        <v>252386.28</v>
      </c>
      <c r="T76" s="32">
        <v>164771.16</v>
      </c>
      <c r="U76" s="32">
        <v>173286.45</v>
      </c>
      <c r="V76" s="32">
        <v>238616.21</v>
      </c>
      <c r="W76" s="32">
        <v>378298.54</v>
      </c>
      <c r="X76" s="32">
        <v>333248.2</v>
      </c>
      <c r="Y76" s="32">
        <v>618650.23</v>
      </c>
      <c r="Z76" s="32">
        <v>190024.06</v>
      </c>
      <c r="AA76" s="32">
        <v>268444.21999999997</v>
      </c>
      <c r="AB76" s="32">
        <v>319436.62</v>
      </c>
      <c r="AC76" s="2">
        <v>-1.48</v>
      </c>
      <c r="AD76" s="2">
        <v>-1.48</v>
      </c>
      <c r="AE76" s="2">
        <v>-1.48</v>
      </c>
      <c r="AF76" s="2">
        <v>-1.48</v>
      </c>
      <c r="AG76" s="2">
        <v>-1.48</v>
      </c>
      <c r="AH76" s="2">
        <v>-1.48</v>
      </c>
      <c r="AI76" s="2">
        <v>-1.48</v>
      </c>
      <c r="AJ76" s="2">
        <v>-1.48</v>
      </c>
      <c r="AK76" s="2">
        <v>-1.48</v>
      </c>
      <c r="AL76" s="2">
        <v>-1.48</v>
      </c>
      <c r="AM76" s="2">
        <v>-1.48</v>
      </c>
      <c r="AN76" s="2">
        <v>-1.48</v>
      </c>
      <c r="AO76" s="33">
        <v>-9903.01</v>
      </c>
      <c r="AP76" s="33">
        <v>-4715.88</v>
      </c>
      <c r="AQ76" s="33">
        <v>-3735.32</v>
      </c>
      <c r="AR76" s="33">
        <v>-2438.61</v>
      </c>
      <c r="AS76" s="33">
        <v>-2564.64</v>
      </c>
      <c r="AT76" s="33">
        <v>-3531.52</v>
      </c>
      <c r="AU76" s="33">
        <v>-5598.82</v>
      </c>
      <c r="AV76" s="33">
        <v>-4932.07</v>
      </c>
      <c r="AW76" s="33">
        <v>-9156.02</v>
      </c>
      <c r="AX76" s="33">
        <v>-2812.36</v>
      </c>
      <c r="AY76" s="33">
        <v>-3972.97</v>
      </c>
      <c r="AZ76" s="33">
        <v>-4727.66</v>
      </c>
      <c r="BA76" s="31">
        <f t="shared" si="231"/>
        <v>-200.74</v>
      </c>
      <c r="BB76" s="31">
        <f t="shared" si="232"/>
        <v>-95.59</v>
      </c>
      <c r="BC76" s="31">
        <f t="shared" si="233"/>
        <v>-75.72</v>
      </c>
      <c r="BD76" s="31">
        <f t="shared" si="234"/>
        <v>-65.91</v>
      </c>
      <c r="BE76" s="31">
        <f t="shared" si="235"/>
        <v>-69.31</v>
      </c>
      <c r="BF76" s="31">
        <f t="shared" si="236"/>
        <v>-95.45</v>
      </c>
      <c r="BG76" s="31">
        <f t="shared" si="237"/>
        <v>0</v>
      </c>
      <c r="BH76" s="31">
        <f t="shared" si="238"/>
        <v>0</v>
      </c>
      <c r="BI76" s="31">
        <f t="shared" si="239"/>
        <v>0</v>
      </c>
      <c r="BJ76" s="31">
        <f t="shared" si="240"/>
        <v>-228.03</v>
      </c>
      <c r="BK76" s="31">
        <f t="shared" si="241"/>
        <v>-322.13</v>
      </c>
      <c r="BL76" s="31">
        <f t="shared" si="242"/>
        <v>-383.32</v>
      </c>
      <c r="BM76" s="6">
        <v>-5.2900000000000003E-2</v>
      </c>
      <c r="BN76" s="6">
        <v>-5.2900000000000003E-2</v>
      </c>
      <c r="BO76" s="6">
        <v>-5.2900000000000003E-2</v>
      </c>
      <c r="BP76" s="6">
        <v>-5.2900000000000003E-2</v>
      </c>
      <c r="BQ76" s="6">
        <v>-5.2900000000000003E-2</v>
      </c>
      <c r="BR76" s="6">
        <v>-5.2900000000000003E-2</v>
      </c>
      <c r="BS76" s="6">
        <v>-5.2900000000000003E-2</v>
      </c>
      <c r="BT76" s="6">
        <v>-5.2900000000000003E-2</v>
      </c>
      <c r="BU76" s="6">
        <v>-5.2900000000000003E-2</v>
      </c>
      <c r="BV76" s="6">
        <v>-5.2900000000000003E-2</v>
      </c>
      <c r="BW76" s="6">
        <v>-5.2900000000000003E-2</v>
      </c>
      <c r="BX76" s="6">
        <v>-5.2900000000000003E-2</v>
      </c>
      <c r="BY76" s="31">
        <v>-35396.58</v>
      </c>
      <c r="BZ76" s="31">
        <v>-16856.09</v>
      </c>
      <c r="CA76" s="31">
        <v>-13351.23</v>
      </c>
      <c r="CB76" s="31">
        <v>-8716.39</v>
      </c>
      <c r="CC76" s="31">
        <v>-9166.85</v>
      </c>
      <c r="CD76" s="31">
        <v>-12622.8</v>
      </c>
      <c r="CE76" s="31">
        <v>-20011.990000000002</v>
      </c>
      <c r="CF76" s="31">
        <v>-17628.830000000002</v>
      </c>
      <c r="CG76" s="31">
        <v>-32726.6</v>
      </c>
      <c r="CH76" s="31">
        <v>-10052.27</v>
      </c>
      <c r="CI76" s="31">
        <v>-14200.7</v>
      </c>
      <c r="CJ76" s="31">
        <v>-16898.2</v>
      </c>
      <c r="CK76" s="32">
        <f t="shared" si="243"/>
        <v>1605.89</v>
      </c>
      <c r="CL76" s="32">
        <f t="shared" si="244"/>
        <v>764.74</v>
      </c>
      <c r="CM76" s="32">
        <f t="shared" si="245"/>
        <v>605.73</v>
      </c>
      <c r="CN76" s="32">
        <f t="shared" si="246"/>
        <v>395.45</v>
      </c>
      <c r="CO76" s="32">
        <f t="shared" si="247"/>
        <v>415.89</v>
      </c>
      <c r="CP76" s="32">
        <f t="shared" si="248"/>
        <v>572.67999999999995</v>
      </c>
      <c r="CQ76" s="32">
        <f t="shared" si="249"/>
        <v>907.92</v>
      </c>
      <c r="CR76" s="32">
        <f t="shared" si="250"/>
        <v>799.8</v>
      </c>
      <c r="CS76" s="32">
        <f t="shared" si="251"/>
        <v>1484.76</v>
      </c>
      <c r="CT76" s="32">
        <f t="shared" si="252"/>
        <v>456.06</v>
      </c>
      <c r="CU76" s="32">
        <f t="shared" si="253"/>
        <v>644.27</v>
      </c>
      <c r="CV76" s="32">
        <f t="shared" si="254"/>
        <v>766.65</v>
      </c>
      <c r="CW76" s="31">
        <f t="shared" si="255"/>
        <v>-23686.94</v>
      </c>
      <c r="CX76" s="31">
        <f t="shared" si="256"/>
        <v>-11279.880000000001</v>
      </c>
      <c r="CY76" s="31">
        <f t="shared" si="257"/>
        <v>-8934.4600000000009</v>
      </c>
      <c r="CZ76" s="31">
        <f t="shared" si="258"/>
        <v>-5816.4199999999983</v>
      </c>
      <c r="DA76" s="31">
        <f t="shared" si="259"/>
        <v>-6117.0100000000011</v>
      </c>
      <c r="DB76" s="31">
        <f t="shared" si="260"/>
        <v>-8423.1499999999978</v>
      </c>
      <c r="DC76" s="31">
        <f t="shared" si="261"/>
        <v>-13505.250000000004</v>
      </c>
      <c r="DD76" s="31">
        <f t="shared" si="262"/>
        <v>-11896.960000000003</v>
      </c>
      <c r="DE76" s="31">
        <f t="shared" si="263"/>
        <v>-22085.82</v>
      </c>
      <c r="DF76" s="31">
        <f t="shared" si="264"/>
        <v>-6555.8200000000006</v>
      </c>
      <c r="DG76" s="31">
        <f t="shared" si="265"/>
        <v>-9261.3300000000017</v>
      </c>
      <c r="DH76" s="31">
        <f t="shared" si="266"/>
        <v>-11020.570000000002</v>
      </c>
      <c r="DI76" s="32">
        <f t="shared" si="195"/>
        <v>-1184.3499999999999</v>
      </c>
      <c r="DJ76" s="32">
        <f t="shared" si="196"/>
        <v>-563.99</v>
      </c>
      <c r="DK76" s="32">
        <f t="shared" si="197"/>
        <v>-446.72</v>
      </c>
      <c r="DL76" s="32">
        <f t="shared" si="198"/>
        <v>-290.82</v>
      </c>
      <c r="DM76" s="32">
        <f t="shared" si="199"/>
        <v>-305.85000000000002</v>
      </c>
      <c r="DN76" s="32">
        <f t="shared" si="200"/>
        <v>-421.16</v>
      </c>
      <c r="DO76" s="32">
        <f t="shared" si="201"/>
        <v>-675.26</v>
      </c>
      <c r="DP76" s="32">
        <f t="shared" si="202"/>
        <v>-594.85</v>
      </c>
      <c r="DQ76" s="32">
        <f t="shared" si="203"/>
        <v>-1104.29</v>
      </c>
      <c r="DR76" s="32">
        <f t="shared" si="204"/>
        <v>-327.79</v>
      </c>
      <c r="DS76" s="32">
        <f t="shared" si="205"/>
        <v>-463.07</v>
      </c>
      <c r="DT76" s="32">
        <f t="shared" si="206"/>
        <v>-551.03</v>
      </c>
      <c r="DU76" s="31">
        <f t="shared" si="207"/>
        <v>-7631.23</v>
      </c>
      <c r="DV76" s="31">
        <f t="shared" si="208"/>
        <v>-3607.7</v>
      </c>
      <c r="DW76" s="31">
        <f t="shared" si="209"/>
        <v>-2838.7</v>
      </c>
      <c r="DX76" s="31">
        <f t="shared" si="210"/>
        <v>-1836.91</v>
      </c>
      <c r="DY76" s="31">
        <f t="shared" si="211"/>
        <v>-1921.78</v>
      </c>
      <c r="DZ76" s="31">
        <f t="shared" si="212"/>
        <v>-2631.99</v>
      </c>
      <c r="EA76" s="31">
        <f t="shared" si="213"/>
        <v>-4197.8100000000004</v>
      </c>
      <c r="EB76" s="31">
        <f t="shared" si="214"/>
        <v>-3677.7</v>
      </c>
      <c r="EC76" s="31">
        <f t="shared" si="215"/>
        <v>-6789.85</v>
      </c>
      <c r="ED76" s="31">
        <f t="shared" si="216"/>
        <v>-2004.68</v>
      </c>
      <c r="EE76" s="31">
        <f t="shared" si="217"/>
        <v>-2816.26</v>
      </c>
      <c r="EF76" s="31">
        <f t="shared" si="218"/>
        <v>-3333.11</v>
      </c>
      <c r="EG76" s="32">
        <f t="shared" si="219"/>
        <v>-32502.519999999997</v>
      </c>
      <c r="EH76" s="32">
        <f t="shared" si="220"/>
        <v>-15451.57</v>
      </c>
      <c r="EI76" s="32">
        <f t="shared" si="221"/>
        <v>-12219.880000000001</v>
      </c>
      <c r="EJ76" s="32">
        <f t="shared" si="222"/>
        <v>-7944.1499999999978</v>
      </c>
      <c r="EK76" s="32">
        <f t="shared" si="223"/>
        <v>-8344.6400000000012</v>
      </c>
      <c r="EL76" s="32">
        <f t="shared" si="224"/>
        <v>-11476.299999999997</v>
      </c>
      <c r="EM76" s="32">
        <f t="shared" si="225"/>
        <v>-18378.320000000003</v>
      </c>
      <c r="EN76" s="32">
        <f t="shared" si="226"/>
        <v>-16169.510000000002</v>
      </c>
      <c r="EO76" s="32">
        <f t="shared" si="227"/>
        <v>-29979.96</v>
      </c>
      <c r="EP76" s="32">
        <f t="shared" si="228"/>
        <v>-8888.2900000000009</v>
      </c>
      <c r="EQ76" s="32">
        <f t="shared" si="229"/>
        <v>-12540.660000000002</v>
      </c>
      <c r="ER76" s="32">
        <f t="shared" si="230"/>
        <v>-14904.710000000003</v>
      </c>
    </row>
    <row r="77" spans="1:148">
      <c r="A77" t="s">
        <v>435</v>
      </c>
      <c r="B77" s="1" t="s">
        <v>161</v>
      </c>
      <c r="C77" t="s">
        <v>161</v>
      </c>
      <c r="D77" t="s">
        <v>238</v>
      </c>
      <c r="E77" s="51">
        <v>24133.956200000001</v>
      </c>
      <c r="F77" s="51">
        <v>14840.5383</v>
      </c>
      <c r="G77" s="51">
        <v>19559.1826</v>
      </c>
      <c r="H77" s="51">
        <v>17123.068200000002</v>
      </c>
      <c r="I77" s="51">
        <v>12978.722100000001</v>
      </c>
      <c r="J77" s="51">
        <v>9457.0329000000002</v>
      </c>
      <c r="K77" s="51">
        <v>6534.3585000000003</v>
      </c>
      <c r="L77" s="51">
        <v>6951.7933999999996</v>
      </c>
      <c r="M77" s="51">
        <v>8929.5167000000001</v>
      </c>
      <c r="N77" s="51">
        <v>14156.5003</v>
      </c>
      <c r="O77" s="51">
        <v>31494.635399999999</v>
      </c>
      <c r="P77" s="51">
        <v>14648.690399999999</v>
      </c>
      <c r="Q77" s="32">
        <v>1571106.57</v>
      </c>
      <c r="R77" s="32">
        <v>620377.49</v>
      </c>
      <c r="S77" s="32">
        <v>729611.84</v>
      </c>
      <c r="T77" s="32">
        <v>448591.14</v>
      </c>
      <c r="U77" s="32">
        <v>434463.44</v>
      </c>
      <c r="V77" s="32">
        <v>262818.55</v>
      </c>
      <c r="W77" s="32">
        <v>237586.62</v>
      </c>
      <c r="X77" s="32">
        <v>230013.38</v>
      </c>
      <c r="Y77" s="32">
        <v>684732.65</v>
      </c>
      <c r="Z77" s="32">
        <v>442990.49</v>
      </c>
      <c r="AA77" s="32">
        <v>1532081.15</v>
      </c>
      <c r="AB77" s="32">
        <v>581369.52</v>
      </c>
      <c r="AC77" s="2">
        <v>2.0099999999999998</v>
      </c>
      <c r="AD77" s="2">
        <v>2.0099999999999998</v>
      </c>
      <c r="AE77" s="2">
        <v>2.0099999999999998</v>
      </c>
      <c r="AF77" s="2">
        <v>2.0099999999999998</v>
      </c>
      <c r="AG77" s="2">
        <v>2.0099999999999998</v>
      </c>
      <c r="AH77" s="2">
        <v>2.0099999999999998</v>
      </c>
      <c r="AI77" s="2">
        <v>2.0099999999999998</v>
      </c>
      <c r="AJ77" s="2">
        <v>2.0099999999999998</v>
      </c>
      <c r="AK77" s="2">
        <v>2.31</v>
      </c>
      <c r="AL77" s="2">
        <v>2.31</v>
      </c>
      <c r="AM77" s="2">
        <v>2.31</v>
      </c>
      <c r="AN77" s="2">
        <v>2.31</v>
      </c>
      <c r="AO77" s="33">
        <v>31579.24</v>
      </c>
      <c r="AP77" s="33">
        <v>12469.59</v>
      </c>
      <c r="AQ77" s="33">
        <v>14665.2</v>
      </c>
      <c r="AR77" s="33">
        <v>9016.68</v>
      </c>
      <c r="AS77" s="33">
        <v>8732.7199999999993</v>
      </c>
      <c r="AT77" s="33">
        <v>5282.65</v>
      </c>
      <c r="AU77" s="33">
        <v>4775.49</v>
      </c>
      <c r="AV77" s="33">
        <v>4623.2700000000004</v>
      </c>
      <c r="AW77" s="33">
        <v>15817.32</v>
      </c>
      <c r="AX77" s="33">
        <v>10233.08</v>
      </c>
      <c r="AY77" s="33">
        <v>35391.07</v>
      </c>
      <c r="AZ77" s="33">
        <v>13429.64</v>
      </c>
      <c r="BA77" s="31">
        <f t="shared" si="231"/>
        <v>-471.33</v>
      </c>
      <c r="BB77" s="31">
        <f t="shared" si="232"/>
        <v>-186.11</v>
      </c>
      <c r="BC77" s="31">
        <f t="shared" si="233"/>
        <v>-218.88</v>
      </c>
      <c r="BD77" s="31">
        <f t="shared" si="234"/>
        <v>-179.44</v>
      </c>
      <c r="BE77" s="31">
        <f t="shared" si="235"/>
        <v>-173.79</v>
      </c>
      <c r="BF77" s="31">
        <f t="shared" si="236"/>
        <v>-105.13</v>
      </c>
      <c r="BG77" s="31">
        <f t="shared" si="237"/>
        <v>0</v>
      </c>
      <c r="BH77" s="31">
        <f t="shared" si="238"/>
        <v>0</v>
      </c>
      <c r="BI77" s="31">
        <f t="shared" si="239"/>
        <v>0</v>
      </c>
      <c r="BJ77" s="31">
        <f t="shared" si="240"/>
        <v>-531.59</v>
      </c>
      <c r="BK77" s="31">
        <f t="shared" si="241"/>
        <v>-1838.5</v>
      </c>
      <c r="BL77" s="31">
        <f t="shared" si="242"/>
        <v>-697.64</v>
      </c>
      <c r="BM77" s="6">
        <v>5.6000000000000001E-2</v>
      </c>
      <c r="BN77" s="6">
        <v>5.6000000000000001E-2</v>
      </c>
      <c r="BO77" s="6">
        <v>5.6000000000000001E-2</v>
      </c>
      <c r="BP77" s="6">
        <v>5.6000000000000001E-2</v>
      </c>
      <c r="BQ77" s="6">
        <v>5.6000000000000001E-2</v>
      </c>
      <c r="BR77" s="6">
        <v>5.6000000000000001E-2</v>
      </c>
      <c r="BS77" s="6">
        <v>5.6000000000000001E-2</v>
      </c>
      <c r="BT77" s="6">
        <v>5.6000000000000001E-2</v>
      </c>
      <c r="BU77" s="6">
        <v>5.6000000000000001E-2</v>
      </c>
      <c r="BV77" s="6">
        <v>5.6000000000000001E-2</v>
      </c>
      <c r="BW77" s="6">
        <v>5.6000000000000001E-2</v>
      </c>
      <c r="BX77" s="6">
        <v>5.6000000000000001E-2</v>
      </c>
      <c r="BY77" s="31">
        <v>87981.97</v>
      </c>
      <c r="BZ77" s="31">
        <v>34741.14</v>
      </c>
      <c r="CA77" s="31">
        <v>40858.26</v>
      </c>
      <c r="CB77" s="31">
        <v>25121.1</v>
      </c>
      <c r="CC77" s="31">
        <v>24329.95</v>
      </c>
      <c r="CD77" s="31">
        <v>14717.84</v>
      </c>
      <c r="CE77" s="31">
        <v>13304.85</v>
      </c>
      <c r="CF77" s="31">
        <v>12880.75</v>
      </c>
      <c r="CG77" s="31">
        <v>38345.03</v>
      </c>
      <c r="CH77" s="31">
        <v>24807.47</v>
      </c>
      <c r="CI77" s="31">
        <v>85796.54</v>
      </c>
      <c r="CJ77" s="31">
        <v>32556.69</v>
      </c>
      <c r="CK77" s="32">
        <f t="shared" si="243"/>
        <v>3770.66</v>
      </c>
      <c r="CL77" s="32">
        <f t="shared" si="244"/>
        <v>1488.91</v>
      </c>
      <c r="CM77" s="32">
        <f t="shared" si="245"/>
        <v>1751.07</v>
      </c>
      <c r="CN77" s="32">
        <f t="shared" si="246"/>
        <v>1076.6199999999999</v>
      </c>
      <c r="CO77" s="32">
        <f t="shared" si="247"/>
        <v>1042.71</v>
      </c>
      <c r="CP77" s="32">
        <f t="shared" si="248"/>
        <v>630.76</v>
      </c>
      <c r="CQ77" s="32">
        <f t="shared" si="249"/>
        <v>570.21</v>
      </c>
      <c r="CR77" s="32">
        <f t="shared" si="250"/>
        <v>552.03</v>
      </c>
      <c r="CS77" s="32">
        <f t="shared" si="251"/>
        <v>1643.36</v>
      </c>
      <c r="CT77" s="32">
        <f t="shared" si="252"/>
        <v>1063.18</v>
      </c>
      <c r="CU77" s="32">
        <f t="shared" si="253"/>
        <v>3676.99</v>
      </c>
      <c r="CV77" s="32">
        <f t="shared" si="254"/>
        <v>1395.29</v>
      </c>
      <c r="CW77" s="31">
        <f t="shared" si="255"/>
        <v>60644.72</v>
      </c>
      <c r="CX77" s="31">
        <f t="shared" si="256"/>
        <v>23946.570000000003</v>
      </c>
      <c r="CY77" s="31">
        <f t="shared" si="257"/>
        <v>28163.010000000002</v>
      </c>
      <c r="CZ77" s="31">
        <f t="shared" si="258"/>
        <v>17360.479999999996</v>
      </c>
      <c r="DA77" s="31">
        <f t="shared" si="259"/>
        <v>16813.730000000003</v>
      </c>
      <c r="DB77" s="31">
        <f t="shared" si="260"/>
        <v>10171.08</v>
      </c>
      <c r="DC77" s="31">
        <f t="shared" si="261"/>
        <v>9099.5700000000015</v>
      </c>
      <c r="DD77" s="31">
        <f t="shared" si="262"/>
        <v>8809.51</v>
      </c>
      <c r="DE77" s="31">
        <f t="shared" si="263"/>
        <v>24171.07</v>
      </c>
      <c r="DF77" s="31">
        <f t="shared" si="264"/>
        <v>16169.160000000002</v>
      </c>
      <c r="DG77" s="31">
        <f t="shared" si="265"/>
        <v>55920.959999999999</v>
      </c>
      <c r="DH77" s="31">
        <f t="shared" si="266"/>
        <v>21219.979999999996</v>
      </c>
      <c r="DI77" s="32">
        <f t="shared" si="195"/>
        <v>3032.24</v>
      </c>
      <c r="DJ77" s="32">
        <f t="shared" si="196"/>
        <v>1197.33</v>
      </c>
      <c r="DK77" s="32">
        <f t="shared" si="197"/>
        <v>1408.15</v>
      </c>
      <c r="DL77" s="32">
        <f t="shared" si="198"/>
        <v>868.02</v>
      </c>
      <c r="DM77" s="32">
        <f t="shared" si="199"/>
        <v>840.69</v>
      </c>
      <c r="DN77" s="32">
        <f t="shared" si="200"/>
        <v>508.55</v>
      </c>
      <c r="DO77" s="32">
        <f t="shared" si="201"/>
        <v>454.98</v>
      </c>
      <c r="DP77" s="32">
        <f t="shared" si="202"/>
        <v>440.48</v>
      </c>
      <c r="DQ77" s="32">
        <f t="shared" si="203"/>
        <v>1208.55</v>
      </c>
      <c r="DR77" s="32">
        <f t="shared" si="204"/>
        <v>808.46</v>
      </c>
      <c r="DS77" s="32">
        <f t="shared" si="205"/>
        <v>2796.05</v>
      </c>
      <c r="DT77" s="32">
        <f t="shared" si="206"/>
        <v>1061</v>
      </c>
      <c r="DU77" s="31">
        <f t="shared" si="207"/>
        <v>19537.919999999998</v>
      </c>
      <c r="DV77" s="31">
        <f t="shared" si="208"/>
        <v>7658.94</v>
      </c>
      <c r="DW77" s="31">
        <f t="shared" si="209"/>
        <v>8948.09</v>
      </c>
      <c r="DX77" s="31">
        <f t="shared" si="210"/>
        <v>5482.68</v>
      </c>
      <c r="DY77" s="31">
        <f t="shared" si="211"/>
        <v>5282.37</v>
      </c>
      <c r="DZ77" s="31">
        <f t="shared" si="212"/>
        <v>3178.17</v>
      </c>
      <c r="EA77" s="31">
        <f t="shared" si="213"/>
        <v>2828.4</v>
      </c>
      <c r="EB77" s="31">
        <f t="shared" si="214"/>
        <v>2723.28</v>
      </c>
      <c r="EC77" s="31">
        <f t="shared" si="215"/>
        <v>7430.92</v>
      </c>
      <c r="ED77" s="31">
        <f t="shared" si="216"/>
        <v>4944.3100000000004</v>
      </c>
      <c r="EE77" s="31">
        <f t="shared" si="217"/>
        <v>17004.89</v>
      </c>
      <c r="EF77" s="31">
        <f t="shared" si="218"/>
        <v>6417.86</v>
      </c>
      <c r="EG77" s="32">
        <f t="shared" si="219"/>
        <v>83214.880000000005</v>
      </c>
      <c r="EH77" s="32">
        <f t="shared" si="220"/>
        <v>32802.840000000004</v>
      </c>
      <c r="EI77" s="32">
        <f t="shared" si="221"/>
        <v>38519.25</v>
      </c>
      <c r="EJ77" s="32">
        <f t="shared" si="222"/>
        <v>23711.179999999997</v>
      </c>
      <c r="EK77" s="32">
        <f t="shared" si="223"/>
        <v>22936.79</v>
      </c>
      <c r="EL77" s="32">
        <f t="shared" si="224"/>
        <v>13857.8</v>
      </c>
      <c r="EM77" s="32">
        <f t="shared" si="225"/>
        <v>12382.95</v>
      </c>
      <c r="EN77" s="32">
        <f t="shared" si="226"/>
        <v>11973.27</v>
      </c>
      <c r="EO77" s="32">
        <f t="shared" si="227"/>
        <v>32810.54</v>
      </c>
      <c r="EP77" s="32">
        <f t="shared" si="228"/>
        <v>21921.930000000004</v>
      </c>
      <c r="EQ77" s="32">
        <f t="shared" si="229"/>
        <v>75721.899999999994</v>
      </c>
      <c r="ER77" s="32">
        <f t="shared" si="230"/>
        <v>28698.839999999997</v>
      </c>
    </row>
    <row r="78" spans="1:148">
      <c r="A78" t="s">
        <v>436</v>
      </c>
      <c r="B78" s="1" t="s">
        <v>129</v>
      </c>
      <c r="C78" t="s">
        <v>129</v>
      </c>
      <c r="D78" t="s">
        <v>239</v>
      </c>
      <c r="E78" s="51">
        <v>1088.3045</v>
      </c>
      <c r="F78" s="51">
        <v>949.18340000000001</v>
      </c>
      <c r="G78" s="51">
        <v>608.44640000000004</v>
      </c>
      <c r="H78" s="51">
        <v>445.81259999999997</v>
      </c>
      <c r="I78" s="51">
        <v>178.1207</v>
      </c>
      <c r="J78" s="51">
        <v>191.69229999999999</v>
      </c>
      <c r="K78" s="51">
        <v>285.10019999999997</v>
      </c>
      <c r="L78" s="51">
        <v>380.50204120000001</v>
      </c>
      <c r="M78" s="51">
        <v>894.46029139999996</v>
      </c>
      <c r="N78" s="51">
        <v>949.73889110000005</v>
      </c>
      <c r="O78" s="51">
        <v>1119.2785429</v>
      </c>
      <c r="P78" s="51">
        <v>1469.7644385999999</v>
      </c>
      <c r="Q78" s="32">
        <v>131147.01999999999</v>
      </c>
      <c r="R78" s="32">
        <v>53515.47</v>
      </c>
      <c r="S78" s="32">
        <v>33885.49</v>
      </c>
      <c r="T78" s="32">
        <v>19798.810000000001</v>
      </c>
      <c r="U78" s="32">
        <v>6633.34</v>
      </c>
      <c r="V78" s="32">
        <v>9052.81</v>
      </c>
      <c r="W78" s="32">
        <v>15799.35</v>
      </c>
      <c r="X78" s="32">
        <v>21753.98</v>
      </c>
      <c r="Y78" s="32">
        <v>167400.51</v>
      </c>
      <c r="Z78" s="32">
        <v>40600.050000000003</v>
      </c>
      <c r="AA78" s="32">
        <v>76480.05</v>
      </c>
      <c r="AB78" s="32">
        <v>102467.89</v>
      </c>
      <c r="AC78" s="2">
        <v>-1.06</v>
      </c>
      <c r="AD78" s="2">
        <v>-1.06</v>
      </c>
      <c r="AE78" s="2">
        <v>-1.06</v>
      </c>
      <c r="AF78" s="2">
        <v>-1.06</v>
      </c>
      <c r="AG78" s="2">
        <v>-1.06</v>
      </c>
      <c r="AH78" s="2">
        <v>-1.06</v>
      </c>
      <c r="AI78" s="2">
        <v>-1.06</v>
      </c>
      <c r="AJ78" s="2">
        <v>-1.06</v>
      </c>
      <c r="AK78" s="2">
        <v>-1.06</v>
      </c>
      <c r="AL78" s="2">
        <v>-1.06</v>
      </c>
      <c r="AM78" s="2">
        <v>-1.06</v>
      </c>
      <c r="AN78" s="2">
        <v>-1.06</v>
      </c>
      <c r="AO78" s="33">
        <v>-1390.16</v>
      </c>
      <c r="AP78" s="33">
        <v>-567.26</v>
      </c>
      <c r="AQ78" s="33">
        <v>-359.19</v>
      </c>
      <c r="AR78" s="33">
        <v>-209.87</v>
      </c>
      <c r="AS78" s="33">
        <v>-70.31</v>
      </c>
      <c r="AT78" s="33">
        <v>-95.96</v>
      </c>
      <c r="AU78" s="33">
        <v>-167.47</v>
      </c>
      <c r="AV78" s="33">
        <v>-230.59</v>
      </c>
      <c r="AW78" s="33">
        <v>-1774.45</v>
      </c>
      <c r="AX78" s="33">
        <v>-430.36</v>
      </c>
      <c r="AY78" s="33">
        <v>-810.69</v>
      </c>
      <c r="AZ78" s="33">
        <v>-1086.1600000000001</v>
      </c>
      <c r="BA78" s="31">
        <f t="shared" si="231"/>
        <v>-39.340000000000003</v>
      </c>
      <c r="BB78" s="31">
        <f t="shared" si="232"/>
        <v>-16.05</v>
      </c>
      <c r="BC78" s="31">
        <f t="shared" si="233"/>
        <v>-10.17</v>
      </c>
      <c r="BD78" s="31">
        <f t="shared" si="234"/>
        <v>-7.92</v>
      </c>
      <c r="BE78" s="31">
        <f t="shared" si="235"/>
        <v>-2.65</v>
      </c>
      <c r="BF78" s="31">
        <f t="shared" si="236"/>
        <v>-3.62</v>
      </c>
      <c r="BG78" s="31">
        <f t="shared" si="237"/>
        <v>0</v>
      </c>
      <c r="BH78" s="31">
        <f t="shared" si="238"/>
        <v>0</v>
      </c>
      <c r="BI78" s="31">
        <f t="shared" si="239"/>
        <v>0</v>
      </c>
      <c r="BJ78" s="31">
        <f t="shared" si="240"/>
        <v>-48.72</v>
      </c>
      <c r="BK78" s="31">
        <f t="shared" si="241"/>
        <v>-91.78</v>
      </c>
      <c r="BL78" s="31">
        <f t="shared" si="242"/>
        <v>-122.96</v>
      </c>
      <c r="BM78" s="6">
        <v>1.3299999999999999E-2</v>
      </c>
      <c r="BN78" s="6">
        <v>1.3299999999999999E-2</v>
      </c>
      <c r="BO78" s="6">
        <v>1.3299999999999999E-2</v>
      </c>
      <c r="BP78" s="6">
        <v>1.3299999999999999E-2</v>
      </c>
      <c r="BQ78" s="6">
        <v>1.3299999999999999E-2</v>
      </c>
      <c r="BR78" s="6">
        <v>1.3299999999999999E-2</v>
      </c>
      <c r="BS78" s="6">
        <v>1.3299999999999999E-2</v>
      </c>
      <c r="BT78" s="6">
        <v>1.3299999999999999E-2</v>
      </c>
      <c r="BU78" s="6">
        <v>1.3299999999999999E-2</v>
      </c>
      <c r="BV78" s="6">
        <v>1.3299999999999999E-2</v>
      </c>
      <c r="BW78" s="6">
        <v>1.3299999999999999E-2</v>
      </c>
      <c r="BX78" s="6">
        <v>1.3299999999999999E-2</v>
      </c>
      <c r="BY78" s="31">
        <v>1744.26</v>
      </c>
      <c r="BZ78" s="31">
        <v>711.76</v>
      </c>
      <c r="CA78" s="31">
        <v>450.68</v>
      </c>
      <c r="CB78" s="31">
        <v>263.32</v>
      </c>
      <c r="CC78" s="31">
        <v>88.22</v>
      </c>
      <c r="CD78" s="31">
        <v>120.4</v>
      </c>
      <c r="CE78" s="31">
        <v>210.13</v>
      </c>
      <c r="CF78" s="31">
        <v>289.33</v>
      </c>
      <c r="CG78" s="31">
        <v>2226.4299999999998</v>
      </c>
      <c r="CH78" s="31">
        <v>539.98</v>
      </c>
      <c r="CI78" s="31">
        <v>1017.18</v>
      </c>
      <c r="CJ78" s="31">
        <v>1362.82</v>
      </c>
      <c r="CK78" s="32">
        <f t="shared" si="243"/>
        <v>314.75</v>
      </c>
      <c r="CL78" s="32">
        <f t="shared" si="244"/>
        <v>128.44</v>
      </c>
      <c r="CM78" s="32">
        <f t="shared" si="245"/>
        <v>81.33</v>
      </c>
      <c r="CN78" s="32">
        <f t="shared" si="246"/>
        <v>47.52</v>
      </c>
      <c r="CO78" s="32">
        <f t="shared" si="247"/>
        <v>15.92</v>
      </c>
      <c r="CP78" s="32">
        <f t="shared" si="248"/>
        <v>21.73</v>
      </c>
      <c r="CQ78" s="32">
        <f t="shared" si="249"/>
        <v>37.92</v>
      </c>
      <c r="CR78" s="32">
        <f t="shared" si="250"/>
        <v>52.21</v>
      </c>
      <c r="CS78" s="32">
        <f t="shared" si="251"/>
        <v>401.76</v>
      </c>
      <c r="CT78" s="32">
        <f t="shared" si="252"/>
        <v>97.44</v>
      </c>
      <c r="CU78" s="32">
        <f t="shared" si="253"/>
        <v>183.55</v>
      </c>
      <c r="CV78" s="32">
        <f t="shared" si="254"/>
        <v>245.92</v>
      </c>
      <c r="CW78" s="31">
        <f t="shared" si="255"/>
        <v>3488.51</v>
      </c>
      <c r="CX78" s="31">
        <f t="shared" si="256"/>
        <v>1423.51</v>
      </c>
      <c r="CY78" s="31">
        <f t="shared" si="257"/>
        <v>901.37</v>
      </c>
      <c r="CZ78" s="31">
        <f t="shared" si="258"/>
        <v>528.63</v>
      </c>
      <c r="DA78" s="31">
        <f t="shared" si="259"/>
        <v>177.1</v>
      </c>
      <c r="DB78" s="31">
        <f t="shared" si="260"/>
        <v>241.70999999999998</v>
      </c>
      <c r="DC78" s="31">
        <f t="shared" si="261"/>
        <v>415.52</v>
      </c>
      <c r="DD78" s="31">
        <f t="shared" si="262"/>
        <v>572.13</v>
      </c>
      <c r="DE78" s="31">
        <f t="shared" si="263"/>
        <v>4402.6399999999994</v>
      </c>
      <c r="DF78" s="31">
        <f t="shared" si="264"/>
        <v>1116.5000000000002</v>
      </c>
      <c r="DG78" s="31">
        <f t="shared" si="265"/>
        <v>2103.2000000000003</v>
      </c>
      <c r="DH78" s="31">
        <f t="shared" si="266"/>
        <v>2817.86</v>
      </c>
      <c r="DI78" s="32">
        <f t="shared" si="195"/>
        <v>174.43</v>
      </c>
      <c r="DJ78" s="32">
        <f t="shared" si="196"/>
        <v>71.180000000000007</v>
      </c>
      <c r="DK78" s="32">
        <f t="shared" si="197"/>
        <v>45.07</v>
      </c>
      <c r="DL78" s="32">
        <f t="shared" si="198"/>
        <v>26.43</v>
      </c>
      <c r="DM78" s="32">
        <f t="shared" si="199"/>
        <v>8.86</v>
      </c>
      <c r="DN78" s="32">
        <f t="shared" si="200"/>
        <v>12.09</v>
      </c>
      <c r="DO78" s="32">
        <f t="shared" si="201"/>
        <v>20.78</v>
      </c>
      <c r="DP78" s="32">
        <f t="shared" si="202"/>
        <v>28.61</v>
      </c>
      <c r="DQ78" s="32">
        <f t="shared" si="203"/>
        <v>220.13</v>
      </c>
      <c r="DR78" s="32">
        <f t="shared" si="204"/>
        <v>55.83</v>
      </c>
      <c r="DS78" s="32">
        <f t="shared" si="205"/>
        <v>105.16</v>
      </c>
      <c r="DT78" s="32">
        <f t="shared" si="206"/>
        <v>140.88999999999999</v>
      </c>
      <c r="DU78" s="31">
        <f t="shared" si="207"/>
        <v>1123.8900000000001</v>
      </c>
      <c r="DV78" s="31">
        <f t="shared" si="208"/>
        <v>455.29</v>
      </c>
      <c r="DW78" s="31">
        <f t="shared" si="209"/>
        <v>286.39</v>
      </c>
      <c r="DX78" s="31">
        <f t="shared" si="210"/>
        <v>166.95</v>
      </c>
      <c r="DY78" s="31">
        <f t="shared" si="211"/>
        <v>55.64</v>
      </c>
      <c r="DZ78" s="31">
        <f t="shared" si="212"/>
        <v>75.53</v>
      </c>
      <c r="EA78" s="31">
        <f t="shared" si="213"/>
        <v>129.16</v>
      </c>
      <c r="EB78" s="31">
        <f t="shared" si="214"/>
        <v>176.86</v>
      </c>
      <c r="EC78" s="31">
        <f t="shared" si="215"/>
        <v>1353.51</v>
      </c>
      <c r="ED78" s="31">
        <f t="shared" si="216"/>
        <v>341.41</v>
      </c>
      <c r="EE78" s="31">
        <f t="shared" si="217"/>
        <v>639.55999999999995</v>
      </c>
      <c r="EF78" s="31">
        <f t="shared" si="218"/>
        <v>852.25</v>
      </c>
      <c r="EG78" s="32">
        <f t="shared" si="219"/>
        <v>4786.83</v>
      </c>
      <c r="EH78" s="32">
        <f t="shared" si="220"/>
        <v>1949.98</v>
      </c>
      <c r="EI78" s="32">
        <f t="shared" si="221"/>
        <v>1232.83</v>
      </c>
      <c r="EJ78" s="32">
        <f t="shared" si="222"/>
        <v>722.01</v>
      </c>
      <c r="EK78" s="32">
        <f t="shared" si="223"/>
        <v>241.59999999999997</v>
      </c>
      <c r="EL78" s="32">
        <f t="shared" si="224"/>
        <v>329.33</v>
      </c>
      <c r="EM78" s="32">
        <f t="shared" si="225"/>
        <v>565.45999999999992</v>
      </c>
      <c r="EN78" s="32">
        <f t="shared" si="226"/>
        <v>777.6</v>
      </c>
      <c r="EO78" s="32">
        <f t="shared" si="227"/>
        <v>5976.28</v>
      </c>
      <c r="EP78" s="32">
        <f t="shared" si="228"/>
        <v>1513.7400000000002</v>
      </c>
      <c r="EQ78" s="32">
        <f t="shared" si="229"/>
        <v>2847.92</v>
      </c>
      <c r="ER78" s="32">
        <f t="shared" si="230"/>
        <v>3811</v>
      </c>
    </row>
    <row r="79" spans="1:148">
      <c r="A79" t="s">
        <v>453</v>
      </c>
      <c r="B79" s="1" t="s">
        <v>81</v>
      </c>
      <c r="C79" t="s">
        <v>81</v>
      </c>
      <c r="D79" t="s">
        <v>240</v>
      </c>
      <c r="E79" s="51">
        <v>39451.861299999997</v>
      </c>
      <c r="F79" s="51">
        <v>33905.745799999997</v>
      </c>
      <c r="G79" s="51">
        <v>34643.502500000002</v>
      </c>
      <c r="H79" s="51">
        <v>6307.2358999999997</v>
      </c>
      <c r="I79" s="51">
        <v>12718.5653</v>
      </c>
      <c r="J79" s="51">
        <v>26990.0609</v>
      </c>
      <c r="K79" s="51">
        <v>26500.9846</v>
      </c>
      <c r="L79" s="51">
        <v>32757.076499999999</v>
      </c>
      <c r="M79" s="51">
        <v>33669.349000000002</v>
      </c>
      <c r="N79" s="51">
        <v>41626.877</v>
      </c>
      <c r="O79" s="51">
        <v>32126.734700000001</v>
      </c>
      <c r="P79" s="51">
        <v>38272.313600000001</v>
      </c>
      <c r="Q79" s="32">
        <v>3822171.89</v>
      </c>
      <c r="R79" s="32">
        <v>1799923.97</v>
      </c>
      <c r="S79" s="32">
        <v>1426546.52</v>
      </c>
      <c r="T79" s="32">
        <v>241611.96</v>
      </c>
      <c r="U79" s="32">
        <v>399250.74</v>
      </c>
      <c r="V79" s="32">
        <v>862381.81</v>
      </c>
      <c r="W79" s="32">
        <v>1115077.77</v>
      </c>
      <c r="X79" s="32">
        <v>1099248.3400000001</v>
      </c>
      <c r="Y79" s="32">
        <v>2190079.63</v>
      </c>
      <c r="Z79" s="32">
        <v>1456458.07</v>
      </c>
      <c r="AA79" s="32">
        <v>1626563.84</v>
      </c>
      <c r="AB79" s="32">
        <v>2020693.37</v>
      </c>
      <c r="AC79" s="2">
        <v>4.68</v>
      </c>
      <c r="AD79" s="2">
        <v>4.68</v>
      </c>
      <c r="AE79" s="2">
        <v>4.68</v>
      </c>
      <c r="AF79" s="2">
        <v>4.68</v>
      </c>
      <c r="AG79" s="2">
        <v>4.68</v>
      </c>
      <c r="AH79" s="2">
        <v>4.68</v>
      </c>
      <c r="AI79" s="2">
        <v>4.68</v>
      </c>
      <c r="AJ79" s="2">
        <v>4.68</v>
      </c>
      <c r="AK79" s="2">
        <v>4.68</v>
      </c>
      <c r="AL79" s="2">
        <v>4.68</v>
      </c>
      <c r="AM79" s="2">
        <v>4.68</v>
      </c>
      <c r="AN79" s="2">
        <v>4.68</v>
      </c>
      <c r="AO79" s="33">
        <v>178877.64</v>
      </c>
      <c r="AP79" s="33">
        <v>84236.44</v>
      </c>
      <c r="AQ79" s="33">
        <v>66762.38</v>
      </c>
      <c r="AR79" s="33">
        <v>11307.44</v>
      </c>
      <c r="AS79" s="33">
        <v>18684.93</v>
      </c>
      <c r="AT79" s="33">
        <v>40359.47</v>
      </c>
      <c r="AU79" s="33">
        <v>52185.64</v>
      </c>
      <c r="AV79" s="33">
        <v>51444.82</v>
      </c>
      <c r="AW79" s="33">
        <v>102495.73</v>
      </c>
      <c r="AX79" s="33">
        <v>68162.240000000005</v>
      </c>
      <c r="AY79" s="33">
        <v>76123.19</v>
      </c>
      <c r="AZ79" s="33">
        <v>94568.45</v>
      </c>
      <c r="BA79" s="31">
        <f t="shared" si="231"/>
        <v>-1146.6500000000001</v>
      </c>
      <c r="BB79" s="31">
        <f t="shared" si="232"/>
        <v>-539.98</v>
      </c>
      <c r="BC79" s="31">
        <f t="shared" si="233"/>
        <v>-427.96</v>
      </c>
      <c r="BD79" s="31">
        <f t="shared" si="234"/>
        <v>-96.64</v>
      </c>
      <c r="BE79" s="31">
        <f t="shared" si="235"/>
        <v>-159.69999999999999</v>
      </c>
      <c r="BF79" s="31">
        <f t="shared" si="236"/>
        <v>-344.95</v>
      </c>
      <c r="BG79" s="31">
        <f t="shared" si="237"/>
        <v>0</v>
      </c>
      <c r="BH79" s="31">
        <f t="shared" si="238"/>
        <v>0</v>
      </c>
      <c r="BI79" s="31">
        <f t="shared" si="239"/>
        <v>0</v>
      </c>
      <c r="BJ79" s="31">
        <f t="shared" si="240"/>
        <v>-1747.75</v>
      </c>
      <c r="BK79" s="31">
        <f t="shared" si="241"/>
        <v>-1951.88</v>
      </c>
      <c r="BL79" s="31">
        <f t="shared" si="242"/>
        <v>-2424.83</v>
      </c>
      <c r="BM79" s="6">
        <v>5.7200000000000001E-2</v>
      </c>
      <c r="BN79" s="6">
        <v>5.7200000000000001E-2</v>
      </c>
      <c r="BO79" s="6">
        <v>5.7200000000000001E-2</v>
      </c>
      <c r="BP79" s="6">
        <v>5.7200000000000001E-2</v>
      </c>
      <c r="BQ79" s="6">
        <v>5.7200000000000001E-2</v>
      </c>
      <c r="BR79" s="6">
        <v>5.7200000000000001E-2</v>
      </c>
      <c r="BS79" s="6">
        <v>5.7200000000000001E-2</v>
      </c>
      <c r="BT79" s="6">
        <v>5.7200000000000001E-2</v>
      </c>
      <c r="BU79" s="6">
        <v>5.7200000000000001E-2</v>
      </c>
      <c r="BV79" s="6">
        <v>5.7200000000000001E-2</v>
      </c>
      <c r="BW79" s="6">
        <v>5.7200000000000001E-2</v>
      </c>
      <c r="BX79" s="6">
        <v>5.7200000000000001E-2</v>
      </c>
      <c r="BY79" s="31">
        <v>218628.23</v>
      </c>
      <c r="BZ79" s="31">
        <v>102955.65</v>
      </c>
      <c r="CA79" s="31">
        <v>81598.460000000006</v>
      </c>
      <c r="CB79" s="31">
        <v>13820.2</v>
      </c>
      <c r="CC79" s="31">
        <v>22837.14</v>
      </c>
      <c r="CD79" s="31">
        <v>49328.24</v>
      </c>
      <c r="CE79" s="31">
        <v>63782.45</v>
      </c>
      <c r="CF79" s="31">
        <v>62877.01</v>
      </c>
      <c r="CG79" s="31">
        <v>125272.55</v>
      </c>
      <c r="CH79" s="31">
        <v>83309.399999999994</v>
      </c>
      <c r="CI79" s="31">
        <v>93039.45</v>
      </c>
      <c r="CJ79" s="31">
        <v>115583.66</v>
      </c>
      <c r="CK79" s="32">
        <f t="shared" si="243"/>
        <v>9173.2099999999991</v>
      </c>
      <c r="CL79" s="32">
        <f t="shared" si="244"/>
        <v>4319.82</v>
      </c>
      <c r="CM79" s="32">
        <f t="shared" si="245"/>
        <v>3423.71</v>
      </c>
      <c r="CN79" s="32">
        <f t="shared" si="246"/>
        <v>579.87</v>
      </c>
      <c r="CO79" s="32">
        <f t="shared" si="247"/>
        <v>958.2</v>
      </c>
      <c r="CP79" s="32">
        <f t="shared" si="248"/>
        <v>2069.7199999999998</v>
      </c>
      <c r="CQ79" s="32">
        <f t="shared" si="249"/>
        <v>2676.19</v>
      </c>
      <c r="CR79" s="32">
        <f t="shared" si="250"/>
        <v>2638.2</v>
      </c>
      <c r="CS79" s="32">
        <f t="shared" si="251"/>
        <v>5256.19</v>
      </c>
      <c r="CT79" s="32">
        <f t="shared" si="252"/>
        <v>3495.5</v>
      </c>
      <c r="CU79" s="32">
        <f t="shared" si="253"/>
        <v>3903.75</v>
      </c>
      <c r="CV79" s="32">
        <f t="shared" si="254"/>
        <v>4849.66</v>
      </c>
      <c r="CW79" s="31">
        <f t="shared" si="255"/>
        <v>50070.44999999999</v>
      </c>
      <c r="CX79" s="31">
        <f t="shared" si="256"/>
        <v>23579.01</v>
      </c>
      <c r="CY79" s="31">
        <f t="shared" si="257"/>
        <v>18687.750000000007</v>
      </c>
      <c r="CZ79" s="31">
        <f t="shared" si="258"/>
        <v>3189.2700000000009</v>
      </c>
      <c r="DA79" s="31">
        <f t="shared" si="259"/>
        <v>5270.11</v>
      </c>
      <c r="DB79" s="31">
        <f t="shared" si="260"/>
        <v>11383.439999999999</v>
      </c>
      <c r="DC79" s="31">
        <f t="shared" si="261"/>
        <v>14273</v>
      </c>
      <c r="DD79" s="31">
        <f t="shared" si="262"/>
        <v>14070.39</v>
      </c>
      <c r="DE79" s="31">
        <f t="shared" si="263"/>
        <v>28033.010000000009</v>
      </c>
      <c r="DF79" s="31">
        <f t="shared" si="264"/>
        <v>20390.409999999989</v>
      </c>
      <c r="DG79" s="31">
        <f t="shared" si="265"/>
        <v>22771.889999999996</v>
      </c>
      <c r="DH79" s="31">
        <f t="shared" si="266"/>
        <v>28289.700000000012</v>
      </c>
      <c r="DI79" s="32">
        <f t="shared" si="195"/>
        <v>2503.52</v>
      </c>
      <c r="DJ79" s="32">
        <f t="shared" si="196"/>
        <v>1178.95</v>
      </c>
      <c r="DK79" s="32">
        <f t="shared" si="197"/>
        <v>934.39</v>
      </c>
      <c r="DL79" s="32">
        <f t="shared" si="198"/>
        <v>159.46</v>
      </c>
      <c r="DM79" s="32">
        <f t="shared" si="199"/>
        <v>263.51</v>
      </c>
      <c r="DN79" s="32">
        <f t="shared" si="200"/>
        <v>569.16999999999996</v>
      </c>
      <c r="DO79" s="32">
        <f t="shared" si="201"/>
        <v>713.65</v>
      </c>
      <c r="DP79" s="32">
        <f t="shared" si="202"/>
        <v>703.52</v>
      </c>
      <c r="DQ79" s="32">
        <f t="shared" si="203"/>
        <v>1401.65</v>
      </c>
      <c r="DR79" s="32">
        <f t="shared" si="204"/>
        <v>1019.52</v>
      </c>
      <c r="DS79" s="32">
        <f t="shared" si="205"/>
        <v>1138.5899999999999</v>
      </c>
      <c r="DT79" s="32">
        <f t="shared" si="206"/>
        <v>1414.49</v>
      </c>
      <c r="DU79" s="31">
        <f t="shared" si="207"/>
        <v>16131.21</v>
      </c>
      <c r="DV79" s="31">
        <f t="shared" si="208"/>
        <v>7541.38</v>
      </c>
      <c r="DW79" s="31">
        <f t="shared" si="209"/>
        <v>5937.56</v>
      </c>
      <c r="DX79" s="31">
        <f t="shared" si="210"/>
        <v>1007.22</v>
      </c>
      <c r="DY79" s="31">
        <f t="shared" si="211"/>
        <v>1655.71</v>
      </c>
      <c r="DZ79" s="31">
        <f t="shared" si="212"/>
        <v>3557</v>
      </c>
      <c r="EA79" s="31">
        <f t="shared" si="213"/>
        <v>4436.4399999999996</v>
      </c>
      <c r="EB79" s="31">
        <f t="shared" si="214"/>
        <v>4349.57</v>
      </c>
      <c r="EC79" s="31">
        <f t="shared" si="215"/>
        <v>8618.2000000000007</v>
      </c>
      <c r="ED79" s="31">
        <f t="shared" si="216"/>
        <v>6235.11</v>
      </c>
      <c r="EE79" s="31">
        <f t="shared" si="217"/>
        <v>6924.66</v>
      </c>
      <c r="EF79" s="31">
        <f t="shared" si="218"/>
        <v>8556.0499999999993</v>
      </c>
      <c r="EG79" s="32">
        <f t="shared" si="219"/>
        <v>68705.179999999993</v>
      </c>
      <c r="EH79" s="32">
        <f t="shared" si="220"/>
        <v>32299.34</v>
      </c>
      <c r="EI79" s="32">
        <f t="shared" si="221"/>
        <v>25559.700000000008</v>
      </c>
      <c r="EJ79" s="32">
        <f t="shared" si="222"/>
        <v>4355.9500000000007</v>
      </c>
      <c r="EK79" s="32">
        <f t="shared" si="223"/>
        <v>7189.33</v>
      </c>
      <c r="EL79" s="32">
        <f t="shared" si="224"/>
        <v>15509.609999999999</v>
      </c>
      <c r="EM79" s="32">
        <f t="shared" si="225"/>
        <v>19423.09</v>
      </c>
      <c r="EN79" s="32">
        <f t="shared" si="226"/>
        <v>19123.48</v>
      </c>
      <c r="EO79" s="32">
        <f t="shared" si="227"/>
        <v>38052.860000000015</v>
      </c>
      <c r="EP79" s="32">
        <f t="shared" si="228"/>
        <v>27645.03999999999</v>
      </c>
      <c r="EQ79" s="32">
        <f t="shared" si="229"/>
        <v>30835.139999999996</v>
      </c>
      <c r="ER79" s="32">
        <f t="shared" si="230"/>
        <v>38260.240000000013</v>
      </c>
    </row>
    <row r="80" spans="1:148">
      <c r="A80" t="s">
        <v>436</v>
      </c>
      <c r="B80" s="1" t="s">
        <v>130</v>
      </c>
      <c r="C80" t="s">
        <v>130</v>
      </c>
      <c r="D80" t="s">
        <v>242</v>
      </c>
      <c r="E80" s="51">
        <v>6842.8135000000002</v>
      </c>
      <c r="F80" s="51">
        <v>6132.5542999999998</v>
      </c>
      <c r="G80" s="51">
        <v>5734.2829000000002</v>
      </c>
      <c r="H80" s="51">
        <v>5240.7263999999996</v>
      </c>
      <c r="I80" s="51">
        <v>6704.0393999999997</v>
      </c>
      <c r="J80" s="51">
        <v>13168.617899999999</v>
      </c>
      <c r="K80" s="51">
        <v>12354.130300000001</v>
      </c>
      <c r="L80" s="51">
        <v>10331.536426000001</v>
      </c>
      <c r="M80" s="51">
        <v>7745.5045339999997</v>
      </c>
      <c r="N80" s="51">
        <v>5722.2078935</v>
      </c>
      <c r="O80" s="51">
        <v>5275.7687428999998</v>
      </c>
      <c r="P80" s="51">
        <v>5783.7487164000004</v>
      </c>
      <c r="Q80" s="32">
        <v>687515.15</v>
      </c>
      <c r="R80" s="32">
        <v>334251.8</v>
      </c>
      <c r="S80" s="32">
        <v>252737.51</v>
      </c>
      <c r="T80" s="32">
        <v>172830.13</v>
      </c>
      <c r="U80" s="32">
        <v>211360.15</v>
      </c>
      <c r="V80" s="32">
        <v>443721.79</v>
      </c>
      <c r="W80" s="32">
        <v>528253.79</v>
      </c>
      <c r="X80" s="32">
        <v>361560.32000000001</v>
      </c>
      <c r="Y80" s="32">
        <v>679408.98</v>
      </c>
      <c r="Z80" s="32">
        <v>202402.78</v>
      </c>
      <c r="AA80" s="32">
        <v>277941.06</v>
      </c>
      <c r="AB80" s="32">
        <v>329026.28000000003</v>
      </c>
      <c r="AC80" s="2">
        <v>-1.37</v>
      </c>
      <c r="AD80" s="2">
        <v>-1.37</v>
      </c>
      <c r="AE80" s="2">
        <v>-1.37</v>
      </c>
      <c r="AF80" s="2">
        <v>-1.37</v>
      </c>
      <c r="AG80" s="2">
        <v>-1.37</v>
      </c>
      <c r="AH80" s="2">
        <v>-1.37</v>
      </c>
      <c r="AI80" s="2">
        <v>-1.37</v>
      </c>
      <c r="AJ80" s="2">
        <v>-1.37</v>
      </c>
      <c r="AK80" s="2">
        <v>-1.37</v>
      </c>
      <c r="AL80" s="2">
        <v>-1.37</v>
      </c>
      <c r="AM80" s="2">
        <v>-1.37</v>
      </c>
      <c r="AN80" s="2">
        <v>-1.37</v>
      </c>
      <c r="AO80" s="33">
        <v>-9418.9599999999991</v>
      </c>
      <c r="AP80" s="33">
        <v>-4579.25</v>
      </c>
      <c r="AQ80" s="33">
        <v>-3462.5</v>
      </c>
      <c r="AR80" s="33">
        <v>-2367.77</v>
      </c>
      <c r="AS80" s="33">
        <v>-2895.63</v>
      </c>
      <c r="AT80" s="33">
        <v>-6078.99</v>
      </c>
      <c r="AU80" s="33">
        <v>-7237.08</v>
      </c>
      <c r="AV80" s="33">
        <v>-4953.38</v>
      </c>
      <c r="AW80" s="33">
        <v>-9307.9</v>
      </c>
      <c r="AX80" s="33">
        <v>-2772.92</v>
      </c>
      <c r="AY80" s="33">
        <v>-3807.79</v>
      </c>
      <c r="AZ80" s="33">
        <v>-4507.66</v>
      </c>
      <c r="BA80" s="31">
        <f t="shared" si="231"/>
        <v>-206.25</v>
      </c>
      <c r="BB80" s="31">
        <f t="shared" si="232"/>
        <v>-100.28</v>
      </c>
      <c r="BC80" s="31">
        <f t="shared" si="233"/>
        <v>-75.819999999999993</v>
      </c>
      <c r="BD80" s="31">
        <f t="shared" si="234"/>
        <v>-69.13</v>
      </c>
      <c r="BE80" s="31">
        <f t="shared" si="235"/>
        <v>-84.54</v>
      </c>
      <c r="BF80" s="31">
        <f t="shared" si="236"/>
        <v>-177.49</v>
      </c>
      <c r="BG80" s="31">
        <f t="shared" si="237"/>
        <v>0</v>
      </c>
      <c r="BH80" s="31">
        <f t="shared" si="238"/>
        <v>0</v>
      </c>
      <c r="BI80" s="31">
        <f t="shared" si="239"/>
        <v>0</v>
      </c>
      <c r="BJ80" s="31">
        <f t="shared" si="240"/>
        <v>-242.88</v>
      </c>
      <c r="BK80" s="31">
        <f t="shared" si="241"/>
        <v>-333.53</v>
      </c>
      <c r="BL80" s="31">
        <f t="shared" si="242"/>
        <v>-394.83</v>
      </c>
      <c r="BM80" s="6">
        <v>-5.1499999999999997E-2</v>
      </c>
      <c r="BN80" s="6">
        <v>-5.1499999999999997E-2</v>
      </c>
      <c r="BO80" s="6">
        <v>-5.1499999999999997E-2</v>
      </c>
      <c r="BP80" s="6">
        <v>-5.1499999999999997E-2</v>
      </c>
      <c r="BQ80" s="6">
        <v>-5.1499999999999997E-2</v>
      </c>
      <c r="BR80" s="6">
        <v>-5.1499999999999997E-2</v>
      </c>
      <c r="BS80" s="6">
        <v>-5.1499999999999997E-2</v>
      </c>
      <c r="BT80" s="6">
        <v>-5.1499999999999997E-2</v>
      </c>
      <c r="BU80" s="6">
        <v>-5.1499999999999997E-2</v>
      </c>
      <c r="BV80" s="6">
        <v>-5.1499999999999997E-2</v>
      </c>
      <c r="BW80" s="6">
        <v>-5.1499999999999997E-2</v>
      </c>
      <c r="BX80" s="6">
        <v>-5.1499999999999997E-2</v>
      </c>
      <c r="BY80" s="31">
        <v>-35407.03</v>
      </c>
      <c r="BZ80" s="31">
        <v>-17213.97</v>
      </c>
      <c r="CA80" s="31">
        <v>-13015.98</v>
      </c>
      <c r="CB80" s="31">
        <v>-8900.75</v>
      </c>
      <c r="CC80" s="31">
        <v>-10885.05</v>
      </c>
      <c r="CD80" s="31">
        <v>-22851.67</v>
      </c>
      <c r="CE80" s="31">
        <v>-27205.07</v>
      </c>
      <c r="CF80" s="31">
        <v>-18620.36</v>
      </c>
      <c r="CG80" s="31">
        <v>-34989.56</v>
      </c>
      <c r="CH80" s="31">
        <v>-10423.74</v>
      </c>
      <c r="CI80" s="31">
        <v>-14313.96</v>
      </c>
      <c r="CJ80" s="31">
        <v>-16944.849999999999</v>
      </c>
      <c r="CK80" s="32">
        <f t="shared" si="243"/>
        <v>1650.04</v>
      </c>
      <c r="CL80" s="32">
        <f t="shared" si="244"/>
        <v>802.2</v>
      </c>
      <c r="CM80" s="32">
        <f t="shared" si="245"/>
        <v>606.57000000000005</v>
      </c>
      <c r="CN80" s="32">
        <f t="shared" si="246"/>
        <v>414.79</v>
      </c>
      <c r="CO80" s="32">
        <f t="shared" si="247"/>
        <v>507.26</v>
      </c>
      <c r="CP80" s="32">
        <f t="shared" si="248"/>
        <v>1064.93</v>
      </c>
      <c r="CQ80" s="32">
        <f t="shared" si="249"/>
        <v>1267.81</v>
      </c>
      <c r="CR80" s="32">
        <f t="shared" si="250"/>
        <v>867.74</v>
      </c>
      <c r="CS80" s="32">
        <f t="shared" si="251"/>
        <v>1630.58</v>
      </c>
      <c r="CT80" s="32">
        <f t="shared" si="252"/>
        <v>485.77</v>
      </c>
      <c r="CU80" s="32">
        <f t="shared" si="253"/>
        <v>667.06</v>
      </c>
      <c r="CV80" s="32">
        <f t="shared" si="254"/>
        <v>789.66</v>
      </c>
      <c r="CW80" s="31">
        <f t="shared" si="255"/>
        <v>-24131.78</v>
      </c>
      <c r="CX80" s="31">
        <f t="shared" si="256"/>
        <v>-11732.24</v>
      </c>
      <c r="CY80" s="31">
        <f t="shared" si="257"/>
        <v>-8871.09</v>
      </c>
      <c r="CZ80" s="31">
        <f t="shared" si="258"/>
        <v>-6049.0599999999986</v>
      </c>
      <c r="DA80" s="31">
        <f t="shared" si="259"/>
        <v>-7397.619999999999</v>
      </c>
      <c r="DB80" s="31">
        <f t="shared" si="260"/>
        <v>-15530.259999999998</v>
      </c>
      <c r="DC80" s="31">
        <f t="shared" si="261"/>
        <v>-18700.18</v>
      </c>
      <c r="DD80" s="31">
        <f t="shared" si="262"/>
        <v>-12799.239999999998</v>
      </c>
      <c r="DE80" s="31">
        <f t="shared" si="263"/>
        <v>-24051.079999999994</v>
      </c>
      <c r="DF80" s="31">
        <f t="shared" si="264"/>
        <v>-6922.1699999999992</v>
      </c>
      <c r="DG80" s="31">
        <f t="shared" si="265"/>
        <v>-9505.58</v>
      </c>
      <c r="DH80" s="31">
        <f t="shared" si="266"/>
        <v>-11252.699999999999</v>
      </c>
      <c r="DI80" s="32">
        <f t="shared" si="195"/>
        <v>-1206.5899999999999</v>
      </c>
      <c r="DJ80" s="32">
        <f t="shared" si="196"/>
        <v>-586.61</v>
      </c>
      <c r="DK80" s="32">
        <f t="shared" si="197"/>
        <v>-443.55</v>
      </c>
      <c r="DL80" s="32">
        <f t="shared" si="198"/>
        <v>-302.45</v>
      </c>
      <c r="DM80" s="32">
        <f t="shared" si="199"/>
        <v>-369.88</v>
      </c>
      <c r="DN80" s="32">
        <f t="shared" si="200"/>
        <v>-776.51</v>
      </c>
      <c r="DO80" s="32">
        <f t="shared" si="201"/>
        <v>-935.01</v>
      </c>
      <c r="DP80" s="32">
        <f t="shared" si="202"/>
        <v>-639.96</v>
      </c>
      <c r="DQ80" s="32">
        <f t="shared" si="203"/>
        <v>-1202.55</v>
      </c>
      <c r="DR80" s="32">
        <f t="shared" si="204"/>
        <v>-346.11</v>
      </c>
      <c r="DS80" s="32">
        <f t="shared" si="205"/>
        <v>-475.28</v>
      </c>
      <c r="DT80" s="32">
        <f t="shared" si="206"/>
        <v>-562.64</v>
      </c>
      <c r="DU80" s="31">
        <f t="shared" si="207"/>
        <v>-7774.54</v>
      </c>
      <c r="DV80" s="31">
        <f t="shared" si="208"/>
        <v>-3752.38</v>
      </c>
      <c r="DW80" s="31">
        <f t="shared" si="209"/>
        <v>-2818.57</v>
      </c>
      <c r="DX80" s="31">
        <f t="shared" si="210"/>
        <v>-1910.38</v>
      </c>
      <c r="DY80" s="31">
        <f t="shared" si="211"/>
        <v>-2324.11</v>
      </c>
      <c r="DZ80" s="31">
        <f t="shared" si="212"/>
        <v>-4852.76</v>
      </c>
      <c r="EA80" s="31">
        <f t="shared" si="213"/>
        <v>-5812.53</v>
      </c>
      <c r="EB80" s="31">
        <f t="shared" si="214"/>
        <v>-3956.62</v>
      </c>
      <c r="EC80" s="31">
        <f t="shared" si="215"/>
        <v>-7394.03</v>
      </c>
      <c r="ED80" s="31">
        <f t="shared" si="216"/>
        <v>-2116.71</v>
      </c>
      <c r="EE80" s="31">
        <f t="shared" si="217"/>
        <v>-2890.53</v>
      </c>
      <c r="EF80" s="31">
        <f t="shared" si="218"/>
        <v>-3403.31</v>
      </c>
      <c r="EG80" s="32">
        <f t="shared" si="219"/>
        <v>-33112.909999999996</v>
      </c>
      <c r="EH80" s="32">
        <f t="shared" si="220"/>
        <v>-16071.23</v>
      </c>
      <c r="EI80" s="32">
        <f t="shared" si="221"/>
        <v>-12133.21</v>
      </c>
      <c r="EJ80" s="32">
        <f t="shared" si="222"/>
        <v>-8261.89</v>
      </c>
      <c r="EK80" s="32">
        <f t="shared" si="223"/>
        <v>-10091.609999999999</v>
      </c>
      <c r="EL80" s="32">
        <f t="shared" si="224"/>
        <v>-21159.53</v>
      </c>
      <c r="EM80" s="32">
        <f t="shared" si="225"/>
        <v>-25447.719999999998</v>
      </c>
      <c r="EN80" s="32">
        <f t="shared" si="226"/>
        <v>-17395.819999999996</v>
      </c>
      <c r="EO80" s="32">
        <f t="shared" si="227"/>
        <v>-32647.659999999993</v>
      </c>
      <c r="EP80" s="32">
        <f t="shared" si="228"/>
        <v>-9384.989999999998</v>
      </c>
      <c r="EQ80" s="32">
        <f t="shared" si="229"/>
        <v>-12871.390000000001</v>
      </c>
      <c r="ER80" s="32">
        <f t="shared" si="230"/>
        <v>-15218.649999999998</v>
      </c>
    </row>
    <row r="81" spans="1:148">
      <c r="A81" t="s">
        <v>434</v>
      </c>
      <c r="B81" s="1" t="s">
        <v>63</v>
      </c>
      <c r="C81" t="s">
        <v>63</v>
      </c>
      <c r="D81" t="s">
        <v>243</v>
      </c>
      <c r="E81" s="51">
        <v>227779.46419999999</v>
      </c>
      <c r="F81" s="51">
        <v>238540.39910000001</v>
      </c>
      <c r="G81" s="51">
        <v>278529.50150000001</v>
      </c>
      <c r="H81" s="51">
        <v>81346.051800000001</v>
      </c>
      <c r="I81" s="51">
        <v>3922.7503999999999</v>
      </c>
      <c r="J81" s="51">
        <v>229829.63810000001</v>
      </c>
      <c r="K81" s="51">
        <v>280959.13789999997</v>
      </c>
      <c r="L81" s="51">
        <v>279155.98493999999</v>
      </c>
      <c r="M81" s="51">
        <v>270564.78778999997</v>
      </c>
      <c r="N81" s="51">
        <v>276794.94546999998</v>
      </c>
      <c r="O81" s="51">
        <v>271630.07075000001</v>
      </c>
      <c r="P81" s="51">
        <v>280822.56591</v>
      </c>
      <c r="Q81" s="32">
        <v>17800616.719999999</v>
      </c>
      <c r="R81" s="32">
        <v>12115569.6</v>
      </c>
      <c r="S81" s="32">
        <v>12060454.33</v>
      </c>
      <c r="T81" s="32">
        <v>3254693.22</v>
      </c>
      <c r="U81" s="32">
        <v>68688.28</v>
      </c>
      <c r="V81" s="32">
        <v>8054573.2400000002</v>
      </c>
      <c r="W81" s="32">
        <v>11698122.59</v>
      </c>
      <c r="X81" s="32">
        <v>9672922.5500000007</v>
      </c>
      <c r="Y81" s="32">
        <v>19957199.25</v>
      </c>
      <c r="Z81" s="32">
        <v>9704147.5999999996</v>
      </c>
      <c r="AA81" s="32">
        <v>13662238.789999999</v>
      </c>
      <c r="AB81" s="32">
        <v>15209409.18</v>
      </c>
      <c r="AC81" s="2">
        <v>5.72</v>
      </c>
      <c r="AD81" s="2">
        <v>5.72</v>
      </c>
      <c r="AE81" s="2">
        <v>5.72</v>
      </c>
      <c r="AF81" s="2">
        <v>5.72</v>
      </c>
      <c r="AG81" s="2">
        <v>5.72</v>
      </c>
      <c r="AH81" s="2">
        <v>5.72</v>
      </c>
      <c r="AI81" s="2">
        <v>5.72</v>
      </c>
      <c r="AJ81" s="2">
        <v>5.72</v>
      </c>
      <c r="AK81" s="2">
        <v>5.72</v>
      </c>
      <c r="AL81" s="2">
        <v>5.72</v>
      </c>
      <c r="AM81" s="2">
        <v>5.72</v>
      </c>
      <c r="AN81" s="2">
        <v>5.72</v>
      </c>
      <c r="AO81" s="33">
        <v>1018195.28</v>
      </c>
      <c r="AP81" s="33">
        <v>693010.58</v>
      </c>
      <c r="AQ81" s="33">
        <v>689857.99</v>
      </c>
      <c r="AR81" s="33">
        <v>186168.45</v>
      </c>
      <c r="AS81" s="33">
        <v>3928.97</v>
      </c>
      <c r="AT81" s="33">
        <v>460721.59</v>
      </c>
      <c r="AU81" s="33">
        <v>669132.61</v>
      </c>
      <c r="AV81" s="33">
        <v>553291.17000000004</v>
      </c>
      <c r="AW81" s="33">
        <v>1141551.8</v>
      </c>
      <c r="AX81" s="33">
        <v>555077.24</v>
      </c>
      <c r="AY81" s="33">
        <v>781480.06</v>
      </c>
      <c r="AZ81" s="33">
        <v>869978.21</v>
      </c>
      <c r="BA81" s="31">
        <f t="shared" si="231"/>
        <v>-5340.19</v>
      </c>
      <c r="BB81" s="31">
        <f t="shared" si="232"/>
        <v>-3634.67</v>
      </c>
      <c r="BC81" s="31">
        <f t="shared" si="233"/>
        <v>-3618.14</v>
      </c>
      <c r="BD81" s="31">
        <f t="shared" si="234"/>
        <v>-1301.8800000000001</v>
      </c>
      <c r="BE81" s="31">
        <f t="shared" si="235"/>
        <v>-27.48</v>
      </c>
      <c r="BF81" s="31">
        <f t="shared" si="236"/>
        <v>-3221.83</v>
      </c>
      <c r="BG81" s="31">
        <f t="shared" si="237"/>
        <v>0</v>
      </c>
      <c r="BH81" s="31">
        <f t="shared" si="238"/>
        <v>0</v>
      </c>
      <c r="BI81" s="31">
        <f t="shared" si="239"/>
        <v>0</v>
      </c>
      <c r="BJ81" s="31">
        <f t="shared" si="240"/>
        <v>-11644.98</v>
      </c>
      <c r="BK81" s="31">
        <f t="shared" si="241"/>
        <v>-16394.689999999999</v>
      </c>
      <c r="BL81" s="31">
        <f t="shared" si="242"/>
        <v>-18251.29</v>
      </c>
      <c r="BM81" s="6">
        <v>6.8000000000000005E-2</v>
      </c>
      <c r="BN81" s="6">
        <v>6.8000000000000005E-2</v>
      </c>
      <c r="BO81" s="6">
        <v>6.8000000000000005E-2</v>
      </c>
      <c r="BP81" s="6">
        <v>6.8000000000000005E-2</v>
      </c>
      <c r="BQ81" s="6">
        <v>6.8000000000000005E-2</v>
      </c>
      <c r="BR81" s="6">
        <v>6.8000000000000005E-2</v>
      </c>
      <c r="BS81" s="6">
        <v>6.8000000000000005E-2</v>
      </c>
      <c r="BT81" s="6">
        <v>6.8000000000000005E-2</v>
      </c>
      <c r="BU81" s="6">
        <v>6.8000000000000005E-2</v>
      </c>
      <c r="BV81" s="6">
        <v>6.8000000000000005E-2</v>
      </c>
      <c r="BW81" s="6">
        <v>6.8000000000000005E-2</v>
      </c>
      <c r="BX81" s="6">
        <v>6.8000000000000005E-2</v>
      </c>
      <c r="BY81" s="31">
        <v>1210441.94</v>
      </c>
      <c r="BZ81" s="31">
        <v>823858.73</v>
      </c>
      <c r="CA81" s="31">
        <v>820110.89</v>
      </c>
      <c r="CB81" s="31">
        <v>221319.14</v>
      </c>
      <c r="CC81" s="31">
        <v>4670.8</v>
      </c>
      <c r="CD81" s="31">
        <v>547710.98</v>
      </c>
      <c r="CE81" s="31">
        <v>795472.34</v>
      </c>
      <c r="CF81" s="31">
        <v>657758.73</v>
      </c>
      <c r="CG81" s="31">
        <v>1357089.55</v>
      </c>
      <c r="CH81" s="31">
        <v>659882.04</v>
      </c>
      <c r="CI81" s="31">
        <v>929032.24</v>
      </c>
      <c r="CJ81" s="31">
        <v>1034239.82</v>
      </c>
      <c r="CK81" s="32">
        <f t="shared" si="243"/>
        <v>42721.48</v>
      </c>
      <c r="CL81" s="32">
        <f t="shared" si="244"/>
        <v>29077.37</v>
      </c>
      <c r="CM81" s="32">
        <f t="shared" si="245"/>
        <v>28945.09</v>
      </c>
      <c r="CN81" s="32">
        <f t="shared" si="246"/>
        <v>7811.26</v>
      </c>
      <c r="CO81" s="32">
        <f t="shared" si="247"/>
        <v>164.85</v>
      </c>
      <c r="CP81" s="32">
        <f t="shared" si="248"/>
        <v>19330.98</v>
      </c>
      <c r="CQ81" s="32">
        <f t="shared" si="249"/>
        <v>28075.49</v>
      </c>
      <c r="CR81" s="32">
        <f t="shared" si="250"/>
        <v>23215.01</v>
      </c>
      <c r="CS81" s="32">
        <f t="shared" si="251"/>
        <v>47897.279999999999</v>
      </c>
      <c r="CT81" s="32">
        <f t="shared" si="252"/>
        <v>23289.95</v>
      </c>
      <c r="CU81" s="32">
        <f t="shared" si="253"/>
        <v>32789.370000000003</v>
      </c>
      <c r="CV81" s="32">
        <f t="shared" si="254"/>
        <v>36502.58</v>
      </c>
      <c r="CW81" s="31">
        <f t="shared" si="255"/>
        <v>240308.3299999999</v>
      </c>
      <c r="CX81" s="31">
        <f t="shared" si="256"/>
        <v>163560.19000000003</v>
      </c>
      <c r="CY81" s="31">
        <f t="shared" si="257"/>
        <v>162816.13</v>
      </c>
      <c r="CZ81" s="31">
        <f t="shared" si="258"/>
        <v>44263.830000000009</v>
      </c>
      <c r="DA81" s="31">
        <f t="shared" si="259"/>
        <v>934.16000000000076</v>
      </c>
      <c r="DB81" s="31">
        <f t="shared" si="260"/>
        <v>109542.19999999994</v>
      </c>
      <c r="DC81" s="31">
        <f t="shared" si="261"/>
        <v>154415.21999999997</v>
      </c>
      <c r="DD81" s="31">
        <f t="shared" si="262"/>
        <v>127682.56999999995</v>
      </c>
      <c r="DE81" s="31">
        <f t="shared" si="263"/>
        <v>263435.03000000003</v>
      </c>
      <c r="DF81" s="31">
        <f t="shared" si="264"/>
        <v>139739.73000000001</v>
      </c>
      <c r="DG81" s="31">
        <f t="shared" si="265"/>
        <v>196736.23999999993</v>
      </c>
      <c r="DH81" s="31">
        <f t="shared" si="266"/>
        <v>219015.47999999995</v>
      </c>
      <c r="DI81" s="32">
        <f t="shared" si="195"/>
        <v>12015.42</v>
      </c>
      <c r="DJ81" s="32">
        <f t="shared" si="196"/>
        <v>8178.01</v>
      </c>
      <c r="DK81" s="32">
        <f t="shared" si="197"/>
        <v>8140.81</v>
      </c>
      <c r="DL81" s="32">
        <f t="shared" si="198"/>
        <v>2213.19</v>
      </c>
      <c r="DM81" s="32">
        <f t="shared" si="199"/>
        <v>46.71</v>
      </c>
      <c r="DN81" s="32">
        <f t="shared" si="200"/>
        <v>5477.11</v>
      </c>
      <c r="DO81" s="32">
        <f t="shared" si="201"/>
        <v>7720.76</v>
      </c>
      <c r="DP81" s="32">
        <f t="shared" si="202"/>
        <v>6384.13</v>
      </c>
      <c r="DQ81" s="32">
        <f t="shared" si="203"/>
        <v>13171.75</v>
      </c>
      <c r="DR81" s="32">
        <f t="shared" si="204"/>
        <v>6986.99</v>
      </c>
      <c r="DS81" s="32">
        <f t="shared" si="205"/>
        <v>9836.81</v>
      </c>
      <c r="DT81" s="32">
        <f t="shared" si="206"/>
        <v>10950.77</v>
      </c>
      <c r="DU81" s="31">
        <f t="shared" si="207"/>
        <v>77420.179999999993</v>
      </c>
      <c r="DV81" s="31">
        <f t="shared" si="208"/>
        <v>52312.2</v>
      </c>
      <c r="DW81" s="31">
        <f t="shared" si="209"/>
        <v>51730.75</v>
      </c>
      <c r="DX81" s="31">
        <f t="shared" si="210"/>
        <v>13979.14</v>
      </c>
      <c r="DY81" s="31">
        <f t="shared" si="211"/>
        <v>293.49</v>
      </c>
      <c r="DZ81" s="31">
        <f t="shared" si="212"/>
        <v>34228.82</v>
      </c>
      <c r="EA81" s="31">
        <f t="shared" si="213"/>
        <v>47996.53</v>
      </c>
      <c r="EB81" s="31">
        <f t="shared" si="214"/>
        <v>39470.400000000001</v>
      </c>
      <c r="EC81" s="31">
        <f t="shared" si="215"/>
        <v>80987.95</v>
      </c>
      <c r="ED81" s="31">
        <f t="shared" si="216"/>
        <v>42730.54</v>
      </c>
      <c r="EE81" s="31">
        <f t="shared" si="217"/>
        <v>59825.13</v>
      </c>
      <c r="EF81" s="31">
        <f t="shared" si="218"/>
        <v>66239.95</v>
      </c>
      <c r="EG81" s="32">
        <f t="shared" si="219"/>
        <v>329743.92999999993</v>
      </c>
      <c r="EH81" s="32">
        <f t="shared" si="220"/>
        <v>224050.40000000002</v>
      </c>
      <c r="EI81" s="32">
        <f t="shared" si="221"/>
        <v>222687.69</v>
      </c>
      <c r="EJ81" s="32">
        <f t="shared" si="222"/>
        <v>60456.160000000011</v>
      </c>
      <c r="EK81" s="32">
        <f t="shared" si="223"/>
        <v>1274.3600000000008</v>
      </c>
      <c r="EL81" s="32">
        <f t="shared" si="224"/>
        <v>149248.12999999995</v>
      </c>
      <c r="EM81" s="32">
        <f t="shared" si="225"/>
        <v>210132.50999999998</v>
      </c>
      <c r="EN81" s="32">
        <f t="shared" si="226"/>
        <v>173537.09999999995</v>
      </c>
      <c r="EO81" s="32">
        <f t="shared" si="227"/>
        <v>357594.73000000004</v>
      </c>
      <c r="EP81" s="32">
        <f t="shared" si="228"/>
        <v>189457.26</v>
      </c>
      <c r="EQ81" s="32">
        <f t="shared" si="229"/>
        <v>266398.17999999993</v>
      </c>
      <c r="ER81" s="32">
        <f t="shared" si="230"/>
        <v>296206.19999999995</v>
      </c>
    </row>
    <row r="82" spans="1:148">
      <c r="A82" t="s">
        <v>434</v>
      </c>
      <c r="B82" s="1" t="s">
        <v>64</v>
      </c>
      <c r="C82" t="s">
        <v>64</v>
      </c>
      <c r="D82" t="s">
        <v>244</v>
      </c>
      <c r="E82" s="51">
        <v>281382.22580000001</v>
      </c>
      <c r="F82" s="51">
        <v>113623.1106</v>
      </c>
      <c r="G82" s="51">
        <v>14151.7361</v>
      </c>
      <c r="H82" s="51">
        <v>229604.74909999999</v>
      </c>
      <c r="I82" s="51">
        <v>251197.3481</v>
      </c>
      <c r="J82" s="51">
        <v>265645.027</v>
      </c>
      <c r="K82" s="51">
        <v>279605.80829999998</v>
      </c>
      <c r="L82" s="51">
        <v>280068.08974000002</v>
      </c>
      <c r="M82" s="51">
        <v>239635.34130669999</v>
      </c>
      <c r="N82" s="51">
        <v>261050.63946999999</v>
      </c>
      <c r="O82" s="51">
        <v>228503.52111999999</v>
      </c>
      <c r="P82" s="51">
        <v>279964.24484</v>
      </c>
      <c r="Q82" s="32">
        <v>26200740.859999999</v>
      </c>
      <c r="R82" s="32">
        <v>5621880.3799999999</v>
      </c>
      <c r="S82" s="32">
        <v>1244674.78</v>
      </c>
      <c r="T82" s="32">
        <v>6981145.9900000002</v>
      </c>
      <c r="U82" s="32">
        <v>8197396.5599999996</v>
      </c>
      <c r="V82" s="32">
        <v>9068591</v>
      </c>
      <c r="W82" s="32">
        <v>11646075.050000001</v>
      </c>
      <c r="X82" s="32">
        <v>9728512.5899999999</v>
      </c>
      <c r="Y82" s="32">
        <v>14615696.17</v>
      </c>
      <c r="Z82" s="32">
        <v>9098960.8000000007</v>
      </c>
      <c r="AA82" s="32">
        <v>11478932.359999999</v>
      </c>
      <c r="AB82" s="32">
        <v>15133069.279999999</v>
      </c>
      <c r="AC82" s="2">
        <v>5.72</v>
      </c>
      <c r="AD82" s="2">
        <v>5.72</v>
      </c>
      <c r="AE82" s="2">
        <v>5.72</v>
      </c>
      <c r="AF82" s="2">
        <v>5.72</v>
      </c>
      <c r="AG82" s="2">
        <v>5.72</v>
      </c>
      <c r="AH82" s="2">
        <v>5.72</v>
      </c>
      <c r="AI82" s="2">
        <v>5.72</v>
      </c>
      <c r="AJ82" s="2">
        <v>5.72</v>
      </c>
      <c r="AK82" s="2">
        <v>5.72</v>
      </c>
      <c r="AL82" s="2">
        <v>5.72</v>
      </c>
      <c r="AM82" s="2">
        <v>5.72</v>
      </c>
      <c r="AN82" s="2">
        <v>5.72</v>
      </c>
      <c r="AO82" s="33">
        <v>1498682.38</v>
      </c>
      <c r="AP82" s="33">
        <v>321571.56</v>
      </c>
      <c r="AQ82" s="33">
        <v>71195.399999999994</v>
      </c>
      <c r="AR82" s="33">
        <v>399321.55</v>
      </c>
      <c r="AS82" s="33">
        <v>468891.08</v>
      </c>
      <c r="AT82" s="33">
        <v>518723.41</v>
      </c>
      <c r="AU82" s="33">
        <v>666155.49</v>
      </c>
      <c r="AV82" s="33">
        <v>556470.92000000004</v>
      </c>
      <c r="AW82" s="33">
        <v>836017.82</v>
      </c>
      <c r="AX82" s="33">
        <v>520460.56</v>
      </c>
      <c r="AY82" s="33">
        <v>656594.93000000005</v>
      </c>
      <c r="AZ82" s="33">
        <v>865611.56</v>
      </c>
      <c r="BA82" s="31">
        <f t="shared" si="231"/>
        <v>-7860.22</v>
      </c>
      <c r="BB82" s="31">
        <f t="shared" si="232"/>
        <v>-1686.56</v>
      </c>
      <c r="BC82" s="31">
        <f t="shared" si="233"/>
        <v>-373.4</v>
      </c>
      <c r="BD82" s="31">
        <f t="shared" si="234"/>
        <v>-2792.46</v>
      </c>
      <c r="BE82" s="31">
        <f t="shared" si="235"/>
        <v>-3278.96</v>
      </c>
      <c r="BF82" s="31">
        <f t="shared" si="236"/>
        <v>-3627.44</v>
      </c>
      <c r="BG82" s="31">
        <f t="shared" si="237"/>
        <v>0</v>
      </c>
      <c r="BH82" s="31">
        <f t="shared" si="238"/>
        <v>0</v>
      </c>
      <c r="BI82" s="31">
        <f t="shared" si="239"/>
        <v>0</v>
      </c>
      <c r="BJ82" s="31">
        <f t="shared" si="240"/>
        <v>-10918.75</v>
      </c>
      <c r="BK82" s="31">
        <f t="shared" si="241"/>
        <v>-13774.72</v>
      </c>
      <c r="BL82" s="31">
        <f t="shared" si="242"/>
        <v>-18159.68</v>
      </c>
      <c r="BM82" s="6">
        <v>6.8000000000000005E-2</v>
      </c>
      <c r="BN82" s="6">
        <v>6.8000000000000005E-2</v>
      </c>
      <c r="BO82" s="6">
        <v>6.8000000000000005E-2</v>
      </c>
      <c r="BP82" s="6">
        <v>6.8000000000000005E-2</v>
      </c>
      <c r="BQ82" s="6">
        <v>6.8000000000000005E-2</v>
      </c>
      <c r="BR82" s="6">
        <v>6.8000000000000005E-2</v>
      </c>
      <c r="BS82" s="6">
        <v>6.8000000000000005E-2</v>
      </c>
      <c r="BT82" s="6">
        <v>6.8000000000000005E-2</v>
      </c>
      <c r="BU82" s="6">
        <v>6.8000000000000005E-2</v>
      </c>
      <c r="BV82" s="6">
        <v>6.8000000000000005E-2</v>
      </c>
      <c r="BW82" s="6">
        <v>6.8000000000000005E-2</v>
      </c>
      <c r="BX82" s="6">
        <v>6.8000000000000005E-2</v>
      </c>
      <c r="BY82" s="31">
        <v>1781650.38</v>
      </c>
      <c r="BZ82" s="31">
        <v>382287.87</v>
      </c>
      <c r="CA82" s="31">
        <v>84637.89</v>
      </c>
      <c r="CB82" s="31">
        <v>474717.93</v>
      </c>
      <c r="CC82" s="31">
        <v>557422.97</v>
      </c>
      <c r="CD82" s="31">
        <v>616664.18999999994</v>
      </c>
      <c r="CE82" s="31">
        <v>791933.1</v>
      </c>
      <c r="CF82" s="31">
        <v>661538.86</v>
      </c>
      <c r="CG82" s="31">
        <v>993867.34</v>
      </c>
      <c r="CH82" s="31">
        <v>618729.32999999996</v>
      </c>
      <c r="CI82" s="31">
        <v>780567.4</v>
      </c>
      <c r="CJ82" s="31">
        <v>1029048.71</v>
      </c>
      <c r="CK82" s="32">
        <f t="shared" si="243"/>
        <v>62881.78</v>
      </c>
      <c r="CL82" s="32">
        <f t="shared" si="244"/>
        <v>13492.51</v>
      </c>
      <c r="CM82" s="32">
        <f t="shared" si="245"/>
        <v>2987.22</v>
      </c>
      <c r="CN82" s="32">
        <f t="shared" si="246"/>
        <v>16754.75</v>
      </c>
      <c r="CO82" s="32">
        <f t="shared" si="247"/>
        <v>19673.75</v>
      </c>
      <c r="CP82" s="32">
        <f t="shared" si="248"/>
        <v>21764.62</v>
      </c>
      <c r="CQ82" s="32">
        <f t="shared" si="249"/>
        <v>27950.58</v>
      </c>
      <c r="CR82" s="32">
        <f t="shared" si="250"/>
        <v>23348.43</v>
      </c>
      <c r="CS82" s="32">
        <f t="shared" si="251"/>
        <v>35077.67</v>
      </c>
      <c r="CT82" s="32">
        <f t="shared" si="252"/>
        <v>21837.51</v>
      </c>
      <c r="CU82" s="32">
        <f t="shared" si="253"/>
        <v>27549.439999999999</v>
      </c>
      <c r="CV82" s="32">
        <f t="shared" si="254"/>
        <v>36319.370000000003</v>
      </c>
      <c r="CW82" s="31">
        <f t="shared" si="255"/>
        <v>353710</v>
      </c>
      <c r="CX82" s="31">
        <f t="shared" si="256"/>
        <v>75895.38</v>
      </c>
      <c r="CY82" s="31">
        <f t="shared" si="257"/>
        <v>16803.110000000008</v>
      </c>
      <c r="CZ82" s="31">
        <f t="shared" si="258"/>
        <v>94943.590000000011</v>
      </c>
      <c r="DA82" s="31">
        <f t="shared" si="259"/>
        <v>111484.59999999996</v>
      </c>
      <c r="DB82" s="31">
        <f t="shared" si="260"/>
        <v>123332.83999999997</v>
      </c>
      <c r="DC82" s="31">
        <f t="shared" si="261"/>
        <v>153728.18999999994</v>
      </c>
      <c r="DD82" s="31">
        <f t="shared" si="262"/>
        <v>128416.37</v>
      </c>
      <c r="DE82" s="31">
        <f t="shared" si="263"/>
        <v>192927.19000000006</v>
      </c>
      <c r="DF82" s="31">
        <f t="shared" si="264"/>
        <v>131025.02999999997</v>
      </c>
      <c r="DG82" s="31">
        <f t="shared" si="265"/>
        <v>165296.62999999992</v>
      </c>
      <c r="DH82" s="31">
        <f t="shared" si="266"/>
        <v>217916.2</v>
      </c>
      <c r="DI82" s="32">
        <f t="shared" si="195"/>
        <v>17685.5</v>
      </c>
      <c r="DJ82" s="32">
        <f t="shared" si="196"/>
        <v>3794.77</v>
      </c>
      <c r="DK82" s="32">
        <f t="shared" si="197"/>
        <v>840.16</v>
      </c>
      <c r="DL82" s="32">
        <f t="shared" si="198"/>
        <v>4747.18</v>
      </c>
      <c r="DM82" s="32">
        <f t="shared" si="199"/>
        <v>5574.23</v>
      </c>
      <c r="DN82" s="32">
        <f t="shared" si="200"/>
        <v>6166.64</v>
      </c>
      <c r="DO82" s="32">
        <f t="shared" si="201"/>
        <v>7686.41</v>
      </c>
      <c r="DP82" s="32">
        <f t="shared" si="202"/>
        <v>6420.82</v>
      </c>
      <c r="DQ82" s="32">
        <f t="shared" si="203"/>
        <v>9646.36</v>
      </c>
      <c r="DR82" s="32">
        <f t="shared" si="204"/>
        <v>6551.25</v>
      </c>
      <c r="DS82" s="32">
        <f t="shared" si="205"/>
        <v>8264.83</v>
      </c>
      <c r="DT82" s="32">
        <f t="shared" si="206"/>
        <v>10895.81</v>
      </c>
      <c r="DU82" s="31">
        <f t="shared" si="207"/>
        <v>113954.82</v>
      </c>
      <c r="DV82" s="31">
        <f t="shared" si="208"/>
        <v>24273.97</v>
      </c>
      <c r="DW82" s="31">
        <f t="shared" si="209"/>
        <v>5338.77</v>
      </c>
      <c r="DX82" s="31">
        <f t="shared" si="210"/>
        <v>29984.52</v>
      </c>
      <c r="DY82" s="31">
        <f t="shared" si="211"/>
        <v>35025.14</v>
      </c>
      <c r="DZ82" s="31">
        <f t="shared" si="212"/>
        <v>38538</v>
      </c>
      <c r="EA82" s="31">
        <f t="shared" si="213"/>
        <v>47782.98</v>
      </c>
      <c r="EB82" s="31">
        <f t="shared" si="214"/>
        <v>39697.24</v>
      </c>
      <c r="EC82" s="31">
        <f t="shared" si="215"/>
        <v>59311.69</v>
      </c>
      <c r="ED82" s="31">
        <f t="shared" si="216"/>
        <v>40065.699999999997</v>
      </c>
      <c r="EE82" s="31">
        <f t="shared" si="217"/>
        <v>50264.72</v>
      </c>
      <c r="EF82" s="31">
        <f t="shared" si="218"/>
        <v>65907.48</v>
      </c>
      <c r="EG82" s="32">
        <f t="shared" si="219"/>
        <v>485350.32</v>
      </c>
      <c r="EH82" s="32">
        <f t="shared" si="220"/>
        <v>103964.12000000001</v>
      </c>
      <c r="EI82" s="32">
        <f t="shared" si="221"/>
        <v>22982.040000000008</v>
      </c>
      <c r="EJ82" s="32">
        <f t="shared" si="222"/>
        <v>129675.29000000002</v>
      </c>
      <c r="EK82" s="32">
        <f t="shared" si="223"/>
        <v>152083.96999999997</v>
      </c>
      <c r="EL82" s="32">
        <f t="shared" si="224"/>
        <v>168037.47999999998</v>
      </c>
      <c r="EM82" s="32">
        <f t="shared" si="225"/>
        <v>209197.57999999996</v>
      </c>
      <c r="EN82" s="32">
        <f t="shared" si="226"/>
        <v>174534.43</v>
      </c>
      <c r="EO82" s="32">
        <f t="shared" si="227"/>
        <v>261885.24000000005</v>
      </c>
      <c r="EP82" s="32">
        <f t="shared" si="228"/>
        <v>177641.97999999998</v>
      </c>
      <c r="EQ82" s="32">
        <f t="shared" si="229"/>
        <v>223826.17999999991</v>
      </c>
      <c r="ER82" s="32">
        <f t="shared" si="230"/>
        <v>294719.49</v>
      </c>
    </row>
    <row r="83" spans="1:148">
      <c r="A83" t="s">
        <v>454</v>
      </c>
      <c r="B83" s="1" t="s">
        <v>88</v>
      </c>
      <c r="C83" t="s">
        <v>88</v>
      </c>
      <c r="D83" t="s">
        <v>246</v>
      </c>
      <c r="E83" s="51">
        <v>25737.081999999999</v>
      </c>
      <c r="F83" s="51">
        <v>15648.5308</v>
      </c>
      <c r="G83" s="51">
        <v>20727.953399999999</v>
      </c>
      <c r="H83" s="51">
        <v>16073.685600000001</v>
      </c>
      <c r="I83" s="51">
        <v>16110.5</v>
      </c>
      <c r="J83" s="51">
        <v>11162.906999999999</v>
      </c>
      <c r="K83" s="51">
        <v>6126.3047999999999</v>
      </c>
      <c r="L83" s="51">
        <v>7254.6615414999997</v>
      </c>
      <c r="M83" s="51">
        <v>11860.3620457</v>
      </c>
      <c r="N83" s="51">
        <v>15840.850564599999</v>
      </c>
      <c r="O83" s="51">
        <v>30912.261131700001</v>
      </c>
      <c r="P83" s="51">
        <v>15744.2113496</v>
      </c>
      <c r="Q83" s="32">
        <v>1679494.28</v>
      </c>
      <c r="R83" s="32">
        <v>674019.68</v>
      </c>
      <c r="S83" s="32">
        <v>759657.52</v>
      </c>
      <c r="T83" s="32">
        <v>441986.68</v>
      </c>
      <c r="U83" s="32">
        <v>544600.9</v>
      </c>
      <c r="V83" s="32">
        <v>311772.59999999998</v>
      </c>
      <c r="W83" s="32">
        <v>225920.95</v>
      </c>
      <c r="X83" s="32">
        <v>237267.31</v>
      </c>
      <c r="Y83" s="32">
        <v>874270.06</v>
      </c>
      <c r="Z83" s="32">
        <v>479296.64</v>
      </c>
      <c r="AA83" s="32">
        <v>1485620.5</v>
      </c>
      <c r="AB83" s="32">
        <v>639110.9</v>
      </c>
      <c r="AC83" s="2">
        <v>1.56</v>
      </c>
      <c r="AD83" s="2">
        <v>1.56</v>
      </c>
      <c r="AE83" s="2">
        <v>1.56</v>
      </c>
      <c r="AF83" s="2">
        <v>1.56</v>
      </c>
      <c r="AG83" s="2">
        <v>1.56</v>
      </c>
      <c r="AH83" s="2">
        <v>1.56</v>
      </c>
      <c r="AI83" s="2">
        <v>1.56</v>
      </c>
      <c r="AJ83" s="2">
        <v>1.56</v>
      </c>
      <c r="AK83" s="2">
        <v>1.84</v>
      </c>
      <c r="AL83" s="2">
        <v>1.84</v>
      </c>
      <c r="AM83" s="2">
        <v>1.84</v>
      </c>
      <c r="AN83" s="2">
        <v>1.84</v>
      </c>
      <c r="AO83" s="33">
        <v>26200.11</v>
      </c>
      <c r="AP83" s="33">
        <v>10514.71</v>
      </c>
      <c r="AQ83" s="33">
        <v>11850.66</v>
      </c>
      <c r="AR83" s="33">
        <v>6894.99</v>
      </c>
      <c r="AS83" s="33">
        <v>8495.77</v>
      </c>
      <c r="AT83" s="33">
        <v>4863.6499999999996</v>
      </c>
      <c r="AU83" s="33">
        <v>3524.37</v>
      </c>
      <c r="AV83" s="33">
        <v>3701.37</v>
      </c>
      <c r="AW83" s="33">
        <v>16086.57</v>
      </c>
      <c r="AX83" s="33">
        <v>8819.06</v>
      </c>
      <c r="AY83" s="33">
        <v>27335.42</v>
      </c>
      <c r="AZ83" s="33">
        <v>11759.64</v>
      </c>
      <c r="BA83" s="31">
        <f t="shared" si="231"/>
        <v>-503.85</v>
      </c>
      <c r="BB83" s="31">
        <f t="shared" si="232"/>
        <v>-202.21</v>
      </c>
      <c r="BC83" s="31">
        <f t="shared" si="233"/>
        <v>-227.9</v>
      </c>
      <c r="BD83" s="31">
        <f t="shared" si="234"/>
        <v>-176.79</v>
      </c>
      <c r="BE83" s="31">
        <f t="shared" si="235"/>
        <v>-217.84</v>
      </c>
      <c r="BF83" s="31">
        <f t="shared" si="236"/>
        <v>-124.71</v>
      </c>
      <c r="BG83" s="31">
        <f t="shared" si="237"/>
        <v>0</v>
      </c>
      <c r="BH83" s="31">
        <f t="shared" si="238"/>
        <v>0</v>
      </c>
      <c r="BI83" s="31">
        <f t="shared" si="239"/>
        <v>0</v>
      </c>
      <c r="BJ83" s="31">
        <f t="shared" si="240"/>
        <v>-575.16</v>
      </c>
      <c r="BK83" s="31">
        <f t="shared" si="241"/>
        <v>-1782.74</v>
      </c>
      <c r="BL83" s="31">
        <f t="shared" si="242"/>
        <v>-766.93</v>
      </c>
      <c r="BM83" s="6">
        <v>4.2099999999999999E-2</v>
      </c>
      <c r="BN83" s="6">
        <v>4.2099999999999999E-2</v>
      </c>
      <c r="BO83" s="6">
        <v>4.2099999999999999E-2</v>
      </c>
      <c r="BP83" s="6">
        <v>4.2099999999999999E-2</v>
      </c>
      <c r="BQ83" s="6">
        <v>4.2099999999999999E-2</v>
      </c>
      <c r="BR83" s="6">
        <v>4.2099999999999999E-2</v>
      </c>
      <c r="BS83" s="6">
        <v>4.2099999999999999E-2</v>
      </c>
      <c r="BT83" s="6">
        <v>4.2099999999999999E-2</v>
      </c>
      <c r="BU83" s="6">
        <v>4.2099999999999999E-2</v>
      </c>
      <c r="BV83" s="6">
        <v>4.2099999999999999E-2</v>
      </c>
      <c r="BW83" s="6">
        <v>4.2099999999999999E-2</v>
      </c>
      <c r="BX83" s="6">
        <v>4.2099999999999999E-2</v>
      </c>
      <c r="BY83" s="31">
        <v>70706.710000000006</v>
      </c>
      <c r="BZ83" s="31">
        <v>28376.23</v>
      </c>
      <c r="CA83" s="31">
        <v>31981.58</v>
      </c>
      <c r="CB83" s="31">
        <v>18607.64</v>
      </c>
      <c r="CC83" s="31">
        <v>22927.7</v>
      </c>
      <c r="CD83" s="31">
        <v>13125.63</v>
      </c>
      <c r="CE83" s="31">
        <v>9511.27</v>
      </c>
      <c r="CF83" s="31">
        <v>9988.9500000000007</v>
      </c>
      <c r="CG83" s="31">
        <v>36806.769999999997</v>
      </c>
      <c r="CH83" s="31">
        <v>20178.39</v>
      </c>
      <c r="CI83" s="31">
        <v>62544.62</v>
      </c>
      <c r="CJ83" s="31">
        <v>26906.57</v>
      </c>
      <c r="CK83" s="32">
        <f t="shared" si="243"/>
        <v>4030.79</v>
      </c>
      <c r="CL83" s="32">
        <f t="shared" si="244"/>
        <v>1617.65</v>
      </c>
      <c r="CM83" s="32">
        <f t="shared" si="245"/>
        <v>1823.18</v>
      </c>
      <c r="CN83" s="32">
        <f t="shared" si="246"/>
        <v>1060.77</v>
      </c>
      <c r="CO83" s="32">
        <f t="shared" si="247"/>
        <v>1307.04</v>
      </c>
      <c r="CP83" s="32">
        <f t="shared" si="248"/>
        <v>748.25</v>
      </c>
      <c r="CQ83" s="32">
        <f t="shared" si="249"/>
        <v>542.21</v>
      </c>
      <c r="CR83" s="32">
        <f t="shared" si="250"/>
        <v>569.44000000000005</v>
      </c>
      <c r="CS83" s="32">
        <f t="shared" si="251"/>
        <v>2098.25</v>
      </c>
      <c r="CT83" s="32">
        <f t="shared" si="252"/>
        <v>1150.31</v>
      </c>
      <c r="CU83" s="32">
        <f t="shared" si="253"/>
        <v>3565.49</v>
      </c>
      <c r="CV83" s="32">
        <f t="shared" si="254"/>
        <v>1533.87</v>
      </c>
      <c r="CW83" s="31">
        <f t="shared" si="255"/>
        <v>49041.24</v>
      </c>
      <c r="CX83" s="31">
        <f t="shared" si="256"/>
        <v>19681.38</v>
      </c>
      <c r="CY83" s="31">
        <f t="shared" si="257"/>
        <v>22182.000000000004</v>
      </c>
      <c r="CZ83" s="31">
        <f t="shared" si="258"/>
        <v>12950.210000000001</v>
      </c>
      <c r="DA83" s="31">
        <f t="shared" si="259"/>
        <v>15956.810000000001</v>
      </c>
      <c r="DB83" s="31">
        <f t="shared" si="260"/>
        <v>9134.9399999999987</v>
      </c>
      <c r="DC83" s="31">
        <f t="shared" si="261"/>
        <v>6529.11</v>
      </c>
      <c r="DD83" s="31">
        <f t="shared" si="262"/>
        <v>6857.0200000000013</v>
      </c>
      <c r="DE83" s="31">
        <f t="shared" si="263"/>
        <v>22818.449999999997</v>
      </c>
      <c r="DF83" s="31">
        <f t="shared" si="264"/>
        <v>13084.800000000001</v>
      </c>
      <c r="DG83" s="31">
        <f t="shared" si="265"/>
        <v>40557.43</v>
      </c>
      <c r="DH83" s="31">
        <f t="shared" si="266"/>
        <v>17447.73</v>
      </c>
      <c r="DI83" s="32">
        <f t="shared" si="195"/>
        <v>2452.06</v>
      </c>
      <c r="DJ83" s="32">
        <f t="shared" si="196"/>
        <v>984.07</v>
      </c>
      <c r="DK83" s="32">
        <f t="shared" si="197"/>
        <v>1109.0999999999999</v>
      </c>
      <c r="DL83" s="32">
        <f t="shared" si="198"/>
        <v>647.51</v>
      </c>
      <c r="DM83" s="32">
        <f t="shared" si="199"/>
        <v>797.84</v>
      </c>
      <c r="DN83" s="32">
        <f t="shared" si="200"/>
        <v>456.75</v>
      </c>
      <c r="DO83" s="32">
        <f t="shared" si="201"/>
        <v>326.45999999999998</v>
      </c>
      <c r="DP83" s="32">
        <f t="shared" si="202"/>
        <v>342.85</v>
      </c>
      <c r="DQ83" s="32">
        <f t="shared" si="203"/>
        <v>1140.92</v>
      </c>
      <c r="DR83" s="32">
        <f t="shared" si="204"/>
        <v>654.24</v>
      </c>
      <c r="DS83" s="32">
        <f t="shared" si="205"/>
        <v>2027.87</v>
      </c>
      <c r="DT83" s="32">
        <f t="shared" si="206"/>
        <v>872.39</v>
      </c>
      <c r="DU83" s="31">
        <f t="shared" si="207"/>
        <v>15799.63</v>
      </c>
      <c r="DV83" s="31">
        <f t="shared" si="208"/>
        <v>6294.79</v>
      </c>
      <c r="DW83" s="31">
        <f t="shared" si="209"/>
        <v>7047.78</v>
      </c>
      <c r="DX83" s="31">
        <f t="shared" si="210"/>
        <v>4089.86</v>
      </c>
      <c r="DY83" s="31">
        <f t="shared" si="211"/>
        <v>5013.1499999999996</v>
      </c>
      <c r="DZ83" s="31">
        <f t="shared" si="212"/>
        <v>2854.41</v>
      </c>
      <c r="EA83" s="31">
        <f t="shared" si="213"/>
        <v>2029.43</v>
      </c>
      <c r="EB83" s="31">
        <f t="shared" si="214"/>
        <v>2119.6999999999998</v>
      </c>
      <c r="EC83" s="31">
        <f t="shared" si="215"/>
        <v>7015.09</v>
      </c>
      <c r="ED83" s="31">
        <f t="shared" si="216"/>
        <v>4001.16</v>
      </c>
      <c r="EE83" s="31">
        <f t="shared" si="217"/>
        <v>12333.03</v>
      </c>
      <c r="EF83" s="31">
        <f t="shared" si="218"/>
        <v>5276.96</v>
      </c>
      <c r="EG83" s="32">
        <f t="shared" si="219"/>
        <v>67292.929999999993</v>
      </c>
      <c r="EH83" s="32">
        <f t="shared" si="220"/>
        <v>26960.240000000002</v>
      </c>
      <c r="EI83" s="32">
        <f t="shared" si="221"/>
        <v>30338.880000000001</v>
      </c>
      <c r="EJ83" s="32">
        <f t="shared" si="222"/>
        <v>17687.580000000002</v>
      </c>
      <c r="EK83" s="32">
        <f t="shared" si="223"/>
        <v>21767.800000000003</v>
      </c>
      <c r="EL83" s="32">
        <f t="shared" si="224"/>
        <v>12446.099999999999</v>
      </c>
      <c r="EM83" s="32">
        <f t="shared" si="225"/>
        <v>8885</v>
      </c>
      <c r="EN83" s="32">
        <f t="shared" si="226"/>
        <v>9319.5700000000015</v>
      </c>
      <c r="EO83" s="32">
        <f t="shared" si="227"/>
        <v>30974.459999999995</v>
      </c>
      <c r="EP83" s="32">
        <f t="shared" si="228"/>
        <v>17740.2</v>
      </c>
      <c r="EQ83" s="32">
        <f t="shared" si="229"/>
        <v>54918.33</v>
      </c>
      <c r="ER83" s="32">
        <f t="shared" si="230"/>
        <v>23597.079999999998</v>
      </c>
    </row>
    <row r="84" spans="1:148">
      <c r="A84" t="s">
        <v>455</v>
      </c>
      <c r="B84" s="1" t="s">
        <v>90</v>
      </c>
      <c r="C84" t="s">
        <v>295</v>
      </c>
      <c r="D84" t="s">
        <v>296</v>
      </c>
      <c r="E84" s="51">
        <v>1966</v>
      </c>
      <c r="F84" s="51">
        <v>12850</v>
      </c>
      <c r="G84" s="51">
        <v>14061</v>
      </c>
      <c r="H84" s="51">
        <v>22774</v>
      </c>
      <c r="I84" s="51">
        <v>28244</v>
      </c>
      <c r="J84" s="51">
        <v>26171</v>
      </c>
      <c r="K84" s="51">
        <v>33362</v>
      </c>
      <c r="L84" s="51">
        <v>11421</v>
      </c>
      <c r="M84" s="51">
        <v>3388</v>
      </c>
      <c r="N84" s="51">
        <v>3574</v>
      </c>
      <c r="O84" s="51">
        <v>7072</v>
      </c>
      <c r="P84" s="51">
        <v>3224</v>
      </c>
      <c r="Q84" s="32">
        <v>168248.98</v>
      </c>
      <c r="R84" s="32">
        <v>742091.99</v>
      </c>
      <c r="S84" s="32">
        <v>671568.69</v>
      </c>
      <c r="T84" s="32">
        <v>711998.46</v>
      </c>
      <c r="U84" s="32">
        <v>882959.1</v>
      </c>
      <c r="V84" s="32">
        <v>889527</v>
      </c>
      <c r="W84" s="32">
        <v>1370592.97</v>
      </c>
      <c r="X84" s="32">
        <v>284118.51</v>
      </c>
      <c r="Y84" s="32">
        <v>72842.81</v>
      </c>
      <c r="Z84" s="32">
        <v>122457.68</v>
      </c>
      <c r="AA84" s="32">
        <v>301026.38</v>
      </c>
      <c r="AB84" s="32">
        <v>157303.60999999999</v>
      </c>
      <c r="AC84" s="2">
        <v>3.85</v>
      </c>
      <c r="AD84" s="2">
        <v>3.85</v>
      </c>
      <c r="AE84" s="2">
        <v>3.85</v>
      </c>
      <c r="AF84" s="2">
        <v>3.85</v>
      </c>
      <c r="AG84" s="2">
        <v>3.85</v>
      </c>
      <c r="AH84" s="2">
        <v>3.85</v>
      </c>
      <c r="AI84" s="2">
        <v>3.85</v>
      </c>
      <c r="AJ84" s="2">
        <v>3.85</v>
      </c>
      <c r="AK84" s="2">
        <v>3.85</v>
      </c>
      <c r="AL84" s="2">
        <v>3.85</v>
      </c>
      <c r="AM84" s="2">
        <v>3.85</v>
      </c>
      <c r="AN84" s="2">
        <v>3.85</v>
      </c>
      <c r="AO84" s="33">
        <v>6477.59</v>
      </c>
      <c r="AP84" s="33">
        <v>28570.54</v>
      </c>
      <c r="AQ84" s="33">
        <v>25855.39</v>
      </c>
      <c r="AR84" s="33">
        <v>27411.94</v>
      </c>
      <c r="AS84" s="33">
        <v>33993.93</v>
      </c>
      <c r="AT84" s="33">
        <v>34246.79</v>
      </c>
      <c r="AU84" s="33">
        <v>52767.83</v>
      </c>
      <c r="AV84" s="33">
        <v>10938.56</v>
      </c>
      <c r="AW84" s="33">
        <v>2804.45</v>
      </c>
      <c r="AX84" s="33">
        <v>4714.62</v>
      </c>
      <c r="AY84" s="33">
        <v>11589.52</v>
      </c>
      <c r="AZ84" s="33">
        <v>6056.19</v>
      </c>
      <c r="BA84" s="31">
        <f t="shared" si="231"/>
        <v>-50.47</v>
      </c>
      <c r="BB84" s="31">
        <f t="shared" si="232"/>
        <v>-222.63</v>
      </c>
      <c r="BC84" s="31">
        <f t="shared" si="233"/>
        <v>-201.47</v>
      </c>
      <c r="BD84" s="31">
        <f t="shared" si="234"/>
        <v>-284.8</v>
      </c>
      <c r="BE84" s="31">
        <f t="shared" si="235"/>
        <v>-353.18</v>
      </c>
      <c r="BF84" s="31">
        <f t="shared" si="236"/>
        <v>-355.81</v>
      </c>
      <c r="BG84" s="31">
        <f t="shared" si="237"/>
        <v>0</v>
      </c>
      <c r="BH84" s="31">
        <f t="shared" si="238"/>
        <v>0</v>
      </c>
      <c r="BI84" s="31">
        <f t="shared" si="239"/>
        <v>0</v>
      </c>
      <c r="BJ84" s="31">
        <f t="shared" si="240"/>
        <v>-146.94999999999999</v>
      </c>
      <c r="BK84" s="31">
        <f t="shared" si="241"/>
        <v>-361.23</v>
      </c>
      <c r="BL84" s="31">
        <f t="shared" si="242"/>
        <v>-188.76</v>
      </c>
      <c r="BM84" s="6">
        <v>1.44E-2</v>
      </c>
      <c r="BN84" s="6">
        <v>1.44E-2</v>
      </c>
      <c r="BO84" s="6">
        <v>1.44E-2</v>
      </c>
      <c r="BP84" s="6">
        <v>1.44E-2</v>
      </c>
      <c r="BQ84" s="6">
        <v>1.44E-2</v>
      </c>
      <c r="BR84" s="6">
        <v>1.44E-2</v>
      </c>
      <c r="BS84" s="6">
        <v>1.44E-2</v>
      </c>
      <c r="BT84" s="6">
        <v>1.44E-2</v>
      </c>
      <c r="BU84" s="6">
        <v>1.44E-2</v>
      </c>
      <c r="BV84" s="6">
        <v>1.44E-2</v>
      </c>
      <c r="BW84" s="6">
        <v>1.44E-2</v>
      </c>
      <c r="BX84" s="6">
        <v>1.44E-2</v>
      </c>
      <c r="BY84" s="31">
        <v>2422.79</v>
      </c>
      <c r="BZ84" s="31">
        <v>10686.12</v>
      </c>
      <c r="CA84" s="31">
        <v>9670.59</v>
      </c>
      <c r="CB84" s="31">
        <v>10252.780000000001</v>
      </c>
      <c r="CC84" s="31">
        <v>12714.61</v>
      </c>
      <c r="CD84" s="31">
        <v>12809.19</v>
      </c>
      <c r="CE84" s="31">
        <v>19736.54</v>
      </c>
      <c r="CF84" s="31">
        <v>4091.31</v>
      </c>
      <c r="CG84" s="31">
        <v>1048.94</v>
      </c>
      <c r="CH84" s="31">
        <v>1763.39</v>
      </c>
      <c r="CI84" s="31">
        <v>4334.78</v>
      </c>
      <c r="CJ84" s="31">
        <v>2265.17</v>
      </c>
      <c r="CK84" s="32">
        <f t="shared" si="243"/>
        <v>403.8</v>
      </c>
      <c r="CL84" s="32">
        <f t="shared" si="244"/>
        <v>1781.02</v>
      </c>
      <c r="CM84" s="32">
        <f t="shared" si="245"/>
        <v>1611.76</v>
      </c>
      <c r="CN84" s="32">
        <f t="shared" si="246"/>
        <v>1708.8</v>
      </c>
      <c r="CO84" s="32">
        <f t="shared" si="247"/>
        <v>2119.1</v>
      </c>
      <c r="CP84" s="32">
        <f t="shared" si="248"/>
        <v>2134.86</v>
      </c>
      <c r="CQ84" s="32">
        <f t="shared" si="249"/>
        <v>3289.42</v>
      </c>
      <c r="CR84" s="32">
        <f t="shared" si="250"/>
        <v>681.88</v>
      </c>
      <c r="CS84" s="32">
        <f t="shared" si="251"/>
        <v>174.82</v>
      </c>
      <c r="CT84" s="32">
        <f t="shared" si="252"/>
        <v>293.89999999999998</v>
      </c>
      <c r="CU84" s="32">
        <f t="shared" si="253"/>
        <v>722.46</v>
      </c>
      <c r="CV84" s="32">
        <f t="shared" si="254"/>
        <v>377.53</v>
      </c>
      <c r="CW84" s="31">
        <f t="shared" si="255"/>
        <v>-3600.53</v>
      </c>
      <c r="CX84" s="31">
        <f t="shared" si="256"/>
        <v>-15880.77</v>
      </c>
      <c r="CY84" s="31">
        <f t="shared" si="257"/>
        <v>-14371.57</v>
      </c>
      <c r="CZ84" s="31">
        <f t="shared" si="258"/>
        <v>-15165.56</v>
      </c>
      <c r="DA84" s="31">
        <f t="shared" si="259"/>
        <v>-18807.04</v>
      </c>
      <c r="DB84" s="31">
        <f t="shared" si="260"/>
        <v>-18946.929999999997</v>
      </c>
      <c r="DC84" s="31">
        <f t="shared" si="261"/>
        <v>-29741.870000000003</v>
      </c>
      <c r="DD84" s="31">
        <f t="shared" si="262"/>
        <v>-6165.37</v>
      </c>
      <c r="DE84" s="31">
        <f t="shared" si="263"/>
        <v>-1580.6899999999998</v>
      </c>
      <c r="DF84" s="31">
        <f t="shared" si="264"/>
        <v>-2510.38</v>
      </c>
      <c r="DG84" s="31">
        <f t="shared" si="265"/>
        <v>-6171.0500000000011</v>
      </c>
      <c r="DH84" s="31">
        <f t="shared" si="266"/>
        <v>-3224.7299999999996</v>
      </c>
      <c r="DI84" s="32">
        <f t="shared" si="195"/>
        <v>-180.03</v>
      </c>
      <c r="DJ84" s="32">
        <f t="shared" si="196"/>
        <v>-794.04</v>
      </c>
      <c r="DK84" s="32">
        <f t="shared" si="197"/>
        <v>-718.58</v>
      </c>
      <c r="DL84" s="32">
        <f t="shared" si="198"/>
        <v>-758.28</v>
      </c>
      <c r="DM84" s="32">
        <f t="shared" si="199"/>
        <v>-940.35</v>
      </c>
      <c r="DN84" s="32">
        <f t="shared" si="200"/>
        <v>-947.35</v>
      </c>
      <c r="DO84" s="32">
        <f t="shared" si="201"/>
        <v>-1487.09</v>
      </c>
      <c r="DP84" s="32">
        <f t="shared" si="202"/>
        <v>-308.27</v>
      </c>
      <c r="DQ84" s="32">
        <f t="shared" si="203"/>
        <v>-79.03</v>
      </c>
      <c r="DR84" s="32">
        <f t="shared" si="204"/>
        <v>-125.52</v>
      </c>
      <c r="DS84" s="32">
        <f t="shared" si="205"/>
        <v>-308.55</v>
      </c>
      <c r="DT84" s="32">
        <f t="shared" si="206"/>
        <v>-161.24</v>
      </c>
      <c r="DU84" s="31">
        <f t="shared" si="207"/>
        <v>-1159.98</v>
      </c>
      <c r="DV84" s="31">
        <f t="shared" si="208"/>
        <v>-5079.22</v>
      </c>
      <c r="DW84" s="31">
        <f t="shared" si="209"/>
        <v>-4566.21</v>
      </c>
      <c r="DX84" s="31">
        <f t="shared" si="210"/>
        <v>-4789.5</v>
      </c>
      <c r="DY84" s="31">
        <f t="shared" si="211"/>
        <v>-5908.61</v>
      </c>
      <c r="DZ84" s="31">
        <f t="shared" si="212"/>
        <v>-5920.38</v>
      </c>
      <c r="EA84" s="31">
        <f t="shared" si="213"/>
        <v>-9244.6</v>
      </c>
      <c r="EB84" s="31">
        <f t="shared" si="214"/>
        <v>-1905.9</v>
      </c>
      <c r="EC84" s="31">
        <f t="shared" si="215"/>
        <v>-485.95</v>
      </c>
      <c r="ED84" s="31">
        <f t="shared" si="216"/>
        <v>-767.64</v>
      </c>
      <c r="EE84" s="31">
        <f t="shared" si="217"/>
        <v>-1876.54</v>
      </c>
      <c r="EF84" s="31">
        <f t="shared" si="218"/>
        <v>-975.3</v>
      </c>
      <c r="EG84" s="32">
        <f t="shared" si="219"/>
        <v>-4940.5400000000009</v>
      </c>
      <c r="EH84" s="32">
        <f t="shared" si="220"/>
        <v>-21754.030000000002</v>
      </c>
      <c r="EI84" s="32">
        <f t="shared" si="221"/>
        <v>-19656.36</v>
      </c>
      <c r="EJ84" s="32">
        <f t="shared" si="222"/>
        <v>-20713.34</v>
      </c>
      <c r="EK84" s="32">
        <f t="shared" si="223"/>
        <v>-25656</v>
      </c>
      <c r="EL84" s="32">
        <f t="shared" si="224"/>
        <v>-25814.659999999996</v>
      </c>
      <c r="EM84" s="32">
        <f t="shared" si="225"/>
        <v>-40473.560000000005</v>
      </c>
      <c r="EN84" s="32">
        <f t="shared" si="226"/>
        <v>-8379.5399999999991</v>
      </c>
      <c r="EO84" s="32">
        <f t="shared" si="227"/>
        <v>-2145.6699999999996</v>
      </c>
      <c r="EP84" s="32">
        <f t="shared" si="228"/>
        <v>-3403.54</v>
      </c>
      <c r="EQ84" s="32">
        <f t="shared" si="229"/>
        <v>-8356.1400000000012</v>
      </c>
      <c r="ER84" s="32">
        <f t="shared" si="230"/>
        <v>-4361.2699999999995</v>
      </c>
    </row>
    <row r="85" spans="1:148">
      <c r="A85" t="s">
        <v>456</v>
      </c>
      <c r="B85" s="1" t="s">
        <v>91</v>
      </c>
      <c r="C85" t="s">
        <v>91</v>
      </c>
      <c r="D85" t="s">
        <v>247</v>
      </c>
      <c r="M85" s="51">
        <v>6149.0248000000001</v>
      </c>
      <c r="N85" s="51">
        <v>22140.4565</v>
      </c>
      <c r="O85" s="51">
        <v>22852.516</v>
      </c>
      <c r="P85" s="51">
        <v>48072.807999999997</v>
      </c>
      <c r="Q85" s="32"/>
      <c r="R85" s="32"/>
      <c r="S85" s="32"/>
      <c r="T85" s="32"/>
      <c r="U85" s="32"/>
      <c r="V85" s="32"/>
      <c r="W85" s="32"/>
      <c r="X85" s="32"/>
      <c r="Y85" s="32">
        <v>592810.18999999994</v>
      </c>
      <c r="Z85" s="32">
        <v>820672.09</v>
      </c>
      <c r="AA85" s="32">
        <v>1060004.8400000001</v>
      </c>
      <c r="AB85" s="32">
        <v>2383778.89</v>
      </c>
      <c r="AK85" s="2">
        <v>6.06</v>
      </c>
      <c r="AL85" s="2">
        <v>6.06</v>
      </c>
      <c r="AM85" s="2">
        <v>6.06</v>
      </c>
      <c r="AN85" s="2">
        <v>6.06</v>
      </c>
      <c r="AO85" s="33"/>
      <c r="AP85" s="33"/>
      <c r="AQ85" s="33"/>
      <c r="AR85" s="33"/>
      <c r="AS85" s="33"/>
      <c r="AT85" s="33"/>
      <c r="AU85" s="33"/>
      <c r="AV85" s="33"/>
      <c r="AW85" s="33">
        <v>35924.300000000003</v>
      </c>
      <c r="AX85" s="33">
        <v>49732.73</v>
      </c>
      <c r="AY85" s="33">
        <v>64236.29</v>
      </c>
      <c r="AZ85" s="33">
        <v>144457</v>
      </c>
      <c r="BA85" s="31">
        <f t="shared" si="231"/>
        <v>0</v>
      </c>
      <c r="BB85" s="31">
        <f t="shared" si="232"/>
        <v>0</v>
      </c>
      <c r="BC85" s="31">
        <f t="shared" si="233"/>
        <v>0</v>
      </c>
      <c r="BD85" s="31">
        <f t="shared" si="234"/>
        <v>0</v>
      </c>
      <c r="BE85" s="31">
        <f t="shared" si="235"/>
        <v>0</v>
      </c>
      <c r="BF85" s="31">
        <f t="shared" si="236"/>
        <v>0</v>
      </c>
      <c r="BG85" s="31">
        <f t="shared" si="237"/>
        <v>0</v>
      </c>
      <c r="BH85" s="31">
        <f t="shared" si="238"/>
        <v>0</v>
      </c>
      <c r="BI85" s="31">
        <f t="shared" si="239"/>
        <v>0</v>
      </c>
      <c r="BJ85" s="31">
        <f t="shared" si="240"/>
        <v>-984.81</v>
      </c>
      <c r="BK85" s="31">
        <f t="shared" si="241"/>
        <v>-1272.01</v>
      </c>
      <c r="BL85" s="31">
        <f t="shared" si="242"/>
        <v>-2860.53</v>
      </c>
      <c r="BM85" s="6">
        <v>7.4999999999999997E-2</v>
      </c>
      <c r="BN85" s="6">
        <v>7.4999999999999997E-2</v>
      </c>
      <c r="BO85" s="6">
        <v>7.4999999999999997E-2</v>
      </c>
      <c r="BP85" s="6">
        <v>7.4999999999999997E-2</v>
      </c>
      <c r="BQ85" s="6">
        <v>7.4999999999999997E-2</v>
      </c>
      <c r="BR85" s="6">
        <v>7.4999999999999997E-2</v>
      </c>
      <c r="BS85" s="6">
        <v>7.4999999999999997E-2</v>
      </c>
      <c r="BT85" s="6">
        <v>7.4999999999999997E-2</v>
      </c>
      <c r="BU85" s="6">
        <v>7.4999999999999997E-2</v>
      </c>
      <c r="BV85" s="6">
        <v>7.4999999999999997E-2</v>
      </c>
      <c r="BW85" s="6">
        <v>7.4999999999999997E-2</v>
      </c>
      <c r="BX85" s="6">
        <v>7.4999999999999997E-2</v>
      </c>
      <c r="BY85" s="31">
        <v>0</v>
      </c>
      <c r="BZ85" s="31">
        <v>0</v>
      </c>
      <c r="CA85" s="31">
        <v>0</v>
      </c>
      <c r="CB85" s="31">
        <v>0</v>
      </c>
      <c r="CC85" s="31">
        <v>0</v>
      </c>
      <c r="CD85" s="31">
        <v>0</v>
      </c>
      <c r="CE85" s="31">
        <v>0</v>
      </c>
      <c r="CF85" s="31">
        <v>0</v>
      </c>
      <c r="CG85" s="31">
        <v>44460.76</v>
      </c>
      <c r="CH85" s="31">
        <v>61550.41</v>
      </c>
      <c r="CI85" s="31">
        <v>79500.36</v>
      </c>
      <c r="CJ85" s="31">
        <v>178783.42</v>
      </c>
      <c r="CK85" s="32">
        <f t="shared" si="243"/>
        <v>0</v>
      </c>
      <c r="CL85" s="32">
        <f t="shared" si="244"/>
        <v>0</v>
      </c>
      <c r="CM85" s="32">
        <f t="shared" si="245"/>
        <v>0</v>
      </c>
      <c r="CN85" s="32">
        <f t="shared" si="246"/>
        <v>0</v>
      </c>
      <c r="CO85" s="32">
        <f t="shared" si="247"/>
        <v>0</v>
      </c>
      <c r="CP85" s="32">
        <f t="shared" si="248"/>
        <v>0</v>
      </c>
      <c r="CQ85" s="32">
        <f t="shared" si="249"/>
        <v>0</v>
      </c>
      <c r="CR85" s="32">
        <f t="shared" si="250"/>
        <v>0</v>
      </c>
      <c r="CS85" s="32">
        <f t="shared" si="251"/>
        <v>1422.74</v>
      </c>
      <c r="CT85" s="32">
        <f t="shared" si="252"/>
        <v>1969.61</v>
      </c>
      <c r="CU85" s="32">
        <f t="shared" si="253"/>
        <v>2544.0100000000002</v>
      </c>
      <c r="CV85" s="32">
        <f t="shared" si="254"/>
        <v>5721.07</v>
      </c>
      <c r="CW85" s="31">
        <f t="shared" si="255"/>
        <v>0</v>
      </c>
      <c r="CX85" s="31">
        <f t="shared" si="256"/>
        <v>0</v>
      </c>
      <c r="CY85" s="31">
        <f t="shared" si="257"/>
        <v>0</v>
      </c>
      <c r="CZ85" s="31">
        <f t="shared" si="258"/>
        <v>0</v>
      </c>
      <c r="DA85" s="31">
        <f t="shared" si="259"/>
        <v>0</v>
      </c>
      <c r="DB85" s="31">
        <f t="shared" si="260"/>
        <v>0</v>
      </c>
      <c r="DC85" s="31">
        <f t="shared" si="261"/>
        <v>0</v>
      </c>
      <c r="DD85" s="31">
        <f t="shared" si="262"/>
        <v>0</v>
      </c>
      <c r="DE85" s="31">
        <f t="shared" si="263"/>
        <v>9959.1999999999971</v>
      </c>
      <c r="DF85" s="31">
        <f t="shared" si="264"/>
        <v>14772.1</v>
      </c>
      <c r="DG85" s="31">
        <f t="shared" si="265"/>
        <v>19080.089999999993</v>
      </c>
      <c r="DH85" s="31">
        <f t="shared" si="266"/>
        <v>42908.020000000019</v>
      </c>
      <c r="DI85" s="32">
        <f t="shared" si="195"/>
        <v>0</v>
      </c>
      <c r="DJ85" s="32">
        <f t="shared" si="196"/>
        <v>0</v>
      </c>
      <c r="DK85" s="32">
        <f t="shared" si="197"/>
        <v>0</v>
      </c>
      <c r="DL85" s="32">
        <f t="shared" si="198"/>
        <v>0</v>
      </c>
      <c r="DM85" s="32">
        <f t="shared" si="199"/>
        <v>0</v>
      </c>
      <c r="DN85" s="32">
        <f t="shared" si="200"/>
        <v>0</v>
      </c>
      <c r="DO85" s="32">
        <f t="shared" si="201"/>
        <v>0</v>
      </c>
      <c r="DP85" s="32">
        <f t="shared" si="202"/>
        <v>0</v>
      </c>
      <c r="DQ85" s="32">
        <f t="shared" si="203"/>
        <v>497.96</v>
      </c>
      <c r="DR85" s="32">
        <f t="shared" si="204"/>
        <v>738.61</v>
      </c>
      <c r="DS85" s="32">
        <f t="shared" si="205"/>
        <v>954</v>
      </c>
      <c r="DT85" s="32">
        <f t="shared" si="206"/>
        <v>2145.4</v>
      </c>
      <c r="DU85" s="31">
        <f t="shared" si="207"/>
        <v>0</v>
      </c>
      <c r="DV85" s="31">
        <f t="shared" si="208"/>
        <v>0</v>
      </c>
      <c r="DW85" s="31">
        <f t="shared" si="209"/>
        <v>0</v>
      </c>
      <c r="DX85" s="31">
        <f t="shared" si="210"/>
        <v>0</v>
      </c>
      <c r="DY85" s="31">
        <f t="shared" si="211"/>
        <v>0</v>
      </c>
      <c r="DZ85" s="31">
        <f t="shared" si="212"/>
        <v>0</v>
      </c>
      <c r="EA85" s="31">
        <f t="shared" si="213"/>
        <v>0</v>
      </c>
      <c r="EB85" s="31">
        <f t="shared" si="214"/>
        <v>0</v>
      </c>
      <c r="EC85" s="31">
        <f t="shared" si="215"/>
        <v>3061.76</v>
      </c>
      <c r="ED85" s="31">
        <f t="shared" si="216"/>
        <v>4517.1099999999997</v>
      </c>
      <c r="EE85" s="31">
        <f t="shared" si="217"/>
        <v>5802.03</v>
      </c>
      <c r="EF85" s="31">
        <f t="shared" si="218"/>
        <v>12977.28</v>
      </c>
      <c r="EG85" s="32">
        <f t="shared" si="219"/>
        <v>0</v>
      </c>
      <c r="EH85" s="32">
        <f t="shared" si="220"/>
        <v>0</v>
      </c>
      <c r="EI85" s="32">
        <f t="shared" si="221"/>
        <v>0</v>
      </c>
      <c r="EJ85" s="32">
        <f t="shared" si="222"/>
        <v>0</v>
      </c>
      <c r="EK85" s="32">
        <f t="shared" si="223"/>
        <v>0</v>
      </c>
      <c r="EL85" s="32">
        <f t="shared" si="224"/>
        <v>0</v>
      </c>
      <c r="EM85" s="32">
        <f t="shared" si="225"/>
        <v>0</v>
      </c>
      <c r="EN85" s="32">
        <f t="shared" si="226"/>
        <v>0</v>
      </c>
      <c r="EO85" s="32">
        <f t="shared" si="227"/>
        <v>13518.919999999996</v>
      </c>
      <c r="EP85" s="32">
        <f t="shared" si="228"/>
        <v>20027.82</v>
      </c>
      <c r="EQ85" s="32">
        <f t="shared" si="229"/>
        <v>25836.119999999992</v>
      </c>
      <c r="ER85" s="32">
        <f t="shared" si="230"/>
        <v>58030.700000000019</v>
      </c>
    </row>
    <row r="86" spans="1:148">
      <c r="A86" t="s">
        <v>547</v>
      </c>
      <c r="B86" s="1" t="s">
        <v>111</v>
      </c>
      <c r="C86" t="s">
        <v>111</v>
      </c>
      <c r="D86" t="s">
        <v>248</v>
      </c>
      <c r="E86" s="51">
        <v>58795.455000000002</v>
      </c>
      <c r="Q86" s="32">
        <v>6453264.1399999997</v>
      </c>
      <c r="R86" s="32"/>
      <c r="S86" s="32"/>
      <c r="T86" s="32"/>
      <c r="U86" s="32"/>
      <c r="V86" s="32"/>
      <c r="W86" s="32"/>
      <c r="X86" s="32"/>
      <c r="Y86" s="32"/>
      <c r="Z86" s="32"/>
      <c r="AA86" s="32"/>
      <c r="AB86" s="32"/>
      <c r="AC86" s="2">
        <v>6.75</v>
      </c>
      <c r="AO86" s="33">
        <v>435595.33</v>
      </c>
      <c r="AP86" s="33"/>
      <c r="AQ86" s="33"/>
      <c r="AR86" s="33"/>
      <c r="AS86" s="33"/>
      <c r="AT86" s="33"/>
      <c r="AU86" s="33"/>
      <c r="AV86" s="33"/>
      <c r="AW86" s="33"/>
      <c r="AX86" s="33"/>
      <c r="AY86" s="33"/>
      <c r="AZ86" s="33"/>
      <c r="BA86" s="31">
        <f t="shared" si="231"/>
        <v>-1935.98</v>
      </c>
      <c r="BB86" s="31">
        <f t="shared" si="232"/>
        <v>0</v>
      </c>
      <c r="BC86" s="31">
        <f t="shared" si="233"/>
        <v>0</v>
      </c>
      <c r="BD86" s="31">
        <f t="shared" si="234"/>
        <v>0</v>
      </c>
      <c r="BE86" s="31">
        <f t="shared" si="235"/>
        <v>0</v>
      </c>
      <c r="BF86" s="31">
        <f t="shared" si="236"/>
        <v>0</v>
      </c>
      <c r="BG86" s="31">
        <f t="shared" si="237"/>
        <v>0</v>
      </c>
      <c r="BH86" s="31">
        <f t="shared" si="238"/>
        <v>0</v>
      </c>
      <c r="BI86" s="31">
        <f t="shared" si="239"/>
        <v>0</v>
      </c>
      <c r="BJ86" s="31">
        <f t="shared" si="240"/>
        <v>0</v>
      </c>
      <c r="BK86" s="31">
        <f t="shared" si="241"/>
        <v>0</v>
      </c>
      <c r="BL86" s="31">
        <f t="shared" si="242"/>
        <v>0</v>
      </c>
      <c r="BM86" s="6">
        <v>8.5599999999999996E-2</v>
      </c>
      <c r="BN86" s="6">
        <v>8.5599999999999996E-2</v>
      </c>
      <c r="BO86" s="6">
        <v>8.5599999999999996E-2</v>
      </c>
      <c r="BP86" s="6">
        <v>8.5599999999999996E-2</v>
      </c>
      <c r="BQ86" s="6">
        <v>8.5599999999999996E-2</v>
      </c>
      <c r="BR86" s="6">
        <v>8.5599999999999996E-2</v>
      </c>
      <c r="BS86" s="6">
        <v>8.5599999999999996E-2</v>
      </c>
      <c r="BT86" s="6">
        <v>8.5599999999999996E-2</v>
      </c>
      <c r="BU86" s="6">
        <v>8.5599999999999996E-2</v>
      </c>
      <c r="BV86" s="6">
        <v>8.5599999999999996E-2</v>
      </c>
      <c r="BW86" s="6">
        <v>8.5599999999999996E-2</v>
      </c>
      <c r="BX86" s="6">
        <v>8.5599999999999996E-2</v>
      </c>
      <c r="BY86" s="31">
        <v>552399.41</v>
      </c>
      <c r="BZ86" s="31">
        <v>0</v>
      </c>
      <c r="CA86" s="31">
        <v>0</v>
      </c>
      <c r="CB86" s="31">
        <v>0</v>
      </c>
      <c r="CC86" s="31">
        <v>0</v>
      </c>
      <c r="CD86" s="31">
        <v>0</v>
      </c>
      <c r="CE86" s="31">
        <v>0</v>
      </c>
      <c r="CF86" s="31">
        <v>0</v>
      </c>
      <c r="CG86" s="31">
        <v>0</v>
      </c>
      <c r="CH86" s="31">
        <v>0</v>
      </c>
      <c r="CI86" s="31">
        <v>0</v>
      </c>
      <c r="CJ86" s="31">
        <v>0</v>
      </c>
      <c r="CK86" s="32">
        <f t="shared" si="243"/>
        <v>15487.83</v>
      </c>
      <c r="CL86" s="32">
        <f t="shared" si="244"/>
        <v>0</v>
      </c>
      <c r="CM86" s="32">
        <f t="shared" si="245"/>
        <v>0</v>
      </c>
      <c r="CN86" s="32">
        <f t="shared" si="246"/>
        <v>0</v>
      </c>
      <c r="CO86" s="32">
        <f t="shared" si="247"/>
        <v>0</v>
      </c>
      <c r="CP86" s="32">
        <f t="shared" si="248"/>
        <v>0</v>
      </c>
      <c r="CQ86" s="32">
        <f t="shared" si="249"/>
        <v>0</v>
      </c>
      <c r="CR86" s="32">
        <f t="shared" si="250"/>
        <v>0</v>
      </c>
      <c r="CS86" s="32">
        <f t="shared" si="251"/>
        <v>0</v>
      </c>
      <c r="CT86" s="32">
        <f t="shared" si="252"/>
        <v>0</v>
      </c>
      <c r="CU86" s="32">
        <f t="shared" si="253"/>
        <v>0</v>
      </c>
      <c r="CV86" s="32">
        <f t="shared" si="254"/>
        <v>0</v>
      </c>
      <c r="CW86" s="31">
        <f t="shared" si="255"/>
        <v>134227.88999999998</v>
      </c>
      <c r="CX86" s="31">
        <f t="shared" si="256"/>
        <v>0</v>
      </c>
      <c r="CY86" s="31">
        <f t="shared" si="257"/>
        <v>0</v>
      </c>
      <c r="CZ86" s="31">
        <f t="shared" si="258"/>
        <v>0</v>
      </c>
      <c r="DA86" s="31">
        <f t="shared" si="259"/>
        <v>0</v>
      </c>
      <c r="DB86" s="31">
        <f t="shared" si="260"/>
        <v>0</v>
      </c>
      <c r="DC86" s="31">
        <f t="shared" si="261"/>
        <v>0</v>
      </c>
      <c r="DD86" s="31">
        <f t="shared" si="262"/>
        <v>0</v>
      </c>
      <c r="DE86" s="31">
        <f t="shared" si="263"/>
        <v>0</v>
      </c>
      <c r="DF86" s="31">
        <f t="shared" si="264"/>
        <v>0</v>
      </c>
      <c r="DG86" s="31">
        <f t="shared" si="265"/>
        <v>0</v>
      </c>
      <c r="DH86" s="31">
        <f t="shared" si="266"/>
        <v>0</v>
      </c>
      <c r="DI86" s="32">
        <f t="shared" si="195"/>
        <v>6711.39</v>
      </c>
      <c r="DJ86" s="32">
        <f t="shared" si="196"/>
        <v>0</v>
      </c>
      <c r="DK86" s="32">
        <f t="shared" si="197"/>
        <v>0</v>
      </c>
      <c r="DL86" s="32">
        <f t="shared" si="198"/>
        <v>0</v>
      </c>
      <c r="DM86" s="32">
        <f t="shared" si="199"/>
        <v>0</v>
      </c>
      <c r="DN86" s="32">
        <f t="shared" si="200"/>
        <v>0</v>
      </c>
      <c r="DO86" s="32">
        <f t="shared" si="201"/>
        <v>0</v>
      </c>
      <c r="DP86" s="32">
        <f t="shared" si="202"/>
        <v>0</v>
      </c>
      <c r="DQ86" s="32">
        <f t="shared" si="203"/>
        <v>0</v>
      </c>
      <c r="DR86" s="32">
        <f t="shared" si="204"/>
        <v>0</v>
      </c>
      <c r="DS86" s="32">
        <f t="shared" si="205"/>
        <v>0</v>
      </c>
      <c r="DT86" s="32">
        <f t="shared" si="206"/>
        <v>0</v>
      </c>
      <c r="DU86" s="31">
        <f t="shared" si="207"/>
        <v>43244.22</v>
      </c>
      <c r="DV86" s="31">
        <f t="shared" si="208"/>
        <v>0</v>
      </c>
      <c r="DW86" s="31">
        <f t="shared" si="209"/>
        <v>0</v>
      </c>
      <c r="DX86" s="31">
        <f t="shared" si="210"/>
        <v>0</v>
      </c>
      <c r="DY86" s="31">
        <f t="shared" si="211"/>
        <v>0</v>
      </c>
      <c r="DZ86" s="31">
        <f t="shared" si="212"/>
        <v>0</v>
      </c>
      <c r="EA86" s="31">
        <f t="shared" si="213"/>
        <v>0</v>
      </c>
      <c r="EB86" s="31">
        <f t="shared" si="214"/>
        <v>0</v>
      </c>
      <c r="EC86" s="31">
        <f t="shared" si="215"/>
        <v>0</v>
      </c>
      <c r="ED86" s="31">
        <f t="shared" si="216"/>
        <v>0</v>
      </c>
      <c r="EE86" s="31">
        <f t="shared" si="217"/>
        <v>0</v>
      </c>
      <c r="EF86" s="31">
        <f t="shared" si="218"/>
        <v>0</v>
      </c>
      <c r="EG86" s="32">
        <f t="shared" si="219"/>
        <v>184183.5</v>
      </c>
      <c r="EH86" s="32">
        <f t="shared" si="220"/>
        <v>0</v>
      </c>
      <c r="EI86" s="32">
        <f t="shared" si="221"/>
        <v>0</v>
      </c>
      <c r="EJ86" s="32">
        <f t="shared" si="222"/>
        <v>0</v>
      </c>
      <c r="EK86" s="32">
        <f t="shared" si="223"/>
        <v>0</v>
      </c>
      <c r="EL86" s="32">
        <f t="shared" si="224"/>
        <v>0</v>
      </c>
      <c r="EM86" s="32">
        <f t="shared" si="225"/>
        <v>0</v>
      </c>
      <c r="EN86" s="32">
        <f t="shared" si="226"/>
        <v>0</v>
      </c>
      <c r="EO86" s="32">
        <f t="shared" si="227"/>
        <v>0</v>
      </c>
      <c r="EP86" s="32">
        <f t="shared" si="228"/>
        <v>0</v>
      </c>
      <c r="EQ86" s="32">
        <f t="shared" si="229"/>
        <v>0</v>
      </c>
      <c r="ER86" s="32">
        <f t="shared" si="230"/>
        <v>0</v>
      </c>
    </row>
    <row r="87" spans="1:148">
      <c r="A87" t="s">
        <v>457</v>
      </c>
      <c r="B87" s="1" t="s">
        <v>111</v>
      </c>
      <c r="C87" t="s">
        <v>111</v>
      </c>
      <c r="D87" t="s">
        <v>248</v>
      </c>
      <c r="F87" s="51">
        <v>48379.897499999999</v>
      </c>
      <c r="G87" s="51">
        <v>58191.323799999998</v>
      </c>
      <c r="H87" s="51">
        <v>47864.705099999999</v>
      </c>
      <c r="I87" s="51">
        <v>45940.925000000003</v>
      </c>
      <c r="J87" s="51">
        <v>43585.0164</v>
      </c>
      <c r="K87" s="51">
        <v>49584.527699999999</v>
      </c>
      <c r="L87" s="51">
        <v>46301.929100000001</v>
      </c>
      <c r="M87" s="51">
        <v>47584.127800000002</v>
      </c>
      <c r="N87" s="51">
        <v>51557.734299999996</v>
      </c>
      <c r="O87" s="51">
        <v>59260.525199999996</v>
      </c>
      <c r="P87" s="51">
        <v>58961.925900000002</v>
      </c>
      <c r="Q87" s="32"/>
      <c r="R87" s="32">
        <v>2723216.42</v>
      </c>
      <c r="S87" s="32">
        <v>2674743.7799999998</v>
      </c>
      <c r="T87" s="32">
        <v>1591677.65</v>
      </c>
      <c r="U87" s="32">
        <v>1564533.99</v>
      </c>
      <c r="V87" s="32">
        <v>1617735.89</v>
      </c>
      <c r="W87" s="32">
        <v>2246346.64</v>
      </c>
      <c r="X87" s="32">
        <v>1812982.94</v>
      </c>
      <c r="Y87" s="32">
        <v>4196835.25</v>
      </c>
      <c r="Z87" s="32">
        <v>1908634.06</v>
      </c>
      <c r="AA87" s="32">
        <v>3269647.96</v>
      </c>
      <c r="AB87" s="32">
        <v>3528221.61</v>
      </c>
      <c r="AD87" s="2">
        <v>6.75</v>
      </c>
      <c r="AE87" s="2">
        <v>6.75</v>
      </c>
      <c r="AF87" s="2">
        <v>6.75</v>
      </c>
      <c r="AG87" s="2">
        <v>6.75</v>
      </c>
      <c r="AH87" s="2">
        <v>6.75</v>
      </c>
      <c r="AI87" s="2">
        <v>6.75</v>
      </c>
      <c r="AJ87" s="2">
        <v>6.75</v>
      </c>
      <c r="AK87" s="2">
        <v>6.75</v>
      </c>
      <c r="AL87" s="2">
        <v>6.75</v>
      </c>
      <c r="AM87" s="2">
        <v>6.75</v>
      </c>
      <c r="AN87" s="2">
        <v>6.75</v>
      </c>
      <c r="AO87" s="33"/>
      <c r="AP87" s="33">
        <v>183817.11</v>
      </c>
      <c r="AQ87" s="33">
        <v>180545.21</v>
      </c>
      <c r="AR87" s="33">
        <v>107438.24</v>
      </c>
      <c r="AS87" s="33">
        <v>105606.04</v>
      </c>
      <c r="AT87" s="33">
        <v>109197.17</v>
      </c>
      <c r="AU87" s="33">
        <v>151628.4</v>
      </c>
      <c r="AV87" s="33">
        <v>122376.35</v>
      </c>
      <c r="AW87" s="33">
        <v>283286.38</v>
      </c>
      <c r="AX87" s="33">
        <v>128832.8</v>
      </c>
      <c r="AY87" s="33">
        <v>220701.24</v>
      </c>
      <c r="AZ87" s="33">
        <v>238154.96</v>
      </c>
      <c r="BA87" s="31">
        <f t="shared" si="231"/>
        <v>0</v>
      </c>
      <c r="BB87" s="31">
        <f t="shared" si="232"/>
        <v>-816.96</v>
      </c>
      <c r="BC87" s="31">
        <f t="shared" si="233"/>
        <v>-802.42</v>
      </c>
      <c r="BD87" s="31">
        <f t="shared" si="234"/>
        <v>-636.66999999999996</v>
      </c>
      <c r="BE87" s="31">
        <f t="shared" si="235"/>
        <v>-625.80999999999995</v>
      </c>
      <c r="BF87" s="31">
        <f t="shared" si="236"/>
        <v>-647.09</v>
      </c>
      <c r="BG87" s="31">
        <f t="shared" si="237"/>
        <v>0</v>
      </c>
      <c r="BH87" s="31">
        <f t="shared" si="238"/>
        <v>0</v>
      </c>
      <c r="BI87" s="31">
        <f t="shared" si="239"/>
        <v>0</v>
      </c>
      <c r="BJ87" s="31">
        <f t="shared" si="240"/>
        <v>-2290.36</v>
      </c>
      <c r="BK87" s="31">
        <f t="shared" si="241"/>
        <v>-3923.58</v>
      </c>
      <c r="BL87" s="31">
        <f t="shared" si="242"/>
        <v>-4233.87</v>
      </c>
      <c r="BM87" s="6">
        <v>8.5599999999999996E-2</v>
      </c>
      <c r="BN87" s="6">
        <v>8.5599999999999996E-2</v>
      </c>
      <c r="BO87" s="6">
        <v>8.5599999999999996E-2</v>
      </c>
      <c r="BP87" s="6">
        <v>8.5599999999999996E-2</v>
      </c>
      <c r="BQ87" s="6">
        <v>8.5599999999999996E-2</v>
      </c>
      <c r="BR87" s="6">
        <v>8.5599999999999996E-2</v>
      </c>
      <c r="BS87" s="6">
        <v>8.5599999999999996E-2</v>
      </c>
      <c r="BT87" s="6">
        <v>8.5599999999999996E-2</v>
      </c>
      <c r="BU87" s="6">
        <v>8.5599999999999996E-2</v>
      </c>
      <c r="BV87" s="6">
        <v>8.5599999999999996E-2</v>
      </c>
      <c r="BW87" s="6">
        <v>8.5599999999999996E-2</v>
      </c>
      <c r="BX87" s="6">
        <v>8.5599999999999996E-2</v>
      </c>
      <c r="BY87" s="31">
        <v>0</v>
      </c>
      <c r="BZ87" s="31">
        <v>233107.33</v>
      </c>
      <c r="CA87" s="31">
        <v>228958.07</v>
      </c>
      <c r="CB87" s="31">
        <v>136247.60999999999</v>
      </c>
      <c r="CC87" s="31">
        <v>133924.10999999999</v>
      </c>
      <c r="CD87" s="31">
        <v>138478.19</v>
      </c>
      <c r="CE87" s="31">
        <v>192287.27</v>
      </c>
      <c r="CF87" s="31">
        <v>155191.34</v>
      </c>
      <c r="CG87" s="31">
        <v>359249.1</v>
      </c>
      <c r="CH87" s="31">
        <v>163379.07999999999</v>
      </c>
      <c r="CI87" s="31">
        <v>279881.87</v>
      </c>
      <c r="CJ87" s="31">
        <v>302015.77</v>
      </c>
      <c r="CK87" s="32">
        <f t="shared" si="243"/>
        <v>0</v>
      </c>
      <c r="CL87" s="32">
        <f t="shared" si="244"/>
        <v>6535.72</v>
      </c>
      <c r="CM87" s="32">
        <f t="shared" si="245"/>
        <v>6419.39</v>
      </c>
      <c r="CN87" s="32">
        <f t="shared" si="246"/>
        <v>3820.03</v>
      </c>
      <c r="CO87" s="32">
        <f t="shared" si="247"/>
        <v>3754.88</v>
      </c>
      <c r="CP87" s="32">
        <f t="shared" si="248"/>
        <v>3882.57</v>
      </c>
      <c r="CQ87" s="32">
        <f t="shared" si="249"/>
        <v>5391.23</v>
      </c>
      <c r="CR87" s="32">
        <f t="shared" si="250"/>
        <v>4351.16</v>
      </c>
      <c r="CS87" s="32">
        <f t="shared" si="251"/>
        <v>10072.4</v>
      </c>
      <c r="CT87" s="32">
        <f t="shared" si="252"/>
        <v>4580.72</v>
      </c>
      <c r="CU87" s="32">
        <f t="shared" si="253"/>
        <v>7847.16</v>
      </c>
      <c r="CV87" s="32">
        <f t="shared" si="254"/>
        <v>8467.73</v>
      </c>
      <c r="CW87" s="31">
        <f t="shared" si="255"/>
        <v>0</v>
      </c>
      <c r="CX87" s="31">
        <f t="shared" si="256"/>
        <v>56642.9</v>
      </c>
      <c r="CY87" s="31">
        <f t="shared" si="257"/>
        <v>55634.670000000027</v>
      </c>
      <c r="CZ87" s="31">
        <f t="shared" si="258"/>
        <v>33266.069999999978</v>
      </c>
      <c r="DA87" s="31">
        <f t="shared" si="259"/>
        <v>32698.76</v>
      </c>
      <c r="DB87" s="31">
        <f t="shared" si="260"/>
        <v>33810.680000000008</v>
      </c>
      <c r="DC87" s="31">
        <f t="shared" si="261"/>
        <v>46050.100000000006</v>
      </c>
      <c r="DD87" s="31">
        <f t="shared" si="262"/>
        <v>37166.149999999994</v>
      </c>
      <c r="DE87" s="31">
        <f t="shared" si="263"/>
        <v>86035.12</v>
      </c>
      <c r="DF87" s="31">
        <f t="shared" si="264"/>
        <v>41417.359999999986</v>
      </c>
      <c r="DG87" s="31">
        <f t="shared" si="265"/>
        <v>70951.369999999981</v>
      </c>
      <c r="DH87" s="31">
        <f t="shared" si="266"/>
        <v>76562.41</v>
      </c>
      <c r="DI87" s="32">
        <f t="shared" si="195"/>
        <v>0</v>
      </c>
      <c r="DJ87" s="32">
        <f t="shared" si="196"/>
        <v>2832.15</v>
      </c>
      <c r="DK87" s="32">
        <f t="shared" si="197"/>
        <v>2781.73</v>
      </c>
      <c r="DL87" s="32">
        <f t="shared" si="198"/>
        <v>1663.3</v>
      </c>
      <c r="DM87" s="32">
        <f t="shared" si="199"/>
        <v>1634.94</v>
      </c>
      <c r="DN87" s="32">
        <f t="shared" si="200"/>
        <v>1690.53</v>
      </c>
      <c r="DO87" s="32">
        <f t="shared" si="201"/>
        <v>2302.5100000000002</v>
      </c>
      <c r="DP87" s="32">
        <f t="shared" si="202"/>
        <v>1858.31</v>
      </c>
      <c r="DQ87" s="32">
        <f t="shared" si="203"/>
        <v>4301.76</v>
      </c>
      <c r="DR87" s="32">
        <f t="shared" si="204"/>
        <v>2070.87</v>
      </c>
      <c r="DS87" s="32">
        <f t="shared" si="205"/>
        <v>3547.57</v>
      </c>
      <c r="DT87" s="32">
        <f t="shared" si="206"/>
        <v>3828.12</v>
      </c>
      <c r="DU87" s="31">
        <f t="shared" si="207"/>
        <v>0</v>
      </c>
      <c r="DV87" s="31">
        <f t="shared" si="208"/>
        <v>18116.36</v>
      </c>
      <c r="DW87" s="31">
        <f t="shared" si="209"/>
        <v>17676.52</v>
      </c>
      <c r="DX87" s="31">
        <f t="shared" si="210"/>
        <v>10505.89</v>
      </c>
      <c r="DY87" s="31">
        <f t="shared" si="211"/>
        <v>10272.98</v>
      </c>
      <c r="DZ87" s="31">
        <f t="shared" si="212"/>
        <v>10564.88</v>
      </c>
      <c r="EA87" s="31">
        <f t="shared" si="213"/>
        <v>14313.65</v>
      </c>
      <c r="EB87" s="31">
        <f t="shared" si="214"/>
        <v>11489.14</v>
      </c>
      <c r="EC87" s="31">
        <f t="shared" si="215"/>
        <v>26449.82</v>
      </c>
      <c r="ED87" s="31">
        <f t="shared" si="216"/>
        <v>12664.87</v>
      </c>
      <c r="EE87" s="31">
        <f t="shared" si="217"/>
        <v>21575.46</v>
      </c>
      <c r="EF87" s="31">
        <f t="shared" si="218"/>
        <v>23155.85</v>
      </c>
      <c r="EG87" s="32">
        <f t="shared" si="219"/>
        <v>0</v>
      </c>
      <c r="EH87" s="32">
        <f t="shared" si="220"/>
        <v>77591.41</v>
      </c>
      <c r="EI87" s="32">
        <f t="shared" si="221"/>
        <v>76092.920000000027</v>
      </c>
      <c r="EJ87" s="32">
        <f t="shared" si="222"/>
        <v>45435.25999999998</v>
      </c>
      <c r="EK87" s="32">
        <f t="shared" si="223"/>
        <v>44606.679999999993</v>
      </c>
      <c r="EL87" s="32">
        <f t="shared" si="224"/>
        <v>46066.090000000004</v>
      </c>
      <c r="EM87" s="32">
        <f t="shared" si="225"/>
        <v>62666.260000000009</v>
      </c>
      <c r="EN87" s="32">
        <f t="shared" si="226"/>
        <v>50513.599999999991</v>
      </c>
      <c r="EO87" s="32">
        <f t="shared" si="227"/>
        <v>116786.69999999998</v>
      </c>
      <c r="EP87" s="32">
        <f t="shared" si="228"/>
        <v>56153.099999999991</v>
      </c>
      <c r="EQ87" s="32">
        <f t="shared" si="229"/>
        <v>96074.4</v>
      </c>
      <c r="ER87" s="32">
        <f t="shared" si="230"/>
        <v>103546.38</v>
      </c>
    </row>
    <row r="88" spans="1:148">
      <c r="A88" t="s">
        <v>437</v>
      </c>
      <c r="B88" s="1" t="s">
        <v>140</v>
      </c>
      <c r="C88" t="s">
        <v>140</v>
      </c>
      <c r="D88" t="s">
        <v>249</v>
      </c>
      <c r="E88" s="51">
        <v>123318.1882</v>
      </c>
      <c r="F88" s="51">
        <v>110595.649</v>
      </c>
      <c r="G88" s="51">
        <v>120423.75629999999</v>
      </c>
      <c r="H88" s="51">
        <v>111730.0689</v>
      </c>
      <c r="I88" s="51">
        <v>104338.2546</v>
      </c>
      <c r="J88" s="51">
        <v>105825.584</v>
      </c>
      <c r="K88" s="51">
        <v>91808.351500000004</v>
      </c>
      <c r="L88" s="51">
        <v>109950.588</v>
      </c>
      <c r="M88" s="51">
        <v>57595.4015</v>
      </c>
      <c r="N88" s="51">
        <v>116578.91989999999</v>
      </c>
      <c r="O88" s="51">
        <v>112849.4575</v>
      </c>
      <c r="P88" s="51">
        <v>122442.0797</v>
      </c>
      <c r="Q88" s="32">
        <v>11618274.609999999</v>
      </c>
      <c r="R88" s="32">
        <v>5857804.7199999997</v>
      </c>
      <c r="S88" s="32">
        <v>5208216.75</v>
      </c>
      <c r="T88" s="32">
        <v>3527585.41</v>
      </c>
      <c r="U88" s="32">
        <v>3199595.79</v>
      </c>
      <c r="V88" s="32">
        <v>3543629.69</v>
      </c>
      <c r="W88" s="32">
        <v>3672267.61</v>
      </c>
      <c r="X88" s="32">
        <v>3765392.13</v>
      </c>
      <c r="Y88" s="32">
        <v>3226162.66</v>
      </c>
      <c r="Z88" s="32">
        <v>4080084.17</v>
      </c>
      <c r="AA88" s="32">
        <v>5659948.29</v>
      </c>
      <c r="AB88" s="32">
        <v>6486572.1399999997</v>
      </c>
      <c r="AC88" s="2">
        <v>6.59</v>
      </c>
      <c r="AD88" s="2">
        <v>6.59</v>
      </c>
      <c r="AE88" s="2">
        <v>6.59</v>
      </c>
      <c r="AF88" s="2">
        <v>6.59</v>
      </c>
      <c r="AG88" s="2">
        <v>6.59</v>
      </c>
      <c r="AH88" s="2">
        <v>6.59</v>
      </c>
      <c r="AI88" s="2">
        <v>6.59</v>
      </c>
      <c r="AJ88" s="2">
        <v>6.59</v>
      </c>
      <c r="AK88" s="2">
        <v>6.59</v>
      </c>
      <c r="AL88" s="2">
        <v>6.59</v>
      </c>
      <c r="AM88" s="2">
        <v>6.59</v>
      </c>
      <c r="AN88" s="2">
        <v>6.59</v>
      </c>
      <c r="AO88" s="33">
        <v>765644.3</v>
      </c>
      <c r="AP88" s="33">
        <v>386029.33</v>
      </c>
      <c r="AQ88" s="33">
        <v>343221.48</v>
      </c>
      <c r="AR88" s="33">
        <v>232467.88</v>
      </c>
      <c r="AS88" s="33">
        <v>210853.36</v>
      </c>
      <c r="AT88" s="33">
        <v>233525.2</v>
      </c>
      <c r="AU88" s="33">
        <v>242002.44</v>
      </c>
      <c r="AV88" s="33">
        <v>248139.34</v>
      </c>
      <c r="AW88" s="33">
        <v>212604.12</v>
      </c>
      <c r="AX88" s="33">
        <v>268877.55</v>
      </c>
      <c r="AY88" s="33">
        <v>372990.59</v>
      </c>
      <c r="AZ88" s="33">
        <v>427465.1</v>
      </c>
      <c r="BA88" s="31">
        <f t="shared" si="231"/>
        <v>-3485.48</v>
      </c>
      <c r="BB88" s="31">
        <f t="shared" si="232"/>
        <v>-1757.34</v>
      </c>
      <c r="BC88" s="31">
        <f t="shared" si="233"/>
        <v>-1562.47</v>
      </c>
      <c r="BD88" s="31">
        <f t="shared" si="234"/>
        <v>-1411.03</v>
      </c>
      <c r="BE88" s="31">
        <f t="shared" si="235"/>
        <v>-1279.8399999999999</v>
      </c>
      <c r="BF88" s="31">
        <f t="shared" si="236"/>
        <v>-1417.45</v>
      </c>
      <c r="BG88" s="31">
        <f t="shared" si="237"/>
        <v>0</v>
      </c>
      <c r="BH88" s="31">
        <f t="shared" si="238"/>
        <v>0</v>
      </c>
      <c r="BI88" s="31">
        <f t="shared" si="239"/>
        <v>0</v>
      </c>
      <c r="BJ88" s="31">
        <f t="shared" si="240"/>
        <v>-4896.1000000000004</v>
      </c>
      <c r="BK88" s="31">
        <f t="shared" si="241"/>
        <v>-6791.94</v>
      </c>
      <c r="BL88" s="31">
        <f t="shared" si="242"/>
        <v>-7783.89</v>
      </c>
      <c r="BM88" s="6">
        <v>7.4300000000000005E-2</v>
      </c>
      <c r="BN88" s="6">
        <v>7.4300000000000005E-2</v>
      </c>
      <c r="BO88" s="6">
        <v>7.4300000000000005E-2</v>
      </c>
      <c r="BP88" s="6">
        <v>7.4300000000000005E-2</v>
      </c>
      <c r="BQ88" s="6">
        <v>7.4300000000000005E-2</v>
      </c>
      <c r="BR88" s="6">
        <v>7.4300000000000005E-2</v>
      </c>
      <c r="BS88" s="6">
        <v>7.4300000000000005E-2</v>
      </c>
      <c r="BT88" s="6">
        <v>7.4300000000000005E-2</v>
      </c>
      <c r="BU88" s="6">
        <v>7.4300000000000005E-2</v>
      </c>
      <c r="BV88" s="6">
        <v>7.4300000000000005E-2</v>
      </c>
      <c r="BW88" s="6">
        <v>7.4300000000000005E-2</v>
      </c>
      <c r="BX88" s="6">
        <v>7.4300000000000005E-2</v>
      </c>
      <c r="BY88" s="31">
        <v>863237.8</v>
      </c>
      <c r="BZ88" s="31">
        <v>435234.89</v>
      </c>
      <c r="CA88" s="31">
        <v>386970.5</v>
      </c>
      <c r="CB88" s="31">
        <v>262099.6</v>
      </c>
      <c r="CC88" s="31">
        <v>237729.97</v>
      </c>
      <c r="CD88" s="31">
        <v>263291.69</v>
      </c>
      <c r="CE88" s="31">
        <v>272849.48</v>
      </c>
      <c r="CF88" s="31">
        <v>279768.64</v>
      </c>
      <c r="CG88" s="31">
        <v>239703.89</v>
      </c>
      <c r="CH88" s="31">
        <v>303150.25</v>
      </c>
      <c r="CI88" s="31">
        <v>420534.16</v>
      </c>
      <c r="CJ88" s="31">
        <v>481952.31</v>
      </c>
      <c r="CK88" s="32">
        <f t="shared" si="243"/>
        <v>27883.86</v>
      </c>
      <c r="CL88" s="32">
        <f t="shared" si="244"/>
        <v>14058.73</v>
      </c>
      <c r="CM88" s="32">
        <f t="shared" si="245"/>
        <v>12499.72</v>
      </c>
      <c r="CN88" s="32">
        <f t="shared" si="246"/>
        <v>8466.2000000000007</v>
      </c>
      <c r="CO88" s="32">
        <f t="shared" si="247"/>
        <v>7679.03</v>
      </c>
      <c r="CP88" s="32">
        <f t="shared" si="248"/>
        <v>8504.7099999999991</v>
      </c>
      <c r="CQ88" s="32">
        <f t="shared" si="249"/>
        <v>8813.44</v>
      </c>
      <c r="CR88" s="32">
        <f t="shared" si="250"/>
        <v>9036.94</v>
      </c>
      <c r="CS88" s="32">
        <f t="shared" si="251"/>
        <v>7742.79</v>
      </c>
      <c r="CT88" s="32">
        <f t="shared" si="252"/>
        <v>9792.2000000000007</v>
      </c>
      <c r="CU88" s="32">
        <f t="shared" si="253"/>
        <v>13583.88</v>
      </c>
      <c r="CV88" s="32">
        <f t="shared" si="254"/>
        <v>15567.77</v>
      </c>
      <c r="CW88" s="31">
        <f t="shared" si="255"/>
        <v>128962.83999999998</v>
      </c>
      <c r="CX88" s="31">
        <f t="shared" si="256"/>
        <v>65021.629999999976</v>
      </c>
      <c r="CY88" s="31">
        <f t="shared" si="257"/>
        <v>57811.209999999992</v>
      </c>
      <c r="CZ88" s="31">
        <f t="shared" si="258"/>
        <v>39508.949999999983</v>
      </c>
      <c r="DA88" s="31">
        <f t="shared" si="259"/>
        <v>35835.48000000001</v>
      </c>
      <c r="DB88" s="31">
        <f t="shared" si="260"/>
        <v>39688.650000000009</v>
      </c>
      <c r="DC88" s="31">
        <f t="shared" si="261"/>
        <v>39660.479999999981</v>
      </c>
      <c r="DD88" s="31">
        <f t="shared" si="262"/>
        <v>40666.24000000002</v>
      </c>
      <c r="DE88" s="31">
        <f t="shared" si="263"/>
        <v>34842.560000000027</v>
      </c>
      <c r="DF88" s="31">
        <f t="shared" si="264"/>
        <v>48961.000000000022</v>
      </c>
      <c r="DG88" s="31">
        <f t="shared" si="265"/>
        <v>67919.389999999956</v>
      </c>
      <c r="DH88" s="31">
        <f t="shared" si="266"/>
        <v>77838.870000000039</v>
      </c>
      <c r="DI88" s="32">
        <f t="shared" si="195"/>
        <v>6448.14</v>
      </c>
      <c r="DJ88" s="32">
        <f t="shared" si="196"/>
        <v>3251.08</v>
      </c>
      <c r="DK88" s="32">
        <f t="shared" si="197"/>
        <v>2890.56</v>
      </c>
      <c r="DL88" s="32">
        <f t="shared" si="198"/>
        <v>1975.45</v>
      </c>
      <c r="DM88" s="32">
        <f t="shared" si="199"/>
        <v>1791.77</v>
      </c>
      <c r="DN88" s="32">
        <f t="shared" si="200"/>
        <v>1984.43</v>
      </c>
      <c r="DO88" s="32">
        <f t="shared" si="201"/>
        <v>1983.02</v>
      </c>
      <c r="DP88" s="32">
        <f t="shared" si="202"/>
        <v>2033.31</v>
      </c>
      <c r="DQ88" s="32">
        <f t="shared" si="203"/>
        <v>1742.13</v>
      </c>
      <c r="DR88" s="32">
        <f t="shared" si="204"/>
        <v>2448.0500000000002</v>
      </c>
      <c r="DS88" s="32">
        <f t="shared" si="205"/>
        <v>3395.97</v>
      </c>
      <c r="DT88" s="32">
        <f t="shared" si="206"/>
        <v>3891.94</v>
      </c>
      <c r="DU88" s="31">
        <f t="shared" si="207"/>
        <v>41547.980000000003</v>
      </c>
      <c r="DV88" s="31">
        <f t="shared" si="208"/>
        <v>20796.16</v>
      </c>
      <c r="DW88" s="31">
        <f t="shared" si="209"/>
        <v>18368.07</v>
      </c>
      <c r="DX88" s="31">
        <f t="shared" si="210"/>
        <v>12477.48</v>
      </c>
      <c r="DY88" s="31">
        <f t="shared" si="211"/>
        <v>11258.44</v>
      </c>
      <c r="DZ88" s="31">
        <f t="shared" si="212"/>
        <v>12401.57</v>
      </c>
      <c r="EA88" s="31">
        <f t="shared" si="213"/>
        <v>12327.58</v>
      </c>
      <c r="EB88" s="31">
        <f t="shared" si="214"/>
        <v>12571.12</v>
      </c>
      <c r="EC88" s="31">
        <f t="shared" si="215"/>
        <v>10711.66</v>
      </c>
      <c r="ED88" s="31">
        <f t="shared" si="216"/>
        <v>14971.62</v>
      </c>
      <c r="EE88" s="31">
        <f t="shared" si="217"/>
        <v>20653.47</v>
      </c>
      <c r="EF88" s="31">
        <f t="shared" si="218"/>
        <v>23541.91</v>
      </c>
      <c r="EG88" s="32">
        <f t="shared" si="219"/>
        <v>176958.96</v>
      </c>
      <c r="EH88" s="32">
        <f t="shared" si="220"/>
        <v>89068.869999999981</v>
      </c>
      <c r="EI88" s="32">
        <f t="shared" si="221"/>
        <v>79069.84</v>
      </c>
      <c r="EJ88" s="32">
        <f t="shared" si="222"/>
        <v>53961.879999999976</v>
      </c>
      <c r="EK88" s="32">
        <f t="shared" si="223"/>
        <v>48885.69000000001</v>
      </c>
      <c r="EL88" s="32">
        <f t="shared" si="224"/>
        <v>54074.650000000009</v>
      </c>
      <c r="EM88" s="32">
        <f t="shared" si="225"/>
        <v>53971.07999999998</v>
      </c>
      <c r="EN88" s="32">
        <f t="shared" si="226"/>
        <v>55270.67000000002</v>
      </c>
      <c r="EO88" s="32">
        <f t="shared" si="227"/>
        <v>47296.35000000002</v>
      </c>
      <c r="EP88" s="32">
        <f t="shared" si="228"/>
        <v>66380.670000000027</v>
      </c>
      <c r="EQ88" s="32">
        <f t="shared" si="229"/>
        <v>91968.829999999958</v>
      </c>
      <c r="ER88" s="32">
        <f t="shared" si="230"/>
        <v>105272.72000000004</v>
      </c>
    </row>
    <row r="89" spans="1:148">
      <c r="A89" t="s">
        <v>458</v>
      </c>
      <c r="B89" s="1" t="s">
        <v>93</v>
      </c>
      <c r="C89" t="s">
        <v>289</v>
      </c>
      <c r="D89" t="s">
        <v>290</v>
      </c>
      <c r="E89" s="51">
        <v>2827</v>
      </c>
      <c r="F89" s="51">
        <v>477</v>
      </c>
      <c r="G89" s="51">
        <v>5</v>
      </c>
      <c r="O89" s="51">
        <v>1</v>
      </c>
      <c r="Q89" s="32">
        <v>194136.74</v>
      </c>
      <c r="R89" s="32">
        <v>17847.91</v>
      </c>
      <c r="S89" s="32">
        <v>119.8</v>
      </c>
      <c r="T89" s="32"/>
      <c r="U89" s="32"/>
      <c r="V89" s="32"/>
      <c r="W89" s="32"/>
      <c r="X89" s="32"/>
      <c r="Y89" s="32"/>
      <c r="Z89" s="32"/>
      <c r="AA89" s="32">
        <v>33.49</v>
      </c>
      <c r="AB89" s="32"/>
      <c r="AC89" s="2">
        <v>0.16</v>
      </c>
      <c r="AD89" s="2">
        <v>0.16</v>
      </c>
      <c r="AE89" s="2">
        <v>0.16</v>
      </c>
      <c r="AM89" s="2">
        <v>0.16</v>
      </c>
      <c r="AO89" s="33">
        <v>310.62</v>
      </c>
      <c r="AP89" s="33">
        <v>28.56</v>
      </c>
      <c r="AQ89" s="33">
        <v>0.19</v>
      </c>
      <c r="AR89" s="33"/>
      <c r="AS89" s="33"/>
      <c r="AT89" s="33"/>
      <c r="AU89" s="33"/>
      <c r="AV89" s="33"/>
      <c r="AW89" s="33"/>
      <c r="AX89" s="33"/>
      <c r="AY89" s="33">
        <v>0.05</v>
      </c>
      <c r="AZ89" s="33"/>
      <c r="BA89" s="31">
        <f t="shared" si="231"/>
        <v>-58.24</v>
      </c>
      <c r="BB89" s="31">
        <f t="shared" si="232"/>
        <v>-5.35</v>
      </c>
      <c r="BC89" s="31">
        <f t="shared" si="233"/>
        <v>-0.04</v>
      </c>
      <c r="BD89" s="31">
        <f t="shared" si="234"/>
        <v>0</v>
      </c>
      <c r="BE89" s="31">
        <f t="shared" si="235"/>
        <v>0</v>
      </c>
      <c r="BF89" s="31">
        <f t="shared" si="236"/>
        <v>0</v>
      </c>
      <c r="BG89" s="31">
        <f t="shared" si="237"/>
        <v>0</v>
      </c>
      <c r="BH89" s="31">
        <f t="shared" si="238"/>
        <v>0</v>
      </c>
      <c r="BI89" s="31">
        <f t="shared" si="239"/>
        <v>0</v>
      </c>
      <c r="BJ89" s="31">
        <f t="shared" si="240"/>
        <v>0</v>
      </c>
      <c r="BK89" s="31">
        <f t="shared" si="241"/>
        <v>-0.04</v>
      </c>
      <c r="BL89" s="31">
        <f t="shared" si="242"/>
        <v>0</v>
      </c>
      <c r="BM89" s="6">
        <v>-1.6E-2</v>
      </c>
      <c r="BN89" s="6">
        <v>-1.6E-2</v>
      </c>
      <c r="BO89" s="6">
        <v>-1.6E-2</v>
      </c>
      <c r="BP89" s="6">
        <v>-1.6E-2</v>
      </c>
      <c r="BQ89" s="6">
        <v>-1.6E-2</v>
      </c>
      <c r="BR89" s="6">
        <v>-1.6E-2</v>
      </c>
      <c r="BS89" s="6">
        <v>-1.6E-2</v>
      </c>
      <c r="BT89" s="6">
        <v>-1.6E-2</v>
      </c>
      <c r="BU89" s="6">
        <v>-1.6E-2</v>
      </c>
      <c r="BV89" s="6">
        <v>-1.6E-2</v>
      </c>
      <c r="BW89" s="6">
        <v>-1.6E-2</v>
      </c>
      <c r="BX89" s="6">
        <v>-1.6E-2</v>
      </c>
      <c r="BY89" s="31">
        <v>-3106.19</v>
      </c>
      <c r="BZ89" s="31">
        <v>-285.57</v>
      </c>
      <c r="CA89" s="31">
        <v>-1.92</v>
      </c>
      <c r="CB89" s="31">
        <v>0</v>
      </c>
      <c r="CC89" s="31">
        <v>0</v>
      </c>
      <c r="CD89" s="31">
        <v>0</v>
      </c>
      <c r="CE89" s="31">
        <v>0</v>
      </c>
      <c r="CF89" s="31">
        <v>0</v>
      </c>
      <c r="CG89" s="31">
        <v>0</v>
      </c>
      <c r="CH89" s="31">
        <v>0</v>
      </c>
      <c r="CI89" s="31">
        <v>-0.54</v>
      </c>
      <c r="CJ89" s="31">
        <v>0</v>
      </c>
      <c r="CK89" s="32">
        <f t="shared" si="243"/>
        <v>465.93</v>
      </c>
      <c r="CL89" s="32">
        <f t="shared" si="244"/>
        <v>42.83</v>
      </c>
      <c r="CM89" s="32">
        <f t="shared" si="245"/>
        <v>0.28999999999999998</v>
      </c>
      <c r="CN89" s="32">
        <f t="shared" si="246"/>
        <v>0</v>
      </c>
      <c r="CO89" s="32">
        <f t="shared" si="247"/>
        <v>0</v>
      </c>
      <c r="CP89" s="32">
        <f t="shared" si="248"/>
        <v>0</v>
      </c>
      <c r="CQ89" s="32">
        <f t="shared" si="249"/>
        <v>0</v>
      </c>
      <c r="CR89" s="32">
        <f t="shared" si="250"/>
        <v>0</v>
      </c>
      <c r="CS89" s="32">
        <f t="shared" si="251"/>
        <v>0</v>
      </c>
      <c r="CT89" s="32">
        <f t="shared" si="252"/>
        <v>0</v>
      </c>
      <c r="CU89" s="32">
        <f t="shared" si="253"/>
        <v>0.08</v>
      </c>
      <c r="CV89" s="32">
        <f t="shared" si="254"/>
        <v>0</v>
      </c>
      <c r="CW89" s="31">
        <f t="shared" si="255"/>
        <v>-2892.6400000000003</v>
      </c>
      <c r="CX89" s="31">
        <f t="shared" si="256"/>
        <v>-265.95</v>
      </c>
      <c r="CY89" s="31">
        <f t="shared" si="257"/>
        <v>-1.7799999999999998</v>
      </c>
      <c r="CZ89" s="31">
        <f t="shared" si="258"/>
        <v>0</v>
      </c>
      <c r="DA89" s="31">
        <f t="shared" si="259"/>
        <v>0</v>
      </c>
      <c r="DB89" s="31">
        <f t="shared" si="260"/>
        <v>0</v>
      </c>
      <c r="DC89" s="31">
        <f t="shared" si="261"/>
        <v>0</v>
      </c>
      <c r="DD89" s="31">
        <f t="shared" si="262"/>
        <v>0</v>
      </c>
      <c r="DE89" s="31">
        <f t="shared" si="263"/>
        <v>0</v>
      </c>
      <c r="DF89" s="31">
        <f t="shared" si="264"/>
        <v>0</v>
      </c>
      <c r="DG89" s="31">
        <f t="shared" si="265"/>
        <v>-0.47000000000000003</v>
      </c>
      <c r="DH89" s="31">
        <f t="shared" si="266"/>
        <v>0</v>
      </c>
      <c r="DI89" s="32">
        <f t="shared" si="195"/>
        <v>-144.63</v>
      </c>
      <c r="DJ89" s="32">
        <f t="shared" si="196"/>
        <v>-13.3</v>
      </c>
      <c r="DK89" s="32">
        <f t="shared" si="197"/>
        <v>-0.09</v>
      </c>
      <c r="DL89" s="32">
        <f t="shared" si="198"/>
        <v>0</v>
      </c>
      <c r="DM89" s="32">
        <f t="shared" si="199"/>
        <v>0</v>
      </c>
      <c r="DN89" s="32">
        <f t="shared" si="200"/>
        <v>0</v>
      </c>
      <c r="DO89" s="32">
        <f t="shared" si="201"/>
        <v>0</v>
      </c>
      <c r="DP89" s="32">
        <f t="shared" si="202"/>
        <v>0</v>
      </c>
      <c r="DQ89" s="32">
        <f t="shared" si="203"/>
        <v>0</v>
      </c>
      <c r="DR89" s="32">
        <f t="shared" si="204"/>
        <v>0</v>
      </c>
      <c r="DS89" s="32">
        <f t="shared" si="205"/>
        <v>-0.02</v>
      </c>
      <c r="DT89" s="32">
        <f t="shared" si="206"/>
        <v>0</v>
      </c>
      <c r="DU89" s="31">
        <f t="shared" si="207"/>
        <v>-931.92</v>
      </c>
      <c r="DV89" s="31">
        <f t="shared" si="208"/>
        <v>-85.06</v>
      </c>
      <c r="DW89" s="31">
        <f t="shared" si="209"/>
        <v>-0.56999999999999995</v>
      </c>
      <c r="DX89" s="31">
        <f t="shared" si="210"/>
        <v>0</v>
      </c>
      <c r="DY89" s="31">
        <f t="shared" si="211"/>
        <v>0</v>
      </c>
      <c r="DZ89" s="31">
        <f t="shared" si="212"/>
        <v>0</v>
      </c>
      <c r="EA89" s="31">
        <f t="shared" si="213"/>
        <v>0</v>
      </c>
      <c r="EB89" s="31">
        <f t="shared" si="214"/>
        <v>0</v>
      </c>
      <c r="EC89" s="31">
        <f t="shared" si="215"/>
        <v>0</v>
      </c>
      <c r="ED89" s="31">
        <f t="shared" si="216"/>
        <v>0</v>
      </c>
      <c r="EE89" s="31">
        <f t="shared" si="217"/>
        <v>-0.14000000000000001</v>
      </c>
      <c r="EF89" s="31">
        <f t="shared" si="218"/>
        <v>0</v>
      </c>
      <c r="EG89" s="32">
        <f t="shared" si="219"/>
        <v>-3969.1900000000005</v>
      </c>
      <c r="EH89" s="32">
        <f t="shared" si="220"/>
        <v>-364.31</v>
      </c>
      <c r="EI89" s="32">
        <f t="shared" si="221"/>
        <v>-2.44</v>
      </c>
      <c r="EJ89" s="32">
        <f t="shared" si="222"/>
        <v>0</v>
      </c>
      <c r="EK89" s="32">
        <f t="shared" si="223"/>
        <v>0</v>
      </c>
      <c r="EL89" s="32">
        <f t="shared" si="224"/>
        <v>0</v>
      </c>
      <c r="EM89" s="32">
        <f t="shared" si="225"/>
        <v>0</v>
      </c>
      <c r="EN89" s="32">
        <f t="shared" si="226"/>
        <v>0</v>
      </c>
      <c r="EO89" s="32">
        <f t="shared" si="227"/>
        <v>0</v>
      </c>
      <c r="EP89" s="32">
        <f t="shared" si="228"/>
        <v>0</v>
      </c>
      <c r="EQ89" s="32">
        <f t="shared" si="229"/>
        <v>-0.63000000000000012</v>
      </c>
      <c r="ER89" s="32">
        <f t="shared" si="230"/>
        <v>0</v>
      </c>
    </row>
    <row r="90" spans="1:148">
      <c r="A90" t="s">
        <v>459</v>
      </c>
      <c r="B90" s="1" t="s">
        <v>22</v>
      </c>
      <c r="C90" t="s">
        <v>22</v>
      </c>
      <c r="D90" t="s">
        <v>250</v>
      </c>
      <c r="E90" s="51">
        <v>93741.849400000006</v>
      </c>
      <c r="F90" s="51">
        <v>85032.368499999997</v>
      </c>
      <c r="G90" s="51">
        <v>87441.884099999996</v>
      </c>
      <c r="H90" s="51">
        <v>58945.477700000003</v>
      </c>
      <c r="I90" s="51">
        <v>26176.8557</v>
      </c>
      <c r="J90" s="51">
        <v>51785.513400000003</v>
      </c>
      <c r="K90" s="51">
        <v>76731.405299999999</v>
      </c>
      <c r="L90" s="51">
        <v>78454.338699999993</v>
      </c>
      <c r="M90" s="51">
        <v>71385.010920000001</v>
      </c>
      <c r="N90" s="51">
        <v>40565.13003</v>
      </c>
      <c r="O90" s="51">
        <v>72932.453070000003</v>
      </c>
      <c r="P90" s="51">
        <v>62158.783909999998</v>
      </c>
      <c r="Q90" s="32">
        <v>11150214.210000001</v>
      </c>
      <c r="R90" s="32">
        <v>4539189.17</v>
      </c>
      <c r="S90" s="32">
        <v>3802646.94</v>
      </c>
      <c r="T90" s="32">
        <v>2044594.63</v>
      </c>
      <c r="U90" s="32">
        <v>906891.87</v>
      </c>
      <c r="V90" s="32">
        <v>2195009.87</v>
      </c>
      <c r="W90" s="32">
        <v>3333828.41</v>
      </c>
      <c r="X90" s="32">
        <v>2966398.73</v>
      </c>
      <c r="Y90" s="32">
        <v>6995495.2000000002</v>
      </c>
      <c r="Z90" s="32">
        <v>1659650.18</v>
      </c>
      <c r="AA90" s="32">
        <v>4035557.36</v>
      </c>
      <c r="AB90" s="32">
        <v>3892447.35</v>
      </c>
      <c r="AC90" s="2">
        <v>1.25</v>
      </c>
      <c r="AD90" s="2">
        <v>1.25</v>
      </c>
      <c r="AE90" s="2">
        <v>1.25</v>
      </c>
      <c r="AF90" s="2">
        <v>1.25</v>
      </c>
      <c r="AG90" s="2">
        <v>1.25</v>
      </c>
      <c r="AH90" s="2">
        <v>1.25</v>
      </c>
      <c r="AI90" s="2">
        <v>1.25</v>
      </c>
      <c r="AJ90" s="2">
        <v>1.25</v>
      </c>
      <c r="AK90" s="2">
        <v>1.25</v>
      </c>
      <c r="AL90" s="2">
        <v>1.25</v>
      </c>
      <c r="AM90" s="2">
        <v>1.25</v>
      </c>
      <c r="AN90" s="2">
        <v>1.25</v>
      </c>
      <c r="AO90" s="33">
        <v>139377.68</v>
      </c>
      <c r="AP90" s="33">
        <v>56739.86</v>
      </c>
      <c r="AQ90" s="33">
        <v>47533.09</v>
      </c>
      <c r="AR90" s="33">
        <v>25557.43</v>
      </c>
      <c r="AS90" s="33">
        <v>11336.15</v>
      </c>
      <c r="AT90" s="33">
        <v>27437.62</v>
      </c>
      <c r="AU90" s="33">
        <v>41672.86</v>
      </c>
      <c r="AV90" s="33">
        <v>37079.980000000003</v>
      </c>
      <c r="AW90" s="33">
        <v>87443.69</v>
      </c>
      <c r="AX90" s="33">
        <v>20745.63</v>
      </c>
      <c r="AY90" s="33">
        <v>50444.47</v>
      </c>
      <c r="AZ90" s="33">
        <v>48655.59</v>
      </c>
      <c r="BA90" s="31">
        <f t="shared" si="231"/>
        <v>-3345.06</v>
      </c>
      <c r="BB90" s="31">
        <f t="shared" si="232"/>
        <v>-1361.76</v>
      </c>
      <c r="BC90" s="31">
        <f t="shared" si="233"/>
        <v>-1140.79</v>
      </c>
      <c r="BD90" s="31">
        <f t="shared" si="234"/>
        <v>-817.84</v>
      </c>
      <c r="BE90" s="31">
        <f t="shared" si="235"/>
        <v>-362.76</v>
      </c>
      <c r="BF90" s="31">
        <f t="shared" si="236"/>
        <v>-878</v>
      </c>
      <c r="BG90" s="31">
        <f t="shared" si="237"/>
        <v>0</v>
      </c>
      <c r="BH90" s="31">
        <f t="shared" si="238"/>
        <v>0</v>
      </c>
      <c r="BI90" s="31">
        <f t="shared" si="239"/>
        <v>0</v>
      </c>
      <c r="BJ90" s="31">
        <f t="shared" si="240"/>
        <v>-1991.58</v>
      </c>
      <c r="BK90" s="31">
        <f t="shared" si="241"/>
        <v>-4842.67</v>
      </c>
      <c r="BL90" s="31">
        <f t="shared" si="242"/>
        <v>-4670.9399999999996</v>
      </c>
      <c r="BM90" s="6">
        <v>2.3E-3</v>
      </c>
      <c r="BN90" s="6">
        <v>2.3E-3</v>
      </c>
      <c r="BO90" s="6">
        <v>2.3E-3</v>
      </c>
      <c r="BP90" s="6">
        <v>2.3E-3</v>
      </c>
      <c r="BQ90" s="6">
        <v>2.3E-3</v>
      </c>
      <c r="BR90" s="6">
        <v>2.3E-3</v>
      </c>
      <c r="BS90" s="6">
        <v>2.3E-3</v>
      </c>
      <c r="BT90" s="6">
        <v>2.3E-3</v>
      </c>
      <c r="BU90" s="6">
        <v>2.3E-3</v>
      </c>
      <c r="BV90" s="6">
        <v>2.3E-3</v>
      </c>
      <c r="BW90" s="6">
        <v>2.3E-3</v>
      </c>
      <c r="BX90" s="6">
        <v>2.3E-3</v>
      </c>
      <c r="BY90" s="31">
        <v>25645.49</v>
      </c>
      <c r="BZ90" s="31">
        <v>10440.14</v>
      </c>
      <c r="CA90" s="31">
        <v>8746.09</v>
      </c>
      <c r="CB90" s="31">
        <v>4702.57</v>
      </c>
      <c r="CC90" s="31">
        <v>2085.85</v>
      </c>
      <c r="CD90" s="31">
        <v>5048.5200000000004</v>
      </c>
      <c r="CE90" s="31">
        <v>7667.81</v>
      </c>
      <c r="CF90" s="31">
        <v>6822.72</v>
      </c>
      <c r="CG90" s="31">
        <v>16089.64</v>
      </c>
      <c r="CH90" s="31">
        <v>3817.2</v>
      </c>
      <c r="CI90" s="31">
        <v>9281.7800000000007</v>
      </c>
      <c r="CJ90" s="31">
        <v>8952.6299999999992</v>
      </c>
      <c r="CK90" s="32">
        <f t="shared" si="243"/>
        <v>26760.51</v>
      </c>
      <c r="CL90" s="32">
        <f t="shared" si="244"/>
        <v>10894.05</v>
      </c>
      <c r="CM90" s="32">
        <f t="shared" si="245"/>
        <v>9126.35</v>
      </c>
      <c r="CN90" s="32">
        <f t="shared" si="246"/>
        <v>4907.03</v>
      </c>
      <c r="CO90" s="32">
        <f t="shared" si="247"/>
        <v>2176.54</v>
      </c>
      <c r="CP90" s="32">
        <f t="shared" si="248"/>
        <v>5268.02</v>
      </c>
      <c r="CQ90" s="32">
        <f t="shared" si="249"/>
        <v>8001.19</v>
      </c>
      <c r="CR90" s="32">
        <f t="shared" si="250"/>
        <v>7119.36</v>
      </c>
      <c r="CS90" s="32">
        <f t="shared" si="251"/>
        <v>16789.189999999999</v>
      </c>
      <c r="CT90" s="32">
        <f t="shared" si="252"/>
        <v>3983.16</v>
      </c>
      <c r="CU90" s="32">
        <f t="shared" si="253"/>
        <v>9685.34</v>
      </c>
      <c r="CV90" s="32">
        <f t="shared" si="254"/>
        <v>9341.8700000000008</v>
      </c>
      <c r="CW90" s="31">
        <f t="shared" si="255"/>
        <v>-83626.62</v>
      </c>
      <c r="CX90" s="31">
        <f t="shared" si="256"/>
        <v>-34043.909999999996</v>
      </c>
      <c r="CY90" s="31">
        <f t="shared" si="257"/>
        <v>-28519.859999999993</v>
      </c>
      <c r="CZ90" s="31">
        <f t="shared" si="258"/>
        <v>-15129.990000000002</v>
      </c>
      <c r="DA90" s="31">
        <f t="shared" si="259"/>
        <v>-6711</v>
      </c>
      <c r="DB90" s="31">
        <f t="shared" si="260"/>
        <v>-16243.079999999998</v>
      </c>
      <c r="DC90" s="31">
        <f t="shared" si="261"/>
        <v>-26003.86</v>
      </c>
      <c r="DD90" s="31">
        <f t="shared" si="262"/>
        <v>-23137.9</v>
      </c>
      <c r="DE90" s="31">
        <f t="shared" si="263"/>
        <v>-54564.86</v>
      </c>
      <c r="DF90" s="31">
        <f t="shared" si="264"/>
        <v>-10953.69</v>
      </c>
      <c r="DG90" s="31">
        <f t="shared" si="265"/>
        <v>-26634.68</v>
      </c>
      <c r="DH90" s="31">
        <f t="shared" si="266"/>
        <v>-25690.149999999998</v>
      </c>
      <c r="DI90" s="32">
        <f t="shared" si="195"/>
        <v>-4181.33</v>
      </c>
      <c r="DJ90" s="32">
        <f t="shared" si="196"/>
        <v>-1702.2</v>
      </c>
      <c r="DK90" s="32">
        <f t="shared" si="197"/>
        <v>-1425.99</v>
      </c>
      <c r="DL90" s="32">
        <f t="shared" si="198"/>
        <v>-756.5</v>
      </c>
      <c r="DM90" s="32">
        <f t="shared" si="199"/>
        <v>-335.55</v>
      </c>
      <c r="DN90" s="32">
        <f t="shared" si="200"/>
        <v>-812.15</v>
      </c>
      <c r="DO90" s="32">
        <f t="shared" si="201"/>
        <v>-1300.19</v>
      </c>
      <c r="DP90" s="32">
        <f t="shared" si="202"/>
        <v>-1156.9000000000001</v>
      </c>
      <c r="DQ90" s="32">
        <f t="shared" si="203"/>
        <v>-2728.24</v>
      </c>
      <c r="DR90" s="32">
        <f t="shared" si="204"/>
        <v>-547.67999999999995</v>
      </c>
      <c r="DS90" s="32">
        <f t="shared" si="205"/>
        <v>-1331.73</v>
      </c>
      <c r="DT90" s="32">
        <f t="shared" si="206"/>
        <v>-1284.51</v>
      </c>
      <c r="DU90" s="31">
        <f t="shared" si="207"/>
        <v>-26942</v>
      </c>
      <c r="DV90" s="31">
        <f t="shared" si="208"/>
        <v>-10888.42</v>
      </c>
      <c r="DW90" s="31">
        <f t="shared" si="209"/>
        <v>-9061.4699999999993</v>
      </c>
      <c r="DX90" s="31">
        <f t="shared" si="210"/>
        <v>-4778.26</v>
      </c>
      <c r="DY90" s="31">
        <f t="shared" si="211"/>
        <v>-2108.4</v>
      </c>
      <c r="DZ90" s="31">
        <f t="shared" si="212"/>
        <v>-5075.5</v>
      </c>
      <c r="EA90" s="31">
        <f t="shared" si="213"/>
        <v>-8082.72</v>
      </c>
      <c r="EB90" s="31">
        <f t="shared" si="214"/>
        <v>-7152.6</v>
      </c>
      <c r="EC90" s="31">
        <f t="shared" si="215"/>
        <v>-16774.900000000001</v>
      </c>
      <c r="ED90" s="31">
        <f t="shared" si="216"/>
        <v>-3349.49</v>
      </c>
      <c r="EE90" s="31">
        <f t="shared" si="217"/>
        <v>-8099.29</v>
      </c>
      <c r="EF90" s="31">
        <f t="shared" si="218"/>
        <v>-7769.84</v>
      </c>
      <c r="EG90" s="32">
        <f t="shared" si="219"/>
        <v>-114749.95</v>
      </c>
      <c r="EH90" s="32">
        <f t="shared" si="220"/>
        <v>-46634.529999999992</v>
      </c>
      <c r="EI90" s="32">
        <f t="shared" si="221"/>
        <v>-39007.319999999992</v>
      </c>
      <c r="EJ90" s="32">
        <f t="shared" si="222"/>
        <v>-20664.75</v>
      </c>
      <c r="EK90" s="32">
        <f t="shared" si="223"/>
        <v>-9154.9500000000007</v>
      </c>
      <c r="EL90" s="32">
        <f t="shared" si="224"/>
        <v>-22130.73</v>
      </c>
      <c r="EM90" s="32">
        <f t="shared" si="225"/>
        <v>-35386.769999999997</v>
      </c>
      <c r="EN90" s="32">
        <f t="shared" si="226"/>
        <v>-31447.4</v>
      </c>
      <c r="EO90" s="32">
        <f t="shared" si="227"/>
        <v>-74068</v>
      </c>
      <c r="EP90" s="32">
        <f t="shared" si="228"/>
        <v>-14850.86</v>
      </c>
      <c r="EQ90" s="32">
        <f t="shared" si="229"/>
        <v>-36065.699999999997</v>
      </c>
      <c r="ER90" s="32">
        <f t="shared" si="230"/>
        <v>-34744.5</v>
      </c>
    </row>
    <row r="91" spans="1:148">
      <c r="A91" t="s">
        <v>460</v>
      </c>
      <c r="B91" s="1" t="s">
        <v>101</v>
      </c>
      <c r="C91" t="s">
        <v>101</v>
      </c>
      <c r="D91" t="s">
        <v>479</v>
      </c>
      <c r="E91" s="51">
        <v>438.05220000000003</v>
      </c>
      <c r="F91" s="51">
        <v>94.461200000000005</v>
      </c>
      <c r="G91" s="51">
        <v>47.149099999999997</v>
      </c>
      <c r="H91" s="51">
        <v>16.7453</v>
      </c>
      <c r="I91" s="51">
        <v>51.1999</v>
      </c>
      <c r="J91" s="51">
        <v>148.5829</v>
      </c>
      <c r="K91" s="51">
        <v>285.32650000000001</v>
      </c>
      <c r="L91" s="51">
        <v>533.02110000000005</v>
      </c>
      <c r="M91" s="51">
        <v>382.93700000000001</v>
      </c>
      <c r="N91" s="51">
        <v>55.979199999999999</v>
      </c>
      <c r="O91" s="51">
        <v>529.14666399999999</v>
      </c>
      <c r="P91" s="51">
        <v>696.37045599999999</v>
      </c>
      <c r="Q91" s="32">
        <v>182797.76</v>
      </c>
      <c r="R91" s="32">
        <v>9927.01</v>
      </c>
      <c r="S91" s="32">
        <v>10114.379999999999</v>
      </c>
      <c r="T91" s="32">
        <v>4557.43</v>
      </c>
      <c r="U91" s="32">
        <v>8750.67</v>
      </c>
      <c r="V91" s="32">
        <v>16814.259999999998</v>
      </c>
      <c r="W91" s="32">
        <v>28097.64</v>
      </c>
      <c r="X91" s="32">
        <v>52432.800000000003</v>
      </c>
      <c r="Y91" s="32">
        <v>129968.32000000001</v>
      </c>
      <c r="Z91" s="32">
        <v>2588.19</v>
      </c>
      <c r="AA91" s="32">
        <v>79160.570000000007</v>
      </c>
      <c r="AB91" s="32">
        <v>99985.2</v>
      </c>
      <c r="AC91" s="2">
        <v>-5.04</v>
      </c>
      <c r="AD91" s="2">
        <v>-5.04</v>
      </c>
      <c r="AE91" s="2">
        <v>-5.04</v>
      </c>
      <c r="AF91" s="2">
        <v>-5.04</v>
      </c>
      <c r="AG91" s="2">
        <v>-5.04</v>
      </c>
      <c r="AH91" s="2">
        <v>-5.04</v>
      </c>
      <c r="AI91" s="2">
        <v>-5.04</v>
      </c>
      <c r="AJ91" s="2">
        <v>-5.04</v>
      </c>
      <c r="AK91" s="2">
        <v>-5.04</v>
      </c>
      <c r="AL91" s="2">
        <v>-5.04</v>
      </c>
      <c r="AM91" s="2">
        <v>-5.04</v>
      </c>
      <c r="AN91" s="2">
        <v>-5.04</v>
      </c>
      <c r="AO91" s="33">
        <v>-9213.01</v>
      </c>
      <c r="AP91" s="33">
        <v>-500.32</v>
      </c>
      <c r="AQ91" s="33">
        <v>-509.76</v>
      </c>
      <c r="AR91" s="33">
        <v>-229.69</v>
      </c>
      <c r="AS91" s="33">
        <v>-441.03</v>
      </c>
      <c r="AT91" s="33">
        <v>-847.44</v>
      </c>
      <c r="AU91" s="33">
        <v>-1416.12</v>
      </c>
      <c r="AV91" s="33">
        <v>-2642.61</v>
      </c>
      <c r="AW91" s="33">
        <v>-6550.4</v>
      </c>
      <c r="AX91" s="33">
        <v>-130.44</v>
      </c>
      <c r="AY91" s="33">
        <v>-3989.69</v>
      </c>
      <c r="AZ91" s="33">
        <v>-5039.25</v>
      </c>
      <c r="BA91" s="31">
        <f t="shared" si="231"/>
        <v>-54.84</v>
      </c>
      <c r="BB91" s="31">
        <f t="shared" si="232"/>
        <v>-2.98</v>
      </c>
      <c r="BC91" s="31">
        <f t="shared" si="233"/>
        <v>-3.03</v>
      </c>
      <c r="BD91" s="31">
        <f t="shared" si="234"/>
        <v>-1.82</v>
      </c>
      <c r="BE91" s="31">
        <f t="shared" si="235"/>
        <v>-3.5</v>
      </c>
      <c r="BF91" s="31">
        <f t="shared" si="236"/>
        <v>-6.73</v>
      </c>
      <c r="BG91" s="31">
        <f t="shared" si="237"/>
        <v>0</v>
      </c>
      <c r="BH91" s="31">
        <f t="shared" si="238"/>
        <v>0</v>
      </c>
      <c r="BI91" s="31">
        <f t="shared" si="239"/>
        <v>0</v>
      </c>
      <c r="BJ91" s="31">
        <f t="shared" si="240"/>
        <v>-3.11</v>
      </c>
      <c r="BK91" s="31">
        <f t="shared" si="241"/>
        <v>-94.99</v>
      </c>
      <c r="BL91" s="31">
        <f t="shared" si="242"/>
        <v>-119.98</v>
      </c>
      <c r="BM91" s="6">
        <v>-0.12</v>
      </c>
      <c r="BN91" s="6">
        <v>-0.12</v>
      </c>
      <c r="BO91" s="6">
        <v>-0.12</v>
      </c>
      <c r="BP91" s="6">
        <v>-0.12</v>
      </c>
      <c r="BQ91" s="6">
        <v>-0.12</v>
      </c>
      <c r="BR91" s="6">
        <v>-0.12</v>
      </c>
      <c r="BS91" s="6">
        <v>-0.12</v>
      </c>
      <c r="BT91" s="6">
        <v>-0.12</v>
      </c>
      <c r="BU91" s="6">
        <v>-0.12</v>
      </c>
      <c r="BV91" s="6">
        <v>-0.12</v>
      </c>
      <c r="BW91" s="6">
        <v>-0.12</v>
      </c>
      <c r="BX91" s="6">
        <v>-0.12</v>
      </c>
      <c r="BY91" s="31">
        <v>-21935.73</v>
      </c>
      <c r="BZ91" s="31">
        <v>-1191.24</v>
      </c>
      <c r="CA91" s="31">
        <v>-1213.73</v>
      </c>
      <c r="CB91" s="31">
        <v>-546.89</v>
      </c>
      <c r="CC91" s="31">
        <v>-1050.08</v>
      </c>
      <c r="CD91" s="31">
        <v>-2017.71</v>
      </c>
      <c r="CE91" s="31">
        <v>-3371.72</v>
      </c>
      <c r="CF91" s="31">
        <v>-6291.94</v>
      </c>
      <c r="CG91" s="31">
        <v>-15596.2</v>
      </c>
      <c r="CH91" s="31">
        <v>-310.58</v>
      </c>
      <c r="CI91" s="31">
        <v>-9499.27</v>
      </c>
      <c r="CJ91" s="31">
        <v>-11998.22</v>
      </c>
      <c r="CK91" s="32">
        <f t="shared" si="243"/>
        <v>438.71</v>
      </c>
      <c r="CL91" s="32">
        <f t="shared" si="244"/>
        <v>23.82</v>
      </c>
      <c r="CM91" s="32">
        <f t="shared" si="245"/>
        <v>24.27</v>
      </c>
      <c r="CN91" s="32">
        <f t="shared" si="246"/>
        <v>10.94</v>
      </c>
      <c r="CO91" s="32">
        <f t="shared" si="247"/>
        <v>21</v>
      </c>
      <c r="CP91" s="32">
        <f t="shared" si="248"/>
        <v>40.35</v>
      </c>
      <c r="CQ91" s="32">
        <f t="shared" si="249"/>
        <v>67.430000000000007</v>
      </c>
      <c r="CR91" s="32">
        <f t="shared" si="250"/>
        <v>125.84</v>
      </c>
      <c r="CS91" s="32">
        <f t="shared" si="251"/>
        <v>311.92</v>
      </c>
      <c r="CT91" s="32">
        <f t="shared" si="252"/>
        <v>6.21</v>
      </c>
      <c r="CU91" s="32">
        <f t="shared" si="253"/>
        <v>189.99</v>
      </c>
      <c r="CV91" s="32">
        <f t="shared" si="254"/>
        <v>239.96</v>
      </c>
      <c r="CW91" s="31">
        <f t="shared" si="255"/>
        <v>-12229.17</v>
      </c>
      <c r="CX91" s="31">
        <f t="shared" si="256"/>
        <v>-664.12000000000012</v>
      </c>
      <c r="CY91" s="31">
        <f t="shared" si="257"/>
        <v>-676.67000000000007</v>
      </c>
      <c r="CZ91" s="31">
        <f t="shared" si="258"/>
        <v>-304.43999999999994</v>
      </c>
      <c r="DA91" s="31">
        <f t="shared" si="259"/>
        <v>-584.54999999999995</v>
      </c>
      <c r="DB91" s="31">
        <f t="shared" si="260"/>
        <v>-1123.19</v>
      </c>
      <c r="DC91" s="31">
        <f t="shared" si="261"/>
        <v>-1888.17</v>
      </c>
      <c r="DD91" s="31">
        <f t="shared" si="262"/>
        <v>-3523.4899999999993</v>
      </c>
      <c r="DE91" s="31">
        <f t="shared" si="263"/>
        <v>-8733.880000000001</v>
      </c>
      <c r="DF91" s="31">
        <f t="shared" si="264"/>
        <v>-170.82</v>
      </c>
      <c r="DG91" s="31">
        <f t="shared" si="265"/>
        <v>-5224.6000000000004</v>
      </c>
      <c r="DH91" s="31">
        <f t="shared" si="266"/>
        <v>-6599.0300000000007</v>
      </c>
      <c r="DI91" s="32">
        <f t="shared" si="195"/>
        <v>-611.46</v>
      </c>
      <c r="DJ91" s="32">
        <f t="shared" si="196"/>
        <v>-33.21</v>
      </c>
      <c r="DK91" s="32">
        <f t="shared" si="197"/>
        <v>-33.83</v>
      </c>
      <c r="DL91" s="32">
        <f t="shared" si="198"/>
        <v>-15.22</v>
      </c>
      <c r="DM91" s="32">
        <f t="shared" si="199"/>
        <v>-29.23</v>
      </c>
      <c r="DN91" s="32">
        <f t="shared" si="200"/>
        <v>-56.16</v>
      </c>
      <c r="DO91" s="32">
        <f t="shared" si="201"/>
        <v>-94.41</v>
      </c>
      <c r="DP91" s="32">
        <f t="shared" si="202"/>
        <v>-176.17</v>
      </c>
      <c r="DQ91" s="32">
        <f t="shared" si="203"/>
        <v>-436.69</v>
      </c>
      <c r="DR91" s="32">
        <f t="shared" si="204"/>
        <v>-8.5399999999999991</v>
      </c>
      <c r="DS91" s="32">
        <f t="shared" si="205"/>
        <v>-261.23</v>
      </c>
      <c r="DT91" s="32">
        <f t="shared" si="206"/>
        <v>-329.95</v>
      </c>
      <c r="DU91" s="31">
        <f t="shared" si="207"/>
        <v>-3939.87</v>
      </c>
      <c r="DV91" s="31">
        <f t="shared" si="208"/>
        <v>-212.41</v>
      </c>
      <c r="DW91" s="31">
        <f t="shared" si="209"/>
        <v>-214.99</v>
      </c>
      <c r="DX91" s="31">
        <f t="shared" si="210"/>
        <v>-96.15</v>
      </c>
      <c r="DY91" s="31">
        <f t="shared" si="211"/>
        <v>-183.65</v>
      </c>
      <c r="DZ91" s="31">
        <f t="shared" si="212"/>
        <v>-350.96</v>
      </c>
      <c r="EA91" s="31">
        <f t="shared" si="213"/>
        <v>-586.9</v>
      </c>
      <c r="EB91" s="31">
        <f t="shared" si="214"/>
        <v>-1089.21</v>
      </c>
      <c r="EC91" s="31">
        <f t="shared" si="215"/>
        <v>-2685.06</v>
      </c>
      <c r="ED91" s="31">
        <f t="shared" si="216"/>
        <v>-52.23</v>
      </c>
      <c r="EE91" s="31">
        <f t="shared" si="217"/>
        <v>-1588.74</v>
      </c>
      <c r="EF91" s="31">
        <f t="shared" si="218"/>
        <v>-1995.84</v>
      </c>
      <c r="EG91" s="32">
        <f t="shared" si="219"/>
        <v>-16780.5</v>
      </c>
      <c r="EH91" s="32">
        <f t="shared" si="220"/>
        <v>-909.74000000000012</v>
      </c>
      <c r="EI91" s="32">
        <f t="shared" si="221"/>
        <v>-925.49000000000012</v>
      </c>
      <c r="EJ91" s="32">
        <f t="shared" si="222"/>
        <v>-415.80999999999995</v>
      </c>
      <c r="EK91" s="32">
        <f t="shared" si="223"/>
        <v>-797.43</v>
      </c>
      <c r="EL91" s="32">
        <f t="shared" si="224"/>
        <v>-1530.3100000000002</v>
      </c>
      <c r="EM91" s="32">
        <f t="shared" si="225"/>
        <v>-2569.48</v>
      </c>
      <c r="EN91" s="32">
        <f t="shared" si="226"/>
        <v>-4788.869999999999</v>
      </c>
      <c r="EO91" s="32">
        <f t="shared" si="227"/>
        <v>-11855.630000000001</v>
      </c>
      <c r="EP91" s="32">
        <f t="shared" si="228"/>
        <v>-231.58999999999997</v>
      </c>
      <c r="EQ91" s="32">
        <f t="shared" si="229"/>
        <v>-7074.57</v>
      </c>
      <c r="ER91" s="32">
        <f t="shared" si="230"/>
        <v>-8924.82</v>
      </c>
    </row>
    <row r="92" spans="1:148">
      <c r="A92" t="s">
        <v>461</v>
      </c>
      <c r="B92" s="1" t="s">
        <v>82</v>
      </c>
      <c r="C92" t="s">
        <v>82</v>
      </c>
      <c r="D92" t="s">
        <v>251</v>
      </c>
      <c r="E92" s="51">
        <v>7603.05</v>
      </c>
      <c r="F92" s="51">
        <v>1883.364</v>
      </c>
      <c r="G92" s="51">
        <v>1418.7180000000001</v>
      </c>
      <c r="H92" s="51">
        <v>120.876</v>
      </c>
      <c r="I92" s="51">
        <v>2744.7420000000002</v>
      </c>
      <c r="J92" s="51">
        <v>4899.4260000000004</v>
      </c>
      <c r="K92" s="51">
        <v>10711.47</v>
      </c>
      <c r="L92" s="51">
        <v>5754.6719999999996</v>
      </c>
      <c r="M92" s="51">
        <v>10867.29</v>
      </c>
      <c r="N92" s="51">
        <v>949.78800000000001</v>
      </c>
      <c r="O92" s="51">
        <v>5626.53</v>
      </c>
      <c r="P92" s="51">
        <v>7423.1220000000003</v>
      </c>
      <c r="Q92" s="32">
        <v>2438445.16</v>
      </c>
      <c r="R92" s="32">
        <v>217903.84</v>
      </c>
      <c r="S92" s="32">
        <v>218527.86</v>
      </c>
      <c r="T92" s="32">
        <v>64214.239999999998</v>
      </c>
      <c r="U92" s="32">
        <v>183828.96</v>
      </c>
      <c r="V92" s="32">
        <v>456789.47</v>
      </c>
      <c r="W92" s="32">
        <v>717407.67</v>
      </c>
      <c r="X92" s="32">
        <v>414246.14</v>
      </c>
      <c r="Y92" s="32">
        <v>2791381.79</v>
      </c>
      <c r="Z92" s="32">
        <v>46835.31</v>
      </c>
      <c r="AA92" s="32">
        <v>590827.97</v>
      </c>
      <c r="AB92" s="32">
        <v>820396.32</v>
      </c>
      <c r="AC92" s="2">
        <v>-4.79</v>
      </c>
      <c r="AD92" s="2">
        <v>-4.79</v>
      </c>
      <c r="AE92" s="2">
        <v>-4.79</v>
      </c>
      <c r="AF92" s="2">
        <v>-4.79</v>
      </c>
      <c r="AG92" s="2">
        <v>-4.79</v>
      </c>
      <c r="AH92" s="2">
        <v>-4.79</v>
      </c>
      <c r="AI92" s="2">
        <v>-4.79</v>
      </c>
      <c r="AJ92" s="2">
        <v>-4.79</v>
      </c>
      <c r="AK92" s="2">
        <v>-4.79</v>
      </c>
      <c r="AL92" s="2">
        <v>-4.79</v>
      </c>
      <c r="AM92" s="2">
        <v>-4.79</v>
      </c>
      <c r="AN92" s="2">
        <v>-4.79</v>
      </c>
      <c r="AO92" s="33">
        <v>-116801.52</v>
      </c>
      <c r="AP92" s="33">
        <v>-10437.59</v>
      </c>
      <c r="AQ92" s="33">
        <v>-10467.48</v>
      </c>
      <c r="AR92" s="33">
        <v>-3075.86</v>
      </c>
      <c r="AS92" s="33">
        <v>-8805.41</v>
      </c>
      <c r="AT92" s="33">
        <v>-21880.22</v>
      </c>
      <c r="AU92" s="33">
        <v>-34363.83</v>
      </c>
      <c r="AV92" s="33">
        <v>-19842.39</v>
      </c>
      <c r="AW92" s="33">
        <v>-133707.19</v>
      </c>
      <c r="AX92" s="33">
        <v>-2243.41</v>
      </c>
      <c r="AY92" s="33">
        <v>-28300.66</v>
      </c>
      <c r="AZ92" s="33">
        <v>-39296.980000000003</v>
      </c>
      <c r="BA92" s="31">
        <f t="shared" si="231"/>
        <v>-731.53</v>
      </c>
      <c r="BB92" s="31">
        <f t="shared" si="232"/>
        <v>-65.37</v>
      </c>
      <c r="BC92" s="31">
        <f t="shared" si="233"/>
        <v>-65.56</v>
      </c>
      <c r="BD92" s="31">
        <f t="shared" si="234"/>
        <v>-25.69</v>
      </c>
      <c r="BE92" s="31">
        <f t="shared" si="235"/>
        <v>-73.53</v>
      </c>
      <c r="BF92" s="31">
        <f t="shared" si="236"/>
        <v>-182.72</v>
      </c>
      <c r="BG92" s="31">
        <f t="shared" si="237"/>
        <v>0</v>
      </c>
      <c r="BH92" s="31">
        <f t="shared" si="238"/>
        <v>0</v>
      </c>
      <c r="BI92" s="31">
        <f t="shared" si="239"/>
        <v>0</v>
      </c>
      <c r="BJ92" s="31">
        <f t="shared" si="240"/>
        <v>-56.2</v>
      </c>
      <c r="BK92" s="31">
        <f t="shared" si="241"/>
        <v>-708.99</v>
      </c>
      <c r="BL92" s="31">
        <f t="shared" si="242"/>
        <v>-984.48</v>
      </c>
      <c r="BM92" s="6">
        <v>-0.12</v>
      </c>
      <c r="BN92" s="6">
        <v>-0.12</v>
      </c>
      <c r="BO92" s="6">
        <v>-0.12</v>
      </c>
      <c r="BP92" s="6">
        <v>-0.12</v>
      </c>
      <c r="BQ92" s="6">
        <v>-0.12</v>
      </c>
      <c r="BR92" s="6">
        <v>-0.12</v>
      </c>
      <c r="BS92" s="6">
        <v>-0.12</v>
      </c>
      <c r="BT92" s="6">
        <v>-0.12</v>
      </c>
      <c r="BU92" s="6">
        <v>-0.12</v>
      </c>
      <c r="BV92" s="6">
        <v>-0.12</v>
      </c>
      <c r="BW92" s="6">
        <v>-0.12</v>
      </c>
      <c r="BX92" s="6">
        <v>-0.12</v>
      </c>
      <c r="BY92" s="31">
        <v>-292613.42</v>
      </c>
      <c r="BZ92" s="31">
        <v>-26148.46</v>
      </c>
      <c r="CA92" s="31">
        <v>-26223.34</v>
      </c>
      <c r="CB92" s="31">
        <v>-7705.71</v>
      </c>
      <c r="CC92" s="31">
        <v>-22059.48</v>
      </c>
      <c r="CD92" s="31">
        <v>-54814.74</v>
      </c>
      <c r="CE92" s="31">
        <v>-86088.92</v>
      </c>
      <c r="CF92" s="31">
        <v>-49709.54</v>
      </c>
      <c r="CG92" s="31">
        <v>-334965.81</v>
      </c>
      <c r="CH92" s="31">
        <v>-5620.24</v>
      </c>
      <c r="CI92" s="31">
        <v>-70899.360000000001</v>
      </c>
      <c r="CJ92" s="31">
        <v>-98447.56</v>
      </c>
      <c r="CK92" s="32">
        <f t="shared" si="243"/>
        <v>5852.27</v>
      </c>
      <c r="CL92" s="32">
        <f t="shared" si="244"/>
        <v>522.97</v>
      </c>
      <c r="CM92" s="32">
        <f t="shared" si="245"/>
        <v>524.47</v>
      </c>
      <c r="CN92" s="32">
        <f t="shared" si="246"/>
        <v>154.11000000000001</v>
      </c>
      <c r="CO92" s="32">
        <f t="shared" si="247"/>
        <v>441.19</v>
      </c>
      <c r="CP92" s="32">
        <f t="shared" si="248"/>
        <v>1096.29</v>
      </c>
      <c r="CQ92" s="32">
        <f t="shared" si="249"/>
        <v>1721.78</v>
      </c>
      <c r="CR92" s="32">
        <f t="shared" si="250"/>
        <v>994.19</v>
      </c>
      <c r="CS92" s="32">
        <f t="shared" si="251"/>
        <v>6699.32</v>
      </c>
      <c r="CT92" s="32">
        <f t="shared" si="252"/>
        <v>112.4</v>
      </c>
      <c r="CU92" s="32">
        <f t="shared" si="253"/>
        <v>1417.99</v>
      </c>
      <c r="CV92" s="32">
        <f t="shared" si="254"/>
        <v>1968.95</v>
      </c>
      <c r="CW92" s="31">
        <f t="shared" si="255"/>
        <v>-169228.09999999995</v>
      </c>
      <c r="CX92" s="31">
        <f t="shared" si="256"/>
        <v>-15122.529999999997</v>
      </c>
      <c r="CY92" s="31">
        <f t="shared" si="257"/>
        <v>-15165.83</v>
      </c>
      <c r="CZ92" s="31">
        <f t="shared" si="258"/>
        <v>-4450.05</v>
      </c>
      <c r="DA92" s="31">
        <f t="shared" si="259"/>
        <v>-12739.35</v>
      </c>
      <c r="DB92" s="31">
        <f t="shared" si="260"/>
        <v>-31655.509999999995</v>
      </c>
      <c r="DC92" s="31">
        <f t="shared" si="261"/>
        <v>-50003.31</v>
      </c>
      <c r="DD92" s="31">
        <f t="shared" si="262"/>
        <v>-28872.959999999999</v>
      </c>
      <c r="DE92" s="31">
        <f t="shared" si="263"/>
        <v>-194559.3</v>
      </c>
      <c r="DF92" s="31">
        <f t="shared" si="264"/>
        <v>-3208.2300000000005</v>
      </c>
      <c r="DG92" s="31">
        <f t="shared" si="265"/>
        <v>-40471.719999999994</v>
      </c>
      <c r="DH92" s="31">
        <f t="shared" si="266"/>
        <v>-56197.149999999994</v>
      </c>
      <c r="DI92" s="32">
        <f t="shared" si="195"/>
        <v>-8461.41</v>
      </c>
      <c r="DJ92" s="32">
        <f t="shared" si="196"/>
        <v>-756.13</v>
      </c>
      <c r="DK92" s="32">
        <f t="shared" si="197"/>
        <v>-758.29</v>
      </c>
      <c r="DL92" s="32">
        <f t="shared" si="198"/>
        <v>-222.5</v>
      </c>
      <c r="DM92" s="32">
        <f t="shared" si="199"/>
        <v>-636.97</v>
      </c>
      <c r="DN92" s="32">
        <f t="shared" si="200"/>
        <v>-1582.78</v>
      </c>
      <c r="DO92" s="32">
        <f t="shared" si="201"/>
        <v>-2500.17</v>
      </c>
      <c r="DP92" s="32">
        <f t="shared" si="202"/>
        <v>-1443.65</v>
      </c>
      <c r="DQ92" s="32">
        <f t="shared" si="203"/>
        <v>-9727.9699999999993</v>
      </c>
      <c r="DR92" s="32">
        <f t="shared" si="204"/>
        <v>-160.41</v>
      </c>
      <c r="DS92" s="32">
        <f t="shared" si="205"/>
        <v>-2023.59</v>
      </c>
      <c r="DT92" s="32">
        <f t="shared" si="206"/>
        <v>-2809.86</v>
      </c>
      <c r="DU92" s="31">
        <f t="shared" si="207"/>
        <v>-54520.25</v>
      </c>
      <c r="DV92" s="31">
        <f t="shared" si="208"/>
        <v>-4836.71</v>
      </c>
      <c r="DW92" s="31">
        <f t="shared" si="209"/>
        <v>-4818.5600000000004</v>
      </c>
      <c r="DX92" s="31">
        <f t="shared" si="210"/>
        <v>-1405.39</v>
      </c>
      <c r="DY92" s="31">
        <f t="shared" si="211"/>
        <v>-4002.32</v>
      </c>
      <c r="DZ92" s="31">
        <f t="shared" si="212"/>
        <v>-9891.4500000000007</v>
      </c>
      <c r="EA92" s="31">
        <f t="shared" si="213"/>
        <v>-15542.41</v>
      </c>
      <c r="EB92" s="31">
        <f t="shared" si="214"/>
        <v>-8925.4699999999993</v>
      </c>
      <c r="EC92" s="31">
        <f t="shared" si="215"/>
        <v>-59813.45</v>
      </c>
      <c r="ED92" s="31">
        <f t="shared" si="216"/>
        <v>-981.03</v>
      </c>
      <c r="EE92" s="31">
        <f t="shared" si="217"/>
        <v>-12306.96</v>
      </c>
      <c r="EF92" s="31">
        <f t="shared" si="218"/>
        <v>-16996.5</v>
      </c>
      <c r="EG92" s="32">
        <f t="shared" si="219"/>
        <v>-232209.75999999995</v>
      </c>
      <c r="EH92" s="32">
        <f t="shared" si="220"/>
        <v>-20715.369999999995</v>
      </c>
      <c r="EI92" s="32">
        <f t="shared" si="221"/>
        <v>-20742.68</v>
      </c>
      <c r="EJ92" s="32">
        <f t="shared" si="222"/>
        <v>-6077.9400000000005</v>
      </c>
      <c r="EK92" s="32">
        <f t="shared" si="223"/>
        <v>-17378.64</v>
      </c>
      <c r="EL92" s="32">
        <f t="shared" si="224"/>
        <v>-43129.739999999991</v>
      </c>
      <c r="EM92" s="32">
        <f t="shared" si="225"/>
        <v>-68045.89</v>
      </c>
      <c r="EN92" s="32">
        <f t="shared" si="226"/>
        <v>-39242.080000000002</v>
      </c>
      <c r="EO92" s="32">
        <f t="shared" si="227"/>
        <v>-264100.71999999997</v>
      </c>
      <c r="EP92" s="32">
        <f t="shared" si="228"/>
        <v>-4349.67</v>
      </c>
      <c r="EQ92" s="32">
        <f t="shared" si="229"/>
        <v>-54802.26999999999</v>
      </c>
      <c r="ER92" s="32">
        <f t="shared" si="230"/>
        <v>-76003.509999999995</v>
      </c>
    </row>
    <row r="93" spans="1:148">
      <c r="A93" t="s">
        <v>462</v>
      </c>
      <c r="B93" s="1" t="s">
        <v>103</v>
      </c>
      <c r="C93" t="s">
        <v>103</v>
      </c>
      <c r="D93" t="s">
        <v>252</v>
      </c>
      <c r="E93" s="51">
        <v>46286.0841</v>
      </c>
      <c r="F93" s="51">
        <v>46369.323100000001</v>
      </c>
      <c r="G93" s="51">
        <v>48658.416899999997</v>
      </c>
      <c r="H93" s="51">
        <v>20549.015200000002</v>
      </c>
      <c r="I93" s="51">
        <v>32675.4732</v>
      </c>
      <c r="J93" s="51">
        <v>32314.221799999999</v>
      </c>
      <c r="K93" s="51">
        <v>44493.943200000002</v>
      </c>
      <c r="L93" s="51">
        <v>42319.48</v>
      </c>
      <c r="M93" s="51">
        <v>41903.591699999997</v>
      </c>
      <c r="N93" s="51">
        <v>33472.271800000002</v>
      </c>
      <c r="O93" s="51">
        <v>46270.337200000002</v>
      </c>
      <c r="P93" s="51">
        <v>44099.133900000001</v>
      </c>
      <c r="Q93" s="32">
        <v>5832018.5</v>
      </c>
      <c r="R93" s="32">
        <v>2675814.52</v>
      </c>
      <c r="S93" s="32">
        <v>2449513.83</v>
      </c>
      <c r="T93" s="32">
        <v>883510.06</v>
      </c>
      <c r="U93" s="32">
        <v>1177051.43</v>
      </c>
      <c r="V93" s="32">
        <v>1486493.94</v>
      </c>
      <c r="W93" s="32">
        <v>2182442.89</v>
      </c>
      <c r="X93" s="32">
        <v>1768464.32</v>
      </c>
      <c r="Y93" s="32">
        <v>3997108.44</v>
      </c>
      <c r="Z93" s="32">
        <v>1321348.1200000001</v>
      </c>
      <c r="AA93" s="32">
        <v>2726395.99</v>
      </c>
      <c r="AB93" s="32">
        <v>2788309.51</v>
      </c>
      <c r="AC93" s="2">
        <v>-0.4</v>
      </c>
      <c r="AD93" s="2">
        <v>-0.4</v>
      </c>
      <c r="AE93" s="2">
        <v>-0.4</v>
      </c>
      <c r="AF93" s="2">
        <v>-0.4</v>
      </c>
      <c r="AG93" s="2">
        <v>-0.4</v>
      </c>
      <c r="AH93" s="2">
        <v>-0.4</v>
      </c>
      <c r="AI93" s="2">
        <v>-0.4</v>
      </c>
      <c r="AJ93" s="2">
        <v>-0.4</v>
      </c>
      <c r="AK93" s="2">
        <v>-0.4</v>
      </c>
      <c r="AL93" s="2">
        <v>-0.4</v>
      </c>
      <c r="AM93" s="2">
        <v>-0.4</v>
      </c>
      <c r="AN93" s="2">
        <v>-0.4</v>
      </c>
      <c r="AO93" s="33">
        <v>-23328.07</v>
      </c>
      <c r="AP93" s="33">
        <v>-10703.26</v>
      </c>
      <c r="AQ93" s="33">
        <v>-9798.06</v>
      </c>
      <c r="AR93" s="33">
        <v>-3534.04</v>
      </c>
      <c r="AS93" s="33">
        <v>-4708.21</v>
      </c>
      <c r="AT93" s="33">
        <v>-5945.98</v>
      </c>
      <c r="AU93" s="33">
        <v>-8729.77</v>
      </c>
      <c r="AV93" s="33">
        <v>-7073.86</v>
      </c>
      <c r="AW93" s="33">
        <v>-15988.43</v>
      </c>
      <c r="AX93" s="33">
        <v>-5285.39</v>
      </c>
      <c r="AY93" s="33">
        <v>-10905.58</v>
      </c>
      <c r="AZ93" s="33">
        <v>-11153.24</v>
      </c>
      <c r="BA93" s="31">
        <f t="shared" si="231"/>
        <v>-1749.61</v>
      </c>
      <c r="BB93" s="31">
        <f t="shared" si="232"/>
        <v>-802.74</v>
      </c>
      <c r="BC93" s="31">
        <f t="shared" si="233"/>
        <v>-734.85</v>
      </c>
      <c r="BD93" s="31">
        <f t="shared" si="234"/>
        <v>-353.4</v>
      </c>
      <c r="BE93" s="31">
        <f t="shared" si="235"/>
        <v>-470.82</v>
      </c>
      <c r="BF93" s="31">
        <f t="shared" si="236"/>
        <v>-594.6</v>
      </c>
      <c r="BG93" s="31">
        <f t="shared" si="237"/>
        <v>0</v>
      </c>
      <c r="BH93" s="31">
        <f t="shared" si="238"/>
        <v>0</v>
      </c>
      <c r="BI93" s="31">
        <f t="shared" si="239"/>
        <v>0</v>
      </c>
      <c r="BJ93" s="31">
        <f t="shared" si="240"/>
        <v>-1585.62</v>
      </c>
      <c r="BK93" s="31">
        <f t="shared" si="241"/>
        <v>-3271.68</v>
      </c>
      <c r="BL93" s="31">
        <f t="shared" si="242"/>
        <v>-3345.97</v>
      </c>
      <c r="BM93" s="6">
        <v>-3.9199999999999999E-2</v>
      </c>
      <c r="BN93" s="6">
        <v>-3.9199999999999999E-2</v>
      </c>
      <c r="BO93" s="6">
        <v>-3.9199999999999999E-2</v>
      </c>
      <c r="BP93" s="6">
        <v>-3.9199999999999999E-2</v>
      </c>
      <c r="BQ93" s="6">
        <v>-3.9199999999999999E-2</v>
      </c>
      <c r="BR93" s="6">
        <v>-3.9199999999999999E-2</v>
      </c>
      <c r="BS93" s="6">
        <v>-3.9199999999999999E-2</v>
      </c>
      <c r="BT93" s="6">
        <v>-3.9199999999999999E-2</v>
      </c>
      <c r="BU93" s="6">
        <v>-3.9199999999999999E-2</v>
      </c>
      <c r="BV93" s="6">
        <v>-3.9199999999999999E-2</v>
      </c>
      <c r="BW93" s="6">
        <v>-3.9199999999999999E-2</v>
      </c>
      <c r="BX93" s="6">
        <v>-3.9199999999999999E-2</v>
      </c>
      <c r="BY93" s="31">
        <v>-228615.13</v>
      </c>
      <c r="BZ93" s="31">
        <v>-104891.93</v>
      </c>
      <c r="CA93" s="31">
        <v>-96020.94</v>
      </c>
      <c r="CB93" s="31">
        <v>-34633.589999999997</v>
      </c>
      <c r="CC93" s="31">
        <v>-46140.42</v>
      </c>
      <c r="CD93" s="31">
        <v>-58270.559999999998</v>
      </c>
      <c r="CE93" s="31">
        <v>-85551.76</v>
      </c>
      <c r="CF93" s="31">
        <v>-69323.8</v>
      </c>
      <c r="CG93" s="31">
        <v>-156686.65</v>
      </c>
      <c r="CH93" s="31">
        <v>-51796.85</v>
      </c>
      <c r="CI93" s="31">
        <v>-106874.72</v>
      </c>
      <c r="CJ93" s="31">
        <v>-109301.73</v>
      </c>
      <c r="CK93" s="32">
        <f t="shared" si="243"/>
        <v>13996.84</v>
      </c>
      <c r="CL93" s="32">
        <f t="shared" si="244"/>
        <v>6421.95</v>
      </c>
      <c r="CM93" s="32">
        <f t="shared" si="245"/>
        <v>5878.83</v>
      </c>
      <c r="CN93" s="32">
        <f t="shared" si="246"/>
        <v>2120.42</v>
      </c>
      <c r="CO93" s="32">
        <f t="shared" si="247"/>
        <v>2824.92</v>
      </c>
      <c r="CP93" s="32">
        <f t="shared" si="248"/>
        <v>3567.59</v>
      </c>
      <c r="CQ93" s="32">
        <f t="shared" si="249"/>
        <v>5237.8599999999997</v>
      </c>
      <c r="CR93" s="32">
        <f t="shared" si="250"/>
        <v>4244.3100000000004</v>
      </c>
      <c r="CS93" s="32">
        <f t="shared" si="251"/>
        <v>9593.06</v>
      </c>
      <c r="CT93" s="32">
        <f t="shared" si="252"/>
        <v>3171.24</v>
      </c>
      <c r="CU93" s="32">
        <f t="shared" si="253"/>
        <v>6543.35</v>
      </c>
      <c r="CV93" s="32">
        <f t="shared" si="254"/>
        <v>6691.94</v>
      </c>
      <c r="CW93" s="31">
        <f t="shared" si="255"/>
        <v>-189540.61000000002</v>
      </c>
      <c r="CX93" s="31">
        <f t="shared" si="256"/>
        <v>-86963.98</v>
      </c>
      <c r="CY93" s="31">
        <f t="shared" si="257"/>
        <v>-79609.2</v>
      </c>
      <c r="CZ93" s="31">
        <f t="shared" si="258"/>
        <v>-28625.729999999996</v>
      </c>
      <c r="DA93" s="31">
        <f t="shared" si="259"/>
        <v>-38136.47</v>
      </c>
      <c r="DB93" s="31">
        <f t="shared" si="260"/>
        <v>-48162.390000000007</v>
      </c>
      <c r="DC93" s="31">
        <f t="shared" si="261"/>
        <v>-71584.12999999999</v>
      </c>
      <c r="DD93" s="31">
        <f t="shared" si="262"/>
        <v>-58005.630000000005</v>
      </c>
      <c r="DE93" s="31">
        <f t="shared" si="263"/>
        <v>-131105.16</v>
      </c>
      <c r="DF93" s="31">
        <f t="shared" si="264"/>
        <v>-41754.6</v>
      </c>
      <c r="DG93" s="31">
        <f t="shared" si="265"/>
        <v>-86154.11</v>
      </c>
      <c r="DH93" s="31">
        <f t="shared" si="266"/>
        <v>-88110.579999999987</v>
      </c>
      <c r="DI93" s="32">
        <f t="shared" si="195"/>
        <v>-9477.0300000000007</v>
      </c>
      <c r="DJ93" s="32">
        <f t="shared" si="196"/>
        <v>-4348.2</v>
      </c>
      <c r="DK93" s="32">
        <f t="shared" si="197"/>
        <v>-3980.46</v>
      </c>
      <c r="DL93" s="32">
        <f t="shared" si="198"/>
        <v>-1431.29</v>
      </c>
      <c r="DM93" s="32">
        <f t="shared" si="199"/>
        <v>-1906.82</v>
      </c>
      <c r="DN93" s="32">
        <f t="shared" si="200"/>
        <v>-2408.12</v>
      </c>
      <c r="DO93" s="32">
        <f t="shared" si="201"/>
        <v>-3579.21</v>
      </c>
      <c r="DP93" s="32">
        <f t="shared" si="202"/>
        <v>-2900.28</v>
      </c>
      <c r="DQ93" s="32">
        <f t="shared" si="203"/>
        <v>-6555.26</v>
      </c>
      <c r="DR93" s="32">
        <f t="shared" si="204"/>
        <v>-2087.73</v>
      </c>
      <c r="DS93" s="32">
        <f t="shared" si="205"/>
        <v>-4307.71</v>
      </c>
      <c r="DT93" s="32">
        <f t="shared" si="206"/>
        <v>-4405.53</v>
      </c>
      <c r="DU93" s="31">
        <f t="shared" si="207"/>
        <v>-61064.33</v>
      </c>
      <c r="DV93" s="31">
        <f t="shared" si="208"/>
        <v>-27814.09</v>
      </c>
      <c r="DW93" s="31">
        <f t="shared" si="209"/>
        <v>-25293.83</v>
      </c>
      <c r="DX93" s="31">
        <f t="shared" si="210"/>
        <v>-9040.41</v>
      </c>
      <c r="DY93" s="31">
        <f t="shared" si="211"/>
        <v>-11981.34</v>
      </c>
      <c r="DZ93" s="31">
        <f t="shared" si="212"/>
        <v>-15049.38</v>
      </c>
      <c r="EA93" s="31">
        <f t="shared" si="213"/>
        <v>-22250.33</v>
      </c>
      <c r="EB93" s="31">
        <f t="shared" si="214"/>
        <v>-17931.23</v>
      </c>
      <c r="EC93" s="31">
        <f t="shared" si="215"/>
        <v>-40305.72</v>
      </c>
      <c r="ED93" s="31">
        <f t="shared" si="216"/>
        <v>-12768</v>
      </c>
      <c r="EE93" s="31">
        <f t="shared" si="217"/>
        <v>-26198.43</v>
      </c>
      <c r="EF93" s="31">
        <f t="shared" si="218"/>
        <v>-26648.53</v>
      </c>
      <c r="EG93" s="32">
        <f t="shared" si="219"/>
        <v>-260081.97000000003</v>
      </c>
      <c r="EH93" s="32">
        <f t="shared" si="220"/>
        <v>-119126.26999999999</v>
      </c>
      <c r="EI93" s="32">
        <f t="shared" si="221"/>
        <v>-108883.49</v>
      </c>
      <c r="EJ93" s="32">
        <f t="shared" si="222"/>
        <v>-39097.429999999993</v>
      </c>
      <c r="EK93" s="32">
        <f t="shared" si="223"/>
        <v>-52024.630000000005</v>
      </c>
      <c r="EL93" s="32">
        <f t="shared" si="224"/>
        <v>-65619.890000000014</v>
      </c>
      <c r="EM93" s="32">
        <f t="shared" si="225"/>
        <v>-97413.67</v>
      </c>
      <c r="EN93" s="32">
        <f t="shared" si="226"/>
        <v>-78837.14</v>
      </c>
      <c r="EO93" s="32">
        <f t="shared" si="227"/>
        <v>-177966.14</v>
      </c>
      <c r="EP93" s="32">
        <f t="shared" si="228"/>
        <v>-56610.33</v>
      </c>
      <c r="EQ93" s="32">
        <f t="shared" si="229"/>
        <v>-116660.25</v>
      </c>
      <c r="ER93" s="32">
        <f t="shared" si="230"/>
        <v>-119164.63999999998</v>
      </c>
    </row>
    <row r="94" spans="1:148">
      <c r="A94" t="s">
        <v>462</v>
      </c>
      <c r="B94" s="1" t="s">
        <v>104</v>
      </c>
      <c r="C94" t="s">
        <v>104</v>
      </c>
      <c r="D94" t="s">
        <v>253</v>
      </c>
      <c r="E94" s="51">
        <v>28245.038</v>
      </c>
      <c r="F94" s="51">
        <v>21733.040000000001</v>
      </c>
      <c r="G94" s="51">
        <v>17147.977599999998</v>
      </c>
      <c r="H94" s="51">
        <v>9380.3708999999999</v>
      </c>
      <c r="I94" s="51">
        <v>27564.437399999999</v>
      </c>
      <c r="J94" s="51">
        <v>12076.0569</v>
      </c>
      <c r="K94" s="51">
        <v>20145.822499999998</v>
      </c>
      <c r="L94" s="51">
        <v>62330.231</v>
      </c>
      <c r="M94" s="51">
        <v>7301.57</v>
      </c>
      <c r="N94" s="51">
        <v>15544.932000000001</v>
      </c>
      <c r="O94" s="51">
        <v>32737.812000000002</v>
      </c>
      <c r="P94" s="51">
        <v>39534.910100000001</v>
      </c>
      <c r="Q94" s="32">
        <v>2891316.41</v>
      </c>
      <c r="R94" s="32">
        <v>1141575.94</v>
      </c>
      <c r="S94" s="32">
        <v>654955.47</v>
      </c>
      <c r="T94" s="32">
        <v>307799.87</v>
      </c>
      <c r="U94" s="32">
        <v>937225.52</v>
      </c>
      <c r="V94" s="32">
        <v>378176.9</v>
      </c>
      <c r="W94" s="32">
        <v>865911.19</v>
      </c>
      <c r="X94" s="32">
        <v>2107288.21</v>
      </c>
      <c r="Y94" s="32">
        <v>619691.56000000006</v>
      </c>
      <c r="Z94" s="32">
        <v>444547.71</v>
      </c>
      <c r="AA94" s="32">
        <v>1506452.79</v>
      </c>
      <c r="AB94" s="32">
        <v>2321129.2999999998</v>
      </c>
      <c r="AC94" s="2">
        <v>6.85</v>
      </c>
      <c r="AD94" s="2">
        <v>6.85</v>
      </c>
      <c r="AE94" s="2">
        <v>6.85</v>
      </c>
      <c r="AF94" s="2">
        <v>6.85</v>
      </c>
      <c r="AG94" s="2">
        <v>6.85</v>
      </c>
      <c r="AH94" s="2">
        <v>6.85</v>
      </c>
      <c r="AI94" s="2">
        <v>6.85</v>
      </c>
      <c r="AJ94" s="2">
        <v>6.85</v>
      </c>
      <c r="AK94" s="2">
        <v>6.85</v>
      </c>
      <c r="AL94" s="2">
        <v>6.85</v>
      </c>
      <c r="AM94" s="2">
        <v>6.85</v>
      </c>
      <c r="AN94" s="2">
        <v>6.85</v>
      </c>
      <c r="AO94" s="33">
        <v>198055.17</v>
      </c>
      <c r="AP94" s="33">
        <v>78197.95</v>
      </c>
      <c r="AQ94" s="33">
        <v>44864.45</v>
      </c>
      <c r="AR94" s="33">
        <v>21084.29</v>
      </c>
      <c r="AS94" s="33">
        <v>64199.95</v>
      </c>
      <c r="AT94" s="33">
        <v>25905.119999999999</v>
      </c>
      <c r="AU94" s="33">
        <v>59314.92</v>
      </c>
      <c r="AV94" s="33">
        <v>144349.24</v>
      </c>
      <c r="AW94" s="33">
        <v>42448.87</v>
      </c>
      <c r="AX94" s="33">
        <v>30451.52</v>
      </c>
      <c r="AY94" s="33">
        <v>103192.02</v>
      </c>
      <c r="AZ94" s="33">
        <v>158997.35999999999</v>
      </c>
      <c r="BA94" s="31">
        <f t="shared" si="231"/>
        <v>-867.39</v>
      </c>
      <c r="BB94" s="31">
        <f t="shared" si="232"/>
        <v>-342.47</v>
      </c>
      <c r="BC94" s="31">
        <f t="shared" si="233"/>
        <v>-196.49</v>
      </c>
      <c r="BD94" s="31">
        <f t="shared" si="234"/>
        <v>-123.12</v>
      </c>
      <c r="BE94" s="31">
        <f t="shared" si="235"/>
        <v>-374.89</v>
      </c>
      <c r="BF94" s="31">
        <f t="shared" si="236"/>
        <v>-151.27000000000001</v>
      </c>
      <c r="BG94" s="31">
        <f t="shared" si="237"/>
        <v>0</v>
      </c>
      <c r="BH94" s="31">
        <f t="shared" si="238"/>
        <v>0</v>
      </c>
      <c r="BI94" s="31">
        <f t="shared" si="239"/>
        <v>0</v>
      </c>
      <c r="BJ94" s="31">
        <f t="shared" si="240"/>
        <v>-533.46</v>
      </c>
      <c r="BK94" s="31">
        <f t="shared" si="241"/>
        <v>-1807.74</v>
      </c>
      <c r="BL94" s="31">
        <f t="shared" si="242"/>
        <v>-2785.36</v>
      </c>
      <c r="BM94" s="6">
        <v>8.7599999999999997E-2</v>
      </c>
      <c r="BN94" s="6">
        <v>8.7599999999999997E-2</v>
      </c>
      <c r="BO94" s="6">
        <v>8.7599999999999997E-2</v>
      </c>
      <c r="BP94" s="6">
        <v>8.7599999999999997E-2</v>
      </c>
      <c r="BQ94" s="6">
        <v>8.7599999999999997E-2</v>
      </c>
      <c r="BR94" s="6">
        <v>8.7599999999999997E-2</v>
      </c>
      <c r="BS94" s="6">
        <v>8.7599999999999997E-2</v>
      </c>
      <c r="BT94" s="6">
        <v>8.7599999999999997E-2</v>
      </c>
      <c r="BU94" s="6">
        <v>8.7599999999999997E-2</v>
      </c>
      <c r="BV94" s="6">
        <v>8.7599999999999997E-2</v>
      </c>
      <c r="BW94" s="6">
        <v>8.7599999999999997E-2</v>
      </c>
      <c r="BX94" s="6">
        <v>8.7599999999999997E-2</v>
      </c>
      <c r="BY94" s="31">
        <v>253279.32</v>
      </c>
      <c r="BZ94" s="31">
        <v>100002.05</v>
      </c>
      <c r="CA94" s="31">
        <v>57374.1</v>
      </c>
      <c r="CB94" s="31">
        <v>26963.27</v>
      </c>
      <c r="CC94" s="31">
        <v>82100.960000000006</v>
      </c>
      <c r="CD94" s="31">
        <v>33128.300000000003</v>
      </c>
      <c r="CE94" s="31">
        <v>75853.820000000007</v>
      </c>
      <c r="CF94" s="31">
        <v>184598.45</v>
      </c>
      <c r="CG94" s="31">
        <v>54284.98</v>
      </c>
      <c r="CH94" s="31">
        <v>38942.379999999997</v>
      </c>
      <c r="CI94" s="31">
        <v>131965.26</v>
      </c>
      <c r="CJ94" s="31">
        <v>203330.93</v>
      </c>
      <c r="CK94" s="32">
        <f t="shared" si="243"/>
        <v>6939.16</v>
      </c>
      <c r="CL94" s="32">
        <f t="shared" si="244"/>
        <v>2739.78</v>
      </c>
      <c r="CM94" s="32">
        <f t="shared" si="245"/>
        <v>1571.89</v>
      </c>
      <c r="CN94" s="32">
        <f t="shared" si="246"/>
        <v>738.72</v>
      </c>
      <c r="CO94" s="32">
        <f t="shared" si="247"/>
        <v>2249.34</v>
      </c>
      <c r="CP94" s="32">
        <f t="shared" si="248"/>
        <v>907.62</v>
      </c>
      <c r="CQ94" s="32">
        <f t="shared" si="249"/>
        <v>2078.19</v>
      </c>
      <c r="CR94" s="32">
        <f t="shared" si="250"/>
        <v>5057.49</v>
      </c>
      <c r="CS94" s="32">
        <f t="shared" si="251"/>
        <v>1487.26</v>
      </c>
      <c r="CT94" s="32">
        <f t="shared" si="252"/>
        <v>1066.9100000000001</v>
      </c>
      <c r="CU94" s="32">
        <f t="shared" si="253"/>
        <v>3615.49</v>
      </c>
      <c r="CV94" s="32">
        <f t="shared" si="254"/>
        <v>5570.71</v>
      </c>
      <c r="CW94" s="31">
        <f t="shared" si="255"/>
        <v>63030.7</v>
      </c>
      <c r="CX94" s="31">
        <f t="shared" si="256"/>
        <v>24886.350000000006</v>
      </c>
      <c r="CY94" s="31">
        <f t="shared" si="257"/>
        <v>14278.03</v>
      </c>
      <c r="CZ94" s="31">
        <f t="shared" si="258"/>
        <v>6740.8200000000006</v>
      </c>
      <c r="DA94" s="31">
        <f t="shared" si="259"/>
        <v>20525.240000000005</v>
      </c>
      <c r="DB94" s="31">
        <f t="shared" si="260"/>
        <v>8282.070000000007</v>
      </c>
      <c r="DC94" s="31">
        <f t="shared" si="261"/>
        <v>18617.090000000011</v>
      </c>
      <c r="DD94" s="31">
        <f t="shared" si="262"/>
        <v>45306.700000000012</v>
      </c>
      <c r="DE94" s="31">
        <f t="shared" si="263"/>
        <v>13323.370000000003</v>
      </c>
      <c r="DF94" s="31">
        <f t="shared" si="264"/>
        <v>10091.23</v>
      </c>
      <c r="DG94" s="31">
        <f t="shared" si="265"/>
        <v>34196.469999999994</v>
      </c>
      <c r="DH94" s="31">
        <f t="shared" si="266"/>
        <v>52689.64</v>
      </c>
      <c r="DI94" s="32">
        <f t="shared" si="195"/>
        <v>3151.54</v>
      </c>
      <c r="DJ94" s="32">
        <f t="shared" si="196"/>
        <v>1244.32</v>
      </c>
      <c r="DK94" s="32">
        <f t="shared" si="197"/>
        <v>713.9</v>
      </c>
      <c r="DL94" s="32">
        <f t="shared" si="198"/>
        <v>337.04</v>
      </c>
      <c r="DM94" s="32">
        <f t="shared" si="199"/>
        <v>1026.26</v>
      </c>
      <c r="DN94" s="32">
        <f t="shared" si="200"/>
        <v>414.1</v>
      </c>
      <c r="DO94" s="32">
        <f t="shared" si="201"/>
        <v>930.85</v>
      </c>
      <c r="DP94" s="32">
        <f t="shared" si="202"/>
        <v>2265.34</v>
      </c>
      <c r="DQ94" s="32">
        <f t="shared" si="203"/>
        <v>666.17</v>
      </c>
      <c r="DR94" s="32">
        <f t="shared" si="204"/>
        <v>504.56</v>
      </c>
      <c r="DS94" s="32">
        <f t="shared" si="205"/>
        <v>1709.82</v>
      </c>
      <c r="DT94" s="32">
        <f t="shared" si="206"/>
        <v>2634.48</v>
      </c>
      <c r="DU94" s="31">
        <f t="shared" si="207"/>
        <v>20306.61</v>
      </c>
      <c r="DV94" s="31">
        <f t="shared" si="208"/>
        <v>7959.52</v>
      </c>
      <c r="DW94" s="31">
        <f t="shared" si="209"/>
        <v>4536.49</v>
      </c>
      <c r="DX94" s="31">
        <f t="shared" si="210"/>
        <v>2128.85</v>
      </c>
      <c r="DY94" s="31">
        <f t="shared" si="211"/>
        <v>6448.42</v>
      </c>
      <c r="DZ94" s="31">
        <f t="shared" si="212"/>
        <v>2587.91</v>
      </c>
      <c r="EA94" s="31">
        <f t="shared" si="213"/>
        <v>5786.71</v>
      </c>
      <c r="EB94" s="31">
        <f t="shared" si="214"/>
        <v>14005.62</v>
      </c>
      <c r="EC94" s="31">
        <f t="shared" si="215"/>
        <v>4096.01</v>
      </c>
      <c r="ED94" s="31">
        <f t="shared" si="216"/>
        <v>3085.76</v>
      </c>
      <c r="EE94" s="31">
        <f t="shared" si="217"/>
        <v>10398.74</v>
      </c>
      <c r="EF94" s="31">
        <f t="shared" si="218"/>
        <v>15935.67</v>
      </c>
      <c r="EG94" s="32">
        <f t="shared" si="219"/>
        <v>86488.849999999991</v>
      </c>
      <c r="EH94" s="32">
        <f t="shared" si="220"/>
        <v>34090.19</v>
      </c>
      <c r="EI94" s="32">
        <f t="shared" si="221"/>
        <v>19528.419999999998</v>
      </c>
      <c r="EJ94" s="32">
        <f t="shared" si="222"/>
        <v>9206.7100000000009</v>
      </c>
      <c r="EK94" s="32">
        <f t="shared" si="223"/>
        <v>27999.920000000006</v>
      </c>
      <c r="EL94" s="32">
        <f t="shared" si="224"/>
        <v>11284.080000000007</v>
      </c>
      <c r="EM94" s="32">
        <f t="shared" si="225"/>
        <v>25334.650000000009</v>
      </c>
      <c r="EN94" s="32">
        <f t="shared" si="226"/>
        <v>61577.660000000011</v>
      </c>
      <c r="EO94" s="32">
        <f t="shared" si="227"/>
        <v>18085.550000000003</v>
      </c>
      <c r="EP94" s="32">
        <f t="shared" si="228"/>
        <v>13681.55</v>
      </c>
      <c r="EQ94" s="32">
        <f t="shared" si="229"/>
        <v>46305.029999999992</v>
      </c>
      <c r="ER94" s="32">
        <f t="shared" si="230"/>
        <v>71259.790000000008</v>
      </c>
    </row>
    <row r="95" spans="1:148">
      <c r="A95" t="s">
        <v>462</v>
      </c>
      <c r="B95" s="1" t="s">
        <v>387</v>
      </c>
      <c r="C95" t="s">
        <v>289</v>
      </c>
      <c r="D95" t="s">
        <v>290</v>
      </c>
      <c r="J95" s="51">
        <v>75</v>
      </c>
      <c r="N95" s="51">
        <v>75</v>
      </c>
      <c r="O95" s="51">
        <v>48</v>
      </c>
      <c r="Q95" s="32"/>
      <c r="R95" s="32"/>
      <c r="S95" s="32"/>
      <c r="T95" s="32"/>
      <c r="U95" s="32"/>
      <c r="V95" s="32">
        <v>1482</v>
      </c>
      <c r="W95" s="32"/>
      <c r="X95" s="32"/>
      <c r="Y95" s="32"/>
      <c r="Z95" s="32">
        <v>3391.75</v>
      </c>
      <c r="AA95" s="32">
        <v>1831.46</v>
      </c>
      <c r="AB95" s="32"/>
      <c r="AH95" s="2">
        <v>0.16</v>
      </c>
      <c r="AL95" s="2">
        <v>0.16</v>
      </c>
      <c r="AM95" s="2">
        <v>0.16</v>
      </c>
      <c r="AO95" s="33"/>
      <c r="AP95" s="33"/>
      <c r="AQ95" s="33"/>
      <c r="AR95" s="33"/>
      <c r="AS95" s="33"/>
      <c r="AT95" s="33">
        <v>2.37</v>
      </c>
      <c r="AU95" s="33"/>
      <c r="AV95" s="33"/>
      <c r="AW95" s="33"/>
      <c r="AX95" s="33">
        <v>5.43</v>
      </c>
      <c r="AY95" s="33">
        <v>2.93</v>
      </c>
      <c r="AZ95" s="33"/>
      <c r="BA95" s="31">
        <f t="shared" si="231"/>
        <v>0</v>
      </c>
      <c r="BB95" s="31">
        <f t="shared" si="232"/>
        <v>0</v>
      </c>
      <c r="BC95" s="31">
        <f t="shared" si="233"/>
        <v>0</v>
      </c>
      <c r="BD95" s="31">
        <f t="shared" si="234"/>
        <v>0</v>
      </c>
      <c r="BE95" s="31">
        <f t="shared" si="235"/>
        <v>0</v>
      </c>
      <c r="BF95" s="31">
        <f t="shared" si="236"/>
        <v>-0.59</v>
      </c>
      <c r="BG95" s="31">
        <f t="shared" si="237"/>
        <v>0</v>
      </c>
      <c r="BH95" s="31">
        <f t="shared" si="238"/>
        <v>0</v>
      </c>
      <c r="BI95" s="31">
        <f t="shared" si="239"/>
        <v>0</v>
      </c>
      <c r="BJ95" s="31">
        <f t="shared" si="240"/>
        <v>-4.07</v>
      </c>
      <c r="BK95" s="31">
        <f t="shared" si="241"/>
        <v>-2.2000000000000002</v>
      </c>
      <c r="BL95" s="31">
        <f t="shared" si="242"/>
        <v>0</v>
      </c>
      <c r="BM95" s="6">
        <v>-1.6E-2</v>
      </c>
      <c r="BN95" s="6">
        <v>-1.6E-2</v>
      </c>
      <c r="BO95" s="6">
        <v>-1.6E-2</v>
      </c>
      <c r="BP95" s="6">
        <v>-1.6E-2</v>
      </c>
      <c r="BQ95" s="6">
        <v>-1.6E-2</v>
      </c>
      <c r="BR95" s="6">
        <v>-1.6E-2</v>
      </c>
      <c r="BS95" s="6">
        <v>-1.6E-2</v>
      </c>
      <c r="BT95" s="6">
        <v>-1.6E-2</v>
      </c>
      <c r="BU95" s="6">
        <v>-1.6E-2</v>
      </c>
      <c r="BV95" s="6">
        <v>-1.6E-2</v>
      </c>
      <c r="BW95" s="6">
        <v>-1.6E-2</v>
      </c>
      <c r="BX95" s="6">
        <v>-1.6E-2</v>
      </c>
      <c r="BY95" s="31">
        <v>0</v>
      </c>
      <c r="BZ95" s="31">
        <v>0</v>
      </c>
      <c r="CA95" s="31">
        <v>0</v>
      </c>
      <c r="CB95" s="31">
        <v>0</v>
      </c>
      <c r="CC95" s="31">
        <v>0</v>
      </c>
      <c r="CD95" s="31">
        <v>-23.71</v>
      </c>
      <c r="CE95" s="31">
        <v>0</v>
      </c>
      <c r="CF95" s="31">
        <v>0</v>
      </c>
      <c r="CG95" s="31">
        <v>0</v>
      </c>
      <c r="CH95" s="31">
        <v>-54.27</v>
      </c>
      <c r="CI95" s="31">
        <v>-29.3</v>
      </c>
      <c r="CJ95" s="31">
        <v>0</v>
      </c>
      <c r="CK95" s="32">
        <f t="shared" si="243"/>
        <v>0</v>
      </c>
      <c r="CL95" s="32">
        <f t="shared" si="244"/>
        <v>0</v>
      </c>
      <c r="CM95" s="32">
        <f t="shared" si="245"/>
        <v>0</v>
      </c>
      <c r="CN95" s="32">
        <f t="shared" si="246"/>
        <v>0</v>
      </c>
      <c r="CO95" s="32">
        <f t="shared" si="247"/>
        <v>0</v>
      </c>
      <c r="CP95" s="32">
        <f t="shared" si="248"/>
        <v>3.56</v>
      </c>
      <c r="CQ95" s="32">
        <f t="shared" si="249"/>
        <v>0</v>
      </c>
      <c r="CR95" s="32">
        <f t="shared" si="250"/>
        <v>0</v>
      </c>
      <c r="CS95" s="32">
        <f t="shared" si="251"/>
        <v>0</v>
      </c>
      <c r="CT95" s="32">
        <f t="shared" si="252"/>
        <v>8.14</v>
      </c>
      <c r="CU95" s="32">
        <f t="shared" si="253"/>
        <v>4.4000000000000004</v>
      </c>
      <c r="CV95" s="32">
        <f t="shared" si="254"/>
        <v>0</v>
      </c>
      <c r="CW95" s="31">
        <f t="shared" si="255"/>
        <v>0</v>
      </c>
      <c r="CX95" s="31">
        <f t="shared" si="256"/>
        <v>0</v>
      </c>
      <c r="CY95" s="31">
        <f t="shared" si="257"/>
        <v>0</v>
      </c>
      <c r="CZ95" s="31">
        <f t="shared" si="258"/>
        <v>0</v>
      </c>
      <c r="DA95" s="31">
        <f t="shared" si="259"/>
        <v>0</v>
      </c>
      <c r="DB95" s="31">
        <f t="shared" si="260"/>
        <v>-21.930000000000003</v>
      </c>
      <c r="DC95" s="31">
        <f t="shared" si="261"/>
        <v>0</v>
      </c>
      <c r="DD95" s="31">
        <f t="shared" si="262"/>
        <v>0</v>
      </c>
      <c r="DE95" s="31">
        <f t="shared" si="263"/>
        <v>0</v>
      </c>
      <c r="DF95" s="31">
        <f t="shared" si="264"/>
        <v>-47.49</v>
      </c>
      <c r="DG95" s="31">
        <f t="shared" si="265"/>
        <v>-25.63</v>
      </c>
      <c r="DH95" s="31">
        <f t="shared" si="266"/>
        <v>0</v>
      </c>
      <c r="DI95" s="32">
        <f t="shared" si="195"/>
        <v>0</v>
      </c>
      <c r="DJ95" s="32">
        <f t="shared" si="196"/>
        <v>0</v>
      </c>
      <c r="DK95" s="32">
        <f t="shared" si="197"/>
        <v>0</v>
      </c>
      <c r="DL95" s="32">
        <f t="shared" si="198"/>
        <v>0</v>
      </c>
      <c r="DM95" s="32">
        <f t="shared" si="199"/>
        <v>0</v>
      </c>
      <c r="DN95" s="32">
        <f t="shared" si="200"/>
        <v>-1.1000000000000001</v>
      </c>
      <c r="DO95" s="32">
        <f t="shared" si="201"/>
        <v>0</v>
      </c>
      <c r="DP95" s="32">
        <f t="shared" si="202"/>
        <v>0</v>
      </c>
      <c r="DQ95" s="32">
        <f t="shared" si="203"/>
        <v>0</v>
      </c>
      <c r="DR95" s="32">
        <f t="shared" si="204"/>
        <v>-2.37</v>
      </c>
      <c r="DS95" s="32">
        <f t="shared" si="205"/>
        <v>-1.28</v>
      </c>
      <c r="DT95" s="32">
        <f t="shared" si="206"/>
        <v>0</v>
      </c>
      <c r="DU95" s="31">
        <f t="shared" si="207"/>
        <v>0</v>
      </c>
      <c r="DV95" s="31">
        <f t="shared" si="208"/>
        <v>0</v>
      </c>
      <c r="DW95" s="31">
        <f t="shared" si="209"/>
        <v>0</v>
      </c>
      <c r="DX95" s="31">
        <f t="shared" si="210"/>
        <v>0</v>
      </c>
      <c r="DY95" s="31">
        <f t="shared" si="211"/>
        <v>0</v>
      </c>
      <c r="DZ95" s="31">
        <f t="shared" si="212"/>
        <v>-6.85</v>
      </c>
      <c r="EA95" s="31">
        <f t="shared" si="213"/>
        <v>0</v>
      </c>
      <c r="EB95" s="31">
        <f t="shared" si="214"/>
        <v>0</v>
      </c>
      <c r="EC95" s="31">
        <f t="shared" si="215"/>
        <v>0</v>
      </c>
      <c r="ED95" s="31">
        <f t="shared" si="216"/>
        <v>-14.52</v>
      </c>
      <c r="EE95" s="31">
        <f t="shared" si="217"/>
        <v>-7.79</v>
      </c>
      <c r="EF95" s="31">
        <f t="shared" si="218"/>
        <v>0</v>
      </c>
      <c r="EG95" s="32">
        <f t="shared" si="219"/>
        <v>0</v>
      </c>
      <c r="EH95" s="32">
        <f t="shared" si="220"/>
        <v>0</v>
      </c>
      <c r="EI95" s="32">
        <f t="shared" si="221"/>
        <v>0</v>
      </c>
      <c r="EJ95" s="32">
        <f t="shared" si="222"/>
        <v>0</v>
      </c>
      <c r="EK95" s="32">
        <f t="shared" si="223"/>
        <v>0</v>
      </c>
      <c r="EL95" s="32">
        <f t="shared" si="224"/>
        <v>-29.880000000000003</v>
      </c>
      <c r="EM95" s="32">
        <f t="shared" si="225"/>
        <v>0</v>
      </c>
      <c r="EN95" s="32">
        <f t="shared" si="226"/>
        <v>0</v>
      </c>
      <c r="EO95" s="32">
        <f t="shared" si="227"/>
        <v>0</v>
      </c>
      <c r="EP95" s="32">
        <f t="shared" si="228"/>
        <v>-64.38</v>
      </c>
      <c r="EQ95" s="32">
        <f t="shared" si="229"/>
        <v>-34.700000000000003</v>
      </c>
      <c r="ER95" s="32">
        <f t="shared" si="230"/>
        <v>0</v>
      </c>
    </row>
    <row r="96" spans="1:148">
      <c r="A96" t="s">
        <v>463</v>
      </c>
      <c r="B96" s="1" t="s">
        <v>49</v>
      </c>
      <c r="C96" t="s">
        <v>49</v>
      </c>
      <c r="D96" t="s">
        <v>254</v>
      </c>
      <c r="E96" s="51">
        <v>1280.8723</v>
      </c>
      <c r="F96" s="51">
        <v>1190.4326000000001</v>
      </c>
      <c r="G96" s="51">
        <v>1414.9675</v>
      </c>
      <c r="H96" s="51">
        <v>5081.7893999999997</v>
      </c>
      <c r="I96" s="51">
        <v>12157.465</v>
      </c>
      <c r="J96" s="51">
        <v>19176.030999999999</v>
      </c>
      <c r="K96" s="51">
        <v>20560.330900000001</v>
      </c>
      <c r="L96" s="51">
        <v>20690.3629</v>
      </c>
      <c r="M96" s="51">
        <v>11958.6147</v>
      </c>
      <c r="N96" s="51">
        <v>7274.0938999999998</v>
      </c>
      <c r="O96" s="51">
        <v>6317.8374999999996</v>
      </c>
      <c r="P96" s="51">
        <v>2695.7809000000002</v>
      </c>
      <c r="Q96" s="32">
        <v>119087.58</v>
      </c>
      <c r="R96" s="32">
        <v>62989.21</v>
      </c>
      <c r="S96" s="32">
        <v>61214.29</v>
      </c>
      <c r="T96" s="32">
        <v>154049.48000000001</v>
      </c>
      <c r="U96" s="32">
        <v>370804.54</v>
      </c>
      <c r="V96" s="32">
        <v>622037.98</v>
      </c>
      <c r="W96" s="32">
        <v>831901.26</v>
      </c>
      <c r="X96" s="32">
        <v>687928.29</v>
      </c>
      <c r="Y96" s="32">
        <v>921083.57</v>
      </c>
      <c r="Z96" s="32">
        <v>244033.96</v>
      </c>
      <c r="AA96" s="32">
        <v>326363.88</v>
      </c>
      <c r="AB96" s="32">
        <v>154693.98000000001</v>
      </c>
      <c r="AC96" s="2">
        <v>2.09</v>
      </c>
      <c r="AD96" s="2">
        <v>2.09</v>
      </c>
      <c r="AE96" s="2">
        <v>2.09</v>
      </c>
      <c r="AF96" s="2">
        <v>2.09</v>
      </c>
      <c r="AG96" s="2">
        <v>2.09</v>
      </c>
      <c r="AH96" s="2">
        <v>2.09</v>
      </c>
      <c r="AI96" s="2">
        <v>2.09</v>
      </c>
      <c r="AJ96" s="2">
        <v>2.09</v>
      </c>
      <c r="AK96" s="2">
        <v>2.09</v>
      </c>
      <c r="AL96" s="2">
        <v>2.09</v>
      </c>
      <c r="AM96" s="2">
        <v>2.09</v>
      </c>
      <c r="AN96" s="2">
        <v>2.09</v>
      </c>
      <c r="AO96" s="33">
        <v>2488.9299999999998</v>
      </c>
      <c r="AP96" s="33">
        <v>1316.47</v>
      </c>
      <c r="AQ96" s="33">
        <v>1279.3800000000001</v>
      </c>
      <c r="AR96" s="33">
        <v>3219.63</v>
      </c>
      <c r="AS96" s="33">
        <v>7749.81</v>
      </c>
      <c r="AT96" s="33">
        <v>13000.59</v>
      </c>
      <c r="AU96" s="33">
        <v>17386.740000000002</v>
      </c>
      <c r="AV96" s="33">
        <v>14377.7</v>
      </c>
      <c r="AW96" s="33">
        <v>19250.650000000001</v>
      </c>
      <c r="AX96" s="33">
        <v>5100.3100000000004</v>
      </c>
      <c r="AY96" s="33">
        <v>6821.01</v>
      </c>
      <c r="AZ96" s="33">
        <v>3233.1</v>
      </c>
      <c r="BA96" s="31">
        <f t="shared" si="231"/>
        <v>-35.729999999999997</v>
      </c>
      <c r="BB96" s="31">
        <f t="shared" si="232"/>
        <v>-18.899999999999999</v>
      </c>
      <c r="BC96" s="31">
        <f t="shared" si="233"/>
        <v>-18.36</v>
      </c>
      <c r="BD96" s="31">
        <f t="shared" si="234"/>
        <v>-61.62</v>
      </c>
      <c r="BE96" s="31">
        <f t="shared" si="235"/>
        <v>-148.32</v>
      </c>
      <c r="BF96" s="31">
        <f t="shared" si="236"/>
        <v>-248.82</v>
      </c>
      <c r="BG96" s="31">
        <f t="shared" si="237"/>
        <v>0</v>
      </c>
      <c r="BH96" s="31">
        <f t="shared" si="238"/>
        <v>0</v>
      </c>
      <c r="BI96" s="31">
        <f t="shared" si="239"/>
        <v>0</v>
      </c>
      <c r="BJ96" s="31">
        <f t="shared" si="240"/>
        <v>-292.83999999999997</v>
      </c>
      <c r="BK96" s="31">
        <f t="shared" si="241"/>
        <v>-391.64</v>
      </c>
      <c r="BL96" s="31">
        <f t="shared" si="242"/>
        <v>-185.63</v>
      </c>
      <c r="BM96" s="6">
        <v>8.0000000000000004E-4</v>
      </c>
      <c r="BN96" s="6">
        <v>8.0000000000000004E-4</v>
      </c>
      <c r="BO96" s="6">
        <v>8.0000000000000004E-4</v>
      </c>
      <c r="BP96" s="6">
        <v>8.0000000000000004E-4</v>
      </c>
      <c r="BQ96" s="6">
        <v>8.0000000000000004E-4</v>
      </c>
      <c r="BR96" s="6">
        <v>8.0000000000000004E-4</v>
      </c>
      <c r="BS96" s="6">
        <v>8.0000000000000004E-4</v>
      </c>
      <c r="BT96" s="6">
        <v>8.0000000000000004E-4</v>
      </c>
      <c r="BU96" s="6">
        <v>8.0000000000000004E-4</v>
      </c>
      <c r="BV96" s="6">
        <v>8.0000000000000004E-4</v>
      </c>
      <c r="BW96" s="6">
        <v>8.0000000000000004E-4</v>
      </c>
      <c r="BX96" s="6">
        <v>8.0000000000000004E-4</v>
      </c>
      <c r="BY96" s="31">
        <v>95.27</v>
      </c>
      <c r="BZ96" s="31">
        <v>50.39</v>
      </c>
      <c r="CA96" s="31">
        <v>48.97</v>
      </c>
      <c r="CB96" s="31">
        <v>123.24</v>
      </c>
      <c r="CC96" s="31">
        <v>296.64</v>
      </c>
      <c r="CD96" s="31">
        <v>497.63</v>
      </c>
      <c r="CE96" s="31">
        <v>665.52</v>
      </c>
      <c r="CF96" s="31">
        <v>550.34</v>
      </c>
      <c r="CG96" s="31">
        <v>736.87</v>
      </c>
      <c r="CH96" s="31">
        <v>195.23</v>
      </c>
      <c r="CI96" s="31">
        <v>261.08999999999997</v>
      </c>
      <c r="CJ96" s="31">
        <v>123.76</v>
      </c>
      <c r="CK96" s="32">
        <f t="shared" si="243"/>
        <v>285.81</v>
      </c>
      <c r="CL96" s="32">
        <f t="shared" si="244"/>
        <v>151.16999999999999</v>
      </c>
      <c r="CM96" s="32">
        <f t="shared" si="245"/>
        <v>146.91</v>
      </c>
      <c r="CN96" s="32">
        <f t="shared" si="246"/>
        <v>369.72</v>
      </c>
      <c r="CO96" s="32">
        <f t="shared" si="247"/>
        <v>889.93</v>
      </c>
      <c r="CP96" s="32">
        <f t="shared" si="248"/>
        <v>1492.89</v>
      </c>
      <c r="CQ96" s="32">
        <f t="shared" si="249"/>
        <v>1996.56</v>
      </c>
      <c r="CR96" s="32">
        <f t="shared" si="250"/>
        <v>1651.03</v>
      </c>
      <c r="CS96" s="32">
        <f t="shared" si="251"/>
        <v>2210.6</v>
      </c>
      <c r="CT96" s="32">
        <f t="shared" si="252"/>
        <v>585.67999999999995</v>
      </c>
      <c r="CU96" s="32">
        <f t="shared" si="253"/>
        <v>783.27</v>
      </c>
      <c r="CV96" s="32">
        <f t="shared" si="254"/>
        <v>371.27</v>
      </c>
      <c r="CW96" s="31">
        <f t="shared" si="255"/>
        <v>-2072.12</v>
      </c>
      <c r="CX96" s="31">
        <f t="shared" si="256"/>
        <v>-1096.01</v>
      </c>
      <c r="CY96" s="31">
        <f t="shared" si="257"/>
        <v>-1065.1400000000001</v>
      </c>
      <c r="CZ96" s="31">
        <f t="shared" si="258"/>
        <v>-2665.05</v>
      </c>
      <c r="DA96" s="31">
        <f t="shared" si="259"/>
        <v>-6414.920000000001</v>
      </c>
      <c r="DB96" s="31">
        <f t="shared" si="260"/>
        <v>-10761.25</v>
      </c>
      <c r="DC96" s="31">
        <f t="shared" si="261"/>
        <v>-14724.660000000002</v>
      </c>
      <c r="DD96" s="31">
        <f t="shared" si="262"/>
        <v>-12176.330000000002</v>
      </c>
      <c r="DE96" s="31">
        <f t="shared" si="263"/>
        <v>-16303.180000000002</v>
      </c>
      <c r="DF96" s="31">
        <f t="shared" si="264"/>
        <v>-4026.5600000000004</v>
      </c>
      <c r="DG96" s="31">
        <f t="shared" si="265"/>
        <v>-5385.01</v>
      </c>
      <c r="DH96" s="31">
        <f t="shared" si="266"/>
        <v>-2552.4399999999996</v>
      </c>
      <c r="DI96" s="32">
        <f t="shared" si="195"/>
        <v>-103.61</v>
      </c>
      <c r="DJ96" s="32">
        <f t="shared" si="196"/>
        <v>-54.8</v>
      </c>
      <c r="DK96" s="32">
        <f t="shared" si="197"/>
        <v>-53.26</v>
      </c>
      <c r="DL96" s="32">
        <f t="shared" si="198"/>
        <v>-133.25</v>
      </c>
      <c r="DM96" s="32">
        <f t="shared" si="199"/>
        <v>-320.75</v>
      </c>
      <c r="DN96" s="32">
        <f t="shared" si="200"/>
        <v>-538.05999999999995</v>
      </c>
      <c r="DO96" s="32">
        <f t="shared" si="201"/>
        <v>-736.23</v>
      </c>
      <c r="DP96" s="32">
        <f t="shared" si="202"/>
        <v>-608.82000000000005</v>
      </c>
      <c r="DQ96" s="32">
        <f t="shared" si="203"/>
        <v>-815.16</v>
      </c>
      <c r="DR96" s="32">
        <f t="shared" si="204"/>
        <v>-201.33</v>
      </c>
      <c r="DS96" s="32">
        <f t="shared" si="205"/>
        <v>-269.25</v>
      </c>
      <c r="DT96" s="32">
        <f t="shared" si="206"/>
        <v>-127.62</v>
      </c>
      <c r="DU96" s="31">
        <f t="shared" si="207"/>
        <v>-667.58</v>
      </c>
      <c r="DV96" s="31">
        <f t="shared" si="208"/>
        <v>-350.54</v>
      </c>
      <c r="DW96" s="31">
        <f t="shared" si="209"/>
        <v>-338.42</v>
      </c>
      <c r="DX96" s="31">
        <f t="shared" si="210"/>
        <v>-841.66</v>
      </c>
      <c r="DY96" s="31">
        <f t="shared" si="211"/>
        <v>-2015.38</v>
      </c>
      <c r="DZ96" s="31">
        <f t="shared" si="212"/>
        <v>-3362.58</v>
      </c>
      <c r="EA96" s="31">
        <f t="shared" si="213"/>
        <v>-4576.83</v>
      </c>
      <c r="EB96" s="31">
        <f t="shared" si="214"/>
        <v>-3764.06</v>
      </c>
      <c r="EC96" s="31">
        <f t="shared" si="215"/>
        <v>-5012.09</v>
      </c>
      <c r="ED96" s="31">
        <f t="shared" si="216"/>
        <v>-1231.27</v>
      </c>
      <c r="EE96" s="31">
        <f t="shared" si="217"/>
        <v>-1637.52</v>
      </c>
      <c r="EF96" s="31">
        <f t="shared" si="218"/>
        <v>-771.97</v>
      </c>
      <c r="EG96" s="32">
        <f t="shared" si="219"/>
        <v>-2843.31</v>
      </c>
      <c r="EH96" s="32">
        <f t="shared" si="220"/>
        <v>-1501.35</v>
      </c>
      <c r="EI96" s="32">
        <f t="shared" si="221"/>
        <v>-1456.8200000000002</v>
      </c>
      <c r="EJ96" s="32">
        <f t="shared" si="222"/>
        <v>-3639.96</v>
      </c>
      <c r="EK96" s="32">
        <f t="shared" si="223"/>
        <v>-8751.0500000000011</v>
      </c>
      <c r="EL96" s="32">
        <f t="shared" si="224"/>
        <v>-14661.89</v>
      </c>
      <c r="EM96" s="32">
        <f t="shared" si="225"/>
        <v>-20037.72</v>
      </c>
      <c r="EN96" s="32">
        <f t="shared" si="226"/>
        <v>-16549.210000000003</v>
      </c>
      <c r="EO96" s="32">
        <f t="shared" si="227"/>
        <v>-22130.430000000004</v>
      </c>
      <c r="EP96" s="32">
        <f t="shared" si="228"/>
        <v>-5459.16</v>
      </c>
      <c r="EQ96" s="32">
        <f t="shared" si="229"/>
        <v>-7291.7800000000007</v>
      </c>
      <c r="ER96" s="32">
        <f t="shared" si="230"/>
        <v>-3452.0299999999997</v>
      </c>
    </row>
    <row r="97" spans="1:148">
      <c r="A97" t="s">
        <v>463</v>
      </c>
      <c r="B97" s="1" t="s">
        <v>50</v>
      </c>
      <c r="C97" t="s">
        <v>50</v>
      </c>
      <c r="D97" t="s">
        <v>255</v>
      </c>
      <c r="E97" s="51">
        <v>2770.9079999999999</v>
      </c>
      <c r="F97" s="51">
        <v>3130.5680000000002</v>
      </c>
      <c r="G97" s="51">
        <v>5732.3</v>
      </c>
      <c r="H97" s="51">
        <v>3103.24</v>
      </c>
      <c r="I97" s="51">
        <v>2132.5920000000001</v>
      </c>
      <c r="J97" s="51">
        <v>775.82399999999996</v>
      </c>
      <c r="K97" s="51">
        <v>1670.3679999999999</v>
      </c>
      <c r="L97" s="51">
        <v>2034.8440000000001</v>
      </c>
      <c r="M97" s="51">
        <v>1237.768</v>
      </c>
      <c r="N97" s="51">
        <v>585.08799999999997</v>
      </c>
      <c r="O97" s="51">
        <v>15.875999999999999</v>
      </c>
      <c r="P97" s="51">
        <v>741.32799999999997</v>
      </c>
      <c r="Q97" s="32">
        <v>476127.56</v>
      </c>
      <c r="R97" s="32">
        <v>152108.09</v>
      </c>
      <c r="S97" s="32">
        <v>244587.08</v>
      </c>
      <c r="T97" s="32">
        <v>141766.37</v>
      </c>
      <c r="U97" s="32">
        <v>87042.559999999998</v>
      </c>
      <c r="V97" s="32">
        <v>21726.51</v>
      </c>
      <c r="W97" s="32">
        <v>78000.89</v>
      </c>
      <c r="X97" s="32">
        <v>97287.67</v>
      </c>
      <c r="Y97" s="32">
        <v>415695.51</v>
      </c>
      <c r="Z97" s="32">
        <v>23365.040000000001</v>
      </c>
      <c r="AA97" s="32">
        <v>647.95000000000005</v>
      </c>
      <c r="AB97" s="32">
        <v>41203.65</v>
      </c>
      <c r="AC97" s="2">
        <v>-4.8099999999999996</v>
      </c>
      <c r="AD97" s="2">
        <v>-4.8099999999999996</v>
      </c>
      <c r="AE97" s="2">
        <v>-4.8099999999999996</v>
      </c>
      <c r="AF97" s="2">
        <v>-4.8099999999999996</v>
      </c>
      <c r="AG97" s="2">
        <v>-4.8099999999999996</v>
      </c>
      <c r="AH97" s="2">
        <v>-4.8099999999999996</v>
      </c>
      <c r="AI97" s="2">
        <v>-4.8099999999999996</v>
      </c>
      <c r="AJ97" s="2">
        <v>-4.8099999999999996</v>
      </c>
      <c r="AK97" s="2">
        <v>-4.8099999999999996</v>
      </c>
      <c r="AL97" s="2">
        <v>-4.8099999999999996</v>
      </c>
      <c r="AM97" s="2">
        <v>-4.8099999999999996</v>
      </c>
      <c r="AN97" s="2">
        <v>-4.8099999999999996</v>
      </c>
      <c r="AO97" s="33">
        <v>-22901.74</v>
      </c>
      <c r="AP97" s="33">
        <v>-7316.4</v>
      </c>
      <c r="AQ97" s="33">
        <v>-11764.64</v>
      </c>
      <c r="AR97" s="33">
        <v>-6818.96</v>
      </c>
      <c r="AS97" s="33">
        <v>-4186.75</v>
      </c>
      <c r="AT97" s="33">
        <v>-1045.04</v>
      </c>
      <c r="AU97" s="33">
        <v>-3751.84</v>
      </c>
      <c r="AV97" s="33">
        <v>-4679.54</v>
      </c>
      <c r="AW97" s="33">
        <v>-19994.95</v>
      </c>
      <c r="AX97" s="33">
        <v>-1123.8599999999999</v>
      </c>
      <c r="AY97" s="33">
        <v>-31.17</v>
      </c>
      <c r="AZ97" s="33">
        <v>-1981.9</v>
      </c>
      <c r="BA97" s="31">
        <f t="shared" si="231"/>
        <v>-142.84</v>
      </c>
      <c r="BB97" s="31">
        <f t="shared" si="232"/>
        <v>-45.63</v>
      </c>
      <c r="BC97" s="31">
        <f t="shared" si="233"/>
        <v>-73.38</v>
      </c>
      <c r="BD97" s="31">
        <f t="shared" si="234"/>
        <v>-56.71</v>
      </c>
      <c r="BE97" s="31">
        <f t="shared" si="235"/>
        <v>-34.82</v>
      </c>
      <c r="BF97" s="31">
        <f t="shared" si="236"/>
        <v>-8.69</v>
      </c>
      <c r="BG97" s="31">
        <f t="shared" si="237"/>
        <v>0</v>
      </c>
      <c r="BH97" s="31">
        <f t="shared" si="238"/>
        <v>0</v>
      </c>
      <c r="BI97" s="31">
        <f t="shared" si="239"/>
        <v>0</v>
      </c>
      <c r="BJ97" s="31">
        <f t="shared" si="240"/>
        <v>-28.04</v>
      </c>
      <c r="BK97" s="31">
        <f t="shared" si="241"/>
        <v>-0.78</v>
      </c>
      <c r="BL97" s="31">
        <f t="shared" si="242"/>
        <v>-49.44</v>
      </c>
      <c r="BM97" s="6">
        <v>-0.12</v>
      </c>
      <c r="BN97" s="6">
        <v>-0.12</v>
      </c>
      <c r="BO97" s="6">
        <v>-0.12</v>
      </c>
      <c r="BP97" s="6">
        <v>-0.12</v>
      </c>
      <c r="BQ97" s="6">
        <v>-0.12</v>
      </c>
      <c r="BR97" s="6">
        <v>-0.12</v>
      </c>
      <c r="BS97" s="6">
        <v>-0.12</v>
      </c>
      <c r="BT97" s="6">
        <v>-0.12</v>
      </c>
      <c r="BU97" s="6">
        <v>-0.12</v>
      </c>
      <c r="BV97" s="6">
        <v>-0.12</v>
      </c>
      <c r="BW97" s="6">
        <v>-0.12</v>
      </c>
      <c r="BX97" s="6">
        <v>-0.12</v>
      </c>
      <c r="BY97" s="31">
        <v>-57135.31</v>
      </c>
      <c r="BZ97" s="31">
        <v>-18252.97</v>
      </c>
      <c r="CA97" s="31">
        <v>-29350.45</v>
      </c>
      <c r="CB97" s="31">
        <v>-17011.96</v>
      </c>
      <c r="CC97" s="31">
        <v>-10445.11</v>
      </c>
      <c r="CD97" s="31">
        <v>-2607.1799999999998</v>
      </c>
      <c r="CE97" s="31">
        <v>-9360.11</v>
      </c>
      <c r="CF97" s="31">
        <v>-11674.52</v>
      </c>
      <c r="CG97" s="31">
        <v>-49883.46</v>
      </c>
      <c r="CH97" s="31">
        <v>-2803.8</v>
      </c>
      <c r="CI97" s="31">
        <v>-77.75</v>
      </c>
      <c r="CJ97" s="31">
        <v>-4944.4399999999996</v>
      </c>
      <c r="CK97" s="32">
        <f t="shared" si="243"/>
        <v>1142.71</v>
      </c>
      <c r="CL97" s="32">
        <f t="shared" si="244"/>
        <v>365.06</v>
      </c>
      <c r="CM97" s="32">
        <f t="shared" si="245"/>
        <v>587.01</v>
      </c>
      <c r="CN97" s="32">
        <f t="shared" si="246"/>
        <v>340.24</v>
      </c>
      <c r="CO97" s="32">
        <f t="shared" si="247"/>
        <v>208.9</v>
      </c>
      <c r="CP97" s="32">
        <f t="shared" si="248"/>
        <v>52.14</v>
      </c>
      <c r="CQ97" s="32">
        <f t="shared" si="249"/>
        <v>187.2</v>
      </c>
      <c r="CR97" s="32">
        <f t="shared" si="250"/>
        <v>233.49</v>
      </c>
      <c r="CS97" s="32">
        <f t="shared" si="251"/>
        <v>997.67</v>
      </c>
      <c r="CT97" s="32">
        <f t="shared" si="252"/>
        <v>56.08</v>
      </c>
      <c r="CU97" s="32">
        <f t="shared" si="253"/>
        <v>1.56</v>
      </c>
      <c r="CV97" s="32">
        <f t="shared" si="254"/>
        <v>98.89</v>
      </c>
      <c r="CW97" s="31">
        <f t="shared" si="255"/>
        <v>-32948.020000000004</v>
      </c>
      <c r="CX97" s="31">
        <f t="shared" si="256"/>
        <v>-10525.880000000001</v>
      </c>
      <c r="CY97" s="31">
        <f t="shared" si="257"/>
        <v>-16925.420000000002</v>
      </c>
      <c r="CZ97" s="31">
        <f t="shared" si="258"/>
        <v>-9796.0499999999993</v>
      </c>
      <c r="DA97" s="31">
        <f t="shared" si="259"/>
        <v>-6014.6400000000012</v>
      </c>
      <c r="DB97" s="31">
        <f t="shared" si="260"/>
        <v>-1501.31</v>
      </c>
      <c r="DC97" s="31">
        <f t="shared" si="261"/>
        <v>-5421.07</v>
      </c>
      <c r="DD97" s="31">
        <f t="shared" si="262"/>
        <v>-6761.4900000000007</v>
      </c>
      <c r="DE97" s="31">
        <f t="shared" si="263"/>
        <v>-28890.84</v>
      </c>
      <c r="DF97" s="31">
        <f t="shared" si="264"/>
        <v>-1595.8200000000004</v>
      </c>
      <c r="DG97" s="31">
        <f t="shared" si="265"/>
        <v>-44.239999999999995</v>
      </c>
      <c r="DH97" s="31">
        <f t="shared" si="266"/>
        <v>-2814.2099999999991</v>
      </c>
      <c r="DI97" s="32">
        <f t="shared" si="195"/>
        <v>-1647.4</v>
      </c>
      <c r="DJ97" s="32">
        <f t="shared" si="196"/>
        <v>-526.29</v>
      </c>
      <c r="DK97" s="32">
        <f t="shared" si="197"/>
        <v>-846.27</v>
      </c>
      <c r="DL97" s="32">
        <f t="shared" si="198"/>
        <v>-489.8</v>
      </c>
      <c r="DM97" s="32">
        <f t="shared" si="199"/>
        <v>-300.73</v>
      </c>
      <c r="DN97" s="32">
        <f t="shared" si="200"/>
        <v>-75.069999999999993</v>
      </c>
      <c r="DO97" s="32">
        <f t="shared" si="201"/>
        <v>-271.05</v>
      </c>
      <c r="DP97" s="32">
        <f t="shared" si="202"/>
        <v>-338.07</v>
      </c>
      <c r="DQ97" s="32">
        <f t="shared" si="203"/>
        <v>-1444.54</v>
      </c>
      <c r="DR97" s="32">
        <f t="shared" si="204"/>
        <v>-79.790000000000006</v>
      </c>
      <c r="DS97" s="32">
        <f t="shared" si="205"/>
        <v>-2.21</v>
      </c>
      <c r="DT97" s="32">
        <f t="shared" si="206"/>
        <v>-140.71</v>
      </c>
      <c r="DU97" s="31">
        <f t="shared" si="207"/>
        <v>-10614.87</v>
      </c>
      <c r="DV97" s="31">
        <f t="shared" si="208"/>
        <v>-3366.54</v>
      </c>
      <c r="DW97" s="31">
        <f t="shared" si="209"/>
        <v>-5377.63</v>
      </c>
      <c r="DX97" s="31">
        <f t="shared" si="210"/>
        <v>-3093.73</v>
      </c>
      <c r="DY97" s="31">
        <f t="shared" si="211"/>
        <v>-1889.62</v>
      </c>
      <c r="DZ97" s="31">
        <f t="shared" si="212"/>
        <v>-469.12</v>
      </c>
      <c r="EA97" s="31">
        <f t="shared" si="213"/>
        <v>-1685.02</v>
      </c>
      <c r="EB97" s="31">
        <f t="shared" si="214"/>
        <v>-2090.17</v>
      </c>
      <c r="EC97" s="31">
        <f t="shared" si="215"/>
        <v>-8881.92</v>
      </c>
      <c r="ED97" s="31">
        <f t="shared" si="216"/>
        <v>-487.98</v>
      </c>
      <c r="EE97" s="31">
        <f t="shared" si="217"/>
        <v>-13.45</v>
      </c>
      <c r="EF97" s="31">
        <f t="shared" si="218"/>
        <v>-851.14</v>
      </c>
      <c r="EG97" s="32">
        <f t="shared" si="219"/>
        <v>-45210.290000000008</v>
      </c>
      <c r="EH97" s="32">
        <f t="shared" si="220"/>
        <v>-14418.710000000003</v>
      </c>
      <c r="EI97" s="32">
        <f t="shared" si="221"/>
        <v>-23149.320000000003</v>
      </c>
      <c r="EJ97" s="32">
        <f t="shared" si="222"/>
        <v>-13379.579999999998</v>
      </c>
      <c r="EK97" s="32">
        <f t="shared" si="223"/>
        <v>-8204.9900000000016</v>
      </c>
      <c r="EL97" s="32">
        <f t="shared" si="224"/>
        <v>-2045.5</v>
      </c>
      <c r="EM97" s="32">
        <f t="shared" si="225"/>
        <v>-7377.1399999999994</v>
      </c>
      <c r="EN97" s="32">
        <f t="shared" si="226"/>
        <v>-9189.73</v>
      </c>
      <c r="EO97" s="32">
        <f t="shared" si="227"/>
        <v>-39217.300000000003</v>
      </c>
      <c r="EP97" s="32">
        <f t="shared" si="228"/>
        <v>-2163.59</v>
      </c>
      <c r="EQ97" s="32">
        <f t="shared" si="229"/>
        <v>-59.899999999999991</v>
      </c>
      <c r="ER97" s="32">
        <f t="shared" si="230"/>
        <v>-3806.059999999999</v>
      </c>
    </row>
    <row r="98" spans="1:148">
      <c r="A98" t="s">
        <v>509</v>
      </c>
      <c r="B98" s="1" t="s">
        <v>56</v>
      </c>
      <c r="C98" t="s">
        <v>56</v>
      </c>
      <c r="D98" t="s">
        <v>256</v>
      </c>
      <c r="O98" s="51">
        <v>4693.3178699999999</v>
      </c>
      <c r="P98" s="51">
        <v>2383.0512990000002</v>
      </c>
      <c r="Q98" s="32"/>
      <c r="R98" s="32"/>
      <c r="S98" s="32"/>
      <c r="T98" s="32"/>
      <c r="U98" s="32"/>
      <c r="V98" s="32"/>
      <c r="W98" s="32"/>
      <c r="X98" s="32"/>
      <c r="Y98" s="32"/>
      <c r="Z98" s="32"/>
      <c r="AA98" s="32">
        <v>230364.79999999999</v>
      </c>
      <c r="AB98" s="32">
        <v>92371.13</v>
      </c>
      <c r="AM98" s="2">
        <v>3.83</v>
      </c>
      <c r="AN98" s="2">
        <v>3.83</v>
      </c>
      <c r="AO98" s="33"/>
      <c r="AP98" s="33"/>
      <c r="AQ98" s="33"/>
      <c r="AR98" s="33"/>
      <c r="AS98" s="33"/>
      <c r="AT98" s="33"/>
      <c r="AU98" s="33"/>
      <c r="AV98" s="33"/>
      <c r="AW98" s="33"/>
      <c r="AX98" s="33"/>
      <c r="AY98" s="33">
        <v>8822.9699999999993</v>
      </c>
      <c r="AZ98" s="33">
        <v>3537.81</v>
      </c>
      <c r="BA98" s="31">
        <f t="shared" si="231"/>
        <v>0</v>
      </c>
      <c r="BB98" s="31">
        <f t="shared" si="232"/>
        <v>0</v>
      </c>
      <c r="BC98" s="31">
        <f t="shared" si="233"/>
        <v>0</v>
      </c>
      <c r="BD98" s="31">
        <f t="shared" si="234"/>
        <v>0</v>
      </c>
      <c r="BE98" s="31">
        <f t="shared" si="235"/>
        <v>0</v>
      </c>
      <c r="BF98" s="31">
        <f t="shared" si="236"/>
        <v>0</v>
      </c>
      <c r="BG98" s="31">
        <f t="shared" si="237"/>
        <v>0</v>
      </c>
      <c r="BH98" s="31">
        <f t="shared" si="238"/>
        <v>0</v>
      </c>
      <c r="BI98" s="31">
        <f t="shared" si="239"/>
        <v>0</v>
      </c>
      <c r="BJ98" s="31">
        <f t="shared" si="240"/>
        <v>0</v>
      </c>
      <c r="BK98" s="31">
        <f t="shared" si="241"/>
        <v>-276.44</v>
      </c>
      <c r="BL98" s="31">
        <f t="shared" si="242"/>
        <v>-110.85</v>
      </c>
      <c r="BM98" s="6">
        <v>0.12</v>
      </c>
      <c r="BN98" s="6">
        <v>0.12</v>
      </c>
      <c r="BO98" s="6">
        <v>0.12</v>
      </c>
      <c r="BP98" s="6">
        <v>0.12</v>
      </c>
      <c r="BQ98" s="6">
        <v>0.12</v>
      </c>
      <c r="BR98" s="6">
        <v>0.12</v>
      </c>
      <c r="BS98" s="6">
        <v>0.12</v>
      </c>
      <c r="BT98" s="6">
        <v>0.12</v>
      </c>
      <c r="BU98" s="6">
        <v>0.12</v>
      </c>
      <c r="BV98" s="6">
        <v>0.12</v>
      </c>
      <c r="BW98" s="6">
        <v>0.12</v>
      </c>
      <c r="BX98" s="6">
        <v>0.12</v>
      </c>
      <c r="BY98" s="31">
        <v>0</v>
      </c>
      <c r="BZ98" s="31">
        <v>0</v>
      </c>
      <c r="CA98" s="31">
        <v>0</v>
      </c>
      <c r="CB98" s="31">
        <v>0</v>
      </c>
      <c r="CC98" s="31">
        <v>0</v>
      </c>
      <c r="CD98" s="31">
        <v>0</v>
      </c>
      <c r="CE98" s="31">
        <v>0</v>
      </c>
      <c r="CF98" s="31">
        <v>0</v>
      </c>
      <c r="CG98" s="31">
        <v>0</v>
      </c>
      <c r="CH98" s="31">
        <v>0</v>
      </c>
      <c r="CI98" s="31">
        <v>27643.78</v>
      </c>
      <c r="CJ98" s="31">
        <v>11084.54</v>
      </c>
      <c r="CK98" s="32">
        <f t="shared" si="243"/>
        <v>0</v>
      </c>
      <c r="CL98" s="32">
        <f t="shared" si="244"/>
        <v>0</v>
      </c>
      <c r="CM98" s="32">
        <f t="shared" si="245"/>
        <v>0</v>
      </c>
      <c r="CN98" s="32">
        <f t="shared" si="246"/>
        <v>0</v>
      </c>
      <c r="CO98" s="32">
        <f t="shared" si="247"/>
        <v>0</v>
      </c>
      <c r="CP98" s="32">
        <f t="shared" si="248"/>
        <v>0</v>
      </c>
      <c r="CQ98" s="32">
        <f t="shared" si="249"/>
        <v>0</v>
      </c>
      <c r="CR98" s="32">
        <f t="shared" si="250"/>
        <v>0</v>
      </c>
      <c r="CS98" s="32">
        <f t="shared" si="251"/>
        <v>0</v>
      </c>
      <c r="CT98" s="32">
        <f t="shared" si="252"/>
        <v>0</v>
      </c>
      <c r="CU98" s="32">
        <f t="shared" si="253"/>
        <v>552.88</v>
      </c>
      <c r="CV98" s="32">
        <f t="shared" si="254"/>
        <v>221.69</v>
      </c>
      <c r="CW98" s="31">
        <f t="shared" si="255"/>
        <v>0</v>
      </c>
      <c r="CX98" s="31">
        <f t="shared" si="256"/>
        <v>0</v>
      </c>
      <c r="CY98" s="31">
        <f t="shared" si="257"/>
        <v>0</v>
      </c>
      <c r="CZ98" s="31">
        <f t="shared" si="258"/>
        <v>0</v>
      </c>
      <c r="DA98" s="31">
        <f t="shared" si="259"/>
        <v>0</v>
      </c>
      <c r="DB98" s="31">
        <f t="shared" si="260"/>
        <v>0</v>
      </c>
      <c r="DC98" s="31">
        <f t="shared" si="261"/>
        <v>0</v>
      </c>
      <c r="DD98" s="31">
        <f t="shared" si="262"/>
        <v>0</v>
      </c>
      <c r="DE98" s="31">
        <f t="shared" si="263"/>
        <v>0</v>
      </c>
      <c r="DF98" s="31">
        <f t="shared" si="264"/>
        <v>0</v>
      </c>
      <c r="DG98" s="31">
        <f t="shared" si="265"/>
        <v>19650.13</v>
      </c>
      <c r="DH98" s="31">
        <f t="shared" si="266"/>
        <v>7879.2700000000023</v>
      </c>
      <c r="DI98" s="32">
        <f t="shared" si="195"/>
        <v>0</v>
      </c>
      <c r="DJ98" s="32">
        <f t="shared" si="196"/>
        <v>0</v>
      </c>
      <c r="DK98" s="32">
        <f t="shared" si="197"/>
        <v>0</v>
      </c>
      <c r="DL98" s="32">
        <f t="shared" si="198"/>
        <v>0</v>
      </c>
      <c r="DM98" s="32">
        <f t="shared" si="199"/>
        <v>0</v>
      </c>
      <c r="DN98" s="32">
        <f t="shared" si="200"/>
        <v>0</v>
      </c>
      <c r="DO98" s="32">
        <f t="shared" si="201"/>
        <v>0</v>
      </c>
      <c r="DP98" s="32">
        <f t="shared" si="202"/>
        <v>0</v>
      </c>
      <c r="DQ98" s="32">
        <f t="shared" si="203"/>
        <v>0</v>
      </c>
      <c r="DR98" s="32">
        <f t="shared" si="204"/>
        <v>0</v>
      </c>
      <c r="DS98" s="32">
        <f t="shared" si="205"/>
        <v>982.51</v>
      </c>
      <c r="DT98" s="32">
        <f t="shared" si="206"/>
        <v>393.96</v>
      </c>
      <c r="DU98" s="31">
        <f t="shared" si="207"/>
        <v>0</v>
      </c>
      <c r="DV98" s="31">
        <f t="shared" si="208"/>
        <v>0</v>
      </c>
      <c r="DW98" s="31">
        <f t="shared" si="209"/>
        <v>0</v>
      </c>
      <c r="DX98" s="31">
        <f t="shared" si="210"/>
        <v>0</v>
      </c>
      <c r="DY98" s="31">
        <f t="shared" si="211"/>
        <v>0</v>
      </c>
      <c r="DZ98" s="31">
        <f t="shared" si="212"/>
        <v>0</v>
      </c>
      <c r="EA98" s="31">
        <f t="shared" si="213"/>
        <v>0</v>
      </c>
      <c r="EB98" s="31">
        <f t="shared" si="214"/>
        <v>0</v>
      </c>
      <c r="EC98" s="31">
        <f t="shared" si="215"/>
        <v>0</v>
      </c>
      <c r="ED98" s="31">
        <f t="shared" si="216"/>
        <v>0</v>
      </c>
      <c r="EE98" s="31">
        <f t="shared" si="217"/>
        <v>5975.37</v>
      </c>
      <c r="EF98" s="31">
        <f t="shared" si="218"/>
        <v>2383.04</v>
      </c>
      <c r="EG98" s="32">
        <f t="shared" si="219"/>
        <v>0</v>
      </c>
      <c r="EH98" s="32">
        <f t="shared" si="220"/>
        <v>0</v>
      </c>
      <c r="EI98" s="32">
        <f t="shared" si="221"/>
        <v>0</v>
      </c>
      <c r="EJ98" s="32">
        <f t="shared" si="222"/>
        <v>0</v>
      </c>
      <c r="EK98" s="32">
        <f t="shared" si="223"/>
        <v>0</v>
      </c>
      <c r="EL98" s="32">
        <f t="shared" si="224"/>
        <v>0</v>
      </c>
      <c r="EM98" s="32">
        <f t="shared" si="225"/>
        <v>0</v>
      </c>
      <c r="EN98" s="32">
        <f t="shared" si="226"/>
        <v>0</v>
      </c>
      <c r="EO98" s="32">
        <f t="shared" si="227"/>
        <v>0</v>
      </c>
      <c r="EP98" s="32">
        <f t="shared" si="228"/>
        <v>0</v>
      </c>
      <c r="EQ98" s="32">
        <f t="shared" si="229"/>
        <v>26608.01</v>
      </c>
      <c r="ER98" s="32">
        <f t="shared" si="230"/>
        <v>10656.27</v>
      </c>
    </row>
    <row r="99" spans="1:148">
      <c r="A99" t="s">
        <v>436</v>
      </c>
      <c r="B99" s="1" t="s">
        <v>131</v>
      </c>
      <c r="C99" t="s">
        <v>131</v>
      </c>
      <c r="D99" t="s">
        <v>257</v>
      </c>
      <c r="E99" s="51">
        <v>4519.8552</v>
      </c>
      <c r="F99" s="51">
        <v>3740.5527000000002</v>
      </c>
      <c r="G99" s="51">
        <v>2772.7103000000002</v>
      </c>
      <c r="H99" s="51">
        <v>1907.5508</v>
      </c>
      <c r="I99" s="51">
        <v>1456.1556</v>
      </c>
      <c r="J99" s="51">
        <v>118.3094</v>
      </c>
      <c r="K99" s="51">
        <v>441.39</v>
      </c>
      <c r="L99" s="51">
        <v>645.76946280000004</v>
      </c>
      <c r="M99" s="51">
        <v>1584.0613609</v>
      </c>
      <c r="N99" s="51">
        <v>2098.6020018999998</v>
      </c>
      <c r="O99" s="51">
        <v>2839.9284312</v>
      </c>
      <c r="P99" s="51">
        <v>4118.437817</v>
      </c>
      <c r="Q99" s="32">
        <v>589115.29</v>
      </c>
      <c r="R99" s="32">
        <v>218971.12</v>
      </c>
      <c r="S99" s="32">
        <v>155580.85</v>
      </c>
      <c r="T99" s="32">
        <v>67859.460000000006</v>
      </c>
      <c r="U99" s="32">
        <v>58989.17</v>
      </c>
      <c r="V99" s="32">
        <v>9176.11</v>
      </c>
      <c r="W99" s="32">
        <v>30187.68</v>
      </c>
      <c r="X99" s="32">
        <v>36478.83</v>
      </c>
      <c r="Y99" s="32">
        <v>328478.11</v>
      </c>
      <c r="Z99" s="32">
        <v>87260.96</v>
      </c>
      <c r="AA99" s="32">
        <v>199734.24</v>
      </c>
      <c r="AB99" s="32">
        <v>304044.63</v>
      </c>
      <c r="AC99" s="2">
        <v>-1.45</v>
      </c>
      <c r="AD99" s="2">
        <v>-1.45</v>
      </c>
      <c r="AE99" s="2">
        <v>-1.45</v>
      </c>
      <c r="AF99" s="2">
        <v>-1.45</v>
      </c>
      <c r="AG99" s="2">
        <v>-1.45</v>
      </c>
      <c r="AH99" s="2">
        <v>-1.45</v>
      </c>
      <c r="AI99" s="2">
        <v>-1.45</v>
      </c>
      <c r="AJ99" s="2">
        <v>-1.45</v>
      </c>
      <c r="AK99" s="2">
        <v>-1.45</v>
      </c>
      <c r="AL99" s="2">
        <v>-1.45</v>
      </c>
      <c r="AM99" s="2">
        <v>-1.45</v>
      </c>
      <c r="AN99" s="2">
        <v>-1.45</v>
      </c>
      <c r="AO99" s="33">
        <v>-8542.17</v>
      </c>
      <c r="AP99" s="33">
        <v>-3175.08</v>
      </c>
      <c r="AQ99" s="33">
        <v>-2255.92</v>
      </c>
      <c r="AR99" s="33">
        <v>-983.96</v>
      </c>
      <c r="AS99" s="33">
        <v>-855.34</v>
      </c>
      <c r="AT99" s="33">
        <v>-133.05000000000001</v>
      </c>
      <c r="AU99" s="33">
        <v>-437.72</v>
      </c>
      <c r="AV99" s="33">
        <v>-528.94000000000005</v>
      </c>
      <c r="AW99" s="33">
        <v>-4762.93</v>
      </c>
      <c r="AX99" s="33">
        <v>-1265.28</v>
      </c>
      <c r="AY99" s="33">
        <v>-2896.15</v>
      </c>
      <c r="AZ99" s="33">
        <v>-4408.6499999999996</v>
      </c>
      <c r="BA99" s="31">
        <f t="shared" si="231"/>
        <v>-176.73</v>
      </c>
      <c r="BB99" s="31">
        <f t="shared" si="232"/>
        <v>-65.69</v>
      </c>
      <c r="BC99" s="31">
        <f t="shared" si="233"/>
        <v>-46.67</v>
      </c>
      <c r="BD99" s="31">
        <f t="shared" si="234"/>
        <v>-27.14</v>
      </c>
      <c r="BE99" s="31">
        <f t="shared" si="235"/>
        <v>-23.6</v>
      </c>
      <c r="BF99" s="31">
        <f t="shared" si="236"/>
        <v>-3.67</v>
      </c>
      <c r="BG99" s="31">
        <f t="shared" si="237"/>
        <v>0</v>
      </c>
      <c r="BH99" s="31">
        <f t="shared" si="238"/>
        <v>0</v>
      </c>
      <c r="BI99" s="31">
        <f t="shared" si="239"/>
        <v>0</v>
      </c>
      <c r="BJ99" s="31">
        <f t="shared" si="240"/>
        <v>-104.71</v>
      </c>
      <c r="BK99" s="31">
        <f t="shared" si="241"/>
        <v>-239.68</v>
      </c>
      <c r="BL99" s="31">
        <f t="shared" si="242"/>
        <v>-364.85</v>
      </c>
      <c r="BM99" s="6">
        <v>-1.17E-2</v>
      </c>
      <c r="BN99" s="6">
        <v>-1.17E-2</v>
      </c>
      <c r="BO99" s="6">
        <v>-1.17E-2</v>
      </c>
      <c r="BP99" s="6">
        <v>-1.17E-2</v>
      </c>
      <c r="BQ99" s="6">
        <v>-1.17E-2</v>
      </c>
      <c r="BR99" s="6">
        <v>-1.17E-2</v>
      </c>
      <c r="BS99" s="6">
        <v>-1.17E-2</v>
      </c>
      <c r="BT99" s="6">
        <v>-1.17E-2</v>
      </c>
      <c r="BU99" s="6">
        <v>-1.17E-2</v>
      </c>
      <c r="BV99" s="6">
        <v>-1.17E-2</v>
      </c>
      <c r="BW99" s="6">
        <v>-1.17E-2</v>
      </c>
      <c r="BX99" s="6">
        <v>-1.17E-2</v>
      </c>
      <c r="BY99" s="31">
        <v>-6892.65</v>
      </c>
      <c r="BZ99" s="31">
        <v>-2561.96</v>
      </c>
      <c r="CA99" s="31">
        <v>-1820.3</v>
      </c>
      <c r="CB99" s="31">
        <v>-793.96</v>
      </c>
      <c r="CC99" s="31">
        <v>-690.17</v>
      </c>
      <c r="CD99" s="31">
        <v>-107.36</v>
      </c>
      <c r="CE99" s="31">
        <v>-353.2</v>
      </c>
      <c r="CF99" s="31">
        <v>-426.8</v>
      </c>
      <c r="CG99" s="31">
        <v>-3843.19</v>
      </c>
      <c r="CH99" s="31">
        <v>-1020.95</v>
      </c>
      <c r="CI99" s="31">
        <v>-2336.89</v>
      </c>
      <c r="CJ99" s="31">
        <v>-3557.32</v>
      </c>
      <c r="CK99" s="32">
        <f t="shared" si="243"/>
        <v>1413.88</v>
      </c>
      <c r="CL99" s="32">
        <f t="shared" si="244"/>
        <v>525.53</v>
      </c>
      <c r="CM99" s="32">
        <f t="shared" si="245"/>
        <v>373.39</v>
      </c>
      <c r="CN99" s="32">
        <f t="shared" si="246"/>
        <v>162.86000000000001</v>
      </c>
      <c r="CO99" s="32">
        <f t="shared" si="247"/>
        <v>141.57</v>
      </c>
      <c r="CP99" s="32">
        <f t="shared" si="248"/>
        <v>22.02</v>
      </c>
      <c r="CQ99" s="32">
        <f t="shared" si="249"/>
        <v>72.45</v>
      </c>
      <c r="CR99" s="32">
        <f t="shared" si="250"/>
        <v>87.55</v>
      </c>
      <c r="CS99" s="32">
        <f t="shared" si="251"/>
        <v>788.35</v>
      </c>
      <c r="CT99" s="32">
        <f t="shared" si="252"/>
        <v>209.43</v>
      </c>
      <c r="CU99" s="32">
        <f t="shared" si="253"/>
        <v>479.36</v>
      </c>
      <c r="CV99" s="32">
        <f t="shared" si="254"/>
        <v>729.71</v>
      </c>
      <c r="CW99" s="31">
        <f t="shared" si="255"/>
        <v>3240.1300000000006</v>
      </c>
      <c r="CX99" s="31">
        <f t="shared" si="256"/>
        <v>1204.3399999999999</v>
      </c>
      <c r="CY99" s="31">
        <f t="shared" si="257"/>
        <v>855.68000000000018</v>
      </c>
      <c r="CZ99" s="31">
        <f t="shared" si="258"/>
        <v>380</v>
      </c>
      <c r="DA99" s="31">
        <f t="shared" si="259"/>
        <v>330.34000000000015</v>
      </c>
      <c r="DB99" s="31">
        <f t="shared" si="260"/>
        <v>51.38000000000001</v>
      </c>
      <c r="DC99" s="31">
        <f t="shared" si="261"/>
        <v>156.97000000000003</v>
      </c>
      <c r="DD99" s="31">
        <f t="shared" si="262"/>
        <v>189.69000000000005</v>
      </c>
      <c r="DE99" s="31">
        <f t="shared" si="263"/>
        <v>1708.0900000000001</v>
      </c>
      <c r="DF99" s="31">
        <f t="shared" si="264"/>
        <v>558.47</v>
      </c>
      <c r="DG99" s="31">
        <f t="shared" si="265"/>
        <v>1278.3000000000004</v>
      </c>
      <c r="DH99" s="31">
        <f t="shared" si="266"/>
        <v>1945.8899999999994</v>
      </c>
      <c r="DI99" s="32">
        <f t="shared" si="195"/>
        <v>162.01</v>
      </c>
      <c r="DJ99" s="32">
        <f t="shared" si="196"/>
        <v>60.22</v>
      </c>
      <c r="DK99" s="32">
        <f t="shared" si="197"/>
        <v>42.78</v>
      </c>
      <c r="DL99" s="32">
        <f t="shared" si="198"/>
        <v>19</v>
      </c>
      <c r="DM99" s="32">
        <f t="shared" si="199"/>
        <v>16.52</v>
      </c>
      <c r="DN99" s="32">
        <f t="shared" si="200"/>
        <v>2.57</v>
      </c>
      <c r="DO99" s="32">
        <f t="shared" si="201"/>
        <v>7.85</v>
      </c>
      <c r="DP99" s="32">
        <f t="shared" si="202"/>
        <v>9.48</v>
      </c>
      <c r="DQ99" s="32">
        <f t="shared" si="203"/>
        <v>85.4</v>
      </c>
      <c r="DR99" s="32">
        <f t="shared" si="204"/>
        <v>27.92</v>
      </c>
      <c r="DS99" s="32">
        <f t="shared" si="205"/>
        <v>63.92</v>
      </c>
      <c r="DT99" s="32">
        <f t="shared" si="206"/>
        <v>97.29</v>
      </c>
      <c r="DU99" s="31">
        <f t="shared" si="207"/>
        <v>1043.8699999999999</v>
      </c>
      <c r="DV99" s="31">
        <f t="shared" si="208"/>
        <v>385.19</v>
      </c>
      <c r="DW99" s="31">
        <f t="shared" si="209"/>
        <v>271.87</v>
      </c>
      <c r="DX99" s="31">
        <f t="shared" si="210"/>
        <v>120.01</v>
      </c>
      <c r="DY99" s="31">
        <f t="shared" si="211"/>
        <v>103.78</v>
      </c>
      <c r="DZ99" s="31">
        <f t="shared" si="212"/>
        <v>16.05</v>
      </c>
      <c r="EA99" s="31">
        <f t="shared" si="213"/>
        <v>48.79</v>
      </c>
      <c r="EB99" s="31">
        <f t="shared" si="214"/>
        <v>58.64</v>
      </c>
      <c r="EC99" s="31">
        <f t="shared" si="215"/>
        <v>525.12</v>
      </c>
      <c r="ED99" s="31">
        <f t="shared" si="216"/>
        <v>170.77</v>
      </c>
      <c r="EE99" s="31">
        <f t="shared" si="217"/>
        <v>388.72</v>
      </c>
      <c r="EF99" s="31">
        <f t="shared" si="218"/>
        <v>588.52</v>
      </c>
      <c r="EG99" s="32">
        <f t="shared" si="219"/>
        <v>4446.01</v>
      </c>
      <c r="EH99" s="32">
        <f t="shared" si="220"/>
        <v>1649.75</v>
      </c>
      <c r="EI99" s="32">
        <f t="shared" si="221"/>
        <v>1170.3300000000002</v>
      </c>
      <c r="EJ99" s="32">
        <f t="shared" si="222"/>
        <v>519.01</v>
      </c>
      <c r="EK99" s="32">
        <f t="shared" si="223"/>
        <v>450.6400000000001</v>
      </c>
      <c r="EL99" s="32">
        <f t="shared" si="224"/>
        <v>70.000000000000014</v>
      </c>
      <c r="EM99" s="32">
        <f t="shared" si="225"/>
        <v>213.61</v>
      </c>
      <c r="EN99" s="32">
        <f t="shared" si="226"/>
        <v>257.81000000000006</v>
      </c>
      <c r="EO99" s="32">
        <f t="shared" si="227"/>
        <v>2318.61</v>
      </c>
      <c r="EP99" s="32">
        <f t="shared" si="228"/>
        <v>757.16</v>
      </c>
      <c r="EQ99" s="32">
        <f t="shared" si="229"/>
        <v>1730.9400000000005</v>
      </c>
      <c r="ER99" s="32">
        <f t="shared" si="230"/>
        <v>2631.6999999999994</v>
      </c>
    </row>
    <row r="100" spans="1:148">
      <c r="A100" t="s">
        <v>464</v>
      </c>
      <c r="B100" s="1" t="s">
        <v>11</v>
      </c>
      <c r="C100" t="s">
        <v>11</v>
      </c>
      <c r="D100" t="s">
        <v>480</v>
      </c>
      <c r="E100" s="51">
        <v>12809.837299999999</v>
      </c>
      <c r="F100" s="51">
        <v>13578.4566</v>
      </c>
      <c r="G100" s="51">
        <v>16394.9905</v>
      </c>
      <c r="H100" s="51">
        <v>13560.426299999999</v>
      </c>
      <c r="I100" s="51">
        <v>11511.622799999999</v>
      </c>
      <c r="J100" s="51">
        <v>11153.1962</v>
      </c>
      <c r="K100" s="51">
        <v>12397.7441</v>
      </c>
      <c r="L100" s="51">
        <v>12213.771699999999</v>
      </c>
      <c r="M100" s="51">
        <v>4905.6522000000004</v>
      </c>
      <c r="N100" s="51">
        <v>10486.8161</v>
      </c>
      <c r="O100" s="51">
        <v>11890.846799999999</v>
      </c>
      <c r="P100" s="51">
        <v>11875.5478</v>
      </c>
      <c r="Q100" s="32">
        <v>1334080.6000000001</v>
      </c>
      <c r="R100" s="32">
        <v>721450.25</v>
      </c>
      <c r="S100" s="32">
        <v>718963.63</v>
      </c>
      <c r="T100" s="32">
        <v>432431.11</v>
      </c>
      <c r="U100" s="32">
        <v>367037.49</v>
      </c>
      <c r="V100" s="32">
        <v>351139.34</v>
      </c>
      <c r="W100" s="32">
        <v>489054.22</v>
      </c>
      <c r="X100" s="32">
        <v>383172.35</v>
      </c>
      <c r="Y100" s="32">
        <v>190405.21</v>
      </c>
      <c r="Z100" s="32">
        <v>369305.83</v>
      </c>
      <c r="AA100" s="32">
        <v>585607.31000000006</v>
      </c>
      <c r="AB100" s="32">
        <v>642332.76</v>
      </c>
      <c r="AC100" s="2">
        <v>5.46</v>
      </c>
      <c r="AD100" s="2">
        <v>5.46</v>
      </c>
      <c r="AE100" s="2">
        <v>5.46</v>
      </c>
      <c r="AF100" s="2">
        <v>5.46</v>
      </c>
      <c r="AG100" s="2">
        <v>5.46</v>
      </c>
      <c r="AH100" s="2">
        <v>5.46</v>
      </c>
      <c r="AI100" s="2">
        <v>5.46</v>
      </c>
      <c r="AJ100" s="2">
        <v>5.46</v>
      </c>
      <c r="AK100" s="2">
        <v>5.46</v>
      </c>
      <c r="AL100" s="2">
        <v>5.46</v>
      </c>
      <c r="AM100" s="2">
        <v>5.46</v>
      </c>
      <c r="AN100" s="2">
        <v>5.46</v>
      </c>
      <c r="AO100" s="33">
        <v>72840.800000000003</v>
      </c>
      <c r="AP100" s="33">
        <v>39391.18</v>
      </c>
      <c r="AQ100" s="33">
        <v>39255.410000000003</v>
      </c>
      <c r="AR100" s="33">
        <v>23610.74</v>
      </c>
      <c r="AS100" s="33">
        <v>20040.25</v>
      </c>
      <c r="AT100" s="33">
        <v>19172.21</v>
      </c>
      <c r="AU100" s="33">
        <v>26702.36</v>
      </c>
      <c r="AV100" s="33">
        <v>20921.21</v>
      </c>
      <c r="AW100" s="33">
        <v>10396.120000000001</v>
      </c>
      <c r="AX100" s="33">
        <v>20164.099999999999</v>
      </c>
      <c r="AY100" s="33">
        <v>31974.16</v>
      </c>
      <c r="AZ100" s="33">
        <v>35071.370000000003</v>
      </c>
      <c r="BA100" s="31">
        <f t="shared" si="231"/>
        <v>-400.22</v>
      </c>
      <c r="BB100" s="31">
        <f t="shared" si="232"/>
        <v>-216.44</v>
      </c>
      <c r="BC100" s="31">
        <f t="shared" si="233"/>
        <v>-215.69</v>
      </c>
      <c r="BD100" s="31">
        <f t="shared" si="234"/>
        <v>-172.97</v>
      </c>
      <c r="BE100" s="31">
        <f t="shared" si="235"/>
        <v>-146.81</v>
      </c>
      <c r="BF100" s="31">
        <f t="shared" si="236"/>
        <v>-140.46</v>
      </c>
      <c r="BG100" s="31">
        <f t="shared" si="237"/>
        <v>0</v>
      </c>
      <c r="BH100" s="31">
        <f t="shared" si="238"/>
        <v>0</v>
      </c>
      <c r="BI100" s="31">
        <f t="shared" si="239"/>
        <v>0</v>
      </c>
      <c r="BJ100" s="31">
        <f t="shared" si="240"/>
        <v>-443.17</v>
      </c>
      <c r="BK100" s="31">
        <f t="shared" si="241"/>
        <v>-702.73</v>
      </c>
      <c r="BL100" s="31">
        <f t="shared" si="242"/>
        <v>-770.8</v>
      </c>
      <c r="BM100" s="6">
        <v>6.5600000000000006E-2</v>
      </c>
      <c r="BN100" s="6">
        <v>6.5600000000000006E-2</v>
      </c>
      <c r="BO100" s="6">
        <v>6.5600000000000006E-2</v>
      </c>
      <c r="BP100" s="6">
        <v>6.5600000000000006E-2</v>
      </c>
      <c r="BQ100" s="6">
        <v>6.5600000000000006E-2</v>
      </c>
      <c r="BR100" s="6">
        <v>6.5600000000000006E-2</v>
      </c>
      <c r="BS100" s="6">
        <v>6.5600000000000006E-2</v>
      </c>
      <c r="BT100" s="6">
        <v>6.5600000000000006E-2</v>
      </c>
      <c r="BU100" s="6">
        <v>6.5600000000000006E-2</v>
      </c>
      <c r="BV100" s="6">
        <v>6.5600000000000006E-2</v>
      </c>
      <c r="BW100" s="6">
        <v>6.5600000000000006E-2</v>
      </c>
      <c r="BX100" s="6">
        <v>6.5600000000000006E-2</v>
      </c>
      <c r="BY100" s="31">
        <v>87515.69</v>
      </c>
      <c r="BZ100" s="31">
        <v>47327.14</v>
      </c>
      <c r="CA100" s="31">
        <v>47164.01</v>
      </c>
      <c r="CB100" s="31">
        <v>28367.48</v>
      </c>
      <c r="CC100" s="31">
        <v>24077.66</v>
      </c>
      <c r="CD100" s="31">
        <v>23034.74</v>
      </c>
      <c r="CE100" s="31">
        <v>32081.96</v>
      </c>
      <c r="CF100" s="31">
        <v>25136.11</v>
      </c>
      <c r="CG100" s="31">
        <v>12490.58</v>
      </c>
      <c r="CH100" s="31">
        <v>24226.46</v>
      </c>
      <c r="CI100" s="31">
        <v>38415.839999999997</v>
      </c>
      <c r="CJ100" s="31">
        <v>42137.03</v>
      </c>
      <c r="CK100" s="32">
        <f t="shared" si="243"/>
        <v>3201.79</v>
      </c>
      <c r="CL100" s="32">
        <f t="shared" si="244"/>
        <v>1731.48</v>
      </c>
      <c r="CM100" s="32">
        <f t="shared" si="245"/>
        <v>1725.51</v>
      </c>
      <c r="CN100" s="32">
        <f t="shared" si="246"/>
        <v>1037.83</v>
      </c>
      <c r="CO100" s="32">
        <f t="shared" si="247"/>
        <v>880.89</v>
      </c>
      <c r="CP100" s="32">
        <f t="shared" si="248"/>
        <v>842.73</v>
      </c>
      <c r="CQ100" s="32">
        <f t="shared" si="249"/>
        <v>1173.73</v>
      </c>
      <c r="CR100" s="32">
        <f t="shared" si="250"/>
        <v>919.61</v>
      </c>
      <c r="CS100" s="32">
        <f t="shared" si="251"/>
        <v>456.97</v>
      </c>
      <c r="CT100" s="32">
        <f t="shared" si="252"/>
        <v>886.33</v>
      </c>
      <c r="CU100" s="32">
        <f t="shared" si="253"/>
        <v>1405.46</v>
      </c>
      <c r="CV100" s="32">
        <f t="shared" si="254"/>
        <v>1541.6</v>
      </c>
      <c r="CW100" s="31">
        <f t="shared" si="255"/>
        <v>18276.899999999994</v>
      </c>
      <c r="CX100" s="31">
        <f t="shared" si="256"/>
        <v>9883.8800000000028</v>
      </c>
      <c r="CY100" s="31">
        <f t="shared" si="257"/>
        <v>9849.8000000000011</v>
      </c>
      <c r="CZ100" s="31">
        <f t="shared" si="258"/>
        <v>5967.5399999999963</v>
      </c>
      <c r="DA100" s="31">
        <f t="shared" si="259"/>
        <v>5065.1099999999997</v>
      </c>
      <c r="DB100" s="31">
        <f t="shared" si="260"/>
        <v>4845.7200000000021</v>
      </c>
      <c r="DC100" s="31">
        <f t="shared" si="261"/>
        <v>6553.3300000000017</v>
      </c>
      <c r="DD100" s="31">
        <f t="shared" si="262"/>
        <v>5134.510000000002</v>
      </c>
      <c r="DE100" s="31">
        <f t="shared" si="263"/>
        <v>2551.4299999999985</v>
      </c>
      <c r="DF100" s="31">
        <f t="shared" si="264"/>
        <v>5391.8600000000024</v>
      </c>
      <c r="DG100" s="31">
        <f t="shared" si="265"/>
        <v>8549.8699999999953</v>
      </c>
      <c r="DH100" s="31">
        <f t="shared" si="266"/>
        <v>9378.059999999994</v>
      </c>
      <c r="DI100" s="32">
        <f t="shared" si="195"/>
        <v>913.85</v>
      </c>
      <c r="DJ100" s="32">
        <f t="shared" si="196"/>
        <v>494.19</v>
      </c>
      <c r="DK100" s="32">
        <f t="shared" si="197"/>
        <v>492.49</v>
      </c>
      <c r="DL100" s="32">
        <f t="shared" si="198"/>
        <v>298.38</v>
      </c>
      <c r="DM100" s="32">
        <f t="shared" si="199"/>
        <v>253.26</v>
      </c>
      <c r="DN100" s="32">
        <f t="shared" si="200"/>
        <v>242.29</v>
      </c>
      <c r="DO100" s="32">
        <f t="shared" si="201"/>
        <v>327.67</v>
      </c>
      <c r="DP100" s="32">
        <f t="shared" si="202"/>
        <v>256.73</v>
      </c>
      <c r="DQ100" s="32">
        <f t="shared" si="203"/>
        <v>127.57</v>
      </c>
      <c r="DR100" s="32">
        <f t="shared" si="204"/>
        <v>269.58999999999997</v>
      </c>
      <c r="DS100" s="32">
        <f t="shared" si="205"/>
        <v>427.49</v>
      </c>
      <c r="DT100" s="32">
        <f t="shared" si="206"/>
        <v>468.9</v>
      </c>
      <c r="DU100" s="31">
        <f t="shared" si="207"/>
        <v>5888.27</v>
      </c>
      <c r="DV100" s="31">
        <f t="shared" si="208"/>
        <v>3161.21</v>
      </c>
      <c r="DW100" s="31">
        <f t="shared" si="209"/>
        <v>3129.53</v>
      </c>
      <c r="DX100" s="31">
        <f t="shared" si="210"/>
        <v>1884.63</v>
      </c>
      <c r="DY100" s="31">
        <f t="shared" si="211"/>
        <v>1591.31</v>
      </c>
      <c r="DZ100" s="31">
        <f t="shared" si="212"/>
        <v>1514.15</v>
      </c>
      <c r="EA100" s="31">
        <f t="shared" si="213"/>
        <v>2036.96</v>
      </c>
      <c r="EB100" s="31">
        <f t="shared" si="214"/>
        <v>1587.23</v>
      </c>
      <c r="EC100" s="31">
        <f t="shared" si="215"/>
        <v>784.39</v>
      </c>
      <c r="ED100" s="31">
        <f t="shared" si="216"/>
        <v>1648.76</v>
      </c>
      <c r="EE100" s="31">
        <f t="shared" si="217"/>
        <v>2599.91</v>
      </c>
      <c r="EF100" s="31">
        <f t="shared" si="218"/>
        <v>2836.34</v>
      </c>
      <c r="EG100" s="32">
        <f t="shared" si="219"/>
        <v>25079.019999999993</v>
      </c>
      <c r="EH100" s="32">
        <f t="shared" si="220"/>
        <v>13539.280000000002</v>
      </c>
      <c r="EI100" s="32">
        <f t="shared" si="221"/>
        <v>13471.820000000002</v>
      </c>
      <c r="EJ100" s="32">
        <f t="shared" si="222"/>
        <v>8150.5499999999965</v>
      </c>
      <c r="EK100" s="32">
        <f t="shared" si="223"/>
        <v>6909.68</v>
      </c>
      <c r="EL100" s="32">
        <f t="shared" si="224"/>
        <v>6602.1600000000017</v>
      </c>
      <c r="EM100" s="32">
        <f t="shared" si="225"/>
        <v>8917.9600000000028</v>
      </c>
      <c r="EN100" s="32">
        <f t="shared" si="226"/>
        <v>6978.4700000000012</v>
      </c>
      <c r="EO100" s="32">
        <f t="shared" si="227"/>
        <v>3463.3899999999985</v>
      </c>
      <c r="EP100" s="32">
        <f t="shared" si="228"/>
        <v>7310.2100000000028</v>
      </c>
      <c r="EQ100" s="32">
        <f t="shared" si="229"/>
        <v>11577.269999999995</v>
      </c>
      <c r="ER100" s="32">
        <f t="shared" si="230"/>
        <v>12683.299999999994</v>
      </c>
    </row>
    <row r="101" spans="1:148">
      <c r="A101" t="s">
        <v>449</v>
      </c>
      <c r="B101" s="1" t="s">
        <v>107</v>
      </c>
      <c r="C101" t="s">
        <v>287</v>
      </c>
      <c r="D101" t="s">
        <v>288</v>
      </c>
      <c r="E101" s="51">
        <v>16177.75</v>
      </c>
      <c r="F101" s="51">
        <v>10184</v>
      </c>
      <c r="G101" s="51">
        <v>10714.25</v>
      </c>
      <c r="H101" s="51">
        <v>23581.75</v>
      </c>
      <c r="I101" s="51">
        <v>10704</v>
      </c>
      <c r="J101" s="51">
        <v>2308.25</v>
      </c>
      <c r="K101" s="51">
        <v>12292.75</v>
      </c>
      <c r="L101" s="51">
        <v>51059</v>
      </c>
      <c r="M101" s="51">
        <v>33382.75</v>
      </c>
      <c r="N101" s="51">
        <v>52065</v>
      </c>
      <c r="O101" s="51">
        <v>24117.5</v>
      </c>
      <c r="P101" s="51">
        <v>39231.5</v>
      </c>
      <c r="Q101" s="32">
        <v>552649.16</v>
      </c>
      <c r="R101" s="32">
        <v>427890.34</v>
      </c>
      <c r="S101" s="32">
        <v>261107.17</v>
      </c>
      <c r="T101" s="32">
        <v>543049.68000000005</v>
      </c>
      <c r="U101" s="32">
        <v>193689.84</v>
      </c>
      <c r="V101" s="32">
        <v>40114.129999999997</v>
      </c>
      <c r="W101" s="32">
        <v>230273.87</v>
      </c>
      <c r="X101" s="32">
        <v>876905.72</v>
      </c>
      <c r="Y101" s="32">
        <v>648137.13</v>
      </c>
      <c r="Z101" s="32">
        <v>1156203.6100000001</v>
      </c>
      <c r="AA101" s="32">
        <v>587913.42000000004</v>
      </c>
      <c r="AB101" s="32">
        <v>1158119.6200000001</v>
      </c>
      <c r="AC101" s="2">
        <v>1.05</v>
      </c>
      <c r="AD101" s="2">
        <v>1.05</v>
      </c>
      <c r="AE101" s="2">
        <v>1.05</v>
      </c>
      <c r="AF101" s="2">
        <v>1.05</v>
      </c>
      <c r="AG101" s="2">
        <v>1.05</v>
      </c>
      <c r="AH101" s="2">
        <v>1.05</v>
      </c>
      <c r="AI101" s="2">
        <v>1.05</v>
      </c>
      <c r="AJ101" s="2">
        <v>1.05</v>
      </c>
      <c r="AK101" s="2">
        <v>1.05</v>
      </c>
      <c r="AL101" s="2">
        <v>1.05</v>
      </c>
      <c r="AM101" s="2">
        <v>1.05</v>
      </c>
      <c r="AN101" s="2">
        <v>1.05</v>
      </c>
      <c r="AO101" s="33">
        <v>5802.82</v>
      </c>
      <c r="AP101" s="33">
        <v>4492.8500000000004</v>
      </c>
      <c r="AQ101" s="33">
        <v>2741.63</v>
      </c>
      <c r="AR101" s="33">
        <v>5702.02</v>
      </c>
      <c r="AS101" s="33">
        <v>2033.74</v>
      </c>
      <c r="AT101" s="33">
        <v>421.2</v>
      </c>
      <c r="AU101" s="33">
        <v>2417.88</v>
      </c>
      <c r="AV101" s="33">
        <v>9207.51</v>
      </c>
      <c r="AW101" s="33">
        <v>6805.44</v>
      </c>
      <c r="AX101" s="33">
        <v>12140.14</v>
      </c>
      <c r="AY101" s="33">
        <v>6173.09</v>
      </c>
      <c r="AZ101" s="33">
        <v>12160.26</v>
      </c>
      <c r="BA101" s="31">
        <f t="shared" si="231"/>
        <v>-165.79</v>
      </c>
      <c r="BB101" s="31">
        <f t="shared" si="232"/>
        <v>-128.37</v>
      </c>
      <c r="BC101" s="31">
        <f t="shared" si="233"/>
        <v>-78.33</v>
      </c>
      <c r="BD101" s="31">
        <f t="shared" si="234"/>
        <v>-217.22</v>
      </c>
      <c r="BE101" s="31">
        <f t="shared" si="235"/>
        <v>-77.48</v>
      </c>
      <c r="BF101" s="31">
        <f t="shared" si="236"/>
        <v>-16.05</v>
      </c>
      <c r="BG101" s="31">
        <f t="shared" si="237"/>
        <v>0</v>
      </c>
      <c r="BH101" s="31">
        <f t="shared" si="238"/>
        <v>0</v>
      </c>
      <c r="BI101" s="31">
        <f t="shared" si="239"/>
        <v>0</v>
      </c>
      <c r="BJ101" s="31">
        <f t="shared" si="240"/>
        <v>-1387.44</v>
      </c>
      <c r="BK101" s="31">
        <f t="shared" si="241"/>
        <v>-705.5</v>
      </c>
      <c r="BL101" s="31">
        <f t="shared" si="242"/>
        <v>-1389.74</v>
      </c>
      <c r="BM101" s="6">
        <v>8.3999999999999995E-3</v>
      </c>
      <c r="BN101" s="6">
        <v>8.3999999999999995E-3</v>
      </c>
      <c r="BO101" s="6">
        <v>8.3999999999999995E-3</v>
      </c>
      <c r="BP101" s="6">
        <v>8.3999999999999995E-3</v>
      </c>
      <c r="BQ101" s="6">
        <v>8.3999999999999995E-3</v>
      </c>
      <c r="BR101" s="6">
        <v>8.3999999999999995E-3</v>
      </c>
      <c r="BS101" s="6">
        <v>8.3999999999999995E-3</v>
      </c>
      <c r="BT101" s="6">
        <v>8.3999999999999995E-3</v>
      </c>
      <c r="BU101" s="6">
        <v>8.3999999999999995E-3</v>
      </c>
      <c r="BV101" s="6">
        <v>8.3999999999999995E-3</v>
      </c>
      <c r="BW101" s="6">
        <v>8.3999999999999995E-3</v>
      </c>
      <c r="BX101" s="6">
        <v>8.3999999999999995E-3</v>
      </c>
      <c r="BY101" s="31">
        <v>4642.25</v>
      </c>
      <c r="BZ101" s="31">
        <v>3594.28</v>
      </c>
      <c r="CA101" s="31">
        <v>2193.3000000000002</v>
      </c>
      <c r="CB101" s="31">
        <v>4561.62</v>
      </c>
      <c r="CC101" s="31">
        <v>1626.99</v>
      </c>
      <c r="CD101" s="31">
        <v>336.96</v>
      </c>
      <c r="CE101" s="31">
        <v>1934.3</v>
      </c>
      <c r="CF101" s="31">
        <v>7366.01</v>
      </c>
      <c r="CG101" s="31">
        <v>5444.35</v>
      </c>
      <c r="CH101" s="31">
        <v>9712.11</v>
      </c>
      <c r="CI101" s="31">
        <v>4938.47</v>
      </c>
      <c r="CJ101" s="31">
        <v>9728.2000000000007</v>
      </c>
      <c r="CK101" s="32">
        <f t="shared" si="243"/>
        <v>1326.36</v>
      </c>
      <c r="CL101" s="32">
        <f t="shared" si="244"/>
        <v>1026.94</v>
      </c>
      <c r="CM101" s="32">
        <f t="shared" si="245"/>
        <v>626.66</v>
      </c>
      <c r="CN101" s="32">
        <f t="shared" si="246"/>
        <v>1303.32</v>
      </c>
      <c r="CO101" s="32">
        <f t="shared" si="247"/>
        <v>464.86</v>
      </c>
      <c r="CP101" s="32">
        <f t="shared" si="248"/>
        <v>96.27</v>
      </c>
      <c r="CQ101" s="32">
        <f t="shared" si="249"/>
        <v>552.66</v>
      </c>
      <c r="CR101" s="32">
        <f t="shared" si="250"/>
        <v>2104.5700000000002</v>
      </c>
      <c r="CS101" s="32">
        <f t="shared" si="251"/>
        <v>1555.53</v>
      </c>
      <c r="CT101" s="32">
        <f t="shared" si="252"/>
        <v>2774.89</v>
      </c>
      <c r="CU101" s="32">
        <f t="shared" si="253"/>
        <v>1410.99</v>
      </c>
      <c r="CV101" s="32">
        <f t="shared" si="254"/>
        <v>2779.49</v>
      </c>
      <c r="CW101" s="31">
        <f t="shared" si="255"/>
        <v>331.57999999999993</v>
      </c>
      <c r="CX101" s="31">
        <f t="shared" si="256"/>
        <v>256.7399999999999</v>
      </c>
      <c r="CY101" s="31">
        <f t="shared" si="257"/>
        <v>156.65999999999991</v>
      </c>
      <c r="CZ101" s="31">
        <f t="shared" si="258"/>
        <v>380.13999999999919</v>
      </c>
      <c r="DA101" s="31">
        <f t="shared" si="259"/>
        <v>135.58999999999992</v>
      </c>
      <c r="DB101" s="31">
        <f t="shared" si="260"/>
        <v>28.079999999999973</v>
      </c>
      <c r="DC101" s="31">
        <f t="shared" si="261"/>
        <v>69.079999999999927</v>
      </c>
      <c r="DD101" s="31">
        <f t="shared" si="262"/>
        <v>263.06999999999971</v>
      </c>
      <c r="DE101" s="31">
        <f t="shared" si="263"/>
        <v>194.44000000000051</v>
      </c>
      <c r="DF101" s="31">
        <f t="shared" si="264"/>
        <v>1734.3000000000006</v>
      </c>
      <c r="DG101" s="31">
        <f t="shared" si="265"/>
        <v>881.86999999999989</v>
      </c>
      <c r="DH101" s="31">
        <f t="shared" si="266"/>
        <v>1737.1700000000003</v>
      </c>
      <c r="DI101" s="32">
        <f t="shared" si="195"/>
        <v>16.579999999999998</v>
      </c>
      <c r="DJ101" s="32">
        <f t="shared" si="196"/>
        <v>12.84</v>
      </c>
      <c r="DK101" s="32">
        <f t="shared" si="197"/>
        <v>7.83</v>
      </c>
      <c r="DL101" s="32">
        <f t="shared" si="198"/>
        <v>19.010000000000002</v>
      </c>
      <c r="DM101" s="32">
        <f t="shared" si="199"/>
        <v>6.78</v>
      </c>
      <c r="DN101" s="32">
        <f t="shared" si="200"/>
        <v>1.4</v>
      </c>
      <c r="DO101" s="32">
        <f t="shared" si="201"/>
        <v>3.45</v>
      </c>
      <c r="DP101" s="32">
        <f t="shared" si="202"/>
        <v>13.15</v>
      </c>
      <c r="DQ101" s="32">
        <f t="shared" si="203"/>
        <v>9.7200000000000006</v>
      </c>
      <c r="DR101" s="32">
        <f t="shared" si="204"/>
        <v>86.72</v>
      </c>
      <c r="DS101" s="32">
        <f t="shared" si="205"/>
        <v>44.09</v>
      </c>
      <c r="DT101" s="32">
        <f t="shared" si="206"/>
        <v>86.86</v>
      </c>
      <c r="DU101" s="31">
        <f t="shared" si="207"/>
        <v>106.83</v>
      </c>
      <c r="DV101" s="31">
        <f t="shared" si="208"/>
        <v>82.11</v>
      </c>
      <c r="DW101" s="31">
        <f t="shared" si="209"/>
        <v>49.77</v>
      </c>
      <c r="DX101" s="31">
        <f t="shared" si="210"/>
        <v>120.05</v>
      </c>
      <c r="DY101" s="31">
        <f t="shared" si="211"/>
        <v>42.6</v>
      </c>
      <c r="DZ101" s="31">
        <f t="shared" si="212"/>
        <v>8.77</v>
      </c>
      <c r="EA101" s="31">
        <f t="shared" si="213"/>
        <v>21.47</v>
      </c>
      <c r="EB101" s="31">
        <f t="shared" si="214"/>
        <v>81.319999999999993</v>
      </c>
      <c r="EC101" s="31">
        <f t="shared" si="215"/>
        <v>59.78</v>
      </c>
      <c r="ED101" s="31">
        <f t="shared" si="216"/>
        <v>530.33000000000004</v>
      </c>
      <c r="EE101" s="31">
        <f t="shared" si="217"/>
        <v>268.17</v>
      </c>
      <c r="EF101" s="31">
        <f t="shared" si="218"/>
        <v>525.4</v>
      </c>
      <c r="EG101" s="32">
        <f t="shared" si="219"/>
        <v>454.9899999999999</v>
      </c>
      <c r="EH101" s="32">
        <f t="shared" si="220"/>
        <v>351.68999999999988</v>
      </c>
      <c r="EI101" s="32">
        <f t="shared" si="221"/>
        <v>214.25999999999993</v>
      </c>
      <c r="EJ101" s="32">
        <f t="shared" si="222"/>
        <v>519.19999999999914</v>
      </c>
      <c r="EK101" s="32">
        <f t="shared" si="223"/>
        <v>184.96999999999991</v>
      </c>
      <c r="EL101" s="32">
        <f t="shared" si="224"/>
        <v>38.249999999999972</v>
      </c>
      <c r="EM101" s="32">
        <f t="shared" si="225"/>
        <v>93.999999999999929</v>
      </c>
      <c r="EN101" s="32">
        <f t="shared" si="226"/>
        <v>357.53999999999968</v>
      </c>
      <c r="EO101" s="32">
        <f t="shared" si="227"/>
        <v>263.94000000000051</v>
      </c>
      <c r="EP101" s="32">
        <f t="shared" si="228"/>
        <v>2351.3500000000008</v>
      </c>
      <c r="EQ101" s="32">
        <f t="shared" si="229"/>
        <v>1194.1299999999999</v>
      </c>
      <c r="ER101" s="32">
        <f t="shared" si="230"/>
        <v>2349.4300000000003</v>
      </c>
    </row>
    <row r="102" spans="1:148">
      <c r="A102" t="s">
        <v>449</v>
      </c>
      <c r="B102" s="1" t="s">
        <v>339</v>
      </c>
      <c r="C102" t="s">
        <v>293</v>
      </c>
      <c r="D102" t="s">
        <v>294</v>
      </c>
      <c r="E102" s="51">
        <v>204.5</v>
      </c>
      <c r="F102" s="51">
        <v>747.25</v>
      </c>
      <c r="I102" s="51">
        <v>42</v>
      </c>
      <c r="M102" s="51">
        <v>162</v>
      </c>
      <c r="P102" s="51">
        <v>268.5</v>
      </c>
      <c r="Q102" s="32">
        <v>10702.11</v>
      </c>
      <c r="R102" s="32">
        <v>39135.97</v>
      </c>
      <c r="S102" s="32"/>
      <c r="T102" s="32"/>
      <c r="U102" s="32">
        <v>1335.62</v>
      </c>
      <c r="V102" s="32"/>
      <c r="W102" s="32"/>
      <c r="X102" s="32"/>
      <c r="Y102" s="32">
        <v>5084.6400000000003</v>
      </c>
      <c r="Z102" s="32"/>
      <c r="AA102" s="32"/>
      <c r="AB102" s="32">
        <v>12159.38</v>
      </c>
      <c r="AC102" s="2">
        <v>2.2999999999999998</v>
      </c>
      <c r="AD102" s="2">
        <v>2.2999999999999998</v>
      </c>
      <c r="AG102" s="2">
        <v>2.2999999999999998</v>
      </c>
      <c r="AK102" s="2">
        <v>2.2999999999999998</v>
      </c>
      <c r="AN102" s="2">
        <v>2.2999999999999998</v>
      </c>
      <c r="AO102" s="33">
        <v>246.15</v>
      </c>
      <c r="AP102" s="33">
        <v>900.13</v>
      </c>
      <c r="AQ102" s="33"/>
      <c r="AR102" s="33"/>
      <c r="AS102" s="33">
        <v>30.72</v>
      </c>
      <c r="AT102" s="33"/>
      <c r="AU102" s="33"/>
      <c r="AV102" s="33"/>
      <c r="AW102" s="33">
        <v>116.95</v>
      </c>
      <c r="AX102" s="33"/>
      <c r="AY102" s="33"/>
      <c r="AZ102" s="33">
        <v>279.67</v>
      </c>
      <c r="BA102" s="31">
        <f t="shared" si="231"/>
        <v>-3.21</v>
      </c>
      <c r="BB102" s="31">
        <f t="shared" si="232"/>
        <v>-11.74</v>
      </c>
      <c r="BC102" s="31">
        <f t="shared" si="233"/>
        <v>0</v>
      </c>
      <c r="BD102" s="31">
        <f t="shared" si="234"/>
        <v>0</v>
      </c>
      <c r="BE102" s="31">
        <f t="shared" si="235"/>
        <v>-0.53</v>
      </c>
      <c r="BF102" s="31">
        <f t="shared" si="236"/>
        <v>0</v>
      </c>
      <c r="BG102" s="31">
        <f t="shared" si="237"/>
        <v>0</v>
      </c>
      <c r="BH102" s="31">
        <f t="shared" si="238"/>
        <v>0</v>
      </c>
      <c r="BI102" s="31">
        <f t="shared" si="239"/>
        <v>0</v>
      </c>
      <c r="BJ102" s="31">
        <f t="shared" si="240"/>
        <v>0</v>
      </c>
      <c r="BK102" s="31">
        <f t="shared" si="241"/>
        <v>0</v>
      </c>
      <c r="BL102" s="31">
        <f t="shared" si="242"/>
        <v>-14.59</v>
      </c>
      <c r="BM102" s="6">
        <v>2.24E-2</v>
      </c>
      <c r="BN102" s="6">
        <v>2.24E-2</v>
      </c>
      <c r="BO102" s="6">
        <v>2.24E-2</v>
      </c>
      <c r="BP102" s="6">
        <v>2.24E-2</v>
      </c>
      <c r="BQ102" s="6">
        <v>2.24E-2</v>
      </c>
      <c r="BR102" s="6">
        <v>2.24E-2</v>
      </c>
      <c r="BS102" s="6">
        <v>2.24E-2</v>
      </c>
      <c r="BT102" s="6">
        <v>2.24E-2</v>
      </c>
      <c r="BU102" s="6">
        <v>2.24E-2</v>
      </c>
      <c r="BV102" s="6">
        <v>2.24E-2</v>
      </c>
      <c r="BW102" s="6">
        <v>2.24E-2</v>
      </c>
      <c r="BX102" s="6">
        <v>2.24E-2</v>
      </c>
      <c r="BY102" s="31">
        <v>239.73</v>
      </c>
      <c r="BZ102" s="31">
        <v>876.65</v>
      </c>
      <c r="CA102" s="31">
        <v>0</v>
      </c>
      <c r="CB102" s="31">
        <v>0</v>
      </c>
      <c r="CC102" s="31">
        <v>29.92</v>
      </c>
      <c r="CD102" s="31">
        <v>0</v>
      </c>
      <c r="CE102" s="31">
        <v>0</v>
      </c>
      <c r="CF102" s="31">
        <v>0</v>
      </c>
      <c r="CG102" s="31">
        <v>113.9</v>
      </c>
      <c r="CH102" s="31">
        <v>0</v>
      </c>
      <c r="CI102" s="31">
        <v>0</v>
      </c>
      <c r="CJ102" s="31">
        <v>272.37</v>
      </c>
      <c r="CK102" s="32">
        <f t="shared" si="243"/>
        <v>25.69</v>
      </c>
      <c r="CL102" s="32">
        <f t="shared" si="244"/>
        <v>93.93</v>
      </c>
      <c r="CM102" s="32">
        <f t="shared" si="245"/>
        <v>0</v>
      </c>
      <c r="CN102" s="32">
        <f t="shared" si="246"/>
        <v>0</v>
      </c>
      <c r="CO102" s="32">
        <f t="shared" si="247"/>
        <v>3.21</v>
      </c>
      <c r="CP102" s="32">
        <f t="shared" si="248"/>
        <v>0</v>
      </c>
      <c r="CQ102" s="32">
        <f t="shared" si="249"/>
        <v>0</v>
      </c>
      <c r="CR102" s="32">
        <f t="shared" si="250"/>
        <v>0</v>
      </c>
      <c r="CS102" s="32">
        <f t="shared" si="251"/>
        <v>12.2</v>
      </c>
      <c r="CT102" s="32">
        <f t="shared" si="252"/>
        <v>0</v>
      </c>
      <c r="CU102" s="32">
        <f t="shared" si="253"/>
        <v>0</v>
      </c>
      <c r="CV102" s="32">
        <f t="shared" si="254"/>
        <v>29.18</v>
      </c>
      <c r="CW102" s="31">
        <f t="shared" si="255"/>
        <v>22.480000000000011</v>
      </c>
      <c r="CX102" s="31">
        <f t="shared" si="256"/>
        <v>82.189999999999927</v>
      </c>
      <c r="CY102" s="31">
        <f t="shared" si="257"/>
        <v>0</v>
      </c>
      <c r="CZ102" s="31">
        <f t="shared" si="258"/>
        <v>0</v>
      </c>
      <c r="DA102" s="31">
        <f t="shared" si="259"/>
        <v>2.9400000000000039</v>
      </c>
      <c r="DB102" s="31">
        <f t="shared" si="260"/>
        <v>0</v>
      </c>
      <c r="DC102" s="31">
        <f t="shared" si="261"/>
        <v>0</v>
      </c>
      <c r="DD102" s="31">
        <f t="shared" si="262"/>
        <v>0</v>
      </c>
      <c r="DE102" s="31">
        <f t="shared" si="263"/>
        <v>9.1500000000000057</v>
      </c>
      <c r="DF102" s="31">
        <f t="shared" si="264"/>
        <v>0</v>
      </c>
      <c r="DG102" s="31">
        <f t="shared" si="265"/>
        <v>0</v>
      </c>
      <c r="DH102" s="31">
        <f t="shared" si="266"/>
        <v>36.47</v>
      </c>
      <c r="DI102" s="32">
        <f t="shared" si="195"/>
        <v>1.1200000000000001</v>
      </c>
      <c r="DJ102" s="32">
        <f t="shared" si="196"/>
        <v>4.1100000000000003</v>
      </c>
      <c r="DK102" s="32">
        <f t="shared" si="197"/>
        <v>0</v>
      </c>
      <c r="DL102" s="32">
        <f t="shared" si="198"/>
        <v>0</v>
      </c>
      <c r="DM102" s="32">
        <f t="shared" si="199"/>
        <v>0.15</v>
      </c>
      <c r="DN102" s="32">
        <f t="shared" si="200"/>
        <v>0</v>
      </c>
      <c r="DO102" s="32">
        <f t="shared" si="201"/>
        <v>0</v>
      </c>
      <c r="DP102" s="32">
        <f t="shared" si="202"/>
        <v>0</v>
      </c>
      <c r="DQ102" s="32">
        <f t="shared" si="203"/>
        <v>0.46</v>
      </c>
      <c r="DR102" s="32">
        <f t="shared" si="204"/>
        <v>0</v>
      </c>
      <c r="DS102" s="32">
        <f t="shared" si="205"/>
        <v>0</v>
      </c>
      <c r="DT102" s="32">
        <f t="shared" si="206"/>
        <v>1.82</v>
      </c>
      <c r="DU102" s="31">
        <f t="shared" si="207"/>
        <v>7.24</v>
      </c>
      <c r="DV102" s="31">
        <f t="shared" si="208"/>
        <v>26.29</v>
      </c>
      <c r="DW102" s="31">
        <f t="shared" si="209"/>
        <v>0</v>
      </c>
      <c r="DX102" s="31">
        <f t="shared" si="210"/>
        <v>0</v>
      </c>
      <c r="DY102" s="31">
        <f t="shared" si="211"/>
        <v>0.92</v>
      </c>
      <c r="DZ102" s="31">
        <f t="shared" si="212"/>
        <v>0</v>
      </c>
      <c r="EA102" s="31">
        <f t="shared" si="213"/>
        <v>0</v>
      </c>
      <c r="EB102" s="31">
        <f t="shared" si="214"/>
        <v>0</v>
      </c>
      <c r="EC102" s="31">
        <f t="shared" si="215"/>
        <v>2.81</v>
      </c>
      <c r="ED102" s="31">
        <f t="shared" si="216"/>
        <v>0</v>
      </c>
      <c r="EE102" s="31">
        <f t="shared" si="217"/>
        <v>0</v>
      </c>
      <c r="EF102" s="31">
        <f t="shared" si="218"/>
        <v>11.03</v>
      </c>
      <c r="EG102" s="32">
        <f t="shared" si="219"/>
        <v>30.840000000000011</v>
      </c>
      <c r="EH102" s="32">
        <f t="shared" si="220"/>
        <v>112.58999999999992</v>
      </c>
      <c r="EI102" s="32">
        <f t="shared" si="221"/>
        <v>0</v>
      </c>
      <c r="EJ102" s="32">
        <f t="shared" si="222"/>
        <v>0</v>
      </c>
      <c r="EK102" s="32">
        <f t="shared" si="223"/>
        <v>4.0100000000000042</v>
      </c>
      <c r="EL102" s="32">
        <f t="shared" si="224"/>
        <v>0</v>
      </c>
      <c r="EM102" s="32">
        <f t="shared" si="225"/>
        <v>0</v>
      </c>
      <c r="EN102" s="32">
        <f t="shared" si="226"/>
        <v>0</v>
      </c>
      <c r="EO102" s="32">
        <f t="shared" si="227"/>
        <v>12.420000000000007</v>
      </c>
      <c r="EP102" s="32">
        <f t="shared" si="228"/>
        <v>0</v>
      </c>
      <c r="EQ102" s="32">
        <f t="shared" si="229"/>
        <v>0</v>
      </c>
      <c r="ER102" s="32">
        <f t="shared" si="230"/>
        <v>49.32</v>
      </c>
    </row>
    <row r="103" spans="1:148">
      <c r="A103" t="s">
        <v>449</v>
      </c>
      <c r="B103" s="1" t="s">
        <v>108</v>
      </c>
      <c r="C103" t="s">
        <v>289</v>
      </c>
      <c r="D103" t="s">
        <v>290</v>
      </c>
      <c r="E103" s="51">
        <v>162538</v>
      </c>
      <c r="F103" s="51">
        <v>132772</v>
      </c>
      <c r="G103" s="51">
        <v>128969</v>
      </c>
      <c r="H103" s="51">
        <v>57129</v>
      </c>
      <c r="I103" s="51">
        <v>111881</v>
      </c>
      <c r="J103" s="51">
        <v>100571</v>
      </c>
      <c r="K103" s="51">
        <v>94137</v>
      </c>
      <c r="L103" s="51">
        <v>29832</v>
      </c>
      <c r="M103" s="51">
        <v>14466</v>
      </c>
      <c r="N103" s="51">
        <v>26021</v>
      </c>
      <c r="O103" s="51">
        <v>62595</v>
      </c>
      <c r="P103" s="51">
        <v>59681</v>
      </c>
      <c r="Q103" s="32">
        <v>21644989.350000001</v>
      </c>
      <c r="R103" s="32">
        <v>7584364.0599999996</v>
      </c>
      <c r="S103" s="32">
        <v>6166805.5899999999</v>
      </c>
      <c r="T103" s="32">
        <v>2125325.66</v>
      </c>
      <c r="U103" s="32">
        <v>3992896.38</v>
      </c>
      <c r="V103" s="32">
        <v>3595625.16</v>
      </c>
      <c r="W103" s="32">
        <v>5219457.4000000004</v>
      </c>
      <c r="X103" s="32">
        <v>1787707.14</v>
      </c>
      <c r="Y103" s="32">
        <v>2215945.5299999998</v>
      </c>
      <c r="Z103" s="32">
        <v>1228715.8899999999</v>
      </c>
      <c r="AA103" s="32">
        <v>4661826.71</v>
      </c>
      <c r="AB103" s="32">
        <v>4602427.74</v>
      </c>
      <c r="AC103" s="2">
        <v>0.16</v>
      </c>
      <c r="AD103" s="2">
        <v>0.16</v>
      </c>
      <c r="AE103" s="2">
        <v>0.16</v>
      </c>
      <c r="AF103" s="2">
        <v>0.16</v>
      </c>
      <c r="AG103" s="2">
        <v>0.16</v>
      </c>
      <c r="AH103" s="2">
        <v>0.16</v>
      </c>
      <c r="AI103" s="2">
        <v>0.16</v>
      </c>
      <c r="AJ103" s="2">
        <v>0.16</v>
      </c>
      <c r="AK103" s="2">
        <v>0.16</v>
      </c>
      <c r="AL103" s="2">
        <v>0.16</v>
      </c>
      <c r="AM103" s="2">
        <v>0.16</v>
      </c>
      <c r="AN103" s="2">
        <v>0.16</v>
      </c>
      <c r="AO103" s="33">
        <v>34631.980000000003</v>
      </c>
      <c r="AP103" s="33">
        <v>12134.98</v>
      </c>
      <c r="AQ103" s="33">
        <v>9866.89</v>
      </c>
      <c r="AR103" s="33">
        <v>3400.52</v>
      </c>
      <c r="AS103" s="33">
        <v>6388.63</v>
      </c>
      <c r="AT103" s="33">
        <v>5753</v>
      </c>
      <c r="AU103" s="33">
        <v>8351.1299999999992</v>
      </c>
      <c r="AV103" s="33">
        <v>2860.33</v>
      </c>
      <c r="AW103" s="33">
        <v>3545.51</v>
      </c>
      <c r="AX103" s="33">
        <v>1965.95</v>
      </c>
      <c r="AY103" s="33">
        <v>7458.92</v>
      </c>
      <c r="AZ103" s="33">
        <v>7363.88</v>
      </c>
      <c r="BA103" s="31">
        <f t="shared" si="231"/>
        <v>-6493.5</v>
      </c>
      <c r="BB103" s="31">
        <f t="shared" si="232"/>
        <v>-2275.31</v>
      </c>
      <c r="BC103" s="31">
        <f t="shared" si="233"/>
        <v>-1850.04</v>
      </c>
      <c r="BD103" s="31">
        <f t="shared" si="234"/>
        <v>-850.13</v>
      </c>
      <c r="BE103" s="31">
        <f t="shared" si="235"/>
        <v>-1597.16</v>
      </c>
      <c r="BF103" s="31">
        <f t="shared" si="236"/>
        <v>-1438.25</v>
      </c>
      <c r="BG103" s="31">
        <f t="shared" si="237"/>
        <v>0</v>
      </c>
      <c r="BH103" s="31">
        <f t="shared" si="238"/>
        <v>0</v>
      </c>
      <c r="BI103" s="31">
        <f t="shared" si="239"/>
        <v>0</v>
      </c>
      <c r="BJ103" s="31">
        <f t="shared" si="240"/>
        <v>-1474.46</v>
      </c>
      <c r="BK103" s="31">
        <f t="shared" si="241"/>
        <v>-5594.19</v>
      </c>
      <c r="BL103" s="31">
        <f t="shared" si="242"/>
        <v>-5522.91</v>
      </c>
      <c r="BM103" s="6">
        <v>-1.6E-2</v>
      </c>
      <c r="BN103" s="6">
        <v>-1.6E-2</v>
      </c>
      <c r="BO103" s="6">
        <v>-1.6E-2</v>
      </c>
      <c r="BP103" s="6">
        <v>-1.6E-2</v>
      </c>
      <c r="BQ103" s="6">
        <v>-1.6E-2</v>
      </c>
      <c r="BR103" s="6">
        <v>-1.6E-2</v>
      </c>
      <c r="BS103" s="6">
        <v>-1.6E-2</v>
      </c>
      <c r="BT103" s="6">
        <v>-1.6E-2</v>
      </c>
      <c r="BU103" s="6">
        <v>-1.6E-2</v>
      </c>
      <c r="BV103" s="6">
        <v>-1.6E-2</v>
      </c>
      <c r="BW103" s="6">
        <v>-1.6E-2</v>
      </c>
      <c r="BX103" s="6">
        <v>-1.6E-2</v>
      </c>
      <c r="BY103" s="31">
        <v>-346319.83</v>
      </c>
      <c r="BZ103" s="31">
        <v>-121349.82</v>
      </c>
      <c r="CA103" s="31">
        <v>-98668.89</v>
      </c>
      <c r="CB103" s="31">
        <v>-34005.21</v>
      </c>
      <c r="CC103" s="31">
        <v>-63886.34</v>
      </c>
      <c r="CD103" s="31">
        <v>-57530</v>
      </c>
      <c r="CE103" s="31">
        <v>-83511.320000000007</v>
      </c>
      <c r="CF103" s="31">
        <v>-28603.31</v>
      </c>
      <c r="CG103" s="31">
        <v>-35455.129999999997</v>
      </c>
      <c r="CH103" s="31">
        <v>-19659.45</v>
      </c>
      <c r="CI103" s="31">
        <v>-74589.23</v>
      </c>
      <c r="CJ103" s="31">
        <v>-73638.84</v>
      </c>
      <c r="CK103" s="32">
        <f t="shared" si="243"/>
        <v>51947.97</v>
      </c>
      <c r="CL103" s="32">
        <f t="shared" si="244"/>
        <v>18202.47</v>
      </c>
      <c r="CM103" s="32">
        <f t="shared" si="245"/>
        <v>14800.33</v>
      </c>
      <c r="CN103" s="32">
        <f t="shared" si="246"/>
        <v>5100.78</v>
      </c>
      <c r="CO103" s="32">
        <f t="shared" si="247"/>
        <v>9582.9500000000007</v>
      </c>
      <c r="CP103" s="32">
        <f t="shared" si="248"/>
        <v>8629.5</v>
      </c>
      <c r="CQ103" s="32">
        <f t="shared" si="249"/>
        <v>12526.7</v>
      </c>
      <c r="CR103" s="32">
        <f t="shared" si="250"/>
        <v>4290.5</v>
      </c>
      <c r="CS103" s="32">
        <f t="shared" si="251"/>
        <v>5318.27</v>
      </c>
      <c r="CT103" s="32">
        <f t="shared" si="252"/>
        <v>2948.92</v>
      </c>
      <c r="CU103" s="32">
        <f t="shared" si="253"/>
        <v>11188.38</v>
      </c>
      <c r="CV103" s="32">
        <f t="shared" si="254"/>
        <v>11045.83</v>
      </c>
      <c r="CW103" s="31">
        <f t="shared" si="255"/>
        <v>-322510.33999999997</v>
      </c>
      <c r="CX103" s="31">
        <f t="shared" si="256"/>
        <v>-113007.02</v>
      </c>
      <c r="CY103" s="31">
        <f t="shared" si="257"/>
        <v>-91885.41</v>
      </c>
      <c r="CZ103" s="31">
        <f t="shared" si="258"/>
        <v>-31454.82</v>
      </c>
      <c r="DA103" s="31">
        <f t="shared" si="259"/>
        <v>-59094.859999999993</v>
      </c>
      <c r="DB103" s="31">
        <f t="shared" si="260"/>
        <v>-53215.25</v>
      </c>
      <c r="DC103" s="31">
        <f t="shared" si="261"/>
        <v>-79335.750000000015</v>
      </c>
      <c r="DD103" s="31">
        <f t="shared" si="262"/>
        <v>-27173.14</v>
      </c>
      <c r="DE103" s="31">
        <f t="shared" si="263"/>
        <v>-33682.369999999995</v>
      </c>
      <c r="DF103" s="31">
        <f t="shared" si="264"/>
        <v>-17202.02</v>
      </c>
      <c r="DG103" s="31">
        <f t="shared" si="265"/>
        <v>-65265.58</v>
      </c>
      <c r="DH103" s="31">
        <f t="shared" si="266"/>
        <v>-64433.979999999996</v>
      </c>
      <c r="DI103" s="32">
        <f t="shared" si="195"/>
        <v>-16125.52</v>
      </c>
      <c r="DJ103" s="32">
        <f t="shared" si="196"/>
        <v>-5650.35</v>
      </c>
      <c r="DK103" s="32">
        <f t="shared" si="197"/>
        <v>-4594.2700000000004</v>
      </c>
      <c r="DL103" s="32">
        <f t="shared" si="198"/>
        <v>-1572.74</v>
      </c>
      <c r="DM103" s="32">
        <f t="shared" si="199"/>
        <v>-2954.74</v>
      </c>
      <c r="DN103" s="32">
        <f t="shared" si="200"/>
        <v>-2660.76</v>
      </c>
      <c r="DO103" s="32">
        <f t="shared" si="201"/>
        <v>-3966.79</v>
      </c>
      <c r="DP103" s="32">
        <f t="shared" si="202"/>
        <v>-1358.66</v>
      </c>
      <c r="DQ103" s="32">
        <f t="shared" si="203"/>
        <v>-1684.12</v>
      </c>
      <c r="DR103" s="32">
        <f t="shared" si="204"/>
        <v>-860.1</v>
      </c>
      <c r="DS103" s="32">
        <f t="shared" si="205"/>
        <v>-3263.28</v>
      </c>
      <c r="DT103" s="32">
        <f t="shared" si="206"/>
        <v>-3221.7</v>
      </c>
      <c r="DU103" s="31">
        <f t="shared" si="207"/>
        <v>-103903.22</v>
      </c>
      <c r="DV103" s="31">
        <f t="shared" si="208"/>
        <v>-36143.550000000003</v>
      </c>
      <c r="DW103" s="31">
        <f t="shared" si="209"/>
        <v>-29194.29</v>
      </c>
      <c r="DX103" s="31">
        <f t="shared" si="210"/>
        <v>-9933.8700000000008</v>
      </c>
      <c r="DY103" s="31">
        <f t="shared" si="211"/>
        <v>-18565.84</v>
      </c>
      <c r="DZ103" s="31">
        <f t="shared" si="212"/>
        <v>-16628.25</v>
      </c>
      <c r="EA103" s="31">
        <f t="shared" si="213"/>
        <v>-24659.75</v>
      </c>
      <c r="EB103" s="31">
        <f t="shared" si="214"/>
        <v>-8400.01</v>
      </c>
      <c r="EC103" s="31">
        <f t="shared" si="215"/>
        <v>-10354.99</v>
      </c>
      <c r="ED103" s="31">
        <f t="shared" si="216"/>
        <v>-5260.15</v>
      </c>
      <c r="EE103" s="31">
        <f t="shared" si="217"/>
        <v>-19846.48</v>
      </c>
      <c r="EF103" s="31">
        <f t="shared" si="218"/>
        <v>-19487.68</v>
      </c>
      <c r="EG103" s="32">
        <f t="shared" si="219"/>
        <v>-442539.07999999996</v>
      </c>
      <c r="EH103" s="32">
        <f t="shared" si="220"/>
        <v>-154800.92000000001</v>
      </c>
      <c r="EI103" s="32">
        <f t="shared" si="221"/>
        <v>-125673.97</v>
      </c>
      <c r="EJ103" s="32">
        <f t="shared" si="222"/>
        <v>-42961.43</v>
      </c>
      <c r="EK103" s="32">
        <f t="shared" si="223"/>
        <v>-80615.439999999988</v>
      </c>
      <c r="EL103" s="32">
        <f t="shared" si="224"/>
        <v>-72504.260000000009</v>
      </c>
      <c r="EM103" s="32">
        <f t="shared" si="225"/>
        <v>-107962.29000000001</v>
      </c>
      <c r="EN103" s="32">
        <f t="shared" si="226"/>
        <v>-36931.81</v>
      </c>
      <c r="EO103" s="32">
        <f t="shared" si="227"/>
        <v>-45721.479999999996</v>
      </c>
      <c r="EP103" s="32">
        <f t="shared" si="228"/>
        <v>-23322.269999999997</v>
      </c>
      <c r="EQ103" s="32">
        <f t="shared" si="229"/>
        <v>-88375.34</v>
      </c>
      <c r="ER103" s="32">
        <f t="shared" si="230"/>
        <v>-87143.359999999986</v>
      </c>
    </row>
    <row r="104" spans="1:148">
      <c r="A104" t="s">
        <v>449</v>
      </c>
      <c r="B104" s="1" t="s">
        <v>394</v>
      </c>
      <c r="C104" t="s">
        <v>295</v>
      </c>
      <c r="D104" t="s">
        <v>296</v>
      </c>
      <c r="E104" s="51">
        <v>10730</v>
      </c>
      <c r="F104" s="51">
        <v>885</v>
      </c>
      <c r="G104" s="51">
        <v>877</v>
      </c>
      <c r="H104" s="51">
        <v>4200</v>
      </c>
      <c r="I104" s="51">
        <v>1232</v>
      </c>
      <c r="J104" s="51">
        <v>297</v>
      </c>
      <c r="K104" s="51">
        <v>505</v>
      </c>
      <c r="L104" s="51">
        <v>24626</v>
      </c>
      <c r="M104" s="51">
        <v>23366</v>
      </c>
      <c r="N104" s="51">
        <v>21350</v>
      </c>
      <c r="O104" s="51">
        <v>38235</v>
      </c>
      <c r="P104" s="51">
        <v>44007</v>
      </c>
      <c r="Q104" s="32">
        <v>1528046.78</v>
      </c>
      <c r="R104" s="32">
        <v>43775.92</v>
      </c>
      <c r="S104" s="32">
        <v>42078.18</v>
      </c>
      <c r="T104" s="32">
        <v>109958.71</v>
      </c>
      <c r="U104" s="32">
        <v>42104.27</v>
      </c>
      <c r="V104" s="32">
        <v>15302.99</v>
      </c>
      <c r="W104" s="32">
        <v>30478.03</v>
      </c>
      <c r="X104" s="32">
        <v>931640.28</v>
      </c>
      <c r="Y104" s="32">
        <v>1966054.94</v>
      </c>
      <c r="Z104" s="32">
        <v>792096.17</v>
      </c>
      <c r="AA104" s="32">
        <v>1979407.35</v>
      </c>
      <c r="AB104" s="32">
        <v>2301767.1</v>
      </c>
      <c r="AC104" s="2">
        <v>3.85</v>
      </c>
      <c r="AD104" s="2">
        <v>3.85</v>
      </c>
      <c r="AE104" s="2">
        <v>3.85</v>
      </c>
      <c r="AF104" s="2">
        <v>3.85</v>
      </c>
      <c r="AG104" s="2">
        <v>3.85</v>
      </c>
      <c r="AH104" s="2">
        <v>3.85</v>
      </c>
      <c r="AI104" s="2">
        <v>3.85</v>
      </c>
      <c r="AJ104" s="2">
        <v>3.85</v>
      </c>
      <c r="AK104" s="2">
        <v>3.85</v>
      </c>
      <c r="AL104" s="2">
        <v>3.85</v>
      </c>
      <c r="AM104" s="2">
        <v>3.85</v>
      </c>
      <c r="AN104" s="2">
        <v>3.85</v>
      </c>
      <c r="AO104" s="33">
        <v>58829.8</v>
      </c>
      <c r="AP104" s="33">
        <v>1685.37</v>
      </c>
      <c r="AQ104" s="33">
        <v>1620.01</v>
      </c>
      <c r="AR104" s="33">
        <v>4233.41</v>
      </c>
      <c r="AS104" s="33">
        <v>1621.01</v>
      </c>
      <c r="AT104" s="33">
        <v>589.16999999999996</v>
      </c>
      <c r="AU104" s="33">
        <v>1173.4000000000001</v>
      </c>
      <c r="AV104" s="33">
        <v>35868.15</v>
      </c>
      <c r="AW104" s="33">
        <v>75693.119999999995</v>
      </c>
      <c r="AX104" s="33">
        <v>30495.7</v>
      </c>
      <c r="AY104" s="33">
        <v>76207.179999999993</v>
      </c>
      <c r="AZ104" s="33">
        <v>88618.03</v>
      </c>
      <c r="BA104" s="31">
        <f t="shared" si="231"/>
        <v>-458.41</v>
      </c>
      <c r="BB104" s="31">
        <f t="shared" si="232"/>
        <v>-13.13</v>
      </c>
      <c r="BC104" s="31">
        <f t="shared" si="233"/>
        <v>-12.62</v>
      </c>
      <c r="BD104" s="31">
        <f t="shared" si="234"/>
        <v>-43.98</v>
      </c>
      <c r="BE104" s="31">
        <f t="shared" si="235"/>
        <v>-16.84</v>
      </c>
      <c r="BF104" s="31">
        <f t="shared" si="236"/>
        <v>-6.12</v>
      </c>
      <c r="BG104" s="31">
        <f t="shared" si="237"/>
        <v>0</v>
      </c>
      <c r="BH104" s="31">
        <f t="shared" si="238"/>
        <v>0</v>
      </c>
      <c r="BI104" s="31">
        <f t="shared" si="239"/>
        <v>0</v>
      </c>
      <c r="BJ104" s="31">
        <f t="shared" si="240"/>
        <v>-950.52</v>
      </c>
      <c r="BK104" s="31">
        <f t="shared" si="241"/>
        <v>-2375.29</v>
      </c>
      <c r="BL104" s="31">
        <f t="shared" si="242"/>
        <v>-2762.12</v>
      </c>
      <c r="BM104" s="6">
        <v>1.44E-2</v>
      </c>
      <c r="BN104" s="6">
        <v>1.44E-2</v>
      </c>
      <c r="BO104" s="6">
        <v>1.44E-2</v>
      </c>
      <c r="BP104" s="6">
        <v>1.44E-2</v>
      </c>
      <c r="BQ104" s="6">
        <v>1.44E-2</v>
      </c>
      <c r="BR104" s="6">
        <v>1.44E-2</v>
      </c>
      <c r="BS104" s="6">
        <v>1.44E-2</v>
      </c>
      <c r="BT104" s="6">
        <v>1.44E-2</v>
      </c>
      <c r="BU104" s="6">
        <v>1.44E-2</v>
      </c>
      <c r="BV104" s="6">
        <v>1.44E-2</v>
      </c>
      <c r="BW104" s="6">
        <v>1.44E-2</v>
      </c>
      <c r="BX104" s="6">
        <v>1.44E-2</v>
      </c>
      <c r="BY104" s="31">
        <v>22003.87</v>
      </c>
      <c r="BZ104" s="31">
        <v>630.37</v>
      </c>
      <c r="CA104" s="31">
        <v>605.92999999999995</v>
      </c>
      <c r="CB104" s="31">
        <v>1583.41</v>
      </c>
      <c r="CC104" s="31">
        <v>606.29999999999995</v>
      </c>
      <c r="CD104" s="31">
        <v>220.36</v>
      </c>
      <c r="CE104" s="31">
        <v>438.88</v>
      </c>
      <c r="CF104" s="31">
        <v>13415.62</v>
      </c>
      <c r="CG104" s="31">
        <v>28311.19</v>
      </c>
      <c r="CH104" s="31">
        <v>11406.18</v>
      </c>
      <c r="CI104" s="31">
        <v>28503.47</v>
      </c>
      <c r="CJ104" s="31">
        <v>33145.449999999997</v>
      </c>
      <c r="CK104" s="32">
        <f t="shared" ref="CK104:CK135" si="267">ROUND(Q104*$CV$3,2)</f>
        <v>3667.31</v>
      </c>
      <c r="CL104" s="32">
        <f t="shared" ref="CL104:CL135" si="268">ROUND(R104*$CV$3,2)</f>
        <v>105.06</v>
      </c>
      <c r="CM104" s="32">
        <f t="shared" ref="CM104:CM135" si="269">ROUND(S104*$CV$3,2)</f>
        <v>100.99</v>
      </c>
      <c r="CN104" s="32">
        <f t="shared" ref="CN104:CN135" si="270">ROUND(T104*$CV$3,2)</f>
        <v>263.89999999999998</v>
      </c>
      <c r="CO104" s="32">
        <f t="shared" ref="CO104:CO135" si="271">ROUND(U104*$CV$3,2)</f>
        <v>101.05</v>
      </c>
      <c r="CP104" s="32">
        <f t="shared" ref="CP104:CP135" si="272">ROUND(V104*$CV$3,2)</f>
        <v>36.729999999999997</v>
      </c>
      <c r="CQ104" s="32">
        <f t="shared" ref="CQ104:CQ135" si="273">ROUND(W104*$CV$3,2)</f>
        <v>73.150000000000006</v>
      </c>
      <c r="CR104" s="32">
        <f t="shared" ref="CR104:CR135" si="274">ROUND(X104*$CV$3,2)</f>
        <v>2235.94</v>
      </c>
      <c r="CS104" s="32">
        <f t="shared" ref="CS104:CS135" si="275">ROUND(Y104*$CV$3,2)</f>
        <v>4718.53</v>
      </c>
      <c r="CT104" s="32">
        <f t="shared" ref="CT104:CT135" si="276">ROUND(Z104*$CV$3,2)</f>
        <v>1901.03</v>
      </c>
      <c r="CU104" s="32">
        <f t="shared" ref="CU104:CU135" si="277">ROUND(AA104*$CV$3,2)</f>
        <v>4750.58</v>
      </c>
      <c r="CV104" s="32">
        <f t="shared" ref="CV104:CV135" si="278">ROUND(AB104*$CV$3,2)</f>
        <v>5524.24</v>
      </c>
      <c r="CW104" s="31">
        <f t="shared" si="255"/>
        <v>-32700.210000000003</v>
      </c>
      <c r="CX104" s="31">
        <f t="shared" si="256"/>
        <v>-936.80999999999983</v>
      </c>
      <c r="CY104" s="31">
        <f t="shared" si="257"/>
        <v>-900.47</v>
      </c>
      <c r="CZ104" s="31">
        <f t="shared" si="258"/>
        <v>-2342.12</v>
      </c>
      <c r="DA104" s="31">
        <f t="shared" si="259"/>
        <v>-896.82</v>
      </c>
      <c r="DB104" s="31">
        <f t="shared" si="260"/>
        <v>-325.95999999999992</v>
      </c>
      <c r="DC104" s="31">
        <f t="shared" si="261"/>
        <v>-661.37000000000012</v>
      </c>
      <c r="DD104" s="31">
        <f t="shared" si="262"/>
        <v>-20216.59</v>
      </c>
      <c r="DE104" s="31">
        <f t="shared" si="263"/>
        <v>-42663.399999999994</v>
      </c>
      <c r="DF104" s="31">
        <f t="shared" si="264"/>
        <v>-16237.969999999998</v>
      </c>
      <c r="DG104" s="31">
        <f t="shared" si="265"/>
        <v>-40577.839999999989</v>
      </c>
      <c r="DH104" s="31">
        <f t="shared" si="266"/>
        <v>-47186.22</v>
      </c>
      <c r="DI104" s="32">
        <f t="shared" si="195"/>
        <v>-1635.01</v>
      </c>
      <c r="DJ104" s="32">
        <f t="shared" si="196"/>
        <v>-46.84</v>
      </c>
      <c r="DK104" s="32">
        <f t="shared" si="197"/>
        <v>-45.02</v>
      </c>
      <c r="DL104" s="32">
        <f t="shared" si="198"/>
        <v>-117.11</v>
      </c>
      <c r="DM104" s="32">
        <f t="shared" si="199"/>
        <v>-44.84</v>
      </c>
      <c r="DN104" s="32">
        <f t="shared" si="200"/>
        <v>-16.3</v>
      </c>
      <c r="DO104" s="32">
        <f t="shared" si="201"/>
        <v>-33.07</v>
      </c>
      <c r="DP104" s="32">
        <f t="shared" si="202"/>
        <v>-1010.83</v>
      </c>
      <c r="DQ104" s="32">
        <f t="shared" si="203"/>
        <v>-2133.17</v>
      </c>
      <c r="DR104" s="32">
        <f t="shared" si="204"/>
        <v>-811.9</v>
      </c>
      <c r="DS104" s="32">
        <f t="shared" si="205"/>
        <v>-2028.89</v>
      </c>
      <c r="DT104" s="32">
        <f t="shared" si="206"/>
        <v>-2359.31</v>
      </c>
      <c r="DU104" s="31">
        <f t="shared" si="207"/>
        <v>-10535.03</v>
      </c>
      <c r="DV104" s="31">
        <f t="shared" si="208"/>
        <v>-299.62</v>
      </c>
      <c r="DW104" s="31">
        <f t="shared" si="209"/>
        <v>-286.10000000000002</v>
      </c>
      <c r="DX104" s="31">
        <f t="shared" si="210"/>
        <v>-739.67</v>
      </c>
      <c r="DY104" s="31">
        <f t="shared" si="211"/>
        <v>-281.75</v>
      </c>
      <c r="DZ104" s="31">
        <f t="shared" si="212"/>
        <v>-101.85</v>
      </c>
      <c r="EA104" s="31">
        <f t="shared" si="213"/>
        <v>-205.57</v>
      </c>
      <c r="EB104" s="31">
        <f t="shared" si="214"/>
        <v>-6249.54</v>
      </c>
      <c r="EC104" s="31">
        <f t="shared" si="215"/>
        <v>-13116.03</v>
      </c>
      <c r="ED104" s="31">
        <f t="shared" si="216"/>
        <v>-4965.3500000000004</v>
      </c>
      <c r="EE104" s="31">
        <f t="shared" si="217"/>
        <v>-12339.23</v>
      </c>
      <c r="EF104" s="31">
        <f t="shared" si="218"/>
        <v>-14271.2</v>
      </c>
      <c r="EG104" s="32">
        <f t="shared" si="219"/>
        <v>-44870.25</v>
      </c>
      <c r="EH104" s="32">
        <f t="shared" si="220"/>
        <v>-1283.27</v>
      </c>
      <c r="EI104" s="32">
        <f t="shared" si="221"/>
        <v>-1231.5900000000001</v>
      </c>
      <c r="EJ104" s="32">
        <f t="shared" si="222"/>
        <v>-3198.9</v>
      </c>
      <c r="EK104" s="32">
        <f t="shared" si="223"/>
        <v>-1223.4100000000001</v>
      </c>
      <c r="EL104" s="32">
        <f t="shared" si="224"/>
        <v>-444.1099999999999</v>
      </c>
      <c r="EM104" s="32">
        <f t="shared" si="225"/>
        <v>-900.01000000000022</v>
      </c>
      <c r="EN104" s="32">
        <f t="shared" si="226"/>
        <v>-27476.960000000003</v>
      </c>
      <c r="EO104" s="32">
        <f t="shared" si="227"/>
        <v>-57912.599999999991</v>
      </c>
      <c r="EP104" s="32">
        <f t="shared" si="228"/>
        <v>-22015.22</v>
      </c>
      <c r="EQ104" s="32">
        <f t="shared" si="229"/>
        <v>-54945.959999999992</v>
      </c>
      <c r="ER104" s="32">
        <f t="shared" si="230"/>
        <v>-63816.729999999996</v>
      </c>
    </row>
    <row r="105" spans="1:148">
      <c r="A105" t="s">
        <v>463</v>
      </c>
      <c r="B105" s="1" t="s">
        <v>271</v>
      </c>
      <c r="C105" t="s">
        <v>271</v>
      </c>
      <c r="D105" t="s">
        <v>481</v>
      </c>
      <c r="E105" s="51">
        <v>0</v>
      </c>
      <c r="F105" s="51">
        <v>0</v>
      </c>
      <c r="G105" s="51">
        <v>0</v>
      </c>
      <c r="H105" s="51">
        <v>0</v>
      </c>
      <c r="I105" s="51">
        <v>0</v>
      </c>
      <c r="J105" s="51">
        <v>0</v>
      </c>
      <c r="K105" s="51">
        <v>0</v>
      </c>
      <c r="L105" s="51">
        <v>0</v>
      </c>
      <c r="M105" s="51">
        <v>0</v>
      </c>
      <c r="N105" s="51">
        <v>0</v>
      </c>
      <c r="O105" s="51">
        <v>0</v>
      </c>
      <c r="P105" s="51">
        <v>0</v>
      </c>
      <c r="Q105" s="32">
        <v>0</v>
      </c>
      <c r="R105" s="32">
        <v>0</v>
      </c>
      <c r="S105" s="32">
        <v>0</v>
      </c>
      <c r="T105" s="32">
        <v>0</v>
      </c>
      <c r="U105" s="32">
        <v>0</v>
      </c>
      <c r="V105" s="32">
        <v>0</v>
      </c>
      <c r="W105" s="32">
        <v>0</v>
      </c>
      <c r="X105" s="32">
        <v>0</v>
      </c>
      <c r="Y105" s="32">
        <v>0</v>
      </c>
      <c r="Z105" s="32">
        <v>0</v>
      </c>
      <c r="AA105" s="32">
        <v>0</v>
      </c>
      <c r="AB105" s="32">
        <v>0</v>
      </c>
      <c r="AC105" s="2">
        <v>2.79</v>
      </c>
      <c r="AD105" s="2">
        <v>2.79</v>
      </c>
      <c r="AE105" s="2">
        <v>2.79</v>
      </c>
      <c r="AF105" s="2">
        <v>2.79</v>
      </c>
      <c r="AG105" s="2">
        <v>2.79</v>
      </c>
      <c r="AH105" s="2">
        <v>2.79</v>
      </c>
      <c r="AI105" s="2">
        <v>2.79</v>
      </c>
      <c r="AJ105" s="2">
        <v>2.79</v>
      </c>
      <c r="AK105" s="2">
        <v>2.79</v>
      </c>
      <c r="AL105" s="2">
        <v>2.52</v>
      </c>
      <c r="AM105" s="2">
        <v>2.52</v>
      </c>
      <c r="AN105" s="2">
        <v>2.52</v>
      </c>
      <c r="AO105" s="33">
        <v>0</v>
      </c>
      <c r="AP105" s="33">
        <v>0</v>
      </c>
      <c r="AQ105" s="33">
        <v>0</v>
      </c>
      <c r="AR105" s="33">
        <v>0</v>
      </c>
      <c r="AS105" s="33">
        <v>0</v>
      </c>
      <c r="AT105" s="33">
        <v>0</v>
      </c>
      <c r="AU105" s="33">
        <v>0</v>
      </c>
      <c r="AV105" s="33">
        <v>0</v>
      </c>
      <c r="AW105" s="33">
        <v>0</v>
      </c>
      <c r="AX105" s="33">
        <v>0</v>
      </c>
      <c r="AY105" s="33">
        <v>0</v>
      </c>
      <c r="AZ105" s="33">
        <v>0</v>
      </c>
      <c r="BA105" s="31">
        <f t="shared" si="231"/>
        <v>0</v>
      </c>
      <c r="BB105" s="31">
        <f t="shared" si="232"/>
        <v>0</v>
      </c>
      <c r="BC105" s="31">
        <f t="shared" si="233"/>
        <v>0</v>
      </c>
      <c r="BD105" s="31">
        <f t="shared" si="234"/>
        <v>0</v>
      </c>
      <c r="BE105" s="31">
        <f t="shared" si="235"/>
        <v>0</v>
      </c>
      <c r="BF105" s="31">
        <f t="shared" si="236"/>
        <v>0</v>
      </c>
      <c r="BG105" s="31">
        <f t="shared" si="237"/>
        <v>0</v>
      </c>
      <c r="BH105" s="31">
        <f t="shared" si="238"/>
        <v>0</v>
      </c>
      <c r="BI105" s="31">
        <f t="shared" si="239"/>
        <v>0</v>
      </c>
      <c r="BJ105" s="31">
        <f t="shared" si="240"/>
        <v>0</v>
      </c>
      <c r="BK105" s="31">
        <f t="shared" si="241"/>
        <v>0</v>
      </c>
      <c r="BL105" s="31">
        <f t="shared" si="242"/>
        <v>0</v>
      </c>
      <c r="BM105" s="6">
        <v>4.7699999999999999E-2</v>
      </c>
      <c r="BN105" s="6">
        <v>4.7699999999999999E-2</v>
      </c>
      <c r="BO105" s="6">
        <v>4.7699999999999999E-2</v>
      </c>
      <c r="BP105" s="6">
        <v>4.7699999999999999E-2</v>
      </c>
      <c r="BQ105" s="6">
        <v>4.7699999999999999E-2</v>
      </c>
      <c r="BR105" s="6">
        <v>4.7699999999999999E-2</v>
      </c>
      <c r="BS105" s="6">
        <v>4.7699999999999999E-2</v>
      </c>
      <c r="BT105" s="6">
        <v>4.7699999999999999E-2</v>
      </c>
      <c r="BU105" s="6">
        <v>4.7699999999999999E-2</v>
      </c>
      <c r="BV105" s="6">
        <v>4.7699999999999999E-2</v>
      </c>
      <c r="BW105" s="6">
        <v>4.7699999999999999E-2</v>
      </c>
      <c r="BX105" s="6">
        <v>4.7699999999999999E-2</v>
      </c>
      <c r="BY105" s="31">
        <v>0</v>
      </c>
      <c r="BZ105" s="31">
        <v>0</v>
      </c>
      <c r="CA105" s="31">
        <v>0</v>
      </c>
      <c r="CB105" s="31">
        <v>0</v>
      </c>
      <c r="CC105" s="31">
        <v>0</v>
      </c>
      <c r="CD105" s="31">
        <v>0</v>
      </c>
      <c r="CE105" s="31">
        <v>0</v>
      </c>
      <c r="CF105" s="31">
        <v>0</v>
      </c>
      <c r="CG105" s="31">
        <v>0</v>
      </c>
      <c r="CH105" s="31">
        <v>0</v>
      </c>
      <c r="CI105" s="31">
        <v>0</v>
      </c>
      <c r="CJ105" s="31">
        <v>0</v>
      </c>
      <c r="CK105" s="32">
        <f t="shared" si="267"/>
        <v>0</v>
      </c>
      <c r="CL105" s="32">
        <f t="shared" si="268"/>
        <v>0</v>
      </c>
      <c r="CM105" s="32">
        <f t="shared" si="269"/>
        <v>0</v>
      </c>
      <c r="CN105" s="32">
        <f t="shared" si="270"/>
        <v>0</v>
      </c>
      <c r="CO105" s="32">
        <f t="shared" si="271"/>
        <v>0</v>
      </c>
      <c r="CP105" s="32">
        <f t="shared" si="272"/>
        <v>0</v>
      </c>
      <c r="CQ105" s="32">
        <f t="shared" si="273"/>
        <v>0</v>
      </c>
      <c r="CR105" s="32">
        <f t="shared" si="274"/>
        <v>0</v>
      </c>
      <c r="CS105" s="32">
        <f t="shared" si="275"/>
        <v>0</v>
      </c>
      <c r="CT105" s="32">
        <f t="shared" si="276"/>
        <v>0</v>
      </c>
      <c r="CU105" s="32">
        <f t="shared" si="277"/>
        <v>0</v>
      </c>
      <c r="CV105" s="32">
        <f t="shared" si="278"/>
        <v>0</v>
      </c>
      <c r="CW105" s="31">
        <f t="shared" si="255"/>
        <v>0</v>
      </c>
      <c r="CX105" s="31">
        <f t="shared" si="256"/>
        <v>0</v>
      </c>
      <c r="CY105" s="31">
        <f t="shared" si="257"/>
        <v>0</v>
      </c>
      <c r="CZ105" s="31">
        <f t="shared" si="258"/>
        <v>0</v>
      </c>
      <c r="DA105" s="31">
        <f t="shared" si="259"/>
        <v>0</v>
      </c>
      <c r="DB105" s="31">
        <f t="shared" si="260"/>
        <v>0</v>
      </c>
      <c r="DC105" s="31">
        <f t="shared" si="261"/>
        <v>0</v>
      </c>
      <c r="DD105" s="31">
        <f t="shared" si="262"/>
        <v>0</v>
      </c>
      <c r="DE105" s="31">
        <f t="shared" si="263"/>
        <v>0</v>
      </c>
      <c r="DF105" s="31">
        <f t="shared" si="264"/>
        <v>0</v>
      </c>
      <c r="DG105" s="31">
        <f t="shared" si="265"/>
        <v>0</v>
      </c>
      <c r="DH105" s="31">
        <f t="shared" si="266"/>
        <v>0</v>
      </c>
      <c r="DI105" s="32">
        <f t="shared" si="195"/>
        <v>0</v>
      </c>
      <c r="DJ105" s="32">
        <f t="shared" si="196"/>
        <v>0</v>
      </c>
      <c r="DK105" s="32">
        <f t="shared" si="197"/>
        <v>0</v>
      </c>
      <c r="DL105" s="32">
        <f t="shared" si="198"/>
        <v>0</v>
      </c>
      <c r="DM105" s="32">
        <f t="shared" si="199"/>
        <v>0</v>
      </c>
      <c r="DN105" s="32">
        <f t="shared" si="200"/>
        <v>0</v>
      </c>
      <c r="DO105" s="32">
        <f t="shared" si="201"/>
        <v>0</v>
      </c>
      <c r="DP105" s="32">
        <f t="shared" si="202"/>
        <v>0</v>
      </c>
      <c r="DQ105" s="32">
        <f t="shared" si="203"/>
        <v>0</v>
      </c>
      <c r="DR105" s="32">
        <f t="shared" si="204"/>
        <v>0</v>
      </c>
      <c r="DS105" s="32">
        <f t="shared" si="205"/>
        <v>0</v>
      </c>
      <c r="DT105" s="32">
        <f t="shared" si="206"/>
        <v>0</v>
      </c>
      <c r="DU105" s="31">
        <f t="shared" si="207"/>
        <v>0</v>
      </c>
      <c r="DV105" s="31">
        <f t="shared" si="208"/>
        <v>0</v>
      </c>
      <c r="DW105" s="31">
        <f t="shared" si="209"/>
        <v>0</v>
      </c>
      <c r="DX105" s="31">
        <f t="shared" si="210"/>
        <v>0</v>
      </c>
      <c r="DY105" s="31">
        <f t="shared" si="211"/>
        <v>0</v>
      </c>
      <c r="DZ105" s="31">
        <f t="shared" si="212"/>
        <v>0</v>
      </c>
      <c r="EA105" s="31">
        <f t="shared" si="213"/>
        <v>0</v>
      </c>
      <c r="EB105" s="31">
        <f t="shared" si="214"/>
        <v>0</v>
      </c>
      <c r="EC105" s="31">
        <f t="shared" si="215"/>
        <v>0</v>
      </c>
      <c r="ED105" s="31">
        <f t="shared" si="216"/>
        <v>0</v>
      </c>
      <c r="EE105" s="31">
        <f t="shared" si="217"/>
        <v>0</v>
      </c>
      <c r="EF105" s="31">
        <f t="shared" si="218"/>
        <v>0</v>
      </c>
      <c r="EG105" s="32">
        <f t="shared" si="219"/>
        <v>0</v>
      </c>
      <c r="EH105" s="32">
        <f t="shared" si="220"/>
        <v>0</v>
      </c>
      <c r="EI105" s="32">
        <f t="shared" si="221"/>
        <v>0</v>
      </c>
      <c r="EJ105" s="32">
        <f t="shared" si="222"/>
        <v>0</v>
      </c>
      <c r="EK105" s="32">
        <f t="shared" si="223"/>
        <v>0</v>
      </c>
      <c r="EL105" s="32">
        <f t="shared" si="224"/>
        <v>0</v>
      </c>
      <c r="EM105" s="32">
        <f t="shared" si="225"/>
        <v>0</v>
      </c>
      <c r="EN105" s="32">
        <f t="shared" si="226"/>
        <v>0</v>
      </c>
      <c r="EO105" s="32">
        <f t="shared" si="227"/>
        <v>0</v>
      </c>
      <c r="EP105" s="32">
        <f t="shared" si="228"/>
        <v>0</v>
      </c>
      <c r="EQ105" s="32">
        <f t="shared" si="229"/>
        <v>0</v>
      </c>
      <c r="ER105" s="32">
        <f t="shared" si="230"/>
        <v>0</v>
      </c>
    </row>
    <row r="106" spans="1:148">
      <c r="A106" t="s">
        <v>463</v>
      </c>
      <c r="B106" s="1" t="s">
        <v>273</v>
      </c>
      <c r="C106" t="s">
        <v>273</v>
      </c>
      <c r="D106" t="s">
        <v>482</v>
      </c>
      <c r="E106" s="51">
        <v>7904.9507999999996</v>
      </c>
      <c r="F106" s="51">
        <v>0</v>
      </c>
      <c r="G106" s="51">
        <v>0</v>
      </c>
      <c r="H106" s="51">
        <v>620.19839999999999</v>
      </c>
      <c r="I106" s="51">
        <v>6097.2503999999999</v>
      </c>
      <c r="J106" s="51">
        <v>4855.7327999999998</v>
      </c>
      <c r="K106" s="51">
        <v>2386.8888000000002</v>
      </c>
      <c r="L106" s="51">
        <v>835.20960000000002</v>
      </c>
      <c r="M106" s="51">
        <v>2349.4164000000001</v>
      </c>
      <c r="N106" s="51">
        <v>28.283999999999999</v>
      </c>
      <c r="O106" s="51">
        <v>376.35359999999997</v>
      </c>
      <c r="P106" s="51">
        <v>1307.6795999999999</v>
      </c>
      <c r="Q106" s="32">
        <v>1361720.74</v>
      </c>
      <c r="R106" s="32">
        <v>0</v>
      </c>
      <c r="S106" s="32">
        <v>0</v>
      </c>
      <c r="T106" s="32">
        <v>18448.73</v>
      </c>
      <c r="U106" s="32">
        <v>199732.8</v>
      </c>
      <c r="V106" s="32">
        <v>162888.69</v>
      </c>
      <c r="W106" s="32">
        <v>110745.95</v>
      </c>
      <c r="X106" s="32">
        <v>26404.74</v>
      </c>
      <c r="Y106" s="32">
        <v>454885.82</v>
      </c>
      <c r="Z106" s="32">
        <v>1385.16</v>
      </c>
      <c r="AA106" s="32">
        <v>39570.42</v>
      </c>
      <c r="AB106" s="32">
        <v>64974.84</v>
      </c>
      <c r="AC106" s="2">
        <v>2.73</v>
      </c>
      <c r="AD106" s="2">
        <v>2.73</v>
      </c>
      <c r="AE106" s="2">
        <v>2.73</v>
      </c>
      <c r="AF106" s="2">
        <v>2.73</v>
      </c>
      <c r="AG106" s="2">
        <v>2.73</v>
      </c>
      <c r="AH106" s="2">
        <v>2.73</v>
      </c>
      <c r="AI106" s="2">
        <v>2.73</v>
      </c>
      <c r="AJ106" s="2">
        <v>2.73</v>
      </c>
      <c r="AK106" s="2">
        <v>2.73</v>
      </c>
      <c r="AL106" s="2">
        <v>2.73</v>
      </c>
      <c r="AM106" s="2">
        <v>2.73</v>
      </c>
      <c r="AN106" s="2">
        <v>2.73</v>
      </c>
      <c r="AO106" s="33">
        <v>37174.980000000003</v>
      </c>
      <c r="AP106" s="33">
        <v>0</v>
      </c>
      <c r="AQ106" s="33">
        <v>0</v>
      </c>
      <c r="AR106" s="33">
        <v>503.65</v>
      </c>
      <c r="AS106" s="33">
        <v>5452.71</v>
      </c>
      <c r="AT106" s="33">
        <v>4446.8599999999997</v>
      </c>
      <c r="AU106" s="33">
        <v>3023.36</v>
      </c>
      <c r="AV106" s="33">
        <v>720.85</v>
      </c>
      <c r="AW106" s="33">
        <v>12418.38</v>
      </c>
      <c r="AX106" s="33">
        <v>37.81</v>
      </c>
      <c r="AY106" s="33">
        <v>1080.27</v>
      </c>
      <c r="AZ106" s="33">
        <v>1773.81</v>
      </c>
      <c r="BA106" s="31">
        <f t="shared" si="231"/>
        <v>-408.52</v>
      </c>
      <c r="BB106" s="31">
        <f t="shared" si="232"/>
        <v>0</v>
      </c>
      <c r="BC106" s="31">
        <f t="shared" si="233"/>
        <v>0</v>
      </c>
      <c r="BD106" s="31">
        <f t="shared" si="234"/>
        <v>-7.38</v>
      </c>
      <c r="BE106" s="31">
        <f t="shared" si="235"/>
        <v>-79.89</v>
      </c>
      <c r="BF106" s="31">
        <f t="shared" si="236"/>
        <v>-65.16</v>
      </c>
      <c r="BG106" s="31">
        <f t="shared" si="237"/>
        <v>0</v>
      </c>
      <c r="BH106" s="31">
        <f t="shared" si="238"/>
        <v>0</v>
      </c>
      <c r="BI106" s="31">
        <f t="shared" si="239"/>
        <v>0</v>
      </c>
      <c r="BJ106" s="31">
        <f t="shared" si="240"/>
        <v>-1.66</v>
      </c>
      <c r="BK106" s="31">
        <f t="shared" si="241"/>
        <v>-47.48</v>
      </c>
      <c r="BL106" s="31">
        <f t="shared" si="242"/>
        <v>-77.97</v>
      </c>
      <c r="BM106" s="6">
        <v>-0.12</v>
      </c>
      <c r="BN106" s="6">
        <v>-0.12</v>
      </c>
      <c r="BO106" s="6">
        <v>-0.12</v>
      </c>
      <c r="BP106" s="6">
        <v>-0.12</v>
      </c>
      <c r="BQ106" s="6">
        <v>-0.12</v>
      </c>
      <c r="BR106" s="6">
        <v>-0.12</v>
      </c>
      <c r="BS106" s="6">
        <v>-0.12</v>
      </c>
      <c r="BT106" s="6">
        <v>-0.12</v>
      </c>
      <c r="BU106" s="6">
        <v>-0.12</v>
      </c>
      <c r="BV106" s="6">
        <v>-0.12</v>
      </c>
      <c r="BW106" s="6">
        <v>-0.12</v>
      </c>
      <c r="BX106" s="6">
        <v>-0.12</v>
      </c>
      <c r="BY106" s="31">
        <v>-163406.49</v>
      </c>
      <c r="BZ106" s="31">
        <v>0</v>
      </c>
      <c r="CA106" s="31">
        <v>0</v>
      </c>
      <c r="CB106" s="31">
        <v>-2213.85</v>
      </c>
      <c r="CC106" s="31">
        <v>-23967.94</v>
      </c>
      <c r="CD106" s="31">
        <v>-19546.64</v>
      </c>
      <c r="CE106" s="31">
        <v>-13289.51</v>
      </c>
      <c r="CF106" s="31">
        <v>-3168.57</v>
      </c>
      <c r="CG106" s="31">
        <v>-54586.3</v>
      </c>
      <c r="CH106" s="31">
        <v>-166.22</v>
      </c>
      <c r="CI106" s="31">
        <v>-4748.45</v>
      </c>
      <c r="CJ106" s="31">
        <v>-7796.98</v>
      </c>
      <c r="CK106" s="32">
        <f t="shared" si="267"/>
        <v>3268.13</v>
      </c>
      <c r="CL106" s="32">
        <f t="shared" si="268"/>
        <v>0</v>
      </c>
      <c r="CM106" s="32">
        <f t="shared" si="269"/>
        <v>0</v>
      </c>
      <c r="CN106" s="32">
        <f t="shared" si="270"/>
        <v>44.28</v>
      </c>
      <c r="CO106" s="32">
        <f t="shared" si="271"/>
        <v>479.36</v>
      </c>
      <c r="CP106" s="32">
        <f t="shared" si="272"/>
        <v>390.93</v>
      </c>
      <c r="CQ106" s="32">
        <f t="shared" si="273"/>
        <v>265.79000000000002</v>
      </c>
      <c r="CR106" s="32">
        <f t="shared" si="274"/>
        <v>63.37</v>
      </c>
      <c r="CS106" s="32">
        <f t="shared" si="275"/>
        <v>1091.73</v>
      </c>
      <c r="CT106" s="32">
        <f t="shared" si="276"/>
        <v>3.32</v>
      </c>
      <c r="CU106" s="32">
        <f t="shared" si="277"/>
        <v>94.97</v>
      </c>
      <c r="CV106" s="32">
        <f t="shared" si="278"/>
        <v>155.94</v>
      </c>
      <c r="CW106" s="31">
        <f t="shared" si="255"/>
        <v>-196904.82</v>
      </c>
      <c r="CX106" s="31">
        <f t="shared" si="256"/>
        <v>0</v>
      </c>
      <c r="CY106" s="31">
        <f t="shared" si="257"/>
        <v>0</v>
      </c>
      <c r="CZ106" s="31">
        <f t="shared" si="258"/>
        <v>-2665.8399999999997</v>
      </c>
      <c r="DA106" s="31">
        <f t="shared" si="259"/>
        <v>-28861.399999999998</v>
      </c>
      <c r="DB106" s="31">
        <f t="shared" si="260"/>
        <v>-23537.41</v>
      </c>
      <c r="DC106" s="31">
        <f t="shared" si="261"/>
        <v>-16047.08</v>
      </c>
      <c r="DD106" s="31">
        <f t="shared" si="262"/>
        <v>-3826.05</v>
      </c>
      <c r="DE106" s="31">
        <f t="shared" si="263"/>
        <v>-65912.95</v>
      </c>
      <c r="DF106" s="31">
        <f t="shared" si="264"/>
        <v>-199.05</v>
      </c>
      <c r="DG106" s="31">
        <f t="shared" si="265"/>
        <v>-5686.27</v>
      </c>
      <c r="DH106" s="31">
        <f t="shared" si="266"/>
        <v>-9336.880000000001</v>
      </c>
      <c r="DI106" s="32">
        <f t="shared" si="195"/>
        <v>-9845.24</v>
      </c>
      <c r="DJ106" s="32">
        <f t="shared" si="196"/>
        <v>0</v>
      </c>
      <c r="DK106" s="32">
        <f t="shared" si="197"/>
        <v>0</v>
      </c>
      <c r="DL106" s="32">
        <f t="shared" si="198"/>
        <v>-133.29</v>
      </c>
      <c r="DM106" s="32">
        <f t="shared" si="199"/>
        <v>-1443.07</v>
      </c>
      <c r="DN106" s="32">
        <f t="shared" si="200"/>
        <v>-1176.8699999999999</v>
      </c>
      <c r="DO106" s="32">
        <f t="shared" si="201"/>
        <v>-802.35</v>
      </c>
      <c r="DP106" s="32">
        <f t="shared" si="202"/>
        <v>-191.3</v>
      </c>
      <c r="DQ106" s="32">
        <f t="shared" si="203"/>
        <v>-3295.65</v>
      </c>
      <c r="DR106" s="32">
        <f t="shared" si="204"/>
        <v>-9.9499999999999993</v>
      </c>
      <c r="DS106" s="32">
        <f t="shared" si="205"/>
        <v>-284.31</v>
      </c>
      <c r="DT106" s="32">
        <f t="shared" si="206"/>
        <v>-466.84</v>
      </c>
      <c r="DU106" s="31">
        <f t="shared" si="207"/>
        <v>-63436.86</v>
      </c>
      <c r="DV106" s="31">
        <f t="shared" si="208"/>
        <v>0</v>
      </c>
      <c r="DW106" s="31">
        <f t="shared" si="209"/>
        <v>0</v>
      </c>
      <c r="DX106" s="31">
        <f t="shared" si="210"/>
        <v>-841.91</v>
      </c>
      <c r="DY106" s="31">
        <f t="shared" si="211"/>
        <v>-9067.39</v>
      </c>
      <c r="DZ106" s="31">
        <f t="shared" si="212"/>
        <v>-7354.77</v>
      </c>
      <c r="EA106" s="31">
        <f t="shared" si="213"/>
        <v>-4987.88</v>
      </c>
      <c r="EB106" s="31">
        <f t="shared" si="214"/>
        <v>-1182.74</v>
      </c>
      <c r="EC106" s="31">
        <f t="shared" si="215"/>
        <v>-20263.650000000001</v>
      </c>
      <c r="ED106" s="31">
        <f t="shared" si="216"/>
        <v>-60.87</v>
      </c>
      <c r="EE106" s="31">
        <f t="shared" si="217"/>
        <v>-1729.13</v>
      </c>
      <c r="EF106" s="31">
        <f t="shared" si="218"/>
        <v>-2823.88</v>
      </c>
      <c r="EG106" s="32">
        <f t="shared" si="219"/>
        <v>-270186.92</v>
      </c>
      <c r="EH106" s="32">
        <f t="shared" si="220"/>
        <v>0</v>
      </c>
      <c r="EI106" s="32">
        <f t="shared" si="221"/>
        <v>0</v>
      </c>
      <c r="EJ106" s="32">
        <f t="shared" si="222"/>
        <v>-3641.0399999999995</v>
      </c>
      <c r="EK106" s="32">
        <f t="shared" si="223"/>
        <v>-39371.86</v>
      </c>
      <c r="EL106" s="32">
        <f t="shared" si="224"/>
        <v>-32069.05</v>
      </c>
      <c r="EM106" s="32">
        <f t="shared" si="225"/>
        <v>-21837.31</v>
      </c>
      <c r="EN106" s="32">
        <f t="shared" si="226"/>
        <v>-5200.09</v>
      </c>
      <c r="EO106" s="32">
        <f t="shared" si="227"/>
        <v>-89472.25</v>
      </c>
      <c r="EP106" s="32">
        <f t="shared" si="228"/>
        <v>-269.87</v>
      </c>
      <c r="EQ106" s="32">
        <f t="shared" si="229"/>
        <v>-7699.7100000000009</v>
      </c>
      <c r="ER106" s="32">
        <f t="shared" si="230"/>
        <v>-12627.600000000002</v>
      </c>
    </row>
    <row r="107" spans="1:148">
      <c r="A107" t="s">
        <v>463</v>
      </c>
      <c r="B107" s="1" t="s">
        <v>275</v>
      </c>
      <c r="C107" t="s">
        <v>275</v>
      </c>
      <c r="D107" t="s">
        <v>483</v>
      </c>
      <c r="E107" s="51">
        <v>0</v>
      </c>
      <c r="F107" s="51">
        <v>0</v>
      </c>
      <c r="G107" s="51">
        <v>0</v>
      </c>
      <c r="H107" s="51">
        <v>0</v>
      </c>
      <c r="I107" s="51">
        <v>0</v>
      </c>
      <c r="J107" s="51">
        <v>0</v>
      </c>
      <c r="K107" s="51">
        <v>0</v>
      </c>
      <c r="L107" s="51">
        <v>0</v>
      </c>
      <c r="M107" s="51">
        <v>0</v>
      </c>
      <c r="N107" s="51">
        <v>0</v>
      </c>
      <c r="O107" s="51">
        <v>0</v>
      </c>
      <c r="P107" s="51">
        <v>0</v>
      </c>
      <c r="Q107" s="32">
        <v>0</v>
      </c>
      <c r="R107" s="32">
        <v>0</v>
      </c>
      <c r="S107" s="32">
        <v>0</v>
      </c>
      <c r="T107" s="32">
        <v>0</v>
      </c>
      <c r="U107" s="32">
        <v>0</v>
      </c>
      <c r="V107" s="32">
        <v>0</v>
      </c>
      <c r="W107" s="32">
        <v>0</v>
      </c>
      <c r="X107" s="32">
        <v>0</v>
      </c>
      <c r="Y107" s="32">
        <v>0</v>
      </c>
      <c r="Z107" s="32">
        <v>0</v>
      </c>
      <c r="AA107" s="32">
        <v>0</v>
      </c>
      <c r="AB107" s="32">
        <v>0</v>
      </c>
      <c r="AC107" s="2">
        <v>2.93</v>
      </c>
      <c r="AD107" s="2">
        <v>2.93</v>
      </c>
      <c r="AE107" s="2">
        <v>2.93</v>
      </c>
      <c r="AF107" s="2">
        <v>2.93</v>
      </c>
      <c r="AG107" s="2">
        <v>2.93</v>
      </c>
      <c r="AH107" s="2">
        <v>2.93</v>
      </c>
      <c r="AI107" s="2">
        <v>2.93</v>
      </c>
      <c r="AJ107" s="2">
        <v>2.93</v>
      </c>
      <c r="AK107" s="2">
        <v>2.93</v>
      </c>
      <c r="AL107" s="2">
        <v>2.66</v>
      </c>
      <c r="AM107" s="2">
        <v>2.66</v>
      </c>
      <c r="AN107" s="2">
        <v>2.66</v>
      </c>
      <c r="AO107" s="33">
        <v>0</v>
      </c>
      <c r="AP107" s="33">
        <v>0</v>
      </c>
      <c r="AQ107" s="33">
        <v>0</v>
      </c>
      <c r="AR107" s="33">
        <v>0</v>
      </c>
      <c r="AS107" s="33">
        <v>0</v>
      </c>
      <c r="AT107" s="33">
        <v>0</v>
      </c>
      <c r="AU107" s="33">
        <v>0</v>
      </c>
      <c r="AV107" s="33">
        <v>0</v>
      </c>
      <c r="AW107" s="33">
        <v>0</v>
      </c>
      <c r="AX107" s="33">
        <v>0</v>
      </c>
      <c r="AY107" s="33">
        <v>0</v>
      </c>
      <c r="AZ107" s="33">
        <v>0</v>
      </c>
      <c r="BA107" s="31">
        <f t="shared" si="231"/>
        <v>0</v>
      </c>
      <c r="BB107" s="31">
        <f t="shared" si="232"/>
        <v>0</v>
      </c>
      <c r="BC107" s="31">
        <f t="shared" si="233"/>
        <v>0</v>
      </c>
      <c r="BD107" s="31">
        <f t="shared" si="234"/>
        <v>0</v>
      </c>
      <c r="BE107" s="31">
        <f t="shared" si="235"/>
        <v>0</v>
      </c>
      <c r="BF107" s="31">
        <f t="shared" si="236"/>
        <v>0</v>
      </c>
      <c r="BG107" s="31">
        <f t="shared" si="237"/>
        <v>0</v>
      </c>
      <c r="BH107" s="31">
        <f t="shared" si="238"/>
        <v>0</v>
      </c>
      <c r="BI107" s="31">
        <f t="shared" si="239"/>
        <v>0</v>
      </c>
      <c r="BJ107" s="31">
        <f t="shared" si="240"/>
        <v>0</v>
      </c>
      <c r="BK107" s="31">
        <f t="shared" si="241"/>
        <v>0</v>
      </c>
      <c r="BL107" s="31">
        <f t="shared" si="242"/>
        <v>0</v>
      </c>
      <c r="BM107" s="6">
        <v>4.7699999999999999E-2</v>
      </c>
      <c r="BN107" s="6">
        <v>4.7699999999999999E-2</v>
      </c>
      <c r="BO107" s="6">
        <v>4.7699999999999999E-2</v>
      </c>
      <c r="BP107" s="6">
        <v>4.7699999999999999E-2</v>
      </c>
      <c r="BQ107" s="6">
        <v>4.7699999999999999E-2</v>
      </c>
      <c r="BR107" s="6">
        <v>4.7699999999999999E-2</v>
      </c>
      <c r="BS107" s="6">
        <v>4.7699999999999999E-2</v>
      </c>
      <c r="BT107" s="6">
        <v>4.7699999999999999E-2</v>
      </c>
      <c r="BU107" s="6">
        <v>4.7699999999999999E-2</v>
      </c>
      <c r="BV107" s="6">
        <v>4.7699999999999999E-2</v>
      </c>
      <c r="BW107" s="6">
        <v>4.7699999999999999E-2</v>
      </c>
      <c r="BX107" s="6">
        <v>4.7699999999999999E-2</v>
      </c>
      <c r="BY107" s="31">
        <v>0</v>
      </c>
      <c r="BZ107" s="31">
        <v>0</v>
      </c>
      <c r="CA107" s="31">
        <v>0</v>
      </c>
      <c r="CB107" s="31">
        <v>0</v>
      </c>
      <c r="CC107" s="31">
        <v>0</v>
      </c>
      <c r="CD107" s="31">
        <v>0</v>
      </c>
      <c r="CE107" s="31">
        <v>0</v>
      </c>
      <c r="CF107" s="31">
        <v>0</v>
      </c>
      <c r="CG107" s="31">
        <v>0</v>
      </c>
      <c r="CH107" s="31">
        <v>0</v>
      </c>
      <c r="CI107" s="31">
        <v>0</v>
      </c>
      <c r="CJ107" s="31">
        <v>0</v>
      </c>
      <c r="CK107" s="32">
        <f t="shared" si="267"/>
        <v>0</v>
      </c>
      <c r="CL107" s="32">
        <f t="shared" si="268"/>
        <v>0</v>
      </c>
      <c r="CM107" s="32">
        <f t="shared" si="269"/>
        <v>0</v>
      </c>
      <c r="CN107" s="32">
        <f t="shared" si="270"/>
        <v>0</v>
      </c>
      <c r="CO107" s="32">
        <f t="shared" si="271"/>
        <v>0</v>
      </c>
      <c r="CP107" s="32">
        <f t="shared" si="272"/>
        <v>0</v>
      </c>
      <c r="CQ107" s="32">
        <f t="shared" si="273"/>
        <v>0</v>
      </c>
      <c r="CR107" s="32">
        <f t="shared" si="274"/>
        <v>0</v>
      </c>
      <c r="CS107" s="32">
        <f t="shared" si="275"/>
        <v>0</v>
      </c>
      <c r="CT107" s="32">
        <f t="shared" si="276"/>
        <v>0</v>
      </c>
      <c r="CU107" s="32">
        <f t="shared" si="277"/>
        <v>0</v>
      </c>
      <c r="CV107" s="32">
        <f t="shared" si="278"/>
        <v>0</v>
      </c>
      <c r="CW107" s="31">
        <f t="shared" si="255"/>
        <v>0</v>
      </c>
      <c r="CX107" s="31">
        <f t="shared" si="256"/>
        <v>0</v>
      </c>
      <c r="CY107" s="31">
        <f t="shared" si="257"/>
        <v>0</v>
      </c>
      <c r="CZ107" s="31">
        <f t="shared" si="258"/>
        <v>0</v>
      </c>
      <c r="DA107" s="31">
        <f t="shared" si="259"/>
        <v>0</v>
      </c>
      <c r="DB107" s="31">
        <f t="shared" si="260"/>
        <v>0</v>
      </c>
      <c r="DC107" s="31">
        <f t="shared" si="261"/>
        <v>0</v>
      </c>
      <c r="DD107" s="31">
        <f t="shared" si="262"/>
        <v>0</v>
      </c>
      <c r="DE107" s="31">
        <f t="shared" si="263"/>
        <v>0</v>
      </c>
      <c r="DF107" s="31">
        <f t="shared" si="264"/>
        <v>0</v>
      </c>
      <c r="DG107" s="31">
        <f t="shared" si="265"/>
        <v>0</v>
      </c>
      <c r="DH107" s="31">
        <f t="shared" si="266"/>
        <v>0</v>
      </c>
      <c r="DI107" s="32">
        <f t="shared" si="195"/>
        <v>0</v>
      </c>
      <c r="DJ107" s="32">
        <f t="shared" si="196"/>
        <v>0</v>
      </c>
      <c r="DK107" s="32">
        <f t="shared" si="197"/>
        <v>0</v>
      </c>
      <c r="DL107" s="32">
        <f t="shared" si="198"/>
        <v>0</v>
      </c>
      <c r="DM107" s="32">
        <f t="shared" si="199"/>
        <v>0</v>
      </c>
      <c r="DN107" s="32">
        <f t="shared" si="200"/>
        <v>0</v>
      </c>
      <c r="DO107" s="32">
        <f t="shared" si="201"/>
        <v>0</v>
      </c>
      <c r="DP107" s="32">
        <f t="shared" si="202"/>
        <v>0</v>
      </c>
      <c r="DQ107" s="32">
        <f t="shared" si="203"/>
        <v>0</v>
      </c>
      <c r="DR107" s="32">
        <f t="shared" si="204"/>
        <v>0</v>
      </c>
      <c r="DS107" s="32">
        <f t="shared" si="205"/>
        <v>0</v>
      </c>
      <c r="DT107" s="32">
        <f t="shared" si="206"/>
        <v>0</v>
      </c>
      <c r="DU107" s="31">
        <f t="shared" si="207"/>
        <v>0</v>
      </c>
      <c r="DV107" s="31">
        <f t="shared" si="208"/>
        <v>0</v>
      </c>
      <c r="DW107" s="31">
        <f t="shared" si="209"/>
        <v>0</v>
      </c>
      <c r="DX107" s="31">
        <f t="shared" si="210"/>
        <v>0</v>
      </c>
      <c r="DY107" s="31">
        <f t="shared" si="211"/>
        <v>0</v>
      </c>
      <c r="DZ107" s="31">
        <f t="shared" si="212"/>
        <v>0</v>
      </c>
      <c r="EA107" s="31">
        <f t="shared" si="213"/>
        <v>0</v>
      </c>
      <c r="EB107" s="31">
        <f t="shared" si="214"/>
        <v>0</v>
      </c>
      <c r="EC107" s="31">
        <f t="shared" si="215"/>
        <v>0</v>
      </c>
      <c r="ED107" s="31">
        <f t="shared" si="216"/>
        <v>0</v>
      </c>
      <c r="EE107" s="31">
        <f t="shared" si="217"/>
        <v>0</v>
      </c>
      <c r="EF107" s="31">
        <f t="shared" si="218"/>
        <v>0</v>
      </c>
      <c r="EG107" s="32">
        <f t="shared" si="219"/>
        <v>0</v>
      </c>
      <c r="EH107" s="32">
        <f t="shared" si="220"/>
        <v>0</v>
      </c>
      <c r="EI107" s="32">
        <f t="shared" si="221"/>
        <v>0</v>
      </c>
      <c r="EJ107" s="32">
        <f t="shared" si="222"/>
        <v>0</v>
      </c>
      <c r="EK107" s="32">
        <f t="shared" si="223"/>
        <v>0</v>
      </c>
      <c r="EL107" s="32">
        <f t="shared" si="224"/>
        <v>0</v>
      </c>
      <c r="EM107" s="32">
        <f t="shared" si="225"/>
        <v>0</v>
      </c>
      <c r="EN107" s="32">
        <f t="shared" si="226"/>
        <v>0</v>
      </c>
      <c r="EO107" s="32">
        <f t="shared" si="227"/>
        <v>0</v>
      </c>
      <c r="EP107" s="32">
        <f t="shared" si="228"/>
        <v>0</v>
      </c>
      <c r="EQ107" s="32">
        <f t="shared" si="229"/>
        <v>0</v>
      </c>
      <c r="ER107" s="32">
        <f t="shared" si="230"/>
        <v>0</v>
      </c>
    </row>
    <row r="108" spans="1:148">
      <c r="A108" t="s">
        <v>463</v>
      </c>
      <c r="B108" s="1" t="s">
        <v>51</v>
      </c>
      <c r="C108" t="s">
        <v>51</v>
      </c>
      <c r="D108" t="s">
        <v>258</v>
      </c>
      <c r="E108" s="51">
        <v>16768.632000000001</v>
      </c>
      <c r="F108" s="51">
        <v>10397.656000000001</v>
      </c>
      <c r="G108" s="51">
        <v>12912.056</v>
      </c>
      <c r="H108" s="51">
        <v>12493.995999999999</v>
      </c>
      <c r="I108" s="51">
        <v>22168.32</v>
      </c>
      <c r="J108" s="51">
        <v>13426.652</v>
      </c>
      <c r="K108" s="51">
        <v>10446.808000000001</v>
      </c>
      <c r="L108" s="51">
        <v>9553.2279999999992</v>
      </c>
      <c r="M108" s="51">
        <v>11979.284</v>
      </c>
      <c r="N108" s="51">
        <v>8636.14</v>
      </c>
      <c r="O108" s="51">
        <v>13136.724</v>
      </c>
      <c r="P108" s="51">
        <v>16675.567999999999</v>
      </c>
      <c r="Q108" s="32">
        <v>1205239.0900000001</v>
      </c>
      <c r="R108" s="32">
        <v>568534.84</v>
      </c>
      <c r="S108" s="32">
        <v>642938.31999999995</v>
      </c>
      <c r="T108" s="32">
        <v>413515.25</v>
      </c>
      <c r="U108" s="32">
        <v>723675.65</v>
      </c>
      <c r="V108" s="32">
        <v>479369.03</v>
      </c>
      <c r="W108" s="32">
        <v>453453.29</v>
      </c>
      <c r="X108" s="32">
        <v>356311.66</v>
      </c>
      <c r="Y108" s="32">
        <v>1375329.44</v>
      </c>
      <c r="Z108" s="32">
        <v>308021.14</v>
      </c>
      <c r="AA108" s="32">
        <v>726456.23</v>
      </c>
      <c r="AB108" s="32">
        <v>929640.27</v>
      </c>
      <c r="AC108" s="2">
        <v>2.72</v>
      </c>
      <c r="AD108" s="2">
        <v>2.72</v>
      </c>
      <c r="AE108" s="2">
        <v>2.72</v>
      </c>
      <c r="AF108" s="2">
        <v>2.72</v>
      </c>
      <c r="AG108" s="2">
        <v>2.72</v>
      </c>
      <c r="AH108" s="2">
        <v>2.72</v>
      </c>
      <c r="AI108" s="2">
        <v>2.72</v>
      </c>
      <c r="AJ108" s="2">
        <v>2.72</v>
      </c>
      <c r="AK108" s="2">
        <v>2.72</v>
      </c>
      <c r="AL108" s="2">
        <v>2.44</v>
      </c>
      <c r="AM108" s="2">
        <v>2.44</v>
      </c>
      <c r="AN108" s="2">
        <v>2.44</v>
      </c>
      <c r="AO108" s="33">
        <v>32782.5</v>
      </c>
      <c r="AP108" s="33">
        <v>15464.15</v>
      </c>
      <c r="AQ108" s="33">
        <v>17487.919999999998</v>
      </c>
      <c r="AR108" s="33">
        <v>11247.61</v>
      </c>
      <c r="AS108" s="33">
        <v>19683.98</v>
      </c>
      <c r="AT108" s="33">
        <v>13038.84</v>
      </c>
      <c r="AU108" s="33">
        <v>12333.93</v>
      </c>
      <c r="AV108" s="33">
        <v>9691.68</v>
      </c>
      <c r="AW108" s="33">
        <v>37408.959999999999</v>
      </c>
      <c r="AX108" s="33">
        <v>7515.72</v>
      </c>
      <c r="AY108" s="33">
        <v>17725.53</v>
      </c>
      <c r="AZ108" s="33">
        <v>22683.22</v>
      </c>
      <c r="BA108" s="31">
        <f t="shared" si="231"/>
        <v>-361.57</v>
      </c>
      <c r="BB108" s="31">
        <f t="shared" si="232"/>
        <v>-170.56</v>
      </c>
      <c r="BC108" s="31">
        <f t="shared" si="233"/>
        <v>-192.88</v>
      </c>
      <c r="BD108" s="31">
        <f t="shared" si="234"/>
        <v>-165.41</v>
      </c>
      <c r="BE108" s="31">
        <f t="shared" si="235"/>
        <v>-289.47000000000003</v>
      </c>
      <c r="BF108" s="31">
        <f t="shared" si="236"/>
        <v>-191.75</v>
      </c>
      <c r="BG108" s="31">
        <f t="shared" si="237"/>
        <v>0</v>
      </c>
      <c r="BH108" s="31">
        <f t="shared" si="238"/>
        <v>0</v>
      </c>
      <c r="BI108" s="31">
        <f t="shared" si="239"/>
        <v>0</v>
      </c>
      <c r="BJ108" s="31">
        <f t="shared" si="240"/>
        <v>-369.63</v>
      </c>
      <c r="BK108" s="31">
        <f t="shared" si="241"/>
        <v>-871.75</v>
      </c>
      <c r="BL108" s="31">
        <f t="shared" si="242"/>
        <v>-1115.57</v>
      </c>
      <c r="BM108" s="6">
        <v>-0.12</v>
      </c>
      <c r="BN108" s="6">
        <v>-0.12</v>
      </c>
      <c r="BO108" s="6">
        <v>-0.12</v>
      </c>
      <c r="BP108" s="6">
        <v>-0.12</v>
      </c>
      <c r="BQ108" s="6">
        <v>-0.12</v>
      </c>
      <c r="BR108" s="6">
        <v>-0.12</v>
      </c>
      <c r="BS108" s="6">
        <v>-0.12</v>
      </c>
      <c r="BT108" s="6">
        <v>-0.12</v>
      </c>
      <c r="BU108" s="6">
        <v>-0.12</v>
      </c>
      <c r="BV108" s="6">
        <v>-0.12</v>
      </c>
      <c r="BW108" s="6">
        <v>-0.12</v>
      </c>
      <c r="BX108" s="6">
        <v>-0.12</v>
      </c>
      <c r="BY108" s="31">
        <v>-144628.69</v>
      </c>
      <c r="BZ108" s="31">
        <v>-68224.179999999993</v>
      </c>
      <c r="CA108" s="31">
        <v>-77152.600000000006</v>
      </c>
      <c r="CB108" s="31">
        <v>-49621.83</v>
      </c>
      <c r="CC108" s="31">
        <v>-86841.08</v>
      </c>
      <c r="CD108" s="31">
        <v>-57524.28</v>
      </c>
      <c r="CE108" s="31">
        <v>-54414.39</v>
      </c>
      <c r="CF108" s="31">
        <v>-42757.4</v>
      </c>
      <c r="CG108" s="31">
        <v>-165039.53</v>
      </c>
      <c r="CH108" s="31">
        <v>-36962.54</v>
      </c>
      <c r="CI108" s="31">
        <v>-87174.75</v>
      </c>
      <c r="CJ108" s="31">
        <v>-111556.83</v>
      </c>
      <c r="CK108" s="32">
        <f t="shared" si="267"/>
        <v>2892.57</v>
      </c>
      <c r="CL108" s="32">
        <f t="shared" si="268"/>
        <v>1364.48</v>
      </c>
      <c r="CM108" s="32">
        <f t="shared" si="269"/>
        <v>1543.05</v>
      </c>
      <c r="CN108" s="32">
        <f t="shared" si="270"/>
        <v>992.44</v>
      </c>
      <c r="CO108" s="32">
        <f t="shared" si="271"/>
        <v>1736.82</v>
      </c>
      <c r="CP108" s="32">
        <f t="shared" si="272"/>
        <v>1150.49</v>
      </c>
      <c r="CQ108" s="32">
        <f t="shared" si="273"/>
        <v>1088.29</v>
      </c>
      <c r="CR108" s="32">
        <f t="shared" si="274"/>
        <v>855.15</v>
      </c>
      <c r="CS108" s="32">
        <f t="shared" si="275"/>
        <v>3300.79</v>
      </c>
      <c r="CT108" s="32">
        <f t="shared" si="276"/>
        <v>739.25</v>
      </c>
      <c r="CU108" s="32">
        <f t="shared" si="277"/>
        <v>1743.49</v>
      </c>
      <c r="CV108" s="32">
        <f t="shared" si="278"/>
        <v>2231.14</v>
      </c>
      <c r="CW108" s="31">
        <f t="shared" si="255"/>
        <v>-174157.05</v>
      </c>
      <c r="CX108" s="31">
        <f t="shared" si="256"/>
        <v>-82153.289999999994</v>
      </c>
      <c r="CY108" s="31">
        <f t="shared" si="257"/>
        <v>-92904.59</v>
      </c>
      <c r="CZ108" s="31">
        <f t="shared" si="258"/>
        <v>-59711.59</v>
      </c>
      <c r="DA108" s="31">
        <f t="shared" si="259"/>
        <v>-104498.76999999999</v>
      </c>
      <c r="DB108" s="31">
        <f t="shared" si="260"/>
        <v>-69220.88</v>
      </c>
      <c r="DC108" s="31">
        <f t="shared" si="261"/>
        <v>-65660.03</v>
      </c>
      <c r="DD108" s="31">
        <f t="shared" si="262"/>
        <v>-51593.93</v>
      </c>
      <c r="DE108" s="31">
        <f t="shared" si="263"/>
        <v>-199147.69999999998</v>
      </c>
      <c r="DF108" s="31">
        <f t="shared" si="264"/>
        <v>-43369.380000000005</v>
      </c>
      <c r="DG108" s="31">
        <f t="shared" si="265"/>
        <v>-102285.04</v>
      </c>
      <c r="DH108" s="31">
        <f t="shared" si="266"/>
        <v>-130893.34</v>
      </c>
      <c r="DI108" s="32">
        <f t="shared" si="195"/>
        <v>-8707.85</v>
      </c>
      <c r="DJ108" s="32">
        <f t="shared" si="196"/>
        <v>-4107.66</v>
      </c>
      <c r="DK108" s="32">
        <f t="shared" si="197"/>
        <v>-4645.2299999999996</v>
      </c>
      <c r="DL108" s="32">
        <f t="shared" si="198"/>
        <v>-2985.58</v>
      </c>
      <c r="DM108" s="32">
        <f t="shared" si="199"/>
        <v>-5224.9399999999996</v>
      </c>
      <c r="DN108" s="32">
        <f t="shared" si="200"/>
        <v>-3461.04</v>
      </c>
      <c r="DO108" s="32">
        <f t="shared" si="201"/>
        <v>-3283</v>
      </c>
      <c r="DP108" s="32">
        <f t="shared" si="202"/>
        <v>-2579.6999999999998</v>
      </c>
      <c r="DQ108" s="32">
        <f t="shared" si="203"/>
        <v>-9957.39</v>
      </c>
      <c r="DR108" s="32">
        <f t="shared" si="204"/>
        <v>-2168.4699999999998</v>
      </c>
      <c r="DS108" s="32">
        <f t="shared" si="205"/>
        <v>-5114.25</v>
      </c>
      <c r="DT108" s="32">
        <f t="shared" si="206"/>
        <v>-6544.67</v>
      </c>
      <c r="DU108" s="31">
        <f t="shared" si="207"/>
        <v>-56108.21</v>
      </c>
      <c r="DV108" s="31">
        <f t="shared" si="208"/>
        <v>-26275.46</v>
      </c>
      <c r="DW108" s="31">
        <f t="shared" si="209"/>
        <v>-29518.11</v>
      </c>
      <c r="DX108" s="31">
        <f t="shared" si="210"/>
        <v>-18857.759999999998</v>
      </c>
      <c r="DY108" s="31">
        <f t="shared" si="211"/>
        <v>-32830.400000000001</v>
      </c>
      <c r="DZ108" s="31">
        <f t="shared" si="212"/>
        <v>-21629.56</v>
      </c>
      <c r="EA108" s="31">
        <f t="shared" si="213"/>
        <v>-20408.96</v>
      </c>
      <c r="EB108" s="31">
        <f t="shared" si="214"/>
        <v>-15949.18</v>
      </c>
      <c r="EC108" s="31">
        <f t="shared" si="215"/>
        <v>-61224.07</v>
      </c>
      <c r="ED108" s="31">
        <f t="shared" si="216"/>
        <v>-13261.78</v>
      </c>
      <c r="EE108" s="31">
        <f t="shared" si="217"/>
        <v>-31103.65</v>
      </c>
      <c r="EF108" s="31">
        <f t="shared" si="218"/>
        <v>-39587.93</v>
      </c>
      <c r="EG108" s="32">
        <f t="shared" si="219"/>
        <v>-238973.11</v>
      </c>
      <c r="EH108" s="32">
        <f t="shared" si="220"/>
        <v>-112536.41</v>
      </c>
      <c r="EI108" s="32">
        <f t="shared" si="221"/>
        <v>-127067.93</v>
      </c>
      <c r="EJ108" s="32">
        <f t="shared" si="222"/>
        <v>-81554.929999999993</v>
      </c>
      <c r="EK108" s="32">
        <f t="shared" si="223"/>
        <v>-142554.10999999999</v>
      </c>
      <c r="EL108" s="32">
        <f t="shared" si="224"/>
        <v>-94311.48</v>
      </c>
      <c r="EM108" s="32">
        <f t="shared" si="225"/>
        <v>-89351.989999999991</v>
      </c>
      <c r="EN108" s="32">
        <f t="shared" si="226"/>
        <v>-70122.81</v>
      </c>
      <c r="EO108" s="32">
        <f t="shared" si="227"/>
        <v>-270329.15999999997</v>
      </c>
      <c r="EP108" s="32">
        <f t="shared" si="228"/>
        <v>-58799.630000000005</v>
      </c>
      <c r="EQ108" s="32">
        <f t="shared" si="229"/>
        <v>-138502.94</v>
      </c>
      <c r="ER108" s="32">
        <f t="shared" si="230"/>
        <v>-177025.94</v>
      </c>
    </row>
    <row r="109" spans="1:148">
      <c r="A109" t="s">
        <v>463</v>
      </c>
      <c r="B109" s="1" t="s">
        <v>52</v>
      </c>
      <c r="C109" t="s">
        <v>52</v>
      </c>
      <c r="D109" t="s">
        <v>484</v>
      </c>
      <c r="E109" s="51">
        <v>14928.102000000001</v>
      </c>
      <c r="F109" s="51">
        <v>25533.914000000001</v>
      </c>
      <c r="G109" s="51">
        <v>28546.112000000001</v>
      </c>
      <c r="H109" s="51">
        <v>21866.781999999999</v>
      </c>
      <c r="I109" s="51">
        <v>17778.397000000001</v>
      </c>
      <c r="J109" s="51">
        <v>15289.7094</v>
      </c>
      <c r="K109" s="51">
        <v>19430.846399999999</v>
      </c>
      <c r="L109" s="51">
        <v>23616.719000000001</v>
      </c>
      <c r="M109" s="51">
        <v>22765.356599999999</v>
      </c>
      <c r="N109" s="51">
        <v>27957.3266</v>
      </c>
      <c r="O109" s="51">
        <v>29320.837</v>
      </c>
      <c r="P109" s="51">
        <v>28209.0046</v>
      </c>
      <c r="Q109" s="32">
        <v>825949.41</v>
      </c>
      <c r="R109" s="32">
        <v>1350962.36</v>
      </c>
      <c r="S109" s="32">
        <v>1201358.22</v>
      </c>
      <c r="T109" s="32">
        <v>701319.77</v>
      </c>
      <c r="U109" s="32">
        <v>614617.69999999995</v>
      </c>
      <c r="V109" s="32">
        <v>496621.21</v>
      </c>
      <c r="W109" s="32">
        <v>792690.14</v>
      </c>
      <c r="X109" s="32">
        <v>846298.37</v>
      </c>
      <c r="Y109" s="32">
        <v>1721374.99</v>
      </c>
      <c r="Z109" s="32">
        <v>1000087.54</v>
      </c>
      <c r="AA109" s="32">
        <v>1486999.67</v>
      </c>
      <c r="AB109" s="32">
        <v>1535488.01</v>
      </c>
      <c r="AC109" s="2">
        <v>3.26</v>
      </c>
      <c r="AD109" s="2">
        <v>3.26</v>
      </c>
      <c r="AE109" s="2">
        <v>3.26</v>
      </c>
      <c r="AF109" s="2">
        <v>3.26</v>
      </c>
      <c r="AG109" s="2">
        <v>3.26</v>
      </c>
      <c r="AH109" s="2">
        <v>3.26</v>
      </c>
      <c r="AI109" s="2">
        <v>3.26</v>
      </c>
      <c r="AJ109" s="2">
        <v>3.26</v>
      </c>
      <c r="AK109" s="2">
        <v>3.26</v>
      </c>
      <c r="AL109" s="2">
        <v>2.98</v>
      </c>
      <c r="AM109" s="2">
        <v>2.98</v>
      </c>
      <c r="AN109" s="2">
        <v>2.98</v>
      </c>
      <c r="AO109" s="33">
        <v>26925.95</v>
      </c>
      <c r="AP109" s="33">
        <v>44041.37</v>
      </c>
      <c r="AQ109" s="33">
        <v>39164.28</v>
      </c>
      <c r="AR109" s="33">
        <v>22863.02</v>
      </c>
      <c r="AS109" s="33">
        <v>20036.54</v>
      </c>
      <c r="AT109" s="33">
        <v>16189.85</v>
      </c>
      <c r="AU109" s="33">
        <v>25841.7</v>
      </c>
      <c r="AV109" s="33">
        <v>27589.33</v>
      </c>
      <c r="AW109" s="33">
        <v>56116.82</v>
      </c>
      <c r="AX109" s="33">
        <v>29802.61</v>
      </c>
      <c r="AY109" s="33">
        <v>44312.59</v>
      </c>
      <c r="AZ109" s="33">
        <v>45757.54</v>
      </c>
      <c r="BA109" s="31">
        <f t="shared" si="231"/>
        <v>-247.78</v>
      </c>
      <c r="BB109" s="31">
        <f t="shared" si="232"/>
        <v>-405.29</v>
      </c>
      <c r="BC109" s="31">
        <f t="shared" si="233"/>
        <v>-360.41</v>
      </c>
      <c r="BD109" s="31">
        <f t="shared" si="234"/>
        <v>-280.52999999999997</v>
      </c>
      <c r="BE109" s="31">
        <f t="shared" si="235"/>
        <v>-245.85</v>
      </c>
      <c r="BF109" s="31">
        <f t="shared" si="236"/>
        <v>-198.65</v>
      </c>
      <c r="BG109" s="31">
        <f t="shared" si="237"/>
        <v>0</v>
      </c>
      <c r="BH109" s="31">
        <f t="shared" si="238"/>
        <v>0</v>
      </c>
      <c r="BI109" s="31">
        <f t="shared" si="239"/>
        <v>0</v>
      </c>
      <c r="BJ109" s="31">
        <f t="shared" si="240"/>
        <v>-1200.1099999999999</v>
      </c>
      <c r="BK109" s="31">
        <f t="shared" si="241"/>
        <v>-1784.4</v>
      </c>
      <c r="BL109" s="31">
        <f t="shared" si="242"/>
        <v>-1842.59</v>
      </c>
      <c r="BM109" s="6">
        <v>-0.12</v>
      </c>
      <c r="BN109" s="6">
        <v>-0.12</v>
      </c>
      <c r="BO109" s="6">
        <v>-0.12</v>
      </c>
      <c r="BP109" s="6">
        <v>-0.12</v>
      </c>
      <c r="BQ109" s="6">
        <v>-0.12</v>
      </c>
      <c r="BR109" s="6">
        <v>-0.12</v>
      </c>
      <c r="BS109" s="6">
        <v>-0.12</v>
      </c>
      <c r="BT109" s="6">
        <v>-0.12</v>
      </c>
      <c r="BU109" s="6">
        <v>-0.12</v>
      </c>
      <c r="BV109" s="6">
        <v>-0.12</v>
      </c>
      <c r="BW109" s="6">
        <v>-0.12</v>
      </c>
      <c r="BX109" s="6">
        <v>-0.12</v>
      </c>
      <c r="BY109" s="31">
        <v>-99113.93</v>
      </c>
      <c r="BZ109" s="31">
        <v>-162115.48000000001</v>
      </c>
      <c r="CA109" s="31">
        <v>-144162.99</v>
      </c>
      <c r="CB109" s="31">
        <v>-84158.37</v>
      </c>
      <c r="CC109" s="31">
        <v>-73754.12</v>
      </c>
      <c r="CD109" s="31">
        <v>-59594.55</v>
      </c>
      <c r="CE109" s="31">
        <v>-95122.82</v>
      </c>
      <c r="CF109" s="31">
        <v>-101555.8</v>
      </c>
      <c r="CG109" s="31">
        <v>-206565</v>
      </c>
      <c r="CH109" s="31">
        <v>-120010.5</v>
      </c>
      <c r="CI109" s="31">
        <v>-178439.96</v>
      </c>
      <c r="CJ109" s="31">
        <v>-184258.56</v>
      </c>
      <c r="CK109" s="32">
        <f t="shared" si="267"/>
        <v>1982.28</v>
      </c>
      <c r="CL109" s="32">
        <f t="shared" si="268"/>
        <v>3242.31</v>
      </c>
      <c r="CM109" s="32">
        <f t="shared" si="269"/>
        <v>2883.26</v>
      </c>
      <c r="CN109" s="32">
        <f t="shared" si="270"/>
        <v>1683.17</v>
      </c>
      <c r="CO109" s="32">
        <f t="shared" si="271"/>
        <v>1475.08</v>
      </c>
      <c r="CP109" s="32">
        <f t="shared" si="272"/>
        <v>1191.8900000000001</v>
      </c>
      <c r="CQ109" s="32">
        <f t="shared" si="273"/>
        <v>1902.46</v>
      </c>
      <c r="CR109" s="32">
        <f t="shared" si="274"/>
        <v>2031.12</v>
      </c>
      <c r="CS109" s="32">
        <f t="shared" si="275"/>
        <v>4131.3</v>
      </c>
      <c r="CT109" s="32">
        <f t="shared" si="276"/>
        <v>2400.21</v>
      </c>
      <c r="CU109" s="32">
        <f t="shared" si="277"/>
        <v>3568.8</v>
      </c>
      <c r="CV109" s="32">
        <f t="shared" si="278"/>
        <v>3685.17</v>
      </c>
      <c r="CW109" s="31">
        <f t="shared" si="255"/>
        <v>-123809.81999999999</v>
      </c>
      <c r="CX109" s="31">
        <f t="shared" si="256"/>
        <v>-202509.25</v>
      </c>
      <c r="CY109" s="31">
        <f t="shared" si="257"/>
        <v>-180083.59999999998</v>
      </c>
      <c r="CZ109" s="31">
        <f t="shared" si="258"/>
        <v>-105057.69</v>
      </c>
      <c r="DA109" s="31">
        <f t="shared" si="259"/>
        <v>-92069.729999999981</v>
      </c>
      <c r="DB109" s="31">
        <f t="shared" si="260"/>
        <v>-74393.860000000015</v>
      </c>
      <c r="DC109" s="31">
        <f t="shared" si="261"/>
        <v>-119062.06</v>
      </c>
      <c r="DD109" s="31">
        <f t="shared" si="262"/>
        <v>-127114.01000000001</v>
      </c>
      <c r="DE109" s="31">
        <f t="shared" si="263"/>
        <v>-258550.52000000002</v>
      </c>
      <c r="DF109" s="31">
        <f t="shared" si="264"/>
        <v>-146212.79</v>
      </c>
      <c r="DG109" s="31">
        <f t="shared" si="265"/>
        <v>-217399.35</v>
      </c>
      <c r="DH109" s="31">
        <f t="shared" si="266"/>
        <v>-224488.34</v>
      </c>
      <c r="DI109" s="32">
        <f t="shared" si="195"/>
        <v>-6190.49</v>
      </c>
      <c r="DJ109" s="32">
        <f t="shared" si="196"/>
        <v>-10125.459999999999</v>
      </c>
      <c r="DK109" s="32">
        <f t="shared" si="197"/>
        <v>-9004.18</v>
      </c>
      <c r="DL109" s="32">
        <f t="shared" si="198"/>
        <v>-5252.88</v>
      </c>
      <c r="DM109" s="32">
        <f t="shared" si="199"/>
        <v>-4603.49</v>
      </c>
      <c r="DN109" s="32">
        <f t="shared" si="200"/>
        <v>-3719.69</v>
      </c>
      <c r="DO109" s="32">
        <f t="shared" si="201"/>
        <v>-5953.1</v>
      </c>
      <c r="DP109" s="32">
        <f t="shared" si="202"/>
        <v>-6355.7</v>
      </c>
      <c r="DQ109" s="32">
        <f t="shared" si="203"/>
        <v>-12927.53</v>
      </c>
      <c r="DR109" s="32">
        <f t="shared" si="204"/>
        <v>-7310.64</v>
      </c>
      <c r="DS109" s="32">
        <f t="shared" si="205"/>
        <v>-10869.97</v>
      </c>
      <c r="DT109" s="32">
        <f t="shared" si="206"/>
        <v>-11224.42</v>
      </c>
      <c r="DU109" s="31">
        <f t="shared" si="207"/>
        <v>-39887.83</v>
      </c>
      <c r="DV109" s="31">
        <f t="shared" si="208"/>
        <v>-64769.46</v>
      </c>
      <c r="DW109" s="31">
        <f t="shared" si="209"/>
        <v>-57217.06</v>
      </c>
      <c r="DX109" s="31">
        <f t="shared" si="210"/>
        <v>-33178.69</v>
      </c>
      <c r="DY109" s="31">
        <f t="shared" si="211"/>
        <v>-28925.56</v>
      </c>
      <c r="DZ109" s="31">
        <f t="shared" si="212"/>
        <v>-23245.97</v>
      </c>
      <c r="EA109" s="31">
        <f t="shared" si="213"/>
        <v>-37007.79</v>
      </c>
      <c r="EB109" s="31">
        <f t="shared" si="214"/>
        <v>-39294.639999999999</v>
      </c>
      <c r="EC109" s="31">
        <f t="shared" si="215"/>
        <v>-79486.31</v>
      </c>
      <c r="ED109" s="31">
        <f t="shared" si="216"/>
        <v>-44709.919999999998</v>
      </c>
      <c r="EE109" s="31">
        <f t="shared" si="217"/>
        <v>-66108.53</v>
      </c>
      <c r="EF109" s="31">
        <f t="shared" si="218"/>
        <v>-67895.19</v>
      </c>
      <c r="EG109" s="32">
        <f t="shared" si="219"/>
        <v>-169888.14</v>
      </c>
      <c r="EH109" s="32">
        <f t="shared" si="220"/>
        <v>-277404.17</v>
      </c>
      <c r="EI109" s="32">
        <f t="shared" si="221"/>
        <v>-246304.83999999997</v>
      </c>
      <c r="EJ109" s="32">
        <f t="shared" si="222"/>
        <v>-143489.26</v>
      </c>
      <c r="EK109" s="32">
        <f t="shared" si="223"/>
        <v>-125598.77999999998</v>
      </c>
      <c r="EL109" s="32">
        <f t="shared" si="224"/>
        <v>-101359.52000000002</v>
      </c>
      <c r="EM109" s="32">
        <f t="shared" si="225"/>
        <v>-162022.95000000001</v>
      </c>
      <c r="EN109" s="32">
        <f t="shared" si="226"/>
        <v>-172764.35000000003</v>
      </c>
      <c r="EO109" s="32">
        <f t="shared" si="227"/>
        <v>-350964.36000000004</v>
      </c>
      <c r="EP109" s="32">
        <f t="shared" si="228"/>
        <v>-198233.35000000003</v>
      </c>
      <c r="EQ109" s="32">
        <f t="shared" si="229"/>
        <v>-294377.84999999998</v>
      </c>
      <c r="ER109" s="32">
        <f t="shared" si="230"/>
        <v>-303607.95</v>
      </c>
    </row>
    <row r="110" spans="1:148">
      <c r="A110" t="s">
        <v>436</v>
      </c>
      <c r="B110" s="1" t="s">
        <v>132</v>
      </c>
      <c r="C110" t="s">
        <v>132</v>
      </c>
      <c r="D110" t="s">
        <v>259</v>
      </c>
      <c r="E110" s="51">
        <v>7719.4735461</v>
      </c>
      <c r="F110" s="51">
        <v>6798.1119424999997</v>
      </c>
      <c r="G110" s="51">
        <v>7329.7507685999999</v>
      </c>
      <c r="H110" s="51">
        <v>5995.7911557999996</v>
      </c>
      <c r="I110" s="51">
        <v>3942.3634999999999</v>
      </c>
      <c r="J110" s="51">
        <v>6209.0784999999996</v>
      </c>
      <c r="K110" s="51">
        <v>3378.1296000000002</v>
      </c>
      <c r="L110" s="51">
        <v>2900.9632932</v>
      </c>
      <c r="M110" s="51">
        <v>4797.7072977999997</v>
      </c>
      <c r="N110" s="51">
        <v>3882.5893371000002</v>
      </c>
      <c r="O110" s="51">
        <v>5026.9521981999997</v>
      </c>
      <c r="P110" s="51">
        <v>6774.8317317000001</v>
      </c>
      <c r="Q110" s="32">
        <v>911007.01</v>
      </c>
      <c r="R110" s="32">
        <v>386802.31</v>
      </c>
      <c r="S110" s="32">
        <v>366891.28</v>
      </c>
      <c r="T110" s="32">
        <v>242257.03</v>
      </c>
      <c r="U110" s="32">
        <v>134697.39000000001</v>
      </c>
      <c r="V110" s="32">
        <v>240130.35</v>
      </c>
      <c r="W110" s="32">
        <v>161503.04000000001</v>
      </c>
      <c r="X110" s="32">
        <v>142759.09</v>
      </c>
      <c r="Y110" s="32">
        <v>613013.6</v>
      </c>
      <c r="Z110" s="32">
        <v>156842.15</v>
      </c>
      <c r="AA110" s="32">
        <v>338164.93</v>
      </c>
      <c r="AB110" s="32">
        <v>458935.39</v>
      </c>
      <c r="AC110" s="2">
        <v>-1.6</v>
      </c>
      <c r="AD110" s="2">
        <v>-1.6</v>
      </c>
      <c r="AE110" s="2">
        <v>-1.6</v>
      </c>
      <c r="AF110" s="2">
        <v>-1.6</v>
      </c>
      <c r="AG110" s="2">
        <v>-1.6</v>
      </c>
      <c r="AH110" s="2">
        <v>-1.6</v>
      </c>
      <c r="AI110" s="2">
        <v>-1.6</v>
      </c>
      <c r="AJ110" s="2">
        <v>-1.6</v>
      </c>
      <c r="AK110" s="2">
        <v>-1.6</v>
      </c>
      <c r="AL110" s="2">
        <v>-1.6</v>
      </c>
      <c r="AM110" s="2">
        <v>-1.6</v>
      </c>
      <c r="AN110" s="2">
        <v>-1.6</v>
      </c>
      <c r="AO110" s="33">
        <v>-14576.11</v>
      </c>
      <c r="AP110" s="33">
        <v>-6188.84</v>
      </c>
      <c r="AQ110" s="33">
        <v>-5870.26</v>
      </c>
      <c r="AR110" s="33">
        <v>-3876.11</v>
      </c>
      <c r="AS110" s="33">
        <v>-2155.16</v>
      </c>
      <c r="AT110" s="33">
        <v>-3842.09</v>
      </c>
      <c r="AU110" s="33">
        <v>-2584.0500000000002</v>
      </c>
      <c r="AV110" s="33">
        <v>-2284.15</v>
      </c>
      <c r="AW110" s="33">
        <v>-9808.2199999999993</v>
      </c>
      <c r="AX110" s="33">
        <v>-2509.4699999999998</v>
      </c>
      <c r="AY110" s="33">
        <v>-5410.64</v>
      </c>
      <c r="AZ110" s="33">
        <v>-7342.97</v>
      </c>
      <c r="BA110" s="31">
        <f t="shared" si="231"/>
        <v>-273.3</v>
      </c>
      <c r="BB110" s="31">
        <f t="shared" si="232"/>
        <v>-116.04</v>
      </c>
      <c r="BC110" s="31">
        <f t="shared" si="233"/>
        <v>-110.07</v>
      </c>
      <c r="BD110" s="31">
        <f t="shared" si="234"/>
        <v>-96.9</v>
      </c>
      <c r="BE110" s="31">
        <f t="shared" si="235"/>
        <v>-53.88</v>
      </c>
      <c r="BF110" s="31">
        <f t="shared" si="236"/>
        <v>-96.05</v>
      </c>
      <c r="BG110" s="31">
        <f t="shared" si="237"/>
        <v>0</v>
      </c>
      <c r="BH110" s="31">
        <f t="shared" si="238"/>
        <v>0</v>
      </c>
      <c r="BI110" s="31">
        <f t="shared" si="239"/>
        <v>0</v>
      </c>
      <c r="BJ110" s="31">
        <f t="shared" si="240"/>
        <v>-188.21</v>
      </c>
      <c r="BK110" s="31">
        <f t="shared" si="241"/>
        <v>-405.8</v>
      </c>
      <c r="BL110" s="31">
        <f t="shared" si="242"/>
        <v>-550.72</v>
      </c>
      <c r="BM110" s="6">
        <v>-4.65E-2</v>
      </c>
      <c r="BN110" s="6">
        <v>-4.65E-2</v>
      </c>
      <c r="BO110" s="6">
        <v>-4.65E-2</v>
      </c>
      <c r="BP110" s="6">
        <v>-4.65E-2</v>
      </c>
      <c r="BQ110" s="6">
        <v>-4.65E-2</v>
      </c>
      <c r="BR110" s="6">
        <v>-4.65E-2</v>
      </c>
      <c r="BS110" s="6">
        <v>-4.65E-2</v>
      </c>
      <c r="BT110" s="6">
        <v>-4.65E-2</v>
      </c>
      <c r="BU110" s="6">
        <v>-4.65E-2</v>
      </c>
      <c r="BV110" s="6">
        <v>-4.65E-2</v>
      </c>
      <c r="BW110" s="6">
        <v>-4.65E-2</v>
      </c>
      <c r="BX110" s="6">
        <v>-4.65E-2</v>
      </c>
      <c r="BY110" s="31">
        <v>-42361.83</v>
      </c>
      <c r="BZ110" s="31">
        <v>-17986.310000000001</v>
      </c>
      <c r="CA110" s="31">
        <v>-17060.439999999999</v>
      </c>
      <c r="CB110" s="31">
        <v>-11264.95</v>
      </c>
      <c r="CC110" s="31">
        <v>-6263.43</v>
      </c>
      <c r="CD110" s="31">
        <v>-11166.06</v>
      </c>
      <c r="CE110" s="31">
        <v>-7509.89</v>
      </c>
      <c r="CF110" s="31">
        <v>-6638.3</v>
      </c>
      <c r="CG110" s="31">
        <v>-28505.13</v>
      </c>
      <c r="CH110" s="31">
        <v>-7293.16</v>
      </c>
      <c r="CI110" s="31">
        <v>-15724.67</v>
      </c>
      <c r="CJ110" s="31">
        <v>-21340.5</v>
      </c>
      <c r="CK110" s="32">
        <f t="shared" si="267"/>
        <v>2186.42</v>
      </c>
      <c r="CL110" s="32">
        <f t="shared" si="268"/>
        <v>928.33</v>
      </c>
      <c r="CM110" s="32">
        <f t="shared" si="269"/>
        <v>880.54</v>
      </c>
      <c r="CN110" s="32">
        <f t="shared" si="270"/>
        <v>581.41999999999996</v>
      </c>
      <c r="CO110" s="32">
        <f t="shared" si="271"/>
        <v>323.27</v>
      </c>
      <c r="CP110" s="32">
        <f t="shared" si="272"/>
        <v>576.30999999999995</v>
      </c>
      <c r="CQ110" s="32">
        <f t="shared" si="273"/>
        <v>387.61</v>
      </c>
      <c r="CR110" s="32">
        <f t="shared" si="274"/>
        <v>342.62</v>
      </c>
      <c r="CS110" s="32">
        <f t="shared" si="275"/>
        <v>1471.23</v>
      </c>
      <c r="CT110" s="32">
        <f t="shared" si="276"/>
        <v>376.42</v>
      </c>
      <c r="CU110" s="32">
        <f t="shared" si="277"/>
        <v>811.6</v>
      </c>
      <c r="CV110" s="32">
        <f t="shared" si="278"/>
        <v>1101.44</v>
      </c>
      <c r="CW110" s="31">
        <f t="shared" si="255"/>
        <v>-25326.000000000004</v>
      </c>
      <c r="CX110" s="31">
        <f t="shared" si="256"/>
        <v>-10753.099999999999</v>
      </c>
      <c r="CY110" s="31">
        <f t="shared" si="257"/>
        <v>-10199.569999999998</v>
      </c>
      <c r="CZ110" s="31">
        <f t="shared" si="258"/>
        <v>-6710.52</v>
      </c>
      <c r="DA110" s="31">
        <f t="shared" si="259"/>
        <v>-3731.12</v>
      </c>
      <c r="DB110" s="31">
        <f t="shared" si="260"/>
        <v>-6651.61</v>
      </c>
      <c r="DC110" s="31">
        <f t="shared" si="261"/>
        <v>-4538.2300000000005</v>
      </c>
      <c r="DD110" s="31">
        <f t="shared" si="262"/>
        <v>-4011.53</v>
      </c>
      <c r="DE110" s="31">
        <f t="shared" si="263"/>
        <v>-17225.68</v>
      </c>
      <c r="DF110" s="31">
        <f t="shared" si="264"/>
        <v>-4219.0600000000004</v>
      </c>
      <c r="DG110" s="31">
        <f t="shared" si="265"/>
        <v>-9096.630000000001</v>
      </c>
      <c r="DH110" s="31">
        <f t="shared" si="266"/>
        <v>-12345.37</v>
      </c>
      <c r="DI110" s="32">
        <f t="shared" si="195"/>
        <v>-1266.3</v>
      </c>
      <c r="DJ110" s="32">
        <f t="shared" si="196"/>
        <v>-537.66</v>
      </c>
      <c r="DK110" s="32">
        <f t="shared" si="197"/>
        <v>-509.98</v>
      </c>
      <c r="DL110" s="32">
        <f t="shared" si="198"/>
        <v>-335.53</v>
      </c>
      <c r="DM110" s="32">
        <f t="shared" si="199"/>
        <v>-186.56</v>
      </c>
      <c r="DN110" s="32">
        <f t="shared" si="200"/>
        <v>-332.58</v>
      </c>
      <c r="DO110" s="32">
        <f t="shared" si="201"/>
        <v>-226.91</v>
      </c>
      <c r="DP110" s="32">
        <f t="shared" si="202"/>
        <v>-200.58</v>
      </c>
      <c r="DQ110" s="32">
        <f t="shared" si="203"/>
        <v>-861.28</v>
      </c>
      <c r="DR110" s="32">
        <f t="shared" si="204"/>
        <v>-210.95</v>
      </c>
      <c r="DS110" s="32">
        <f t="shared" si="205"/>
        <v>-454.83</v>
      </c>
      <c r="DT110" s="32">
        <f t="shared" si="206"/>
        <v>-617.27</v>
      </c>
      <c r="DU110" s="31">
        <f t="shared" si="207"/>
        <v>-8159.28</v>
      </c>
      <c r="DV110" s="31">
        <f t="shared" si="208"/>
        <v>-3439.21</v>
      </c>
      <c r="DW110" s="31">
        <f t="shared" si="209"/>
        <v>-3240.66</v>
      </c>
      <c r="DX110" s="31">
        <f t="shared" si="210"/>
        <v>-2119.2800000000002</v>
      </c>
      <c r="DY110" s="31">
        <f t="shared" si="211"/>
        <v>-1172.21</v>
      </c>
      <c r="DZ110" s="31">
        <f t="shared" si="212"/>
        <v>-2078.44</v>
      </c>
      <c r="EA110" s="31">
        <f t="shared" si="213"/>
        <v>-1410.61</v>
      </c>
      <c r="EB110" s="31">
        <f t="shared" si="214"/>
        <v>-1240.08</v>
      </c>
      <c r="EC110" s="31">
        <f t="shared" si="215"/>
        <v>-5295.7</v>
      </c>
      <c r="ED110" s="31">
        <f t="shared" si="216"/>
        <v>-1290.1300000000001</v>
      </c>
      <c r="EE110" s="31">
        <f t="shared" si="217"/>
        <v>-2766.18</v>
      </c>
      <c r="EF110" s="31">
        <f t="shared" si="218"/>
        <v>-3733.79</v>
      </c>
      <c r="EG110" s="32">
        <f t="shared" si="219"/>
        <v>-34751.58</v>
      </c>
      <c r="EH110" s="32">
        <f t="shared" si="220"/>
        <v>-14729.969999999998</v>
      </c>
      <c r="EI110" s="32">
        <f t="shared" si="221"/>
        <v>-13950.209999999997</v>
      </c>
      <c r="EJ110" s="32">
        <f t="shared" si="222"/>
        <v>-9165.33</v>
      </c>
      <c r="EK110" s="32">
        <f t="shared" si="223"/>
        <v>-5089.8899999999994</v>
      </c>
      <c r="EL110" s="32">
        <f t="shared" si="224"/>
        <v>-9062.6299999999992</v>
      </c>
      <c r="EM110" s="32">
        <f t="shared" si="225"/>
        <v>-6175.75</v>
      </c>
      <c r="EN110" s="32">
        <f t="shared" si="226"/>
        <v>-5452.1900000000005</v>
      </c>
      <c r="EO110" s="32">
        <f t="shared" si="227"/>
        <v>-23382.66</v>
      </c>
      <c r="EP110" s="32">
        <f t="shared" si="228"/>
        <v>-5720.14</v>
      </c>
      <c r="EQ110" s="32">
        <f t="shared" si="229"/>
        <v>-12317.640000000001</v>
      </c>
      <c r="ER110" s="32">
        <f t="shared" si="230"/>
        <v>-16696.43</v>
      </c>
    </row>
    <row r="111" spans="1:148">
      <c r="A111" t="s">
        <v>465</v>
      </c>
      <c r="B111" s="1" t="s">
        <v>112</v>
      </c>
      <c r="C111" t="s">
        <v>112</v>
      </c>
      <c r="D111" t="s">
        <v>260</v>
      </c>
      <c r="E111" s="51">
        <v>36148.622000000003</v>
      </c>
      <c r="F111" s="51">
        <v>28689.162</v>
      </c>
      <c r="G111" s="51">
        <v>21176.232</v>
      </c>
      <c r="H111" s="51">
        <v>35379.144</v>
      </c>
      <c r="I111" s="51">
        <v>9994.7039999999997</v>
      </c>
      <c r="J111" s="51">
        <v>11186.262000000001</v>
      </c>
      <c r="K111" s="51">
        <v>8104.5757999999996</v>
      </c>
      <c r="L111" s="51">
        <v>12899.237499999999</v>
      </c>
      <c r="M111" s="51">
        <v>15943.810100000001</v>
      </c>
      <c r="N111" s="51">
        <v>27696.441500000001</v>
      </c>
      <c r="O111" s="51">
        <v>23042.880000000001</v>
      </c>
      <c r="P111" s="51">
        <v>29949.642</v>
      </c>
      <c r="Q111" s="32">
        <v>3518534.03</v>
      </c>
      <c r="R111" s="32">
        <v>1552900.82</v>
      </c>
      <c r="S111" s="32">
        <v>823800.03</v>
      </c>
      <c r="T111" s="32">
        <v>1078972.42</v>
      </c>
      <c r="U111" s="32">
        <v>291263.15000000002</v>
      </c>
      <c r="V111" s="32">
        <v>276863.52</v>
      </c>
      <c r="W111" s="32">
        <v>297516.62</v>
      </c>
      <c r="X111" s="32">
        <v>430188.88</v>
      </c>
      <c r="Y111" s="32">
        <v>1583815.91</v>
      </c>
      <c r="Z111" s="32">
        <v>994921.21</v>
      </c>
      <c r="AA111" s="32">
        <v>1090051.08</v>
      </c>
      <c r="AB111" s="32">
        <v>1648112.65</v>
      </c>
      <c r="AC111" s="2">
        <v>6.71</v>
      </c>
      <c r="AD111" s="2">
        <v>6.71</v>
      </c>
      <c r="AE111" s="2">
        <v>6.71</v>
      </c>
      <c r="AF111" s="2">
        <v>6.71</v>
      </c>
      <c r="AG111" s="2">
        <v>6.71</v>
      </c>
      <c r="AH111" s="2">
        <v>6.71</v>
      </c>
      <c r="AI111" s="2">
        <v>6.71</v>
      </c>
      <c r="AJ111" s="2">
        <v>6.71</v>
      </c>
      <c r="AK111" s="2">
        <v>6.71</v>
      </c>
      <c r="AL111" s="2">
        <v>6.71</v>
      </c>
      <c r="AM111" s="2">
        <v>6.71</v>
      </c>
      <c r="AN111" s="2">
        <v>6.71</v>
      </c>
      <c r="AO111" s="33">
        <v>236093.63</v>
      </c>
      <c r="AP111" s="33">
        <v>104199.64</v>
      </c>
      <c r="AQ111" s="33">
        <v>55276.98</v>
      </c>
      <c r="AR111" s="33">
        <v>72399.05</v>
      </c>
      <c r="AS111" s="33">
        <v>19543.759999999998</v>
      </c>
      <c r="AT111" s="33">
        <v>18577.54</v>
      </c>
      <c r="AU111" s="33">
        <v>19963.36</v>
      </c>
      <c r="AV111" s="33">
        <v>28865.67</v>
      </c>
      <c r="AW111" s="33">
        <v>106274.05</v>
      </c>
      <c r="AX111" s="33">
        <v>66759.210000000006</v>
      </c>
      <c r="AY111" s="33">
        <v>73142.429999999993</v>
      </c>
      <c r="AZ111" s="33">
        <v>110588.36</v>
      </c>
      <c r="BA111" s="31">
        <f t="shared" si="231"/>
        <v>-1055.56</v>
      </c>
      <c r="BB111" s="31">
        <f t="shared" si="232"/>
        <v>-465.87</v>
      </c>
      <c r="BC111" s="31">
        <f t="shared" si="233"/>
        <v>-247.14</v>
      </c>
      <c r="BD111" s="31">
        <f t="shared" si="234"/>
        <v>-431.59</v>
      </c>
      <c r="BE111" s="31">
        <f t="shared" si="235"/>
        <v>-116.51</v>
      </c>
      <c r="BF111" s="31">
        <f t="shared" si="236"/>
        <v>-110.75</v>
      </c>
      <c r="BG111" s="31">
        <f t="shared" si="237"/>
        <v>0</v>
      </c>
      <c r="BH111" s="31">
        <f t="shared" si="238"/>
        <v>0</v>
      </c>
      <c r="BI111" s="31">
        <f t="shared" si="239"/>
        <v>0</v>
      </c>
      <c r="BJ111" s="31">
        <f t="shared" si="240"/>
        <v>-1193.9100000000001</v>
      </c>
      <c r="BK111" s="31">
        <f t="shared" si="241"/>
        <v>-1308.06</v>
      </c>
      <c r="BL111" s="31">
        <f t="shared" si="242"/>
        <v>-1977.74</v>
      </c>
      <c r="BM111" s="6">
        <v>9.4899999999999998E-2</v>
      </c>
      <c r="BN111" s="6">
        <v>9.4899999999999998E-2</v>
      </c>
      <c r="BO111" s="6">
        <v>9.4899999999999998E-2</v>
      </c>
      <c r="BP111" s="6">
        <v>9.4899999999999998E-2</v>
      </c>
      <c r="BQ111" s="6">
        <v>9.4899999999999998E-2</v>
      </c>
      <c r="BR111" s="6">
        <v>9.4899999999999998E-2</v>
      </c>
      <c r="BS111" s="6">
        <v>9.4899999999999998E-2</v>
      </c>
      <c r="BT111" s="6">
        <v>9.4899999999999998E-2</v>
      </c>
      <c r="BU111" s="6">
        <v>9.4899999999999998E-2</v>
      </c>
      <c r="BV111" s="6">
        <v>9.4899999999999998E-2</v>
      </c>
      <c r="BW111" s="6">
        <v>9.4899999999999998E-2</v>
      </c>
      <c r="BX111" s="6">
        <v>9.4899999999999998E-2</v>
      </c>
      <c r="BY111" s="31">
        <v>333908.88</v>
      </c>
      <c r="BZ111" s="31">
        <v>147370.29</v>
      </c>
      <c r="CA111" s="31">
        <v>78178.62</v>
      </c>
      <c r="CB111" s="31">
        <v>102394.48</v>
      </c>
      <c r="CC111" s="31">
        <v>27640.87</v>
      </c>
      <c r="CD111" s="31">
        <v>26274.35</v>
      </c>
      <c r="CE111" s="31">
        <v>28234.33</v>
      </c>
      <c r="CF111" s="31">
        <v>40824.92</v>
      </c>
      <c r="CG111" s="31">
        <v>150304.13</v>
      </c>
      <c r="CH111" s="31">
        <v>94418.02</v>
      </c>
      <c r="CI111" s="31">
        <v>103445.85</v>
      </c>
      <c r="CJ111" s="31">
        <v>156405.89000000001</v>
      </c>
      <c r="CK111" s="32">
        <f t="shared" si="267"/>
        <v>8444.48</v>
      </c>
      <c r="CL111" s="32">
        <f t="shared" si="268"/>
        <v>3726.96</v>
      </c>
      <c r="CM111" s="32">
        <f t="shared" si="269"/>
        <v>1977.12</v>
      </c>
      <c r="CN111" s="32">
        <f t="shared" si="270"/>
        <v>2589.5300000000002</v>
      </c>
      <c r="CO111" s="32">
        <f t="shared" si="271"/>
        <v>699.03</v>
      </c>
      <c r="CP111" s="32">
        <f t="shared" si="272"/>
        <v>664.47</v>
      </c>
      <c r="CQ111" s="32">
        <f t="shared" si="273"/>
        <v>714.04</v>
      </c>
      <c r="CR111" s="32">
        <f t="shared" si="274"/>
        <v>1032.45</v>
      </c>
      <c r="CS111" s="32">
        <f t="shared" si="275"/>
        <v>3801.16</v>
      </c>
      <c r="CT111" s="32">
        <f t="shared" si="276"/>
        <v>2387.81</v>
      </c>
      <c r="CU111" s="32">
        <f t="shared" si="277"/>
        <v>2616.12</v>
      </c>
      <c r="CV111" s="32">
        <f t="shared" si="278"/>
        <v>3955.47</v>
      </c>
      <c r="CW111" s="31">
        <f t="shared" si="255"/>
        <v>107315.28999999998</v>
      </c>
      <c r="CX111" s="31">
        <f t="shared" si="256"/>
        <v>47363.48</v>
      </c>
      <c r="CY111" s="31">
        <f t="shared" si="257"/>
        <v>25125.899999999987</v>
      </c>
      <c r="CZ111" s="31">
        <f t="shared" si="258"/>
        <v>33016.549999999988</v>
      </c>
      <c r="DA111" s="31">
        <f t="shared" si="259"/>
        <v>8912.65</v>
      </c>
      <c r="DB111" s="31">
        <f t="shared" si="260"/>
        <v>8472.0299999999988</v>
      </c>
      <c r="DC111" s="31">
        <f t="shared" si="261"/>
        <v>8985.010000000002</v>
      </c>
      <c r="DD111" s="31">
        <f t="shared" si="262"/>
        <v>12991.699999999997</v>
      </c>
      <c r="DE111" s="31">
        <f t="shared" si="263"/>
        <v>47831.240000000005</v>
      </c>
      <c r="DF111" s="31">
        <f t="shared" si="264"/>
        <v>31240.529999999995</v>
      </c>
      <c r="DG111" s="31">
        <f t="shared" si="265"/>
        <v>34227.600000000006</v>
      </c>
      <c r="DH111" s="31">
        <f t="shared" si="266"/>
        <v>51750.740000000013</v>
      </c>
      <c r="DI111" s="32">
        <f t="shared" si="195"/>
        <v>5365.76</v>
      </c>
      <c r="DJ111" s="32">
        <f t="shared" si="196"/>
        <v>2368.17</v>
      </c>
      <c r="DK111" s="32">
        <f t="shared" si="197"/>
        <v>1256.3</v>
      </c>
      <c r="DL111" s="32">
        <f t="shared" si="198"/>
        <v>1650.83</v>
      </c>
      <c r="DM111" s="32">
        <f t="shared" si="199"/>
        <v>445.63</v>
      </c>
      <c r="DN111" s="32">
        <f t="shared" si="200"/>
        <v>423.6</v>
      </c>
      <c r="DO111" s="32">
        <f t="shared" si="201"/>
        <v>449.25</v>
      </c>
      <c r="DP111" s="32">
        <f t="shared" si="202"/>
        <v>649.59</v>
      </c>
      <c r="DQ111" s="32">
        <f t="shared" si="203"/>
        <v>2391.56</v>
      </c>
      <c r="DR111" s="32">
        <f t="shared" si="204"/>
        <v>1562.03</v>
      </c>
      <c r="DS111" s="32">
        <f t="shared" si="205"/>
        <v>1711.38</v>
      </c>
      <c r="DT111" s="32">
        <f t="shared" si="206"/>
        <v>2587.54</v>
      </c>
      <c r="DU111" s="31">
        <f t="shared" si="207"/>
        <v>34573.79</v>
      </c>
      <c r="DV111" s="31">
        <f t="shared" si="208"/>
        <v>15148.48</v>
      </c>
      <c r="DW111" s="31">
        <f t="shared" si="209"/>
        <v>7983.13</v>
      </c>
      <c r="DX111" s="31">
        <f t="shared" si="210"/>
        <v>10427.09</v>
      </c>
      <c r="DY111" s="31">
        <f t="shared" si="211"/>
        <v>2800.09</v>
      </c>
      <c r="DZ111" s="31">
        <f t="shared" si="212"/>
        <v>2647.27</v>
      </c>
      <c r="EA111" s="31">
        <f t="shared" si="213"/>
        <v>2792.79</v>
      </c>
      <c r="EB111" s="31">
        <f t="shared" si="214"/>
        <v>4016.11</v>
      </c>
      <c r="EC111" s="31">
        <f t="shared" si="215"/>
        <v>14704.78</v>
      </c>
      <c r="ED111" s="31">
        <f t="shared" si="216"/>
        <v>9552.94</v>
      </c>
      <c r="EE111" s="31">
        <f t="shared" si="217"/>
        <v>10408.200000000001</v>
      </c>
      <c r="EF111" s="31">
        <f t="shared" si="218"/>
        <v>15651.71</v>
      </c>
      <c r="EG111" s="32">
        <f t="shared" si="219"/>
        <v>147254.83999999997</v>
      </c>
      <c r="EH111" s="32">
        <f t="shared" si="220"/>
        <v>64880.130000000005</v>
      </c>
      <c r="EI111" s="32">
        <f t="shared" si="221"/>
        <v>34365.329999999987</v>
      </c>
      <c r="EJ111" s="32">
        <f t="shared" si="222"/>
        <v>45094.469999999987</v>
      </c>
      <c r="EK111" s="32">
        <f t="shared" si="223"/>
        <v>12158.369999999999</v>
      </c>
      <c r="EL111" s="32">
        <f t="shared" si="224"/>
        <v>11542.9</v>
      </c>
      <c r="EM111" s="32">
        <f t="shared" si="225"/>
        <v>12227.050000000003</v>
      </c>
      <c r="EN111" s="32">
        <f t="shared" si="226"/>
        <v>17657.399999999998</v>
      </c>
      <c r="EO111" s="32">
        <f t="shared" si="227"/>
        <v>64927.58</v>
      </c>
      <c r="EP111" s="32">
        <f t="shared" si="228"/>
        <v>42355.5</v>
      </c>
      <c r="EQ111" s="32">
        <f t="shared" si="229"/>
        <v>46347.180000000008</v>
      </c>
      <c r="ER111" s="32">
        <f t="shared" si="230"/>
        <v>69989.99000000002</v>
      </c>
    </row>
    <row r="112" spans="1:148">
      <c r="A112" t="s">
        <v>466</v>
      </c>
      <c r="B112" s="1" t="s">
        <v>113</v>
      </c>
      <c r="C112" t="s">
        <v>113</v>
      </c>
      <c r="D112" t="s">
        <v>261</v>
      </c>
      <c r="E112" s="51">
        <v>149266.17540000001</v>
      </c>
      <c r="F112" s="51">
        <v>126938.7123</v>
      </c>
      <c r="G112" s="51">
        <v>128689.1681</v>
      </c>
      <c r="H112" s="51">
        <v>77765.721999999994</v>
      </c>
      <c r="I112" s="51">
        <v>109588.0048</v>
      </c>
      <c r="J112" s="51">
        <v>64428.315499999997</v>
      </c>
      <c r="K112" s="51">
        <v>72902.444000000003</v>
      </c>
      <c r="L112" s="51">
        <v>57830.994299999998</v>
      </c>
      <c r="M112" s="51">
        <v>60508.18</v>
      </c>
      <c r="N112" s="51">
        <v>93100.192899999995</v>
      </c>
      <c r="O112" s="51">
        <v>65766.106799999994</v>
      </c>
      <c r="P112" s="51">
        <v>98711.664000000004</v>
      </c>
      <c r="Q112" s="32">
        <v>14572935.52</v>
      </c>
      <c r="R112" s="32">
        <v>6791691.8399999999</v>
      </c>
      <c r="S112" s="32">
        <v>5707588.5499999998</v>
      </c>
      <c r="T112" s="32">
        <v>2695387.26</v>
      </c>
      <c r="U112" s="32">
        <v>3616949.81</v>
      </c>
      <c r="V112" s="32">
        <v>2641092.5</v>
      </c>
      <c r="W112" s="32">
        <v>3173578.79</v>
      </c>
      <c r="X112" s="32">
        <v>2113740.81</v>
      </c>
      <c r="Y112" s="32">
        <v>5183804.16</v>
      </c>
      <c r="Z112" s="32">
        <v>3397638.72</v>
      </c>
      <c r="AA112" s="32">
        <v>3745076.35</v>
      </c>
      <c r="AB112" s="32">
        <v>5264946.29</v>
      </c>
      <c r="AC112" s="2">
        <v>6.68</v>
      </c>
      <c r="AD112" s="2">
        <v>6.68</v>
      </c>
      <c r="AE112" s="2">
        <v>6.68</v>
      </c>
      <c r="AF112" s="2">
        <v>6.68</v>
      </c>
      <c r="AG112" s="2">
        <v>6.68</v>
      </c>
      <c r="AH112" s="2">
        <v>6.68</v>
      </c>
      <c r="AI112" s="2">
        <v>6.68</v>
      </c>
      <c r="AJ112" s="2">
        <v>6.68</v>
      </c>
      <c r="AK112" s="2">
        <v>6.68</v>
      </c>
      <c r="AL112" s="2">
        <v>6.68</v>
      </c>
      <c r="AM112" s="2">
        <v>6.68</v>
      </c>
      <c r="AN112" s="2">
        <v>6.68</v>
      </c>
      <c r="AO112" s="33">
        <v>973472.09</v>
      </c>
      <c r="AP112" s="33">
        <v>453685.02</v>
      </c>
      <c r="AQ112" s="33">
        <v>381266.91</v>
      </c>
      <c r="AR112" s="33">
        <v>180051.87</v>
      </c>
      <c r="AS112" s="33">
        <v>241612.25</v>
      </c>
      <c r="AT112" s="33">
        <v>176424.98</v>
      </c>
      <c r="AU112" s="33">
        <v>211995.06</v>
      </c>
      <c r="AV112" s="33">
        <v>141197.89000000001</v>
      </c>
      <c r="AW112" s="33">
        <v>346278.12</v>
      </c>
      <c r="AX112" s="33">
        <v>226962.27</v>
      </c>
      <c r="AY112" s="33">
        <v>250171.1</v>
      </c>
      <c r="AZ112" s="33">
        <v>351698.41</v>
      </c>
      <c r="BA112" s="31">
        <f t="shared" si="231"/>
        <v>-4371.88</v>
      </c>
      <c r="BB112" s="31">
        <f t="shared" si="232"/>
        <v>-2037.51</v>
      </c>
      <c r="BC112" s="31">
        <f t="shared" si="233"/>
        <v>-1712.28</v>
      </c>
      <c r="BD112" s="31">
        <f t="shared" si="234"/>
        <v>-1078.1500000000001</v>
      </c>
      <c r="BE112" s="31">
        <f t="shared" si="235"/>
        <v>-1446.78</v>
      </c>
      <c r="BF112" s="31">
        <f t="shared" si="236"/>
        <v>-1056.44</v>
      </c>
      <c r="BG112" s="31">
        <f t="shared" si="237"/>
        <v>0</v>
      </c>
      <c r="BH112" s="31">
        <f t="shared" si="238"/>
        <v>0</v>
      </c>
      <c r="BI112" s="31">
        <f t="shared" si="239"/>
        <v>0</v>
      </c>
      <c r="BJ112" s="31">
        <f t="shared" si="240"/>
        <v>-4077.17</v>
      </c>
      <c r="BK112" s="31">
        <f t="shared" si="241"/>
        <v>-4494.09</v>
      </c>
      <c r="BL112" s="31">
        <f t="shared" si="242"/>
        <v>-6317.94</v>
      </c>
      <c r="BM112" s="6">
        <v>7.85E-2</v>
      </c>
      <c r="BN112" s="6">
        <v>7.85E-2</v>
      </c>
      <c r="BO112" s="6">
        <v>7.85E-2</v>
      </c>
      <c r="BP112" s="6">
        <v>7.85E-2</v>
      </c>
      <c r="BQ112" s="6">
        <v>7.85E-2</v>
      </c>
      <c r="BR112" s="6">
        <v>7.85E-2</v>
      </c>
      <c r="BS112" s="6">
        <v>7.85E-2</v>
      </c>
      <c r="BT112" s="6">
        <v>7.85E-2</v>
      </c>
      <c r="BU112" s="6">
        <v>7.85E-2</v>
      </c>
      <c r="BV112" s="6">
        <v>7.85E-2</v>
      </c>
      <c r="BW112" s="6">
        <v>7.85E-2</v>
      </c>
      <c r="BX112" s="6">
        <v>7.85E-2</v>
      </c>
      <c r="BY112" s="31">
        <v>1143975.44</v>
      </c>
      <c r="BZ112" s="31">
        <v>533147.81000000006</v>
      </c>
      <c r="CA112" s="31">
        <v>448045.7</v>
      </c>
      <c r="CB112" s="31">
        <v>211587.9</v>
      </c>
      <c r="CC112" s="31">
        <v>283930.56</v>
      </c>
      <c r="CD112" s="31">
        <v>207325.76</v>
      </c>
      <c r="CE112" s="31">
        <v>249125.94</v>
      </c>
      <c r="CF112" s="31">
        <v>165928.65</v>
      </c>
      <c r="CG112" s="31">
        <v>406928.63</v>
      </c>
      <c r="CH112" s="31">
        <v>266714.64</v>
      </c>
      <c r="CI112" s="31">
        <v>293988.49</v>
      </c>
      <c r="CJ112" s="31">
        <v>413298.28</v>
      </c>
      <c r="CK112" s="32">
        <f t="shared" si="267"/>
        <v>34975.050000000003</v>
      </c>
      <c r="CL112" s="32">
        <f t="shared" si="268"/>
        <v>16300.06</v>
      </c>
      <c r="CM112" s="32">
        <f t="shared" si="269"/>
        <v>13698.21</v>
      </c>
      <c r="CN112" s="32">
        <f t="shared" si="270"/>
        <v>6468.93</v>
      </c>
      <c r="CO112" s="32">
        <f t="shared" si="271"/>
        <v>8680.68</v>
      </c>
      <c r="CP112" s="32">
        <f t="shared" si="272"/>
        <v>6338.62</v>
      </c>
      <c r="CQ112" s="32">
        <f t="shared" si="273"/>
        <v>7616.59</v>
      </c>
      <c r="CR112" s="32">
        <f t="shared" si="274"/>
        <v>5072.9799999999996</v>
      </c>
      <c r="CS112" s="32">
        <f t="shared" si="275"/>
        <v>12441.13</v>
      </c>
      <c r="CT112" s="32">
        <f t="shared" si="276"/>
        <v>8154.33</v>
      </c>
      <c r="CU112" s="32">
        <f t="shared" si="277"/>
        <v>8988.18</v>
      </c>
      <c r="CV112" s="32">
        <f t="shared" si="278"/>
        <v>12635.87</v>
      </c>
      <c r="CW112" s="31">
        <f t="shared" si="255"/>
        <v>209850.28000000003</v>
      </c>
      <c r="CX112" s="31">
        <f t="shared" si="256"/>
        <v>97800.360000000088</v>
      </c>
      <c r="CY112" s="31">
        <f t="shared" si="257"/>
        <v>82189.280000000057</v>
      </c>
      <c r="CZ112" s="31">
        <f t="shared" si="258"/>
        <v>39083.109999999993</v>
      </c>
      <c r="DA112" s="31">
        <f t="shared" si="259"/>
        <v>52445.76999999999</v>
      </c>
      <c r="DB112" s="31">
        <f t="shared" si="260"/>
        <v>38295.839999999997</v>
      </c>
      <c r="DC112" s="31">
        <f t="shared" si="261"/>
        <v>44747.47</v>
      </c>
      <c r="DD112" s="31">
        <f t="shared" si="262"/>
        <v>29803.739999999991</v>
      </c>
      <c r="DE112" s="31">
        <f t="shared" si="263"/>
        <v>73091.640000000014</v>
      </c>
      <c r="DF112" s="31">
        <f t="shared" si="264"/>
        <v>51983.870000000039</v>
      </c>
      <c r="DG112" s="31">
        <f t="shared" si="265"/>
        <v>57299.659999999974</v>
      </c>
      <c r="DH112" s="31">
        <f t="shared" si="266"/>
        <v>80553.680000000051</v>
      </c>
      <c r="DI112" s="32">
        <f t="shared" si="195"/>
        <v>10492.51</v>
      </c>
      <c r="DJ112" s="32">
        <f t="shared" si="196"/>
        <v>4890.0200000000004</v>
      </c>
      <c r="DK112" s="32">
        <f t="shared" si="197"/>
        <v>4109.46</v>
      </c>
      <c r="DL112" s="32">
        <f t="shared" si="198"/>
        <v>1954.16</v>
      </c>
      <c r="DM112" s="32">
        <f t="shared" si="199"/>
        <v>2622.29</v>
      </c>
      <c r="DN112" s="32">
        <f t="shared" si="200"/>
        <v>1914.79</v>
      </c>
      <c r="DO112" s="32">
        <f t="shared" si="201"/>
        <v>2237.37</v>
      </c>
      <c r="DP112" s="32">
        <f t="shared" si="202"/>
        <v>1490.19</v>
      </c>
      <c r="DQ112" s="32">
        <f t="shared" si="203"/>
        <v>3654.58</v>
      </c>
      <c r="DR112" s="32">
        <f t="shared" si="204"/>
        <v>2599.19</v>
      </c>
      <c r="DS112" s="32">
        <f t="shared" si="205"/>
        <v>2864.98</v>
      </c>
      <c r="DT112" s="32">
        <f t="shared" si="206"/>
        <v>4027.68</v>
      </c>
      <c r="DU112" s="31">
        <f t="shared" si="207"/>
        <v>67607.5</v>
      </c>
      <c r="DV112" s="31">
        <f t="shared" si="208"/>
        <v>31279.94</v>
      </c>
      <c r="DW112" s="31">
        <f t="shared" si="209"/>
        <v>26113.59</v>
      </c>
      <c r="DX112" s="31">
        <f t="shared" si="210"/>
        <v>12342.99</v>
      </c>
      <c r="DY112" s="31">
        <f t="shared" si="211"/>
        <v>16476.900000000001</v>
      </c>
      <c r="DZ112" s="31">
        <f t="shared" si="212"/>
        <v>11966.36</v>
      </c>
      <c r="EA112" s="31">
        <f t="shared" si="213"/>
        <v>13908.75</v>
      </c>
      <c r="EB112" s="31">
        <f t="shared" si="214"/>
        <v>9213.2000000000007</v>
      </c>
      <c r="EC112" s="31">
        <f t="shared" si="215"/>
        <v>22470.6</v>
      </c>
      <c r="ED112" s="31">
        <f t="shared" si="216"/>
        <v>15895.97</v>
      </c>
      <c r="EE112" s="31">
        <f t="shared" si="217"/>
        <v>17424.14</v>
      </c>
      <c r="EF112" s="31">
        <f t="shared" si="218"/>
        <v>24362.99</v>
      </c>
      <c r="EG112" s="32">
        <f t="shared" si="219"/>
        <v>287950.29000000004</v>
      </c>
      <c r="EH112" s="32">
        <f t="shared" si="220"/>
        <v>133970.32000000009</v>
      </c>
      <c r="EI112" s="32">
        <f t="shared" si="221"/>
        <v>112412.33000000006</v>
      </c>
      <c r="EJ112" s="32">
        <f t="shared" si="222"/>
        <v>53380.259999999995</v>
      </c>
      <c r="EK112" s="32">
        <f t="shared" si="223"/>
        <v>71544.959999999992</v>
      </c>
      <c r="EL112" s="32">
        <f t="shared" si="224"/>
        <v>52176.99</v>
      </c>
      <c r="EM112" s="32">
        <f t="shared" si="225"/>
        <v>60893.590000000004</v>
      </c>
      <c r="EN112" s="32">
        <f t="shared" si="226"/>
        <v>40507.12999999999</v>
      </c>
      <c r="EO112" s="32">
        <f t="shared" si="227"/>
        <v>99216.82</v>
      </c>
      <c r="EP112" s="32">
        <f t="shared" si="228"/>
        <v>70479.030000000042</v>
      </c>
      <c r="EQ112" s="32">
        <f t="shared" si="229"/>
        <v>77588.77999999997</v>
      </c>
      <c r="ER112" s="32">
        <f t="shared" si="230"/>
        <v>108944.35000000005</v>
      </c>
    </row>
    <row r="113" spans="1:148">
      <c r="A113" t="s">
        <v>467</v>
      </c>
      <c r="B113" s="1" t="s">
        <v>114</v>
      </c>
      <c r="C113" t="s">
        <v>114</v>
      </c>
      <c r="D113" t="s">
        <v>262</v>
      </c>
      <c r="E113" s="51">
        <v>11911.890299999999</v>
      </c>
      <c r="F113" s="51">
        <v>5878.1785</v>
      </c>
      <c r="G113" s="51">
        <v>10656.397300000001</v>
      </c>
      <c r="H113" s="51">
        <v>8536.9325000000008</v>
      </c>
      <c r="I113" s="51">
        <v>7458.0407999999998</v>
      </c>
      <c r="J113" s="51">
        <v>5635.5477000000001</v>
      </c>
      <c r="K113" s="51">
        <v>3407.8930999999998</v>
      </c>
      <c r="L113" s="51">
        <v>3971.1639</v>
      </c>
      <c r="M113" s="51">
        <v>7707.0672999999997</v>
      </c>
      <c r="N113" s="51">
        <v>7536.8887000000004</v>
      </c>
      <c r="O113" s="51">
        <v>13667.2263</v>
      </c>
      <c r="P113" s="51">
        <v>7213.9313000000002</v>
      </c>
      <c r="Q113" s="32">
        <v>732482.82</v>
      </c>
      <c r="R113" s="32">
        <v>250558.66</v>
      </c>
      <c r="S113" s="32">
        <v>397947.57</v>
      </c>
      <c r="T113" s="32">
        <v>226661.72</v>
      </c>
      <c r="U113" s="32">
        <v>242716.42</v>
      </c>
      <c r="V113" s="32">
        <v>144911.85999999999</v>
      </c>
      <c r="W113" s="32">
        <v>116255.13</v>
      </c>
      <c r="X113" s="32">
        <v>117577.15</v>
      </c>
      <c r="Y113" s="32">
        <v>458995.11</v>
      </c>
      <c r="Z113" s="32">
        <v>221123.17</v>
      </c>
      <c r="AA113" s="32">
        <v>664342.39</v>
      </c>
      <c r="AB113" s="32">
        <v>285795.61</v>
      </c>
      <c r="AC113" s="2">
        <v>0.54</v>
      </c>
      <c r="AD113" s="2">
        <v>0.54</v>
      </c>
      <c r="AE113" s="2">
        <v>0.54</v>
      </c>
      <c r="AF113" s="2">
        <v>0.54</v>
      </c>
      <c r="AG113" s="2">
        <v>0.54</v>
      </c>
      <c r="AH113" s="2">
        <v>0.54</v>
      </c>
      <c r="AI113" s="2">
        <v>0.54</v>
      </c>
      <c r="AJ113" s="2">
        <v>0.54</v>
      </c>
      <c r="AK113" s="2">
        <v>0.54</v>
      </c>
      <c r="AL113" s="2">
        <v>0.54</v>
      </c>
      <c r="AM113" s="2">
        <v>0.54</v>
      </c>
      <c r="AN113" s="2">
        <v>0.54</v>
      </c>
      <c r="AO113" s="33">
        <v>3955.41</v>
      </c>
      <c r="AP113" s="33">
        <v>1353.02</v>
      </c>
      <c r="AQ113" s="33">
        <v>2148.92</v>
      </c>
      <c r="AR113" s="33">
        <v>1223.97</v>
      </c>
      <c r="AS113" s="33">
        <v>1310.67</v>
      </c>
      <c r="AT113" s="33">
        <v>782.52</v>
      </c>
      <c r="AU113" s="33">
        <v>627.78</v>
      </c>
      <c r="AV113" s="33">
        <v>634.91999999999996</v>
      </c>
      <c r="AW113" s="33">
        <v>2478.5700000000002</v>
      </c>
      <c r="AX113" s="33">
        <v>1194.07</v>
      </c>
      <c r="AY113" s="33">
        <v>3587.45</v>
      </c>
      <c r="AZ113" s="33">
        <v>1543.3</v>
      </c>
      <c r="BA113" s="31">
        <f t="shared" si="231"/>
        <v>-219.74</v>
      </c>
      <c r="BB113" s="31">
        <f t="shared" si="232"/>
        <v>-75.17</v>
      </c>
      <c r="BC113" s="31">
        <f t="shared" si="233"/>
        <v>-119.38</v>
      </c>
      <c r="BD113" s="31">
        <f t="shared" si="234"/>
        <v>-90.66</v>
      </c>
      <c r="BE113" s="31">
        <f t="shared" si="235"/>
        <v>-97.09</v>
      </c>
      <c r="BF113" s="31">
        <f t="shared" si="236"/>
        <v>-57.96</v>
      </c>
      <c r="BG113" s="31">
        <f t="shared" si="237"/>
        <v>0</v>
      </c>
      <c r="BH113" s="31">
        <f t="shared" si="238"/>
        <v>0</v>
      </c>
      <c r="BI113" s="31">
        <f t="shared" si="239"/>
        <v>0</v>
      </c>
      <c r="BJ113" s="31">
        <f t="shared" si="240"/>
        <v>-265.35000000000002</v>
      </c>
      <c r="BK113" s="31">
        <f t="shared" si="241"/>
        <v>-797.21</v>
      </c>
      <c r="BL113" s="31">
        <f t="shared" si="242"/>
        <v>-342.95</v>
      </c>
      <c r="BM113" s="6">
        <v>-1.7399999999999999E-2</v>
      </c>
      <c r="BN113" s="6">
        <v>-1.7399999999999999E-2</v>
      </c>
      <c r="BO113" s="6">
        <v>-1.7399999999999999E-2</v>
      </c>
      <c r="BP113" s="6">
        <v>-1.7399999999999999E-2</v>
      </c>
      <c r="BQ113" s="6">
        <v>-1.7399999999999999E-2</v>
      </c>
      <c r="BR113" s="6">
        <v>-1.7399999999999999E-2</v>
      </c>
      <c r="BS113" s="6">
        <v>-1.7399999999999999E-2</v>
      </c>
      <c r="BT113" s="6">
        <v>-1.7399999999999999E-2</v>
      </c>
      <c r="BU113" s="6">
        <v>-1.7399999999999999E-2</v>
      </c>
      <c r="BV113" s="6">
        <v>-1.7399999999999999E-2</v>
      </c>
      <c r="BW113" s="6">
        <v>-1.7399999999999999E-2</v>
      </c>
      <c r="BX113" s="6">
        <v>-1.7399999999999999E-2</v>
      </c>
      <c r="BY113" s="31">
        <v>-12745.2</v>
      </c>
      <c r="BZ113" s="31">
        <v>-4359.72</v>
      </c>
      <c r="CA113" s="31">
        <v>-6924.29</v>
      </c>
      <c r="CB113" s="31">
        <v>-3943.91</v>
      </c>
      <c r="CC113" s="31">
        <v>-4223.2700000000004</v>
      </c>
      <c r="CD113" s="31">
        <v>-2521.4699999999998</v>
      </c>
      <c r="CE113" s="31">
        <v>-2022.84</v>
      </c>
      <c r="CF113" s="31">
        <v>-2045.84</v>
      </c>
      <c r="CG113" s="31">
        <v>-7986.51</v>
      </c>
      <c r="CH113" s="31">
        <v>-3847.54</v>
      </c>
      <c r="CI113" s="31">
        <v>-11559.56</v>
      </c>
      <c r="CJ113" s="31">
        <v>-4972.84</v>
      </c>
      <c r="CK113" s="32">
        <f t="shared" si="267"/>
        <v>1757.96</v>
      </c>
      <c r="CL113" s="32">
        <f t="shared" si="268"/>
        <v>601.34</v>
      </c>
      <c r="CM113" s="32">
        <f t="shared" si="269"/>
        <v>955.07</v>
      </c>
      <c r="CN113" s="32">
        <f t="shared" si="270"/>
        <v>543.99</v>
      </c>
      <c r="CO113" s="32">
        <f t="shared" si="271"/>
        <v>582.52</v>
      </c>
      <c r="CP113" s="32">
        <f t="shared" si="272"/>
        <v>347.79</v>
      </c>
      <c r="CQ113" s="32">
        <f t="shared" si="273"/>
        <v>279.01</v>
      </c>
      <c r="CR113" s="32">
        <f t="shared" si="274"/>
        <v>282.19</v>
      </c>
      <c r="CS113" s="32">
        <f t="shared" si="275"/>
        <v>1101.5899999999999</v>
      </c>
      <c r="CT113" s="32">
        <f t="shared" si="276"/>
        <v>530.70000000000005</v>
      </c>
      <c r="CU113" s="32">
        <f t="shared" si="277"/>
        <v>1594.42</v>
      </c>
      <c r="CV113" s="32">
        <f t="shared" si="278"/>
        <v>685.91</v>
      </c>
      <c r="CW113" s="31">
        <f t="shared" si="255"/>
        <v>-14722.910000000002</v>
      </c>
      <c r="CX113" s="31">
        <f t="shared" si="256"/>
        <v>-5036.2299999999996</v>
      </c>
      <c r="CY113" s="31">
        <f t="shared" si="257"/>
        <v>-7998.76</v>
      </c>
      <c r="CZ113" s="31">
        <f t="shared" si="258"/>
        <v>-4533.2300000000005</v>
      </c>
      <c r="DA113" s="31">
        <f t="shared" si="259"/>
        <v>-4854.33</v>
      </c>
      <c r="DB113" s="31">
        <f t="shared" si="260"/>
        <v>-2898.24</v>
      </c>
      <c r="DC113" s="31">
        <f t="shared" si="261"/>
        <v>-2371.6099999999997</v>
      </c>
      <c r="DD113" s="31">
        <f t="shared" si="262"/>
        <v>-2398.5699999999997</v>
      </c>
      <c r="DE113" s="31">
        <f t="shared" si="263"/>
        <v>-9363.49</v>
      </c>
      <c r="DF113" s="31">
        <f t="shared" si="264"/>
        <v>-4245.5599999999995</v>
      </c>
      <c r="DG113" s="31">
        <f t="shared" si="265"/>
        <v>-12755.380000000001</v>
      </c>
      <c r="DH113" s="31">
        <f t="shared" si="266"/>
        <v>-5487.2800000000007</v>
      </c>
      <c r="DI113" s="32">
        <f t="shared" si="195"/>
        <v>-736.15</v>
      </c>
      <c r="DJ113" s="32">
        <f t="shared" si="196"/>
        <v>-251.81</v>
      </c>
      <c r="DK113" s="32">
        <f t="shared" si="197"/>
        <v>-399.94</v>
      </c>
      <c r="DL113" s="32">
        <f t="shared" si="198"/>
        <v>-226.66</v>
      </c>
      <c r="DM113" s="32">
        <f t="shared" si="199"/>
        <v>-242.72</v>
      </c>
      <c r="DN113" s="32">
        <f t="shared" si="200"/>
        <v>-144.91</v>
      </c>
      <c r="DO113" s="32">
        <f t="shared" si="201"/>
        <v>-118.58</v>
      </c>
      <c r="DP113" s="32">
        <f t="shared" si="202"/>
        <v>-119.93</v>
      </c>
      <c r="DQ113" s="32">
        <f t="shared" si="203"/>
        <v>-468.17</v>
      </c>
      <c r="DR113" s="32">
        <f t="shared" si="204"/>
        <v>-212.28</v>
      </c>
      <c r="DS113" s="32">
        <f t="shared" si="205"/>
        <v>-637.77</v>
      </c>
      <c r="DT113" s="32">
        <f t="shared" si="206"/>
        <v>-274.36</v>
      </c>
      <c r="DU113" s="31">
        <f t="shared" si="207"/>
        <v>-4743.28</v>
      </c>
      <c r="DV113" s="31">
        <f t="shared" si="208"/>
        <v>-1610.76</v>
      </c>
      <c r="DW113" s="31">
        <f t="shared" si="209"/>
        <v>-2541.41</v>
      </c>
      <c r="DX113" s="31">
        <f t="shared" si="210"/>
        <v>-1431.66</v>
      </c>
      <c r="DY113" s="31">
        <f t="shared" si="211"/>
        <v>-1525.09</v>
      </c>
      <c r="DZ113" s="31">
        <f t="shared" si="212"/>
        <v>-905.62</v>
      </c>
      <c r="EA113" s="31">
        <f t="shared" si="213"/>
        <v>-737.16</v>
      </c>
      <c r="EB113" s="31">
        <f t="shared" si="214"/>
        <v>-741.47</v>
      </c>
      <c r="EC113" s="31">
        <f t="shared" si="215"/>
        <v>-2878.62</v>
      </c>
      <c r="ED113" s="31">
        <f t="shared" si="216"/>
        <v>-1298.24</v>
      </c>
      <c r="EE113" s="31">
        <f t="shared" si="217"/>
        <v>-3878.76</v>
      </c>
      <c r="EF113" s="31">
        <f t="shared" si="218"/>
        <v>-1659.6</v>
      </c>
      <c r="EG113" s="32">
        <f t="shared" si="219"/>
        <v>-20202.34</v>
      </c>
      <c r="EH113" s="32">
        <f t="shared" si="220"/>
        <v>-6898.8</v>
      </c>
      <c r="EI113" s="32">
        <f t="shared" si="221"/>
        <v>-10940.11</v>
      </c>
      <c r="EJ113" s="32">
        <f t="shared" si="222"/>
        <v>-6191.55</v>
      </c>
      <c r="EK113" s="32">
        <f t="shared" si="223"/>
        <v>-6622.14</v>
      </c>
      <c r="EL113" s="32">
        <f t="shared" si="224"/>
        <v>-3948.7699999999995</v>
      </c>
      <c r="EM113" s="32">
        <f t="shared" si="225"/>
        <v>-3227.3499999999995</v>
      </c>
      <c r="EN113" s="32">
        <f t="shared" si="226"/>
        <v>-3259.9699999999993</v>
      </c>
      <c r="EO113" s="32">
        <f t="shared" si="227"/>
        <v>-12710.279999999999</v>
      </c>
      <c r="EP113" s="32">
        <f t="shared" si="228"/>
        <v>-5756.079999999999</v>
      </c>
      <c r="EQ113" s="32">
        <f t="shared" si="229"/>
        <v>-17271.910000000003</v>
      </c>
      <c r="ER113" s="32">
        <f t="shared" si="230"/>
        <v>-7421.24</v>
      </c>
    </row>
    <row r="114" spans="1:148">
      <c r="A114" t="s">
        <v>467</v>
      </c>
      <c r="B114" s="1" t="s">
        <v>115</v>
      </c>
      <c r="C114" t="s">
        <v>115</v>
      </c>
      <c r="D114" t="s">
        <v>263</v>
      </c>
      <c r="E114" s="51">
        <v>12203.635</v>
      </c>
      <c r="F114" s="51">
        <v>5536.2356</v>
      </c>
      <c r="G114" s="51">
        <v>12403.2022</v>
      </c>
      <c r="H114" s="51">
        <v>9790.1558999999997</v>
      </c>
      <c r="I114" s="51">
        <v>8580.4575999999997</v>
      </c>
      <c r="J114" s="51">
        <v>6331.8290999999999</v>
      </c>
      <c r="K114" s="51">
        <v>4416.3822</v>
      </c>
      <c r="L114" s="51">
        <v>4942.2764999999999</v>
      </c>
      <c r="M114" s="51">
        <v>8768.0424000000003</v>
      </c>
      <c r="N114" s="51">
        <v>7986.4638999999997</v>
      </c>
      <c r="O114" s="51">
        <v>15079.516600000001</v>
      </c>
      <c r="P114" s="51">
        <v>6932.2794000000004</v>
      </c>
      <c r="Q114" s="32">
        <v>804584.98</v>
      </c>
      <c r="R114" s="32">
        <v>242131.12</v>
      </c>
      <c r="S114" s="32">
        <v>443032.4</v>
      </c>
      <c r="T114" s="32">
        <v>264970.65000000002</v>
      </c>
      <c r="U114" s="32">
        <v>260219.65</v>
      </c>
      <c r="V114" s="32">
        <v>149646.12</v>
      </c>
      <c r="W114" s="32">
        <v>145499.82</v>
      </c>
      <c r="X114" s="32">
        <v>148567.74</v>
      </c>
      <c r="Y114" s="32">
        <v>480911.92</v>
      </c>
      <c r="Z114" s="32">
        <v>241971.98</v>
      </c>
      <c r="AA114" s="32">
        <v>717818.87</v>
      </c>
      <c r="AB114" s="32">
        <v>305838.07</v>
      </c>
      <c r="AC114" s="2">
        <v>-0.17</v>
      </c>
      <c r="AD114" s="2">
        <v>-0.17</v>
      </c>
      <c r="AE114" s="2">
        <v>-0.17</v>
      </c>
      <c r="AF114" s="2">
        <v>-0.17</v>
      </c>
      <c r="AG114" s="2">
        <v>-0.17</v>
      </c>
      <c r="AH114" s="2">
        <v>-0.17</v>
      </c>
      <c r="AI114" s="2">
        <v>-0.17</v>
      </c>
      <c r="AJ114" s="2">
        <v>-0.17</v>
      </c>
      <c r="AK114" s="2">
        <v>-0.17</v>
      </c>
      <c r="AL114" s="2">
        <v>-0.17</v>
      </c>
      <c r="AM114" s="2">
        <v>-0.17</v>
      </c>
      <c r="AN114" s="2">
        <v>-0.17</v>
      </c>
      <c r="AO114" s="33">
        <v>-1367.79</v>
      </c>
      <c r="AP114" s="33">
        <v>-411.62</v>
      </c>
      <c r="AQ114" s="33">
        <v>-753.16</v>
      </c>
      <c r="AR114" s="33">
        <v>-450.45</v>
      </c>
      <c r="AS114" s="33">
        <v>-442.37</v>
      </c>
      <c r="AT114" s="33">
        <v>-254.4</v>
      </c>
      <c r="AU114" s="33">
        <v>-247.35</v>
      </c>
      <c r="AV114" s="33">
        <v>-252.57</v>
      </c>
      <c r="AW114" s="33">
        <v>-817.55</v>
      </c>
      <c r="AX114" s="33">
        <v>-411.35</v>
      </c>
      <c r="AY114" s="33">
        <v>-1220.29</v>
      </c>
      <c r="AZ114" s="33">
        <v>-519.91999999999996</v>
      </c>
      <c r="BA114" s="31">
        <f t="shared" si="231"/>
        <v>-241.38</v>
      </c>
      <c r="BB114" s="31">
        <f t="shared" si="232"/>
        <v>-72.64</v>
      </c>
      <c r="BC114" s="31">
        <f t="shared" si="233"/>
        <v>-132.91</v>
      </c>
      <c r="BD114" s="31">
        <f t="shared" si="234"/>
        <v>-105.99</v>
      </c>
      <c r="BE114" s="31">
        <f t="shared" si="235"/>
        <v>-104.09</v>
      </c>
      <c r="BF114" s="31">
        <f t="shared" si="236"/>
        <v>-59.86</v>
      </c>
      <c r="BG114" s="31">
        <f t="shared" si="237"/>
        <v>0</v>
      </c>
      <c r="BH114" s="31">
        <f t="shared" si="238"/>
        <v>0</v>
      </c>
      <c r="BI114" s="31">
        <f t="shared" si="239"/>
        <v>0</v>
      </c>
      <c r="BJ114" s="31">
        <f t="shared" si="240"/>
        <v>-290.37</v>
      </c>
      <c r="BK114" s="31">
        <f t="shared" si="241"/>
        <v>-861.38</v>
      </c>
      <c r="BL114" s="31">
        <f t="shared" si="242"/>
        <v>-367.01</v>
      </c>
      <c r="BM114" s="6">
        <v>-3.8300000000000001E-2</v>
      </c>
      <c r="BN114" s="6">
        <v>-3.8300000000000001E-2</v>
      </c>
      <c r="BO114" s="6">
        <v>-3.8300000000000001E-2</v>
      </c>
      <c r="BP114" s="6">
        <v>-3.8300000000000001E-2</v>
      </c>
      <c r="BQ114" s="6">
        <v>-3.8300000000000001E-2</v>
      </c>
      <c r="BR114" s="6">
        <v>-3.8300000000000001E-2</v>
      </c>
      <c r="BS114" s="6">
        <v>-3.8300000000000001E-2</v>
      </c>
      <c r="BT114" s="6">
        <v>-3.8300000000000001E-2</v>
      </c>
      <c r="BU114" s="6">
        <v>-3.8300000000000001E-2</v>
      </c>
      <c r="BV114" s="6">
        <v>-3.8300000000000001E-2</v>
      </c>
      <c r="BW114" s="6">
        <v>-3.8300000000000001E-2</v>
      </c>
      <c r="BX114" s="6">
        <v>-3.8300000000000001E-2</v>
      </c>
      <c r="BY114" s="31">
        <v>-30815.599999999999</v>
      </c>
      <c r="BZ114" s="31">
        <v>-9273.6200000000008</v>
      </c>
      <c r="CA114" s="31">
        <v>-16968.14</v>
      </c>
      <c r="CB114" s="31">
        <v>-10148.379999999999</v>
      </c>
      <c r="CC114" s="31">
        <v>-9966.41</v>
      </c>
      <c r="CD114" s="31">
        <v>-5731.45</v>
      </c>
      <c r="CE114" s="31">
        <v>-5572.64</v>
      </c>
      <c r="CF114" s="31">
        <v>-5690.14</v>
      </c>
      <c r="CG114" s="31">
        <v>-18418.93</v>
      </c>
      <c r="CH114" s="31">
        <v>-9267.5300000000007</v>
      </c>
      <c r="CI114" s="31">
        <v>-27492.46</v>
      </c>
      <c r="CJ114" s="31">
        <v>-11713.6</v>
      </c>
      <c r="CK114" s="32">
        <f t="shared" si="267"/>
        <v>1931</v>
      </c>
      <c r="CL114" s="32">
        <f t="shared" si="268"/>
        <v>581.11</v>
      </c>
      <c r="CM114" s="32">
        <f t="shared" si="269"/>
        <v>1063.28</v>
      </c>
      <c r="CN114" s="32">
        <f t="shared" si="270"/>
        <v>635.92999999999995</v>
      </c>
      <c r="CO114" s="32">
        <f t="shared" si="271"/>
        <v>624.53</v>
      </c>
      <c r="CP114" s="32">
        <f t="shared" si="272"/>
        <v>359.15</v>
      </c>
      <c r="CQ114" s="32">
        <f t="shared" si="273"/>
        <v>349.2</v>
      </c>
      <c r="CR114" s="32">
        <f t="shared" si="274"/>
        <v>356.56</v>
      </c>
      <c r="CS114" s="32">
        <f t="shared" si="275"/>
        <v>1154.19</v>
      </c>
      <c r="CT114" s="32">
        <f t="shared" si="276"/>
        <v>580.73</v>
      </c>
      <c r="CU114" s="32">
        <f t="shared" si="277"/>
        <v>1722.77</v>
      </c>
      <c r="CV114" s="32">
        <f t="shared" si="278"/>
        <v>734.01</v>
      </c>
      <c r="CW114" s="31">
        <f t="shared" si="255"/>
        <v>-27275.429999999997</v>
      </c>
      <c r="CX114" s="31">
        <f t="shared" si="256"/>
        <v>-8208.25</v>
      </c>
      <c r="CY114" s="31">
        <f t="shared" si="257"/>
        <v>-15018.789999999999</v>
      </c>
      <c r="CZ114" s="31">
        <f t="shared" si="258"/>
        <v>-8956.0099999999984</v>
      </c>
      <c r="DA114" s="31">
        <f t="shared" si="259"/>
        <v>-8795.4199999999983</v>
      </c>
      <c r="DB114" s="31">
        <f t="shared" si="260"/>
        <v>-5058.0400000000009</v>
      </c>
      <c r="DC114" s="31">
        <f t="shared" si="261"/>
        <v>-4976.09</v>
      </c>
      <c r="DD114" s="31">
        <f t="shared" si="262"/>
        <v>-5081.01</v>
      </c>
      <c r="DE114" s="31">
        <f t="shared" si="263"/>
        <v>-16447.190000000002</v>
      </c>
      <c r="DF114" s="31">
        <f t="shared" si="264"/>
        <v>-7985.0800000000008</v>
      </c>
      <c r="DG114" s="31">
        <f t="shared" si="265"/>
        <v>-23688.019999999997</v>
      </c>
      <c r="DH114" s="31">
        <f t="shared" si="266"/>
        <v>-10092.66</v>
      </c>
      <c r="DI114" s="32">
        <f t="shared" si="195"/>
        <v>-1363.77</v>
      </c>
      <c r="DJ114" s="32">
        <f t="shared" si="196"/>
        <v>-410.41</v>
      </c>
      <c r="DK114" s="32">
        <f t="shared" si="197"/>
        <v>-750.94</v>
      </c>
      <c r="DL114" s="32">
        <f t="shared" si="198"/>
        <v>-447.8</v>
      </c>
      <c r="DM114" s="32">
        <f t="shared" si="199"/>
        <v>-439.77</v>
      </c>
      <c r="DN114" s="32">
        <f t="shared" si="200"/>
        <v>-252.9</v>
      </c>
      <c r="DO114" s="32">
        <f t="shared" si="201"/>
        <v>-248.8</v>
      </c>
      <c r="DP114" s="32">
        <f t="shared" si="202"/>
        <v>-254.05</v>
      </c>
      <c r="DQ114" s="32">
        <f t="shared" si="203"/>
        <v>-822.36</v>
      </c>
      <c r="DR114" s="32">
        <f t="shared" si="204"/>
        <v>-399.25</v>
      </c>
      <c r="DS114" s="32">
        <f t="shared" si="205"/>
        <v>-1184.4000000000001</v>
      </c>
      <c r="DT114" s="32">
        <f t="shared" si="206"/>
        <v>-504.63</v>
      </c>
      <c r="DU114" s="31">
        <f t="shared" si="207"/>
        <v>-8787.33</v>
      </c>
      <c r="DV114" s="31">
        <f t="shared" si="208"/>
        <v>-2625.28</v>
      </c>
      <c r="DW114" s="31">
        <f t="shared" si="209"/>
        <v>-4771.84</v>
      </c>
      <c r="DX114" s="31">
        <f t="shared" si="210"/>
        <v>-2828.43</v>
      </c>
      <c r="DY114" s="31">
        <f t="shared" si="211"/>
        <v>-2763.26</v>
      </c>
      <c r="DZ114" s="31">
        <f t="shared" si="212"/>
        <v>-1580.49</v>
      </c>
      <c r="EA114" s="31">
        <f t="shared" si="213"/>
        <v>-1546.71</v>
      </c>
      <c r="EB114" s="31">
        <f t="shared" si="214"/>
        <v>-1570.69</v>
      </c>
      <c r="EC114" s="31">
        <f t="shared" si="215"/>
        <v>-5056.37</v>
      </c>
      <c r="ED114" s="31">
        <f t="shared" si="216"/>
        <v>-2441.73</v>
      </c>
      <c r="EE114" s="31">
        <f t="shared" si="217"/>
        <v>-7203.24</v>
      </c>
      <c r="EF114" s="31">
        <f t="shared" si="218"/>
        <v>-3052.47</v>
      </c>
      <c r="EG114" s="32">
        <f t="shared" si="219"/>
        <v>-37426.53</v>
      </c>
      <c r="EH114" s="32">
        <f t="shared" si="220"/>
        <v>-11243.94</v>
      </c>
      <c r="EI114" s="32">
        <f t="shared" si="221"/>
        <v>-20541.57</v>
      </c>
      <c r="EJ114" s="32">
        <f t="shared" si="222"/>
        <v>-12232.239999999998</v>
      </c>
      <c r="EK114" s="32">
        <f t="shared" si="223"/>
        <v>-11998.449999999999</v>
      </c>
      <c r="EL114" s="32">
        <f t="shared" si="224"/>
        <v>-6891.43</v>
      </c>
      <c r="EM114" s="32">
        <f t="shared" si="225"/>
        <v>-6771.6</v>
      </c>
      <c r="EN114" s="32">
        <f t="shared" si="226"/>
        <v>-6905.75</v>
      </c>
      <c r="EO114" s="32">
        <f t="shared" si="227"/>
        <v>-22325.920000000002</v>
      </c>
      <c r="EP114" s="32">
        <f t="shared" si="228"/>
        <v>-10826.060000000001</v>
      </c>
      <c r="EQ114" s="32">
        <f t="shared" si="229"/>
        <v>-32075.659999999996</v>
      </c>
      <c r="ER114" s="32">
        <f t="shared" si="230"/>
        <v>-13649.759999999998</v>
      </c>
    </row>
    <row r="115" spans="1:148">
      <c r="A115" t="s">
        <v>468</v>
      </c>
      <c r="B115" s="1" t="s">
        <v>116</v>
      </c>
      <c r="C115" t="s">
        <v>116</v>
      </c>
      <c r="D115" t="s">
        <v>264</v>
      </c>
      <c r="E115" s="51">
        <v>22.532</v>
      </c>
      <c r="F115" s="51">
        <v>0</v>
      </c>
      <c r="G115" s="51">
        <v>486.02319999999997</v>
      </c>
      <c r="H115" s="51">
        <v>1.9632000000000001</v>
      </c>
      <c r="I115" s="51">
        <v>213.94399999999999</v>
      </c>
      <c r="J115" s="51">
        <v>0</v>
      </c>
      <c r="K115" s="51">
        <v>0</v>
      </c>
      <c r="L115" s="51">
        <v>0</v>
      </c>
      <c r="M115" s="51">
        <v>14728.040800000001</v>
      </c>
      <c r="N115" s="51">
        <v>1158.748</v>
      </c>
      <c r="O115" s="51">
        <v>2.8841999999999999</v>
      </c>
      <c r="P115" s="51">
        <v>233.19319999999999</v>
      </c>
      <c r="Q115" s="32">
        <v>2927.05</v>
      </c>
      <c r="R115" s="32">
        <v>0</v>
      </c>
      <c r="S115" s="32">
        <v>21819.65</v>
      </c>
      <c r="T115" s="32">
        <v>59.78</v>
      </c>
      <c r="U115" s="32">
        <v>8391</v>
      </c>
      <c r="V115" s="32">
        <v>0</v>
      </c>
      <c r="W115" s="32">
        <v>0</v>
      </c>
      <c r="X115" s="32">
        <v>0</v>
      </c>
      <c r="Y115" s="32">
        <v>1421693.8</v>
      </c>
      <c r="Z115" s="32">
        <v>47478.98</v>
      </c>
      <c r="AA115" s="32">
        <v>183.69</v>
      </c>
      <c r="AB115" s="32">
        <v>17286.14</v>
      </c>
      <c r="AC115" s="2">
        <v>4.3499999999999996</v>
      </c>
      <c r="AD115" s="2">
        <v>4.3499999999999996</v>
      </c>
      <c r="AE115" s="2">
        <v>4.3499999999999996</v>
      </c>
      <c r="AF115" s="2">
        <v>4.3499999999999996</v>
      </c>
      <c r="AG115" s="2">
        <v>4.3499999999999996</v>
      </c>
      <c r="AH115" s="2">
        <v>4.3499999999999996</v>
      </c>
      <c r="AI115" s="2">
        <v>4.3499999999999996</v>
      </c>
      <c r="AJ115" s="2">
        <v>4.3499999999999996</v>
      </c>
      <c r="AK115" s="2">
        <v>4.3499999999999996</v>
      </c>
      <c r="AL115" s="2">
        <v>4.3499999999999996</v>
      </c>
      <c r="AM115" s="2">
        <v>4.3499999999999996</v>
      </c>
      <c r="AN115" s="2">
        <v>4.3499999999999996</v>
      </c>
      <c r="AO115" s="33">
        <v>127.33</v>
      </c>
      <c r="AP115" s="33">
        <v>0</v>
      </c>
      <c r="AQ115" s="33">
        <v>949.15</v>
      </c>
      <c r="AR115" s="33">
        <v>2.6</v>
      </c>
      <c r="AS115" s="33">
        <v>365.01</v>
      </c>
      <c r="AT115" s="33">
        <v>0</v>
      </c>
      <c r="AU115" s="33">
        <v>0</v>
      </c>
      <c r="AV115" s="33">
        <v>0</v>
      </c>
      <c r="AW115" s="33">
        <v>61843.68</v>
      </c>
      <c r="AX115" s="33">
        <v>2065.34</v>
      </c>
      <c r="AY115" s="33">
        <v>7.99</v>
      </c>
      <c r="AZ115" s="33">
        <v>751.95</v>
      </c>
      <c r="BA115" s="31">
        <f t="shared" si="231"/>
        <v>-0.88</v>
      </c>
      <c r="BB115" s="31">
        <f t="shared" si="232"/>
        <v>0</v>
      </c>
      <c r="BC115" s="31">
        <f t="shared" si="233"/>
        <v>-6.55</v>
      </c>
      <c r="BD115" s="31">
        <f t="shared" si="234"/>
        <v>-0.02</v>
      </c>
      <c r="BE115" s="31">
        <f t="shared" si="235"/>
        <v>-3.36</v>
      </c>
      <c r="BF115" s="31">
        <f t="shared" si="236"/>
        <v>0</v>
      </c>
      <c r="BG115" s="31">
        <f t="shared" si="237"/>
        <v>0</v>
      </c>
      <c r="BH115" s="31">
        <f t="shared" si="238"/>
        <v>0</v>
      </c>
      <c r="BI115" s="31">
        <f t="shared" si="239"/>
        <v>0</v>
      </c>
      <c r="BJ115" s="31">
        <f t="shared" si="240"/>
        <v>-56.97</v>
      </c>
      <c r="BK115" s="31">
        <f t="shared" si="241"/>
        <v>-0.22</v>
      </c>
      <c r="BL115" s="31">
        <f t="shared" si="242"/>
        <v>-20.74</v>
      </c>
      <c r="BM115" s="6">
        <v>5.6000000000000001E-2</v>
      </c>
      <c r="BN115" s="6">
        <v>5.6000000000000001E-2</v>
      </c>
      <c r="BO115" s="6">
        <v>5.6000000000000001E-2</v>
      </c>
      <c r="BP115" s="6">
        <v>5.6000000000000001E-2</v>
      </c>
      <c r="BQ115" s="6">
        <v>5.6000000000000001E-2</v>
      </c>
      <c r="BR115" s="6">
        <v>5.6000000000000001E-2</v>
      </c>
      <c r="BS115" s="6">
        <v>5.6000000000000001E-2</v>
      </c>
      <c r="BT115" s="6">
        <v>5.6000000000000001E-2</v>
      </c>
      <c r="BU115" s="6">
        <v>5.6000000000000001E-2</v>
      </c>
      <c r="BV115" s="6">
        <v>5.6000000000000001E-2</v>
      </c>
      <c r="BW115" s="6">
        <v>5.6000000000000001E-2</v>
      </c>
      <c r="BX115" s="6">
        <v>5.6000000000000001E-2</v>
      </c>
      <c r="BY115" s="31">
        <v>163.91</v>
      </c>
      <c r="BZ115" s="31">
        <v>0</v>
      </c>
      <c r="CA115" s="31">
        <v>1221.9000000000001</v>
      </c>
      <c r="CB115" s="31">
        <v>3.35</v>
      </c>
      <c r="CC115" s="31">
        <v>469.9</v>
      </c>
      <c r="CD115" s="31">
        <v>0</v>
      </c>
      <c r="CE115" s="31">
        <v>0</v>
      </c>
      <c r="CF115" s="31">
        <v>0</v>
      </c>
      <c r="CG115" s="31">
        <v>79614.850000000006</v>
      </c>
      <c r="CH115" s="31">
        <v>2658.82</v>
      </c>
      <c r="CI115" s="31">
        <v>10.29</v>
      </c>
      <c r="CJ115" s="31">
        <v>968.02</v>
      </c>
      <c r="CK115" s="32">
        <f t="shared" si="267"/>
        <v>7.02</v>
      </c>
      <c r="CL115" s="32">
        <f t="shared" si="268"/>
        <v>0</v>
      </c>
      <c r="CM115" s="32">
        <f t="shared" si="269"/>
        <v>52.37</v>
      </c>
      <c r="CN115" s="32">
        <f t="shared" si="270"/>
        <v>0.14000000000000001</v>
      </c>
      <c r="CO115" s="32">
        <f t="shared" si="271"/>
        <v>20.14</v>
      </c>
      <c r="CP115" s="32">
        <f t="shared" si="272"/>
        <v>0</v>
      </c>
      <c r="CQ115" s="32">
        <f t="shared" si="273"/>
        <v>0</v>
      </c>
      <c r="CR115" s="32">
        <f t="shared" si="274"/>
        <v>0</v>
      </c>
      <c r="CS115" s="32">
        <f t="shared" si="275"/>
        <v>3412.07</v>
      </c>
      <c r="CT115" s="32">
        <f t="shared" si="276"/>
        <v>113.95</v>
      </c>
      <c r="CU115" s="32">
        <f t="shared" si="277"/>
        <v>0.44</v>
      </c>
      <c r="CV115" s="32">
        <f t="shared" si="278"/>
        <v>41.49</v>
      </c>
      <c r="CW115" s="31">
        <f t="shared" si="255"/>
        <v>44.480000000000011</v>
      </c>
      <c r="CX115" s="31">
        <f t="shared" si="256"/>
        <v>0</v>
      </c>
      <c r="CY115" s="31">
        <f t="shared" si="257"/>
        <v>331.67</v>
      </c>
      <c r="CZ115" s="31">
        <f t="shared" si="258"/>
        <v>0.91000000000000014</v>
      </c>
      <c r="DA115" s="31">
        <f t="shared" si="259"/>
        <v>128.38999999999999</v>
      </c>
      <c r="DB115" s="31">
        <f t="shared" si="260"/>
        <v>0</v>
      </c>
      <c r="DC115" s="31">
        <f t="shared" si="261"/>
        <v>0</v>
      </c>
      <c r="DD115" s="31">
        <f t="shared" si="262"/>
        <v>0</v>
      </c>
      <c r="DE115" s="31">
        <f t="shared" si="263"/>
        <v>21183.240000000013</v>
      </c>
      <c r="DF115" s="31">
        <f t="shared" si="264"/>
        <v>764.39999999999986</v>
      </c>
      <c r="DG115" s="31">
        <f t="shared" si="265"/>
        <v>2.9599999999999986</v>
      </c>
      <c r="DH115" s="31">
        <f t="shared" si="266"/>
        <v>278.29999999999995</v>
      </c>
      <c r="DI115" s="32">
        <f t="shared" si="195"/>
        <v>2.2200000000000002</v>
      </c>
      <c r="DJ115" s="32">
        <f t="shared" si="196"/>
        <v>0</v>
      </c>
      <c r="DK115" s="32">
        <f t="shared" si="197"/>
        <v>16.579999999999998</v>
      </c>
      <c r="DL115" s="32">
        <f t="shared" si="198"/>
        <v>0.05</v>
      </c>
      <c r="DM115" s="32">
        <f t="shared" si="199"/>
        <v>6.42</v>
      </c>
      <c r="DN115" s="32">
        <f t="shared" si="200"/>
        <v>0</v>
      </c>
      <c r="DO115" s="32">
        <f t="shared" si="201"/>
        <v>0</v>
      </c>
      <c r="DP115" s="32">
        <f t="shared" si="202"/>
        <v>0</v>
      </c>
      <c r="DQ115" s="32">
        <f t="shared" si="203"/>
        <v>1059.1600000000001</v>
      </c>
      <c r="DR115" s="32">
        <f t="shared" si="204"/>
        <v>38.22</v>
      </c>
      <c r="DS115" s="32">
        <f t="shared" si="205"/>
        <v>0.15</v>
      </c>
      <c r="DT115" s="32">
        <f t="shared" si="206"/>
        <v>13.92</v>
      </c>
      <c r="DU115" s="31">
        <f t="shared" si="207"/>
        <v>14.33</v>
      </c>
      <c r="DV115" s="31">
        <f t="shared" si="208"/>
        <v>0</v>
      </c>
      <c r="DW115" s="31">
        <f t="shared" si="209"/>
        <v>105.38</v>
      </c>
      <c r="DX115" s="31">
        <f t="shared" si="210"/>
        <v>0.28999999999999998</v>
      </c>
      <c r="DY115" s="31">
        <f t="shared" si="211"/>
        <v>40.340000000000003</v>
      </c>
      <c r="DZ115" s="31">
        <f t="shared" si="212"/>
        <v>0</v>
      </c>
      <c r="EA115" s="31">
        <f t="shared" si="213"/>
        <v>0</v>
      </c>
      <c r="EB115" s="31">
        <f t="shared" si="214"/>
        <v>0</v>
      </c>
      <c r="EC115" s="31">
        <f t="shared" si="215"/>
        <v>6512.37</v>
      </c>
      <c r="ED115" s="31">
        <f t="shared" si="216"/>
        <v>233.74</v>
      </c>
      <c r="EE115" s="31">
        <f t="shared" si="217"/>
        <v>0.9</v>
      </c>
      <c r="EF115" s="31">
        <f t="shared" si="218"/>
        <v>84.17</v>
      </c>
      <c r="EG115" s="32">
        <f t="shared" si="219"/>
        <v>61.030000000000008</v>
      </c>
      <c r="EH115" s="32">
        <f t="shared" si="220"/>
        <v>0</v>
      </c>
      <c r="EI115" s="32">
        <f t="shared" si="221"/>
        <v>453.63</v>
      </c>
      <c r="EJ115" s="32">
        <f t="shared" si="222"/>
        <v>1.2500000000000002</v>
      </c>
      <c r="EK115" s="32">
        <f t="shared" si="223"/>
        <v>175.14999999999998</v>
      </c>
      <c r="EL115" s="32">
        <f t="shared" si="224"/>
        <v>0</v>
      </c>
      <c r="EM115" s="32">
        <f t="shared" si="225"/>
        <v>0</v>
      </c>
      <c r="EN115" s="32">
        <f t="shared" si="226"/>
        <v>0</v>
      </c>
      <c r="EO115" s="32">
        <f t="shared" si="227"/>
        <v>28754.770000000011</v>
      </c>
      <c r="EP115" s="32">
        <f t="shared" si="228"/>
        <v>1036.3599999999999</v>
      </c>
      <c r="EQ115" s="32">
        <f t="shared" si="229"/>
        <v>4.0099999999999989</v>
      </c>
      <c r="ER115" s="32">
        <f t="shared" si="230"/>
        <v>376.39</v>
      </c>
    </row>
    <row r="116" spans="1:148">
      <c r="A116" t="s">
        <v>437</v>
      </c>
      <c r="B116" s="1" t="s">
        <v>26</v>
      </c>
      <c r="C116" t="s">
        <v>26</v>
      </c>
      <c r="D116" t="s">
        <v>265</v>
      </c>
      <c r="E116" s="51">
        <v>89273.942200000005</v>
      </c>
      <c r="F116" s="51">
        <v>164966.61009999999</v>
      </c>
      <c r="G116" s="51">
        <v>171800.3198</v>
      </c>
      <c r="H116" s="51">
        <v>175450.33919999999</v>
      </c>
      <c r="I116" s="51">
        <v>179838.75750000001</v>
      </c>
      <c r="J116" s="51">
        <v>165120.1299</v>
      </c>
      <c r="K116" s="51">
        <v>172964.6795</v>
      </c>
      <c r="L116" s="51">
        <v>170856.07258000001</v>
      </c>
      <c r="M116" s="51">
        <v>142726.86052449999</v>
      </c>
      <c r="N116" s="51">
        <v>154793.00858240001</v>
      </c>
      <c r="O116" s="51">
        <v>131471.14833200001</v>
      </c>
      <c r="P116" s="51">
        <v>181344.88936</v>
      </c>
      <c r="Q116" s="32">
        <v>5118023.91</v>
      </c>
      <c r="R116" s="32">
        <v>8895973.6400000006</v>
      </c>
      <c r="S116" s="32">
        <v>7613389.1900000004</v>
      </c>
      <c r="T116" s="32">
        <v>5701372.7400000002</v>
      </c>
      <c r="U116" s="32">
        <v>5989358.4699999997</v>
      </c>
      <c r="V116" s="32">
        <v>5937417.5800000001</v>
      </c>
      <c r="W116" s="32">
        <v>7478210.6200000001</v>
      </c>
      <c r="X116" s="32">
        <v>6049656.9900000002</v>
      </c>
      <c r="Y116" s="32">
        <v>11319620</v>
      </c>
      <c r="Z116" s="32">
        <v>5490249.6600000001</v>
      </c>
      <c r="AA116" s="32">
        <v>6971719.9000000004</v>
      </c>
      <c r="AB116" s="32">
        <v>10077071.130000001</v>
      </c>
      <c r="AC116" s="2">
        <v>6.04</v>
      </c>
      <c r="AD116" s="2">
        <v>6.04</v>
      </c>
      <c r="AE116" s="2">
        <v>6.04</v>
      </c>
      <c r="AF116" s="2">
        <v>6.04</v>
      </c>
      <c r="AG116" s="2">
        <v>6.04</v>
      </c>
      <c r="AH116" s="2">
        <v>6.04</v>
      </c>
      <c r="AI116" s="2">
        <v>6.04</v>
      </c>
      <c r="AJ116" s="2">
        <v>6.04</v>
      </c>
      <c r="AK116" s="2">
        <v>6.04</v>
      </c>
      <c r="AL116" s="2">
        <v>6.04</v>
      </c>
      <c r="AM116" s="2">
        <v>6.04</v>
      </c>
      <c r="AN116" s="2">
        <v>6.04</v>
      </c>
      <c r="AO116" s="33">
        <v>309128.64</v>
      </c>
      <c r="AP116" s="33">
        <v>537316.81000000006</v>
      </c>
      <c r="AQ116" s="33">
        <v>459848.71</v>
      </c>
      <c r="AR116" s="33">
        <v>344362.91</v>
      </c>
      <c r="AS116" s="33">
        <v>361757.25</v>
      </c>
      <c r="AT116" s="33">
        <v>358620.02</v>
      </c>
      <c r="AU116" s="33">
        <v>451683.92</v>
      </c>
      <c r="AV116" s="33">
        <v>365399.28</v>
      </c>
      <c r="AW116" s="33">
        <v>683705.05</v>
      </c>
      <c r="AX116" s="33">
        <v>331611.08</v>
      </c>
      <c r="AY116" s="33">
        <v>421091.88</v>
      </c>
      <c r="AZ116" s="33">
        <v>608655.1</v>
      </c>
      <c r="BA116" s="31">
        <f t="shared" ref="BA116:BA145" si="279">ROUND(Q116*BA$3,2)</f>
        <v>-1535.41</v>
      </c>
      <c r="BB116" s="31">
        <f t="shared" ref="BB116:BB145" si="280">ROUND(R116*BB$3,2)</f>
        <v>-2668.79</v>
      </c>
      <c r="BC116" s="31">
        <f t="shared" ref="BC116:BC145" si="281">ROUND(S116*BC$3,2)</f>
        <v>-2284.02</v>
      </c>
      <c r="BD116" s="31">
        <f t="shared" ref="BD116:BD145" si="282">ROUND(T116*BD$3,2)</f>
        <v>-2280.5500000000002</v>
      </c>
      <c r="BE116" s="31">
        <f t="shared" ref="BE116:BE145" si="283">ROUND(U116*BE$3,2)</f>
        <v>-2395.7399999999998</v>
      </c>
      <c r="BF116" s="31">
        <f t="shared" ref="BF116:BF145" si="284">ROUND(V116*BF$3,2)</f>
        <v>-2374.9699999999998</v>
      </c>
      <c r="BG116" s="31">
        <f t="shared" ref="BG116:BG145" si="285">ROUND(W116*BG$3,2)</f>
        <v>0</v>
      </c>
      <c r="BH116" s="31">
        <f t="shared" ref="BH116:BH145" si="286">ROUND(X116*BH$3,2)</f>
        <v>0</v>
      </c>
      <c r="BI116" s="31">
        <f t="shared" ref="BI116:BI145" si="287">ROUND(Y116*BI$3,2)</f>
        <v>0</v>
      </c>
      <c r="BJ116" s="31">
        <f t="shared" ref="BJ116:BJ145" si="288">ROUND(Z116*BJ$3,2)</f>
        <v>-6588.3</v>
      </c>
      <c r="BK116" s="31">
        <f t="shared" ref="BK116:BK145" si="289">ROUND(AA116*BK$3,2)</f>
        <v>-8366.06</v>
      </c>
      <c r="BL116" s="31">
        <f t="shared" ref="BL116:BL145" si="290">ROUND(AB116*BL$3,2)</f>
        <v>-12092.49</v>
      </c>
      <c r="BM116" s="6">
        <v>7.2300000000000003E-2</v>
      </c>
      <c r="BN116" s="6">
        <v>7.2300000000000003E-2</v>
      </c>
      <c r="BO116" s="6">
        <v>7.2300000000000003E-2</v>
      </c>
      <c r="BP116" s="6">
        <v>7.2300000000000003E-2</v>
      </c>
      <c r="BQ116" s="6">
        <v>7.2300000000000003E-2</v>
      </c>
      <c r="BR116" s="6">
        <v>7.2300000000000003E-2</v>
      </c>
      <c r="BS116" s="6">
        <v>7.2300000000000003E-2</v>
      </c>
      <c r="BT116" s="6">
        <v>7.2300000000000003E-2</v>
      </c>
      <c r="BU116" s="6">
        <v>7.2300000000000003E-2</v>
      </c>
      <c r="BV116" s="6">
        <v>7.2300000000000003E-2</v>
      </c>
      <c r="BW116" s="6">
        <v>7.2300000000000003E-2</v>
      </c>
      <c r="BX116" s="6">
        <v>7.2300000000000003E-2</v>
      </c>
      <c r="BY116" s="31">
        <v>370033.13</v>
      </c>
      <c r="BZ116" s="31">
        <v>643178.89</v>
      </c>
      <c r="CA116" s="31">
        <v>550448.04</v>
      </c>
      <c r="CB116" s="31">
        <v>412209.25</v>
      </c>
      <c r="CC116" s="31">
        <v>433030.62</v>
      </c>
      <c r="CD116" s="31">
        <v>429275.29</v>
      </c>
      <c r="CE116" s="31">
        <v>540674.63</v>
      </c>
      <c r="CF116" s="31">
        <v>437390.2</v>
      </c>
      <c r="CG116" s="31">
        <v>818408.53</v>
      </c>
      <c r="CH116" s="31">
        <v>396945.05</v>
      </c>
      <c r="CI116" s="31">
        <v>504055.35</v>
      </c>
      <c r="CJ116" s="31">
        <v>728572.24</v>
      </c>
      <c r="CK116" s="32">
        <f t="shared" si="267"/>
        <v>12283.26</v>
      </c>
      <c r="CL116" s="32">
        <f t="shared" si="268"/>
        <v>21350.34</v>
      </c>
      <c r="CM116" s="32">
        <f t="shared" si="269"/>
        <v>18272.13</v>
      </c>
      <c r="CN116" s="32">
        <f t="shared" si="270"/>
        <v>13683.29</v>
      </c>
      <c r="CO116" s="32">
        <f t="shared" si="271"/>
        <v>14374.46</v>
      </c>
      <c r="CP116" s="32">
        <f t="shared" si="272"/>
        <v>14249.8</v>
      </c>
      <c r="CQ116" s="32">
        <f t="shared" si="273"/>
        <v>17947.71</v>
      </c>
      <c r="CR116" s="32">
        <f t="shared" si="274"/>
        <v>14519.18</v>
      </c>
      <c r="CS116" s="32">
        <f t="shared" si="275"/>
        <v>27167.09</v>
      </c>
      <c r="CT116" s="32">
        <f t="shared" si="276"/>
        <v>13176.6</v>
      </c>
      <c r="CU116" s="32">
        <f t="shared" si="277"/>
        <v>16732.13</v>
      </c>
      <c r="CV116" s="32">
        <f t="shared" si="278"/>
        <v>24184.97</v>
      </c>
      <c r="CW116" s="31">
        <f t="shared" ref="CW116:CW145" si="291">BY116+CK116-AO116-BA116</f>
        <v>74723.16</v>
      </c>
      <c r="CX116" s="31">
        <f t="shared" ref="CX116:CX145" si="292">BZ116+CL116-AP116-BB116</f>
        <v>129881.20999999992</v>
      </c>
      <c r="CY116" s="31">
        <f t="shared" ref="CY116:CY145" si="293">CA116+CM116-AQ116-BC116</f>
        <v>111155.48000000003</v>
      </c>
      <c r="CZ116" s="31">
        <f t="shared" ref="CZ116:CZ145" si="294">CB116+CN116-AR116-BD116</f>
        <v>83810.180000000008</v>
      </c>
      <c r="DA116" s="31">
        <f t="shared" ref="DA116:DA145" si="295">CC116+CO116-AS116-BE116</f>
        <v>88043.570000000022</v>
      </c>
      <c r="DB116" s="31">
        <f t="shared" ref="DB116:DB145" si="296">CD116+CP116-AT116-BF116</f>
        <v>87280.03999999995</v>
      </c>
      <c r="DC116" s="31">
        <f t="shared" ref="DC116:DC145" si="297">CE116+CQ116-AU116-BG116</f>
        <v>106938.41999999998</v>
      </c>
      <c r="DD116" s="31">
        <f t="shared" ref="DD116:DD145" si="298">CF116+CR116-AV116-BH116</f>
        <v>86510.099999999977</v>
      </c>
      <c r="DE116" s="31">
        <f t="shared" ref="DE116:DE145" si="299">CG116+CS116-AW116-BI116</f>
        <v>161870.56999999995</v>
      </c>
      <c r="DF116" s="31">
        <f t="shared" ref="DF116:DF145" si="300">CH116+CT116-AX116-BJ116</f>
        <v>85098.869999999952</v>
      </c>
      <c r="DG116" s="31">
        <f t="shared" ref="DG116:DG145" si="301">CI116+CU116-AY116-BK116</f>
        <v>108061.65999999997</v>
      </c>
      <c r="DH116" s="31">
        <f t="shared" ref="DH116:DH145" si="302">CJ116+CV116-AZ116-BL116</f>
        <v>156194.59999999998</v>
      </c>
      <c r="DI116" s="32">
        <f t="shared" ref="DI116:DI145" si="303">ROUND(CW116*5%,2)</f>
        <v>3736.16</v>
      </c>
      <c r="DJ116" s="32">
        <f t="shared" ref="DJ116:DJ145" si="304">ROUND(CX116*5%,2)</f>
        <v>6494.06</v>
      </c>
      <c r="DK116" s="32">
        <f t="shared" ref="DK116:DK145" si="305">ROUND(CY116*5%,2)</f>
        <v>5557.77</v>
      </c>
      <c r="DL116" s="32">
        <f t="shared" ref="DL116:DL145" si="306">ROUND(CZ116*5%,2)</f>
        <v>4190.51</v>
      </c>
      <c r="DM116" s="32">
        <f t="shared" ref="DM116:DM145" si="307">ROUND(DA116*5%,2)</f>
        <v>4402.18</v>
      </c>
      <c r="DN116" s="32">
        <f t="shared" ref="DN116:DN145" si="308">ROUND(DB116*5%,2)</f>
        <v>4364</v>
      </c>
      <c r="DO116" s="32">
        <f t="shared" ref="DO116:DO145" si="309">ROUND(DC116*5%,2)</f>
        <v>5346.92</v>
      </c>
      <c r="DP116" s="32">
        <f t="shared" ref="DP116:DP145" si="310">ROUND(DD116*5%,2)</f>
        <v>4325.51</v>
      </c>
      <c r="DQ116" s="32">
        <f t="shared" ref="DQ116:DQ145" si="311">ROUND(DE116*5%,2)</f>
        <v>8093.53</v>
      </c>
      <c r="DR116" s="32">
        <f t="shared" ref="DR116:DR145" si="312">ROUND(DF116*5%,2)</f>
        <v>4254.9399999999996</v>
      </c>
      <c r="DS116" s="32">
        <f t="shared" ref="DS116:DS145" si="313">ROUND(DG116*5%,2)</f>
        <v>5403.08</v>
      </c>
      <c r="DT116" s="32">
        <f t="shared" ref="DT116:DT145" si="314">ROUND(DH116*5%,2)</f>
        <v>7809.73</v>
      </c>
      <c r="DU116" s="31">
        <f t="shared" ref="DU116:DU145" si="315">ROUND(CW116*DU$3,2)</f>
        <v>24073.57</v>
      </c>
      <c r="DV116" s="31">
        <f t="shared" ref="DV116:DV145" si="316">ROUND(CX116*DV$3,2)</f>
        <v>41540.5</v>
      </c>
      <c r="DW116" s="31">
        <f t="shared" ref="DW116:DW145" si="317">ROUND(CY116*DW$3,2)</f>
        <v>35316.870000000003</v>
      </c>
      <c r="DX116" s="31">
        <f t="shared" ref="DX116:DX145" si="318">ROUND(CZ116*DX$3,2)</f>
        <v>26468.43</v>
      </c>
      <c r="DY116" s="31">
        <f t="shared" ref="DY116:DY145" si="319">ROUND(DA116*DY$3,2)</f>
        <v>27660.66</v>
      </c>
      <c r="DZ116" s="31">
        <f t="shared" ref="DZ116:DZ145" si="320">ROUND(DB116*DZ$3,2)</f>
        <v>27272.53</v>
      </c>
      <c r="EA116" s="31">
        <f t="shared" ref="EA116:EA145" si="321">ROUND(DC116*EA$3,2)</f>
        <v>33239.43</v>
      </c>
      <c r="EB116" s="31">
        <f t="shared" ref="EB116:EB145" si="322">ROUND(DD116*EB$3,2)</f>
        <v>26742.79</v>
      </c>
      <c r="EC116" s="31">
        <f t="shared" ref="EC116:EC145" si="323">ROUND(DE116*EC$3,2)</f>
        <v>49763.94</v>
      </c>
      <c r="ED116" s="31">
        <f t="shared" ref="ED116:ED145" si="324">ROUND(DF116*ED$3,2)</f>
        <v>26022.1</v>
      </c>
      <c r="EE116" s="31">
        <f t="shared" ref="EE116:EE145" si="325">ROUND(DG116*EE$3,2)</f>
        <v>32860.25</v>
      </c>
      <c r="EF116" s="31">
        <f t="shared" ref="EF116:EF145" si="326">ROUND(DH116*EF$3,2)</f>
        <v>47240.14</v>
      </c>
      <c r="EG116" s="32">
        <f t="shared" ref="EG116:EG145" si="327">CW116+DI116+DU116</f>
        <v>102532.89000000001</v>
      </c>
      <c r="EH116" s="32">
        <f t="shared" ref="EH116:EH145" si="328">CX116+DJ116+DV116</f>
        <v>177915.76999999993</v>
      </c>
      <c r="EI116" s="32">
        <f t="shared" ref="EI116:EI145" si="329">CY116+DK116+DW116</f>
        <v>152030.12000000002</v>
      </c>
      <c r="EJ116" s="32">
        <f t="shared" ref="EJ116:EJ145" si="330">CZ116+DL116+DX116</f>
        <v>114469.12</v>
      </c>
      <c r="EK116" s="32">
        <f t="shared" ref="EK116:EK145" si="331">DA116+DM116+DY116</f>
        <v>120106.41000000003</v>
      </c>
      <c r="EL116" s="32">
        <f t="shared" ref="EL116:EL145" si="332">DB116+DN116+DZ116</f>
        <v>118916.56999999995</v>
      </c>
      <c r="EM116" s="32">
        <f t="shared" ref="EM116:EM145" si="333">DC116+DO116+EA116</f>
        <v>145524.76999999999</v>
      </c>
      <c r="EN116" s="32">
        <f t="shared" ref="EN116:EN145" si="334">DD116+DP116+EB116</f>
        <v>117578.39999999997</v>
      </c>
      <c r="EO116" s="32">
        <f t="shared" ref="EO116:EO145" si="335">DE116+DQ116+EC116</f>
        <v>219728.03999999995</v>
      </c>
      <c r="EP116" s="32">
        <f t="shared" ref="EP116:EP145" si="336">DF116+DR116+ED116</f>
        <v>115375.90999999995</v>
      </c>
      <c r="EQ116" s="32">
        <f t="shared" ref="EQ116:EQ145" si="337">DG116+DS116+EE116</f>
        <v>146324.99</v>
      </c>
      <c r="ER116" s="32">
        <f t="shared" ref="ER116:ER145" si="338">DH116+DT116+EF116</f>
        <v>211244.46999999997</v>
      </c>
    </row>
    <row r="117" spans="1:148">
      <c r="A117" t="s">
        <v>437</v>
      </c>
      <c r="B117" s="1" t="s">
        <v>27</v>
      </c>
      <c r="C117" t="s">
        <v>27</v>
      </c>
      <c r="D117" t="s">
        <v>266</v>
      </c>
      <c r="E117" s="51">
        <v>195482.42379999999</v>
      </c>
      <c r="F117" s="51">
        <v>136501.95310000001</v>
      </c>
      <c r="G117" s="51">
        <v>172172.1673</v>
      </c>
      <c r="H117" s="51">
        <v>162074.01980000001</v>
      </c>
      <c r="I117" s="51">
        <v>147208.23259999999</v>
      </c>
      <c r="J117" s="51">
        <v>158993.31150000001</v>
      </c>
      <c r="K117" s="51">
        <v>155311.67000000001</v>
      </c>
      <c r="L117" s="51">
        <v>152451.04952070001</v>
      </c>
      <c r="M117" s="51">
        <v>167239.06700000001</v>
      </c>
      <c r="N117" s="51">
        <v>175667.05981000001</v>
      </c>
      <c r="O117" s="51">
        <v>170124.8841</v>
      </c>
      <c r="P117" s="51">
        <v>124447.41319799999</v>
      </c>
      <c r="Q117" s="32">
        <v>18677298.530000001</v>
      </c>
      <c r="R117" s="32">
        <v>7372341.1900000004</v>
      </c>
      <c r="S117" s="32">
        <v>7618552.5599999996</v>
      </c>
      <c r="T117" s="32">
        <v>5320215.8899999997</v>
      </c>
      <c r="U117" s="32">
        <v>4891908.13</v>
      </c>
      <c r="V117" s="32">
        <v>5737603.5499999998</v>
      </c>
      <c r="W117" s="32">
        <v>6601383.6900000004</v>
      </c>
      <c r="X117" s="32">
        <v>5179424.28</v>
      </c>
      <c r="Y117" s="32">
        <v>12546489.98</v>
      </c>
      <c r="Z117" s="32">
        <v>6166894.1399999997</v>
      </c>
      <c r="AA117" s="32">
        <v>8624355.1899999995</v>
      </c>
      <c r="AB117" s="32">
        <v>6268840.2000000002</v>
      </c>
      <c r="AC117" s="2">
        <v>6.04</v>
      </c>
      <c r="AD117" s="2">
        <v>6.04</v>
      </c>
      <c r="AE117" s="2">
        <v>6.04</v>
      </c>
      <c r="AF117" s="2">
        <v>6.04</v>
      </c>
      <c r="AG117" s="2">
        <v>6.04</v>
      </c>
      <c r="AH117" s="2">
        <v>6.04</v>
      </c>
      <c r="AI117" s="2">
        <v>6.04</v>
      </c>
      <c r="AJ117" s="2">
        <v>6.04</v>
      </c>
      <c r="AK117" s="2">
        <v>6.04</v>
      </c>
      <c r="AL117" s="2">
        <v>6.04</v>
      </c>
      <c r="AM117" s="2">
        <v>6.04</v>
      </c>
      <c r="AN117" s="2">
        <v>6.04</v>
      </c>
      <c r="AO117" s="33">
        <v>1128108.83</v>
      </c>
      <c r="AP117" s="33">
        <v>445289.41</v>
      </c>
      <c r="AQ117" s="33">
        <v>460160.57</v>
      </c>
      <c r="AR117" s="33">
        <v>321341.03999999998</v>
      </c>
      <c r="AS117" s="33">
        <v>295471.25</v>
      </c>
      <c r="AT117" s="33">
        <v>346551.25</v>
      </c>
      <c r="AU117" s="33">
        <v>398723.57</v>
      </c>
      <c r="AV117" s="33">
        <v>312837.23</v>
      </c>
      <c r="AW117" s="33">
        <v>757807.99</v>
      </c>
      <c r="AX117" s="33">
        <v>372480.41</v>
      </c>
      <c r="AY117" s="33">
        <v>520911.05</v>
      </c>
      <c r="AZ117" s="33">
        <v>378637.95</v>
      </c>
      <c r="BA117" s="31">
        <f t="shared" si="279"/>
        <v>-5603.19</v>
      </c>
      <c r="BB117" s="31">
        <f t="shared" si="280"/>
        <v>-2211.6999999999998</v>
      </c>
      <c r="BC117" s="31">
        <f t="shared" si="281"/>
        <v>-2285.5700000000002</v>
      </c>
      <c r="BD117" s="31">
        <f t="shared" si="282"/>
        <v>-2128.09</v>
      </c>
      <c r="BE117" s="31">
        <f t="shared" si="283"/>
        <v>-1956.76</v>
      </c>
      <c r="BF117" s="31">
        <f t="shared" si="284"/>
        <v>-2295.04</v>
      </c>
      <c r="BG117" s="31">
        <f t="shared" si="285"/>
        <v>0</v>
      </c>
      <c r="BH117" s="31">
        <f t="shared" si="286"/>
        <v>0</v>
      </c>
      <c r="BI117" s="31">
        <f t="shared" si="287"/>
        <v>0</v>
      </c>
      <c r="BJ117" s="31">
        <f t="shared" si="288"/>
        <v>-7400.27</v>
      </c>
      <c r="BK117" s="31">
        <f t="shared" si="289"/>
        <v>-10349.23</v>
      </c>
      <c r="BL117" s="31">
        <f t="shared" si="290"/>
        <v>-7522.61</v>
      </c>
      <c r="BM117" s="6">
        <v>7.1499999999999994E-2</v>
      </c>
      <c r="BN117" s="6">
        <v>7.1499999999999994E-2</v>
      </c>
      <c r="BO117" s="6">
        <v>7.1499999999999994E-2</v>
      </c>
      <c r="BP117" s="6">
        <v>7.1499999999999994E-2</v>
      </c>
      <c r="BQ117" s="6">
        <v>7.1499999999999994E-2</v>
      </c>
      <c r="BR117" s="6">
        <v>7.1499999999999994E-2</v>
      </c>
      <c r="BS117" s="6">
        <v>7.1499999999999994E-2</v>
      </c>
      <c r="BT117" s="6">
        <v>7.1499999999999994E-2</v>
      </c>
      <c r="BU117" s="6">
        <v>7.1499999999999994E-2</v>
      </c>
      <c r="BV117" s="6">
        <v>7.1499999999999994E-2</v>
      </c>
      <c r="BW117" s="6">
        <v>7.1499999999999994E-2</v>
      </c>
      <c r="BX117" s="6">
        <v>7.1499999999999994E-2</v>
      </c>
      <c r="BY117" s="31">
        <v>1335426.8400000001</v>
      </c>
      <c r="BZ117" s="31">
        <v>527122.4</v>
      </c>
      <c r="CA117" s="31">
        <v>544726.51</v>
      </c>
      <c r="CB117" s="31">
        <v>380395.44</v>
      </c>
      <c r="CC117" s="31">
        <v>349771.43</v>
      </c>
      <c r="CD117" s="31">
        <v>410238.65</v>
      </c>
      <c r="CE117" s="31">
        <v>471998.93</v>
      </c>
      <c r="CF117" s="31">
        <v>370328.84</v>
      </c>
      <c r="CG117" s="31">
        <v>897074.03</v>
      </c>
      <c r="CH117" s="31">
        <v>440932.93</v>
      </c>
      <c r="CI117" s="31">
        <v>616641.4</v>
      </c>
      <c r="CJ117" s="31">
        <v>448222.07</v>
      </c>
      <c r="CK117" s="32">
        <f t="shared" si="267"/>
        <v>44825.52</v>
      </c>
      <c r="CL117" s="32">
        <f t="shared" si="268"/>
        <v>17693.62</v>
      </c>
      <c r="CM117" s="32">
        <f t="shared" si="269"/>
        <v>18284.53</v>
      </c>
      <c r="CN117" s="32">
        <f t="shared" si="270"/>
        <v>12768.52</v>
      </c>
      <c r="CO117" s="32">
        <f t="shared" si="271"/>
        <v>11740.58</v>
      </c>
      <c r="CP117" s="32">
        <f t="shared" si="272"/>
        <v>13770.25</v>
      </c>
      <c r="CQ117" s="32">
        <f t="shared" si="273"/>
        <v>15843.32</v>
      </c>
      <c r="CR117" s="32">
        <f t="shared" si="274"/>
        <v>12430.62</v>
      </c>
      <c r="CS117" s="32">
        <f t="shared" si="275"/>
        <v>30111.58</v>
      </c>
      <c r="CT117" s="32">
        <f t="shared" si="276"/>
        <v>14800.55</v>
      </c>
      <c r="CU117" s="32">
        <f t="shared" si="277"/>
        <v>20698.45</v>
      </c>
      <c r="CV117" s="32">
        <f t="shared" si="278"/>
        <v>15045.22</v>
      </c>
      <c r="CW117" s="31">
        <f t="shared" si="291"/>
        <v>257746.72000000003</v>
      </c>
      <c r="CX117" s="31">
        <f t="shared" si="292"/>
        <v>101738.31000000004</v>
      </c>
      <c r="CY117" s="31">
        <f t="shared" si="293"/>
        <v>105136.04000000004</v>
      </c>
      <c r="CZ117" s="31">
        <f t="shared" si="294"/>
        <v>73951.010000000038</v>
      </c>
      <c r="DA117" s="31">
        <f t="shared" si="295"/>
        <v>67997.52</v>
      </c>
      <c r="DB117" s="31">
        <f t="shared" si="296"/>
        <v>79752.690000000017</v>
      </c>
      <c r="DC117" s="31">
        <f t="shared" si="297"/>
        <v>89118.68</v>
      </c>
      <c r="DD117" s="31">
        <f t="shared" si="298"/>
        <v>69922.23000000004</v>
      </c>
      <c r="DE117" s="31">
        <f t="shared" si="299"/>
        <v>169377.62</v>
      </c>
      <c r="DF117" s="31">
        <f t="shared" si="300"/>
        <v>90653.340000000011</v>
      </c>
      <c r="DG117" s="31">
        <f t="shared" si="301"/>
        <v>126778.02999999998</v>
      </c>
      <c r="DH117" s="31">
        <f t="shared" si="302"/>
        <v>92151.949999999968</v>
      </c>
      <c r="DI117" s="32">
        <f t="shared" si="303"/>
        <v>12887.34</v>
      </c>
      <c r="DJ117" s="32">
        <f t="shared" si="304"/>
        <v>5086.92</v>
      </c>
      <c r="DK117" s="32">
        <f t="shared" si="305"/>
        <v>5256.8</v>
      </c>
      <c r="DL117" s="32">
        <f t="shared" si="306"/>
        <v>3697.55</v>
      </c>
      <c r="DM117" s="32">
        <f t="shared" si="307"/>
        <v>3399.88</v>
      </c>
      <c r="DN117" s="32">
        <f t="shared" si="308"/>
        <v>3987.63</v>
      </c>
      <c r="DO117" s="32">
        <f t="shared" si="309"/>
        <v>4455.93</v>
      </c>
      <c r="DP117" s="32">
        <f t="shared" si="310"/>
        <v>3496.11</v>
      </c>
      <c r="DQ117" s="32">
        <f t="shared" si="311"/>
        <v>8468.8799999999992</v>
      </c>
      <c r="DR117" s="32">
        <f t="shared" si="312"/>
        <v>4532.67</v>
      </c>
      <c r="DS117" s="32">
        <f t="shared" si="313"/>
        <v>6338.9</v>
      </c>
      <c r="DT117" s="32">
        <f t="shared" si="314"/>
        <v>4607.6000000000004</v>
      </c>
      <c r="DU117" s="31">
        <f t="shared" si="315"/>
        <v>83038.31</v>
      </c>
      <c r="DV117" s="31">
        <f t="shared" si="316"/>
        <v>32539.43</v>
      </c>
      <c r="DW117" s="31">
        <f t="shared" si="317"/>
        <v>33404.35</v>
      </c>
      <c r="DX117" s="31">
        <f t="shared" si="318"/>
        <v>23354.77</v>
      </c>
      <c r="DY117" s="31">
        <f t="shared" si="319"/>
        <v>21362.79</v>
      </c>
      <c r="DZ117" s="31">
        <f t="shared" si="320"/>
        <v>24920.45</v>
      </c>
      <c r="EA117" s="31">
        <f t="shared" si="321"/>
        <v>27700.560000000001</v>
      </c>
      <c r="EB117" s="31">
        <f t="shared" si="322"/>
        <v>21615</v>
      </c>
      <c r="EC117" s="31">
        <f t="shared" si="323"/>
        <v>52071.839999999997</v>
      </c>
      <c r="ED117" s="31">
        <f t="shared" si="324"/>
        <v>27720.58</v>
      </c>
      <c r="EE117" s="31">
        <f t="shared" si="325"/>
        <v>38551.68</v>
      </c>
      <c r="EF117" s="31">
        <f t="shared" si="326"/>
        <v>27870.82</v>
      </c>
      <c r="EG117" s="32">
        <f t="shared" si="327"/>
        <v>353672.37000000005</v>
      </c>
      <c r="EH117" s="32">
        <f t="shared" si="328"/>
        <v>139364.66000000003</v>
      </c>
      <c r="EI117" s="32">
        <f t="shared" si="329"/>
        <v>143797.19000000003</v>
      </c>
      <c r="EJ117" s="32">
        <f t="shared" si="330"/>
        <v>101003.33000000005</v>
      </c>
      <c r="EK117" s="32">
        <f t="shared" si="331"/>
        <v>92760.19</v>
      </c>
      <c r="EL117" s="32">
        <f t="shared" si="332"/>
        <v>108660.77000000002</v>
      </c>
      <c r="EM117" s="32">
        <f t="shared" si="333"/>
        <v>121275.16999999998</v>
      </c>
      <c r="EN117" s="32">
        <f t="shared" si="334"/>
        <v>95033.34000000004</v>
      </c>
      <c r="EO117" s="32">
        <f t="shared" si="335"/>
        <v>229918.34</v>
      </c>
      <c r="EP117" s="32">
        <f t="shared" si="336"/>
        <v>122906.59000000001</v>
      </c>
      <c r="EQ117" s="32">
        <f t="shared" si="337"/>
        <v>171668.61</v>
      </c>
      <c r="ER117" s="32">
        <f t="shared" si="338"/>
        <v>124630.36999999997</v>
      </c>
    </row>
    <row r="118" spans="1:148">
      <c r="A118" t="s">
        <v>469</v>
      </c>
      <c r="B118" s="1" t="s">
        <v>23</v>
      </c>
      <c r="C118" t="s">
        <v>23</v>
      </c>
      <c r="D118" t="s">
        <v>267</v>
      </c>
      <c r="E118" s="51">
        <v>199707.9523</v>
      </c>
      <c r="F118" s="51">
        <v>226035.8161</v>
      </c>
      <c r="G118" s="51">
        <v>154089.1826</v>
      </c>
      <c r="H118" s="51">
        <v>76158.9758</v>
      </c>
      <c r="I118" s="51">
        <v>222446.92499999999</v>
      </c>
      <c r="J118" s="51">
        <v>19226.780699999999</v>
      </c>
      <c r="K118" s="51">
        <v>54090.874000000003</v>
      </c>
      <c r="L118" s="51">
        <v>233693.9043314</v>
      </c>
      <c r="M118" s="51">
        <v>178093.67781980001</v>
      </c>
      <c r="N118" s="51">
        <v>230423.27515</v>
      </c>
      <c r="O118" s="51">
        <v>195983.78417</v>
      </c>
      <c r="P118" s="51">
        <v>221327.98512</v>
      </c>
      <c r="Q118" s="32">
        <v>12791035.77</v>
      </c>
      <c r="R118" s="32">
        <v>11966519.24</v>
      </c>
      <c r="S118" s="32">
        <v>6228564.6600000001</v>
      </c>
      <c r="T118" s="32">
        <v>1864303.59</v>
      </c>
      <c r="U118" s="32">
        <v>7052316.0999999996</v>
      </c>
      <c r="V118" s="32">
        <v>433893.97</v>
      </c>
      <c r="W118" s="32">
        <v>2318063.0699999998</v>
      </c>
      <c r="X118" s="32">
        <v>8183781.6600000001</v>
      </c>
      <c r="Y118" s="32">
        <v>12763863.029999999</v>
      </c>
      <c r="Z118" s="32">
        <v>8113555.1299999999</v>
      </c>
      <c r="AA118" s="32">
        <v>9502587.0800000001</v>
      </c>
      <c r="AB118" s="32">
        <v>12051764.08</v>
      </c>
      <c r="AC118" s="2">
        <v>6.04</v>
      </c>
      <c r="AD118" s="2">
        <v>6.04</v>
      </c>
      <c r="AE118" s="2">
        <v>6.04</v>
      </c>
      <c r="AF118" s="2">
        <v>6.04</v>
      </c>
      <c r="AG118" s="2">
        <v>6.04</v>
      </c>
      <c r="AH118" s="2">
        <v>6.04</v>
      </c>
      <c r="AI118" s="2">
        <v>6.04</v>
      </c>
      <c r="AJ118" s="2">
        <v>6.04</v>
      </c>
      <c r="AK118" s="2">
        <v>6.04</v>
      </c>
      <c r="AL118" s="2">
        <v>6.04</v>
      </c>
      <c r="AM118" s="2">
        <v>6.04</v>
      </c>
      <c r="AN118" s="2">
        <v>6.04</v>
      </c>
      <c r="AO118" s="33">
        <v>772578.56</v>
      </c>
      <c r="AP118" s="33">
        <v>722777.76</v>
      </c>
      <c r="AQ118" s="33">
        <v>376205.31</v>
      </c>
      <c r="AR118" s="33">
        <v>112603.94</v>
      </c>
      <c r="AS118" s="33">
        <v>425959.89</v>
      </c>
      <c r="AT118" s="33">
        <v>26207.200000000001</v>
      </c>
      <c r="AU118" s="33">
        <v>140011.01</v>
      </c>
      <c r="AV118" s="33">
        <v>494300.41</v>
      </c>
      <c r="AW118" s="33">
        <v>770937.33</v>
      </c>
      <c r="AX118" s="33">
        <v>490058.73</v>
      </c>
      <c r="AY118" s="33">
        <v>573956.26</v>
      </c>
      <c r="AZ118" s="33">
        <v>727926.55</v>
      </c>
      <c r="BA118" s="31">
        <f t="shared" si="279"/>
        <v>-3837.31</v>
      </c>
      <c r="BB118" s="31">
        <f t="shared" si="280"/>
        <v>-3589.96</v>
      </c>
      <c r="BC118" s="31">
        <f t="shared" si="281"/>
        <v>-1868.57</v>
      </c>
      <c r="BD118" s="31">
        <f t="shared" si="282"/>
        <v>-745.72</v>
      </c>
      <c r="BE118" s="31">
        <f t="shared" si="283"/>
        <v>-2820.93</v>
      </c>
      <c r="BF118" s="31">
        <f t="shared" si="284"/>
        <v>-173.56</v>
      </c>
      <c r="BG118" s="31">
        <f t="shared" si="285"/>
        <v>0</v>
      </c>
      <c r="BH118" s="31">
        <f t="shared" si="286"/>
        <v>0</v>
      </c>
      <c r="BI118" s="31">
        <f t="shared" si="287"/>
        <v>0</v>
      </c>
      <c r="BJ118" s="31">
        <f t="shared" si="288"/>
        <v>-9736.27</v>
      </c>
      <c r="BK118" s="31">
        <f t="shared" si="289"/>
        <v>-11403.1</v>
      </c>
      <c r="BL118" s="31">
        <f t="shared" si="290"/>
        <v>-14462.12</v>
      </c>
      <c r="BM118" s="6">
        <v>7.0900000000000005E-2</v>
      </c>
      <c r="BN118" s="6">
        <v>7.0900000000000005E-2</v>
      </c>
      <c r="BO118" s="6">
        <v>7.0900000000000005E-2</v>
      </c>
      <c r="BP118" s="6">
        <v>7.0900000000000005E-2</v>
      </c>
      <c r="BQ118" s="6">
        <v>7.0900000000000005E-2</v>
      </c>
      <c r="BR118" s="6">
        <v>7.0900000000000005E-2</v>
      </c>
      <c r="BS118" s="6">
        <v>7.0900000000000005E-2</v>
      </c>
      <c r="BT118" s="6">
        <v>7.0900000000000005E-2</v>
      </c>
      <c r="BU118" s="6">
        <v>7.0900000000000005E-2</v>
      </c>
      <c r="BV118" s="6">
        <v>7.0900000000000005E-2</v>
      </c>
      <c r="BW118" s="6">
        <v>7.0900000000000005E-2</v>
      </c>
      <c r="BX118" s="6">
        <v>7.0900000000000005E-2</v>
      </c>
      <c r="BY118" s="31">
        <v>906884.44</v>
      </c>
      <c r="BZ118" s="31">
        <v>848426.21</v>
      </c>
      <c r="CA118" s="31">
        <v>441605.23</v>
      </c>
      <c r="CB118" s="31">
        <v>132179.12</v>
      </c>
      <c r="CC118" s="31">
        <v>500009.21</v>
      </c>
      <c r="CD118" s="31">
        <v>30763.08</v>
      </c>
      <c r="CE118" s="31">
        <v>164350.67000000001</v>
      </c>
      <c r="CF118" s="31">
        <v>580230.12</v>
      </c>
      <c r="CG118" s="31">
        <v>904957.89</v>
      </c>
      <c r="CH118" s="31">
        <v>575251.06000000006</v>
      </c>
      <c r="CI118" s="31">
        <v>673733.42</v>
      </c>
      <c r="CJ118" s="31">
        <v>854470.07</v>
      </c>
      <c r="CK118" s="32">
        <f t="shared" si="267"/>
        <v>30698.49</v>
      </c>
      <c r="CL118" s="32">
        <f t="shared" si="268"/>
        <v>28719.65</v>
      </c>
      <c r="CM118" s="32">
        <f t="shared" si="269"/>
        <v>14948.56</v>
      </c>
      <c r="CN118" s="32">
        <f t="shared" si="270"/>
        <v>4474.33</v>
      </c>
      <c r="CO118" s="32">
        <f t="shared" si="271"/>
        <v>16925.560000000001</v>
      </c>
      <c r="CP118" s="32">
        <f t="shared" si="272"/>
        <v>1041.3499999999999</v>
      </c>
      <c r="CQ118" s="32">
        <f t="shared" si="273"/>
        <v>5563.35</v>
      </c>
      <c r="CR118" s="32">
        <f t="shared" si="274"/>
        <v>19641.080000000002</v>
      </c>
      <c r="CS118" s="32">
        <f t="shared" si="275"/>
        <v>30633.27</v>
      </c>
      <c r="CT118" s="32">
        <f t="shared" si="276"/>
        <v>19472.53</v>
      </c>
      <c r="CU118" s="32">
        <f t="shared" si="277"/>
        <v>22806.21</v>
      </c>
      <c r="CV118" s="32">
        <f t="shared" si="278"/>
        <v>28924.23</v>
      </c>
      <c r="CW118" s="31">
        <f t="shared" si="291"/>
        <v>168841.67999999988</v>
      </c>
      <c r="CX118" s="31">
        <f t="shared" si="292"/>
        <v>157958.05999999997</v>
      </c>
      <c r="CY118" s="31">
        <f t="shared" si="293"/>
        <v>82217.049999999988</v>
      </c>
      <c r="CZ118" s="31">
        <f t="shared" si="294"/>
        <v>24795.229999999981</v>
      </c>
      <c r="DA118" s="31">
        <f t="shared" si="295"/>
        <v>93795.81</v>
      </c>
      <c r="DB118" s="31">
        <f t="shared" si="296"/>
        <v>5770.79</v>
      </c>
      <c r="DC118" s="31">
        <f t="shared" si="297"/>
        <v>29903.010000000009</v>
      </c>
      <c r="DD118" s="31">
        <f t="shared" si="298"/>
        <v>105570.78999999998</v>
      </c>
      <c r="DE118" s="31">
        <f t="shared" si="299"/>
        <v>164653.83000000007</v>
      </c>
      <c r="DF118" s="31">
        <f t="shared" si="300"/>
        <v>114401.13000000011</v>
      </c>
      <c r="DG118" s="31">
        <f t="shared" si="301"/>
        <v>133986.47</v>
      </c>
      <c r="DH118" s="31">
        <f t="shared" si="302"/>
        <v>169929.86999999988</v>
      </c>
      <c r="DI118" s="32">
        <f t="shared" si="303"/>
        <v>8442.08</v>
      </c>
      <c r="DJ118" s="32">
        <f t="shared" si="304"/>
        <v>7897.9</v>
      </c>
      <c r="DK118" s="32">
        <f t="shared" si="305"/>
        <v>4110.8500000000004</v>
      </c>
      <c r="DL118" s="32">
        <f t="shared" si="306"/>
        <v>1239.76</v>
      </c>
      <c r="DM118" s="32">
        <f t="shared" si="307"/>
        <v>4689.79</v>
      </c>
      <c r="DN118" s="32">
        <f t="shared" si="308"/>
        <v>288.54000000000002</v>
      </c>
      <c r="DO118" s="32">
        <f t="shared" si="309"/>
        <v>1495.15</v>
      </c>
      <c r="DP118" s="32">
        <f t="shared" si="310"/>
        <v>5278.54</v>
      </c>
      <c r="DQ118" s="32">
        <f t="shared" si="311"/>
        <v>8232.69</v>
      </c>
      <c r="DR118" s="32">
        <f t="shared" si="312"/>
        <v>5720.06</v>
      </c>
      <c r="DS118" s="32">
        <f t="shared" si="313"/>
        <v>6699.32</v>
      </c>
      <c r="DT118" s="32">
        <f t="shared" si="314"/>
        <v>8496.49</v>
      </c>
      <c r="DU118" s="31">
        <f t="shared" si="315"/>
        <v>54395.76</v>
      </c>
      <c r="DV118" s="31">
        <f t="shared" si="316"/>
        <v>50520.45</v>
      </c>
      <c r="DW118" s="31">
        <f t="shared" si="317"/>
        <v>26122.41</v>
      </c>
      <c r="DX118" s="31">
        <f t="shared" si="318"/>
        <v>7830.68</v>
      </c>
      <c r="DY118" s="31">
        <f t="shared" si="319"/>
        <v>29467.85</v>
      </c>
      <c r="DZ118" s="31">
        <f t="shared" si="320"/>
        <v>1803.21</v>
      </c>
      <c r="EA118" s="31">
        <f t="shared" si="321"/>
        <v>9294.68</v>
      </c>
      <c r="EB118" s="31">
        <f t="shared" si="322"/>
        <v>32635</v>
      </c>
      <c r="EC118" s="31">
        <f t="shared" si="323"/>
        <v>50619.6</v>
      </c>
      <c r="ED118" s="31">
        <f t="shared" si="324"/>
        <v>34982.339999999997</v>
      </c>
      <c r="EE118" s="31">
        <f t="shared" si="325"/>
        <v>40743.68</v>
      </c>
      <c r="EF118" s="31">
        <f t="shared" si="326"/>
        <v>51394.3</v>
      </c>
      <c r="EG118" s="32">
        <f t="shared" si="327"/>
        <v>231679.51999999987</v>
      </c>
      <c r="EH118" s="32">
        <f t="shared" si="328"/>
        <v>216376.40999999997</v>
      </c>
      <c r="EI118" s="32">
        <f t="shared" si="329"/>
        <v>112450.31</v>
      </c>
      <c r="EJ118" s="32">
        <f t="shared" si="330"/>
        <v>33865.669999999984</v>
      </c>
      <c r="EK118" s="32">
        <f t="shared" si="331"/>
        <v>127953.44999999998</v>
      </c>
      <c r="EL118" s="32">
        <f t="shared" si="332"/>
        <v>7862.54</v>
      </c>
      <c r="EM118" s="32">
        <f t="shared" si="333"/>
        <v>40692.840000000011</v>
      </c>
      <c r="EN118" s="32">
        <f t="shared" si="334"/>
        <v>143484.32999999996</v>
      </c>
      <c r="EO118" s="32">
        <f t="shared" si="335"/>
        <v>223506.12000000008</v>
      </c>
      <c r="EP118" s="32">
        <f t="shared" si="336"/>
        <v>155103.53000000009</v>
      </c>
      <c r="EQ118" s="32">
        <f t="shared" si="337"/>
        <v>181429.47</v>
      </c>
      <c r="ER118" s="32">
        <f t="shared" si="338"/>
        <v>229820.65999999986</v>
      </c>
    </row>
    <row r="119" spans="1:148">
      <c r="A119" t="s">
        <v>469</v>
      </c>
      <c r="B119" s="1" t="s">
        <v>24</v>
      </c>
      <c r="C119" t="s">
        <v>24</v>
      </c>
      <c r="D119" t="s">
        <v>268</v>
      </c>
      <c r="E119" s="51">
        <v>109446.6774</v>
      </c>
      <c r="F119" s="51">
        <v>121906.5638</v>
      </c>
      <c r="G119" s="51">
        <v>236040.9081</v>
      </c>
      <c r="H119" s="51">
        <v>286593.81880000001</v>
      </c>
      <c r="I119" s="51">
        <v>257664.5092</v>
      </c>
      <c r="J119" s="51">
        <v>250178.70250000001</v>
      </c>
      <c r="K119" s="51">
        <v>180852.14619999999</v>
      </c>
      <c r="L119" s="51">
        <v>151964.54068599999</v>
      </c>
      <c r="M119" s="51">
        <v>177037.15801849999</v>
      </c>
      <c r="N119" s="51">
        <v>263728.42161999998</v>
      </c>
      <c r="O119" s="51">
        <v>118028.31649139999</v>
      </c>
      <c r="P119" s="51">
        <v>237111.75496680001</v>
      </c>
      <c r="Q119" s="32">
        <v>11552939.939999999</v>
      </c>
      <c r="R119" s="32">
        <v>6062456.96</v>
      </c>
      <c r="S119" s="32">
        <v>9328682.5700000003</v>
      </c>
      <c r="T119" s="32">
        <v>8568923.2799999993</v>
      </c>
      <c r="U119" s="32">
        <v>7889270.2800000003</v>
      </c>
      <c r="V119" s="32">
        <v>8438541.4199999999</v>
      </c>
      <c r="W119" s="32">
        <v>7596061.7699999996</v>
      </c>
      <c r="X119" s="32">
        <v>6045472.0499999998</v>
      </c>
      <c r="Y119" s="32">
        <v>14165759.25</v>
      </c>
      <c r="Z119" s="32">
        <v>9266220.9800000004</v>
      </c>
      <c r="AA119" s="32">
        <v>5704547.2300000004</v>
      </c>
      <c r="AB119" s="32">
        <v>11903264.220000001</v>
      </c>
      <c r="AC119" s="2">
        <v>6.04</v>
      </c>
      <c r="AD119" s="2">
        <v>6.04</v>
      </c>
      <c r="AE119" s="2">
        <v>6.04</v>
      </c>
      <c r="AF119" s="2">
        <v>6.04</v>
      </c>
      <c r="AG119" s="2">
        <v>6.04</v>
      </c>
      <c r="AH119" s="2">
        <v>6.04</v>
      </c>
      <c r="AI119" s="2">
        <v>6.04</v>
      </c>
      <c r="AJ119" s="2">
        <v>6.04</v>
      </c>
      <c r="AK119" s="2">
        <v>6.04</v>
      </c>
      <c r="AL119" s="2">
        <v>6.04</v>
      </c>
      <c r="AM119" s="2">
        <v>6.04</v>
      </c>
      <c r="AN119" s="2">
        <v>6.04</v>
      </c>
      <c r="AO119" s="33">
        <v>697797.57</v>
      </c>
      <c r="AP119" s="33">
        <v>366172.4</v>
      </c>
      <c r="AQ119" s="33">
        <v>563452.43000000005</v>
      </c>
      <c r="AR119" s="33">
        <v>517562.97</v>
      </c>
      <c r="AS119" s="33">
        <v>476511.92</v>
      </c>
      <c r="AT119" s="33">
        <v>509687.9</v>
      </c>
      <c r="AU119" s="33">
        <v>458802.13</v>
      </c>
      <c r="AV119" s="33">
        <v>365146.51</v>
      </c>
      <c r="AW119" s="33">
        <v>855611.86</v>
      </c>
      <c r="AX119" s="33">
        <v>559679.75</v>
      </c>
      <c r="AY119" s="33">
        <v>344554.65</v>
      </c>
      <c r="AZ119" s="33">
        <v>718957.16</v>
      </c>
      <c r="BA119" s="31">
        <f t="shared" si="279"/>
        <v>-3465.88</v>
      </c>
      <c r="BB119" s="31">
        <f t="shared" si="280"/>
        <v>-1818.74</v>
      </c>
      <c r="BC119" s="31">
        <f t="shared" si="281"/>
        <v>-2798.6</v>
      </c>
      <c r="BD119" s="31">
        <f t="shared" si="282"/>
        <v>-3427.57</v>
      </c>
      <c r="BE119" s="31">
        <f t="shared" si="283"/>
        <v>-3155.71</v>
      </c>
      <c r="BF119" s="31">
        <f t="shared" si="284"/>
        <v>-3375.42</v>
      </c>
      <c r="BG119" s="31">
        <f t="shared" si="285"/>
        <v>0</v>
      </c>
      <c r="BH119" s="31">
        <f t="shared" si="286"/>
        <v>0</v>
      </c>
      <c r="BI119" s="31">
        <f t="shared" si="287"/>
        <v>0</v>
      </c>
      <c r="BJ119" s="31">
        <f t="shared" si="288"/>
        <v>-11119.47</v>
      </c>
      <c r="BK119" s="31">
        <f t="shared" si="289"/>
        <v>-6845.46</v>
      </c>
      <c r="BL119" s="31">
        <f t="shared" si="290"/>
        <v>-14283.92</v>
      </c>
      <c r="BM119" s="6">
        <v>7.0999999999999994E-2</v>
      </c>
      <c r="BN119" s="6">
        <v>7.0999999999999994E-2</v>
      </c>
      <c r="BO119" s="6">
        <v>7.0999999999999994E-2</v>
      </c>
      <c r="BP119" s="6">
        <v>7.0999999999999994E-2</v>
      </c>
      <c r="BQ119" s="6">
        <v>7.0999999999999994E-2</v>
      </c>
      <c r="BR119" s="6">
        <v>7.0999999999999994E-2</v>
      </c>
      <c r="BS119" s="6">
        <v>7.0999999999999994E-2</v>
      </c>
      <c r="BT119" s="6">
        <v>7.0999999999999994E-2</v>
      </c>
      <c r="BU119" s="6">
        <v>7.0999999999999994E-2</v>
      </c>
      <c r="BV119" s="6">
        <v>7.0999999999999994E-2</v>
      </c>
      <c r="BW119" s="6">
        <v>7.0999999999999994E-2</v>
      </c>
      <c r="BX119" s="6">
        <v>7.0999999999999994E-2</v>
      </c>
      <c r="BY119" s="31">
        <v>820258.74</v>
      </c>
      <c r="BZ119" s="31">
        <v>430434.44</v>
      </c>
      <c r="CA119" s="31">
        <v>662336.46</v>
      </c>
      <c r="CB119" s="31">
        <v>608393.55000000005</v>
      </c>
      <c r="CC119" s="31">
        <v>560138.18999999994</v>
      </c>
      <c r="CD119" s="31">
        <v>599136.43999999994</v>
      </c>
      <c r="CE119" s="31">
        <v>539320.39</v>
      </c>
      <c r="CF119" s="31">
        <v>429228.52</v>
      </c>
      <c r="CG119" s="31">
        <v>1005768.91</v>
      </c>
      <c r="CH119" s="31">
        <v>657901.68999999994</v>
      </c>
      <c r="CI119" s="31">
        <v>405022.85</v>
      </c>
      <c r="CJ119" s="31">
        <v>845131.76</v>
      </c>
      <c r="CK119" s="32">
        <f t="shared" si="267"/>
        <v>27727.06</v>
      </c>
      <c r="CL119" s="32">
        <f t="shared" si="268"/>
        <v>14549.9</v>
      </c>
      <c r="CM119" s="32">
        <f t="shared" si="269"/>
        <v>22388.84</v>
      </c>
      <c r="CN119" s="32">
        <f t="shared" si="270"/>
        <v>20565.419999999998</v>
      </c>
      <c r="CO119" s="32">
        <f t="shared" si="271"/>
        <v>18934.25</v>
      </c>
      <c r="CP119" s="32">
        <f t="shared" si="272"/>
        <v>20252.5</v>
      </c>
      <c r="CQ119" s="32">
        <f t="shared" si="273"/>
        <v>18230.55</v>
      </c>
      <c r="CR119" s="32">
        <f t="shared" si="274"/>
        <v>14509.13</v>
      </c>
      <c r="CS119" s="32">
        <f t="shared" si="275"/>
        <v>33997.82</v>
      </c>
      <c r="CT119" s="32">
        <f t="shared" si="276"/>
        <v>22238.93</v>
      </c>
      <c r="CU119" s="32">
        <f t="shared" si="277"/>
        <v>13690.91</v>
      </c>
      <c r="CV119" s="32">
        <f t="shared" si="278"/>
        <v>28567.83</v>
      </c>
      <c r="CW119" s="31">
        <f t="shared" si="291"/>
        <v>153654.1100000001</v>
      </c>
      <c r="CX119" s="31">
        <f t="shared" si="292"/>
        <v>80630.680000000008</v>
      </c>
      <c r="CY119" s="31">
        <f t="shared" si="293"/>
        <v>124071.46999999988</v>
      </c>
      <c r="CZ119" s="31">
        <f t="shared" si="294"/>
        <v>114823.57000000012</v>
      </c>
      <c r="DA119" s="31">
        <f t="shared" si="295"/>
        <v>105716.22999999997</v>
      </c>
      <c r="DB119" s="31">
        <f t="shared" si="296"/>
        <v>113076.45999999992</v>
      </c>
      <c r="DC119" s="31">
        <f t="shared" si="297"/>
        <v>98748.810000000056</v>
      </c>
      <c r="DD119" s="31">
        <f t="shared" si="298"/>
        <v>78591.140000000014</v>
      </c>
      <c r="DE119" s="31">
        <f t="shared" si="299"/>
        <v>184154.87</v>
      </c>
      <c r="DF119" s="31">
        <f t="shared" si="300"/>
        <v>131580.34</v>
      </c>
      <c r="DG119" s="31">
        <f t="shared" si="301"/>
        <v>81004.569999999934</v>
      </c>
      <c r="DH119" s="31">
        <f t="shared" si="302"/>
        <v>169026.34999999995</v>
      </c>
      <c r="DI119" s="32">
        <f t="shared" si="303"/>
        <v>7682.71</v>
      </c>
      <c r="DJ119" s="32">
        <f t="shared" si="304"/>
        <v>4031.53</v>
      </c>
      <c r="DK119" s="32">
        <f t="shared" si="305"/>
        <v>6203.57</v>
      </c>
      <c r="DL119" s="32">
        <f t="shared" si="306"/>
        <v>5741.18</v>
      </c>
      <c r="DM119" s="32">
        <f t="shared" si="307"/>
        <v>5285.81</v>
      </c>
      <c r="DN119" s="32">
        <f t="shared" si="308"/>
        <v>5653.82</v>
      </c>
      <c r="DO119" s="32">
        <f t="shared" si="309"/>
        <v>4937.4399999999996</v>
      </c>
      <c r="DP119" s="32">
        <f t="shared" si="310"/>
        <v>3929.56</v>
      </c>
      <c r="DQ119" s="32">
        <f t="shared" si="311"/>
        <v>9207.74</v>
      </c>
      <c r="DR119" s="32">
        <f t="shared" si="312"/>
        <v>6579.02</v>
      </c>
      <c r="DS119" s="32">
        <f t="shared" si="313"/>
        <v>4050.23</v>
      </c>
      <c r="DT119" s="32">
        <f t="shared" si="314"/>
        <v>8451.32</v>
      </c>
      <c r="DU119" s="31">
        <f t="shared" si="315"/>
        <v>49502.77</v>
      </c>
      <c r="DV119" s="31">
        <f t="shared" si="316"/>
        <v>25788.48</v>
      </c>
      <c r="DW119" s="31">
        <f t="shared" si="317"/>
        <v>39420.61</v>
      </c>
      <c r="DX119" s="31">
        <f t="shared" si="318"/>
        <v>36262.89</v>
      </c>
      <c r="DY119" s="31">
        <f t="shared" si="319"/>
        <v>33212.89</v>
      </c>
      <c r="DZ119" s="31">
        <f t="shared" si="320"/>
        <v>35333.18</v>
      </c>
      <c r="EA119" s="31">
        <f t="shared" si="321"/>
        <v>30693.87</v>
      </c>
      <c r="EB119" s="31">
        <f t="shared" si="322"/>
        <v>24294.81</v>
      </c>
      <c r="EC119" s="31">
        <f t="shared" si="323"/>
        <v>56614.82</v>
      </c>
      <c r="ED119" s="31">
        <f t="shared" si="324"/>
        <v>40235.51</v>
      </c>
      <c r="EE119" s="31">
        <f t="shared" si="325"/>
        <v>24632.52</v>
      </c>
      <c r="EF119" s="31">
        <f t="shared" si="326"/>
        <v>51121.03</v>
      </c>
      <c r="EG119" s="32">
        <f t="shared" si="327"/>
        <v>210839.59000000008</v>
      </c>
      <c r="EH119" s="32">
        <f t="shared" si="328"/>
        <v>110450.69</v>
      </c>
      <c r="EI119" s="32">
        <f t="shared" si="329"/>
        <v>169695.64999999991</v>
      </c>
      <c r="EJ119" s="32">
        <f t="shared" si="330"/>
        <v>156827.64000000013</v>
      </c>
      <c r="EK119" s="32">
        <f t="shared" si="331"/>
        <v>144214.92999999996</v>
      </c>
      <c r="EL119" s="32">
        <f t="shared" si="332"/>
        <v>154063.4599999999</v>
      </c>
      <c r="EM119" s="32">
        <f t="shared" si="333"/>
        <v>134380.12000000005</v>
      </c>
      <c r="EN119" s="32">
        <f t="shared" si="334"/>
        <v>106815.51000000001</v>
      </c>
      <c r="EO119" s="32">
        <f t="shared" si="335"/>
        <v>249977.43</v>
      </c>
      <c r="EP119" s="32">
        <f t="shared" si="336"/>
        <v>178394.87</v>
      </c>
      <c r="EQ119" s="32">
        <f t="shared" si="337"/>
        <v>109687.31999999993</v>
      </c>
      <c r="ER119" s="32">
        <f t="shared" si="338"/>
        <v>228598.69999999995</v>
      </c>
    </row>
    <row r="120" spans="1:148">
      <c r="A120" t="s">
        <v>470</v>
      </c>
      <c r="B120" s="1" t="s">
        <v>28</v>
      </c>
      <c r="C120" t="s">
        <v>28</v>
      </c>
      <c r="D120" t="s">
        <v>269</v>
      </c>
      <c r="E120" s="51">
        <v>183381.61470000001</v>
      </c>
      <c r="F120" s="51">
        <v>209238.94080000001</v>
      </c>
      <c r="G120" s="51">
        <v>236297.0319</v>
      </c>
      <c r="H120" s="51">
        <v>209596.29389999999</v>
      </c>
      <c r="I120" s="51">
        <v>224874.0914</v>
      </c>
      <c r="J120" s="51">
        <v>189379.3119</v>
      </c>
      <c r="K120" s="51">
        <v>171247.10889999999</v>
      </c>
      <c r="L120" s="51">
        <v>79628.840324699995</v>
      </c>
      <c r="M120" s="51">
        <v>0</v>
      </c>
      <c r="N120" s="51">
        <v>0</v>
      </c>
      <c r="O120" s="51">
        <v>139878.26978430001</v>
      </c>
      <c r="P120" s="51">
        <v>260002.9009366</v>
      </c>
      <c r="Q120" s="32">
        <v>16915759.84</v>
      </c>
      <c r="R120" s="32">
        <v>11225742.859999999</v>
      </c>
      <c r="S120" s="32">
        <v>10258758.789999999</v>
      </c>
      <c r="T120" s="32">
        <v>6858647.6900000004</v>
      </c>
      <c r="U120" s="32">
        <v>7271165.6799999997</v>
      </c>
      <c r="V120" s="32">
        <v>5829543.3399999999</v>
      </c>
      <c r="W120" s="32">
        <v>7115920.0599999996</v>
      </c>
      <c r="X120" s="32">
        <v>2355793.63</v>
      </c>
      <c r="Y120" s="32">
        <v>0</v>
      </c>
      <c r="Z120" s="32">
        <v>0</v>
      </c>
      <c r="AA120" s="32">
        <v>6092103.8600000003</v>
      </c>
      <c r="AB120" s="32">
        <v>14202255.119999999</v>
      </c>
      <c r="AC120" s="2">
        <v>6.04</v>
      </c>
      <c r="AD120" s="2">
        <v>6.04</v>
      </c>
      <c r="AE120" s="2">
        <v>6.04</v>
      </c>
      <c r="AF120" s="2">
        <v>6.04</v>
      </c>
      <c r="AG120" s="2">
        <v>6.04</v>
      </c>
      <c r="AH120" s="2">
        <v>6.04</v>
      </c>
      <c r="AI120" s="2">
        <v>6.04</v>
      </c>
      <c r="AJ120" s="2">
        <v>6.04</v>
      </c>
      <c r="AK120" s="2">
        <v>6.04</v>
      </c>
      <c r="AL120" s="2">
        <v>6.04</v>
      </c>
      <c r="AM120" s="2">
        <v>6.04</v>
      </c>
      <c r="AN120" s="2">
        <v>6.04</v>
      </c>
      <c r="AO120" s="33">
        <v>1021711.89</v>
      </c>
      <c r="AP120" s="33">
        <v>678034.87</v>
      </c>
      <c r="AQ120" s="33">
        <v>619629.03</v>
      </c>
      <c r="AR120" s="33">
        <v>414262.32</v>
      </c>
      <c r="AS120" s="33">
        <v>439178.41</v>
      </c>
      <c r="AT120" s="33">
        <v>352104.42</v>
      </c>
      <c r="AU120" s="33">
        <v>429801.57</v>
      </c>
      <c r="AV120" s="33">
        <v>142289.94</v>
      </c>
      <c r="AW120" s="33">
        <v>0</v>
      </c>
      <c r="AX120" s="33">
        <v>0</v>
      </c>
      <c r="AY120" s="33">
        <v>367963.07</v>
      </c>
      <c r="AZ120" s="33">
        <v>857816.21</v>
      </c>
      <c r="BA120" s="31">
        <f t="shared" si="279"/>
        <v>-5074.7299999999996</v>
      </c>
      <c r="BB120" s="31">
        <f t="shared" si="280"/>
        <v>-3367.72</v>
      </c>
      <c r="BC120" s="31">
        <f t="shared" si="281"/>
        <v>-3077.63</v>
      </c>
      <c r="BD120" s="31">
        <f t="shared" si="282"/>
        <v>-2743.46</v>
      </c>
      <c r="BE120" s="31">
        <f t="shared" si="283"/>
        <v>-2908.47</v>
      </c>
      <c r="BF120" s="31">
        <f t="shared" si="284"/>
        <v>-2331.8200000000002</v>
      </c>
      <c r="BG120" s="31">
        <f t="shared" si="285"/>
        <v>0</v>
      </c>
      <c r="BH120" s="31">
        <f t="shared" si="286"/>
        <v>0</v>
      </c>
      <c r="BI120" s="31">
        <f t="shared" si="287"/>
        <v>0</v>
      </c>
      <c r="BJ120" s="31">
        <f t="shared" si="288"/>
        <v>0</v>
      </c>
      <c r="BK120" s="31">
        <f t="shared" si="289"/>
        <v>-7310.52</v>
      </c>
      <c r="BL120" s="31">
        <f t="shared" si="290"/>
        <v>-17042.71</v>
      </c>
      <c r="BM120" s="6">
        <v>7.2800000000000004E-2</v>
      </c>
      <c r="BN120" s="6">
        <v>7.2800000000000004E-2</v>
      </c>
      <c r="BO120" s="6">
        <v>7.2800000000000004E-2</v>
      </c>
      <c r="BP120" s="6">
        <v>7.2800000000000004E-2</v>
      </c>
      <c r="BQ120" s="6">
        <v>7.2800000000000004E-2</v>
      </c>
      <c r="BR120" s="6">
        <v>7.2800000000000004E-2</v>
      </c>
      <c r="BS120" s="6">
        <v>7.2800000000000004E-2</v>
      </c>
      <c r="BT120" s="6">
        <v>7.2800000000000004E-2</v>
      </c>
      <c r="BU120" s="6">
        <v>7.2800000000000004E-2</v>
      </c>
      <c r="BV120" s="6">
        <v>7.2800000000000004E-2</v>
      </c>
      <c r="BW120" s="6">
        <v>7.2800000000000004E-2</v>
      </c>
      <c r="BX120" s="6">
        <v>7.2800000000000004E-2</v>
      </c>
      <c r="BY120" s="31">
        <v>1231467.32</v>
      </c>
      <c r="BZ120" s="31">
        <v>817234.08</v>
      </c>
      <c r="CA120" s="31">
        <v>746837.64</v>
      </c>
      <c r="CB120" s="31">
        <v>499309.55</v>
      </c>
      <c r="CC120" s="31">
        <v>529340.86</v>
      </c>
      <c r="CD120" s="31">
        <v>424390.76</v>
      </c>
      <c r="CE120" s="31">
        <v>518038.98</v>
      </c>
      <c r="CF120" s="31">
        <v>171501.78</v>
      </c>
      <c r="CG120" s="31">
        <v>0</v>
      </c>
      <c r="CH120" s="31">
        <v>0</v>
      </c>
      <c r="CI120" s="31">
        <v>443505.16</v>
      </c>
      <c r="CJ120" s="31">
        <v>1033924.17</v>
      </c>
      <c r="CK120" s="32">
        <f t="shared" si="267"/>
        <v>40597.82</v>
      </c>
      <c r="CL120" s="32">
        <f t="shared" si="268"/>
        <v>26941.78</v>
      </c>
      <c r="CM120" s="32">
        <f t="shared" si="269"/>
        <v>24621.02</v>
      </c>
      <c r="CN120" s="32">
        <f t="shared" si="270"/>
        <v>16460.75</v>
      </c>
      <c r="CO120" s="32">
        <f t="shared" si="271"/>
        <v>17450.8</v>
      </c>
      <c r="CP120" s="32">
        <f t="shared" si="272"/>
        <v>13990.9</v>
      </c>
      <c r="CQ120" s="32">
        <f t="shared" si="273"/>
        <v>17078.21</v>
      </c>
      <c r="CR120" s="32">
        <f t="shared" si="274"/>
        <v>5653.9</v>
      </c>
      <c r="CS120" s="32">
        <f t="shared" si="275"/>
        <v>0</v>
      </c>
      <c r="CT120" s="32">
        <f t="shared" si="276"/>
        <v>0</v>
      </c>
      <c r="CU120" s="32">
        <f t="shared" si="277"/>
        <v>14621.05</v>
      </c>
      <c r="CV120" s="32">
        <f t="shared" si="278"/>
        <v>34085.410000000003</v>
      </c>
      <c r="CW120" s="31">
        <f t="shared" si="291"/>
        <v>255427.98000000013</v>
      </c>
      <c r="CX120" s="31">
        <f t="shared" si="292"/>
        <v>169508.71</v>
      </c>
      <c r="CY120" s="31">
        <f t="shared" si="293"/>
        <v>154907.26</v>
      </c>
      <c r="CZ120" s="31">
        <f t="shared" si="294"/>
        <v>104251.43999999999</v>
      </c>
      <c r="DA120" s="31">
        <f t="shared" si="295"/>
        <v>110521.72000000006</v>
      </c>
      <c r="DB120" s="31">
        <f t="shared" si="296"/>
        <v>88609.060000000056</v>
      </c>
      <c r="DC120" s="31">
        <f t="shared" si="297"/>
        <v>105315.61999999994</v>
      </c>
      <c r="DD120" s="31">
        <f t="shared" si="298"/>
        <v>34865.739999999991</v>
      </c>
      <c r="DE120" s="31">
        <f t="shared" si="299"/>
        <v>0</v>
      </c>
      <c r="DF120" s="31">
        <f t="shared" si="300"/>
        <v>0</v>
      </c>
      <c r="DG120" s="31">
        <f t="shared" si="301"/>
        <v>97473.65999999996</v>
      </c>
      <c r="DH120" s="31">
        <f t="shared" si="302"/>
        <v>227236.0800000001</v>
      </c>
      <c r="DI120" s="32">
        <f t="shared" si="303"/>
        <v>12771.4</v>
      </c>
      <c r="DJ120" s="32">
        <f t="shared" si="304"/>
        <v>8475.44</v>
      </c>
      <c r="DK120" s="32">
        <f t="shared" si="305"/>
        <v>7745.36</v>
      </c>
      <c r="DL120" s="32">
        <f t="shared" si="306"/>
        <v>5212.57</v>
      </c>
      <c r="DM120" s="32">
        <f t="shared" si="307"/>
        <v>5526.09</v>
      </c>
      <c r="DN120" s="32">
        <f t="shared" si="308"/>
        <v>4430.45</v>
      </c>
      <c r="DO120" s="32">
        <f t="shared" si="309"/>
        <v>5265.78</v>
      </c>
      <c r="DP120" s="32">
        <f t="shared" si="310"/>
        <v>1743.29</v>
      </c>
      <c r="DQ120" s="32">
        <f t="shared" si="311"/>
        <v>0</v>
      </c>
      <c r="DR120" s="32">
        <f t="shared" si="312"/>
        <v>0</v>
      </c>
      <c r="DS120" s="32">
        <f t="shared" si="313"/>
        <v>4873.68</v>
      </c>
      <c r="DT120" s="32">
        <f t="shared" si="314"/>
        <v>11361.8</v>
      </c>
      <c r="DU120" s="31">
        <f t="shared" si="315"/>
        <v>82291.28</v>
      </c>
      <c r="DV120" s="31">
        <f t="shared" si="316"/>
        <v>54214.75</v>
      </c>
      <c r="DW120" s="31">
        <f t="shared" si="317"/>
        <v>49217.91</v>
      </c>
      <c r="DX120" s="31">
        <f t="shared" si="318"/>
        <v>32924.07</v>
      </c>
      <c r="DY120" s="31">
        <f t="shared" si="319"/>
        <v>34722.629999999997</v>
      </c>
      <c r="DZ120" s="31">
        <f t="shared" si="320"/>
        <v>27687.81</v>
      </c>
      <c r="EA120" s="31">
        <f t="shared" si="321"/>
        <v>32735.01</v>
      </c>
      <c r="EB120" s="31">
        <f t="shared" si="322"/>
        <v>10778.01</v>
      </c>
      <c r="EC120" s="31">
        <f t="shared" si="323"/>
        <v>0</v>
      </c>
      <c r="ED120" s="31">
        <f t="shared" si="324"/>
        <v>0</v>
      </c>
      <c r="EE120" s="31">
        <f t="shared" si="325"/>
        <v>29640.57</v>
      </c>
      <c r="EF120" s="31">
        <f t="shared" si="326"/>
        <v>68726.22</v>
      </c>
      <c r="EG120" s="32">
        <f t="shared" si="327"/>
        <v>350490.66000000015</v>
      </c>
      <c r="EH120" s="32">
        <f t="shared" si="328"/>
        <v>232198.9</v>
      </c>
      <c r="EI120" s="32">
        <f t="shared" si="329"/>
        <v>211870.53</v>
      </c>
      <c r="EJ120" s="32">
        <f t="shared" si="330"/>
        <v>142388.07999999999</v>
      </c>
      <c r="EK120" s="32">
        <f t="shared" si="331"/>
        <v>150770.44000000006</v>
      </c>
      <c r="EL120" s="32">
        <f t="shared" si="332"/>
        <v>120727.32000000005</v>
      </c>
      <c r="EM120" s="32">
        <f t="shared" si="333"/>
        <v>143316.40999999995</v>
      </c>
      <c r="EN120" s="32">
        <f t="shared" si="334"/>
        <v>47387.039999999994</v>
      </c>
      <c r="EO120" s="32">
        <f t="shared" si="335"/>
        <v>0</v>
      </c>
      <c r="EP120" s="32">
        <f t="shared" si="336"/>
        <v>0</v>
      </c>
      <c r="EQ120" s="32">
        <f t="shared" si="337"/>
        <v>131987.90999999997</v>
      </c>
      <c r="ER120" s="32">
        <f t="shared" si="338"/>
        <v>307324.10000000009</v>
      </c>
    </row>
    <row r="121" spans="1:148">
      <c r="A121" t="s">
        <v>470</v>
      </c>
      <c r="B121" s="1" t="s">
        <v>29</v>
      </c>
      <c r="C121" t="s">
        <v>29</v>
      </c>
      <c r="D121" t="s">
        <v>270</v>
      </c>
      <c r="E121" s="51">
        <v>218936.63320000001</v>
      </c>
      <c r="F121" s="51">
        <v>231411.66529999999</v>
      </c>
      <c r="G121" s="51">
        <v>209648.02830000001</v>
      </c>
      <c r="H121" s="51">
        <v>252974.394</v>
      </c>
      <c r="I121" s="51">
        <v>257181.19750000001</v>
      </c>
      <c r="J121" s="51">
        <v>227560.42420000001</v>
      </c>
      <c r="K121" s="51">
        <v>220870.91959999999</v>
      </c>
      <c r="L121" s="51">
        <v>167450.0531971</v>
      </c>
      <c r="M121" s="51">
        <v>251311.71611000001</v>
      </c>
      <c r="N121" s="51">
        <v>258478.79822999999</v>
      </c>
      <c r="O121" s="51">
        <v>250962.27867</v>
      </c>
      <c r="P121" s="51">
        <v>252473.51814</v>
      </c>
      <c r="Q121" s="32">
        <v>20845980.539999999</v>
      </c>
      <c r="R121" s="32">
        <v>12166714.970000001</v>
      </c>
      <c r="S121" s="32">
        <v>8375655.4400000004</v>
      </c>
      <c r="T121" s="32">
        <v>7496966.46</v>
      </c>
      <c r="U121" s="32">
        <v>8027242.4000000004</v>
      </c>
      <c r="V121" s="32">
        <v>7846955.1100000003</v>
      </c>
      <c r="W121" s="32">
        <v>9192960.1099999994</v>
      </c>
      <c r="X121" s="32">
        <v>5338015.8099999996</v>
      </c>
      <c r="Y121" s="32">
        <v>19070270.66</v>
      </c>
      <c r="Z121" s="32">
        <v>9199498.4399999995</v>
      </c>
      <c r="AA121" s="32">
        <v>12504510.630000001</v>
      </c>
      <c r="AB121" s="32">
        <v>13578564.08</v>
      </c>
      <c r="AC121" s="2">
        <v>6.04</v>
      </c>
      <c r="AD121" s="2">
        <v>6.04</v>
      </c>
      <c r="AE121" s="2">
        <v>6.04</v>
      </c>
      <c r="AF121" s="2">
        <v>6.04</v>
      </c>
      <c r="AG121" s="2">
        <v>6.04</v>
      </c>
      <c r="AH121" s="2">
        <v>6.04</v>
      </c>
      <c r="AI121" s="2">
        <v>6.04</v>
      </c>
      <c r="AJ121" s="2">
        <v>6.04</v>
      </c>
      <c r="AK121" s="2">
        <v>6.04</v>
      </c>
      <c r="AL121" s="2">
        <v>6.04</v>
      </c>
      <c r="AM121" s="2">
        <v>6.04</v>
      </c>
      <c r="AN121" s="2">
        <v>6.04</v>
      </c>
      <c r="AO121" s="33">
        <v>1259097.22</v>
      </c>
      <c r="AP121" s="33">
        <v>734869.58</v>
      </c>
      <c r="AQ121" s="33">
        <v>505889.59</v>
      </c>
      <c r="AR121" s="33">
        <v>452816.77</v>
      </c>
      <c r="AS121" s="33">
        <v>484845.44</v>
      </c>
      <c r="AT121" s="33">
        <v>473956.09</v>
      </c>
      <c r="AU121" s="33">
        <v>555254.79</v>
      </c>
      <c r="AV121" s="33">
        <v>322416.15000000002</v>
      </c>
      <c r="AW121" s="33">
        <v>1151844.3500000001</v>
      </c>
      <c r="AX121" s="33">
        <v>555649.71</v>
      </c>
      <c r="AY121" s="33">
        <v>755272.44</v>
      </c>
      <c r="AZ121" s="33">
        <v>820145.27</v>
      </c>
      <c r="BA121" s="31">
        <f t="shared" si="279"/>
        <v>-6253.79</v>
      </c>
      <c r="BB121" s="31">
        <f t="shared" si="280"/>
        <v>-3650.01</v>
      </c>
      <c r="BC121" s="31">
        <f t="shared" si="281"/>
        <v>-2512.6999999999998</v>
      </c>
      <c r="BD121" s="31">
        <f t="shared" si="282"/>
        <v>-2998.79</v>
      </c>
      <c r="BE121" s="31">
        <f t="shared" si="283"/>
        <v>-3210.9</v>
      </c>
      <c r="BF121" s="31">
        <f t="shared" si="284"/>
        <v>-3138.78</v>
      </c>
      <c r="BG121" s="31">
        <f t="shared" si="285"/>
        <v>0</v>
      </c>
      <c r="BH121" s="31">
        <f t="shared" si="286"/>
        <v>0</v>
      </c>
      <c r="BI121" s="31">
        <f t="shared" si="287"/>
        <v>0</v>
      </c>
      <c r="BJ121" s="31">
        <f t="shared" si="288"/>
        <v>-11039.4</v>
      </c>
      <c r="BK121" s="31">
        <f t="shared" si="289"/>
        <v>-15005.41</v>
      </c>
      <c r="BL121" s="31">
        <f t="shared" si="290"/>
        <v>-16294.28</v>
      </c>
      <c r="BM121" s="6">
        <v>6.9800000000000001E-2</v>
      </c>
      <c r="BN121" s="6">
        <v>6.9800000000000001E-2</v>
      </c>
      <c r="BO121" s="6">
        <v>6.9800000000000001E-2</v>
      </c>
      <c r="BP121" s="6">
        <v>6.9800000000000001E-2</v>
      </c>
      <c r="BQ121" s="6">
        <v>6.9800000000000001E-2</v>
      </c>
      <c r="BR121" s="6">
        <v>6.9800000000000001E-2</v>
      </c>
      <c r="BS121" s="6">
        <v>6.9800000000000001E-2</v>
      </c>
      <c r="BT121" s="6">
        <v>6.9800000000000001E-2</v>
      </c>
      <c r="BU121" s="6">
        <v>6.9800000000000001E-2</v>
      </c>
      <c r="BV121" s="6">
        <v>6.9800000000000001E-2</v>
      </c>
      <c r="BW121" s="6">
        <v>6.9800000000000001E-2</v>
      </c>
      <c r="BX121" s="6">
        <v>6.9800000000000001E-2</v>
      </c>
      <c r="BY121" s="31">
        <v>1455049.44</v>
      </c>
      <c r="BZ121" s="31">
        <v>849236.7</v>
      </c>
      <c r="CA121" s="31">
        <v>584620.75</v>
      </c>
      <c r="CB121" s="31">
        <v>523288.26</v>
      </c>
      <c r="CC121" s="31">
        <v>560301.52</v>
      </c>
      <c r="CD121" s="31">
        <v>547717.47</v>
      </c>
      <c r="CE121" s="31">
        <v>641668.62</v>
      </c>
      <c r="CF121" s="31">
        <v>372593.5</v>
      </c>
      <c r="CG121" s="31">
        <v>1331104.8899999999</v>
      </c>
      <c r="CH121" s="31">
        <v>642124.99</v>
      </c>
      <c r="CI121" s="31">
        <v>872814.84</v>
      </c>
      <c r="CJ121" s="31">
        <v>947783.77</v>
      </c>
      <c r="CK121" s="32">
        <f t="shared" si="267"/>
        <v>50030.35</v>
      </c>
      <c r="CL121" s="32">
        <f t="shared" si="268"/>
        <v>29200.12</v>
      </c>
      <c r="CM121" s="32">
        <f t="shared" si="269"/>
        <v>20101.57</v>
      </c>
      <c r="CN121" s="32">
        <f t="shared" si="270"/>
        <v>17992.72</v>
      </c>
      <c r="CO121" s="32">
        <f t="shared" si="271"/>
        <v>19265.38</v>
      </c>
      <c r="CP121" s="32">
        <f t="shared" si="272"/>
        <v>18832.689999999999</v>
      </c>
      <c r="CQ121" s="32">
        <f t="shared" si="273"/>
        <v>22063.1</v>
      </c>
      <c r="CR121" s="32">
        <f t="shared" si="274"/>
        <v>12811.24</v>
      </c>
      <c r="CS121" s="32">
        <f t="shared" si="275"/>
        <v>45768.65</v>
      </c>
      <c r="CT121" s="32">
        <f t="shared" si="276"/>
        <v>22078.799999999999</v>
      </c>
      <c r="CU121" s="32">
        <f t="shared" si="277"/>
        <v>30010.83</v>
      </c>
      <c r="CV121" s="32">
        <f t="shared" si="278"/>
        <v>32588.55</v>
      </c>
      <c r="CW121" s="31">
        <f t="shared" si="291"/>
        <v>252236.36000000007</v>
      </c>
      <c r="CX121" s="31">
        <f t="shared" si="292"/>
        <v>147217.25</v>
      </c>
      <c r="CY121" s="31">
        <f t="shared" si="293"/>
        <v>101345.42999999992</v>
      </c>
      <c r="CZ121" s="31">
        <f t="shared" si="294"/>
        <v>91462.999999999956</v>
      </c>
      <c r="DA121" s="31">
        <f t="shared" si="295"/>
        <v>97932.360000000015</v>
      </c>
      <c r="DB121" s="31">
        <f t="shared" si="296"/>
        <v>95732.849999999889</v>
      </c>
      <c r="DC121" s="31">
        <f t="shared" si="297"/>
        <v>108476.92999999993</v>
      </c>
      <c r="DD121" s="31">
        <f t="shared" si="298"/>
        <v>62988.589999999967</v>
      </c>
      <c r="DE121" s="31">
        <f t="shared" si="299"/>
        <v>225029.18999999971</v>
      </c>
      <c r="DF121" s="31">
        <f t="shared" si="300"/>
        <v>119593.48000000007</v>
      </c>
      <c r="DG121" s="31">
        <f t="shared" si="301"/>
        <v>162558.63999999998</v>
      </c>
      <c r="DH121" s="31">
        <f t="shared" si="302"/>
        <v>176521.33000000005</v>
      </c>
      <c r="DI121" s="32">
        <f t="shared" si="303"/>
        <v>12611.82</v>
      </c>
      <c r="DJ121" s="32">
        <f t="shared" si="304"/>
        <v>7360.86</v>
      </c>
      <c r="DK121" s="32">
        <f t="shared" si="305"/>
        <v>5067.2700000000004</v>
      </c>
      <c r="DL121" s="32">
        <f t="shared" si="306"/>
        <v>4573.1499999999996</v>
      </c>
      <c r="DM121" s="32">
        <f t="shared" si="307"/>
        <v>4896.62</v>
      </c>
      <c r="DN121" s="32">
        <f t="shared" si="308"/>
        <v>4786.6400000000003</v>
      </c>
      <c r="DO121" s="32">
        <f t="shared" si="309"/>
        <v>5423.85</v>
      </c>
      <c r="DP121" s="32">
        <f t="shared" si="310"/>
        <v>3149.43</v>
      </c>
      <c r="DQ121" s="32">
        <f t="shared" si="311"/>
        <v>11251.46</v>
      </c>
      <c r="DR121" s="32">
        <f t="shared" si="312"/>
        <v>5979.67</v>
      </c>
      <c r="DS121" s="32">
        <f t="shared" si="313"/>
        <v>8127.93</v>
      </c>
      <c r="DT121" s="32">
        <f t="shared" si="314"/>
        <v>8826.07</v>
      </c>
      <c r="DU121" s="31">
        <f t="shared" si="315"/>
        <v>81263.03</v>
      </c>
      <c r="DV121" s="31">
        <f t="shared" si="316"/>
        <v>47085.17</v>
      </c>
      <c r="DW121" s="31">
        <f t="shared" si="317"/>
        <v>32199.97</v>
      </c>
      <c r="DX121" s="31">
        <f t="shared" si="318"/>
        <v>28885.3</v>
      </c>
      <c r="DY121" s="31">
        <f t="shared" si="319"/>
        <v>30767.43</v>
      </c>
      <c r="DZ121" s="31">
        <f t="shared" si="320"/>
        <v>29913.79</v>
      </c>
      <c r="EA121" s="31">
        <f t="shared" si="321"/>
        <v>33717.64</v>
      </c>
      <c r="EB121" s="31">
        <f t="shared" si="322"/>
        <v>19471.61</v>
      </c>
      <c r="EC121" s="31">
        <f t="shared" si="323"/>
        <v>69180.83</v>
      </c>
      <c r="ED121" s="31">
        <f t="shared" si="324"/>
        <v>36570.089999999997</v>
      </c>
      <c r="EE121" s="31">
        <f t="shared" si="325"/>
        <v>49432.13</v>
      </c>
      <c r="EF121" s="31">
        <f t="shared" si="326"/>
        <v>53387.839999999997</v>
      </c>
      <c r="EG121" s="32">
        <f t="shared" si="327"/>
        <v>346111.21000000008</v>
      </c>
      <c r="EH121" s="32">
        <f t="shared" si="328"/>
        <v>201663.27999999997</v>
      </c>
      <c r="EI121" s="32">
        <f t="shared" si="329"/>
        <v>138612.66999999993</v>
      </c>
      <c r="EJ121" s="32">
        <f t="shared" si="330"/>
        <v>124921.44999999995</v>
      </c>
      <c r="EK121" s="32">
        <f t="shared" si="331"/>
        <v>133596.41</v>
      </c>
      <c r="EL121" s="32">
        <f t="shared" si="332"/>
        <v>130433.27999999988</v>
      </c>
      <c r="EM121" s="32">
        <f t="shared" si="333"/>
        <v>147618.41999999993</v>
      </c>
      <c r="EN121" s="32">
        <f t="shared" si="334"/>
        <v>85609.629999999961</v>
      </c>
      <c r="EO121" s="32">
        <f t="shared" si="335"/>
        <v>305461.47999999969</v>
      </c>
      <c r="EP121" s="32">
        <f t="shared" si="336"/>
        <v>162143.24000000005</v>
      </c>
      <c r="EQ121" s="32">
        <f t="shared" si="337"/>
        <v>220118.69999999998</v>
      </c>
      <c r="ER121" s="32">
        <f t="shared" si="338"/>
        <v>238735.24000000005</v>
      </c>
    </row>
    <row r="122" spans="1:148">
      <c r="A122" t="s">
        <v>548</v>
      </c>
      <c r="B122" s="1" t="s">
        <v>397</v>
      </c>
      <c r="C122" t="s">
        <v>289</v>
      </c>
      <c r="D122" t="s">
        <v>290</v>
      </c>
      <c r="K122" s="51">
        <v>80</v>
      </c>
      <c r="Q122" s="32"/>
      <c r="R122" s="32"/>
      <c r="S122" s="32"/>
      <c r="T122" s="32"/>
      <c r="U122" s="32"/>
      <c r="V122" s="32"/>
      <c r="W122" s="32">
        <v>2883.4</v>
      </c>
      <c r="X122" s="32"/>
      <c r="Y122" s="32"/>
      <c r="Z122" s="32"/>
      <c r="AA122" s="32"/>
      <c r="AB122" s="32"/>
      <c r="AI122" s="2">
        <v>0.16</v>
      </c>
      <c r="AO122" s="33"/>
      <c r="AP122" s="33"/>
      <c r="AQ122" s="33"/>
      <c r="AR122" s="33"/>
      <c r="AS122" s="33"/>
      <c r="AT122" s="33"/>
      <c r="AU122" s="33">
        <v>4.6100000000000003</v>
      </c>
      <c r="AV122" s="33"/>
      <c r="AW122" s="33"/>
      <c r="AX122" s="33"/>
      <c r="AY122" s="33"/>
      <c r="AZ122" s="33"/>
      <c r="BA122" s="31">
        <f t="shared" si="279"/>
        <v>0</v>
      </c>
      <c r="BB122" s="31">
        <f t="shared" si="280"/>
        <v>0</v>
      </c>
      <c r="BC122" s="31">
        <f t="shared" si="281"/>
        <v>0</v>
      </c>
      <c r="BD122" s="31">
        <f t="shared" si="282"/>
        <v>0</v>
      </c>
      <c r="BE122" s="31">
        <f t="shared" si="283"/>
        <v>0</v>
      </c>
      <c r="BF122" s="31">
        <f t="shared" si="284"/>
        <v>0</v>
      </c>
      <c r="BG122" s="31">
        <f t="shared" si="285"/>
        <v>0</v>
      </c>
      <c r="BH122" s="31">
        <f t="shared" si="286"/>
        <v>0</v>
      </c>
      <c r="BI122" s="31">
        <f t="shared" si="287"/>
        <v>0</v>
      </c>
      <c r="BJ122" s="31">
        <f t="shared" si="288"/>
        <v>0</v>
      </c>
      <c r="BK122" s="31">
        <f t="shared" si="289"/>
        <v>0</v>
      </c>
      <c r="BL122" s="31">
        <f t="shared" si="290"/>
        <v>0</v>
      </c>
      <c r="BM122" s="6">
        <v>-1.6E-2</v>
      </c>
      <c r="BN122" s="6">
        <v>-1.6E-2</v>
      </c>
      <c r="BO122" s="6">
        <v>-1.6E-2</v>
      </c>
      <c r="BP122" s="6">
        <v>-1.6E-2</v>
      </c>
      <c r="BQ122" s="6">
        <v>-1.6E-2</v>
      </c>
      <c r="BR122" s="6">
        <v>-1.6E-2</v>
      </c>
      <c r="BS122" s="6">
        <v>-1.6E-2</v>
      </c>
      <c r="BT122" s="6">
        <v>-1.6E-2</v>
      </c>
      <c r="BU122" s="6">
        <v>-1.6E-2</v>
      </c>
      <c r="BV122" s="6">
        <v>-1.6E-2</v>
      </c>
      <c r="BW122" s="6">
        <v>-1.6E-2</v>
      </c>
      <c r="BX122" s="6">
        <v>-1.6E-2</v>
      </c>
      <c r="BY122" s="31">
        <v>0</v>
      </c>
      <c r="BZ122" s="31">
        <v>0</v>
      </c>
      <c r="CA122" s="31">
        <v>0</v>
      </c>
      <c r="CB122" s="31">
        <v>0</v>
      </c>
      <c r="CC122" s="31">
        <v>0</v>
      </c>
      <c r="CD122" s="31">
        <v>0</v>
      </c>
      <c r="CE122" s="31">
        <v>-46.13</v>
      </c>
      <c r="CF122" s="31">
        <v>0</v>
      </c>
      <c r="CG122" s="31">
        <v>0</v>
      </c>
      <c r="CH122" s="31">
        <v>0</v>
      </c>
      <c r="CI122" s="31">
        <v>0</v>
      </c>
      <c r="CJ122" s="31">
        <v>0</v>
      </c>
      <c r="CK122" s="32">
        <f t="shared" si="267"/>
        <v>0</v>
      </c>
      <c r="CL122" s="32">
        <f t="shared" si="268"/>
        <v>0</v>
      </c>
      <c r="CM122" s="32">
        <f t="shared" si="269"/>
        <v>0</v>
      </c>
      <c r="CN122" s="32">
        <f t="shared" si="270"/>
        <v>0</v>
      </c>
      <c r="CO122" s="32">
        <f t="shared" si="271"/>
        <v>0</v>
      </c>
      <c r="CP122" s="32">
        <f t="shared" si="272"/>
        <v>0</v>
      </c>
      <c r="CQ122" s="32">
        <f t="shared" si="273"/>
        <v>6.92</v>
      </c>
      <c r="CR122" s="32">
        <f t="shared" si="274"/>
        <v>0</v>
      </c>
      <c r="CS122" s="32">
        <f t="shared" si="275"/>
        <v>0</v>
      </c>
      <c r="CT122" s="32">
        <f t="shared" si="276"/>
        <v>0</v>
      </c>
      <c r="CU122" s="32">
        <f t="shared" si="277"/>
        <v>0</v>
      </c>
      <c r="CV122" s="32">
        <f t="shared" si="278"/>
        <v>0</v>
      </c>
      <c r="CW122" s="31">
        <f t="shared" si="291"/>
        <v>0</v>
      </c>
      <c r="CX122" s="31">
        <f t="shared" si="292"/>
        <v>0</v>
      </c>
      <c r="CY122" s="31">
        <f t="shared" si="293"/>
        <v>0</v>
      </c>
      <c r="CZ122" s="31">
        <f t="shared" si="294"/>
        <v>0</v>
      </c>
      <c r="DA122" s="31">
        <f t="shared" si="295"/>
        <v>0</v>
      </c>
      <c r="DB122" s="31">
        <f t="shared" si="296"/>
        <v>0</v>
      </c>
      <c r="DC122" s="31">
        <f t="shared" si="297"/>
        <v>-43.82</v>
      </c>
      <c r="DD122" s="31">
        <f t="shared" si="298"/>
        <v>0</v>
      </c>
      <c r="DE122" s="31">
        <f t="shared" si="299"/>
        <v>0</v>
      </c>
      <c r="DF122" s="31">
        <f t="shared" si="300"/>
        <v>0</v>
      </c>
      <c r="DG122" s="31">
        <f t="shared" si="301"/>
        <v>0</v>
      </c>
      <c r="DH122" s="31">
        <f t="shared" si="302"/>
        <v>0</v>
      </c>
      <c r="DI122" s="32">
        <f t="shared" si="303"/>
        <v>0</v>
      </c>
      <c r="DJ122" s="32">
        <f t="shared" si="304"/>
        <v>0</v>
      </c>
      <c r="DK122" s="32">
        <f t="shared" si="305"/>
        <v>0</v>
      </c>
      <c r="DL122" s="32">
        <f t="shared" si="306"/>
        <v>0</v>
      </c>
      <c r="DM122" s="32">
        <f t="shared" si="307"/>
        <v>0</v>
      </c>
      <c r="DN122" s="32">
        <f t="shared" si="308"/>
        <v>0</v>
      </c>
      <c r="DO122" s="32">
        <f t="shared" si="309"/>
        <v>-2.19</v>
      </c>
      <c r="DP122" s="32">
        <f t="shared" si="310"/>
        <v>0</v>
      </c>
      <c r="DQ122" s="32">
        <f t="shared" si="311"/>
        <v>0</v>
      </c>
      <c r="DR122" s="32">
        <f t="shared" si="312"/>
        <v>0</v>
      </c>
      <c r="DS122" s="32">
        <f t="shared" si="313"/>
        <v>0</v>
      </c>
      <c r="DT122" s="32">
        <f t="shared" si="314"/>
        <v>0</v>
      </c>
      <c r="DU122" s="31">
        <f t="shared" si="315"/>
        <v>0</v>
      </c>
      <c r="DV122" s="31">
        <f t="shared" si="316"/>
        <v>0</v>
      </c>
      <c r="DW122" s="31">
        <f t="shared" si="317"/>
        <v>0</v>
      </c>
      <c r="DX122" s="31">
        <f t="shared" si="318"/>
        <v>0</v>
      </c>
      <c r="DY122" s="31">
        <f t="shared" si="319"/>
        <v>0</v>
      </c>
      <c r="DZ122" s="31">
        <f t="shared" si="320"/>
        <v>0</v>
      </c>
      <c r="EA122" s="31">
        <f t="shared" si="321"/>
        <v>-13.62</v>
      </c>
      <c r="EB122" s="31">
        <f t="shared" si="322"/>
        <v>0</v>
      </c>
      <c r="EC122" s="31">
        <f t="shared" si="323"/>
        <v>0</v>
      </c>
      <c r="ED122" s="31">
        <f t="shared" si="324"/>
        <v>0</v>
      </c>
      <c r="EE122" s="31">
        <f t="shared" si="325"/>
        <v>0</v>
      </c>
      <c r="EF122" s="31">
        <f t="shared" si="326"/>
        <v>0</v>
      </c>
      <c r="EG122" s="32">
        <f t="shared" si="327"/>
        <v>0</v>
      </c>
      <c r="EH122" s="32">
        <f t="shared" si="328"/>
        <v>0</v>
      </c>
      <c r="EI122" s="32">
        <f t="shared" si="329"/>
        <v>0</v>
      </c>
      <c r="EJ122" s="32">
        <f t="shared" si="330"/>
        <v>0</v>
      </c>
      <c r="EK122" s="32">
        <f t="shared" si="331"/>
        <v>0</v>
      </c>
      <c r="EL122" s="32">
        <f t="shared" si="332"/>
        <v>0</v>
      </c>
      <c r="EM122" s="32">
        <f t="shared" si="333"/>
        <v>-59.629999999999995</v>
      </c>
      <c r="EN122" s="32">
        <f t="shared" si="334"/>
        <v>0</v>
      </c>
      <c r="EO122" s="32">
        <f t="shared" si="335"/>
        <v>0</v>
      </c>
      <c r="EP122" s="32">
        <f t="shared" si="336"/>
        <v>0</v>
      </c>
      <c r="EQ122" s="32">
        <f t="shared" si="337"/>
        <v>0</v>
      </c>
      <c r="ER122" s="32">
        <f t="shared" si="338"/>
        <v>0</v>
      </c>
    </row>
    <row r="123" spans="1:148">
      <c r="A123" t="s">
        <v>437</v>
      </c>
      <c r="B123" s="1" t="s">
        <v>30</v>
      </c>
      <c r="C123" t="s">
        <v>30</v>
      </c>
      <c r="D123" t="s">
        <v>272</v>
      </c>
      <c r="E123" s="51">
        <v>246423.46280000001</v>
      </c>
      <c r="F123" s="51">
        <v>229763.41680000001</v>
      </c>
      <c r="G123" s="51">
        <v>226156.17679999999</v>
      </c>
      <c r="H123" s="51">
        <v>220302.95329999999</v>
      </c>
      <c r="I123" s="51">
        <v>218182.1715</v>
      </c>
      <c r="J123" s="51">
        <v>177968.48180000001</v>
      </c>
      <c r="K123" s="51">
        <v>178378.872</v>
      </c>
      <c r="L123" s="51">
        <v>181573.12169999999</v>
      </c>
      <c r="M123" s="51">
        <v>197112.51209999999</v>
      </c>
      <c r="N123" s="51">
        <v>216562.78760000001</v>
      </c>
      <c r="O123" s="51">
        <v>228520.43419999999</v>
      </c>
      <c r="P123" s="51">
        <v>247020.83730000001</v>
      </c>
      <c r="Q123" s="32">
        <v>24847938.960000001</v>
      </c>
      <c r="R123" s="32">
        <v>12376773.98</v>
      </c>
      <c r="S123" s="32">
        <v>10252552.01</v>
      </c>
      <c r="T123" s="32">
        <v>7389000.3799999999</v>
      </c>
      <c r="U123" s="32">
        <v>7259866.6699999999</v>
      </c>
      <c r="V123" s="32">
        <v>6939761.8399999999</v>
      </c>
      <c r="W123" s="32">
        <v>7844145.7699999996</v>
      </c>
      <c r="X123" s="32">
        <v>6435923.7000000002</v>
      </c>
      <c r="Y123" s="32">
        <v>18601689.120000001</v>
      </c>
      <c r="Z123" s="32">
        <v>7967676.5800000001</v>
      </c>
      <c r="AA123" s="32">
        <v>12375033.279999999</v>
      </c>
      <c r="AB123" s="32">
        <v>13533512.16</v>
      </c>
      <c r="AC123" s="2">
        <v>3.81</v>
      </c>
      <c r="AD123" s="2">
        <v>3.81</v>
      </c>
      <c r="AE123" s="2">
        <v>3.81</v>
      </c>
      <c r="AF123" s="2">
        <v>3.81</v>
      </c>
      <c r="AG123" s="2">
        <v>3.81</v>
      </c>
      <c r="AH123" s="2">
        <v>3.81</v>
      </c>
      <c r="AI123" s="2">
        <v>3.81</v>
      </c>
      <c r="AJ123" s="2">
        <v>3.81</v>
      </c>
      <c r="AK123" s="2">
        <v>3.81</v>
      </c>
      <c r="AL123" s="2">
        <v>3.81</v>
      </c>
      <c r="AM123" s="2">
        <v>3.81</v>
      </c>
      <c r="AN123" s="2">
        <v>3.81</v>
      </c>
      <c r="AO123" s="33">
        <v>946706.47</v>
      </c>
      <c r="AP123" s="33">
        <v>471555.09</v>
      </c>
      <c r="AQ123" s="33">
        <v>390622.23</v>
      </c>
      <c r="AR123" s="33">
        <v>281520.90999999997</v>
      </c>
      <c r="AS123" s="33">
        <v>276600.92</v>
      </c>
      <c r="AT123" s="33">
        <v>264404.93</v>
      </c>
      <c r="AU123" s="33">
        <v>298861.95</v>
      </c>
      <c r="AV123" s="33">
        <v>245208.69</v>
      </c>
      <c r="AW123" s="33">
        <v>708724.36</v>
      </c>
      <c r="AX123" s="33">
        <v>303568.48</v>
      </c>
      <c r="AY123" s="33">
        <v>471488.77</v>
      </c>
      <c r="AZ123" s="33">
        <v>515626.81</v>
      </c>
      <c r="BA123" s="31">
        <f t="shared" si="279"/>
        <v>-7454.38</v>
      </c>
      <c r="BB123" s="31">
        <f t="shared" si="280"/>
        <v>-3713.03</v>
      </c>
      <c r="BC123" s="31">
        <f t="shared" si="281"/>
        <v>-3075.77</v>
      </c>
      <c r="BD123" s="31">
        <f t="shared" si="282"/>
        <v>-2955.6</v>
      </c>
      <c r="BE123" s="31">
        <f t="shared" si="283"/>
        <v>-2903.95</v>
      </c>
      <c r="BF123" s="31">
        <f t="shared" si="284"/>
        <v>-2775.9</v>
      </c>
      <c r="BG123" s="31">
        <f t="shared" si="285"/>
        <v>0</v>
      </c>
      <c r="BH123" s="31">
        <f t="shared" si="286"/>
        <v>0</v>
      </c>
      <c r="BI123" s="31">
        <f t="shared" si="287"/>
        <v>0</v>
      </c>
      <c r="BJ123" s="31">
        <f t="shared" si="288"/>
        <v>-9561.2099999999991</v>
      </c>
      <c r="BK123" s="31">
        <f t="shared" si="289"/>
        <v>-14850.04</v>
      </c>
      <c r="BL123" s="31">
        <f t="shared" si="290"/>
        <v>-16240.21</v>
      </c>
      <c r="BM123" s="6">
        <v>2.2200000000000001E-2</v>
      </c>
      <c r="BN123" s="6">
        <v>2.2200000000000001E-2</v>
      </c>
      <c r="BO123" s="6">
        <v>2.2200000000000001E-2</v>
      </c>
      <c r="BP123" s="6">
        <v>2.2200000000000001E-2</v>
      </c>
      <c r="BQ123" s="6">
        <v>2.2200000000000001E-2</v>
      </c>
      <c r="BR123" s="6">
        <v>2.2200000000000001E-2</v>
      </c>
      <c r="BS123" s="6">
        <v>2.2200000000000001E-2</v>
      </c>
      <c r="BT123" s="6">
        <v>2.2200000000000001E-2</v>
      </c>
      <c r="BU123" s="6">
        <v>2.2200000000000001E-2</v>
      </c>
      <c r="BV123" s="6">
        <v>2.2200000000000001E-2</v>
      </c>
      <c r="BW123" s="6">
        <v>2.2200000000000001E-2</v>
      </c>
      <c r="BX123" s="6">
        <v>2.2200000000000001E-2</v>
      </c>
      <c r="BY123" s="31">
        <v>551624.24</v>
      </c>
      <c r="BZ123" s="31">
        <v>274764.38</v>
      </c>
      <c r="CA123" s="31">
        <v>227606.65</v>
      </c>
      <c r="CB123" s="31">
        <v>164035.81</v>
      </c>
      <c r="CC123" s="31">
        <v>161169.04</v>
      </c>
      <c r="CD123" s="31">
        <v>154062.71</v>
      </c>
      <c r="CE123" s="31">
        <v>174140.04</v>
      </c>
      <c r="CF123" s="31">
        <v>142877.51</v>
      </c>
      <c r="CG123" s="31">
        <v>412957.5</v>
      </c>
      <c r="CH123" s="31">
        <v>176882.42</v>
      </c>
      <c r="CI123" s="31">
        <v>274725.74</v>
      </c>
      <c r="CJ123" s="31">
        <v>300443.96999999997</v>
      </c>
      <c r="CK123" s="32">
        <f t="shared" si="267"/>
        <v>59635.05</v>
      </c>
      <c r="CL123" s="32">
        <f t="shared" si="268"/>
        <v>29704.26</v>
      </c>
      <c r="CM123" s="32">
        <f t="shared" si="269"/>
        <v>24606.12</v>
      </c>
      <c r="CN123" s="32">
        <f t="shared" si="270"/>
        <v>17733.599999999999</v>
      </c>
      <c r="CO123" s="32">
        <f t="shared" si="271"/>
        <v>17423.68</v>
      </c>
      <c r="CP123" s="32">
        <f t="shared" si="272"/>
        <v>16655.43</v>
      </c>
      <c r="CQ123" s="32">
        <f t="shared" si="273"/>
        <v>18825.95</v>
      </c>
      <c r="CR123" s="32">
        <f t="shared" si="274"/>
        <v>15446.22</v>
      </c>
      <c r="CS123" s="32">
        <f t="shared" si="275"/>
        <v>44644.05</v>
      </c>
      <c r="CT123" s="32">
        <f t="shared" si="276"/>
        <v>19122.419999999998</v>
      </c>
      <c r="CU123" s="32">
        <f t="shared" si="277"/>
        <v>29700.080000000002</v>
      </c>
      <c r="CV123" s="32">
        <f t="shared" si="278"/>
        <v>32480.43</v>
      </c>
      <c r="CW123" s="31">
        <f t="shared" si="291"/>
        <v>-327992.79999999993</v>
      </c>
      <c r="CX123" s="31">
        <f t="shared" si="292"/>
        <v>-163373.42000000001</v>
      </c>
      <c r="CY123" s="31">
        <f t="shared" si="293"/>
        <v>-135333.69</v>
      </c>
      <c r="CZ123" s="31">
        <f t="shared" si="294"/>
        <v>-96795.899999999965</v>
      </c>
      <c r="DA123" s="31">
        <f t="shared" si="295"/>
        <v>-95104.249999999985</v>
      </c>
      <c r="DB123" s="31">
        <f t="shared" si="296"/>
        <v>-90910.890000000014</v>
      </c>
      <c r="DC123" s="31">
        <f t="shared" si="297"/>
        <v>-105895.95999999999</v>
      </c>
      <c r="DD123" s="31">
        <f t="shared" si="298"/>
        <v>-86884.959999999992</v>
      </c>
      <c r="DE123" s="31">
        <f t="shared" si="299"/>
        <v>-251122.81</v>
      </c>
      <c r="DF123" s="31">
        <f t="shared" si="300"/>
        <v>-98002.429999999964</v>
      </c>
      <c r="DG123" s="31">
        <f t="shared" si="301"/>
        <v>-152212.91</v>
      </c>
      <c r="DH123" s="31">
        <f t="shared" si="302"/>
        <v>-166462.20000000004</v>
      </c>
      <c r="DI123" s="32">
        <f t="shared" si="303"/>
        <v>-16399.64</v>
      </c>
      <c r="DJ123" s="32">
        <f t="shared" si="304"/>
        <v>-8168.67</v>
      </c>
      <c r="DK123" s="32">
        <f t="shared" si="305"/>
        <v>-6766.68</v>
      </c>
      <c r="DL123" s="32">
        <f t="shared" si="306"/>
        <v>-4839.8</v>
      </c>
      <c r="DM123" s="32">
        <f t="shared" si="307"/>
        <v>-4755.21</v>
      </c>
      <c r="DN123" s="32">
        <f t="shared" si="308"/>
        <v>-4545.54</v>
      </c>
      <c r="DO123" s="32">
        <f t="shared" si="309"/>
        <v>-5294.8</v>
      </c>
      <c r="DP123" s="32">
        <f t="shared" si="310"/>
        <v>-4344.25</v>
      </c>
      <c r="DQ123" s="32">
        <f t="shared" si="311"/>
        <v>-12556.14</v>
      </c>
      <c r="DR123" s="32">
        <f t="shared" si="312"/>
        <v>-4900.12</v>
      </c>
      <c r="DS123" s="32">
        <f t="shared" si="313"/>
        <v>-7610.65</v>
      </c>
      <c r="DT123" s="32">
        <f t="shared" si="314"/>
        <v>-8323.11</v>
      </c>
      <c r="DU123" s="31">
        <f t="shared" si="315"/>
        <v>-105669.5</v>
      </c>
      <c r="DV123" s="31">
        <f t="shared" si="316"/>
        <v>-52252.47</v>
      </c>
      <c r="DW123" s="31">
        <f t="shared" si="317"/>
        <v>-42998.89</v>
      </c>
      <c r="DX123" s="31">
        <f t="shared" si="318"/>
        <v>-30569.5</v>
      </c>
      <c r="DY123" s="31">
        <f t="shared" si="319"/>
        <v>-29878.92</v>
      </c>
      <c r="DZ123" s="31">
        <f t="shared" si="320"/>
        <v>-28407.07</v>
      </c>
      <c r="EA123" s="31">
        <f t="shared" si="321"/>
        <v>-32915.4</v>
      </c>
      <c r="EB123" s="31">
        <f t="shared" si="322"/>
        <v>-26858.67</v>
      </c>
      <c r="EC123" s="31">
        <f t="shared" si="323"/>
        <v>-77202.8</v>
      </c>
      <c r="ED123" s="31">
        <f t="shared" si="324"/>
        <v>-29967.83</v>
      </c>
      <c r="EE123" s="31">
        <f t="shared" si="325"/>
        <v>-46286.12</v>
      </c>
      <c r="EF123" s="31">
        <f t="shared" si="326"/>
        <v>-50345.52</v>
      </c>
      <c r="EG123" s="32">
        <f t="shared" si="327"/>
        <v>-450061.93999999994</v>
      </c>
      <c r="EH123" s="32">
        <f t="shared" si="328"/>
        <v>-223794.56000000003</v>
      </c>
      <c r="EI123" s="32">
        <f t="shared" si="329"/>
        <v>-185099.26</v>
      </c>
      <c r="EJ123" s="32">
        <f t="shared" si="330"/>
        <v>-132205.19999999995</v>
      </c>
      <c r="EK123" s="32">
        <f t="shared" si="331"/>
        <v>-129738.37999999999</v>
      </c>
      <c r="EL123" s="32">
        <f t="shared" si="332"/>
        <v>-123863.5</v>
      </c>
      <c r="EM123" s="32">
        <f t="shared" si="333"/>
        <v>-144106.16</v>
      </c>
      <c r="EN123" s="32">
        <f t="shared" si="334"/>
        <v>-118087.87999999999</v>
      </c>
      <c r="EO123" s="32">
        <f t="shared" si="335"/>
        <v>-340881.75</v>
      </c>
      <c r="EP123" s="32">
        <f t="shared" si="336"/>
        <v>-132870.37999999995</v>
      </c>
      <c r="EQ123" s="32">
        <f t="shared" si="337"/>
        <v>-206109.68</v>
      </c>
      <c r="ER123" s="32">
        <f t="shared" si="338"/>
        <v>-225130.83000000005</v>
      </c>
    </row>
    <row r="124" spans="1:148">
      <c r="A124" t="s">
        <v>437</v>
      </c>
      <c r="B124" s="1" t="s">
        <v>31</v>
      </c>
      <c r="C124" t="s">
        <v>31</v>
      </c>
      <c r="D124" t="s">
        <v>274</v>
      </c>
      <c r="E124" s="51">
        <v>148078.33720000001</v>
      </c>
      <c r="F124" s="51">
        <v>79964.3076</v>
      </c>
      <c r="G124" s="51">
        <v>232120.23079999999</v>
      </c>
      <c r="H124" s="51">
        <v>198048.04800000001</v>
      </c>
      <c r="I124" s="51">
        <v>184226.96280000001</v>
      </c>
      <c r="J124" s="51">
        <v>171787.01490000001</v>
      </c>
      <c r="K124" s="51">
        <v>190022.54829999999</v>
      </c>
      <c r="L124" s="51">
        <v>172411.2041</v>
      </c>
      <c r="M124" s="51">
        <v>190558.0153</v>
      </c>
      <c r="N124" s="51">
        <v>204508.29800000001</v>
      </c>
      <c r="O124" s="51">
        <v>206871.6532</v>
      </c>
      <c r="P124" s="51">
        <v>230924.7775</v>
      </c>
      <c r="Q124" s="32">
        <v>8713991.2799999993</v>
      </c>
      <c r="R124" s="32">
        <v>3942695.37</v>
      </c>
      <c r="S124" s="32">
        <v>10536340.75</v>
      </c>
      <c r="T124" s="32">
        <v>6853776.6100000003</v>
      </c>
      <c r="U124" s="32">
        <v>6026404.8399999999</v>
      </c>
      <c r="V124" s="32">
        <v>6720360.8600000003</v>
      </c>
      <c r="W124" s="32">
        <v>8633073.8900000006</v>
      </c>
      <c r="X124" s="32">
        <v>6796877.2699999996</v>
      </c>
      <c r="Y124" s="32">
        <v>18277354.510000002</v>
      </c>
      <c r="Z124" s="32">
        <v>7594893.5</v>
      </c>
      <c r="AA124" s="32">
        <v>10793392.58</v>
      </c>
      <c r="AB124" s="32">
        <v>12477552.779999999</v>
      </c>
      <c r="AC124" s="2">
        <v>3.81</v>
      </c>
      <c r="AD124" s="2">
        <v>3.81</v>
      </c>
      <c r="AE124" s="2">
        <v>3.81</v>
      </c>
      <c r="AF124" s="2">
        <v>3.81</v>
      </c>
      <c r="AG124" s="2">
        <v>3.81</v>
      </c>
      <c r="AH124" s="2">
        <v>3.81</v>
      </c>
      <c r="AI124" s="2">
        <v>3.81</v>
      </c>
      <c r="AJ124" s="2">
        <v>3.81</v>
      </c>
      <c r="AK124" s="2">
        <v>3.81</v>
      </c>
      <c r="AL124" s="2">
        <v>3.81</v>
      </c>
      <c r="AM124" s="2">
        <v>3.81</v>
      </c>
      <c r="AN124" s="2">
        <v>3.81</v>
      </c>
      <c r="AO124" s="33">
        <v>332003.07</v>
      </c>
      <c r="AP124" s="33">
        <v>150216.69</v>
      </c>
      <c r="AQ124" s="33">
        <v>401434.58</v>
      </c>
      <c r="AR124" s="33">
        <v>261128.89</v>
      </c>
      <c r="AS124" s="33">
        <v>229606.02</v>
      </c>
      <c r="AT124" s="33">
        <v>256045.75</v>
      </c>
      <c r="AU124" s="33">
        <v>328920.12</v>
      </c>
      <c r="AV124" s="33">
        <v>258961.02</v>
      </c>
      <c r="AW124" s="33">
        <v>696367.21</v>
      </c>
      <c r="AX124" s="33">
        <v>289365.44</v>
      </c>
      <c r="AY124" s="33">
        <v>411228.26</v>
      </c>
      <c r="AZ124" s="33">
        <v>475394.76</v>
      </c>
      <c r="BA124" s="31">
        <f t="shared" si="279"/>
        <v>-2614.1999999999998</v>
      </c>
      <c r="BB124" s="31">
        <f t="shared" si="280"/>
        <v>-1182.81</v>
      </c>
      <c r="BC124" s="31">
        <f t="shared" si="281"/>
        <v>-3160.9</v>
      </c>
      <c r="BD124" s="31">
        <f t="shared" si="282"/>
        <v>-2741.51</v>
      </c>
      <c r="BE124" s="31">
        <f t="shared" si="283"/>
        <v>-2410.56</v>
      </c>
      <c r="BF124" s="31">
        <f t="shared" si="284"/>
        <v>-2688.14</v>
      </c>
      <c r="BG124" s="31">
        <f t="shared" si="285"/>
        <v>0</v>
      </c>
      <c r="BH124" s="31">
        <f t="shared" si="286"/>
        <v>0</v>
      </c>
      <c r="BI124" s="31">
        <f t="shared" si="287"/>
        <v>0</v>
      </c>
      <c r="BJ124" s="31">
        <f t="shared" si="288"/>
        <v>-9113.8700000000008</v>
      </c>
      <c r="BK124" s="31">
        <f t="shared" si="289"/>
        <v>-12952.07</v>
      </c>
      <c r="BL124" s="31">
        <f t="shared" si="290"/>
        <v>-14973.06</v>
      </c>
      <c r="BM124" s="6">
        <v>2.8500000000000001E-2</v>
      </c>
      <c r="BN124" s="6">
        <v>2.8500000000000001E-2</v>
      </c>
      <c r="BO124" s="6">
        <v>2.8500000000000001E-2</v>
      </c>
      <c r="BP124" s="6">
        <v>2.8500000000000001E-2</v>
      </c>
      <c r="BQ124" s="6">
        <v>2.8500000000000001E-2</v>
      </c>
      <c r="BR124" s="6">
        <v>2.8500000000000001E-2</v>
      </c>
      <c r="BS124" s="6">
        <v>2.8500000000000001E-2</v>
      </c>
      <c r="BT124" s="6">
        <v>2.8500000000000001E-2</v>
      </c>
      <c r="BU124" s="6">
        <v>2.8500000000000001E-2</v>
      </c>
      <c r="BV124" s="6">
        <v>2.8500000000000001E-2</v>
      </c>
      <c r="BW124" s="6">
        <v>2.8500000000000001E-2</v>
      </c>
      <c r="BX124" s="6">
        <v>2.8500000000000001E-2</v>
      </c>
      <c r="BY124" s="31">
        <v>248348.75</v>
      </c>
      <c r="BZ124" s="31">
        <v>112366.82</v>
      </c>
      <c r="CA124" s="31">
        <v>300285.71000000002</v>
      </c>
      <c r="CB124" s="31">
        <v>195332.63</v>
      </c>
      <c r="CC124" s="31">
        <v>171752.54</v>
      </c>
      <c r="CD124" s="31">
        <v>191530.28</v>
      </c>
      <c r="CE124" s="31">
        <v>246042.61</v>
      </c>
      <c r="CF124" s="31">
        <v>193711</v>
      </c>
      <c r="CG124" s="31">
        <v>520904.6</v>
      </c>
      <c r="CH124" s="31">
        <v>216454.46</v>
      </c>
      <c r="CI124" s="31">
        <v>307611.69</v>
      </c>
      <c r="CJ124" s="31">
        <v>355610.25</v>
      </c>
      <c r="CK124" s="32">
        <f t="shared" si="267"/>
        <v>20913.580000000002</v>
      </c>
      <c r="CL124" s="32">
        <f t="shared" si="268"/>
        <v>9462.4699999999993</v>
      </c>
      <c r="CM124" s="32">
        <f t="shared" si="269"/>
        <v>25287.22</v>
      </c>
      <c r="CN124" s="32">
        <f t="shared" si="270"/>
        <v>16449.060000000001</v>
      </c>
      <c r="CO124" s="32">
        <f t="shared" si="271"/>
        <v>14463.37</v>
      </c>
      <c r="CP124" s="32">
        <f t="shared" si="272"/>
        <v>16128.87</v>
      </c>
      <c r="CQ124" s="32">
        <f t="shared" si="273"/>
        <v>20719.38</v>
      </c>
      <c r="CR124" s="32">
        <f t="shared" si="274"/>
        <v>16312.51</v>
      </c>
      <c r="CS124" s="32">
        <f t="shared" si="275"/>
        <v>43865.65</v>
      </c>
      <c r="CT124" s="32">
        <f t="shared" si="276"/>
        <v>18227.740000000002</v>
      </c>
      <c r="CU124" s="32">
        <f t="shared" si="277"/>
        <v>25904.14</v>
      </c>
      <c r="CV124" s="32">
        <f t="shared" si="278"/>
        <v>29946.13</v>
      </c>
      <c r="CW124" s="31">
        <f t="shared" si="291"/>
        <v>-60126.539999999994</v>
      </c>
      <c r="CX124" s="31">
        <f t="shared" si="292"/>
        <v>-27204.589999999993</v>
      </c>
      <c r="CY124" s="31">
        <f t="shared" si="293"/>
        <v>-72700.749999999971</v>
      </c>
      <c r="CZ124" s="31">
        <f t="shared" si="294"/>
        <v>-46605.69000000001</v>
      </c>
      <c r="DA124" s="31">
        <f t="shared" si="295"/>
        <v>-40979.549999999988</v>
      </c>
      <c r="DB124" s="31">
        <f t="shared" si="296"/>
        <v>-45698.460000000006</v>
      </c>
      <c r="DC124" s="31">
        <f t="shared" si="297"/>
        <v>-62158.130000000005</v>
      </c>
      <c r="DD124" s="31">
        <f t="shared" si="298"/>
        <v>-48937.50999999998</v>
      </c>
      <c r="DE124" s="31">
        <f t="shared" si="299"/>
        <v>-131596.95999999996</v>
      </c>
      <c r="DF124" s="31">
        <f t="shared" si="300"/>
        <v>-45569.370000000017</v>
      </c>
      <c r="DG124" s="31">
        <f t="shared" si="301"/>
        <v>-64760.359999999993</v>
      </c>
      <c r="DH124" s="31">
        <f t="shared" si="302"/>
        <v>-74865.320000000007</v>
      </c>
      <c r="DI124" s="32">
        <f t="shared" si="303"/>
        <v>-3006.33</v>
      </c>
      <c r="DJ124" s="32">
        <f t="shared" si="304"/>
        <v>-1360.23</v>
      </c>
      <c r="DK124" s="32">
        <f t="shared" si="305"/>
        <v>-3635.04</v>
      </c>
      <c r="DL124" s="32">
        <f t="shared" si="306"/>
        <v>-2330.2800000000002</v>
      </c>
      <c r="DM124" s="32">
        <f t="shared" si="307"/>
        <v>-2048.98</v>
      </c>
      <c r="DN124" s="32">
        <f t="shared" si="308"/>
        <v>-2284.92</v>
      </c>
      <c r="DO124" s="32">
        <f t="shared" si="309"/>
        <v>-3107.91</v>
      </c>
      <c r="DP124" s="32">
        <f t="shared" si="310"/>
        <v>-2446.88</v>
      </c>
      <c r="DQ124" s="32">
        <f t="shared" si="311"/>
        <v>-6579.85</v>
      </c>
      <c r="DR124" s="32">
        <f t="shared" si="312"/>
        <v>-2278.4699999999998</v>
      </c>
      <c r="DS124" s="32">
        <f t="shared" si="313"/>
        <v>-3238.02</v>
      </c>
      <c r="DT124" s="32">
        <f t="shared" si="314"/>
        <v>-3743.27</v>
      </c>
      <c r="DU124" s="31">
        <f t="shared" si="315"/>
        <v>-19370.98</v>
      </c>
      <c r="DV124" s="31">
        <f t="shared" si="316"/>
        <v>-8700.9699999999993</v>
      </c>
      <c r="DW124" s="31">
        <f t="shared" si="317"/>
        <v>-23098.84</v>
      </c>
      <c r="DX124" s="31">
        <f t="shared" si="318"/>
        <v>-14718.73</v>
      </c>
      <c r="DY124" s="31">
        <f t="shared" si="319"/>
        <v>-12874.55</v>
      </c>
      <c r="DZ124" s="31">
        <f t="shared" si="320"/>
        <v>-14279.47</v>
      </c>
      <c r="EA124" s="31">
        <f t="shared" si="321"/>
        <v>-19320.47</v>
      </c>
      <c r="EB124" s="31">
        <f t="shared" si="322"/>
        <v>-15128.01</v>
      </c>
      <c r="EC124" s="31">
        <f t="shared" si="323"/>
        <v>-40456.910000000003</v>
      </c>
      <c r="ED124" s="31">
        <f t="shared" si="324"/>
        <v>-13934.5</v>
      </c>
      <c r="EE124" s="31">
        <f t="shared" si="325"/>
        <v>-19692.849999999999</v>
      </c>
      <c r="EF124" s="31">
        <f t="shared" si="326"/>
        <v>-22642.58</v>
      </c>
      <c r="EG124" s="32">
        <f t="shared" si="327"/>
        <v>-82503.849999999991</v>
      </c>
      <c r="EH124" s="32">
        <f t="shared" si="328"/>
        <v>-37265.789999999994</v>
      </c>
      <c r="EI124" s="32">
        <f t="shared" si="329"/>
        <v>-99434.629999999961</v>
      </c>
      <c r="EJ124" s="32">
        <f t="shared" si="330"/>
        <v>-63654.700000000012</v>
      </c>
      <c r="EK124" s="32">
        <f t="shared" si="331"/>
        <v>-55903.079999999987</v>
      </c>
      <c r="EL124" s="32">
        <f t="shared" si="332"/>
        <v>-62262.850000000006</v>
      </c>
      <c r="EM124" s="32">
        <f t="shared" si="333"/>
        <v>-84586.510000000009</v>
      </c>
      <c r="EN124" s="32">
        <f t="shared" si="334"/>
        <v>-66512.39999999998</v>
      </c>
      <c r="EO124" s="32">
        <f t="shared" si="335"/>
        <v>-178633.71999999997</v>
      </c>
      <c r="EP124" s="32">
        <f t="shared" si="336"/>
        <v>-61782.340000000018</v>
      </c>
      <c r="EQ124" s="32">
        <f t="shared" si="337"/>
        <v>-87691.229999999981</v>
      </c>
      <c r="ER124" s="32">
        <f t="shared" si="338"/>
        <v>-101251.17000000001</v>
      </c>
    </row>
    <row r="125" spans="1:148">
      <c r="A125" t="s">
        <v>468</v>
      </c>
      <c r="B125" s="1" t="s">
        <v>117</v>
      </c>
      <c r="C125" t="s">
        <v>117</v>
      </c>
      <c r="D125" t="s">
        <v>276</v>
      </c>
      <c r="E125" s="51">
        <v>374.54809999999998</v>
      </c>
      <c r="F125" s="51">
        <v>1493.8945000000001</v>
      </c>
      <c r="G125" s="51">
        <v>1051.9887000000001</v>
      </c>
      <c r="H125" s="51">
        <v>988.73130000000003</v>
      </c>
      <c r="I125" s="51">
        <v>1117.0247999999999</v>
      </c>
      <c r="J125" s="51">
        <v>1196.7798</v>
      </c>
      <c r="K125" s="51">
        <v>229.55549999999999</v>
      </c>
      <c r="L125" s="51">
        <v>101.0501</v>
      </c>
      <c r="M125" s="51">
        <v>6.36</v>
      </c>
      <c r="N125" s="51">
        <v>23.188700000000001</v>
      </c>
      <c r="O125" s="51">
        <v>5.8815</v>
      </c>
      <c r="P125" s="51">
        <v>269.80619999999999</v>
      </c>
      <c r="Q125" s="32">
        <v>27175.15</v>
      </c>
      <c r="R125" s="32">
        <v>78205.23</v>
      </c>
      <c r="S125" s="32">
        <v>42850.79</v>
      </c>
      <c r="T125" s="32">
        <v>30366.560000000001</v>
      </c>
      <c r="U125" s="32">
        <v>33222.92</v>
      </c>
      <c r="V125" s="32">
        <v>31070.400000000001</v>
      </c>
      <c r="W125" s="32">
        <v>6512.96</v>
      </c>
      <c r="X125" s="32">
        <v>2286.62</v>
      </c>
      <c r="Y125" s="32">
        <v>139.87</v>
      </c>
      <c r="Z125" s="32">
        <v>797.54</v>
      </c>
      <c r="AA125" s="32">
        <v>359.82</v>
      </c>
      <c r="AB125" s="32">
        <v>11017.98</v>
      </c>
      <c r="AC125" s="2">
        <v>-0.72</v>
      </c>
      <c r="AD125" s="2">
        <v>-0.72</v>
      </c>
      <c r="AE125" s="2">
        <v>-0.72</v>
      </c>
      <c r="AF125" s="2">
        <v>-0.72</v>
      </c>
      <c r="AG125" s="2">
        <v>-0.72</v>
      </c>
      <c r="AH125" s="2">
        <v>-0.72</v>
      </c>
      <c r="AI125" s="2">
        <v>-0.72</v>
      </c>
      <c r="AJ125" s="2">
        <v>-0.72</v>
      </c>
      <c r="AK125" s="2">
        <v>-0.72</v>
      </c>
      <c r="AL125" s="2">
        <v>-0.72</v>
      </c>
      <c r="AM125" s="2">
        <v>-0.72</v>
      </c>
      <c r="AN125" s="2">
        <v>-0.72</v>
      </c>
      <c r="AO125" s="33">
        <v>-195.66</v>
      </c>
      <c r="AP125" s="33">
        <v>-563.08000000000004</v>
      </c>
      <c r="AQ125" s="33">
        <v>-308.52999999999997</v>
      </c>
      <c r="AR125" s="33">
        <v>-218.64</v>
      </c>
      <c r="AS125" s="33">
        <v>-239.21</v>
      </c>
      <c r="AT125" s="33">
        <v>-223.71</v>
      </c>
      <c r="AU125" s="33">
        <v>-46.89</v>
      </c>
      <c r="AV125" s="33">
        <v>-16.46</v>
      </c>
      <c r="AW125" s="33">
        <v>-1.01</v>
      </c>
      <c r="AX125" s="33">
        <v>-5.74</v>
      </c>
      <c r="AY125" s="33">
        <v>-2.59</v>
      </c>
      <c r="AZ125" s="33">
        <v>-79.33</v>
      </c>
      <c r="BA125" s="31">
        <f t="shared" si="279"/>
        <v>-8.15</v>
      </c>
      <c r="BB125" s="31">
        <f t="shared" si="280"/>
        <v>-23.46</v>
      </c>
      <c r="BC125" s="31">
        <f t="shared" si="281"/>
        <v>-12.86</v>
      </c>
      <c r="BD125" s="31">
        <f t="shared" si="282"/>
        <v>-12.15</v>
      </c>
      <c r="BE125" s="31">
        <f t="shared" si="283"/>
        <v>-13.29</v>
      </c>
      <c r="BF125" s="31">
        <f t="shared" si="284"/>
        <v>-12.43</v>
      </c>
      <c r="BG125" s="31">
        <f t="shared" si="285"/>
        <v>0</v>
      </c>
      <c r="BH125" s="31">
        <f t="shared" si="286"/>
        <v>0</v>
      </c>
      <c r="BI125" s="31">
        <f t="shared" si="287"/>
        <v>0</v>
      </c>
      <c r="BJ125" s="31">
        <f t="shared" si="288"/>
        <v>-0.96</v>
      </c>
      <c r="BK125" s="31">
        <f t="shared" si="289"/>
        <v>-0.43</v>
      </c>
      <c r="BL125" s="31">
        <f t="shared" si="290"/>
        <v>-13.22</v>
      </c>
      <c r="BM125" s="6">
        <v>-2.6599999999999999E-2</v>
      </c>
      <c r="BN125" s="6">
        <v>-2.6599999999999999E-2</v>
      </c>
      <c r="BO125" s="6">
        <v>-2.6599999999999999E-2</v>
      </c>
      <c r="BP125" s="6">
        <v>-2.6599999999999999E-2</v>
      </c>
      <c r="BQ125" s="6">
        <v>-2.6599999999999999E-2</v>
      </c>
      <c r="BR125" s="6">
        <v>-2.6599999999999999E-2</v>
      </c>
      <c r="BS125" s="6">
        <v>-2.6599999999999999E-2</v>
      </c>
      <c r="BT125" s="6">
        <v>-2.6599999999999999E-2</v>
      </c>
      <c r="BU125" s="6">
        <v>-2.6599999999999999E-2</v>
      </c>
      <c r="BV125" s="6">
        <v>-2.6599999999999999E-2</v>
      </c>
      <c r="BW125" s="6">
        <v>-2.6599999999999999E-2</v>
      </c>
      <c r="BX125" s="6">
        <v>-2.6599999999999999E-2</v>
      </c>
      <c r="BY125" s="31">
        <v>-722.86</v>
      </c>
      <c r="BZ125" s="31">
        <v>-2080.2600000000002</v>
      </c>
      <c r="CA125" s="31">
        <v>-1139.83</v>
      </c>
      <c r="CB125" s="31">
        <v>-807.75</v>
      </c>
      <c r="CC125" s="31">
        <v>-883.73</v>
      </c>
      <c r="CD125" s="31">
        <v>-826.47</v>
      </c>
      <c r="CE125" s="31">
        <v>-173.24</v>
      </c>
      <c r="CF125" s="31">
        <v>-60.82</v>
      </c>
      <c r="CG125" s="31">
        <v>-3.72</v>
      </c>
      <c r="CH125" s="31">
        <v>-21.21</v>
      </c>
      <c r="CI125" s="31">
        <v>-9.57</v>
      </c>
      <c r="CJ125" s="31">
        <v>-293.08</v>
      </c>
      <c r="CK125" s="32">
        <f t="shared" si="267"/>
        <v>65.22</v>
      </c>
      <c r="CL125" s="32">
        <f t="shared" si="268"/>
        <v>187.69</v>
      </c>
      <c r="CM125" s="32">
        <f t="shared" si="269"/>
        <v>102.84</v>
      </c>
      <c r="CN125" s="32">
        <f t="shared" si="270"/>
        <v>72.88</v>
      </c>
      <c r="CO125" s="32">
        <f t="shared" si="271"/>
        <v>79.739999999999995</v>
      </c>
      <c r="CP125" s="32">
        <f t="shared" si="272"/>
        <v>74.569999999999993</v>
      </c>
      <c r="CQ125" s="32">
        <f t="shared" si="273"/>
        <v>15.63</v>
      </c>
      <c r="CR125" s="32">
        <f t="shared" si="274"/>
        <v>5.49</v>
      </c>
      <c r="CS125" s="32">
        <f t="shared" si="275"/>
        <v>0.34</v>
      </c>
      <c r="CT125" s="32">
        <f t="shared" si="276"/>
        <v>1.91</v>
      </c>
      <c r="CU125" s="32">
        <f t="shared" si="277"/>
        <v>0.86</v>
      </c>
      <c r="CV125" s="32">
        <f t="shared" si="278"/>
        <v>26.44</v>
      </c>
      <c r="CW125" s="31">
        <f t="shared" si="291"/>
        <v>-453.83000000000004</v>
      </c>
      <c r="CX125" s="31">
        <f t="shared" si="292"/>
        <v>-1306.0300000000002</v>
      </c>
      <c r="CY125" s="31">
        <f t="shared" si="293"/>
        <v>-715.6</v>
      </c>
      <c r="CZ125" s="31">
        <f t="shared" si="294"/>
        <v>-504.08000000000004</v>
      </c>
      <c r="DA125" s="31">
        <f t="shared" si="295"/>
        <v>-551.49</v>
      </c>
      <c r="DB125" s="31">
        <f t="shared" si="296"/>
        <v>-515.7600000000001</v>
      </c>
      <c r="DC125" s="31">
        <f t="shared" si="297"/>
        <v>-110.72000000000001</v>
      </c>
      <c r="DD125" s="31">
        <f t="shared" si="298"/>
        <v>-38.869999999999997</v>
      </c>
      <c r="DE125" s="31">
        <f t="shared" si="299"/>
        <v>-2.37</v>
      </c>
      <c r="DF125" s="31">
        <f t="shared" si="300"/>
        <v>-12.600000000000001</v>
      </c>
      <c r="DG125" s="31">
        <f t="shared" si="301"/>
        <v>-5.6900000000000013</v>
      </c>
      <c r="DH125" s="31">
        <f t="shared" si="302"/>
        <v>-174.09</v>
      </c>
      <c r="DI125" s="32">
        <f t="shared" si="303"/>
        <v>-22.69</v>
      </c>
      <c r="DJ125" s="32">
        <f t="shared" si="304"/>
        <v>-65.3</v>
      </c>
      <c r="DK125" s="32">
        <f t="shared" si="305"/>
        <v>-35.78</v>
      </c>
      <c r="DL125" s="32">
        <f t="shared" si="306"/>
        <v>-25.2</v>
      </c>
      <c r="DM125" s="32">
        <f t="shared" si="307"/>
        <v>-27.57</v>
      </c>
      <c r="DN125" s="32">
        <f t="shared" si="308"/>
        <v>-25.79</v>
      </c>
      <c r="DO125" s="32">
        <f t="shared" si="309"/>
        <v>-5.54</v>
      </c>
      <c r="DP125" s="32">
        <f t="shared" si="310"/>
        <v>-1.94</v>
      </c>
      <c r="DQ125" s="32">
        <f t="shared" si="311"/>
        <v>-0.12</v>
      </c>
      <c r="DR125" s="32">
        <f t="shared" si="312"/>
        <v>-0.63</v>
      </c>
      <c r="DS125" s="32">
        <f t="shared" si="313"/>
        <v>-0.28000000000000003</v>
      </c>
      <c r="DT125" s="32">
        <f t="shared" si="314"/>
        <v>-8.6999999999999993</v>
      </c>
      <c r="DU125" s="31">
        <f t="shared" si="315"/>
        <v>-146.21</v>
      </c>
      <c r="DV125" s="31">
        <f t="shared" si="316"/>
        <v>-417.71</v>
      </c>
      <c r="DW125" s="31">
        <f t="shared" si="317"/>
        <v>-227.36</v>
      </c>
      <c r="DX125" s="31">
        <f t="shared" si="318"/>
        <v>-159.19999999999999</v>
      </c>
      <c r="DY125" s="31">
        <f t="shared" si="319"/>
        <v>-173.26</v>
      </c>
      <c r="DZ125" s="31">
        <f t="shared" si="320"/>
        <v>-161.16</v>
      </c>
      <c r="EA125" s="31">
        <f t="shared" si="321"/>
        <v>-34.409999999999997</v>
      </c>
      <c r="EB125" s="31">
        <f t="shared" si="322"/>
        <v>-12.02</v>
      </c>
      <c r="EC125" s="31">
        <f t="shared" si="323"/>
        <v>-0.73</v>
      </c>
      <c r="ED125" s="31">
        <f t="shared" si="324"/>
        <v>-3.85</v>
      </c>
      <c r="EE125" s="31">
        <f t="shared" si="325"/>
        <v>-1.73</v>
      </c>
      <c r="EF125" s="31">
        <f t="shared" si="326"/>
        <v>-52.65</v>
      </c>
      <c r="EG125" s="32">
        <f t="shared" si="327"/>
        <v>-622.73</v>
      </c>
      <c r="EH125" s="32">
        <f t="shared" si="328"/>
        <v>-1789.0400000000002</v>
      </c>
      <c r="EI125" s="32">
        <f t="shared" si="329"/>
        <v>-978.74</v>
      </c>
      <c r="EJ125" s="32">
        <f t="shared" si="330"/>
        <v>-688.48</v>
      </c>
      <c r="EK125" s="32">
        <f t="shared" si="331"/>
        <v>-752.32</v>
      </c>
      <c r="EL125" s="32">
        <f t="shared" si="332"/>
        <v>-702.71</v>
      </c>
      <c r="EM125" s="32">
        <f t="shared" si="333"/>
        <v>-150.67000000000002</v>
      </c>
      <c r="EN125" s="32">
        <f t="shared" si="334"/>
        <v>-52.83</v>
      </c>
      <c r="EO125" s="32">
        <f t="shared" si="335"/>
        <v>-3.22</v>
      </c>
      <c r="EP125" s="32">
        <f t="shared" si="336"/>
        <v>-17.080000000000002</v>
      </c>
      <c r="EQ125" s="32">
        <f t="shared" si="337"/>
        <v>-7.7000000000000011</v>
      </c>
      <c r="ER125" s="32">
        <f t="shared" si="338"/>
        <v>-235.44</v>
      </c>
    </row>
    <row r="126" spans="1:148">
      <c r="A126" t="s">
        <v>471</v>
      </c>
      <c r="B126" s="1" t="s">
        <v>97</v>
      </c>
      <c r="C126" t="s">
        <v>289</v>
      </c>
      <c r="D126" t="s">
        <v>290</v>
      </c>
      <c r="E126" s="51">
        <v>25433</v>
      </c>
      <c r="F126" s="51">
        <v>14571</v>
      </c>
      <c r="G126" s="51">
        <v>12678</v>
      </c>
      <c r="H126" s="51">
        <v>15548</v>
      </c>
      <c r="I126" s="51">
        <v>15855</v>
      </c>
      <c r="J126" s="51">
        <v>34822</v>
      </c>
      <c r="K126" s="51">
        <v>11114</v>
      </c>
      <c r="L126" s="51">
        <v>3420</v>
      </c>
      <c r="M126" s="51">
        <v>582</v>
      </c>
      <c r="N126" s="51">
        <v>400</v>
      </c>
      <c r="O126" s="51">
        <v>17654</v>
      </c>
      <c r="P126" s="51">
        <v>8533</v>
      </c>
      <c r="Q126" s="32">
        <v>2502103.52</v>
      </c>
      <c r="R126" s="32">
        <v>949774.85</v>
      </c>
      <c r="S126" s="32">
        <v>669224.41</v>
      </c>
      <c r="T126" s="32">
        <v>557069.26</v>
      </c>
      <c r="U126" s="32">
        <v>483176.18</v>
      </c>
      <c r="V126" s="32">
        <v>1267062.21</v>
      </c>
      <c r="W126" s="32">
        <v>594488.67000000004</v>
      </c>
      <c r="X126" s="32">
        <v>213256.27</v>
      </c>
      <c r="Y126" s="32">
        <v>158122.19</v>
      </c>
      <c r="Z126" s="32">
        <v>16793.25</v>
      </c>
      <c r="AA126" s="32">
        <v>1119603.98</v>
      </c>
      <c r="AB126" s="32">
        <v>552373.99</v>
      </c>
      <c r="AC126" s="2">
        <v>0.16</v>
      </c>
      <c r="AD126" s="2">
        <v>0.16</v>
      </c>
      <c r="AE126" s="2">
        <v>0.16</v>
      </c>
      <c r="AF126" s="2">
        <v>0.16</v>
      </c>
      <c r="AG126" s="2">
        <v>0.16</v>
      </c>
      <c r="AH126" s="2">
        <v>0.16</v>
      </c>
      <c r="AI126" s="2">
        <v>0.16</v>
      </c>
      <c r="AJ126" s="2">
        <v>0.16</v>
      </c>
      <c r="AK126" s="2">
        <v>0.16</v>
      </c>
      <c r="AL126" s="2">
        <v>0.16</v>
      </c>
      <c r="AM126" s="2">
        <v>0.16</v>
      </c>
      <c r="AN126" s="2">
        <v>0.16</v>
      </c>
      <c r="AO126" s="33">
        <v>4003.37</v>
      </c>
      <c r="AP126" s="33">
        <v>1519.64</v>
      </c>
      <c r="AQ126" s="33">
        <v>1070.76</v>
      </c>
      <c r="AR126" s="33">
        <v>891.31</v>
      </c>
      <c r="AS126" s="33">
        <v>773.08</v>
      </c>
      <c r="AT126" s="33">
        <v>2027.3</v>
      </c>
      <c r="AU126" s="33">
        <v>951.18</v>
      </c>
      <c r="AV126" s="33">
        <v>341.21</v>
      </c>
      <c r="AW126" s="33">
        <v>253</v>
      </c>
      <c r="AX126" s="33">
        <v>26.87</v>
      </c>
      <c r="AY126" s="33">
        <v>1791.37</v>
      </c>
      <c r="AZ126" s="33">
        <v>883.8</v>
      </c>
      <c r="BA126" s="31">
        <f t="shared" si="279"/>
        <v>-750.63</v>
      </c>
      <c r="BB126" s="31">
        <f t="shared" si="280"/>
        <v>-284.93</v>
      </c>
      <c r="BC126" s="31">
        <f t="shared" si="281"/>
        <v>-200.77</v>
      </c>
      <c r="BD126" s="31">
        <f t="shared" si="282"/>
        <v>-222.83</v>
      </c>
      <c r="BE126" s="31">
        <f t="shared" si="283"/>
        <v>-193.27</v>
      </c>
      <c r="BF126" s="31">
        <f t="shared" si="284"/>
        <v>-506.82</v>
      </c>
      <c r="BG126" s="31">
        <f t="shared" si="285"/>
        <v>0</v>
      </c>
      <c r="BH126" s="31">
        <f t="shared" si="286"/>
        <v>0</v>
      </c>
      <c r="BI126" s="31">
        <f t="shared" si="287"/>
        <v>0</v>
      </c>
      <c r="BJ126" s="31">
        <f t="shared" si="288"/>
        <v>-20.149999999999999</v>
      </c>
      <c r="BK126" s="31">
        <f t="shared" si="289"/>
        <v>-1343.52</v>
      </c>
      <c r="BL126" s="31">
        <f t="shared" si="290"/>
        <v>-662.85</v>
      </c>
      <c r="BM126" s="6">
        <v>-1.6E-2</v>
      </c>
      <c r="BN126" s="6">
        <v>-1.6E-2</v>
      </c>
      <c r="BO126" s="6">
        <v>-1.6E-2</v>
      </c>
      <c r="BP126" s="6">
        <v>-1.6E-2</v>
      </c>
      <c r="BQ126" s="6">
        <v>-1.6E-2</v>
      </c>
      <c r="BR126" s="6">
        <v>-1.6E-2</v>
      </c>
      <c r="BS126" s="6">
        <v>-1.6E-2</v>
      </c>
      <c r="BT126" s="6">
        <v>-1.6E-2</v>
      </c>
      <c r="BU126" s="6">
        <v>-1.6E-2</v>
      </c>
      <c r="BV126" s="6">
        <v>-1.6E-2</v>
      </c>
      <c r="BW126" s="6">
        <v>-1.6E-2</v>
      </c>
      <c r="BX126" s="6">
        <v>-1.6E-2</v>
      </c>
      <c r="BY126" s="31">
        <v>-40033.660000000003</v>
      </c>
      <c r="BZ126" s="31">
        <v>-15196.4</v>
      </c>
      <c r="CA126" s="31">
        <v>-10707.59</v>
      </c>
      <c r="CB126" s="31">
        <v>-8913.11</v>
      </c>
      <c r="CC126" s="31">
        <v>-7730.82</v>
      </c>
      <c r="CD126" s="31">
        <v>-20273</v>
      </c>
      <c r="CE126" s="31">
        <v>-9511.82</v>
      </c>
      <c r="CF126" s="31">
        <v>-3412.1</v>
      </c>
      <c r="CG126" s="31">
        <v>-2529.96</v>
      </c>
      <c r="CH126" s="31">
        <v>-268.69</v>
      </c>
      <c r="CI126" s="31">
        <v>-17913.66</v>
      </c>
      <c r="CJ126" s="31">
        <v>-8837.98</v>
      </c>
      <c r="CK126" s="32">
        <f t="shared" si="267"/>
        <v>6005.05</v>
      </c>
      <c r="CL126" s="32">
        <f t="shared" si="268"/>
        <v>2279.46</v>
      </c>
      <c r="CM126" s="32">
        <f t="shared" si="269"/>
        <v>1606.14</v>
      </c>
      <c r="CN126" s="32">
        <f t="shared" si="270"/>
        <v>1336.97</v>
      </c>
      <c r="CO126" s="32">
        <f t="shared" si="271"/>
        <v>1159.6199999999999</v>
      </c>
      <c r="CP126" s="32">
        <f t="shared" si="272"/>
        <v>3040.95</v>
      </c>
      <c r="CQ126" s="32">
        <f t="shared" si="273"/>
        <v>1426.77</v>
      </c>
      <c r="CR126" s="32">
        <f t="shared" si="274"/>
        <v>511.82</v>
      </c>
      <c r="CS126" s="32">
        <f t="shared" si="275"/>
        <v>379.49</v>
      </c>
      <c r="CT126" s="32">
        <f t="shared" si="276"/>
        <v>40.299999999999997</v>
      </c>
      <c r="CU126" s="32">
        <f t="shared" si="277"/>
        <v>2687.05</v>
      </c>
      <c r="CV126" s="32">
        <f t="shared" si="278"/>
        <v>1325.7</v>
      </c>
      <c r="CW126" s="31">
        <f t="shared" si="291"/>
        <v>-37281.350000000006</v>
      </c>
      <c r="CX126" s="31">
        <f t="shared" si="292"/>
        <v>-14151.649999999998</v>
      </c>
      <c r="CY126" s="31">
        <f t="shared" si="293"/>
        <v>-9971.44</v>
      </c>
      <c r="CZ126" s="31">
        <f t="shared" si="294"/>
        <v>-8244.6200000000008</v>
      </c>
      <c r="DA126" s="31">
        <f t="shared" si="295"/>
        <v>-7151.0099999999993</v>
      </c>
      <c r="DB126" s="31">
        <f t="shared" si="296"/>
        <v>-18752.53</v>
      </c>
      <c r="DC126" s="31">
        <f t="shared" si="297"/>
        <v>-9036.23</v>
      </c>
      <c r="DD126" s="31">
        <f t="shared" si="298"/>
        <v>-3241.49</v>
      </c>
      <c r="DE126" s="31">
        <f t="shared" si="299"/>
        <v>-2403.4700000000003</v>
      </c>
      <c r="DF126" s="31">
        <f t="shared" si="300"/>
        <v>-235.10999999999999</v>
      </c>
      <c r="DG126" s="31">
        <f t="shared" si="301"/>
        <v>-15674.46</v>
      </c>
      <c r="DH126" s="31">
        <f t="shared" si="302"/>
        <v>-7733.23</v>
      </c>
      <c r="DI126" s="32">
        <f t="shared" si="303"/>
        <v>-1864.07</v>
      </c>
      <c r="DJ126" s="32">
        <f t="shared" si="304"/>
        <v>-707.58</v>
      </c>
      <c r="DK126" s="32">
        <f t="shared" si="305"/>
        <v>-498.57</v>
      </c>
      <c r="DL126" s="32">
        <f t="shared" si="306"/>
        <v>-412.23</v>
      </c>
      <c r="DM126" s="32">
        <f t="shared" si="307"/>
        <v>-357.55</v>
      </c>
      <c r="DN126" s="32">
        <f t="shared" si="308"/>
        <v>-937.63</v>
      </c>
      <c r="DO126" s="32">
        <f t="shared" si="309"/>
        <v>-451.81</v>
      </c>
      <c r="DP126" s="32">
        <f t="shared" si="310"/>
        <v>-162.07</v>
      </c>
      <c r="DQ126" s="32">
        <f t="shared" si="311"/>
        <v>-120.17</v>
      </c>
      <c r="DR126" s="32">
        <f t="shared" si="312"/>
        <v>-11.76</v>
      </c>
      <c r="DS126" s="32">
        <f t="shared" si="313"/>
        <v>-783.72</v>
      </c>
      <c r="DT126" s="32">
        <f t="shared" si="314"/>
        <v>-386.66</v>
      </c>
      <c r="DU126" s="31">
        <f t="shared" si="315"/>
        <v>-12010.94</v>
      </c>
      <c r="DV126" s="31">
        <f t="shared" si="316"/>
        <v>-4526.1899999999996</v>
      </c>
      <c r="DW126" s="31">
        <f t="shared" si="317"/>
        <v>-3168.18</v>
      </c>
      <c r="DX126" s="31">
        <f t="shared" si="318"/>
        <v>-2603.77</v>
      </c>
      <c r="DY126" s="31">
        <f t="shared" si="319"/>
        <v>-2246.63</v>
      </c>
      <c r="DZ126" s="31">
        <f t="shared" si="320"/>
        <v>-5859.63</v>
      </c>
      <c r="EA126" s="31">
        <f t="shared" si="321"/>
        <v>-2808.71</v>
      </c>
      <c r="EB126" s="31">
        <f t="shared" si="322"/>
        <v>-1002.04</v>
      </c>
      <c r="EC126" s="31">
        <f t="shared" si="323"/>
        <v>-738.9</v>
      </c>
      <c r="ED126" s="31">
        <f t="shared" si="324"/>
        <v>-71.89</v>
      </c>
      <c r="EE126" s="31">
        <f t="shared" si="325"/>
        <v>-4766.42</v>
      </c>
      <c r="EF126" s="31">
        <f t="shared" si="326"/>
        <v>-2338.87</v>
      </c>
      <c r="EG126" s="32">
        <f t="shared" si="327"/>
        <v>-51156.360000000008</v>
      </c>
      <c r="EH126" s="32">
        <f t="shared" si="328"/>
        <v>-19385.419999999998</v>
      </c>
      <c r="EI126" s="32">
        <f t="shared" si="329"/>
        <v>-13638.19</v>
      </c>
      <c r="EJ126" s="32">
        <f t="shared" si="330"/>
        <v>-11260.62</v>
      </c>
      <c r="EK126" s="32">
        <f t="shared" si="331"/>
        <v>-9755.1899999999987</v>
      </c>
      <c r="EL126" s="32">
        <f t="shared" si="332"/>
        <v>-25549.79</v>
      </c>
      <c r="EM126" s="32">
        <f t="shared" si="333"/>
        <v>-12296.75</v>
      </c>
      <c r="EN126" s="32">
        <f t="shared" si="334"/>
        <v>-4405.6000000000004</v>
      </c>
      <c r="EO126" s="32">
        <f t="shared" si="335"/>
        <v>-3262.5400000000004</v>
      </c>
      <c r="EP126" s="32">
        <f t="shared" si="336"/>
        <v>-318.76</v>
      </c>
      <c r="EQ126" s="32">
        <f t="shared" si="337"/>
        <v>-21224.6</v>
      </c>
      <c r="ER126" s="32">
        <f t="shared" si="338"/>
        <v>-10458.759999999998</v>
      </c>
    </row>
    <row r="127" spans="1:148">
      <c r="A127" t="s">
        <v>436</v>
      </c>
      <c r="B127" s="1" t="s">
        <v>133</v>
      </c>
      <c r="C127" t="s">
        <v>133</v>
      </c>
      <c r="D127" t="s">
        <v>278</v>
      </c>
      <c r="E127" s="51">
        <v>22681.195899999999</v>
      </c>
      <c r="F127" s="51">
        <v>19902.652300000002</v>
      </c>
      <c r="G127" s="51">
        <v>21294.726200000001</v>
      </c>
      <c r="H127" s="51">
        <v>17347.0321</v>
      </c>
      <c r="I127" s="51">
        <v>11462.376200000001</v>
      </c>
      <c r="J127" s="51">
        <v>18081.423299999999</v>
      </c>
      <c r="K127" s="51">
        <v>9989.8914000000004</v>
      </c>
      <c r="L127" s="51">
        <v>8715.5599473000002</v>
      </c>
      <c r="M127" s="51">
        <v>14402.331705799999</v>
      </c>
      <c r="N127" s="51">
        <v>13282.521639299999</v>
      </c>
      <c r="O127" s="51">
        <v>15217.979920100001</v>
      </c>
      <c r="P127" s="51">
        <v>20272.295335399998</v>
      </c>
      <c r="Q127" s="32">
        <v>2632616.8199999998</v>
      </c>
      <c r="R127" s="32">
        <v>1131850.03</v>
      </c>
      <c r="S127" s="32">
        <v>1066366.3600000001</v>
      </c>
      <c r="T127" s="32">
        <v>695859.75</v>
      </c>
      <c r="U127" s="32">
        <v>386612.99</v>
      </c>
      <c r="V127" s="32">
        <v>694710.48</v>
      </c>
      <c r="W127" s="32">
        <v>481334.78</v>
      </c>
      <c r="X127" s="32">
        <v>425227.98</v>
      </c>
      <c r="Y127" s="32">
        <v>1763097.91</v>
      </c>
      <c r="Z127" s="32">
        <v>537544.6</v>
      </c>
      <c r="AA127" s="32">
        <v>1017817.01</v>
      </c>
      <c r="AB127" s="32">
        <v>1372996.14</v>
      </c>
      <c r="AC127" s="2">
        <v>-1.58</v>
      </c>
      <c r="AD127" s="2">
        <v>-1.58</v>
      </c>
      <c r="AE127" s="2">
        <v>-1.58</v>
      </c>
      <c r="AF127" s="2">
        <v>-1.58</v>
      </c>
      <c r="AG127" s="2">
        <v>-1.58</v>
      </c>
      <c r="AH127" s="2">
        <v>-1.58</v>
      </c>
      <c r="AI127" s="2">
        <v>-1.58</v>
      </c>
      <c r="AJ127" s="2">
        <v>-1.58</v>
      </c>
      <c r="AK127" s="2">
        <v>-1.58</v>
      </c>
      <c r="AL127" s="2">
        <v>-1.58</v>
      </c>
      <c r="AM127" s="2">
        <v>-1.58</v>
      </c>
      <c r="AN127" s="2">
        <v>-1.58</v>
      </c>
      <c r="AO127" s="33">
        <v>-41595.35</v>
      </c>
      <c r="AP127" s="33">
        <v>-17883.23</v>
      </c>
      <c r="AQ127" s="33">
        <v>-16848.59</v>
      </c>
      <c r="AR127" s="33">
        <v>-10994.58</v>
      </c>
      <c r="AS127" s="33">
        <v>-6108.49</v>
      </c>
      <c r="AT127" s="33">
        <v>-10976.43</v>
      </c>
      <c r="AU127" s="33">
        <v>-7605.09</v>
      </c>
      <c r="AV127" s="33">
        <v>-6718.6</v>
      </c>
      <c r="AW127" s="33">
        <v>-27856.95</v>
      </c>
      <c r="AX127" s="33">
        <v>-8493.2000000000007</v>
      </c>
      <c r="AY127" s="33">
        <v>-16081.51</v>
      </c>
      <c r="AZ127" s="33">
        <v>-21693.34</v>
      </c>
      <c r="BA127" s="31">
        <f t="shared" si="279"/>
        <v>-789.79</v>
      </c>
      <c r="BB127" s="31">
        <f t="shared" si="280"/>
        <v>-339.56</v>
      </c>
      <c r="BC127" s="31">
        <f t="shared" si="281"/>
        <v>-319.91000000000003</v>
      </c>
      <c r="BD127" s="31">
        <f t="shared" si="282"/>
        <v>-278.33999999999997</v>
      </c>
      <c r="BE127" s="31">
        <f t="shared" si="283"/>
        <v>-154.65</v>
      </c>
      <c r="BF127" s="31">
        <f t="shared" si="284"/>
        <v>-277.88</v>
      </c>
      <c r="BG127" s="31">
        <f t="shared" si="285"/>
        <v>0</v>
      </c>
      <c r="BH127" s="31">
        <f t="shared" si="286"/>
        <v>0</v>
      </c>
      <c r="BI127" s="31">
        <f t="shared" si="287"/>
        <v>0</v>
      </c>
      <c r="BJ127" s="31">
        <f t="shared" si="288"/>
        <v>-645.04999999999995</v>
      </c>
      <c r="BK127" s="31">
        <f t="shared" si="289"/>
        <v>-1221.3800000000001</v>
      </c>
      <c r="BL127" s="31">
        <f t="shared" si="290"/>
        <v>-1647.6</v>
      </c>
      <c r="BM127" s="6">
        <v>-5.5300000000000002E-2</v>
      </c>
      <c r="BN127" s="6">
        <v>-5.5300000000000002E-2</v>
      </c>
      <c r="BO127" s="6">
        <v>-5.5300000000000002E-2</v>
      </c>
      <c r="BP127" s="6">
        <v>-5.5300000000000002E-2</v>
      </c>
      <c r="BQ127" s="6">
        <v>-5.5300000000000002E-2</v>
      </c>
      <c r="BR127" s="6">
        <v>-5.5300000000000002E-2</v>
      </c>
      <c r="BS127" s="6">
        <v>-5.5300000000000002E-2</v>
      </c>
      <c r="BT127" s="6">
        <v>-5.5300000000000002E-2</v>
      </c>
      <c r="BU127" s="6">
        <v>-5.5300000000000002E-2</v>
      </c>
      <c r="BV127" s="6">
        <v>-5.5300000000000002E-2</v>
      </c>
      <c r="BW127" s="6">
        <v>-5.5300000000000002E-2</v>
      </c>
      <c r="BX127" s="6">
        <v>-5.5300000000000002E-2</v>
      </c>
      <c r="BY127" s="31">
        <v>-145583.71</v>
      </c>
      <c r="BZ127" s="31">
        <v>-62591.31</v>
      </c>
      <c r="CA127" s="31">
        <v>-58970.06</v>
      </c>
      <c r="CB127" s="31">
        <v>-38481.040000000001</v>
      </c>
      <c r="CC127" s="31">
        <v>-21379.7</v>
      </c>
      <c r="CD127" s="31">
        <v>-38417.49</v>
      </c>
      <c r="CE127" s="31">
        <v>-26617.81</v>
      </c>
      <c r="CF127" s="31">
        <v>-23515.11</v>
      </c>
      <c r="CG127" s="31">
        <v>-97499.31</v>
      </c>
      <c r="CH127" s="31">
        <v>-29726.22</v>
      </c>
      <c r="CI127" s="31">
        <v>-56285.279999999999</v>
      </c>
      <c r="CJ127" s="31">
        <v>-75926.69</v>
      </c>
      <c r="CK127" s="32">
        <f t="shared" si="267"/>
        <v>6318.28</v>
      </c>
      <c r="CL127" s="32">
        <f t="shared" si="268"/>
        <v>2716.44</v>
      </c>
      <c r="CM127" s="32">
        <f t="shared" si="269"/>
        <v>2559.2800000000002</v>
      </c>
      <c r="CN127" s="32">
        <f t="shared" si="270"/>
        <v>1670.06</v>
      </c>
      <c r="CO127" s="32">
        <f t="shared" si="271"/>
        <v>927.87</v>
      </c>
      <c r="CP127" s="32">
        <f t="shared" si="272"/>
        <v>1667.31</v>
      </c>
      <c r="CQ127" s="32">
        <f t="shared" si="273"/>
        <v>1155.2</v>
      </c>
      <c r="CR127" s="32">
        <f t="shared" si="274"/>
        <v>1020.55</v>
      </c>
      <c r="CS127" s="32">
        <f t="shared" si="275"/>
        <v>4231.43</v>
      </c>
      <c r="CT127" s="32">
        <f t="shared" si="276"/>
        <v>1290.1099999999999</v>
      </c>
      <c r="CU127" s="32">
        <f t="shared" si="277"/>
        <v>2442.7600000000002</v>
      </c>
      <c r="CV127" s="32">
        <f t="shared" si="278"/>
        <v>3295.19</v>
      </c>
      <c r="CW127" s="31">
        <f t="shared" si="291"/>
        <v>-96880.29</v>
      </c>
      <c r="CX127" s="31">
        <f t="shared" si="292"/>
        <v>-41652.080000000002</v>
      </c>
      <c r="CY127" s="31">
        <f t="shared" si="293"/>
        <v>-39242.28</v>
      </c>
      <c r="CZ127" s="31">
        <f t="shared" si="294"/>
        <v>-25538.06</v>
      </c>
      <c r="DA127" s="31">
        <f t="shared" si="295"/>
        <v>-14188.690000000002</v>
      </c>
      <c r="DB127" s="31">
        <f t="shared" si="296"/>
        <v>-25495.87</v>
      </c>
      <c r="DC127" s="31">
        <f t="shared" si="297"/>
        <v>-17857.52</v>
      </c>
      <c r="DD127" s="31">
        <f t="shared" si="298"/>
        <v>-15775.960000000001</v>
      </c>
      <c r="DE127" s="31">
        <f t="shared" si="299"/>
        <v>-65410.930000000008</v>
      </c>
      <c r="DF127" s="31">
        <f t="shared" si="300"/>
        <v>-19297.86</v>
      </c>
      <c r="DG127" s="31">
        <f t="shared" si="301"/>
        <v>-36539.629999999997</v>
      </c>
      <c r="DH127" s="31">
        <f t="shared" si="302"/>
        <v>-49290.560000000005</v>
      </c>
      <c r="DI127" s="32">
        <f t="shared" si="303"/>
        <v>-4844.01</v>
      </c>
      <c r="DJ127" s="32">
        <f t="shared" si="304"/>
        <v>-2082.6</v>
      </c>
      <c r="DK127" s="32">
        <f t="shared" si="305"/>
        <v>-1962.11</v>
      </c>
      <c r="DL127" s="32">
        <f t="shared" si="306"/>
        <v>-1276.9000000000001</v>
      </c>
      <c r="DM127" s="32">
        <f t="shared" si="307"/>
        <v>-709.43</v>
      </c>
      <c r="DN127" s="32">
        <f t="shared" si="308"/>
        <v>-1274.79</v>
      </c>
      <c r="DO127" s="32">
        <f t="shared" si="309"/>
        <v>-892.88</v>
      </c>
      <c r="DP127" s="32">
        <f t="shared" si="310"/>
        <v>-788.8</v>
      </c>
      <c r="DQ127" s="32">
        <f t="shared" si="311"/>
        <v>-3270.55</v>
      </c>
      <c r="DR127" s="32">
        <f t="shared" si="312"/>
        <v>-964.89</v>
      </c>
      <c r="DS127" s="32">
        <f t="shared" si="313"/>
        <v>-1826.98</v>
      </c>
      <c r="DT127" s="32">
        <f t="shared" si="314"/>
        <v>-2464.5300000000002</v>
      </c>
      <c r="DU127" s="31">
        <f t="shared" si="315"/>
        <v>-31211.94</v>
      </c>
      <c r="DV127" s="31">
        <f t="shared" si="316"/>
        <v>-13321.78</v>
      </c>
      <c r="DW127" s="31">
        <f t="shared" si="317"/>
        <v>-12468.25</v>
      </c>
      <c r="DX127" s="31">
        <f t="shared" si="318"/>
        <v>-8065.28</v>
      </c>
      <c r="DY127" s="31">
        <f t="shared" si="319"/>
        <v>-4457.66</v>
      </c>
      <c r="DZ127" s="31">
        <f t="shared" si="320"/>
        <v>-7966.73</v>
      </c>
      <c r="EA127" s="31">
        <f t="shared" si="321"/>
        <v>-5550.61</v>
      </c>
      <c r="EB127" s="31">
        <f t="shared" si="322"/>
        <v>-4876.8100000000004</v>
      </c>
      <c r="EC127" s="31">
        <f t="shared" si="323"/>
        <v>-20109.310000000001</v>
      </c>
      <c r="ED127" s="31">
        <f t="shared" si="324"/>
        <v>-5901.03</v>
      </c>
      <c r="EE127" s="31">
        <f t="shared" si="325"/>
        <v>-11111.26</v>
      </c>
      <c r="EF127" s="31">
        <f t="shared" si="326"/>
        <v>-14907.64</v>
      </c>
      <c r="EG127" s="32">
        <f t="shared" si="327"/>
        <v>-132936.24</v>
      </c>
      <c r="EH127" s="32">
        <f t="shared" si="328"/>
        <v>-57056.46</v>
      </c>
      <c r="EI127" s="32">
        <f t="shared" si="329"/>
        <v>-53672.639999999999</v>
      </c>
      <c r="EJ127" s="32">
        <f t="shared" si="330"/>
        <v>-34880.240000000005</v>
      </c>
      <c r="EK127" s="32">
        <f t="shared" si="331"/>
        <v>-19355.780000000002</v>
      </c>
      <c r="EL127" s="32">
        <f t="shared" si="332"/>
        <v>-34737.39</v>
      </c>
      <c r="EM127" s="32">
        <f t="shared" si="333"/>
        <v>-24301.010000000002</v>
      </c>
      <c r="EN127" s="32">
        <f t="shared" si="334"/>
        <v>-21441.570000000003</v>
      </c>
      <c r="EO127" s="32">
        <f t="shared" si="335"/>
        <v>-88790.790000000008</v>
      </c>
      <c r="EP127" s="32">
        <f t="shared" si="336"/>
        <v>-26163.78</v>
      </c>
      <c r="EQ127" s="32">
        <f t="shared" si="337"/>
        <v>-49477.87</v>
      </c>
      <c r="ER127" s="32">
        <f t="shared" si="338"/>
        <v>-66662.73000000001</v>
      </c>
    </row>
    <row r="128" spans="1:148">
      <c r="A128" t="s">
        <v>471</v>
      </c>
      <c r="B128" s="1" t="s">
        <v>98</v>
      </c>
      <c r="C128" t="s">
        <v>295</v>
      </c>
      <c r="D128" t="s">
        <v>296</v>
      </c>
      <c r="E128" s="51">
        <v>42988</v>
      </c>
      <c r="F128" s="51">
        <v>39748</v>
      </c>
      <c r="G128" s="51">
        <v>17910</v>
      </c>
      <c r="H128" s="51">
        <v>14246</v>
      </c>
      <c r="I128" s="51">
        <v>34773</v>
      </c>
      <c r="J128" s="51">
        <v>12417</v>
      </c>
      <c r="K128" s="51">
        <v>49681</v>
      </c>
      <c r="L128" s="51">
        <v>42477</v>
      </c>
      <c r="M128" s="51">
        <v>32960</v>
      </c>
      <c r="N128" s="51">
        <v>1394</v>
      </c>
      <c r="O128" s="51">
        <v>31873</v>
      </c>
      <c r="P128" s="51">
        <v>14429</v>
      </c>
      <c r="Q128" s="32">
        <v>5238549.6500000004</v>
      </c>
      <c r="R128" s="32">
        <v>2229150.4900000002</v>
      </c>
      <c r="S128" s="32">
        <v>954083.02</v>
      </c>
      <c r="T128" s="32">
        <v>408875.78</v>
      </c>
      <c r="U128" s="32">
        <v>1167664.33</v>
      </c>
      <c r="V128" s="32">
        <v>616130.32999999996</v>
      </c>
      <c r="W128" s="32">
        <v>2129291.5499999998</v>
      </c>
      <c r="X128" s="32">
        <v>1675102.13</v>
      </c>
      <c r="Y128" s="32">
        <v>4205150.13</v>
      </c>
      <c r="Z128" s="32">
        <v>61002.41</v>
      </c>
      <c r="AA128" s="32">
        <v>1523348.63</v>
      </c>
      <c r="AB128" s="32">
        <v>948932.43</v>
      </c>
      <c r="AC128" s="2">
        <v>3.85</v>
      </c>
      <c r="AD128" s="2">
        <v>3.85</v>
      </c>
      <c r="AE128" s="2">
        <v>3.85</v>
      </c>
      <c r="AF128" s="2">
        <v>3.85</v>
      </c>
      <c r="AG128" s="2">
        <v>3.85</v>
      </c>
      <c r="AH128" s="2">
        <v>3.85</v>
      </c>
      <c r="AI128" s="2">
        <v>3.85</v>
      </c>
      <c r="AJ128" s="2">
        <v>3.85</v>
      </c>
      <c r="AK128" s="2">
        <v>3.85</v>
      </c>
      <c r="AL128" s="2">
        <v>3.85</v>
      </c>
      <c r="AM128" s="2">
        <v>3.85</v>
      </c>
      <c r="AN128" s="2">
        <v>3.85</v>
      </c>
      <c r="AO128" s="33">
        <v>201684.16</v>
      </c>
      <c r="AP128" s="33">
        <v>85822.29</v>
      </c>
      <c r="AQ128" s="33">
        <v>36732.199999999997</v>
      </c>
      <c r="AR128" s="33">
        <v>15741.72</v>
      </c>
      <c r="AS128" s="33">
        <v>44955.08</v>
      </c>
      <c r="AT128" s="33">
        <v>23721.02</v>
      </c>
      <c r="AU128" s="33">
        <v>81977.72</v>
      </c>
      <c r="AV128" s="33">
        <v>64491.43</v>
      </c>
      <c r="AW128" s="33">
        <v>161898.28</v>
      </c>
      <c r="AX128" s="33">
        <v>2348.59</v>
      </c>
      <c r="AY128" s="33">
        <v>58648.92</v>
      </c>
      <c r="AZ128" s="33">
        <v>36533.9</v>
      </c>
      <c r="BA128" s="31">
        <f t="shared" si="279"/>
        <v>-1571.56</v>
      </c>
      <c r="BB128" s="31">
        <f t="shared" si="280"/>
        <v>-668.75</v>
      </c>
      <c r="BC128" s="31">
        <f t="shared" si="281"/>
        <v>-286.22000000000003</v>
      </c>
      <c r="BD128" s="31">
        <f t="shared" si="282"/>
        <v>-163.55000000000001</v>
      </c>
      <c r="BE128" s="31">
        <f t="shared" si="283"/>
        <v>-467.07</v>
      </c>
      <c r="BF128" s="31">
        <f t="shared" si="284"/>
        <v>-246.45</v>
      </c>
      <c r="BG128" s="31">
        <f t="shared" si="285"/>
        <v>0</v>
      </c>
      <c r="BH128" s="31">
        <f t="shared" si="286"/>
        <v>0</v>
      </c>
      <c r="BI128" s="31">
        <f t="shared" si="287"/>
        <v>0</v>
      </c>
      <c r="BJ128" s="31">
        <f t="shared" si="288"/>
        <v>-73.2</v>
      </c>
      <c r="BK128" s="31">
        <f t="shared" si="289"/>
        <v>-1828.02</v>
      </c>
      <c r="BL128" s="31">
        <f t="shared" si="290"/>
        <v>-1138.72</v>
      </c>
      <c r="BM128" s="6">
        <v>1.44E-2</v>
      </c>
      <c r="BN128" s="6">
        <v>1.44E-2</v>
      </c>
      <c r="BO128" s="6">
        <v>1.44E-2</v>
      </c>
      <c r="BP128" s="6">
        <v>1.44E-2</v>
      </c>
      <c r="BQ128" s="6">
        <v>1.44E-2</v>
      </c>
      <c r="BR128" s="6">
        <v>1.44E-2</v>
      </c>
      <c r="BS128" s="6">
        <v>1.44E-2</v>
      </c>
      <c r="BT128" s="6">
        <v>1.44E-2</v>
      </c>
      <c r="BU128" s="6">
        <v>1.44E-2</v>
      </c>
      <c r="BV128" s="6">
        <v>1.44E-2</v>
      </c>
      <c r="BW128" s="6">
        <v>1.44E-2</v>
      </c>
      <c r="BX128" s="6">
        <v>1.44E-2</v>
      </c>
      <c r="BY128" s="31">
        <v>75435.11</v>
      </c>
      <c r="BZ128" s="31">
        <v>32099.77</v>
      </c>
      <c r="CA128" s="31">
        <v>13738.8</v>
      </c>
      <c r="CB128" s="31">
        <v>5887.81</v>
      </c>
      <c r="CC128" s="31">
        <v>16814.37</v>
      </c>
      <c r="CD128" s="31">
        <v>8872.2800000000007</v>
      </c>
      <c r="CE128" s="31">
        <v>30661.8</v>
      </c>
      <c r="CF128" s="31">
        <v>24121.47</v>
      </c>
      <c r="CG128" s="31">
        <v>60554.16</v>
      </c>
      <c r="CH128" s="31">
        <v>878.43</v>
      </c>
      <c r="CI128" s="31">
        <v>21936.22</v>
      </c>
      <c r="CJ128" s="31">
        <v>13664.63</v>
      </c>
      <c r="CK128" s="32">
        <f t="shared" si="267"/>
        <v>12572.52</v>
      </c>
      <c r="CL128" s="32">
        <f t="shared" si="268"/>
        <v>5349.96</v>
      </c>
      <c r="CM128" s="32">
        <f t="shared" si="269"/>
        <v>2289.8000000000002</v>
      </c>
      <c r="CN128" s="32">
        <f t="shared" si="270"/>
        <v>981.3</v>
      </c>
      <c r="CO128" s="32">
        <f t="shared" si="271"/>
        <v>2802.39</v>
      </c>
      <c r="CP128" s="32">
        <f t="shared" si="272"/>
        <v>1478.71</v>
      </c>
      <c r="CQ128" s="32">
        <f t="shared" si="273"/>
        <v>5110.3</v>
      </c>
      <c r="CR128" s="32">
        <f t="shared" si="274"/>
        <v>4020.25</v>
      </c>
      <c r="CS128" s="32">
        <f t="shared" si="275"/>
        <v>10092.36</v>
      </c>
      <c r="CT128" s="32">
        <f t="shared" si="276"/>
        <v>146.41</v>
      </c>
      <c r="CU128" s="32">
        <f t="shared" si="277"/>
        <v>3656.04</v>
      </c>
      <c r="CV128" s="32">
        <f t="shared" si="278"/>
        <v>2277.44</v>
      </c>
      <c r="CW128" s="31">
        <f t="shared" si="291"/>
        <v>-112104.97</v>
      </c>
      <c r="CX128" s="31">
        <f t="shared" si="292"/>
        <v>-47703.80999999999</v>
      </c>
      <c r="CY128" s="31">
        <f t="shared" si="293"/>
        <v>-20417.379999999997</v>
      </c>
      <c r="CZ128" s="31">
        <f t="shared" si="294"/>
        <v>-8709.06</v>
      </c>
      <c r="DA128" s="31">
        <f t="shared" si="295"/>
        <v>-24871.250000000004</v>
      </c>
      <c r="DB128" s="31">
        <f t="shared" si="296"/>
        <v>-13123.579999999998</v>
      </c>
      <c r="DC128" s="31">
        <f t="shared" si="297"/>
        <v>-46205.62</v>
      </c>
      <c r="DD128" s="31">
        <f t="shared" si="298"/>
        <v>-36349.71</v>
      </c>
      <c r="DE128" s="31">
        <f t="shared" si="299"/>
        <v>-91251.76</v>
      </c>
      <c r="DF128" s="31">
        <f t="shared" si="300"/>
        <v>-1250.5500000000002</v>
      </c>
      <c r="DG128" s="31">
        <f t="shared" si="301"/>
        <v>-31228.639999999996</v>
      </c>
      <c r="DH128" s="31">
        <f t="shared" si="302"/>
        <v>-19453.11</v>
      </c>
      <c r="DI128" s="32">
        <f t="shared" si="303"/>
        <v>-5605.25</v>
      </c>
      <c r="DJ128" s="32">
        <f t="shared" si="304"/>
        <v>-2385.19</v>
      </c>
      <c r="DK128" s="32">
        <f t="shared" si="305"/>
        <v>-1020.87</v>
      </c>
      <c r="DL128" s="32">
        <f t="shared" si="306"/>
        <v>-435.45</v>
      </c>
      <c r="DM128" s="32">
        <f t="shared" si="307"/>
        <v>-1243.56</v>
      </c>
      <c r="DN128" s="32">
        <f t="shared" si="308"/>
        <v>-656.18</v>
      </c>
      <c r="DO128" s="32">
        <f t="shared" si="309"/>
        <v>-2310.2800000000002</v>
      </c>
      <c r="DP128" s="32">
        <f t="shared" si="310"/>
        <v>-1817.49</v>
      </c>
      <c r="DQ128" s="32">
        <f t="shared" si="311"/>
        <v>-4562.59</v>
      </c>
      <c r="DR128" s="32">
        <f t="shared" si="312"/>
        <v>-62.53</v>
      </c>
      <c r="DS128" s="32">
        <f t="shared" si="313"/>
        <v>-1561.43</v>
      </c>
      <c r="DT128" s="32">
        <f t="shared" si="314"/>
        <v>-972.66</v>
      </c>
      <c r="DU128" s="31">
        <f t="shared" si="315"/>
        <v>-36116.879999999997</v>
      </c>
      <c r="DV128" s="31">
        <f t="shared" si="316"/>
        <v>-15257.33</v>
      </c>
      <c r="DW128" s="31">
        <f t="shared" si="317"/>
        <v>-6487.11</v>
      </c>
      <c r="DX128" s="31">
        <f t="shared" si="318"/>
        <v>-2750.44</v>
      </c>
      <c r="DY128" s="31">
        <f t="shared" si="319"/>
        <v>-7813.81</v>
      </c>
      <c r="DZ128" s="31">
        <f t="shared" si="320"/>
        <v>-4100.75</v>
      </c>
      <c r="EA128" s="31">
        <f t="shared" si="321"/>
        <v>-14361.99</v>
      </c>
      <c r="EB128" s="31">
        <f t="shared" si="322"/>
        <v>-11236.75</v>
      </c>
      <c r="EC128" s="31">
        <f t="shared" si="323"/>
        <v>-28053.57</v>
      </c>
      <c r="ED128" s="31">
        <f t="shared" si="324"/>
        <v>-382.4</v>
      </c>
      <c r="EE128" s="31">
        <f t="shared" si="325"/>
        <v>-9496.25</v>
      </c>
      <c r="EF128" s="31">
        <f t="shared" si="326"/>
        <v>-5883.48</v>
      </c>
      <c r="EG128" s="32">
        <f t="shared" si="327"/>
        <v>-153827.1</v>
      </c>
      <c r="EH128" s="32">
        <f t="shared" si="328"/>
        <v>-65346.329999999994</v>
      </c>
      <c r="EI128" s="32">
        <f t="shared" si="329"/>
        <v>-27925.359999999997</v>
      </c>
      <c r="EJ128" s="32">
        <f t="shared" si="330"/>
        <v>-11894.95</v>
      </c>
      <c r="EK128" s="32">
        <f t="shared" si="331"/>
        <v>-33928.620000000003</v>
      </c>
      <c r="EL128" s="32">
        <f t="shared" si="332"/>
        <v>-17880.509999999998</v>
      </c>
      <c r="EM128" s="32">
        <f t="shared" si="333"/>
        <v>-62877.89</v>
      </c>
      <c r="EN128" s="32">
        <f t="shared" si="334"/>
        <v>-49403.95</v>
      </c>
      <c r="EO128" s="32">
        <f t="shared" si="335"/>
        <v>-123867.91999999998</v>
      </c>
      <c r="EP128" s="32">
        <f t="shared" si="336"/>
        <v>-1695.48</v>
      </c>
      <c r="EQ128" s="32">
        <f t="shared" si="337"/>
        <v>-42286.319999999992</v>
      </c>
      <c r="ER128" s="32">
        <f t="shared" si="338"/>
        <v>-26309.25</v>
      </c>
    </row>
    <row r="129" spans="1:148">
      <c r="A129" t="s">
        <v>471</v>
      </c>
      <c r="B129" s="1" t="s">
        <v>100</v>
      </c>
      <c r="C129" t="s">
        <v>293</v>
      </c>
      <c r="D129" t="s">
        <v>294</v>
      </c>
      <c r="E129" s="51">
        <v>1167.25</v>
      </c>
      <c r="F129" s="51">
        <v>9</v>
      </c>
      <c r="G129" s="51">
        <v>3751.25</v>
      </c>
      <c r="H129" s="51">
        <v>3289</v>
      </c>
      <c r="I129" s="51">
        <v>5170.5</v>
      </c>
      <c r="J129" s="51">
        <v>2932.75</v>
      </c>
      <c r="K129" s="51">
        <v>1695.75</v>
      </c>
      <c r="M129" s="51">
        <v>112.5</v>
      </c>
      <c r="N129" s="51">
        <v>236.25</v>
      </c>
      <c r="P129" s="51">
        <v>146.25</v>
      </c>
      <c r="Q129" s="32">
        <v>41178.49</v>
      </c>
      <c r="R129" s="32">
        <v>461.88</v>
      </c>
      <c r="S129" s="32">
        <v>141465.73000000001</v>
      </c>
      <c r="T129" s="32">
        <v>122358.41</v>
      </c>
      <c r="U129" s="32">
        <v>167126.35999999999</v>
      </c>
      <c r="V129" s="32">
        <v>190474.23999999999</v>
      </c>
      <c r="W129" s="32">
        <v>127779.48</v>
      </c>
      <c r="X129" s="32"/>
      <c r="Y129" s="32">
        <v>2741.4</v>
      </c>
      <c r="Z129" s="32">
        <v>6731.44</v>
      </c>
      <c r="AA129" s="32"/>
      <c r="AB129" s="32">
        <v>5162.74</v>
      </c>
      <c r="AC129" s="2">
        <v>2.2999999999999998</v>
      </c>
      <c r="AD129" s="2">
        <v>2.2999999999999998</v>
      </c>
      <c r="AE129" s="2">
        <v>2.2999999999999998</v>
      </c>
      <c r="AF129" s="2">
        <v>2.2999999999999998</v>
      </c>
      <c r="AG129" s="2">
        <v>2.2999999999999998</v>
      </c>
      <c r="AH129" s="2">
        <v>2.2999999999999998</v>
      </c>
      <c r="AI129" s="2">
        <v>2.2999999999999998</v>
      </c>
      <c r="AK129" s="2">
        <v>2.2999999999999998</v>
      </c>
      <c r="AL129" s="2">
        <v>2.2999999999999998</v>
      </c>
      <c r="AN129" s="2">
        <v>2.2999999999999998</v>
      </c>
      <c r="AO129" s="33">
        <v>947.11</v>
      </c>
      <c r="AP129" s="33">
        <v>10.62</v>
      </c>
      <c r="AQ129" s="33">
        <v>3253.71</v>
      </c>
      <c r="AR129" s="33">
        <v>2814.24</v>
      </c>
      <c r="AS129" s="33">
        <v>3843.91</v>
      </c>
      <c r="AT129" s="33">
        <v>4380.91</v>
      </c>
      <c r="AU129" s="33">
        <v>2938.93</v>
      </c>
      <c r="AV129" s="33"/>
      <c r="AW129" s="33">
        <v>63.05</v>
      </c>
      <c r="AX129" s="33">
        <v>154.82</v>
      </c>
      <c r="AY129" s="33"/>
      <c r="AZ129" s="33">
        <v>118.74</v>
      </c>
      <c r="BA129" s="31">
        <f t="shared" si="279"/>
        <v>-12.35</v>
      </c>
      <c r="BB129" s="31">
        <f t="shared" si="280"/>
        <v>-0.14000000000000001</v>
      </c>
      <c r="BC129" s="31">
        <f t="shared" si="281"/>
        <v>-42.44</v>
      </c>
      <c r="BD129" s="31">
        <f t="shared" si="282"/>
        <v>-48.94</v>
      </c>
      <c r="BE129" s="31">
        <f t="shared" si="283"/>
        <v>-66.849999999999994</v>
      </c>
      <c r="BF129" s="31">
        <f t="shared" si="284"/>
        <v>-76.19</v>
      </c>
      <c r="BG129" s="31">
        <f t="shared" si="285"/>
        <v>0</v>
      </c>
      <c r="BH129" s="31">
        <f t="shared" si="286"/>
        <v>0</v>
      </c>
      <c r="BI129" s="31">
        <f t="shared" si="287"/>
        <v>0</v>
      </c>
      <c r="BJ129" s="31">
        <f t="shared" si="288"/>
        <v>-8.08</v>
      </c>
      <c r="BK129" s="31">
        <f t="shared" si="289"/>
        <v>0</v>
      </c>
      <c r="BL129" s="31">
        <f t="shared" si="290"/>
        <v>-6.2</v>
      </c>
      <c r="BM129" s="6">
        <v>2.24E-2</v>
      </c>
      <c r="BN129" s="6">
        <v>2.24E-2</v>
      </c>
      <c r="BO129" s="6">
        <v>2.24E-2</v>
      </c>
      <c r="BP129" s="6">
        <v>2.24E-2</v>
      </c>
      <c r="BQ129" s="6">
        <v>2.24E-2</v>
      </c>
      <c r="BR129" s="6">
        <v>2.24E-2</v>
      </c>
      <c r="BS129" s="6">
        <v>2.24E-2</v>
      </c>
      <c r="BT129" s="6">
        <v>2.24E-2</v>
      </c>
      <c r="BU129" s="6">
        <v>2.24E-2</v>
      </c>
      <c r="BV129" s="6">
        <v>2.24E-2</v>
      </c>
      <c r="BW129" s="6">
        <v>2.24E-2</v>
      </c>
      <c r="BX129" s="6">
        <v>2.24E-2</v>
      </c>
      <c r="BY129" s="31">
        <v>922.4</v>
      </c>
      <c r="BZ129" s="31">
        <v>10.35</v>
      </c>
      <c r="CA129" s="31">
        <v>3168.83</v>
      </c>
      <c r="CB129" s="31">
        <v>2740.83</v>
      </c>
      <c r="CC129" s="31">
        <v>3743.63</v>
      </c>
      <c r="CD129" s="31">
        <v>4266.62</v>
      </c>
      <c r="CE129" s="31">
        <v>2862.26</v>
      </c>
      <c r="CF129" s="31">
        <v>0</v>
      </c>
      <c r="CG129" s="31">
        <v>61.41</v>
      </c>
      <c r="CH129" s="31">
        <v>150.78</v>
      </c>
      <c r="CI129" s="31">
        <v>0</v>
      </c>
      <c r="CJ129" s="31">
        <v>115.65</v>
      </c>
      <c r="CK129" s="32">
        <f t="shared" si="267"/>
        <v>98.83</v>
      </c>
      <c r="CL129" s="32">
        <f t="shared" si="268"/>
        <v>1.1100000000000001</v>
      </c>
      <c r="CM129" s="32">
        <f t="shared" si="269"/>
        <v>339.52</v>
      </c>
      <c r="CN129" s="32">
        <f t="shared" si="270"/>
        <v>293.66000000000003</v>
      </c>
      <c r="CO129" s="32">
        <f t="shared" si="271"/>
        <v>401.1</v>
      </c>
      <c r="CP129" s="32">
        <f t="shared" si="272"/>
        <v>457.14</v>
      </c>
      <c r="CQ129" s="32">
        <f t="shared" si="273"/>
        <v>306.67</v>
      </c>
      <c r="CR129" s="32">
        <f t="shared" si="274"/>
        <v>0</v>
      </c>
      <c r="CS129" s="32">
        <f t="shared" si="275"/>
        <v>6.58</v>
      </c>
      <c r="CT129" s="32">
        <f t="shared" si="276"/>
        <v>16.16</v>
      </c>
      <c r="CU129" s="32">
        <f t="shared" si="277"/>
        <v>0</v>
      </c>
      <c r="CV129" s="32">
        <f t="shared" si="278"/>
        <v>12.39</v>
      </c>
      <c r="CW129" s="31">
        <f t="shared" si="291"/>
        <v>86.47</v>
      </c>
      <c r="CX129" s="31">
        <f t="shared" si="292"/>
        <v>0.97999999999999987</v>
      </c>
      <c r="CY129" s="31">
        <f t="shared" si="293"/>
        <v>297.07999999999987</v>
      </c>
      <c r="CZ129" s="31">
        <f t="shared" si="294"/>
        <v>269.19</v>
      </c>
      <c r="DA129" s="31">
        <f t="shared" si="295"/>
        <v>367.67000000000064</v>
      </c>
      <c r="DB129" s="31">
        <f t="shared" si="296"/>
        <v>419.04000000000036</v>
      </c>
      <c r="DC129" s="31">
        <f t="shared" si="297"/>
        <v>230.00000000000045</v>
      </c>
      <c r="DD129" s="31">
        <f t="shared" si="298"/>
        <v>0</v>
      </c>
      <c r="DE129" s="31">
        <f t="shared" si="299"/>
        <v>4.9399999999999977</v>
      </c>
      <c r="DF129" s="31">
        <f t="shared" si="300"/>
        <v>20.200000000000003</v>
      </c>
      <c r="DG129" s="31">
        <f t="shared" si="301"/>
        <v>0</v>
      </c>
      <c r="DH129" s="31">
        <f t="shared" si="302"/>
        <v>15.500000000000025</v>
      </c>
      <c r="DI129" s="32">
        <f t="shared" si="303"/>
        <v>4.32</v>
      </c>
      <c r="DJ129" s="32">
        <f t="shared" si="304"/>
        <v>0.05</v>
      </c>
      <c r="DK129" s="32">
        <f t="shared" si="305"/>
        <v>14.85</v>
      </c>
      <c r="DL129" s="32">
        <f t="shared" si="306"/>
        <v>13.46</v>
      </c>
      <c r="DM129" s="32">
        <f t="shared" si="307"/>
        <v>18.38</v>
      </c>
      <c r="DN129" s="32">
        <f t="shared" si="308"/>
        <v>20.95</v>
      </c>
      <c r="DO129" s="32">
        <f t="shared" si="309"/>
        <v>11.5</v>
      </c>
      <c r="DP129" s="32">
        <f t="shared" si="310"/>
        <v>0</v>
      </c>
      <c r="DQ129" s="32">
        <f t="shared" si="311"/>
        <v>0.25</v>
      </c>
      <c r="DR129" s="32">
        <f t="shared" si="312"/>
        <v>1.01</v>
      </c>
      <c r="DS129" s="32">
        <f t="shared" si="313"/>
        <v>0</v>
      </c>
      <c r="DT129" s="32">
        <f t="shared" si="314"/>
        <v>0.78</v>
      </c>
      <c r="DU129" s="31">
        <f t="shared" si="315"/>
        <v>27.86</v>
      </c>
      <c r="DV129" s="31">
        <f t="shared" si="316"/>
        <v>0.31</v>
      </c>
      <c r="DW129" s="31">
        <f t="shared" si="317"/>
        <v>94.39</v>
      </c>
      <c r="DX129" s="31">
        <f t="shared" si="318"/>
        <v>85.01</v>
      </c>
      <c r="DY129" s="31">
        <f t="shared" si="319"/>
        <v>115.51</v>
      </c>
      <c r="DZ129" s="31">
        <f t="shared" si="320"/>
        <v>130.94</v>
      </c>
      <c r="EA129" s="31">
        <f t="shared" si="321"/>
        <v>71.489999999999995</v>
      </c>
      <c r="EB129" s="31">
        <f t="shared" si="322"/>
        <v>0</v>
      </c>
      <c r="EC129" s="31">
        <f t="shared" si="323"/>
        <v>1.52</v>
      </c>
      <c r="ED129" s="31">
        <f t="shared" si="324"/>
        <v>6.18</v>
      </c>
      <c r="EE129" s="31">
        <f t="shared" si="325"/>
        <v>0</v>
      </c>
      <c r="EF129" s="31">
        <f t="shared" si="326"/>
        <v>4.6900000000000004</v>
      </c>
      <c r="EG129" s="32">
        <f t="shared" si="327"/>
        <v>118.64999999999999</v>
      </c>
      <c r="EH129" s="32">
        <f t="shared" si="328"/>
        <v>1.3399999999999999</v>
      </c>
      <c r="EI129" s="32">
        <f t="shared" si="329"/>
        <v>406.31999999999988</v>
      </c>
      <c r="EJ129" s="32">
        <f t="shared" si="330"/>
        <v>367.65999999999997</v>
      </c>
      <c r="EK129" s="32">
        <f t="shared" si="331"/>
        <v>501.56000000000063</v>
      </c>
      <c r="EL129" s="32">
        <f t="shared" si="332"/>
        <v>570.93000000000029</v>
      </c>
      <c r="EM129" s="32">
        <f t="shared" si="333"/>
        <v>312.99000000000046</v>
      </c>
      <c r="EN129" s="32">
        <f t="shared" si="334"/>
        <v>0</v>
      </c>
      <c r="EO129" s="32">
        <f t="shared" si="335"/>
        <v>6.7099999999999973</v>
      </c>
      <c r="EP129" s="32">
        <f t="shared" si="336"/>
        <v>27.390000000000004</v>
      </c>
      <c r="EQ129" s="32">
        <f t="shared" si="337"/>
        <v>0</v>
      </c>
      <c r="ER129" s="32">
        <f t="shared" si="338"/>
        <v>20.970000000000027</v>
      </c>
    </row>
    <row r="130" spans="1:148">
      <c r="A130" t="s">
        <v>538</v>
      </c>
      <c r="B130" s="1" t="s">
        <v>297</v>
      </c>
      <c r="C130" t="s">
        <v>297</v>
      </c>
      <c r="D130" t="s">
        <v>504</v>
      </c>
      <c r="E130" s="51">
        <v>0</v>
      </c>
      <c r="F130" s="51">
        <v>0</v>
      </c>
      <c r="G130" s="51">
        <v>0</v>
      </c>
      <c r="H130" s="51">
        <v>0</v>
      </c>
      <c r="I130" s="51">
        <v>0</v>
      </c>
      <c r="J130" s="51">
        <v>0</v>
      </c>
      <c r="K130" s="51">
        <v>0</v>
      </c>
      <c r="L130" s="51">
        <v>0</v>
      </c>
      <c r="M130" s="51">
        <v>0</v>
      </c>
      <c r="N130" s="51">
        <v>0</v>
      </c>
      <c r="O130" s="51">
        <v>0</v>
      </c>
      <c r="P130" s="51">
        <v>0</v>
      </c>
      <c r="Q130" s="32">
        <v>0</v>
      </c>
      <c r="R130" s="32">
        <v>0</v>
      </c>
      <c r="S130" s="32">
        <v>0</v>
      </c>
      <c r="T130" s="32">
        <v>0</v>
      </c>
      <c r="U130" s="32">
        <v>0</v>
      </c>
      <c r="V130" s="32">
        <v>0</v>
      </c>
      <c r="W130" s="32">
        <v>0</v>
      </c>
      <c r="X130" s="32">
        <v>0</v>
      </c>
      <c r="Y130" s="32">
        <v>0</v>
      </c>
      <c r="Z130" s="32">
        <v>0</v>
      </c>
      <c r="AA130" s="32">
        <v>0</v>
      </c>
      <c r="AB130" s="32">
        <v>0</v>
      </c>
      <c r="AC130" s="2">
        <v>-0.28000000000000003</v>
      </c>
      <c r="AD130" s="2">
        <v>-0.28000000000000003</v>
      </c>
      <c r="AE130" s="2">
        <v>-0.28000000000000003</v>
      </c>
      <c r="AF130" s="2">
        <v>-0.28000000000000003</v>
      </c>
      <c r="AG130" s="2">
        <v>-0.28000000000000003</v>
      </c>
      <c r="AH130" s="2">
        <v>-0.28000000000000003</v>
      </c>
      <c r="AI130" s="2">
        <v>-0.28000000000000003</v>
      </c>
      <c r="AJ130" s="2">
        <v>-0.28000000000000003</v>
      </c>
      <c r="AK130" s="2">
        <v>-0.28000000000000003</v>
      </c>
      <c r="AL130" s="2">
        <v>-0.28000000000000003</v>
      </c>
      <c r="AM130" s="2">
        <v>-0.28000000000000003</v>
      </c>
      <c r="AN130" s="2">
        <v>-0.28000000000000003</v>
      </c>
      <c r="AO130" s="33">
        <v>0</v>
      </c>
      <c r="AP130" s="33">
        <v>0</v>
      </c>
      <c r="AQ130" s="33">
        <v>0</v>
      </c>
      <c r="AR130" s="33">
        <v>0</v>
      </c>
      <c r="AS130" s="33">
        <v>0</v>
      </c>
      <c r="AT130" s="33">
        <v>0</v>
      </c>
      <c r="AU130" s="33">
        <v>0</v>
      </c>
      <c r="AV130" s="33">
        <v>0</v>
      </c>
      <c r="AW130" s="33">
        <v>0</v>
      </c>
      <c r="AX130" s="33">
        <v>0</v>
      </c>
      <c r="AY130" s="33">
        <v>0</v>
      </c>
      <c r="AZ130" s="33">
        <v>0</v>
      </c>
      <c r="BA130" s="31">
        <f t="shared" si="279"/>
        <v>0</v>
      </c>
      <c r="BB130" s="31">
        <f t="shared" si="280"/>
        <v>0</v>
      </c>
      <c r="BC130" s="31">
        <f t="shared" si="281"/>
        <v>0</v>
      </c>
      <c r="BD130" s="31">
        <f t="shared" si="282"/>
        <v>0</v>
      </c>
      <c r="BE130" s="31">
        <f t="shared" si="283"/>
        <v>0</v>
      </c>
      <c r="BF130" s="31">
        <f t="shared" si="284"/>
        <v>0</v>
      </c>
      <c r="BG130" s="31">
        <f t="shared" si="285"/>
        <v>0</v>
      </c>
      <c r="BH130" s="31">
        <f t="shared" si="286"/>
        <v>0</v>
      </c>
      <c r="BI130" s="31">
        <f t="shared" si="287"/>
        <v>0</v>
      </c>
      <c r="BJ130" s="31">
        <f t="shared" si="288"/>
        <v>0</v>
      </c>
      <c r="BK130" s="31">
        <f t="shared" si="289"/>
        <v>0</v>
      </c>
      <c r="BL130" s="31">
        <f t="shared" si="290"/>
        <v>0</v>
      </c>
      <c r="BM130" s="6">
        <v>4.7699999999999999E-2</v>
      </c>
      <c r="BN130" s="6">
        <v>4.7699999999999999E-2</v>
      </c>
      <c r="BO130" s="6">
        <v>4.7699999999999999E-2</v>
      </c>
      <c r="BP130" s="6">
        <v>4.7699999999999999E-2</v>
      </c>
      <c r="BQ130" s="6">
        <v>4.7699999999999999E-2</v>
      </c>
      <c r="BR130" s="6">
        <v>4.7699999999999999E-2</v>
      </c>
      <c r="BS130" s="6">
        <v>4.7699999999999999E-2</v>
      </c>
      <c r="BT130" s="6">
        <v>4.7699999999999999E-2</v>
      </c>
      <c r="BU130" s="6">
        <v>4.7699999999999999E-2</v>
      </c>
      <c r="BV130" s="6">
        <v>4.7699999999999999E-2</v>
      </c>
      <c r="BW130" s="6">
        <v>4.7699999999999999E-2</v>
      </c>
      <c r="BX130" s="6">
        <v>4.7699999999999999E-2</v>
      </c>
      <c r="BY130" s="31">
        <v>0</v>
      </c>
      <c r="BZ130" s="31">
        <v>0</v>
      </c>
      <c r="CA130" s="31">
        <v>0</v>
      </c>
      <c r="CB130" s="31">
        <v>0</v>
      </c>
      <c r="CC130" s="31">
        <v>0</v>
      </c>
      <c r="CD130" s="31">
        <v>0</v>
      </c>
      <c r="CE130" s="31">
        <v>0</v>
      </c>
      <c r="CF130" s="31">
        <v>0</v>
      </c>
      <c r="CG130" s="31">
        <v>0</v>
      </c>
      <c r="CH130" s="31">
        <v>0</v>
      </c>
      <c r="CI130" s="31">
        <v>0</v>
      </c>
      <c r="CJ130" s="31">
        <v>0</v>
      </c>
      <c r="CK130" s="32">
        <f t="shared" si="267"/>
        <v>0</v>
      </c>
      <c r="CL130" s="32">
        <f t="shared" si="268"/>
        <v>0</v>
      </c>
      <c r="CM130" s="32">
        <f t="shared" si="269"/>
        <v>0</v>
      </c>
      <c r="CN130" s="32">
        <f t="shared" si="270"/>
        <v>0</v>
      </c>
      <c r="CO130" s="32">
        <f t="shared" si="271"/>
        <v>0</v>
      </c>
      <c r="CP130" s="32">
        <f t="shared" si="272"/>
        <v>0</v>
      </c>
      <c r="CQ130" s="32">
        <f t="shared" si="273"/>
        <v>0</v>
      </c>
      <c r="CR130" s="32">
        <f t="shared" si="274"/>
        <v>0</v>
      </c>
      <c r="CS130" s="32">
        <f t="shared" si="275"/>
        <v>0</v>
      </c>
      <c r="CT130" s="32">
        <f t="shared" si="276"/>
        <v>0</v>
      </c>
      <c r="CU130" s="32">
        <f t="shared" si="277"/>
        <v>0</v>
      </c>
      <c r="CV130" s="32">
        <f t="shared" si="278"/>
        <v>0</v>
      </c>
      <c r="CW130" s="31">
        <f t="shared" si="291"/>
        <v>0</v>
      </c>
      <c r="CX130" s="31">
        <f t="shared" si="292"/>
        <v>0</v>
      </c>
      <c r="CY130" s="31">
        <f t="shared" si="293"/>
        <v>0</v>
      </c>
      <c r="CZ130" s="31">
        <f t="shared" si="294"/>
        <v>0</v>
      </c>
      <c r="DA130" s="31">
        <f t="shared" si="295"/>
        <v>0</v>
      </c>
      <c r="DB130" s="31">
        <f t="shared" si="296"/>
        <v>0</v>
      </c>
      <c r="DC130" s="31">
        <f t="shared" si="297"/>
        <v>0</v>
      </c>
      <c r="DD130" s="31">
        <f t="shared" si="298"/>
        <v>0</v>
      </c>
      <c r="DE130" s="31">
        <f t="shared" si="299"/>
        <v>0</v>
      </c>
      <c r="DF130" s="31">
        <f t="shared" si="300"/>
        <v>0</v>
      </c>
      <c r="DG130" s="31">
        <f t="shared" si="301"/>
        <v>0</v>
      </c>
      <c r="DH130" s="31">
        <f t="shared" si="302"/>
        <v>0</v>
      </c>
      <c r="DI130" s="32">
        <f t="shared" si="303"/>
        <v>0</v>
      </c>
      <c r="DJ130" s="32">
        <f t="shared" si="304"/>
        <v>0</v>
      </c>
      <c r="DK130" s="32">
        <f t="shared" si="305"/>
        <v>0</v>
      </c>
      <c r="DL130" s="32">
        <f t="shared" si="306"/>
        <v>0</v>
      </c>
      <c r="DM130" s="32">
        <f t="shared" si="307"/>
        <v>0</v>
      </c>
      <c r="DN130" s="32">
        <f t="shared" si="308"/>
        <v>0</v>
      </c>
      <c r="DO130" s="32">
        <f t="shared" si="309"/>
        <v>0</v>
      </c>
      <c r="DP130" s="32">
        <f t="shared" si="310"/>
        <v>0</v>
      </c>
      <c r="DQ130" s="32">
        <f t="shared" si="311"/>
        <v>0</v>
      </c>
      <c r="DR130" s="32">
        <f t="shared" si="312"/>
        <v>0</v>
      </c>
      <c r="DS130" s="32">
        <f t="shared" si="313"/>
        <v>0</v>
      </c>
      <c r="DT130" s="32">
        <f t="shared" si="314"/>
        <v>0</v>
      </c>
      <c r="DU130" s="31">
        <f t="shared" si="315"/>
        <v>0</v>
      </c>
      <c r="DV130" s="31">
        <f t="shared" si="316"/>
        <v>0</v>
      </c>
      <c r="DW130" s="31">
        <f t="shared" si="317"/>
        <v>0</v>
      </c>
      <c r="DX130" s="31">
        <f t="shared" si="318"/>
        <v>0</v>
      </c>
      <c r="DY130" s="31">
        <f t="shared" si="319"/>
        <v>0</v>
      </c>
      <c r="DZ130" s="31">
        <f t="shared" si="320"/>
        <v>0</v>
      </c>
      <c r="EA130" s="31">
        <f t="shared" si="321"/>
        <v>0</v>
      </c>
      <c r="EB130" s="31">
        <f t="shared" si="322"/>
        <v>0</v>
      </c>
      <c r="EC130" s="31">
        <f t="shared" si="323"/>
        <v>0</v>
      </c>
      <c r="ED130" s="31">
        <f t="shared" si="324"/>
        <v>0</v>
      </c>
      <c r="EE130" s="31">
        <f t="shared" si="325"/>
        <v>0</v>
      </c>
      <c r="EF130" s="31">
        <f t="shared" si="326"/>
        <v>0</v>
      </c>
      <c r="EG130" s="32">
        <f t="shared" si="327"/>
        <v>0</v>
      </c>
      <c r="EH130" s="32">
        <f t="shared" si="328"/>
        <v>0</v>
      </c>
      <c r="EI130" s="32">
        <f t="shared" si="329"/>
        <v>0</v>
      </c>
      <c r="EJ130" s="32">
        <f t="shared" si="330"/>
        <v>0</v>
      </c>
      <c r="EK130" s="32">
        <f t="shared" si="331"/>
        <v>0</v>
      </c>
      <c r="EL130" s="32">
        <f t="shared" si="332"/>
        <v>0</v>
      </c>
      <c r="EM130" s="32">
        <f t="shared" si="333"/>
        <v>0</v>
      </c>
      <c r="EN130" s="32">
        <f t="shared" si="334"/>
        <v>0</v>
      </c>
      <c r="EO130" s="32">
        <f t="shared" si="335"/>
        <v>0</v>
      </c>
      <c r="EP130" s="32">
        <f t="shared" si="336"/>
        <v>0</v>
      </c>
      <c r="EQ130" s="32">
        <f t="shared" si="337"/>
        <v>0</v>
      </c>
      <c r="ER130" s="32">
        <f t="shared" si="338"/>
        <v>0</v>
      </c>
    </row>
    <row r="131" spans="1:148">
      <c r="A131" t="s">
        <v>538</v>
      </c>
      <c r="B131" s="1" t="s">
        <v>298</v>
      </c>
      <c r="C131" t="s">
        <v>298</v>
      </c>
      <c r="D131" t="s">
        <v>505</v>
      </c>
      <c r="E131" s="51">
        <v>0</v>
      </c>
      <c r="F131" s="51">
        <v>0</v>
      </c>
      <c r="G131" s="51">
        <v>0</v>
      </c>
      <c r="H131" s="51">
        <v>0</v>
      </c>
      <c r="I131" s="51">
        <v>0</v>
      </c>
      <c r="J131" s="51">
        <v>0</v>
      </c>
      <c r="K131" s="51">
        <v>0</v>
      </c>
      <c r="L131" s="51">
        <v>0</v>
      </c>
      <c r="M131" s="51">
        <v>0</v>
      </c>
      <c r="N131" s="51">
        <v>0</v>
      </c>
      <c r="O131" s="51">
        <v>0</v>
      </c>
      <c r="P131" s="51">
        <v>0</v>
      </c>
      <c r="Q131" s="32">
        <v>0</v>
      </c>
      <c r="R131" s="32">
        <v>0</v>
      </c>
      <c r="S131" s="32">
        <v>0</v>
      </c>
      <c r="T131" s="32">
        <v>0</v>
      </c>
      <c r="U131" s="32">
        <v>0</v>
      </c>
      <c r="V131" s="32">
        <v>0</v>
      </c>
      <c r="W131" s="32">
        <v>0</v>
      </c>
      <c r="X131" s="32">
        <v>0</v>
      </c>
      <c r="Y131" s="32">
        <v>0</v>
      </c>
      <c r="Z131" s="32">
        <v>0</v>
      </c>
      <c r="AA131" s="32">
        <v>0</v>
      </c>
      <c r="AB131" s="32">
        <v>0</v>
      </c>
      <c r="AC131" s="2">
        <v>-0.28000000000000003</v>
      </c>
      <c r="AD131" s="2">
        <v>-0.28000000000000003</v>
      </c>
      <c r="AE131" s="2">
        <v>-0.28000000000000003</v>
      </c>
      <c r="AF131" s="2">
        <v>-0.28000000000000003</v>
      </c>
      <c r="AG131" s="2">
        <v>-0.28000000000000003</v>
      </c>
      <c r="AH131" s="2">
        <v>-0.28000000000000003</v>
      </c>
      <c r="AI131" s="2">
        <v>-0.28000000000000003</v>
      </c>
      <c r="AJ131" s="2">
        <v>-0.28000000000000003</v>
      </c>
      <c r="AK131" s="2">
        <v>-0.28000000000000003</v>
      </c>
      <c r="AL131" s="2">
        <v>-0.28000000000000003</v>
      </c>
      <c r="AM131" s="2">
        <v>-0.28000000000000003</v>
      </c>
      <c r="AN131" s="2">
        <v>-0.28000000000000003</v>
      </c>
      <c r="AO131" s="33">
        <v>0</v>
      </c>
      <c r="AP131" s="33">
        <v>0</v>
      </c>
      <c r="AQ131" s="33">
        <v>0</v>
      </c>
      <c r="AR131" s="33">
        <v>0</v>
      </c>
      <c r="AS131" s="33">
        <v>0</v>
      </c>
      <c r="AT131" s="33">
        <v>0</v>
      </c>
      <c r="AU131" s="33">
        <v>0</v>
      </c>
      <c r="AV131" s="33">
        <v>0</v>
      </c>
      <c r="AW131" s="33">
        <v>0</v>
      </c>
      <c r="AX131" s="33">
        <v>0</v>
      </c>
      <c r="AY131" s="33">
        <v>0</v>
      </c>
      <c r="AZ131" s="33">
        <v>0</v>
      </c>
      <c r="BA131" s="31">
        <f t="shared" si="279"/>
        <v>0</v>
      </c>
      <c r="BB131" s="31">
        <f t="shared" si="280"/>
        <v>0</v>
      </c>
      <c r="BC131" s="31">
        <f t="shared" si="281"/>
        <v>0</v>
      </c>
      <c r="BD131" s="31">
        <f t="shared" si="282"/>
        <v>0</v>
      </c>
      <c r="BE131" s="31">
        <f t="shared" si="283"/>
        <v>0</v>
      </c>
      <c r="BF131" s="31">
        <f t="shared" si="284"/>
        <v>0</v>
      </c>
      <c r="BG131" s="31">
        <f t="shared" si="285"/>
        <v>0</v>
      </c>
      <c r="BH131" s="31">
        <f t="shared" si="286"/>
        <v>0</v>
      </c>
      <c r="BI131" s="31">
        <f t="shared" si="287"/>
        <v>0</v>
      </c>
      <c r="BJ131" s="31">
        <f t="shared" si="288"/>
        <v>0</v>
      </c>
      <c r="BK131" s="31">
        <f t="shared" si="289"/>
        <v>0</v>
      </c>
      <c r="BL131" s="31">
        <f t="shared" si="290"/>
        <v>0</v>
      </c>
      <c r="BM131" s="6">
        <v>4.7699999999999999E-2</v>
      </c>
      <c r="BN131" s="6">
        <v>4.7699999999999999E-2</v>
      </c>
      <c r="BO131" s="6">
        <v>4.7699999999999999E-2</v>
      </c>
      <c r="BP131" s="6">
        <v>4.7699999999999999E-2</v>
      </c>
      <c r="BQ131" s="6">
        <v>4.7699999999999999E-2</v>
      </c>
      <c r="BR131" s="6">
        <v>4.7699999999999999E-2</v>
      </c>
      <c r="BS131" s="6">
        <v>4.7699999999999999E-2</v>
      </c>
      <c r="BT131" s="6">
        <v>4.7699999999999999E-2</v>
      </c>
      <c r="BU131" s="6">
        <v>4.7699999999999999E-2</v>
      </c>
      <c r="BV131" s="6">
        <v>4.7699999999999999E-2</v>
      </c>
      <c r="BW131" s="6">
        <v>4.7699999999999999E-2</v>
      </c>
      <c r="BX131" s="6">
        <v>4.7699999999999999E-2</v>
      </c>
      <c r="BY131" s="31">
        <v>0</v>
      </c>
      <c r="BZ131" s="31">
        <v>0</v>
      </c>
      <c r="CA131" s="31">
        <v>0</v>
      </c>
      <c r="CB131" s="31">
        <v>0</v>
      </c>
      <c r="CC131" s="31">
        <v>0</v>
      </c>
      <c r="CD131" s="31">
        <v>0</v>
      </c>
      <c r="CE131" s="31">
        <v>0</v>
      </c>
      <c r="CF131" s="31">
        <v>0</v>
      </c>
      <c r="CG131" s="31">
        <v>0</v>
      </c>
      <c r="CH131" s="31">
        <v>0</v>
      </c>
      <c r="CI131" s="31">
        <v>0</v>
      </c>
      <c r="CJ131" s="31">
        <v>0</v>
      </c>
      <c r="CK131" s="32">
        <f t="shared" si="267"/>
        <v>0</v>
      </c>
      <c r="CL131" s="32">
        <f t="shared" si="268"/>
        <v>0</v>
      </c>
      <c r="CM131" s="32">
        <f t="shared" si="269"/>
        <v>0</v>
      </c>
      <c r="CN131" s="32">
        <f t="shared" si="270"/>
        <v>0</v>
      </c>
      <c r="CO131" s="32">
        <f t="shared" si="271"/>
        <v>0</v>
      </c>
      <c r="CP131" s="32">
        <f t="shared" si="272"/>
        <v>0</v>
      </c>
      <c r="CQ131" s="32">
        <f t="shared" si="273"/>
        <v>0</v>
      </c>
      <c r="CR131" s="32">
        <f t="shared" si="274"/>
        <v>0</v>
      </c>
      <c r="CS131" s="32">
        <f t="shared" si="275"/>
        <v>0</v>
      </c>
      <c r="CT131" s="32">
        <f t="shared" si="276"/>
        <v>0</v>
      </c>
      <c r="CU131" s="32">
        <f t="shared" si="277"/>
        <v>0</v>
      </c>
      <c r="CV131" s="32">
        <f t="shared" si="278"/>
        <v>0</v>
      </c>
      <c r="CW131" s="31">
        <f t="shared" si="291"/>
        <v>0</v>
      </c>
      <c r="CX131" s="31">
        <f t="shared" si="292"/>
        <v>0</v>
      </c>
      <c r="CY131" s="31">
        <f t="shared" si="293"/>
        <v>0</v>
      </c>
      <c r="CZ131" s="31">
        <f t="shared" si="294"/>
        <v>0</v>
      </c>
      <c r="DA131" s="31">
        <f t="shared" si="295"/>
        <v>0</v>
      </c>
      <c r="DB131" s="31">
        <f t="shared" si="296"/>
        <v>0</v>
      </c>
      <c r="DC131" s="31">
        <f t="shared" si="297"/>
        <v>0</v>
      </c>
      <c r="DD131" s="31">
        <f t="shared" si="298"/>
        <v>0</v>
      </c>
      <c r="DE131" s="31">
        <f t="shared" si="299"/>
        <v>0</v>
      </c>
      <c r="DF131" s="31">
        <f t="shared" si="300"/>
        <v>0</v>
      </c>
      <c r="DG131" s="31">
        <f t="shared" si="301"/>
        <v>0</v>
      </c>
      <c r="DH131" s="31">
        <f t="shared" si="302"/>
        <v>0</v>
      </c>
      <c r="DI131" s="32">
        <f t="shared" si="303"/>
        <v>0</v>
      </c>
      <c r="DJ131" s="32">
        <f t="shared" si="304"/>
        <v>0</v>
      </c>
      <c r="DK131" s="32">
        <f t="shared" si="305"/>
        <v>0</v>
      </c>
      <c r="DL131" s="32">
        <f t="shared" si="306"/>
        <v>0</v>
      </c>
      <c r="DM131" s="32">
        <f t="shared" si="307"/>
        <v>0</v>
      </c>
      <c r="DN131" s="32">
        <f t="shared" si="308"/>
        <v>0</v>
      </c>
      <c r="DO131" s="32">
        <f t="shared" si="309"/>
        <v>0</v>
      </c>
      <c r="DP131" s="32">
        <f t="shared" si="310"/>
        <v>0</v>
      </c>
      <c r="DQ131" s="32">
        <f t="shared" si="311"/>
        <v>0</v>
      </c>
      <c r="DR131" s="32">
        <f t="shared" si="312"/>
        <v>0</v>
      </c>
      <c r="DS131" s="32">
        <f t="shared" si="313"/>
        <v>0</v>
      </c>
      <c r="DT131" s="32">
        <f t="shared" si="314"/>
        <v>0</v>
      </c>
      <c r="DU131" s="31">
        <f t="shared" si="315"/>
        <v>0</v>
      </c>
      <c r="DV131" s="31">
        <f t="shared" si="316"/>
        <v>0</v>
      </c>
      <c r="DW131" s="31">
        <f t="shared" si="317"/>
        <v>0</v>
      </c>
      <c r="DX131" s="31">
        <f t="shared" si="318"/>
        <v>0</v>
      </c>
      <c r="DY131" s="31">
        <f t="shared" si="319"/>
        <v>0</v>
      </c>
      <c r="DZ131" s="31">
        <f t="shared" si="320"/>
        <v>0</v>
      </c>
      <c r="EA131" s="31">
        <f t="shared" si="321"/>
        <v>0</v>
      </c>
      <c r="EB131" s="31">
        <f t="shared" si="322"/>
        <v>0</v>
      </c>
      <c r="EC131" s="31">
        <f t="shared" si="323"/>
        <v>0</v>
      </c>
      <c r="ED131" s="31">
        <f t="shared" si="324"/>
        <v>0</v>
      </c>
      <c r="EE131" s="31">
        <f t="shared" si="325"/>
        <v>0</v>
      </c>
      <c r="EF131" s="31">
        <f t="shared" si="326"/>
        <v>0</v>
      </c>
      <c r="EG131" s="32">
        <f t="shared" si="327"/>
        <v>0</v>
      </c>
      <c r="EH131" s="32">
        <f t="shared" si="328"/>
        <v>0</v>
      </c>
      <c r="EI131" s="32">
        <f t="shared" si="329"/>
        <v>0</v>
      </c>
      <c r="EJ131" s="32">
        <f t="shared" si="330"/>
        <v>0</v>
      </c>
      <c r="EK131" s="32">
        <f t="shared" si="331"/>
        <v>0</v>
      </c>
      <c r="EL131" s="32">
        <f t="shared" si="332"/>
        <v>0</v>
      </c>
      <c r="EM131" s="32">
        <f t="shared" si="333"/>
        <v>0</v>
      </c>
      <c r="EN131" s="32">
        <f t="shared" si="334"/>
        <v>0</v>
      </c>
      <c r="EO131" s="32">
        <f t="shared" si="335"/>
        <v>0</v>
      </c>
      <c r="EP131" s="32">
        <f t="shared" si="336"/>
        <v>0</v>
      </c>
      <c r="EQ131" s="32">
        <f t="shared" si="337"/>
        <v>0</v>
      </c>
      <c r="ER131" s="32">
        <f t="shared" si="338"/>
        <v>0</v>
      </c>
    </row>
    <row r="132" spans="1:148">
      <c r="A132" t="s">
        <v>434</v>
      </c>
      <c r="B132" s="1" t="s">
        <v>65</v>
      </c>
      <c r="C132" t="s">
        <v>65</v>
      </c>
      <c r="D132" t="s">
        <v>279</v>
      </c>
      <c r="E132" s="51">
        <v>25353.782999999999</v>
      </c>
      <c r="F132" s="51">
        <v>12561.087</v>
      </c>
      <c r="G132" s="51">
        <v>25595.934000000001</v>
      </c>
      <c r="H132" s="51">
        <v>20983.439399999999</v>
      </c>
      <c r="I132" s="51">
        <v>19310.3694</v>
      </c>
      <c r="J132" s="51">
        <v>13037.3166</v>
      </c>
      <c r="K132" s="51">
        <v>10201.1322</v>
      </c>
      <c r="L132" s="51">
        <v>11190.005614199999</v>
      </c>
      <c r="M132" s="51">
        <v>19826.7639905</v>
      </c>
      <c r="N132" s="51">
        <v>18387.953182900001</v>
      </c>
      <c r="O132" s="51">
        <v>35923.491138600002</v>
      </c>
      <c r="P132" s="51">
        <v>15069.8858865</v>
      </c>
      <c r="Q132" s="32">
        <v>1557136.25</v>
      </c>
      <c r="R132" s="32">
        <v>560736.18999999994</v>
      </c>
      <c r="S132" s="32">
        <v>874818.91</v>
      </c>
      <c r="T132" s="32">
        <v>558989.17000000004</v>
      </c>
      <c r="U132" s="32">
        <v>578474.6</v>
      </c>
      <c r="V132" s="32">
        <v>311196.61</v>
      </c>
      <c r="W132" s="32">
        <v>324461.37</v>
      </c>
      <c r="X132" s="32">
        <v>347830.58</v>
      </c>
      <c r="Y132" s="32">
        <v>977894.2</v>
      </c>
      <c r="Z132" s="32">
        <v>556043.72</v>
      </c>
      <c r="AA132" s="32">
        <v>1671598.41</v>
      </c>
      <c r="AB132" s="32">
        <v>666004.38</v>
      </c>
      <c r="AC132" s="2">
        <v>-0.71</v>
      </c>
      <c r="AD132" s="2">
        <v>-0.71</v>
      </c>
      <c r="AE132" s="2">
        <v>-0.71</v>
      </c>
      <c r="AF132" s="2">
        <v>-0.71</v>
      </c>
      <c r="AG132" s="2">
        <v>-0.71</v>
      </c>
      <c r="AH132" s="2">
        <v>-0.71</v>
      </c>
      <c r="AI132" s="2">
        <v>-0.71</v>
      </c>
      <c r="AJ132" s="2">
        <v>-0.71</v>
      </c>
      <c r="AK132" s="2">
        <v>-0.71</v>
      </c>
      <c r="AL132" s="2">
        <v>-0.71</v>
      </c>
      <c r="AM132" s="2">
        <v>-0.71</v>
      </c>
      <c r="AN132" s="2">
        <v>-0.71</v>
      </c>
      <c r="AO132" s="33">
        <v>-11055.67</v>
      </c>
      <c r="AP132" s="33">
        <v>-3981.23</v>
      </c>
      <c r="AQ132" s="33">
        <v>-6211.21</v>
      </c>
      <c r="AR132" s="33">
        <v>-3968.82</v>
      </c>
      <c r="AS132" s="33">
        <v>-4107.17</v>
      </c>
      <c r="AT132" s="33">
        <v>-2209.5</v>
      </c>
      <c r="AU132" s="33">
        <v>-2303.6799999999998</v>
      </c>
      <c r="AV132" s="33">
        <v>-2469.6</v>
      </c>
      <c r="AW132" s="33">
        <v>-6943.05</v>
      </c>
      <c r="AX132" s="33">
        <v>-3947.91</v>
      </c>
      <c r="AY132" s="33">
        <v>-11868.35</v>
      </c>
      <c r="AZ132" s="33">
        <v>-4728.63</v>
      </c>
      <c r="BA132" s="31">
        <f t="shared" si="279"/>
        <v>-467.14</v>
      </c>
      <c r="BB132" s="31">
        <f t="shared" si="280"/>
        <v>-168.22</v>
      </c>
      <c r="BC132" s="31">
        <f t="shared" si="281"/>
        <v>-262.45</v>
      </c>
      <c r="BD132" s="31">
        <f t="shared" si="282"/>
        <v>-223.6</v>
      </c>
      <c r="BE132" s="31">
        <f t="shared" si="283"/>
        <v>-231.39</v>
      </c>
      <c r="BF132" s="31">
        <f t="shared" si="284"/>
        <v>-124.48</v>
      </c>
      <c r="BG132" s="31">
        <f t="shared" si="285"/>
        <v>0</v>
      </c>
      <c r="BH132" s="31">
        <f t="shared" si="286"/>
        <v>0</v>
      </c>
      <c r="BI132" s="31">
        <f t="shared" si="287"/>
        <v>0</v>
      </c>
      <c r="BJ132" s="31">
        <f t="shared" si="288"/>
        <v>-667.25</v>
      </c>
      <c r="BK132" s="31">
        <f t="shared" si="289"/>
        <v>-2005.92</v>
      </c>
      <c r="BL132" s="31">
        <f t="shared" si="290"/>
        <v>-799.21</v>
      </c>
      <c r="BM132" s="6">
        <v>-6.1800000000000001E-2</v>
      </c>
      <c r="BN132" s="6">
        <v>-6.1800000000000001E-2</v>
      </c>
      <c r="BO132" s="6">
        <v>-6.1800000000000001E-2</v>
      </c>
      <c r="BP132" s="6">
        <v>-6.1800000000000001E-2</v>
      </c>
      <c r="BQ132" s="6">
        <v>-6.1800000000000001E-2</v>
      </c>
      <c r="BR132" s="6">
        <v>-6.1800000000000001E-2</v>
      </c>
      <c r="BS132" s="6">
        <v>-6.1800000000000001E-2</v>
      </c>
      <c r="BT132" s="6">
        <v>-6.1800000000000001E-2</v>
      </c>
      <c r="BU132" s="6">
        <v>-6.1800000000000001E-2</v>
      </c>
      <c r="BV132" s="6">
        <v>-6.1800000000000001E-2</v>
      </c>
      <c r="BW132" s="6">
        <v>-6.1800000000000001E-2</v>
      </c>
      <c r="BX132" s="6">
        <v>-6.1800000000000001E-2</v>
      </c>
      <c r="BY132" s="31">
        <v>-96231.02</v>
      </c>
      <c r="BZ132" s="31">
        <v>-34653.5</v>
      </c>
      <c r="CA132" s="31">
        <v>-54063.81</v>
      </c>
      <c r="CB132" s="31">
        <v>-34545.53</v>
      </c>
      <c r="CC132" s="31">
        <v>-35749.730000000003</v>
      </c>
      <c r="CD132" s="31">
        <v>-19231.95</v>
      </c>
      <c r="CE132" s="31">
        <v>-20051.71</v>
      </c>
      <c r="CF132" s="31">
        <v>-21495.93</v>
      </c>
      <c r="CG132" s="31">
        <v>-60433.86</v>
      </c>
      <c r="CH132" s="31">
        <v>-34363.5</v>
      </c>
      <c r="CI132" s="31">
        <v>-103304.78</v>
      </c>
      <c r="CJ132" s="31">
        <v>-41159.07</v>
      </c>
      <c r="CK132" s="32">
        <f t="shared" si="267"/>
        <v>3737.13</v>
      </c>
      <c r="CL132" s="32">
        <f t="shared" si="268"/>
        <v>1345.77</v>
      </c>
      <c r="CM132" s="32">
        <f t="shared" si="269"/>
        <v>2099.5700000000002</v>
      </c>
      <c r="CN132" s="32">
        <f t="shared" si="270"/>
        <v>1341.57</v>
      </c>
      <c r="CO132" s="32">
        <f t="shared" si="271"/>
        <v>1388.34</v>
      </c>
      <c r="CP132" s="32">
        <f t="shared" si="272"/>
        <v>746.87</v>
      </c>
      <c r="CQ132" s="32">
        <f t="shared" si="273"/>
        <v>778.71</v>
      </c>
      <c r="CR132" s="32">
        <f t="shared" si="274"/>
        <v>834.79</v>
      </c>
      <c r="CS132" s="32">
        <f t="shared" si="275"/>
        <v>2346.9499999999998</v>
      </c>
      <c r="CT132" s="32">
        <f t="shared" si="276"/>
        <v>1334.5</v>
      </c>
      <c r="CU132" s="32">
        <f t="shared" si="277"/>
        <v>4011.84</v>
      </c>
      <c r="CV132" s="32">
        <f t="shared" si="278"/>
        <v>1598.41</v>
      </c>
      <c r="CW132" s="31">
        <f t="shared" si="291"/>
        <v>-80971.08</v>
      </c>
      <c r="CX132" s="31">
        <f t="shared" si="292"/>
        <v>-29158.280000000002</v>
      </c>
      <c r="CY132" s="31">
        <f t="shared" si="293"/>
        <v>-45490.58</v>
      </c>
      <c r="CZ132" s="31">
        <f t="shared" si="294"/>
        <v>-29011.54</v>
      </c>
      <c r="DA132" s="31">
        <f t="shared" si="295"/>
        <v>-30022.830000000009</v>
      </c>
      <c r="DB132" s="31">
        <f t="shared" si="296"/>
        <v>-16151.100000000002</v>
      </c>
      <c r="DC132" s="31">
        <f t="shared" si="297"/>
        <v>-16969.32</v>
      </c>
      <c r="DD132" s="31">
        <f t="shared" si="298"/>
        <v>-18191.54</v>
      </c>
      <c r="DE132" s="31">
        <f t="shared" si="299"/>
        <v>-51143.86</v>
      </c>
      <c r="DF132" s="31">
        <f t="shared" si="300"/>
        <v>-28413.84</v>
      </c>
      <c r="DG132" s="31">
        <f t="shared" si="301"/>
        <v>-85418.67</v>
      </c>
      <c r="DH132" s="31">
        <f t="shared" si="302"/>
        <v>-34032.82</v>
      </c>
      <c r="DI132" s="32">
        <f t="shared" si="303"/>
        <v>-4048.55</v>
      </c>
      <c r="DJ132" s="32">
        <f t="shared" si="304"/>
        <v>-1457.91</v>
      </c>
      <c r="DK132" s="32">
        <f t="shared" si="305"/>
        <v>-2274.5300000000002</v>
      </c>
      <c r="DL132" s="32">
        <f t="shared" si="306"/>
        <v>-1450.58</v>
      </c>
      <c r="DM132" s="32">
        <f t="shared" si="307"/>
        <v>-1501.14</v>
      </c>
      <c r="DN132" s="32">
        <f t="shared" si="308"/>
        <v>-807.56</v>
      </c>
      <c r="DO132" s="32">
        <f t="shared" si="309"/>
        <v>-848.47</v>
      </c>
      <c r="DP132" s="32">
        <f t="shared" si="310"/>
        <v>-909.58</v>
      </c>
      <c r="DQ132" s="32">
        <f t="shared" si="311"/>
        <v>-2557.19</v>
      </c>
      <c r="DR132" s="32">
        <f t="shared" si="312"/>
        <v>-1420.69</v>
      </c>
      <c r="DS132" s="32">
        <f t="shared" si="313"/>
        <v>-4270.93</v>
      </c>
      <c r="DT132" s="32">
        <f t="shared" si="314"/>
        <v>-1701.64</v>
      </c>
      <c r="DU132" s="31">
        <f t="shared" si="315"/>
        <v>-26086.47</v>
      </c>
      <c r="DV132" s="31">
        <f t="shared" si="316"/>
        <v>-9325.83</v>
      </c>
      <c r="DW132" s="31">
        <f t="shared" si="317"/>
        <v>-14453.49</v>
      </c>
      <c r="DX132" s="31">
        <f t="shared" si="318"/>
        <v>-9162.25</v>
      </c>
      <c r="DY132" s="31">
        <f t="shared" si="319"/>
        <v>-9432.2800000000007</v>
      </c>
      <c r="DZ132" s="31">
        <f t="shared" si="320"/>
        <v>-5046.76</v>
      </c>
      <c r="EA132" s="31">
        <f t="shared" si="321"/>
        <v>-5274.54</v>
      </c>
      <c r="EB132" s="31">
        <f t="shared" si="322"/>
        <v>-5623.53</v>
      </c>
      <c r="EC132" s="31">
        <f t="shared" si="323"/>
        <v>-15723.18</v>
      </c>
      <c r="ED132" s="31">
        <f t="shared" si="324"/>
        <v>-8688.57</v>
      </c>
      <c r="EE132" s="31">
        <f t="shared" si="325"/>
        <v>-25974.79</v>
      </c>
      <c r="EF132" s="31">
        <f t="shared" si="326"/>
        <v>-10293.030000000001</v>
      </c>
      <c r="EG132" s="32">
        <f t="shared" si="327"/>
        <v>-111106.1</v>
      </c>
      <c r="EH132" s="32">
        <f t="shared" si="328"/>
        <v>-39942.020000000004</v>
      </c>
      <c r="EI132" s="32">
        <f t="shared" si="329"/>
        <v>-62218.6</v>
      </c>
      <c r="EJ132" s="32">
        <f t="shared" si="330"/>
        <v>-39624.370000000003</v>
      </c>
      <c r="EK132" s="32">
        <f t="shared" si="331"/>
        <v>-40956.250000000007</v>
      </c>
      <c r="EL132" s="32">
        <f t="shared" si="332"/>
        <v>-22005.420000000006</v>
      </c>
      <c r="EM132" s="32">
        <f t="shared" si="333"/>
        <v>-23092.33</v>
      </c>
      <c r="EN132" s="32">
        <f t="shared" si="334"/>
        <v>-24724.65</v>
      </c>
      <c r="EO132" s="32">
        <f t="shared" si="335"/>
        <v>-69424.23000000001</v>
      </c>
      <c r="EP132" s="32">
        <f t="shared" si="336"/>
        <v>-38523.1</v>
      </c>
      <c r="EQ132" s="32">
        <f t="shared" si="337"/>
        <v>-115664.39000000001</v>
      </c>
      <c r="ER132" s="32">
        <f t="shared" si="338"/>
        <v>-46027.49</v>
      </c>
    </row>
    <row r="133" spans="1:148">
      <c r="A133" t="s">
        <v>509</v>
      </c>
      <c r="B133" s="1" t="s">
        <v>118</v>
      </c>
      <c r="C133" t="s">
        <v>118</v>
      </c>
      <c r="D133" t="s">
        <v>280</v>
      </c>
      <c r="E133" s="51">
        <v>0</v>
      </c>
      <c r="F133" s="51">
        <v>0</v>
      </c>
      <c r="G133" s="51">
        <v>0</v>
      </c>
      <c r="H133" s="51">
        <v>0</v>
      </c>
      <c r="I133" s="51">
        <v>5671.1796999999997</v>
      </c>
      <c r="J133" s="51">
        <v>9599.2880000000005</v>
      </c>
      <c r="K133" s="51">
        <v>9959.2445000000007</v>
      </c>
      <c r="L133" s="51">
        <v>6743.7264999999998</v>
      </c>
      <c r="M133" s="51">
        <v>8112.4522999999999</v>
      </c>
      <c r="N133" s="51">
        <v>2721.7716999999998</v>
      </c>
      <c r="O133" s="51">
        <v>0</v>
      </c>
      <c r="P133" s="51">
        <v>0</v>
      </c>
      <c r="Q133" s="32">
        <v>0</v>
      </c>
      <c r="R133" s="32">
        <v>0</v>
      </c>
      <c r="S133" s="32">
        <v>0</v>
      </c>
      <c r="T133" s="32">
        <v>0</v>
      </c>
      <c r="U133" s="32">
        <v>181790.74</v>
      </c>
      <c r="V133" s="32">
        <v>321285.88</v>
      </c>
      <c r="W133" s="32">
        <v>406527.13</v>
      </c>
      <c r="X133" s="32">
        <v>231248.1</v>
      </c>
      <c r="Y133" s="32">
        <v>587329.06999999995</v>
      </c>
      <c r="Z133" s="32">
        <v>80337.95</v>
      </c>
      <c r="AA133" s="32">
        <v>0</v>
      </c>
      <c r="AB133" s="32">
        <v>0</v>
      </c>
      <c r="AC133" s="2">
        <v>1.68</v>
      </c>
      <c r="AD133" s="2">
        <v>1.68</v>
      </c>
      <c r="AE133" s="2">
        <v>1.68</v>
      </c>
      <c r="AF133" s="2">
        <v>1.68</v>
      </c>
      <c r="AG133" s="2">
        <v>1.68</v>
      </c>
      <c r="AH133" s="2">
        <v>1.68</v>
      </c>
      <c r="AI133" s="2">
        <v>1.68</v>
      </c>
      <c r="AJ133" s="2">
        <v>1.68</v>
      </c>
      <c r="AK133" s="2">
        <v>1.68</v>
      </c>
      <c r="AL133" s="2">
        <v>1.68</v>
      </c>
      <c r="AM133" s="2">
        <v>1.68</v>
      </c>
      <c r="AN133" s="2">
        <v>1.68</v>
      </c>
      <c r="AO133" s="33">
        <v>0</v>
      </c>
      <c r="AP133" s="33">
        <v>0</v>
      </c>
      <c r="AQ133" s="33">
        <v>0</v>
      </c>
      <c r="AR133" s="33">
        <v>0</v>
      </c>
      <c r="AS133" s="33">
        <v>3054.08</v>
      </c>
      <c r="AT133" s="33">
        <v>5397.6</v>
      </c>
      <c r="AU133" s="33">
        <v>6829.66</v>
      </c>
      <c r="AV133" s="33">
        <v>3884.97</v>
      </c>
      <c r="AW133" s="33">
        <v>9867.1299999999992</v>
      </c>
      <c r="AX133" s="33">
        <v>1349.68</v>
      </c>
      <c r="AY133" s="33">
        <v>0</v>
      </c>
      <c r="AZ133" s="33">
        <v>0</v>
      </c>
      <c r="BA133" s="31">
        <f t="shared" si="279"/>
        <v>0</v>
      </c>
      <c r="BB133" s="31">
        <f t="shared" si="280"/>
        <v>0</v>
      </c>
      <c r="BC133" s="31">
        <f t="shared" si="281"/>
        <v>0</v>
      </c>
      <c r="BD133" s="31">
        <f t="shared" si="282"/>
        <v>0</v>
      </c>
      <c r="BE133" s="31">
        <f t="shared" si="283"/>
        <v>-72.72</v>
      </c>
      <c r="BF133" s="31">
        <f t="shared" si="284"/>
        <v>-128.51</v>
      </c>
      <c r="BG133" s="31">
        <f t="shared" si="285"/>
        <v>0</v>
      </c>
      <c r="BH133" s="31">
        <f t="shared" si="286"/>
        <v>0</v>
      </c>
      <c r="BI133" s="31">
        <f t="shared" si="287"/>
        <v>0</v>
      </c>
      <c r="BJ133" s="31">
        <f t="shared" si="288"/>
        <v>-96.41</v>
      </c>
      <c r="BK133" s="31">
        <f t="shared" si="289"/>
        <v>0</v>
      </c>
      <c r="BL133" s="31">
        <f t="shared" si="290"/>
        <v>0</v>
      </c>
      <c r="BM133" s="6">
        <v>-2.1999999999999999E-2</v>
      </c>
      <c r="BN133" s="6">
        <v>-2.1999999999999999E-2</v>
      </c>
      <c r="BO133" s="6">
        <v>-2.1999999999999999E-2</v>
      </c>
      <c r="BP133" s="6">
        <v>-2.1999999999999999E-2</v>
      </c>
      <c r="BQ133" s="6">
        <v>-2.1999999999999999E-2</v>
      </c>
      <c r="BR133" s="6">
        <v>-2.1999999999999999E-2</v>
      </c>
      <c r="BS133" s="6">
        <v>-2.1999999999999999E-2</v>
      </c>
      <c r="BT133" s="6">
        <v>-2.1999999999999999E-2</v>
      </c>
      <c r="BU133" s="6">
        <v>-2.1999999999999999E-2</v>
      </c>
      <c r="BV133" s="6">
        <v>-2.1999999999999999E-2</v>
      </c>
      <c r="BW133" s="6">
        <v>-2.1999999999999999E-2</v>
      </c>
      <c r="BX133" s="6">
        <v>-2.1999999999999999E-2</v>
      </c>
      <c r="BY133" s="31">
        <v>0</v>
      </c>
      <c r="BZ133" s="31">
        <v>0</v>
      </c>
      <c r="CA133" s="31">
        <v>0</v>
      </c>
      <c r="CB133" s="31">
        <v>0</v>
      </c>
      <c r="CC133" s="31">
        <v>-3999.4</v>
      </c>
      <c r="CD133" s="31">
        <v>-7068.29</v>
      </c>
      <c r="CE133" s="31">
        <v>-8943.6</v>
      </c>
      <c r="CF133" s="31">
        <v>-5087.46</v>
      </c>
      <c r="CG133" s="31">
        <v>-12921.24</v>
      </c>
      <c r="CH133" s="31">
        <v>-1767.43</v>
      </c>
      <c r="CI133" s="31">
        <v>0</v>
      </c>
      <c r="CJ133" s="31">
        <v>0</v>
      </c>
      <c r="CK133" s="32">
        <f t="shared" si="267"/>
        <v>0</v>
      </c>
      <c r="CL133" s="32">
        <f t="shared" si="268"/>
        <v>0</v>
      </c>
      <c r="CM133" s="32">
        <f t="shared" si="269"/>
        <v>0</v>
      </c>
      <c r="CN133" s="32">
        <f t="shared" si="270"/>
        <v>0</v>
      </c>
      <c r="CO133" s="32">
        <f t="shared" si="271"/>
        <v>436.3</v>
      </c>
      <c r="CP133" s="32">
        <f t="shared" si="272"/>
        <v>771.09</v>
      </c>
      <c r="CQ133" s="32">
        <f t="shared" si="273"/>
        <v>975.67</v>
      </c>
      <c r="CR133" s="32">
        <f t="shared" si="274"/>
        <v>555</v>
      </c>
      <c r="CS133" s="32">
        <f t="shared" si="275"/>
        <v>1409.59</v>
      </c>
      <c r="CT133" s="32">
        <f t="shared" si="276"/>
        <v>192.81</v>
      </c>
      <c r="CU133" s="32">
        <f t="shared" si="277"/>
        <v>0</v>
      </c>
      <c r="CV133" s="32">
        <f t="shared" si="278"/>
        <v>0</v>
      </c>
      <c r="CW133" s="31">
        <f t="shared" si="291"/>
        <v>0</v>
      </c>
      <c r="CX133" s="31">
        <f t="shared" si="292"/>
        <v>0</v>
      </c>
      <c r="CY133" s="31">
        <f t="shared" si="293"/>
        <v>0</v>
      </c>
      <c r="CZ133" s="31">
        <f t="shared" si="294"/>
        <v>0</v>
      </c>
      <c r="DA133" s="31">
        <f t="shared" si="295"/>
        <v>-6544.46</v>
      </c>
      <c r="DB133" s="31">
        <f t="shared" si="296"/>
        <v>-11566.289999999999</v>
      </c>
      <c r="DC133" s="31">
        <f t="shared" si="297"/>
        <v>-14797.59</v>
      </c>
      <c r="DD133" s="31">
        <f t="shared" si="298"/>
        <v>-8417.43</v>
      </c>
      <c r="DE133" s="31">
        <f t="shared" si="299"/>
        <v>-21378.78</v>
      </c>
      <c r="DF133" s="31">
        <f t="shared" si="300"/>
        <v>-2827.8900000000003</v>
      </c>
      <c r="DG133" s="31">
        <f t="shared" si="301"/>
        <v>0</v>
      </c>
      <c r="DH133" s="31">
        <f t="shared" si="302"/>
        <v>0</v>
      </c>
      <c r="DI133" s="32">
        <f t="shared" si="303"/>
        <v>0</v>
      </c>
      <c r="DJ133" s="32">
        <f t="shared" si="304"/>
        <v>0</v>
      </c>
      <c r="DK133" s="32">
        <f t="shared" si="305"/>
        <v>0</v>
      </c>
      <c r="DL133" s="32">
        <f t="shared" si="306"/>
        <v>0</v>
      </c>
      <c r="DM133" s="32">
        <f t="shared" si="307"/>
        <v>-327.22000000000003</v>
      </c>
      <c r="DN133" s="32">
        <f t="shared" si="308"/>
        <v>-578.30999999999995</v>
      </c>
      <c r="DO133" s="32">
        <f t="shared" si="309"/>
        <v>-739.88</v>
      </c>
      <c r="DP133" s="32">
        <f t="shared" si="310"/>
        <v>-420.87</v>
      </c>
      <c r="DQ133" s="32">
        <f t="shared" si="311"/>
        <v>-1068.94</v>
      </c>
      <c r="DR133" s="32">
        <f t="shared" si="312"/>
        <v>-141.38999999999999</v>
      </c>
      <c r="DS133" s="32">
        <f t="shared" si="313"/>
        <v>0</v>
      </c>
      <c r="DT133" s="32">
        <f t="shared" si="314"/>
        <v>0</v>
      </c>
      <c r="DU133" s="31">
        <f t="shared" si="315"/>
        <v>0</v>
      </c>
      <c r="DV133" s="31">
        <f t="shared" si="316"/>
        <v>0</v>
      </c>
      <c r="DW133" s="31">
        <f t="shared" si="317"/>
        <v>0</v>
      </c>
      <c r="DX133" s="31">
        <f t="shared" si="318"/>
        <v>0</v>
      </c>
      <c r="DY133" s="31">
        <f t="shared" si="319"/>
        <v>-2056.0700000000002</v>
      </c>
      <c r="DZ133" s="31">
        <f t="shared" si="320"/>
        <v>-3614.14</v>
      </c>
      <c r="EA133" s="31">
        <f t="shared" si="321"/>
        <v>-4599.5</v>
      </c>
      <c r="EB133" s="31">
        <f t="shared" si="322"/>
        <v>-2602.0700000000002</v>
      </c>
      <c r="EC133" s="31">
        <f t="shared" si="323"/>
        <v>-6572.49</v>
      </c>
      <c r="ED133" s="31">
        <f t="shared" si="324"/>
        <v>-864.73</v>
      </c>
      <c r="EE133" s="31">
        <f t="shared" si="325"/>
        <v>0</v>
      </c>
      <c r="EF133" s="31">
        <f t="shared" si="326"/>
        <v>0</v>
      </c>
      <c r="EG133" s="32">
        <f t="shared" si="327"/>
        <v>0</v>
      </c>
      <c r="EH133" s="32">
        <f t="shared" si="328"/>
        <v>0</v>
      </c>
      <c r="EI133" s="32">
        <f t="shared" si="329"/>
        <v>0</v>
      </c>
      <c r="EJ133" s="32">
        <f t="shared" si="330"/>
        <v>0</v>
      </c>
      <c r="EK133" s="32">
        <f t="shared" si="331"/>
        <v>-8927.75</v>
      </c>
      <c r="EL133" s="32">
        <f t="shared" si="332"/>
        <v>-15758.739999999998</v>
      </c>
      <c r="EM133" s="32">
        <f t="shared" si="333"/>
        <v>-20136.97</v>
      </c>
      <c r="EN133" s="32">
        <f t="shared" si="334"/>
        <v>-11440.37</v>
      </c>
      <c r="EO133" s="32">
        <f t="shared" si="335"/>
        <v>-29020.21</v>
      </c>
      <c r="EP133" s="32">
        <f t="shared" si="336"/>
        <v>-3834.01</v>
      </c>
      <c r="EQ133" s="32">
        <f t="shared" si="337"/>
        <v>0</v>
      </c>
      <c r="ER133" s="32">
        <f t="shared" si="338"/>
        <v>0</v>
      </c>
    </row>
    <row r="134" spans="1:148">
      <c r="A134" t="s">
        <v>509</v>
      </c>
      <c r="B134" s="1" t="s">
        <v>299</v>
      </c>
      <c r="C134" t="s">
        <v>299</v>
      </c>
      <c r="D134" t="s">
        <v>535</v>
      </c>
      <c r="E134" s="51">
        <v>956.08550000000002</v>
      </c>
      <c r="F134" s="51">
        <v>386.267</v>
      </c>
      <c r="G134" s="51">
        <v>650.28989999999999</v>
      </c>
      <c r="H134" s="51">
        <v>490.83949999999999</v>
      </c>
      <c r="I134" s="51">
        <v>526.28399999999999</v>
      </c>
      <c r="J134" s="51">
        <v>299.18349999999998</v>
      </c>
      <c r="K134" s="51">
        <v>141.7388</v>
      </c>
      <c r="L134" s="51">
        <v>211.905</v>
      </c>
      <c r="M134" s="51">
        <v>466.79360000000003</v>
      </c>
      <c r="N134" s="51">
        <v>440.05669999999998</v>
      </c>
      <c r="O134" s="51">
        <v>923.8356</v>
      </c>
      <c r="P134" s="51">
        <v>485.40390000000002</v>
      </c>
      <c r="Q134" s="32">
        <v>46642.85</v>
      </c>
      <c r="R134" s="32">
        <v>16801.2</v>
      </c>
      <c r="S134" s="32">
        <v>22407.54</v>
      </c>
      <c r="T134" s="32">
        <v>13014.52</v>
      </c>
      <c r="U134" s="32">
        <v>18116.669999999998</v>
      </c>
      <c r="V134" s="32">
        <v>8444.19</v>
      </c>
      <c r="W134" s="32">
        <v>5294.29</v>
      </c>
      <c r="X134" s="32">
        <v>6946.18</v>
      </c>
      <c r="Y134" s="32">
        <v>30707.4</v>
      </c>
      <c r="Z134" s="32">
        <v>12871.56</v>
      </c>
      <c r="AA134" s="32">
        <v>47230.400000000001</v>
      </c>
      <c r="AB134" s="32">
        <v>18868.52</v>
      </c>
      <c r="AC134" s="2">
        <v>1.68</v>
      </c>
      <c r="AD134" s="2">
        <v>1.68</v>
      </c>
      <c r="AE134" s="2">
        <v>1.68</v>
      </c>
      <c r="AF134" s="2">
        <v>1.68</v>
      </c>
      <c r="AG134" s="2">
        <v>1.68</v>
      </c>
      <c r="AH134" s="2">
        <v>1.68</v>
      </c>
      <c r="AI134" s="2">
        <v>1.68</v>
      </c>
      <c r="AJ134" s="2">
        <v>1.68</v>
      </c>
      <c r="AK134" s="2">
        <v>1.68</v>
      </c>
      <c r="AL134" s="2">
        <v>1.68</v>
      </c>
      <c r="AM134" s="2">
        <v>1.68</v>
      </c>
      <c r="AN134" s="2">
        <v>1.68</v>
      </c>
      <c r="AO134" s="33">
        <v>783.6</v>
      </c>
      <c r="AP134" s="33">
        <v>282.26</v>
      </c>
      <c r="AQ134" s="33">
        <v>376.45</v>
      </c>
      <c r="AR134" s="33">
        <v>218.64</v>
      </c>
      <c r="AS134" s="33">
        <v>304.36</v>
      </c>
      <c r="AT134" s="33">
        <v>141.86000000000001</v>
      </c>
      <c r="AU134" s="33">
        <v>88.94</v>
      </c>
      <c r="AV134" s="33">
        <v>116.7</v>
      </c>
      <c r="AW134" s="33">
        <v>515.88</v>
      </c>
      <c r="AX134" s="33">
        <v>216.24</v>
      </c>
      <c r="AY134" s="33">
        <v>793.47</v>
      </c>
      <c r="AZ134" s="33">
        <v>316.99</v>
      </c>
      <c r="BA134" s="31">
        <f t="shared" si="279"/>
        <v>-13.99</v>
      </c>
      <c r="BB134" s="31">
        <f t="shared" si="280"/>
        <v>-5.04</v>
      </c>
      <c r="BC134" s="31">
        <f t="shared" si="281"/>
        <v>-6.72</v>
      </c>
      <c r="BD134" s="31">
        <f t="shared" si="282"/>
        <v>-5.21</v>
      </c>
      <c r="BE134" s="31">
        <f t="shared" si="283"/>
        <v>-7.25</v>
      </c>
      <c r="BF134" s="31">
        <f t="shared" si="284"/>
        <v>-3.38</v>
      </c>
      <c r="BG134" s="31">
        <f t="shared" si="285"/>
        <v>0</v>
      </c>
      <c r="BH134" s="31">
        <f t="shared" si="286"/>
        <v>0</v>
      </c>
      <c r="BI134" s="31">
        <f t="shared" si="287"/>
        <v>0</v>
      </c>
      <c r="BJ134" s="31">
        <f t="shared" si="288"/>
        <v>-15.45</v>
      </c>
      <c r="BK134" s="31">
        <f t="shared" si="289"/>
        <v>-56.68</v>
      </c>
      <c r="BL134" s="31">
        <f t="shared" si="290"/>
        <v>-22.64</v>
      </c>
      <c r="BM134" s="6">
        <v>1.2999999999999999E-2</v>
      </c>
      <c r="BN134" s="6">
        <v>1.2999999999999999E-2</v>
      </c>
      <c r="BO134" s="6">
        <v>1.2999999999999999E-2</v>
      </c>
      <c r="BP134" s="6">
        <v>1.2999999999999999E-2</v>
      </c>
      <c r="BQ134" s="6">
        <v>1.2999999999999999E-2</v>
      </c>
      <c r="BR134" s="6">
        <v>1.2999999999999999E-2</v>
      </c>
      <c r="BS134" s="6">
        <v>1.2999999999999999E-2</v>
      </c>
      <c r="BT134" s="6">
        <v>1.2999999999999999E-2</v>
      </c>
      <c r="BU134" s="6">
        <v>1.2999999999999999E-2</v>
      </c>
      <c r="BV134" s="6">
        <v>1.2999999999999999E-2</v>
      </c>
      <c r="BW134" s="6">
        <v>1.2999999999999999E-2</v>
      </c>
      <c r="BX134" s="6">
        <v>1.2999999999999999E-2</v>
      </c>
      <c r="BY134" s="31">
        <v>606.36</v>
      </c>
      <c r="BZ134" s="31">
        <v>218.42</v>
      </c>
      <c r="CA134" s="31">
        <v>291.3</v>
      </c>
      <c r="CB134" s="31">
        <v>169.19</v>
      </c>
      <c r="CC134" s="31">
        <v>235.52</v>
      </c>
      <c r="CD134" s="31">
        <v>109.77</v>
      </c>
      <c r="CE134" s="31">
        <v>68.83</v>
      </c>
      <c r="CF134" s="31">
        <v>90.3</v>
      </c>
      <c r="CG134" s="31">
        <v>399.2</v>
      </c>
      <c r="CH134" s="31">
        <v>167.33</v>
      </c>
      <c r="CI134" s="31">
        <v>614</v>
      </c>
      <c r="CJ134" s="31">
        <v>245.29</v>
      </c>
      <c r="CK134" s="32">
        <f t="shared" si="267"/>
        <v>111.94</v>
      </c>
      <c r="CL134" s="32">
        <f t="shared" si="268"/>
        <v>40.32</v>
      </c>
      <c r="CM134" s="32">
        <f t="shared" si="269"/>
        <v>53.78</v>
      </c>
      <c r="CN134" s="32">
        <f t="shared" si="270"/>
        <v>31.23</v>
      </c>
      <c r="CO134" s="32">
        <f t="shared" si="271"/>
        <v>43.48</v>
      </c>
      <c r="CP134" s="32">
        <f t="shared" si="272"/>
        <v>20.27</v>
      </c>
      <c r="CQ134" s="32">
        <f t="shared" si="273"/>
        <v>12.71</v>
      </c>
      <c r="CR134" s="32">
        <f t="shared" si="274"/>
        <v>16.670000000000002</v>
      </c>
      <c r="CS134" s="32">
        <f t="shared" si="275"/>
        <v>73.7</v>
      </c>
      <c r="CT134" s="32">
        <f t="shared" si="276"/>
        <v>30.89</v>
      </c>
      <c r="CU134" s="32">
        <f t="shared" si="277"/>
        <v>113.35</v>
      </c>
      <c r="CV134" s="32">
        <f t="shared" si="278"/>
        <v>45.28</v>
      </c>
      <c r="CW134" s="31">
        <f t="shared" si="291"/>
        <v>-51.310000000000066</v>
      </c>
      <c r="CX134" s="31">
        <f t="shared" si="292"/>
        <v>-18.479999999999983</v>
      </c>
      <c r="CY134" s="31">
        <f t="shared" si="293"/>
        <v>-24.649999999999949</v>
      </c>
      <c r="CZ134" s="31">
        <f t="shared" si="294"/>
        <v>-13.009999999999998</v>
      </c>
      <c r="DA134" s="31">
        <f t="shared" si="295"/>
        <v>-18.110000000000014</v>
      </c>
      <c r="DB134" s="31">
        <f t="shared" si="296"/>
        <v>-8.4400000000000226</v>
      </c>
      <c r="DC134" s="31">
        <f t="shared" si="297"/>
        <v>-7.4000000000000057</v>
      </c>
      <c r="DD134" s="31">
        <f t="shared" si="298"/>
        <v>-9.730000000000004</v>
      </c>
      <c r="DE134" s="31">
        <f t="shared" si="299"/>
        <v>-42.980000000000018</v>
      </c>
      <c r="DF134" s="31">
        <f t="shared" si="300"/>
        <v>-2.5699999999999825</v>
      </c>
      <c r="DG134" s="31">
        <f t="shared" si="301"/>
        <v>-9.4400000000000048</v>
      </c>
      <c r="DH134" s="31">
        <f t="shared" si="302"/>
        <v>-3.7800000000000153</v>
      </c>
      <c r="DI134" s="32">
        <f t="shared" si="303"/>
        <v>-2.57</v>
      </c>
      <c r="DJ134" s="32">
        <f t="shared" si="304"/>
        <v>-0.92</v>
      </c>
      <c r="DK134" s="32">
        <f t="shared" si="305"/>
        <v>-1.23</v>
      </c>
      <c r="DL134" s="32">
        <f t="shared" si="306"/>
        <v>-0.65</v>
      </c>
      <c r="DM134" s="32">
        <f t="shared" si="307"/>
        <v>-0.91</v>
      </c>
      <c r="DN134" s="32">
        <f t="shared" si="308"/>
        <v>-0.42</v>
      </c>
      <c r="DO134" s="32">
        <f t="shared" si="309"/>
        <v>-0.37</v>
      </c>
      <c r="DP134" s="32">
        <f t="shared" si="310"/>
        <v>-0.49</v>
      </c>
      <c r="DQ134" s="32">
        <f t="shared" si="311"/>
        <v>-2.15</v>
      </c>
      <c r="DR134" s="32">
        <f t="shared" si="312"/>
        <v>-0.13</v>
      </c>
      <c r="DS134" s="32">
        <f t="shared" si="313"/>
        <v>-0.47</v>
      </c>
      <c r="DT134" s="32">
        <f t="shared" si="314"/>
        <v>-0.19</v>
      </c>
      <c r="DU134" s="31">
        <f t="shared" si="315"/>
        <v>-16.53</v>
      </c>
      <c r="DV134" s="31">
        <f t="shared" si="316"/>
        <v>-5.91</v>
      </c>
      <c r="DW134" s="31">
        <f t="shared" si="317"/>
        <v>-7.83</v>
      </c>
      <c r="DX134" s="31">
        <f t="shared" si="318"/>
        <v>-4.1100000000000003</v>
      </c>
      <c r="DY134" s="31">
        <f t="shared" si="319"/>
        <v>-5.69</v>
      </c>
      <c r="DZ134" s="31">
        <f t="shared" si="320"/>
        <v>-2.64</v>
      </c>
      <c r="EA134" s="31">
        <f t="shared" si="321"/>
        <v>-2.2999999999999998</v>
      </c>
      <c r="EB134" s="31">
        <f t="shared" si="322"/>
        <v>-3.01</v>
      </c>
      <c r="EC134" s="31">
        <f t="shared" si="323"/>
        <v>-13.21</v>
      </c>
      <c r="ED134" s="31">
        <f t="shared" si="324"/>
        <v>-0.79</v>
      </c>
      <c r="EE134" s="31">
        <f t="shared" si="325"/>
        <v>-2.87</v>
      </c>
      <c r="EF134" s="31">
        <f t="shared" si="326"/>
        <v>-1.1399999999999999</v>
      </c>
      <c r="EG134" s="32">
        <f t="shared" si="327"/>
        <v>-70.410000000000068</v>
      </c>
      <c r="EH134" s="32">
        <f t="shared" si="328"/>
        <v>-25.309999999999985</v>
      </c>
      <c r="EI134" s="32">
        <f t="shared" si="329"/>
        <v>-33.709999999999951</v>
      </c>
      <c r="EJ134" s="32">
        <f t="shared" si="330"/>
        <v>-17.77</v>
      </c>
      <c r="EK134" s="32">
        <f t="shared" si="331"/>
        <v>-24.710000000000015</v>
      </c>
      <c r="EL134" s="32">
        <f t="shared" si="332"/>
        <v>-11.500000000000023</v>
      </c>
      <c r="EM134" s="32">
        <f t="shared" si="333"/>
        <v>-10.070000000000006</v>
      </c>
      <c r="EN134" s="32">
        <f t="shared" si="334"/>
        <v>-13.230000000000004</v>
      </c>
      <c r="EO134" s="32">
        <f t="shared" si="335"/>
        <v>-58.340000000000018</v>
      </c>
      <c r="EP134" s="32">
        <f t="shared" si="336"/>
        <v>-3.4899999999999824</v>
      </c>
      <c r="EQ134" s="32">
        <f t="shared" si="337"/>
        <v>-12.780000000000005</v>
      </c>
      <c r="ER134" s="32">
        <f t="shared" si="338"/>
        <v>-5.1100000000000154</v>
      </c>
    </row>
    <row r="135" spans="1:148">
      <c r="A135" t="s">
        <v>437</v>
      </c>
      <c r="B135" s="1" t="s">
        <v>141</v>
      </c>
      <c r="C135" t="s">
        <v>141</v>
      </c>
      <c r="D135" t="s">
        <v>281</v>
      </c>
      <c r="E135" s="51">
        <v>46031.123699999996</v>
      </c>
      <c r="F135" s="51">
        <v>40881.559099999999</v>
      </c>
      <c r="G135" s="51">
        <v>43363.352500000001</v>
      </c>
      <c r="H135" s="51">
        <v>44121.997199999998</v>
      </c>
      <c r="I135" s="51">
        <v>45593.22</v>
      </c>
      <c r="J135" s="51">
        <v>43707.8626</v>
      </c>
      <c r="K135" s="51">
        <v>47081.081100000003</v>
      </c>
      <c r="L135" s="51">
        <v>46761.196499999998</v>
      </c>
      <c r="M135" s="51">
        <v>42184.726999999999</v>
      </c>
      <c r="N135" s="51">
        <v>47368.159500000002</v>
      </c>
      <c r="O135" s="51">
        <v>40612.0844</v>
      </c>
      <c r="P135" s="51">
        <v>46878.0236</v>
      </c>
      <c r="Q135" s="32">
        <v>4780912.2300000004</v>
      </c>
      <c r="R135" s="32">
        <v>2182777.7400000002</v>
      </c>
      <c r="S135" s="32">
        <v>1894422.15</v>
      </c>
      <c r="T135" s="32">
        <v>1405359.51</v>
      </c>
      <c r="U135" s="32">
        <v>1459531.98</v>
      </c>
      <c r="V135" s="32">
        <v>1405064.47</v>
      </c>
      <c r="W135" s="32">
        <v>1961277.17</v>
      </c>
      <c r="X135" s="32">
        <v>1632598.97</v>
      </c>
      <c r="Y135" s="32">
        <v>3312515.59</v>
      </c>
      <c r="Z135" s="32">
        <v>1657566.2</v>
      </c>
      <c r="AA135" s="32">
        <v>2124532.19</v>
      </c>
      <c r="AB135" s="32">
        <v>2625774.02</v>
      </c>
      <c r="AC135" s="2">
        <v>-0.54</v>
      </c>
      <c r="AD135" s="2">
        <v>-0.54</v>
      </c>
      <c r="AE135" s="2">
        <v>-0.54</v>
      </c>
      <c r="AF135" s="2">
        <v>-0.54</v>
      </c>
      <c r="AG135" s="2">
        <v>-0.54</v>
      </c>
      <c r="AH135" s="2">
        <v>-0.54</v>
      </c>
      <c r="AI135" s="2">
        <v>-0.54</v>
      </c>
      <c r="AJ135" s="2">
        <v>-0.54</v>
      </c>
      <c r="AK135" s="2">
        <v>-0.54</v>
      </c>
      <c r="AL135" s="2">
        <v>-0.54</v>
      </c>
      <c r="AM135" s="2">
        <v>-0.54</v>
      </c>
      <c r="AN135" s="2">
        <v>-0.54</v>
      </c>
      <c r="AO135" s="33">
        <v>-25816.93</v>
      </c>
      <c r="AP135" s="33">
        <v>-11787</v>
      </c>
      <c r="AQ135" s="33">
        <v>-10229.879999999999</v>
      </c>
      <c r="AR135" s="33">
        <v>-7588.94</v>
      </c>
      <c r="AS135" s="33">
        <v>-7881.47</v>
      </c>
      <c r="AT135" s="33">
        <v>-7587.35</v>
      </c>
      <c r="AU135" s="33">
        <v>-10590.9</v>
      </c>
      <c r="AV135" s="33">
        <v>-8816.0300000000007</v>
      </c>
      <c r="AW135" s="33">
        <v>-17887.580000000002</v>
      </c>
      <c r="AX135" s="33">
        <v>-8950.86</v>
      </c>
      <c r="AY135" s="33">
        <v>-11472.47</v>
      </c>
      <c r="AZ135" s="33">
        <v>-14179.18</v>
      </c>
      <c r="BA135" s="31">
        <f t="shared" si="279"/>
        <v>-1434.27</v>
      </c>
      <c r="BB135" s="31">
        <f t="shared" si="280"/>
        <v>-654.83000000000004</v>
      </c>
      <c r="BC135" s="31">
        <f t="shared" si="281"/>
        <v>-568.33000000000004</v>
      </c>
      <c r="BD135" s="31">
        <f t="shared" si="282"/>
        <v>-562.14</v>
      </c>
      <c r="BE135" s="31">
        <f t="shared" si="283"/>
        <v>-583.80999999999995</v>
      </c>
      <c r="BF135" s="31">
        <f t="shared" si="284"/>
        <v>-562.03</v>
      </c>
      <c r="BG135" s="31">
        <f t="shared" si="285"/>
        <v>0</v>
      </c>
      <c r="BH135" s="31">
        <f t="shared" si="286"/>
        <v>0</v>
      </c>
      <c r="BI135" s="31">
        <f t="shared" si="287"/>
        <v>0</v>
      </c>
      <c r="BJ135" s="31">
        <f t="shared" si="288"/>
        <v>-1989.08</v>
      </c>
      <c r="BK135" s="31">
        <f t="shared" si="289"/>
        <v>-2549.44</v>
      </c>
      <c r="BL135" s="31">
        <f t="shared" si="290"/>
        <v>-3150.93</v>
      </c>
      <c r="BM135" s="6">
        <v>-5.2299999999999999E-2</v>
      </c>
      <c r="BN135" s="6">
        <v>-5.2299999999999999E-2</v>
      </c>
      <c r="BO135" s="6">
        <v>-5.2299999999999999E-2</v>
      </c>
      <c r="BP135" s="6">
        <v>-5.2299999999999999E-2</v>
      </c>
      <c r="BQ135" s="6">
        <v>-5.2299999999999999E-2</v>
      </c>
      <c r="BR135" s="6">
        <v>-5.2299999999999999E-2</v>
      </c>
      <c r="BS135" s="6">
        <v>-5.2299999999999999E-2</v>
      </c>
      <c r="BT135" s="6">
        <v>-5.2299999999999999E-2</v>
      </c>
      <c r="BU135" s="6">
        <v>-5.2299999999999999E-2</v>
      </c>
      <c r="BV135" s="6">
        <v>-5.2299999999999999E-2</v>
      </c>
      <c r="BW135" s="6">
        <v>-5.2299999999999999E-2</v>
      </c>
      <c r="BX135" s="6">
        <v>-5.2299999999999999E-2</v>
      </c>
      <c r="BY135" s="31">
        <v>-250041.71</v>
      </c>
      <c r="BZ135" s="31">
        <v>-114159.28</v>
      </c>
      <c r="CA135" s="31">
        <v>-99078.28</v>
      </c>
      <c r="CB135" s="31">
        <v>-73500.3</v>
      </c>
      <c r="CC135" s="31">
        <v>-76333.52</v>
      </c>
      <c r="CD135" s="31">
        <v>-73484.87</v>
      </c>
      <c r="CE135" s="31">
        <v>-102574.8</v>
      </c>
      <c r="CF135" s="31">
        <v>-85384.93</v>
      </c>
      <c r="CG135" s="31">
        <v>-173244.57</v>
      </c>
      <c r="CH135" s="31">
        <v>-86690.71</v>
      </c>
      <c r="CI135" s="31">
        <v>-111113.03</v>
      </c>
      <c r="CJ135" s="31">
        <v>-137327.98000000001</v>
      </c>
      <c r="CK135" s="32">
        <f t="shared" si="267"/>
        <v>11474.19</v>
      </c>
      <c r="CL135" s="32">
        <f t="shared" si="268"/>
        <v>5238.67</v>
      </c>
      <c r="CM135" s="32">
        <f t="shared" si="269"/>
        <v>4546.6099999999997</v>
      </c>
      <c r="CN135" s="32">
        <f t="shared" si="270"/>
        <v>3372.86</v>
      </c>
      <c r="CO135" s="32">
        <f t="shared" si="271"/>
        <v>3502.88</v>
      </c>
      <c r="CP135" s="32">
        <f t="shared" si="272"/>
        <v>3372.15</v>
      </c>
      <c r="CQ135" s="32">
        <f t="shared" si="273"/>
        <v>4707.07</v>
      </c>
      <c r="CR135" s="32">
        <f t="shared" si="274"/>
        <v>3918.24</v>
      </c>
      <c r="CS135" s="32">
        <f t="shared" si="275"/>
        <v>7950.04</v>
      </c>
      <c r="CT135" s="32">
        <f t="shared" si="276"/>
        <v>3978.16</v>
      </c>
      <c r="CU135" s="32">
        <f t="shared" si="277"/>
        <v>5098.88</v>
      </c>
      <c r="CV135" s="32">
        <f t="shared" si="278"/>
        <v>6301.86</v>
      </c>
      <c r="CW135" s="31">
        <f t="shared" si="291"/>
        <v>-211316.32</v>
      </c>
      <c r="CX135" s="31">
        <f t="shared" si="292"/>
        <v>-96478.78</v>
      </c>
      <c r="CY135" s="31">
        <f t="shared" si="293"/>
        <v>-83733.459999999992</v>
      </c>
      <c r="CZ135" s="31">
        <f t="shared" si="294"/>
        <v>-61976.36</v>
      </c>
      <c r="DA135" s="31">
        <f t="shared" si="295"/>
        <v>-64365.36</v>
      </c>
      <c r="DB135" s="31">
        <f t="shared" si="296"/>
        <v>-61963.340000000004</v>
      </c>
      <c r="DC135" s="31">
        <f t="shared" si="297"/>
        <v>-87276.830000000016</v>
      </c>
      <c r="DD135" s="31">
        <f t="shared" si="298"/>
        <v>-72650.659999999989</v>
      </c>
      <c r="DE135" s="31">
        <f t="shared" si="299"/>
        <v>-147406.95000000001</v>
      </c>
      <c r="DF135" s="31">
        <f t="shared" si="300"/>
        <v>-71772.61</v>
      </c>
      <c r="DG135" s="31">
        <f t="shared" si="301"/>
        <v>-91992.239999999991</v>
      </c>
      <c r="DH135" s="31">
        <f t="shared" si="302"/>
        <v>-113696.01000000001</v>
      </c>
      <c r="DI135" s="32">
        <f t="shared" si="303"/>
        <v>-10565.82</v>
      </c>
      <c r="DJ135" s="32">
        <f t="shared" si="304"/>
        <v>-4823.9399999999996</v>
      </c>
      <c r="DK135" s="32">
        <f t="shared" si="305"/>
        <v>-4186.67</v>
      </c>
      <c r="DL135" s="32">
        <f t="shared" si="306"/>
        <v>-3098.82</v>
      </c>
      <c r="DM135" s="32">
        <f t="shared" si="307"/>
        <v>-3218.27</v>
      </c>
      <c r="DN135" s="32">
        <f t="shared" si="308"/>
        <v>-3098.17</v>
      </c>
      <c r="DO135" s="32">
        <f t="shared" si="309"/>
        <v>-4363.84</v>
      </c>
      <c r="DP135" s="32">
        <f t="shared" si="310"/>
        <v>-3632.53</v>
      </c>
      <c r="DQ135" s="32">
        <f t="shared" si="311"/>
        <v>-7370.35</v>
      </c>
      <c r="DR135" s="32">
        <f t="shared" si="312"/>
        <v>-3588.63</v>
      </c>
      <c r="DS135" s="32">
        <f t="shared" si="313"/>
        <v>-4599.6099999999997</v>
      </c>
      <c r="DT135" s="32">
        <f t="shared" si="314"/>
        <v>-5684.8</v>
      </c>
      <c r="DU135" s="31">
        <f t="shared" si="315"/>
        <v>-68079.820000000007</v>
      </c>
      <c r="DV135" s="31">
        <f t="shared" si="316"/>
        <v>-30857.25</v>
      </c>
      <c r="DW135" s="31">
        <f t="shared" si="317"/>
        <v>-26604.21</v>
      </c>
      <c r="DX135" s="31">
        <f t="shared" si="318"/>
        <v>-19573</v>
      </c>
      <c r="DY135" s="31">
        <f t="shared" si="319"/>
        <v>-20221.68</v>
      </c>
      <c r="DZ135" s="31">
        <f t="shared" si="320"/>
        <v>-19361.78</v>
      </c>
      <c r="EA135" s="31">
        <f t="shared" si="321"/>
        <v>-27128.06</v>
      </c>
      <c r="EB135" s="31">
        <f t="shared" si="322"/>
        <v>-22458.43</v>
      </c>
      <c r="EC135" s="31">
        <f t="shared" si="323"/>
        <v>-45317.39</v>
      </c>
      <c r="ED135" s="31">
        <f t="shared" si="324"/>
        <v>-21947.1</v>
      </c>
      <c r="EE135" s="31">
        <f t="shared" si="325"/>
        <v>-27973.74</v>
      </c>
      <c r="EF135" s="31">
        <f t="shared" si="326"/>
        <v>-34386.69</v>
      </c>
      <c r="EG135" s="32">
        <f t="shared" si="327"/>
        <v>-289961.96000000002</v>
      </c>
      <c r="EH135" s="32">
        <f t="shared" si="328"/>
        <v>-132159.97</v>
      </c>
      <c r="EI135" s="32">
        <f t="shared" si="329"/>
        <v>-114524.34</v>
      </c>
      <c r="EJ135" s="32">
        <f t="shared" si="330"/>
        <v>-84648.18</v>
      </c>
      <c r="EK135" s="32">
        <f t="shared" si="331"/>
        <v>-87805.31</v>
      </c>
      <c r="EL135" s="32">
        <f t="shared" si="332"/>
        <v>-84423.290000000008</v>
      </c>
      <c r="EM135" s="32">
        <f t="shared" si="333"/>
        <v>-118768.73000000001</v>
      </c>
      <c r="EN135" s="32">
        <f t="shared" si="334"/>
        <v>-98741.62</v>
      </c>
      <c r="EO135" s="32">
        <f t="shared" si="335"/>
        <v>-200094.69</v>
      </c>
      <c r="EP135" s="32">
        <f t="shared" si="336"/>
        <v>-97308.34</v>
      </c>
      <c r="EQ135" s="32">
        <f t="shared" si="337"/>
        <v>-124565.59</v>
      </c>
      <c r="ER135" s="32">
        <f t="shared" si="338"/>
        <v>-153767.5</v>
      </c>
    </row>
    <row r="136" spans="1:148">
      <c r="A136" t="s">
        <v>437</v>
      </c>
      <c r="B136" s="1" t="s">
        <v>142</v>
      </c>
      <c r="C136" t="s">
        <v>142</v>
      </c>
      <c r="D136" t="s">
        <v>282</v>
      </c>
      <c r="E136" s="51">
        <v>13479.197099999999</v>
      </c>
      <c r="F136" s="51">
        <v>10556.963599999999</v>
      </c>
      <c r="G136" s="51">
        <v>12215.579</v>
      </c>
      <c r="H136" s="51">
        <v>10523.259899999999</v>
      </c>
      <c r="I136" s="51">
        <v>9902.9734000000008</v>
      </c>
      <c r="J136" s="51">
        <v>11274.4241</v>
      </c>
      <c r="K136" s="51">
        <v>11470.812099999999</v>
      </c>
      <c r="L136" s="51">
        <v>11992.808300000001</v>
      </c>
      <c r="M136" s="51">
        <v>11723.818300000001</v>
      </c>
      <c r="N136" s="51">
        <v>11776.143700000001</v>
      </c>
      <c r="O136" s="51">
        <v>12961.264499999999</v>
      </c>
      <c r="P136" s="51">
        <v>12942.0607</v>
      </c>
      <c r="Q136" s="32">
        <v>1480793.59</v>
      </c>
      <c r="R136" s="32">
        <v>567374.22</v>
      </c>
      <c r="S136" s="32">
        <v>545781.18000000005</v>
      </c>
      <c r="T136" s="32">
        <v>343150.25</v>
      </c>
      <c r="U136" s="32">
        <v>313977.77</v>
      </c>
      <c r="V136" s="32">
        <v>373183.52</v>
      </c>
      <c r="W136" s="32">
        <v>478406.35</v>
      </c>
      <c r="X136" s="32">
        <v>410773.05</v>
      </c>
      <c r="Y136" s="32">
        <v>819923.69</v>
      </c>
      <c r="Z136" s="32">
        <v>410891.11</v>
      </c>
      <c r="AA136" s="32">
        <v>678542.13</v>
      </c>
      <c r="AB136" s="32">
        <v>742536.71</v>
      </c>
      <c r="AC136" s="2">
        <v>4.1500000000000004</v>
      </c>
      <c r="AD136" s="2">
        <v>4.1500000000000004</v>
      </c>
      <c r="AE136" s="2">
        <v>4.1500000000000004</v>
      </c>
      <c r="AF136" s="2">
        <v>4.1500000000000004</v>
      </c>
      <c r="AG136" s="2">
        <v>4.1500000000000004</v>
      </c>
      <c r="AH136" s="2">
        <v>4.1500000000000004</v>
      </c>
      <c r="AI136" s="2">
        <v>4.1500000000000004</v>
      </c>
      <c r="AJ136" s="2">
        <v>4.1500000000000004</v>
      </c>
      <c r="AK136" s="2">
        <v>4.1500000000000004</v>
      </c>
      <c r="AL136" s="2">
        <v>4.1500000000000004</v>
      </c>
      <c r="AM136" s="2">
        <v>4.1500000000000004</v>
      </c>
      <c r="AN136" s="2">
        <v>4.1500000000000004</v>
      </c>
      <c r="AO136" s="33">
        <v>61452.93</v>
      </c>
      <c r="AP136" s="33">
        <v>23546.03</v>
      </c>
      <c r="AQ136" s="33">
        <v>22649.919999999998</v>
      </c>
      <c r="AR136" s="33">
        <v>14240.74</v>
      </c>
      <c r="AS136" s="33">
        <v>13030.08</v>
      </c>
      <c r="AT136" s="33">
        <v>15487.12</v>
      </c>
      <c r="AU136" s="33">
        <v>19853.86</v>
      </c>
      <c r="AV136" s="33">
        <v>17047.080000000002</v>
      </c>
      <c r="AW136" s="33">
        <v>34026.83</v>
      </c>
      <c r="AX136" s="33">
        <v>17051.98</v>
      </c>
      <c r="AY136" s="33">
        <v>28159.5</v>
      </c>
      <c r="AZ136" s="33">
        <v>30815.27</v>
      </c>
      <c r="BA136" s="31">
        <f t="shared" si="279"/>
        <v>-444.24</v>
      </c>
      <c r="BB136" s="31">
        <f t="shared" si="280"/>
        <v>-170.21</v>
      </c>
      <c r="BC136" s="31">
        <f t="shared" si="281"/>
        <v>-163.72999999999999</v>
      </c>
      <c r="BD136" s="31">
        <f t="shared" si="282"/>
        <v>-137.26</v>
      </c>
      <c r="BE136" s="31">
        <f t="shared" si="283"/>
        <v>-125.59</v>
      </c>
      <c r="BF136" s="31">
        <f t="shared" si="284"/>
        <v>-149.27000000000001</v>
      </c>
      <c r="BG136" s="31">
        <f t="shared" si="285"/>
        <v>0</v>
      </c>
      <c r="BH136" s="31">
        <f t="shared" si="286"/>
        <v>0</v>
      </c>
      <c r="BI136" s="31">
        <f t="shared" si="287"/>
        <v>0</v>
      </c>
      <c r="BJ136" s="31">
        <f t="shared" si="288"/>
        <v>-493.07</v>
      </c>
      <c r="BK136" s="31">
        <f t="shared" si="289"/>
        <v>-814.25</v>
      </c>
      <c r="BL136" s="31">
        <f t="shared" si="290"/>
        <v>-891.04</v>
      </c>
      <c r="BM136" s="6">
        <v>5.5500000000000001E-2</v>
      </c>
      <c r="BN136" s="6">
        <v>5.5500000000000001E-2</v>
      </c>
      <c r="BO136" s="6">
        <v>5.5500000000000001E-2</v>
      </c>
      <c r="BP136" s="6">
        <v>5.5500000000000001E-2</v>
      </c>
      <c r="BQ136" s="6">
        <v>5.5500000000000001E-2</v>
      </c>
      <c r="BR136" s="6">
        <v>5.5500000000000001E-2</v>
      </c>
      <c r="BS136" s="6">
        <v>5.5500000000000001E-2</v>
      </c>
      <c r="BT136" s="6">
        <v>5.5500000000000001E-2</v>
      </c>
      <c r="BU136" s="6">
        <v>5.5500000000000001E-2</v>
      </c>
      <c r="BV136" s="6">
        <v>5.5500000000000001E-2</v>
      </c>
      <c r="BW136" s="6">
        <v>5.5500000000000001E-2</v>
      </c>
      <c r="BX136" s="6">
        <v>5.5500000000000001E-2</v>
      </c>
      <c r="BY136" s="31">
        <v>82184.039999999994</v>
      </c>
      <c r="BZ136" s="31">
        <v>31489.27</v>
      </c>
      <c r="CA136" s="31">
        <v>30290.86</v>
      </c>
      <c r="CB136" s="31">
        <v>19044.84</v>
      </c>
      <c r="CC136" s="31">
        <v>17425.77</v>
      </c>
      <c r="CD136" s="31">
        <v>20711.689999999999</v>
      </c>
      <c r="CE136" s="31">
        <v>26551.55</v>
      </c>
      <c r="CF136" s="31">
        <v>22797.9</v>
      </c>
      <c r="CG136" s="31">
        <v>45505.760000000002</v>
      </c>
      <c r="CH136" s="31">
        <v>22804.46</v>
      </c>
      <c r="CI136" s="31">
        <v>37659.089999999997</v>
      </c>
      <c r="CJ136" s="31">
        <v>41210.79</v>
      </c>
      <c r="CK136" s="32">
        <f t="shared" ref="CK136:CK145" si="339">ROUND(Q136*$CV$3,2)</f>
        <v>3553.9</v>
      </c>
      <c r="CL136" s="32">
        <f t="shared" ref="CL136:CL145" si="340">ROUND(R136*$CV$3,2)</f>
        <v>1361.7</v>
      </c>
      <c r="CM136" s="32">
        <f t="shared" ref="CM136:CM145" si="341">ROUND(S136*$CV$3,2)</f>
        <v>1309.8699999999999</v>
      </c>
      <c r="CN136" s="32">
        <f t="shared" ref="CN136:CN145" si="342">ROUND(T136*$CV$3,2)</f>
        <v>823.56</v>
      </c>
      <c r="CO136" s="32">
        <f t="shared" ref="CO136:CO145" si="343">ROUND(U136*$CV$3,2)</f>
        <v>753.55</v>
      </c>
      <c r="CP136" s="32">
        <f t="shared" ref="CP136:CP145" si="344">ROUND(V136*$CV$3,2)</f>
        <v>895.64</v>
      </c>
      <c r="CQ136" s="32">
        <f t="shared" ref="CQ136:CQ145" si="345">ROUND(W136*$CV$3,2)</f>
        <v>1148.18</v>
      </c>
      <c r="CR136" s="32">
        <f t="shared" ref="CR136:CR145" si="346">ROUND(X136*$CV$3,2)</f>
        <v>985.86</v>
      </c>
      <c r="CS136" s="32">
        <f t="shared" ref="CS136:CS145" si="347">ROUND(Y136*$CV$3,2)</f>
        <v>1967.82</v>
      </c>
      <c r="CT136" s="32">
        <f t="shared" ref="CT136:CT145" si="348">ROUND(Z136*$CV$3,2)</f>
        <v>986.14</v>
      </c>
      <c r="CU136" s="32">
        <f t="shared" ref="CU136:CU145" si="349">ROUND(AA136*$CV$3,2)</f>
        <v>1628.5</v>
      </c>
      <c r="CV136" s="32">
        <f t="shared" ref="CV136:CV145" si="350">ROUND(AB136*$CV$3,2)</f>
        <v>1782.09</v>
      </c>
      <c r="CW136" s="31">
        <f t="shared" si="291"/>
        <v>24729.249999999989</v>
      </c>
      <c r="CX136" s="31">
        <f t="shared" si="292"/>
        <v>9475.1500000000015</v>
      </c>
      <c r="CY136" s="31">
        <f t="shared" si="293"/>
        <v>9114.5400000000009</v>
      </c>
      <c r="CZ136" s="31">
        <f t="shared" si="294"/>
        <v>5764.9200000000019</v>
      </c>
      <c r="DA136" s="31">
        <f t="shared" si="295"/>
        <v>5274.83</v>
      </c>
      <c r="DB136" s="31">
        <f t="shared" si="296"/>
        <v>6269.4799999999977</v>
      </c>
      <c r="DC136" s="31">
        <f t="shared" si="297"/>
        <v>7845.869999999999</v>
      </c>
      <c r="DD136" s="31">
        <f t="shared" si="298"/>
        <v>6736.68</v>
      </c>
      <c r="DE136" s="31">
        <f t="shared" si="299"/>
        <v>13446.75</v>
      </c>
      <c r="DF136" s="31">
        <f t="shared" si="300"/>
        <v>7231.6899999999987</v>
      </c>
      <c r="DG136" s="31">
        <f t="shared" si="301"/>
        <v>11942.339999999997</v>
      </c>
      <c r="DH136" s="31">
        <f t="shared" si="302"/>
        <v>13068.649999999998</v>
      </c>
      <c r="DI136" s="32">
        <f t="shared" si="303"/>
        <v>1236.46</v>
      </c>
      <c r="DJ136" s="32">
        <f t="shared" si="304"/>
        <v>473.76</v>
      </c>
      <c r="DK136" s="32">
        <f t="shared" si="305"/>
        <v>455.73</v>
      </c>
      <c r="DL136" s="32">
        <f t="shared" si="306"/>
        <v>288.25</v>
      </c>
      <c r="DM136" s="32">
        <f t="shared" si="307"/>
        <v>263.74</v>
      </c>
      <c r="DN136" s="32">
        <f t="shared" si="308"/>
        <v>313.47000000000003</v>
      </c>
      <c r="DO136" s="32">
        <f t="shared" si="309"/>
        <v>392.29</v>
      </c>
      <c r="DP136" s="32">
        <f t="shared" si="310"/>
        <v>336.83</v>
      </c>
      <c r="DQ136" s="32">
        <f t="shared" si="311"/>
        <v>672.34</v>
      </c>
      <c r="DR136" s="32">
        <f t="shared" si="312"/>
        <v>361.58</v>
      </c>
      <c r="DS136" s="32">
        <f t="shared" si="313"/>
        <v>597.12</v>
      </c>
      <c r="DT136" s="32">
        <f t="shared" si="314"/>
        <v>653.42999999999995</v>
      </c>
      <c r="DU136" s="31">
        <f t="shared" si="315"/>
        <v>7967.03</v>
      </c>
      <c r="DV136" s="31">
        <f t="shared" si="316"/>
        <v>3030.48</v>
      </c>
      <c r="DW136" s="31">
        <f t="shared" si="317"/>
        <v>2895.92</v>
      </c>
      <c r="DX136" s="31">
        <f t="shared" si="318"/>
        <v>1820.64</v>
      </c>
      <c r="DY136" s="31">
        <f t="shared" si="319"/>
        <v>1657.19</v>
      </c>
      <c r="DZ136" s="31">
        <f t="shared" si="320"/>
        <v>1959.03</v>
      </c>
      <c r="EA136" s="31">
        <f t="shared" si="321"/>
        <v>2438.71</v>
      </c>
      <c r="EB136" s="31">
        <f t="shared" si="322"/>
        <v>2082.5</v>
      </c>
      <c r="EC136" s="31">
        <f t="shared" si="323"/>
        <v>4133.9399999999996</v>
      </c>
      <c r="ED136" s="31">
        <f t="shared" si="324"/>
        <v>2211.35</v>
      </c>
      <c r="EE136" s="31">
        <f t="shared" si="325"/>
        <v>3631.52</v>
      </c>
      <c r="EF136" s="31">
        <f t="shared" si="326"/>
        <v>3952.54</v>
      </c>
      <c r="EG136" s="32">
        <f t="shared" si="327"/>
        <v>33932.739999999991</v>
      </c>
      <c r="EH136" s="32">
        <f t="shared" si="328"/>
        <v>12979.390000000001</v>
      </c>
      <c r="EI136" s="32">
        <f t="shared" si="329"/>
        <v>12466.19</v>
      </c>
      <c r="EJ136" s="32">
        <f t="shared" si="330"/>
        <v>7873.8100000000022</v>
      </c>
      <c r="EK136" s="32">
        <f t="shared" si="331"/>
        <v>7195.76</v>
      </c>
      <c r="EL136" s="32">
        <f t="shared" si="332"/>
        <v>8541.9799999999977</v>
      </c>
      <c r="EM136" s="32">
        <f t="shared" si="333"/>
        <v>10676.869999999999</v>
      </c>
      <c r="EN136" s="32">
        <f t="shared" si="334"/>
        <v>9156.01</v>
      </c>
      <c r="EO136" s="32">
        <f t="shared" si="335"/>
        <v>18253.03</v>
      </c>
      <c r="EP136" s="32">
        <f t="shared" si="336"/>
        <v>9804.619999999999</v>
      </c>
      <c r="EQ136" s="32">
        <f t="shared" si="337"/>
        <v>16170.979999999998</v>
      </c>
      <c r="ER136" s="32">
        <f t="shared" si="338"/>
        <v>17674.62</v>
      </c>
    </row>
    <row r="137" spans="1:148">
      <c r="A137" t="s">
        <v>472</v>
      </c>
      <c r="B137" s="1" t="s">
        <v>144</v>
      </c>
      <c r="C137" t="s">
        <v>289</v>
      </c>
      <c r="D137" t="s">
        <v>290</v>
      </c>
      <c r="E137" s="51">
        <v>2496</v>
      </c>
      <c r="F137" s="51">
        <v>4389</v>
      </c>
      <c r="G137" s="51">
        <v>3615</v>
      </c>
      <c r="H137" s="51">
        <v>4273</v>
      </c>
      <c r="I137" s="51">
        <v>7647</v>
      </c>
      <c r="J137" s="51">
        <v>7416</v>
      </c>
      <c r="K137" s="51">
        <v>17323</v>
      </c>
      <c r="L137" s="51">
        <v>3161</v>
      </c>
      <c r="M137" s="51">
        <v>120</v>
      </c>
      <c r="N137" s="51">
        <v>10239</v>
      </c>
      <c r="O137" s="51">
        <v>13096</v>
      </c>
      <c r="P137" s="51">
        <v>7689</v>
      </c>
      <c r="Q137" s="32">
        <v>131312.94</v>
      </c>
      <c r="R137" s="32">
        <v>246475.66</v>
      </c>
      <c r="S137" s="32">
        <v>165185.60000000001</v>
      </c>
      <c r="T137" s="32">
        <v>169399.14</v>
      </c>
      <c r="U137" s="32">
        <v>318563.52</v>
      </c>
      <c r="V137" s="32">
        <v>226620.13</v>
      </c>
      <c r="W137" s="32">
        <v>891899.22</v>
      </c>
      <c r="X137" s="32">
        <v>197067.25</v>
      </c>
      <c r="Y137" s="32">
        <v>8311.85</v>
      </c>
      <c r="Z137" s="32">
        <v>488218.28</v>
      </c>
      <c r="AA137" s="32">
        <v>675045.61</v>
      </c>
      <c r="AB137" s="32">
        <v>501527.08</v>
      </c>
      <c r="AC137" s="2">
        <v>0.16</v>
      </c>
      <c r="AD137" s="2">
        <v>0.16</v>
      </c>
      <c r="AE137" s="2">
        <v>0.16</v>
      </c>
      <c r="AF137" s="2">
        <v>0.16</v>
      </c>
      <c r="AG137" s="2">
        <v>0.16</v>
      </c>
      <c r="AH137" s="2">
        <v>0.16</v>
      </c>
      <c r="AI137" s="2">
        <v>0.16</v>
      </c>
      <c r="AJ137" s="2">
        <v>0.16</v>
      </c>
      <c r="AK137" s="2">
        <v>0.16</v>
      </c>
      <c r="AL137" s="2">
        <v>0.16</v>
      </c>
      <c r="AM137" s="2">
        <v>0.16</v>
      </c>
      <c r="AN137" s="2">
        <v>0.16</v>
      </c>
      <c r="AO137" s="33">
        <v>210.1</v>
      </c>
      <c r="AP137" s="33">
        <v>394.36</v>
      </c>
      <c r="AQ137" s="33">
        <v>264.3</v>
      </c>
      <c r="AR137" s="33">
        <v>271.04000000000002</v>
      </c>
      <c r="AS137" s="33">
        <v>509.7</v>
      </c>
      <c r="AT137" s="33">
        <v>362.59</v>
      </c>
      <c r="AU137" s="33">
        <v>1427.04</v>
      </c>
      <c r="AV137" s="33">
        <v>315.31</v>
      </c>
      <c r="AW137" s="33">
        <v>13.3</v>
      </c>
      <c r="AX137" s="33">
        <v>781.15</v>
      </c>
      <c r="AY137" s="33">
        <v>1080.07</v>
      </c>
      <c r="AZ137" s="33">
        <v>802.44</v>
      </c>
      <c r="BA137" s="31">
        <f t="shared" si="279"/>
        <v>-39.39</v>
      </c>
      <c r="BB137" s="31">
        <f t="shared" si="280"/>
        <v>-73.94</v>
      </c>
      <c r="BC137" s="31">
        <f t="shared" si="281"/>
        <v>-49.56</v>
      </c>
      <c r="BD137" s="31">
        <f t="shared" si="282"/>
        <v>-67.760000000000005</v>
      </c>
      <c r="BE137" s="31">
        <f t="shared" si="283"/>
        <v>-127.43</v>
      </c>
      <c r="BF137" s="31">
        <f t="shared" si="284"/>
        <v>-90.65</v>
      </c>
      <c r="BG137" s="31">
        <f t="shared" si="285"/>
        <v>0</v>
      </c>
      <c r="BH137" s="31">
        <f t="shared" si="286"/>
        <v>0</v>
      </c>
      <c r="BI137" s="31">
        <f t="shared" si="287"/>
        <v>0</v>
      </c>
      <c r="BJ137" s="31">
        <f t="shared" si="288"/>
        <v>-585.86</v>
      </c>
      <c r="BK137" s="31">
        <f t="shared" si="289"/>
        <v>-810.05</v>
      </c>
      <c r="BL137" s="31">
        <f t="shared" si="290"/>
        <v>-601.83000000000004</v>
      </c>
      <c r="BM137" s="6">
        <v>-1.6E-2</v>
      </c>
      <c r="BN137" s="6">
        <v>-1.6E-2</v>
      </c>
      <c r="BO137" s="6">
        <v>-1.6E-2</v>
      </c>
      <c r="BP137" s="6">
        <v>-1.6E-2</v>
      </c>
      <c r="BQ137" s="6">
        <v>-1.6E-2</v>
      </c>
      <c r="BR137" s="6">
        <v>-1.6E-2</v>
      </c>
      <c r="BS137" s="6">
        <v>-1.6E-2</v>
      </c>
      <c r="BT137" s="6">
        <v>-1.6E-2</v>
      </c>
      <c r="BU137" s="6">
        <v>-1.6E-2</v>
      </c>
      <c r="BV137" s="6">
        <v>-1.6E-2</v>
      </c>
      <c r="BW137" s="6">
        <v>-1.6E-2</v>
      </c>
      <c r="BX137" s="6">
        <v>-1.6E-2</v>
      </c>
      <c r="BY137" s="31">
        <v>-2101.0100000000002</v>
      </c>
      <c r="BZ137" s="31">
        <v>-3943.61</v>
      </c>
      <c r="CA137" s="31">
        <v>-2642.97</v>
      </c>
      <c r="CB137" s="31">
        <v>-2710.39</v>
      </c>
      <c r="CC137" s="31">
        <v>-5097.0200000000004</v>
      </c>
      <c r="CD137" s="31">
        <v>-3625.92</v>
      </c>
      <c r="CE137" s="31">
        <v>-14270.39</v>
      </c>
      <c r="CF137" s="31">
        <v>-3153.08</v>
      </c>
      <c r="CG137" s="31">
        <v>-132.99</v>
      </c>
      <c r="CH137" s="31">
        <v>-7811.49</v>
      </c>
      <c r="CI137" s="31">
        <v>-10800.73</v>
      </c>
      <c r="CJ137" s="31">
        <v>-8024.43</v>
      </c>
      <c r="CK137" s="32">
        <f t="shared" si="339"/>
        <v>315.14999999999998</v>
      </c>
      <c r="CL137" s="32">
        <f t="shared" si="340"/>
        <v>591.54</v>
      </c>
      <c r="CM137" s="32">
        <f t="shared" si="341"/>
        <v>396.45</v>
      </c>
      <c r="CN137" s="32">
        <f t="shared" si="342"/>
        <v>406.56</v>
      </c>
      <c r="CO137" s="32">
        <f t="shared" si="343"/>
        <v>764.55</v>
      </c>
      <c r="CP137" s="32">
        <f t="shared" si="344"/>
        <v>543.89</v>
      </c>
      <c r="CQ137" s="32">
        <f t="shared" si="345"/>
        <v>2140.56</v>
      </c>
      <c r="CR137" s="32">
        <f t="shared" si="346"/>
        <v>472.96</v>
      </c>
      <c r="CS137" s="32">
        <f t="shared" si="347"/>
        <v>19.95</v>
      </c>
      <c r="CT137" s="32">
        <f t="shared" si="348"/>
        <v>1171.72</v>
      </c>
      <c r="CU137" s="32">
        <f t="shared" si="349"/>
        <v>1620.11</v>
      </c>
      <c r="CV137" s="32">
        <f t="shared" si="350"/>
        <v>1203.6600000000001</v>
      </c>
      <c r="CW137" s="31">
        <f t="shared" si="291"/>
        <v>-1956.57</v>
      </c>
      <c r="CX137" s="31">
        <f t="shared" si="292"/>
        <v>-3672.4900000000002</v>
      </c>
      <c r="CY137" s="31">
        <f t="shared" si="293"/>
        <v>-2461.2600000000002</v>
      </c>
      <c r="CZ137" s="31">
        <f t="shared" si="294"/>
        <v>-2507.1099999999997</v>
      </c>
      <c r="DA137" s="31">
        <f t="shared" si="295"/>
        <v>-4714.74</v>
      </c>
      <c r="DB137" s="31">
        <f t="shared" si="296"/>
        <v>-3353.9700000000003</v>
      </c>
      <c r="DC137" s="31">
        <f t="shared" si="297"/>
        <v>-13556.869999999999</v>
      </c>
      <c r="DD137" s="31">
        <f t="shared" si="298"/>
        <v>-2995.43</v>
      </c>
      <c r="DE137" s="31">
        <f t="shared" si="299"/>
        <v>-126.34</v>
      </c>
      <c r="DF137" s="31">
        <f t="shared" si="300"/>
        <v>-6835.0599999999995</v>
      </c>
      <c r="DG137" s="31">
        <f t="shared" si="301"/>
        <v>-9450.64</v>
      </c>
      <c r="DH137" s="31">
        <f t="shared" si="302"/>
        <v>-7021.380000000001</v>
      </c>
      <c r="DI137" s="32">
        <f t="shared" si="303"/>
        <v>-97.83</v>
      </c>
      <c r="DJ137" s="32">
        <f t="shared" si="304"/>
        <v>-183.62</v>
      </c>
      <c r="DK137" s="32">
        <f t="shared" si="305"/>
        <v>-123.06</v>
      </c>
      <c r="DL137" s="32">
        <f t="shared" si="306"/>
        <v>-125.36</v>
      </c>
      <c r="DM137" s="32">
        <f t="shared" si="307"/>
        <v>-235.74</v>
      </c>
      <c r="DN137" s="32">
        <f t="shared" si="308"/>
        <v>-167.7</v>
      </c>
      <c r="DO137" s="32">
        <f t="shared" si="309"/>
        <v>-677.84</v>
      </c>
      <c r="DP137" s="32">
        <f t="shared" si="310"/>
        <v>-149.77000000000001</v>
      </c>
      <c r="DQ137" s="32">
        <f t="shared" si="311"/>
        <v>-6.32</v>
      </c>
      <c r="DR137" s="32">
        <f t="shared" si="312"/>
        <v>-341.75</v>
      </c>
      <c r="DS137" s="32">
        <f t="shared" si="313"/>
        <v>-472.53</v>
      </c>
      <c r="DT137" s="32">
        <f t="shared" si="314"/>
        <v>-351.07</v>
      </c>
      <c r="DU137" s="31">
        <f t="shared" si="315"/>
        <v>-630.35</v>
      </c>
      <c r="DV137" s="31">
        <f t="shared" si="316"/>
        <v>-1174.5899999999999</v>
      </c>
      <c r="DW137" s="31">
        <f t="shared" si="317"/>
        <v>-782</v>
      </c>
      <c r="DX137" s="31">
        <f t="shared" si="318"/>
        <v>-791.78</v>
      </c>
      <c r="DY137" s="31">
        <f t="shared" si="319"/>
        <v>-1481.23</v>
      </c>
      <c r="DZ137" s="31">
        <f t="shared" si="320"/>
        <v>-1048.02</v>
      </c>
      <c r="EA137" s="31">
        <f t="shared" si="321"/>
        <v>-4213.8500000000004</v>
      </c>
      <c r="EB137" s="31">
        <f t="shared" si="322"/>
        <v>-925.97</v>
      </c>
      <c r="EC137" s="31">
        <f t="shared" si="323"/>
        <v>-38.840000000000003</v>
      </c>
      <c r="ED137" s="31">
        <f t="shared" si="324"/>
        <v>-2090.0700000000002</v>
      </c>
      <c r="EE137" s="31">
        <f t="shared" si="325"/>
        <v>-2873.83</v>
      </c>
      <c r="EF137" s="31">
        <f t="shared" si="326"/>
        <v>-2123.58</v>
      </c>
      <c r="EG137" s="32">
        <f t="shared" si="327"/>
        <v>-2684.75</v>
      </c>
      <c r="EH137" s="32">
        <f t="shared" si="328"/>
        <v>-5030.7</v>
      </c>
      <c r="EI137" s="32">
        <f t="shared" si="329"/>
        <v>-3366.32</v>
      </c>
      <c r="EJ137" s="32">
        <f t="shared" si="330"/>
        <v>-3424.25</v>
      </c>
      <c r="EK137" s="32">
        <f t="shared" si="331"/>
        <v>-6431.7099999999991</v>
      </c>
      <c r="EL137" s="32">
        <f t="shared" si="332"/>
        <v>-4569.6900000000005</v>
      </c>
      <c r="EM137" s="32">
        <f t="shared" si="333"/>
        <v>-18448.559999999998</v>
      </c>
      <c r="EN137" s="32">
        <f t="shared" si="334"/>
        <v>-4071.17</v>
      </c>
      <c r="EO137" s="32">
        <f t="shared" si="335"/>
        <v>-171.5</v>
      </c>
      <c r="EP137" s="32">
        <f t="shared" si="336"/>
        <v>-9266.8799999999992</v>
      </c>
      <c r="EQ137" s="32">
        <f t="shared" si="337"/>
        <v>-12797</v>
      </c>
      <c r="ER137" s="32">
        <f t="shared" si="338"/>
        <v>-9496.0300000000007</v>
      </c>
    </row>
    <row r="138" spans="1:148">
      <c r="A138" t="s">
        <v>472</v>
      </c>
      <c r="B138" s="1" t="s">
        <v>145</v>
      </c>
      <c r="C138" t="s">
        <v>287</v>
      </c>
      <c r="D138" t="s">
        <v>288</v>
      </c>
      <c r="E138" s="51">
        <v>9526.75</v>
      </c>
      <c r="F138" s="51">
        <v>11683.5</v>
      </c>
      <c r="G138" s="51">
        <v>6216.25</v>
      </c>
      <c r="H138" s="51">
        <v>2985.5</v>
      </c>
      <c r="I138" s="51">
        <v>478.5</v>
      </c>
      <c r="J138" s="51">
        <v>227</v>
      </c>
      <c r="K138" s="51">
        <v>1369</v>
      </c>
      <c r="L138" s="51">
        <v>6638.5</v>
      </c>
      <c r="M138" s="51">
        <v>1147.75</v>
      </c>
      <c r="N138" s="51">
        <v>390</v>
      </c>
      <c r="O138" s="51">
        <v>467.5</v>
      </c>
      <c r="P138" s="51">
        <v>2961.75</v>
      </c>
      <c r="Q138" s="32">
        <v>355526.04</v>
      </c>
      <c r="R138" s="32">
        <v>503761.76</v>
      </c>
      <c r="S138" s="32">
        <v>189858.15</v>
      </c>
      <c r="T138" s="32">
        <v>64214.83</v>
      </c>
      <c r="U138" s="32">
        <v>9927.1200000000008</v>
      </c>
      <c r="V138" s="32">
        <v>3189.16</v>
      </c>
      <c r="W138" s="32">
        <v>22789.46</v>
      </c>
      <c r="X138" s="32">
        <v>128564.18</v>
      </c>
      <c r="Y138" s="32">
        <v>27536.87</v>
      </c>
      <c r="Z138" s="32">
        <v>6545.45</v>
      </c>
      <c r="AA138" s="32">
        <v>10138.58</v>
      </c>
      <c r="AB138" s="32">
        <v>82585.279999999999</v>
      </c>
      <c r="AC138" s="2">
        <v>1.05</v>
      </c>
      <c r="AD138" s="2">
        <v>1.05</v>
      </c>
      <c r="AE138" s="2">
        <v>1.05</v>
      </c>
      <c r="AF138" s="2">
        <v>1.05</v>
      </c>
      <c r="AG138" s="2">
        <v>1.05</v>
      </c>
      <c r="AH138" s="2">
        <v>1.05</v>
      </c>
      <c r="AI138" s="2">
        <v>1.05</v>
      </c>
      <c r="AJ138" s="2">
        <v>1.05</v>
      </c>
      <c r="AK138" s="2">
        <v>1.05</v>
      </c>
      <c r="AL138" s="2">
        <v>1.05</v>
      </c>
      <c r="AM138" s="2">
        <v>1.05</v>
      </c>
      <c r="AN138" s="2">
        <v>1.05</v>
      </c>
      <c r="AO138" s="33">
        <v>3733.02</v>
      </c>
      <c r="AP138" s="33">
        <v>5289.5</v>
      </c>
      <c r="AQ138" s="33">
        <v>1993.51</v>
      </c>
      <c r="AR138" s="33">
        <v>674.26</v>
      </c>
      <c r="AS138" s="33">
        <v>104.23</v>
      </c>
      <c r="AT138" s="33">
        <v>33.49</v>
      </c>
      <c r="AU138" s="33">
        <v>239.29</v>
      </c>
      <c r="AV138" s="33">
        <v>1349.92</v>
      </c>
      <c r="AW138" s="33">
        <v>289.14</v>
      </c>
      <c r="AX138" s="33">
        <v>68.73</v>
      </c>
      <c r="AY138" s="33">
        <v>106.46</v>
      </c>
      <c r="AZ138" s="33">
        <v>867.15</v>
      </c>
      <c r="BA138" s="31">
        <f t="shared" si="279"/>
        <v>-106.66</v>
      </c>
      <c r="BB138" s="31">
        <f t="shared" si="280"/>
        <v>-151.13</v>
      </c>
      <c r="BC138" s="31">
        <f t="shared" si="281"/>
        <v>-56.96</v>
      </c>
      <c r="BD138" s="31">
        <f t="shared" si="282"/>
        <v>-25.69</v>
      </c>
      <c r="BE138" s="31">
        <f t="shared" si="283"/>
        <v>-3.97</v>
      </c>
      <c r="BF138" s="31">
        <f t="shared" si="284"/>
        <v>-1.28</v>
      </c>
      <c r="BG138" s="31">
        <f t="shared" si="285"/>
        <v>0</v>
      </c>
      <c r="BH138" s="31">
        <f t="shared" si="286"/>
        <v>0</v>
      </c>
      <c r="BI138" s="31">
        <f t="shared" si="287"/>
        <v>0</v>
      </c>
      <c r="BJ138" s="31">
        <f t="shared" si="288"/>
        <v>-7.85</v>
      </c>
      <c r="BK138" s="31">
        <f t="shared" si="289"/>
        <v>-12.17</v>
      </c>
      <c r="BL138" s="31">
        <f t="shared" si="290"/>
        <v>-99.1</v>
      </c>
      <c r="BM138" s="6">
        <v>8.3999999999999995E-3</v>
      </c>
      <c r="BN138" s="6">
        <v>8.3999999999999995E-3</v>
      </c>
      <c r="BO138" s="6">
        <v>8.3999999999999995E-3</v>
      </c>
      <c r="BP138" s="6">
        <v>8.3999999999999995E-3</v>
      </c>
      <c r="BQ138" s="6">
        <v>8.3999999999999995E-3</v>
      </c>
      <c r="BR138" s="6">
        <v>8.3999999999999995E-3</v>
      </c>
      <c r="BS138" s="6">
        <v>8.3999999999999995E-3</v>
      </c>
      <c r="BT138" s="6">
        <v>8.3999999999999995E-3</v>
      </c>
      <c r="BU138" s="6">
        <v>8.3999999999999995E-3</v>
      </c>
      <c r="BV138" s="6">
        <v>8.3999999999999995E-3</v>
      </c>
      <c r="BW138" s="6">
        <v>8.3999999999999995E-3</v>
      </c>
      <c r="BX138" s="6">
        <v>8.3999999999999995E-3</v>
      </c>
      <c r="BY138" s="31">
        <v>2986.42</v>
      </c>
      <c r="BZ138" s="31">
        <v>4231.6000000000004</v>
      </c>
      <c r="CA138" s="31">
        <v>1594.81</v>
      </c>
      <c r="CB138" s="31">
        <v>539.4</v>
      </c>
      <c r="CC138" s="31">
        <v>83.39</v>
      </c>
      <c r="CD138" s="31">
        <v>26.79</v>
      </c>
      <c r="CE138" s="31">
        <v>191.43</v>
      </c>
      <c r="CF138" s="31">
        <v>1079.94</v>
      </c>
      <c r="CG138" s="31">
        <v>231.31</v>
      </c>
      <c r="CH138" s="31">
        <v>54.98</v>
      </c>
      <c r="CI138" s="31">
        <v>85.16</v>
      </c>
      <c r="CJ138" s="31">
        <v>693.72</v>
      </c>
      <c r="CK138" s="32">
        <f t="shared" si="339"/>
        <v>853.26</v>
      </c>
      <c r="CL138" s="32">
        <f t="shared" si="340"/>
        <v>1209.03</v>
      </c>
      <c r="CM138" s="32">
        <f t="shared" si="341"/>
        <v>455.66</v>
      </c>
      <c r="CN138" s="32">
        <f t="shared" si="342"/>
        <v>154.12</v>
      </c>
      <c r="CO138" s="32">
        <f t="shared" si="343"/>
        <v>23.83</v>
      </c>
      <c r="CP138" s="32">
        <f t="shared" si="344"/>
        <v>7.65</v>
      </c>
      <c r="CQ138" s="32">
        <f t="shared" si="345"/>
        <v>54.69</v>
      </c>
      <c r="CR138" s="32">
        <f t="shared" si="346"/>
        <v>308.55</v>
      </c>
      <c r="CS138" s="32">
        <f t="shared" si="347"/>
        <v>66.09</v>
      </c>
      <c r="CT138" s="32">
        <f t="shared" si="348"/>
        <v>15.71</v>
      </c>
      <c r="CU138" s="32">
        <f t="shared" si="349"/>
        <v>24.33</v>
      </c>
      <c r="CV138" s="32">
        <f t="shared" si="350"/>
        <v>198.2</v>
      </c>
      <c r="CW138" s="31">
        <f t="shared" si="291"/>
        <v>213.32000000000031</v>
      </c>
      <c r="CX138" s="31">
        <f t="shared" si="292"/>
        <v>302.2600000000001</v>
      </c>
      <c r="CY138" s="31">
        <f t="shared" si="293"/>
        <v>113.91999999999982</v>
      </c>
      <c r="CZ138" s="31">
        <f t="shared" si="294"/>
        <v>44.949999999999989</v>
      </c>
      <c r="DA138" s="31">
        <f t="shared" si="295"/>
        <v>6.9599999999999955</v>
      </c>
      <c r="DB138" s="31">
        <f t="shared" si="296"/>
        <v>2.229999999999996</v>
      </c>
      <c r="DC138" s="31">
        <f t="shared" si="297"/>
        <v>6.8300000000000125</v>
      </c>
      <c r="DD138" s="31">
        <f t="shared" si="298"/>
        <v>38.569999999999936</v>
      </c>
      <c r="DE138" s="31">
        <f t="shared" si="299"/>
        <v>8.2599999999999909</v>
      </c>
      <c r="DF138" s="31">
        <f t="shared" si="300"/>
        <v>9.8099999999999934</v>
      </c>
      <c r="DG138" s="31">
        <f t="shared" si="301"/>
        <v>15.200000000000001</v>
      </c>
      <c r="DH138" s="31">
        <f t="shared" si="302"/>
        <v>123.87000000000009</v>
      </c>
      <c r="DI138" s="32">
        <f t="shared" si="303"/>
        <v>10.67</v>
      </c>
      <c r="DJ138" s="32">
        <f t="shared" si="304"/>
        <v>15.11</v>
      </c>
      <c r="DK138" s="32">
        <f t="shared" si="305"/>
        <v>5.7</v>
      </c>
      <c r="DL138" s="32">
        <f t="shared" si="306"/>
        <v>2.25</v>
      </c>
      <c r="DM138" s="32">
        <f t="shared" si="307"/>
        <v>0.35</v>
      </c>
      <c r="DN138" s="32">
        <f t="shared" si="308"/>
        <v>0.11</v>
      </c>
      <c r="DO138" s="32">
        <f t="shared" si="309"/>
        <v>0.34</v>
      </c>
      <c r="DP138" s="32">
        <f t="shared" si="310"/>
        <v>1.93</v>
      </c>
      <c r="DQ138" s="32">
        <f t="shared" si="311"/>
        <v>0.41</v>
      </c>
      <c r="DR138" s="32">
        <f t="shared" si="312"/>
        <v>0.49</v>
      </c>
      <c r="DS138" s="32">
        <f t="shared" si="313"/>
        <v>0.76</v>
      </c>
      <c r="DT138" s="32">
        <f t="shared" si="314"/>
        <v>6.19</v>
      </c>
      <c r="DU138" s="31">
        <f t="shared" si="315"/>
        <v>68.73</v>
      </c>
      <c r="DV138" s="31">
        <f t="shared" si="316"/>
        <v>96.67</v>
      </c>
      <c r="DW138" s="31">
        <f t="shared" si="317"/>
        <v>36.200000000000003</v>
      </c>
      <c r="DX138" s="31">
        <f t="shared" si="318"/>
        <v>14.2</v>
      </c>
      <c r="DY138" s="31">
        <f t="shared" si="319"/>
        <v>2.19</v>
      </c>
      <c r="DZ138" s="31">
        <f t="shared" si="320"/>
        <v>0.7</v>
      </c>
      <c r="EA138" s="31">
        <f t="shared" si="321"/>
        <v>2.12</v>
      </c>
      <c r="EB138" s="31">
        <f t="shared" si="322"/>
        <v>11.92</v>
      </c>
      <c r="EC138" s="31">
        <f t="shared" si="323"/>
        <v>2.54</v>
      </c>
      <c r="ED138" s="31">
        <f t="shared" si="324"/>
        <v>3</v>
      </c>
      <c r="EE138" s="31">
        <f t="shared" si="325"/>
        <v>4.62</v>
      </c>
      <c r="EF138" s="31">
        <f t="shared" si="326"/>
        <v>37.46</v>
      </c>
      <c r="EG138" s="32">
        <f t="shared" si="327"/>
        <v>292.72000000000031</v>
      </c>
      <c r="EH138" s="32">
        <f t="shared" si="328"/>
        <v>414.04000000000013</v>
      </c>
      <c r="EI138" s="32">
        <f t="shared" si="329"/>
        <v>155.81999999999982</v>
      </c>
      <c r="EJ138" s="32">
        <f t="shared" si="330"/>
        <v>61.399999999999991</v>
      </c>
      <c r="EK138" s="32">
        <f t="shared" si="331"/>
        <v>9.4999999999999947</v>
      </c>
      <c r="EL138" s="32">
        <f t="shared" si="332"/>
        <v>3.0399999999999956</v>
      </c>
      <c r="EM138" s="32">
        <f t="shared" si="333"/>
        <v>9.2900000000000134</v>
      </c>
      <c r="EN138" s="32">
        <f t="shared" si="334"/>
        <v>52.419999999999938</v>
      </c>
      <c r="EO138" s="32">
        <f t="shared" si="335"/>
        <v>11.20999999999999</v>
      </c>
      <c r="EP138" s="32">
        <f t="shared" si="336"/>
        <v>13.299999999999994</v>
      </c>
      <c r="EQ138" s="32">
        <f t="shared" si="337"/>
        <v>20.580000000000002</v>
      </c>
      <c r="ER138" s="32">
        <f t="shared" si="338"/>
        <v>167.5200000000001</v>
      </c>
    </row>
    <row r="139" spans="1:148">
      <c r="A139" t="s">
        <v>472</v>
      </c>
      <c r="B139" s="1" t="s">
        <v>406</v>
      </c>
      <c r="C139" t="s">
        <v>295</v>
      </c>
      <c r="D139" t="s">
        <v>296</v>
      </c>
      <c r="E139" s="51">
        <v>50</v>
      </c>
      <c r="I139" s="51">
        <v>24</v>
      </c>
      <c r="Q139" s="32">
        <v>3209.28</v>
      </c>
      <c r="R139" s="32"/>
      <c r="S139" s="32"/>
      <c r="T139" s="32"/>
      <c r="U139" s="32">
        <v>981.52</v>
      </c>
      <c r="V139" s="32"/>
      <c r="W139" s="32"/>
      <c r="X139" s="32"/>
      <c r="Y139" s="32"/>
      <c r="Z139" s="32"/>
      <c r="AA139" s="32"/>
      <c r="AB139" s="32"/>
      <c r="AC139" s="2">
        <v>3.85</v>
      </c>
      <c r="AG139" s="2">
        <v>3.85</v>
      </c>
      <c r="AO139" s="33">
        <v>123.56</v>
      </c>
      <c r="AP139" s="33"/>
      <c r="AQ139" s="33"/>
      <c r="AR139" s="33"/>
      <c r="AS139" s="33">
        <v>37.79</v>
      </c>
      <c r="AT139" s="33"/>
      <c r="AU139" s="33"/>
      <c r="AV139" s="33"/>
      <c r="AW139" s="33"/>
      <c r="AX139" s="33"/>
      <c r="AY139" s="33"/>
      <c r="AZ139" s="33"/>
      <c r="BA139" s="31">
        <f t="shared" ref="BA139:BA144" si="351">ROUND(Q139*BA$3,2)</f>
        <v>-0.96</v>
      </c>
      <c r="BB139" s="31">
        <f t="shared" ref="BB139:BB144" si="352">ROUND(R139*BB$3,2)</f>
        <v>0</v>
      </c>
      <c r="BC139" s="31">
        <f t="shared" ref="BC139:BC144" si="353">ROUND(S139*BC$3,2)</f>
        <v>0</v>
      </c>
      <c r="BD139" s="31">
        <f t="shared" ref="BD139:BD144" si="354">ROUND(T139*BD$3,2)</f>
        <v>0</v>
      </c>
      <c r="BE139" s="31">
        <f t="shared" ref="BE139:BE144" si="355">ROUND(U139*BE$3,2)</f>
        <v>-0.39</v>
      </c>
      <c r="BF139" s="31">
        <f t="shared" ref="BF139:BF144" si="356">ROUND(V139*BF$3,2)</f>
        <v>0</v>
      </c>
      <c r="BG139" s="31">
        <f t="shared" ref="BG139:BG144" si="357">ROUND(W139*BG$3,2)</f>
        <v>0</v>
      </c>
      <c r="BH139" s="31">
        <f t="shared" ref="BH139:BH144" si="358">ROUND(X139*BH$3,2)</f>
        <v>0</v>
      </c>
      <c r="BI139" s="31">
        <f t="shared" ref="BI139:BI144" si="359">ROUND(Y139*BI$3,2)</f>
        <v>0</v>
      </c>
      <c r="BJ139" s="31">
        <f t="shared" ref="BJ139:BJ144" si="360">ROUND(Z139*BJ$3,2)</f>
        <v>0</v>
      </c>
      <c r="BK139" s="31">
        <f t="shared" ref="BK139:BK144" si="361">ROUND(AA139*BK$3,2)</f>
        <v>0</v>
      </c>
      <c r="BL139" s="31">
        <f t="shared" ref="BL139:BL144" si="362">ROUND(AB139*BL$3,2)</f>
        <v>0</v>
      </c>
      <c r="BM139" s="6">
        <v>1.44E-2</v>
      </c>
      <c r="BN139" s="6">
        <v>1.44E-2</v>
      </c>
      <c r="BO139" s="6">
        <v>1.44E-2</v>
      </c>
      <c r="BP139" s="6">
        <v>1.44E-2</v>
      </c>
      <c r="BQ139" s="6">
        <v>1.44E-2</v>
      </c>
      <c r="BR139" s="6">
        <v>1.44E-2</v>
      </c>
      <c r="BS139" s="6">
        <v>1.44E-2</v>
      </c>
      <c r="BT139" s="6">
        <v>1.44E-2</v>
      </c>
      <c r="BU139" s="6">
        <v>1.44E-2</v>
      </c>
      <c r="BV139" s="6">
        <v>1.44E-2</v>
      </c>
      <c r="BW139" s="6">
        <v>1.44E-2</v>
      </c>
      <c r="BX139" s="6">
        <v>1.44E-2</v>
      </c>
      <c r="BY139" s="31">
        <v>46.21</v>
      </c>
      <c r="BZ139" s="31">
        <v>0</v>
      </c>
      <c r="CA139" s="31">
        <v>0</v>
      </c>
      <c r="CB139" s="31">
        <v>0</v>
      </c>
      <c r="CC139" s="31">
        <v>14.13</v>
      </c>
      <c r="CD139" s="31">
        <v>0</v>
      </c>
      <c r="CE139" s="31">
        <v>0</v>
      </c>
      <c r="CF139" s="31">
        <v>0</v>
      </c>
      <c r="CG139" s="31">
        <v>0</v>
      </c>
      <c r="CH139" s="31">
        <v>0</v>
      </c>
      <c r="CI139" s="31">
        <v>0</v>
      </c>
      <c r="CJ139" s="31">
        <v>0</v>
      </c>
      <c r="CK139" s="32">
        <f t="shared" ref="CK139:CK144" si="363">ROUND(Q139*$CV$3,2)</f>
        <v>7.7</v>
      </c>
      <c r="CL139" s="32">
        <f t="shared" ref="CL139:CL144" si="364">ROUND(R139*$CV$3,2)</f>
        <v>0</v>
      </c>
      <c r="CM139" s="32">
        <f t="shared" ref="CM139:CM144" si="365">ROUND(S139*$CV$3,2)</f>
        <v>0</v>
      </c>
      <c r="CN139" s="32">
        <f t="shared" ref="CN139:CN144" si="366">ROUND(T139*$CV$3,2)</f>
        <v>0</v>
      </c>
      <c r="CO139" s="32">
        <f t="shared" ref="CO139:CO144" si="367">ROUND(U139*$CV$3,2)</f>
        <v>2.36</v>
      </c>
      <c r="CP139" s="32">
        <f t="shared" ref="CP139:CP144" si="368">ROUND(V139*$CV$3,2)</f>
        <v>0</v>
      </c>
      <c r="CQ139" s="32">
        <f t="shared" ref="CQ139:CQ144" si="369">ROUND(W139*$CV$3,2)</f>
        <v>0</v>
      </c>
      <c r="CR139" s="32">
        <f t="shared" ref="CR139:CR144" si="370">ROUND(X139*$CV$3,2)</f>
        <v>0</v>
      </c>
      <c r="CS139" s="32">
        <f t="shared" ref="CS139:CS144" si="371">ROUND(Y139*$CV$3,2)</f>
        <v>0</v>
      </c>
      <c r="CT139" s="32">
        <f t="shared" ref="CT139:CT144" si="372">ROUND(Z139*$CV$3,2)</f>
        <v>0</v>
      </c>
      <c r="CU139" s="32">
        <f t="shared" ref="CU139:CU144" si="373">ROUND(AA139*$CV$3,2)</f>
        <v>0</v>
      </c>
      <c r="CV139" s="32">
        <f t="shared" ref="CV139:CV144" si="374">ROUND(AB139*$CV$3,2)</f>
        <v>0</v>
      </c>
      <c r="CW139" s="31">
        <f t="shared" ref="CW139:CW144" si="375">BY139+CK139-AO139-BA139</f>
        <v>-68.690000000000012</v>
      </c>
      <c r="CX139" s="31">
        <f t="shared" ref="CX139:CX144" si="376">BZ139+CL139-AP139-BB139</f>
        <v>0</v>
      </c>
      <c r="CY139" s="31">
        <f t="shared" ref="CY139:CY144" si="377">CA139+CM139-AQ139-BC139</f>
        <v>0</v>
      </c>
      <c r="CZ139" s="31">
        <f t="shared" ref="CZ139:CZ144" si="378">CB139+CN139-AR139-BD139</f>
        <v>0</v>
      </c>
      <c r="DA139" s="31">
        <f t="shared" ref="DA139:DA144" si="379">CC139+CO139-AS139-BE139</f>
        <v>-20.909999999999997</v>
      </c>
      <c r="DB139" s="31">
        <f t="shared" ref="DB139:DB144" si="380">CD139+CP139-AT139-BF139</f>
        <v>0</v>
      </c>
      <c r="DC139" s="31">
        <f t="shared" ref="DC139:DC144" si="381">CE139+CQ139-AU139-BG139</f>
        <v>0</v>
      </c>
      <c r="DD139" s="31">
        <f t="shared" ref="DD139:DD144" si="382">CF139+CR139-AV139-BH139</f>
        <v>0</v>
      </c>
      <c r="DE139" s="31">
        <f t="shared" ref="DE139:DE144" si="383">CG139+CS139-AW139-BI139</f>
        <v>0</v>
      </c>
      <c r="DF139" s="31">
        <f t="shared" ref="DF139:DF144" si="384">CH139+CT139-AX139-BJ139</f>
        <v>0</v>
      </c>
      <c r="DG139" s="31">
        <f t="shared" ref="DG139:DG144" si="385">CI139+CU139-AY139-BK139</f>
        <v>0</v>
      </c>
      <c r="DH139" s="31">
        <f t="shared" ref="DH139:DH144" si="386">CJ139+CV139-AZ139-BL139</f>
        <v>0</v>
      </c>
      <c r="DI139" s="32">
        <f t="shared" ref="DI139:DI144" si="387">ROUND(CW139*5%,2)</f>
        <v>-3.43</v>
      </c>
      <c r="DJ139" s="32">
        <f t="shared" ref="DJ139:DJ144" si="388">ROUND(CX139*5%,2)</f>
        <v>0</v>
      </c>
      <c r="DK139" s="32">
        <f t="shared" ref="DK139:DK144" si="389">ROUND(CY139*5%,2)</f>
        <v>0</v>
      </c>
      <c r="DL139" s="32">
        <f t="shared" ref="DL139:DL144" si="390">ROUND(CZ139*5%,2)</f>
        <v>0</v>
      </c>
      <c r="DM139" s="32">
        <f t="shared" ref="DM139:DM144" si="391">ROUND(DA139*5%,2)</f>
        <v>-1.05</v>
      </c>
      <c r="DN139" s="32">
        <f t="shared" ref="DN139:DN144" si="392">ROUND(DB139*5%,2)</f>
        <v>0</v>
      </c>
      <c r="DO139" s="32">
        <f t="shared" ref="DO139:DO144" si="393">ROUND(DC139*5%,2)</f>
        <v>0</v>
      </c>
      <c r="DP139" s="32">
        <f t="shared" ref="DP139:DP144" si="394">ROUND(DD139*5%,2)</f>
        <v>0</v>
      </c>
      <c r="DQ139" s="32">
        <f t="shared" ref="DQ139:DQ144" si="395">ROUND(DE139*5%,2)</f>
        <v>0</v>
      </c>
      <c r="DR139" s="32">
        <f t="shared" ref="DR139:DR144" si="396">ROUND(DF139*5%,2)</f>
        <v>0</v>
      </c>
      <c r="DS139" s="32">
        <f t="shared" ref="DS139:DS144" si="397">ROUND(DG139*5%,2)</f>
        <v>0</v>
      </c>
      <c r="DT139" s="32">
        <f t="shared" ref="DT139:DT144" si="398">ROUND(DH139*5%,2)</f>
        <v>0</v>
      </c>
      <c r="DU139" s="31">
        <f t="shared" ref="DU139:DU144" si="399">ROUND(CW139*DU$3,2)</f>
        <v>-22.13</v>
      </c>
      <c r="DV139" s="31">
        <f t="shared" ref="DV139:DV144" si="400">ROUND(CX139*DV$3,2)</f>
        <v>0</v>
      </c>
      <c r="DW139" s="31">
        <f t="shared" ref="DW139:DW144" si="401">ROUND(CY139*DW$3,2)</f>
        <v>0</v>
      </c>
      <c r="DX139" s="31">
        <f t="shared" ref="DX139:DX144" si="402">ROUND(CZ139*DX$3,2)</f>
        <v>0</v>
      </c>
      <c r="DY139" s="31">
        <f t="shared" ref="DY139:DY144" si="403">ROUND(DA139*DY$3,2)</f>
        <v>-6.57</v>
      </c>
      <c r="DZ139" s="31">
        <f t="shared" ref="DZ139:DZ144" si="404">ROUND(DB139*DZ$3,2)</f>
        <v>0</v>
      </c>
      <c r="EA139" s="31">
        <f t="shared" ref="EA139:EA144" si="405">ROUND(DC139*EA$3,2)</f>
        <v>0</v>
      </c>
      <c r="EB139" s="31">
        <f t="shared" ref="EB139:EB144" si="406">ROUND(DD139*EB$3,2)</f>
        <v>0</v>
      </c>
      <c r="EC139" s="31">
        <f t="shared" ref="EC139:EC144" si="407">ROUND(DE139*EC$3,2)</f>
        <v>0</v>
      </c>
      <c r="ED139" s="31">
        <f t="shared" ref="ED139:ED144" si="408">ROUND(DF139*ED$3,2)</f>
        <v>0</v>
      </c>
      <c r="EE139" s="31">
        <f t="shared" ref="EE139:EE144" si="409">ROUND(DG139*EE$3,2)</f>
        <v>0</v>
      </c>
      <c r="EF139" s="31">
        <f t="shared" ref="EF139:EF144" si="410">ROUND(DH139*EF$3,2)</f>
        <v>0</v>
      </c>
      <c r="EG139" s="32">
        <f t="shared" ref="EG139:EG144" si="411">CW139+DI139+DU139</f>
        <v>-94.250000000000014</v>
      </c>
      <c r="EH139" s="32">
        <f t="shared" ref="EH139:EH144" si="412">CX139+DJ139+DV139</f>
        <v>0</v>
      </c>
      <c r="EI139" s="32">
        <f t="shared" ref="EI139:EI144" si="413">CY139+DK139+DW139</f>
        <v>0</v>
      </c>
      <c r="EJ139" s="32">
        <f t="shared" ref="EJ139:EJ144" si="414">CZ139+DL139+DX139</f>
        <v>0</v>
      </c>
      <c r="EK139" s="32">
        <f t="shared" ref="EK139:EK144" si="415">DA139+DM139+DY139</f>
        <v>-28.529999999999998</v>
      </c>
      <c r="EL139" s="32">
        <f t="shared" ref="EL139:EL144" si="416">DB139+DN139+DZ139</f>
        <v>0</v>
      </c>
      <c r="EM139" s="32">
        <f t="shared" ref="EM139:EM144" si="417">DC139+DO139+EA139</f>
        <v>0</v>
      </c>
      <c r="EN139" s="32">
        <f t="shared" ref="EN139:EN144" si="418">DD139+DP139+EB139</f>
        <v>0</v>
      </c>
      <c r="EO139" s="32">
        <f t="shared" ref="EO139:EO144" si="419">DE139+DQ139+EC139</f>
        <v>0</v>
      </c>
      <c r="EP139" s="32">
        <f t="shared" ref="EP139:EP144" si="420">DF139+DR139+ED139</f>
        <v>0</v>
      </c>
      <c r="EQ139" s="32">
        <f t="shared" ref="EQ139:EQ144" si="421">DG139+DS139+EE139</f>
        <v>0</v>
      </c>
      <c r="ER139" s="32">
        <f t="shared" ref="ER139:ER144" si="422">DH139+DT139+EF139</f>
        <v>0</v>
      </c>
    </row>
    <row r="140" spans="1:148">
      <c r="A140" t="s">
        <v>436</v>
      </c>
      <c r="B140" s="1" t="s">
        <v>134</v>
      </c>
      <c r="C140" t="s">
        <v>134</v>
      </c>
      <c r="D140" t="s">
        <v>283</v>
      </c>
      <c r="E140" s="51">
        <v>564.95780000000002</v>
      </c>
      <c r="F140" s="51">
        <v>191.8913</v>
      </c>
      <c r="G140" s="51">
        <v>88.576400000000007</v>
      </c>
      <c r="H140" s="51">
        <v>0</v>
      </c>
      <c r="I140" s="51">
        <v>0</v>
      </c>
      <c r="J140" s="51">
        <v>112.1442</v>
      </c>
      <c r="K140" s="51">
        <v>216.62</v>
      </c>
      <c r="L140" s="51">
        <v>210.90463750000001</v>
      </c>
      <c r="M140" s="51">
        <v>489.84701200000001</v>
      </c>
      <c r="N140" s="51">
        <v>431.6523674</v>
      </c>
      <c r="O140" s="51">
        <v>452.6724261</v>
      </c>
      <c r="P140" s="51">
        <v>512.05888149999998</v>
      </c>
      <c r="Q140" s="32">
        <v>55226.62</v>
      </c>
      <c r="R140" s="32">
        <v>11262.42</v>
      </c>
      <c r="S140" s="32">
        <v>3978.68</v>
      </c>
      <c r="T140" s="32">
        <v>0</v>
      </c>
      <c r="U140" s="32">
        <v>0</v>
      </c>
      <c r="V140" s="32">
        <v>3509.94</v>
      </c>
      <c r="W140" s="32">
        <v>10949.95</v>
      </c>
      <c r="X140" s="32">
        <v>8981.48</v>
      </c>
      <c r="Y140" s="32">
        <v>59874.34</v>
      </c>
      <c r="Z140" s="32">
        <v>17550.060000000001</v>
      </c>
      <c r="AA140" s="32">
        <v>22595.03</v>
      </c>
      <c r="AB140" s="32">
        <v>32200.44</v>
      </c>
      <c r="AC140" s="2">
        <v>-1.43</v>
      </c>
      <c r="AD140" s="2">
        <v>-1.43</v>
      </c>
      <c r="AE140" s="2">
        <v>-1.43</v>
      </c>
      <c r="AF140" s="2">
        <v>-1.43</v>
      </c>
      <c r="AG140" s="2">
        <v>-1.43</v>
      </c>
      <c r="AH140" s="2">
        <v>-1.43</v>
      </c>
      <c r="AI140" s="2">
        <v>-1.43</v>
      </c>
      <c r="AJ140" s="2">
        <v>-1.43</v>
      </c>
      <c r="AK140" s="2">
        <v>-1.43</v>
      </c>
      <c r="AL140" s="2">
        <v>-1.43</v>
      </c>
      <c r="AM140" s="2">
        <v>-1.43</v>
      </c>
      <c r="AN140" s="2">
        <v>-1.43</v>
      </c>
      <c r="AO140" s="33">
        <v>-789.74</v>
      </c>
      <c r="AP140" s="33">
        <v>-161.05000000000001</v>
      </c>
      <c r="AQ140" s="33">
        <v>-56.9</v>
      </c>
      <c r="AR140" s="33">
        <v>0</v>
      </c>
      <c r="AS140" s="33">
        <v>0</v>
      </c>
      <c r="AT140" s="33">
        <v>-50.19</v>
      </c>
      <c r="AU140" s="33">
        <v>-156.58000000000001</v>
      </c>
      <c r="AV140" s="33">
        <v>-128.44</v>
      </c>
      <c r="AW140" s="33">
        <v>-856.2</v>
      </c>
      <c r="AX140" s="33">
        <v>-250.97</v>
      </c>
      <c r="AY140" s="33">
        <v>-323.11</v>
      </c>
      <c r="AZ140" s="33">
        <v>-460.47</v>
      </c>
      <c r="BA140" s="31">
        <f t="shared" si="351"/>
        <v>-16.57</v>
      </c>
      <c r="BB140" s="31">
        <f t="shared" si="352"/>
        <v>-3.38</v>
      </c>
      <c r="BC140" s="31">
        <f t="shared" si="353"/>
        <v>-1.19</v>
      </c>
      <c r="BD140" s="31">
        <f t="shared" si="354"/>
        <v>0</v>
      </c>
      <c r="BE140" s="31">
        <f t="shared" si="355"/>
        <v>0</v>
      </c>
      <c r="BF140" s="31">
        <f t="shared" si="356"/>
        <v>-1.4</v>
      </c>
      <c r="BG140" s="31">
        <f t="shared" si="357"/>
        <v>0</v>
      </c>
      <c r="BH140" s="31">
        <f t="shared" si="358"/>
        <v>0</v>
      </c>
      <c r="BI140" s="31">
        <f t="shared" si="359"/>
        <v>0</v>
      </c>
      <c r="BJ140" s="31">
        <f t="shared" si="360"/>
        <v>-21.06</v>
      </c>
      <c r="BK140" s="31">
        <f t="shared" si="361"/>
        <v>-27.11</v>
      </c>
      <c r="BL140" s="31">
        <f t="shared" si="362"/>
        <v>-38.64</v>
      </c>
      <c r="BM140" s="6">
        <v>-2.5700000000000001E-2</v>
      </c>
      <c r="BN140" s="6">
        <v>-2.5700000000000001E-2</v>
      </c>
      <c r="BO140" s="6">
        <v>-2.5700000000000001E-2</v>
      </c>
      <c r="BP140" s="6">
        <v>-2.5700000000000001E-2</v>
      </c>
      <c r="BQ140" s="6">
        <v>-2.5700000000000001E-2</v>
      </c>
      <c r="BR140" s="6">
        <v>-2.5700000000000001E-2</v>
      </c>
      <c r="BS140" s="6">
        <v>-2.5700000000000001E-2</v>
      </c>
      <c r="BT140" s="6">
        <v>-2.5700000000000001E-2</v>
      </c>
      <c r="BU140" s="6">
        <v>-2.5700000000000001E-2</v>
      </c>
      <c r="BV140" s="6">
        <v>-2.5700000000000001E-2</v>
      </c>
      <c r="BW140" s="6">
        <v>-2.5700000000000001E-2</v>
      </c>
      <c r="BX140" s="6">
        <v>-2.5700000000000001E-2</v>
      </c>
      <c r="BY140" s="31">
        <v>-1419.32</v>
      </c>
      <c r="BZ140" s="31">
        <v>-289.44</v>
      </c>
      <c r="CA140" s="31">
        <v>-102.25</v>
      </c>
      <c r="CB140" s="31">
        <v>0</v>
      </c>
      <c r="CC140" s="31">
        <v>0</v>
      </c>
      <c r="CD140" s="31">
        <v>-90.21</v>
      </c>
      <c r="CE140" s="31">
        <v>-281.41000000000003</v>
      </c>
      <c r="CF140" s="31">
        <v>-230.82</v>
      </c>
      <c r="CG140" s="31">
        <v>-1538.77</v>
      </c>
      <c r="CH140" s="31">
        <v>-451.04</v>
      </c>
      <c r="CI140" s="31">
        <v>-580.69000000000005</v>
      </c>
      <c r="CJ140" s="31">
        <v>-827.55</v>
      </c>
      <c r="CK140" s="32">
        <f t="shared" si="363"/>
        <v>132.54</v>
      </c>
      <c r="CL140" s="32">
        <f t="shared" si="364"/>
        <v>27.03</v>
      </c>
      <c r="CM140" s="32">
        <f t="shared" si="365"/>
        <v>9.5500000000000007</v>
      </c>
      <c r="CN140" s="32">
        <f t="shared" si="366"/>
        <v>0</v>
      </c>
      <c r="CO140" s="32">
        <f t="shared" si="367"/>
        <v>0</v>
      </c>
      <c r="CP140" s="32">
        <f t="shared" si="368"/>
        <v>8.42</v>
      </c>
      <c r="CQ140" s="32">
        <f t="shared" si="369"/>
        <v>26.28</v>
      </c>
      <c r="CR140" s="32">
        <f t="shared" si="370"/>
        <v>21.56</v>
      </c>
      <c r="CS140" s="32">
        <f t="shared" si="371"/>
        <v>143.69999999999999</v>
      </c>
      <c r="CT140" s="32">
        <f t="shared" si="372"/>
        <v>42.12</v>
      </c>
      <c r="CU140" s="32">
        <f t="shared" si="373"/>
        <v>54.23</v>
      </c>
      <c r="CV140" s="32">
        <f t="shared" si="374"/>
        <v>77.28</v>
      </c>
      <c r="CW140" s="31">
        <f t="shared" si="375"/>
        <v>-480.46999999999997</v>
      </c>
      <c r="CX140" s="31">
        <f t="shared" si="376"/>
        <v>-97.979999999999961</v>
      </c>
      <c r="CY140" s="31">
        <f t="shared" si="377"/>
        <v>-34.610000000000007</v>
      </c>
      <c r="CZ140" s="31">
        <f t="shared" si="378"/>
        <v>0</v>
      </c>
      <c r="DA140" s="31">
        <f t="shared" si="379"/>
        <v>0</v>
      </c>
      <c r="DB140" s="31">
        <f t="shared" si="380"/>
        <v>-30.199999999999996</v>
      </c>
      <c r="DC140" s="31">
        <f t="shared" si="381"/>
        <v>-98.550000000000011</v>
      </c>
      <c r="DD140" s="31">
        <f t="shared" si="382"/>
        <v>-80.819999999999993</v>
      </c>
      <c r="DE140" s="31">
        <f t="shared" si="383"/>
        <v>-538.86999999999989</v>
      </c>
      <c r="DF140" s="31">
        <f t="shared" si="384"/>
        <v>-136.89000000000001</v>
      </c>
      <c r="DG140" s="31">
        <f t="shared" si="385"/>
        <v>-176.24</v>
      </c>
      <c r="DH140" s="31">
        <f t="shared" si="386"/>
        <v>-251.15999999999997</v>
      </c>
      <c r="DI140" s="32">
        <f t="shared" si="387"/>
        <v>-24.02</v>
      </c>
      <c r="DJ140" s="32">
        <f t="shared" si="388"/>
        <v>-4.9000000000000004</v>
      </c>
      <c r="DK140" s="32">
        <f t="shared" si="389"/>
        <v>-1.73</v>
      </c>
      <c r="DL140" s="32">
        <f t="shared" si="390"/>
        <v>0</v>
      </c>
      <c r="DM140" s="32">
        <f t="shared" si="391"/>
        <v>0</v>
      </c>
      <c r="DN140" s="32">
        <f t="shared" si="392"/>
        <v>-1.51</v>
      </c>
      <c r="DO140" s="32">
        <f t="shared" si="393"/>
        <v>-4.93</v>
      </c>
      <c r="DP140" s="32">
        <f t="shared" si="394"/>
        <v>-4.04</v>
      </c>
      <c r="DQ140" s="32">
        <f t="shared" si="395"/>
        <v>-26.94</v>
      </c>
      <c r="DR140" s="32">
        <f t="shared" si="396"/>
        <v>-6.84</v>
      </c>
      <c r="DS140" s="32">
        <f t="shared" si="397"/>
        <v>-8.81</v>
      </c>
      <c r="DT140" s="32">
        <f t="shared" si="398"/>
        <v>-12.56</v>
      </c>
      <c r="DU140" s="31">
        <f t="shared" si="399"/>
        <v>-154.79</v>
      </c>
      <c r="DV140" s="31">
        <f t="shared" si="400"/>
        <v>-31.34</v>
      </c>
      <c r="DW140" s="31">
        <f t="shared" si="401"/>
        <v>-11</v>
      </c>
      <c r="DX140" s="31">
        <f t="shared" si="402"/>
        <v>0</v>
      </c>
      <c r="DY140" s="31">
        <f t="shared" si="403"/>
        <v>0</v>
      </c>
      <c r="DZ140" s="31">
        <f t="shared" si="404"/>
        <v>-9.44</v>
      </c>
      <c r="EA140" s="31">
        <f t="shared" si="405"/>
        <v>-30.63</v>
      </c>
      <c r="EB140" s="31">
        <f t="shared" si="406"/>
        <v>-24.98</v>
      </c>
      <c r="EC140" s="31">
        <f t="shared" si="407"/>
        <v>-165.67</v>
      </c>
      <c r="ED140" s="31">
        <f t="shared" si="408"/>
        <v>-41.86</v>
      </c>
      <c r="EE140" s="31">
        <f t="shared" si="409"/>
        <v>-53.59</v>
      </c>
      <c r="EF140" s="31">
        <f t="shared" si="410"/>
        <v>-75.959999999999994</v>
      </c>
      <c r="EG140" s="32">
        <f t="shared" si="411"/>
        <v>-659.28</v>
      </c>
      <c r="EH140" s="32">
        <f t="shared" si="412"/>
        <v>-134.21999999999997</v>
      </c>
      <c r="EI140" s="32">
        <f t="shared" si="413"/>
        <v>-47.34</v>
      </c>
      <c r="EJ140" s="32">
        <f t="shared" si="414"/>
        <v>0</v>
      </c>
      <c r="EK140" s="32">
        <f t="shared" si="415"/>
        <v>0</v>
      </c>
      <c r="EL140" s="32">
        <f t="shared" si="416"/>
        <v>-41.15</v>
      </c>
      <c r="EM140" s="32">
        <f t="shared" si="417"/>
        <v>-134.11000000000001</v>
      </c>
      <c r="EN140" s="32">
        <f t="shared" si="418"/>
        <v>-109.84</v>
      </c>
      <c r="EO140" s="32">
        <f t="shared" si="419"/>
        <v>-731.4799999999999</v>
      </c>
      <c r="EP140" s="32">
        <f t="shared" si="420"/>
        <v>-185.59000000000003</v>
      </c>
      <c r="EQ140" s="32">
        <f t="shared" si="421"/>
        <v>-238.64000000000001</v>
      </c>
      <c r="ER140" s="32">
        <f t="shared" si="422"/>
        <v>-339.67999999999995</v>
      </c>
    </row>
    <row r="141" spans="1:148">
      <c r="A141" t="s">
        <v>549</v>
      </c>
      <c r="B141" s="1" t="s">
        <v>413</v>
      </c>
      <c r="C141" t="s">
        <v>289</v>
      </c>
      <c r="D141" t="s">
        <v>290</v>
      </c>
      <c r="E141" s="51">
        <v>5155</v>
      </c>
      <c r="F141" s="51">
        <v>5914</v>
      </c>
      <c r="Q141" s="32">
        <v>1036789.93</v>
      </c>
      <c r="R141" s="32">
        <v>436687.25</v>
      </c>
      <c r="S141" s="32"/>
      <c r="T141" s="32"/>
      <c r="U141" s="32"/>
      <c r="V141" s="32"/>
      <c r="W141" s="32"/>
      <c r="X141" s="32"/>
      <c r="Y141" s="32"/>
      <c r="Z141" s="32"/>
      <c r="AA141" s="32"/>
      <c r="AB141" s="32"/>
      <c r="AC141" s="2">
        <v>0.16</v>
      </c>
      <c r="AD141" s="2">
        <v>0.16</v>
      </c>
      <c r="AO141" s="33">
        <v>1658.86</v>
      </c>
      <c r="AP141" s="33">
        <v>698.7</v>
      </c>
      <c r="AQ141" s="33"/>
      <c r="AR141" s="33"/>
      <c r="AS141" s="33"/>
      <c r="AT141" s="33"/>
      <c r="AU141" s="33"/>
      <c r="AV141" s="33"/>
      <c r="AW141" s="33"/>
      <c r="AX141" s="33"/>
      <c r="AY141" s="33"/>
      <c r="AZ141" s="33"/>
      <c r="BA141" s="31">
        <f t="shared" si="351"/>
        <v>-311.04000000000002</v>
      </c>
      <c r="BB141" s="31">
        <f t="shared" si="352"/>
        <v>-131.01</v>
      </c>
      <c r="BC141" s="31">
        <f t="shared" si="353"/>
        <v>0</v>
      </c>
      <c r="BD141" s="31">
        <f t="shared" si="354"/>
        <v>0</v>
      </c>
      <c r="BE141" s="31">
        <f t="shared" si="355"/>
        <v>0</v>
      </c>
      <c r="BF141" s="31">
        <f t="shared" si="356"/>
        <v>0</v>
      </c>
      <c r="BG141" s="31">
        <f t="shared" si="357"/>
        <v>0</v>
      </c>
      <c r="BH141" s="31">
        <f t="shared" si="358"/>
        <v>0</v>
      </c>
      <c r="BI141" s="31">
        <f t="shared" si="359"/>
        <v>0</v>
      </c>
      <c r="BJ141" s="31">
        <f t="shared" si="360"/>
        <v>0</v>
      </c>
      <c r="BK141" s="31">
        <f t="shared" si="361"/>
        <v>0</v>
      </c>
      <c r="BL141" s="31">
        <f t="shared" si="362"/>
        <v>0</v>
      </c>
      <c r="BM141" s="6">
        <v>-1.6E-2</v>
      </c>
      <c r="BN141" s="6">
        <v>-1.6E-2</v>
      </c>
      <c r="BO141" s="6">
        <v>-1.6E-2</v>
      </c>
      <c r="BP141" s="6">
        <v>-1.6E-2</v>
      </c>
      <c r="BQ141" s="6">
        <v>-1.6E-2</v>
      </c>
      <c r="BR141" s="6">
        <v>-1.6E-2</v>
      </c>
      <c r="BS141" s="6">
        <v>-1.6E-2</v>
      </c>
      <c r="BT141" s="6">
        <v>-1.6E-2</v>
      </c>
      <c r="BU141" s="6">
        <v>-1.6E-2</v>
      </c>
      <c r="BV141" s="6">
        <v>-1.6E-2</v>
      </c>
      <c r="BW141" s="6">
        <v>-1.6E-2</v>
      </c>
      <c r="BX141" s="6">
        <v>-1.6E-2</v>
      </c>
      <c r="BY141" s="31">
        <v>-16588.64</v>
      </c>
      <c r="BZ141" s="31">
        <v>-6987</v>
      </c>
      <c r="CA141" s="31">
        <v>0</v>
      </c>
      <c r="CB141" s="31">
        <v>0</v>
      </c>
      <c r="CC141" s="31">
        <v>0</v>
      </c>
      <c r="CD141" s="31">
        <v>0</v>
      </c>
      <c r="CE141" s="31">
        <v>0</v>
      </c>
      <c r="CF141" s="31">
        <v>0</v>
      </c>
      <c r="CG141" s="31">
        <v>0</v>
      </c>
      <c r="CH141" s="31">
        <v>0</v>
      </c>
      <c r="CI141" s="31">
        <v>0</v>
      </c>
      <c r="CJ141" s="31">
        <v>0</v>
      </c>
      <c r="CK141" s="32">
        <f t="shared" si="363"/>
        <v>2488.3000000000002</v>
      </c>
      <c r="CL141" s="32">
        <f t="shared" si="364"/>
        <v>1048.05</v>
      </c>
      <c r="CM141" s="32">
        <f t="shared" si="365"/>
        <v>0</v>
      </c>
      <c r="CN141" s="32">
        <f t="shared" si="366"/>
        <v>0</v>
      </c>
      <c r="CO141" s="32">
        <f t="shared" si="367"/>
        <v>0</v>
      </c>
      <c r="CP141" s="32">
        <f t="shared" si="368"/>
        <v>0</v>
      </c>
      <c r="CQ141" s="32">
        <f t="shared" si="369"/>
        <v>0</v>
      </c>
      <c r="CR141" s="32">
        <f t="shared" si="370"/>
        <v>0</v>
      </c>
      <c r="CS141" s="32">
        <f t="shared" si="371"/>
        <v>0</v>
      </c>
      <c r="CT141" s="32">
        <f t="shared" si="372"/>
        <v>0</v>
      </c>
      <c r="CU141" s="32">
        <f t="shared" si="373"/>
        <v>0</v>
      </c>
      <c r="CV141" s="32">
        <f t="shared" si="374"/>
        <v>0</v>
      </c>
      <c r="CW141" s="31">
        <f t="shared" si="375"/>
        <v>-15448.16</v>
      </c>
      <c r="CX141" s="31">
        <f t="shared" si="376"/>
        <v>-6506.6399999999994</v>
      </c>
      <c r="CY141" s="31">
        <f t="shared" si="377"/>
        <v>0</v>
      </c>
      <c r="CZ141" s="31">
        <f t="shared" si="378"/>
        <v>0</v>
      </c>
      <c r="DA141" s="31">
        <f t="shared" si="379"/>
        <v>0</v>
      </c>
      <c r="DB141" s="31">
        <f t="shared" si="380"/>
        <v>0</v>
      </c>
      <c r="DC141" s="31">
        <f t="shared" si="381"/>
        <v>0</v>
      </c>
      <c r="DD141" s="31">
        <f t="shared" si="382"/>
        <v>0</v>
      </c>
      <c r="DE141" s="31">
        <f t="shared" si="383"/>
        <v>0</v>
      </c>
      <c r="DF141" s="31">
        <f t="shared" si="384"/>
        <v>0</v>
      </c>
      <c r="DG141" s="31">
        <f t="shared" si="385"/>
        <v>0</v>
      </c>
      <c r="DH141" s="31">
        <f t="shared" si="386"/>
        <v>0</v>
      </c>
      <c r="DI141" s="32">
        <f t="shared" si="387"/>
        <v>-772.41</v>
      </c>
      <c r="DJ141" s="32">
        <f t="shared" si="388"/>
        <v>-325.33</v>
      </c>
      <c r="DK141" s="32">
        <f t="shared" si="389"/>
        <v>0</v>
      </c>
      <c r="DL141" s="32">
        <f t="shared" si="390"/>
        <v>0</v>
      </c>
      <c r="DM141" s="32">
        <f t="shared" si="391"/>
        <v>0</v>
      </c>
      <c r="DN141" s="32">
        <f t="shared" si="392"/>
        <v>0</v>
      </c>
      <c r="DO141" s="32">
        <f t="shared" si="393"/>
        <v>0</v>
      </c>
      <c r="DP141" s="32">
        <f t="shared" si="394"/>
        <v>0</v>
      </c>
      <c r="DQ141" s="32">
        <f t="shared" si="395"/>
        <v>0</v>
      </c>
      <c r="DR141" s="32">
        <f t="shared" si="396"/>
        <v>0</v>
      </c>
      <c r="DS141" s="32">
        <f t="shared" si="397"/>
        <v>0</v>
      </c>
      <c r="DT141" s="32">
        <f t="shared" si="398"/>
        <v>0</v>
      </c>
      <c r="DU141" s="31">
        <f t="shared" si="399"/>
        <v>-4976.9399999999996</v>
      </c>
      <c r="DV141" s="31">
        <f t="shared" si="400"/>
        <v>-2081.0500000000002</v>
      </c>
      <c r="DW141" s="31">
        <f t="shared" si="401"/>
        <v>0</v>
      </c>
      <c r="DX141" s="31">
        <f t="shared" si="402"/>
        <v>0</v>
      </c>
      <c r="DY141" s="31">
        <f t="shared" si="403"/>
        <v>0</v>
      </c>
      <c r="DZ141" s="31">
        <f t="shared" si="404"/>
        <v>0</v>
      </c>
      <c r="EA141" s="31">
        <f t="shared" si="405"/>
        <v>0</v>
      </c>
      <c r="EB141" s="31">
        <f t="shared" si="406"/>
        <v>0</v>
      </c>
      <c r="EC141" s="31">
        <f t="shared" si="407"/>
        <v>0</v>
      </c>
      <c r="ED141" s="31">
        <f t="shared" si="408"/>
        <v>0</v>
      </c>
      <c r="EE141" s="31">
        <f t="shared" si="409"/>
        <v>0</v>
      </c>
      <c r="EF141" s="31">
        <f t="shared" si="410"/>
        <v>0</v>
      </c>
      <c r="EG141" s="32">
        <f t="shared" si="411"/>
        <v>-21197.51</v>
      </c>
      <c r="EH141" s="32">
        <f t="shared" si="412"/>
        <v>-8913.02</v>
      </c>
      <c r="EI141" s="32">
        <f t="shared" si="413"/>
        <v>0</v>
      </c>
      <c r="EJ141" s="32">
        <f t="shared" si="414"/>
        <v>0</v>
      </c>
      <c r="EK141" s="32">
        <f t="shared" si="415"/>
        <v>0</v>
      </c>
      <c r="EL141" s="32">
        <f t="shared" si="416"/>
        <v>0</v>
      </c>
      <c r="EM141" s="32">
        <f t="shared" si="417"/>
        <v>0</v>
      </c>
      <c r="EN141" s="32">
        <f t="shared" si="418"/>
        <v>0</v>
      </c>
      <c r="EO141" s="32">
        <f t="shared" si="419"/>
        <v>0</v>
      </c>
      <c r="EP141" s="32">
        <f t="shared" si="420"/>
        <v>0</v>
      </c>
      <c r="EQ141" s="32">
        <f t="shared" si="421"/>
        <v>0</v>
      </c>
      <c r="ER141" s="32">
        <f t="shared" si="422"/>
        <v>0</v>
      </c>
    </row>
    <row r="142" spans="1:148">
      <c r="A142" t="s">
        <v>549</v>
      </c>
      <c r="B142" s="1" t="s">
        <v>355</v>
      </c>
      <c r="C142" t="s">
        <v>287</v>
      </c>
      <c r="D142" t="s">
        <v>288</v>
      </c>
      <c r="E142" s="51">
        <v>7426</v>
      </c>
      <c r="F142" s="51">
        <v>1982.5</v>
      </c>
      <c r="Q142" s="32">
        <v>324935.62</v>
      </c>
      <c r="R142" s="32">
        <v>82559.55</v>
      </c>
      <c r="S142" s="32"/>
      <c r="T142" s="32"/>
      <c r="U142" s="32"/>
      <c r="V142" s="32"/>
      <c r="W142" s="32"/>
      <c r="X142" s="32"/>
      <c r="Y142" s="32"/>
      <c r="Z142" s="32"/>
      <c r="AA142" s="32"/>
      <c r="AB142" s="32"/>
      <c r="AC142" s="2">
        <v>1.05</v>
      </c>
      <c r="AD142" s="2">
        <v>1.05</v>
      </c>
      <c r="AO142" s="33">
        <v>3411.82</v>
      </c>
      <c r="AP142" s="33">
        <v>866.88</v>
      </c>
      <c r="AQ142" s="33"/>
      <c r="AR142" s="33"/>
      <c r="AS142" s="33"/>
      <c r="AT142" s="33"/>
      <c r="AU142" s="33"/>
      <c r="AV142" s="33"/>
      <c r="AW142" s="33"/>
      <c r="AX142" s="33"/>
      <c r="AY142" s="33"/>
      <c r="AZ142" s="33"/>
      <c r="BA142" s="31">
        <f t="shared" si="351"/>
        <v>-97.48</v>
      </c>
      <c r="BB142" s="31">
        <f t="shared" si="352"/>
        <v>-24.77</v>
      </c>
      <c r="BC142" s="31">
        <f t="shared" si="353"/>
        <v>0</v>
      </c>
      <c r="BD142" s="31">
        <f t="shared" si="354"/>
        <v>0</v>
      </c>
      <c r="BE142" s="31">
        <f t="shared" si="355"/>
        <v>0</v>
      </c>
      <c r="BF142" s="31">
        <f t="shared" si="356"/>
        <v>0</v>
      </c>
      <c r="BG142" s="31">
        <f t="shared" si="357"/>
        <v>0</v>
      </c>
      <c r="BH142" s="31">
        <f t="shared" si="358"/>
        <v>0</v>
      </c>
      <c r="BI142" s="31">
        <f t="shared" si="359"/>
        <v>0</v>
      </c>
      <c r="BJ142" s="31">
        <f t="shared" si="360"/>
        <v>0</v>
      </c>
      <c r="BK142" s="31">
        <f t="shared" si="361"/>
        <v>0</v>
      </c>
      <c r="BL142" s="31">
        <f t="shared" si="362"/>
        <v>0</v>
      </c>
      <c r="BM142" s="6">
        <v>8.3999999999999995E-3</v>
      </c>
      <c r="BN142" s="6">
        <v>8.3999999999999995E-3</v>
      </c>
      <c r="BO142" s="6">
        <v>8.3999999999999995E-3</v>
      </c>
      <c r="BP142" s="6">
        <v>8.3999999999999995E-3</v>
      </c>
      <c r="BQ142" s="6">
        <v>8.3999999999999995E-3</v>
      </c>
      <c r="BR142" s="6">
        <v>8.3999999999999995E-3</v>
      </c>
      <c r="BS142" s="6">
        <v>8.3999999999999995E-3</v>
      </c>
      <c r="BT142" s="6">
        <v>8.3999999999999995E-3</v>
      </c>
      <c r="BU142" s="6">
        <v>8.3999999999999995E-3</v>
      </c>
      <c r="BV142" s="6">
        <v>8.3999999999999995E-3</v>
      </c>
      <c r="BW142" s="6">
        <v>8.3999999999999995E-3</v>
      </c>
      <c r="BX142" s="6">
        <v>8.3999999999999995E-3</v>
      </c>
      <c r="BY142" s="31">
        <v>2729.46</v>
      </c>
      <c r="BZ142" s="31">
        <v>693.5</v>
      </c>
      <c r="CA142" s="31">
        <v>0</v>
      </c>
      <c r="CB142" s="31">
        <v>0</v>
      </c>
      <c r="CC142" s="31">
        <v>0</v>
      </c>
      <c r="CD142" s="31">
        <v>0</v>
      </c>
      <c r="CE142" s="31">
        <v>0</v>
      </c>
      <c r="CF142" s="31">
        <v>0</v>
      </c>
      <c r="CG142" s="31">
        <v>0</v>
      </c>
      <c r="CH142" s="31">
        <v>0</v>
      </c>
      <c r="CI142" s="31">
        <v>0</v>
      </c>
      <c r="CJ142" s="31">
        <v>0</v>
      </c>
      <c r="CK142" s="32">
        <f t="shared" si="363"/>
        <v>779.85</v>
      </c>
      <c r="CL142" s="32">
        <f t="shared" si="364"/>
        <v>198.14</v>
      </c>
      <c r="CM142" s="32">
        <f t="shared" si="365"/>
        <v>0</v>
      </c>
      <c r="CN142" s="32">
        <f t="shared" si="366"/>
        <v>0</v>
      </c>
      <c r="CO142" s="32">
        <f t="shared" si="367"/>
        <v>0</v>
      </c>
      <c r="CP142" s="32">
        <f t="shared" si="368"/>
        <v>0</v>
      </c>
      <c r="CQ142" s="32">
        <f t="shared" si="369"/>
        <v>0</v>
      </c>
      <c r="CR142" s="32">
        <f t="shared" si="370"/>
        <v>0</v>
      </c>
      <c r="CS142" s="32">
        <f t="shared" si="371"/>
        <v>0</v>
      </c>
      <c r="CT142" s="32">
        <f t="shared" si="372"/>
        <v>0</v>
      </c>
      <c r="CU142" s="32">
        <f t="shared" si="373"/>
        <v>0</v>
      </c>
      <c r="CV142" s="32">
        <f t="shared" si="374"/>
        <v>0</v>
      </c>
      <c r="CW142" s="31">
        <f t="shared" si="375"/>
        <v>194.9699999999998</v>
      </c>
      <c r="CX142" s="31">
        <f t="shared" si="376"/>
        <v>49.529999999999987</v>
      </c>
      <c r="CY142" s="31">
        <f t="shared" si="377"/>
        <v>0</v>
      </c>
      <c r="CZ142" s="31">
        <f t="shared" si="378"/>
        <v>0</v>
      </c>
      <c r="DA142" s="31">
        <f t="shared" si="379"/>
        <v>0</v>
      </c>
      <c r="DB142" s="31">
        <f t="shared" si="380"/>
        <v>0</v>
      </c>
      <c r="DC142" s="31">
        <f t="shared" si="381"/>
        <v>0</v>
      </c>
      <c r="DD142" s="31">
        <f t="shared" si="382"/>
        <v>0</v>
      </c>
      <c r="DE142" s="31">
        <f t="shared" si="383"/>
        <v>0</v>
      </c>
      <c r="DF142" s="31">
        <f t="shared" si="384"/>
        <v>0</v>
      </c>
      <c r="DG142" s="31">
        <f t="shared" si="385"/>
        <v>0</v>
      </c>
      <c r="DH142" s="31">
        <f t="shared" si="386"/>
        <v>0</v>
      </c>
      <c r="DI142" s="32">
        <f t="shared" si="387"/>
        <v>9.75</v>
      </c>
      <c r="DJ142" s="32">
        <f t="shared" si="388"/>
        <v>2.48</v>
      </c>
      <c r="DK142" s="32">
        <f t="shared" si="389"/>
        <v>0</v>
      </c>
      <c r="DL142" s="32">
        <f t="shared" si="390"/>
        <v>0</v>
      </c>
      <c r="DM142" s="32">
        <f t="shared" si="391"/>
        <v>0</v>
      </c>
      <c r="DN142" s="32">
        <f t="shared" si="392"/>
        <v>0</v>
      </c>
      <c r="DO142" s="32">
        <f t="shared" si="393"/>
        <v>0</v>
      </c>
      <c r="DP142" s="32">
        <f t="shared" si="394"/>
        <v>0</v>
      </c>
      <c r="DQ142" s="32">
        <f t="shared" si="395"/>
        <v>0</v>
      </c>
      <c r="DR142" s="32">
        <f t="shared" si="396"/>
        <v>0</v>
      </c>
      <c r="DS142" s="32">
        <f t="shared" si="397"/>
        <v>0</v>
      </c>
      <c r="DT142" s="32">
        <f t="shared" si="398"/>
        <v>0</v>
      </c>
      <c r="DU142" s="31">
        <f t="shared" si="399"/>
        <v>62.81</v>
      </c>
      <c r="DV142" s="31">
        <f t="shared" si="400"/>
        <v>15.84</v>
      </c>
      <c r="DW142" s="31">
        <f t="shared" si="401"/>
        <v>0</v>
      </c>
      <c r="DX142" s="31">
        <f t="shared" si="402"/>
        <v>0</v>
      </c>
      <c r="DY142" s="31">
        <f t="shared" si="403"/>
        <v>0</v>
      </c>
      <c r="DZ142" s="31">
        <f t="shared" si="404"/>
        <v>0</v>
      </c>
      <c r="EA142" s="31">
        <f t="shared" si="405"/>
        <v>0</v>
      </c>
      <c r="EB142" s="31">
        <f t="shared" si="406"/>
        <v>0</v>
      </c>
      <c r="EC142" s="31">
        <f t="shared" si="407"/>
        <v>0</v>
      </c>
      <c r="ED142" s="31">
        <f t="shared" si="408"/>
        <v>0</v>
      </c>
      <c r="EE142" s="31">
        <f t="shared" si="409"/>
        <v>0</v>
      </c>
      <c r="EF142" s="31">
        <f t="shared" si="410"/>
        <v>0</v>
      </c>
      <c r="EG142" s="32">
        <f t="shared" si="411"/>
        <v>267.5299999999998</v>
      </c>
      <c r="EH142" s="32">
        <f t="shared" si="412"/>
        <v>67.84999999999998</v>
      </c>
      <c r="EI142" s="32">
        <f t="shared" si="413"/>
        <v>0</v>
      </c>
      <c r="EJ142" s="32">
        <f t="shared" si="414"/>
        <v>0</v>
      </c>
      <c r="EK142" s="32">
        <f t="shared" si="415"/>
        <v>0</v>
      </c>
      <c r="EL142" s="32">
        <f t="shared" si="416"/>
        <v>0</v>
      </c>
      <c r="EM142" s="32">
        <f t="shared" si="417"/>
        <v>0</v>
      </c>
      <c r="EN142" s="32">
        <f t="shared" si="418"/>
        <v>0</v>
      </c>
      <c r="EO142" s="32">
        <f t="shared" si="419"/>
        <v>0</v>
      </c>
      <c r="EP142" s="32">
        <f t="shared" si="420"/>
        <v>0</v>
      </c>
      <c r="EQ142" s="32">
        <f t="shared" si="421"/>
        <v>0</v>
      </c>
      <c r="ER142" s="32">
        <f t="shared" si="422"/>
        <v>0</v>
      </c>
    </row>
    <row r="143" spans="1:148">
      <c r="A143" t="s">
        <v>463</v>
      </c>
      <c r="B143" s="1" t="s">
        <v>53</v>
      </c>
      <c r="C143" t="s">
        <v>53</v>
      </c>
      <c r="D143" t="s">
        <v>284</v>
      </c>
      <c r="E143" s="51">
        <v>500.94799999999998</v>
      </c>
      <c r="F143" s="51">
        <v>109.70399999999999</v>
      </c>
      <c r="G143" s="51">
        <v>141.34399999999999</v>
      </c>
      <c r="H143" s="51">
        <v>127.316</v>
      </c>
      <c r="I143" s="51">
        <v>238.084</v>
      </c>
      <c r="J143" s="51">
        <v>20.664000000000001</v>
      </c>
      <c r="K143" s="51">
        <v>31.808</v>
      </c>
      <c r="L143" s="51">
        <v>0.42</v>
      </c>
      <c r="M143" s="51">
        <v>984.70399999999995</v>
      </c>
      <c r="N143" s="51">
        <v>236.488</v>
      </c>
      <c r="O143" s="51">
        <v>21.335999999999999</v>
      </c>
      <c r="P143" s="51">
        <v>966.22400000000005</v>
      </c>
      <c r="Q143" s="32">
        <v>187459.24</v>
      </c>
      <c r="R143" s="32">
        <v>5297.35</v>
      </c>
      <c r="S143" s="32">
        <v>27311.96</v>
      </c>
      <c r="T143" s="32">
        <v>14231.64</v>
      </c>
      <c r="U143" s="32">
        <v>14740.76</v>
      </c>
      <c r="V143" s="32">
        <v>654.84</v>
      </c>
      <c r="W143" s="32">
        <v>6108.87</v>
      </c>
      <c r="X143" s="32">
        <v>14.39</v>
      </c>
      <c r="Y143" s="32">
        <v>282153.46000000002</v>
      </c>
      <c r="Z143" s="32">
        <v>10571.65</v>
      </c>
      <c r="AA143" s="32">
        <v>666.08</v>
      </c>
      <c r="AB143" s="32">
        <v>53090.84</v>
      </c>
      <c r="AC143" s="2">
        <v>0.8</v>
      </c>
      <c r="AD143" s="2">
        <v>0.8</v>
      </c>
      <c r="AE143" s="2">
        <v>0.8</v>
      </c>
      <c r="AF143" s="2">
        <v>0.8</v>
      </c>
      <c r="AG143" s="2">
        <v>0.8</v>
      </c>
      <c r="AH143" s="2">
        <v>0.8</v>
      </c>
      <c r="AI143" s="2">
        <v>0.8</v>
      </c>
      <c r="AJ143" s="2">
        <v>0.8</v>
      </c>
      <c r="AK143" s="2">
        <v>0.8</v>
      </c>
      <c r="AL143" s="2">
        <v>0.8</v>
      </c>
      <c r="AM143" s="2">
        <v>0.8</v>
      </c>
      <c r="AN143" s="2">
        <v>0.8</v>
      </c>
      <c r="AO143" s="33">
        <v>1499.67</v>
      </c>
      <c r="AP143" s="33">
        <v>42.38</v>
      </c>
      <c r="AQ143" s="33">
        <v>218.5</v>
      </c>
      <c r="AR143" s="33">
        <v>113.85</v>
      </c>
      <c r="AS143" s="33">
        <v>117.93</v>
      </c>
      <c r="AT143" s="33">
        <v>5.24</v>
      </c>
      <c r="AU143" s="33">
        <v>48.87</v>
      </c>
      <c r="AV143" s="33">
        <v>0.12</v>
      </c>
      <c r="AW143" s="33">
        <v>2257.23</v>
      </c>
      <c r="AX143" s="33">
        <v>84.57</v>
      </c>
      <c r="AY143" s="33">
        <v>5.33</v>
      </c>
      <c r="AZ143" s="33">
        <v>424.73</v>
      </c>
      <c r="BA143" s="31">
        <f t="shared" si="351"/>
        <v>-56.24</v>
      </c>
      <c r="BB143" s="31">
        <f t="shared" si="352"/>
        <v>-1.59</v>
      </c>
      <c r="BC143" s="31">
        <f t="shared" si="353"/>
        <v>-8.19</v>
      </c>
      <c r="BD143" s="31">
        <f t="shared" si="354"/>
        <v>-5.69</v>
      </c>
      <c r="BE143" s="31">
        <f t="shared" si="355"/>
        <v>-5.9</v>
      </c>
      <c r="BF143" s="31">
        <f t="shared" si="356"/>
        <v>-0.26</v>
      </c>
      <c r="BG143" s="31">
        <f t="shared" si="357"/>
        <v>0</v>
      </c>
      <c r="BH143" s="31">
        <f t="shared" si="358"/>
        <v>0</v>
      </c>
      <c r="BI143" s="31">
        <f t="shared" si="359"/>
        <v>0</v>
      </c>
      <c r="BJ143" s="31">
        <f t="shared" si="360"/>
        <v>-12.69</v>
      </c>
      <c r="BK143" s="31">
        <f t="shared" si="361"/>
        <v>-0.8</v>
      </c>
      <c r="BL143" s="31">
        <f t="shared" si="362"/>
        <v>-63.71</v>
      </c>
      <c r="BM143" s="6">
        <v>-2.35E-2</v>
      </c>
      <c r="BN143" s="6">
        <v>-2.35E-2</v>
      </c>
      <c r="BO143" s="6">
        <v>-2.35E-2</v>
      </c>
      <c r="BP143" s="6">
        <v>-2.35E-2</v>
      </c>
      <c r="BQ143" s="6">
        <v>-2.35E-2</v>
      </c>
      <c r="BR143" s="6">
        <v>-2.35E-2</v>
      </c>
      <c r="BS143" s="6">
        <v>-2.35E-2</v>
      </c>
      <c r="BT143" s="6">
        <v>-2.35E-2</v>
      </c>
      <c r="BU143" s="6">
        <v>-2.35E-2</v>
      </c>
      <c r="BV143" s="6">
        <v>-2.35E-2</v>
      </c>
      <c r="BW143" s="6">
        <v>-2.35E-2</v>
      </c>
      <c r="BX143" s="6">
        <v>-2.35E-2</v>
      </c>
      <c r="BY143" s="31">
        <v>-4405.29</v>
      </c>
      <c r="BZ143" s="31">
        <v>-124.49</v>
      </c>
      <c r="CA143" s="31">
        <v>-641.83000000000004</v>
      </c>
      <c r="CB143" s="31">
        <v>-334.44</v>
      </c>
      <c r="CC143" s="31">
        <v>-346.41</v>
      </c>
      <c r="CD143" s="31">
        <v>-15.39</v>
      </c>
      <c r="CE143" s="31">
        <v>-143.56</v>
      </c>
      <c r="CF143" s="31">
        <v>-0.34</v>
      </c>
      <c r="CG143" s="31">
        <v>-6630.61</v>
      </c>
      <c r="CH143" s="31">
        <v>-248.43</v>
      </c>
      <c r="CI143" s="31">
        <v>-15.65</v>
      </c>
      <c r="CJ143" s="31">
        <v>-1247.6300000000001</v>
      </c>
      <c r="CK143" s="32">
        <f t="shared" si="363"/>
        <v>449.9</v>
      </c>
      <c r="CL143" s="32">
        <f t="shared" si="364"/>
        <v>12.71</v>
      </c>
      <c r="CM143" s="32">
        <f t="shared" si="365"/>
        <v>65.55</v>
      </c>
      <c r="CN143" s="32">
        <f t="shared" si="366"/>
        <v>34.159999999999997</v>
      </c>
      <c r="CO143" s="32">
        <f t="shared" si="367"/>
        <v>35.380000000000003</v>
      </c>
      <c r="CP143" s="32">
        <f t="shared" si="368"/>
        <v>1.57</v>
      </c>
      <c r="CQ143" s="32">
        <f t="shared" si="369"/>
        <v>14.66</v>
      </c>
      <c r="CR143" s="32">
        <f t="shared" si="370"/>
        <v>0.03</v>
      </c>
      <c r="CS143" s="32">
        <f t="shared" si="371"/>
        <v>677.17</v>
      </c>
      <c r="CT143" s="32">
        <f t="shared" si="372"/>
        <v>25.37</v>
      </c>
      <c r="CU143" s="32">
        <f t="shared" si="373"/>
        <v>1.6</v>
      </c>
      <c r="CV143" s="32">
        <f t="shared" si="374"/>
        <v>127.42</v>
      </c>
      <c r="CW143" s="31">
        <f t="shared" si="375"/>
        <v>-5398.82</v>
      </c>
      <c r="CX143" s="31">
        <f t="shared" si="376"/>
        <v>-152.57</v>
      </c>
      <c r="CY143" s="31">
        <f t="shared" si="377"/>
        <v>-786.59</v>
      </c>
      <c r="CZ143" s="31">
        <f t="shared" si="378"/>
        <v>-408.44</v>
      </c>
      <c r="DA143" s="31">
        <f t="shared" si="379"/>
        <v>-423.06000000000006</v>
      </c>
      <c r="DB143" s="31">
        <f t="shared" si="380"/>
        <v>-18.8</v>
      </c>
      <c r="DC143" s="31">
        <f t="shared" si="381"/>
        <v>-177.77</v>
      </c>
      <c r="DD143" s="31">
        <f t="shared" si="382"/>
        <v>-0.43000000000000005</v>
      </c>
      <c r="DE143" s="31">
        <f t="shared" si="383"/>
        <v>-8210.67</v>
      </c>
      <c r="DF143" s="31">
        <f t="shared" si="384"/>
        <v>-294.94</v>
      </c>
      <c r="DG143" s="31">
        <f t="shared" si="385"/>
        <v>-18.580000000000002</v>
      </c>
      <c r="DH143" s="31">
        <f t="shared" si="386"/>
        <v>-1481.23</v>
      </c>
      <c r="DI143" s="32">
        <f t="shared" si="387"/>
        <v>-269.94</v>
      </c>
      <c r="DJ143" s="32">
        <f t="shared" si="388"/>
        <v>-7.63</v>
      </c>
      <c r="DK143" s="32">
        <f t="shared" si="389"/>
        <v>-39.33</v>
      </c>
      <c r="DL143" s="32">
        <f t="shared" si="390"/>
        <v>-20.420000000000002</v>
      </c>
      <c r="DM143" s="32">
        <f t="shared" si="391"/>
        <v>-21.15</v>
      </c>
      <c r="DN143" s="32">
        <f t="shared" si="392"/>
        <v>-0.94</v>
      </c>
      <c r="DO143" s="32">
        <f t="shared" si="393"/>
        <v>-8.89</v>
      </c>
      <c r="DP143" s="32">
        <f t="shared" si="394"/>
        <v>-0.02</v>
      </c>
      <c r="DQ143" s="32">
        <f t="shared" si="395"/>
        <v>-410.53</v>
      </c>
      <c r="DR143" s="32">
        <f t="shared" si="396"/>
        <v>-14.75</v>
      </c>
      <c r="DS143" s="32">
        <f t="shared" si="397"/>
        <v>-0.93</v>
      </c>
      <c r="DT143" s="32">
        <f t="shared" si="398"/>
        <v>-74.06</v>
      </c>
      <c r="DU143" s="31">
        <f t="shared" si="399"/>
        <v>-1739.34</v>
      </c>
      <c r="DV143" s="31">
        <f t="shared" si="400"/>
        <v>-48.8</v>
      </c>
      <c r="DW143" s="31">
        <f t="shared" si="401"/>
        <v>-249.92</v>
      </c>
      <c r="DX143" s="31">
        <f t="shared" si="402"/>
        <v>-128.99</v>
      </c>
      <c r="DY143" s="31">
        <f t="shared" si="403"/>
        <v>-132.91</v>
      </c>
      <c r="DZ143" s="31">
        <f t="shared" si="404"/>
        <v>-5.87</v>
      </c>
      <c r="EA143" s="31">
        <f t="shared" si="405"/>
        <v>-55.26</v>
      </c>
      <c r="EB143" s="31">
        <f t="shared" si="406"/>
        <v>-0.13</v>
      </c>
      <c r="EC143" s="31">
        <f t="shared" si="407"/>
        <v>-2524.21</v>
      </c>
      <c r="ED143" s="31">
        <f t="shared" si="408"/>
        <v>-90.19</v>
      </c>
      <c r="EE143" s="31">
        <f t="shared" si="409"/>
        <v>-5.65</v>
      </c>
      <c r="EF143" s="31">
        <f t="shared" si="410"/>
        <v>-447.99</v>
      </c>
      <c r="EG143" s="32">
        <f t="shared" si="411"/>
        <v>-7408.0999999999995</v>
      </c>
      <c r="EH143" s="32">
        <f t="shared" si="412"/>
        <v>-209</v>
      </c>
      <c r="EI143" s="32">
        <f t="shared" si="413"/>
        <v>-1075.8400000000001</v>
      </c>
      <c r="EJ143" s="32">
        <f t="shared" si="414"/>
        <v>-557.85</v>
      </c>
      <c r="EK143" s="32">
        <f t="shared" si="415"/>
        <v>-577.12</v>
      </c>
      <c r="EL143" s="32">
        <f t="shared" si="416"/>
        <v>-25.610000000000003</v>
      </c>
      <c r="EM143" s="32">
        <f t="shared" si="417"/>
        <v>-241.92000000000002</v>
      </c>
      <c r="EN143" s="32">
        <f t="shared" si="418"/>
        <v>-0.58000000000000007</v>
      </c>
      <c r="EO143" s="32">
        <f t="shared" si="419"/>
        <v>-11145.41</v>
      </c>
      <c r="EP143" s="32">
        <f t="shared" si="420"/>
        <v>-399.88</v>
      </c>
      <c r="EQ143" s="32">
        <f t="shared" si="421"/>
        <v>-25.160000000000004</v>
      </c>
      <c r="ER143" s="32">
        <f t="shared" si="422"/>
        <v>-2003.28</v>
      </c>
    </row>
    <row r="144" spans="1:148">
      <c r="A144" t="s">
        <v>463</v>
      </c>
      <c r="B144" s="1" t="s">
        <v>54</v>
      </c>
      <c r="C144" t="s">
        <v>54</v>
      </c>
      <c r="D144" t="s">
        <v>285</v>
      </c>
      <c r="E144" s="51">
        <v>267.00799999999998</v>
      </c>
      <c r="F144" s="51">
        <v>80.528000000000006</v>
      </c>
      <c r="G144" s="51">
        <v>125.384</v>
      </c>
      <c r="H144" s="51">
        <v>114.464</v>
      </c>
      <c r="I144" s="51">
        <v>613.76</v>
      </c>
      <c r="J144" s="51">
        <v>38.667999999999999</v>
      </c>
      <c r="K144" s="51">
        <v>56.027999999999999</v>
      </c>
      <c r="L144" s="51">
        <v>5.6840000000000002</v>
      </c>
      <c r="M144" s="51">
        <v>703.55600000000004</v>
      </c>
      <c r="N144" s="51">
        <v>266.44799999999998</v>
      </c>
      <c r="O144" s="51">
        <v>16.995999999999999</v>
      </c>
      <c r="P144" s="51">
        <v>208.93600000000001</v>
      </c>
      <c r="Q144" s="32">
        <v>175719.36</v>
      </c>
      <c r="R144" s="32">
        <v>4617.26</v>
      </c>
      <c r="S144" s="32">
        <v>12697.06</v>
      </c>
      <c r="T144" s="32">
        <v>13235.79</v>
      </c>
      <c r="U144" s="32">
        <v>20939.009999999998</v>
      </c>
      <c r="V144" s="32">
        <v>992.84</v>
      </c>
      <c r="W144" s="32">
        <v>12484.93</v>
      </c>
      <c r="X144" s="32">
        <v>181.4</v>
      </c>
      <c r="Y144" s="32">
        <v>342714.84</v>
      </c>
      <c r="Z144" s="32">
        <v>11965.52</v>
      </c>
      <c r="AA144" s="32">
        <v>1110.17</v>
      </c>
      <c r="AB144" s="32">
        <v>18514.82</v>
      </c>
      <c r="AC144" s="2">
        <v>0.77</v>
      </c>
      <c r="AD144" s="2">
        <v>0.77</v>
      </c>
      <c r="AE144" s="2">
        <v>0.77</v>
      </c>
      <c r="AF144" s="2">
        <v>0.77</v>
      </c>
      <c r="AG144" s="2">
        <v>0.77</v>
      </c>
      <c r="AH144" s="2">
        <v>0.77</v>
      </c>
      <c r="AI144" s="2">
        <v>0.77</v>
      </c>
      <c r="AJ144" s="2">
        <v>0.77</v>
      </c>
      <c r="AK144" s="2">
        <v>0.77</v>
      </c>
      <c r="AL144" s="2">
        <v>0.77</v>
      </c>
      <c r="AM144" s="2">
        <v>0.77</v>
      </c>
      <c r="AN144" s="2">
        <v>0.77</v>
      </c>
      <c r="AO144" s="33">
        <v>1353.04</v>
      </c>
      <c r="AP144" s="33">
        <v>35.549999999999997</v>
      </c>
      <c r="AQ144" s="33">
        <v>97.77</v>
      </c>
      <c r="AR144" s="33">
        <v>101.92</v>
      </c>
      <c r="AS144" s="33">
        <v>161.22999999999999</v>
      </c>
      <c r="AT144" s="33">
        <v>7.64</v>
      </c>
      <c r="AU144" s="33">
        <v>96.13</v>
      </c>
      <c r="AV144" s="33">
        <v>1.4</v>
      </c>
      <c r="AW144" s="33">
        <v>2638.9</v>
      </c>
      <c r="AX144" s="33">
        <v>92.13</v>
      </c>
      <c r="AY144" s="33">
        <v>8.5500000000000007</v>
      </c>
      <c r="AZ144" s="33">
        <v>142.56</v>
      </c>
      <c r="BA144" s="31">
        <f t="shared" si="351"/>
        <v>-52.72</v>
      </c>
      <c r="BB144" s="31">
        <f t="shared" si="352"/>
        <v>-1.39</v>
      </c>
      <c r="BC144" s="31">
        <f t="shared" si="353"/>
        <v>-3.81</v>
      </c>
      <c r="BD144" s="31">
        <f t="shared" si="354"/>
        <v>-5.29</v>
      </c>
      <c r="BE144" s="31">
        <f t="shared" si="355"/>
        <v>-8.3800000000000008</v>
      </c>
      <c r="BF144" s="31">
        <f t="shared" si="356"/>
        <v>-0.4</v>
      </c>
      <c r="BG144" s="31">
        <f t="shared" si="357"/>
        <v>0</v>
      </c>
      <c r="BH144" s="31">
        <f t="shared" si="358"/>
        <v>0</v>
      </c>
      <c r="BI144" s="31">
        <f t="shared" si="359"/>
        <v>0</v>
      </c>
      <c r="BJ144" s="31">
        <f t="shared" si="360"/>
        <v>-14.36</v>
      </c>
      <c r="BK144" s="31">
        <f t="shared" si="361"/>
        <v>-1.33</v>
      </c>
      <c r="BL144" s="31">
        <f t="shared" si="362"/>
        <v>-22.22</v>
      </c>
      <c r="BM144" s="6">
        <v>-2.4899999999999999E-2</v>
      </c>
      <c r="BN144" s="6">
        <v>-2.4899999999999999E-2</v>
      </c>
      <c r="BO144" s="6">
        <v>-2.4899999999999999E-2</v>
      </c>
      <c r="BP144" s="6">
        <v>-2.4899999999999999E-2</v>
      </c>
      <c r="BQ144" s="6">
        <v>-2.4899999999999999E-2</v>
      </c>
      <c r="BR144" s="6">
        <v>-2.4899999999999999E-2</v>
      </c>
      <c r="BS144" s="6">
        <v>-2.4899999999999999E-2</v>
      </c>
      <c r="BT144" s="6">
        <v>-2.4899999999999999E-2</v>
      </c>
      <c r="BU144" s="6">
        <v>-2.4899999999999999E-2</v>
      </c>
      <c r="BV144" s="6">
        <v>-2.4899999999999999E-2</v>
      </c>
      <c r="BW144" s="6">
        <v>-2.4899999999999999E-2</v>
      </c>
      <c r="BX144" s="6">
        <v>-2.4899999999999999E-2</v>
      </c>
      <c r="BY144" s="31">
        <v>-4375.41</v>
      </c>
      <c r="BZ144" s="31">
        <v>-114.97</v>
      </c>
      <c r="CA144" s="31">
        <v>-316.16000000000003</v>
      </c>
      <c r="CB144" s="31">
        <v>-329.57</v>
      </c>
      <c r="CC144" s="31">
        <v>-521.38</v>
      </c>
      <c r="CD144" s="31">
        <v>-24.72</v>
      </c>
      <c r="CE144" s="31">
        <v>-310.87</v>
      </c>
      <c r="CF144" s="31">
        <v>-4.5199999999999996</v>
      </c>
      <c r="CG144" s="31">
        <v>-8533.6</v>
      </c>
      <c r="CH144" s="31">
        <v>-297.94</v>
      </c>
      <c r="CI144" s="31">
        <v>-27.64</v>
      </c>
      <c r="CJ144" s="31">
        <v>-461.02</v>
      </c>
      <c r="CK144" s="32">
        <f t="shared" si="363"/>
        <v>421.73</v>
      </c>
      <c r="CL144" s="32">
        <f t="shared" si="364"/>
        <v>11.08</v>
      </c>
      <c r="CM144" s="32">
        <f t="shared" si="365"/>
        <v>30.47</v>
      </c>
      <c r="CN144" s="32">
        <f t="shared" si="366"/>
        <v>31.77</v>
      </c>
      <c r="CO144" s="32">
        <f t="shared" si="367"/>
        <v>50.25</v>
      </c>
      <c r="CP144" s="32">
        <f t="shared" si="368"/>
        <v>2.38</v>
      </c>
      <c r="CQ144" s="32">
        <f t="shared" si="369"/>
        <v>29.96</v>
      </c>
      <c r="CR144" s="32">
        <f t="shared" si="370"/>
        <v>0.44</v>
      </c>
      <c r="CS144" s="32">
        <f t="shared" si="371"/>
        <v>822.52</v>
      </c>
      <c r="CT144" s="32">
        <f t="shared" si="372"/>
        <v>28.72</v>
      </c>
      <c r="CU144" s="32">
        <f t="shared" si="373"/>
        <v>2.66</v>
      </c>
      <c r="CV144" s="32">
        <f t="shared" si="374"/>
        <v>44.44</v>
      </c>
      <c r="CW144" s="31">
        <f t="shared" si="375"/>
        <v>-5253.9999999999991</v>
      </c>
      <c r="CX144" s="31">
        <f t="shared" si="376"/>
        <v>-138.05000000000001</v>
      </c>
      <c r="CY144" s="31">
        <f t="shared" si="377"/>
        <v>-379.65000000000003</v>
      </c>
      <c r="CZ144" s="31">
        <f t="shared" si="378"/>
        <v>-394.43</v>
      </c>
      <c r="DA144" s="31">
        <f t="shared" si="379"/>
        <v>-623.98</v>
      </c>
      <c r="DB144" s="31">
        <f t="shared" si="380"/>
        <v>-29.580000000000002</v>
      </c>
      <c r="DC144" s="31">
        <f t="shared" si="381"/>
        <v>-377.04</v>
      </c>
      <c r="DD144" s="31">
        <f t="shared" si="382"/>
        <v>-5.4799999999999986</v>
      </c>
      <c r="DE144" s="31">
        <f t="shared" si="383"/>
        <v>-10349.98</v>
      </c>
      <c r="DF144" s="31">
        <f t="shared" si="384"/>
        <v>-346.99</v>
      </c>
      <c r="DG144" s="31">
        <f t="shared" si="385"/>
        <v>-32.200000000000003</v>
      </c>
      <c r="DH144" s="31">
        <f t="shared" si="386"/>
        <v>-536.91999999999996</v>
      </c>
      <c r="DI144" s="32">
        <f t="shared" si="387"/>
        <v>-262.7</v>
      </c>
      <c r="DJ144" s="32">
        <f t="shared" si="388"/>
        <v>-6.9</v>
      </c>
      <c r="DK144" s="32">
        <f t="shared" si="389"/>
        <v>-18.98</v>
      </c>
      <c r="DL144" s="32">
        <f t="shared" si="390"/>
        <v>-19.72</v>
      </c>
      <c r="DM144" s="32">
        <f t="shared" si="391"/>
        <v>-31.2</v>
      </c>
      <c r="DN144" s="32">
        <f t="shared" si="392"/>
        <v>-1.48</v>
      </c>
      <c r="DO144" s="32">
        <f t="shared" si="393"/>
        <v>-18.850000000000001</v>
      </c>
      <c r="DP144" s="32">
        <f t="shared" si="394"/>
        <v>-0.27</v>
      </c>
      <c r="DQ144" s="32">
        <f t="shared" si="395"/>
        <v>-517.5</v>
      </c>
      <c r="DR144" s="32">
        <f t="shared" si="396"/>
        <v>-17.350000000000001</v>
      </c>
      <c r="DS144" s="32">
        <f t="shared" si="397"/>
        <v>-1.61</v>
      </c>
      <c r="DT144" s="32">
        <f t="shared" si="398"/>
        <v>-26.85</v>
      </c>
      <c r="DU144" s="31">
        <f t="shared" si="399"/>
        <v>-1692.68</v>
      </c>
      <c r="DV144" s="31">
        <f t="shared" si="400"/>
        <v>-44.15</v>
      </c>
      <c r="DW144" s="31">
        <f t="shared" si="401"/>
        <v>-120.62</v>
      </c>
      <c r="DX144" s="31">
        <f t="shared" si="402"/>
        <v>-124.57</v>
      </c>
      <c r="DY144" s="31">
        <f t="shared" si="403"/>
        <v>-196.04</v>
      </c>
      <c r="DZ144" s="31">
        <f t="shared" si="404"/>
        <v>-9.24</v>
      </c>
      <c r="EA144" s="31">
        <f t="shared" si="405"/>
        <v>-117.19</v>
      </c>
      <c r="EB144" s="31">
        <f t="shared" si="406"/>
        <v>-1.69</v>
      </c>
      <c r="EC144" s="31">
        <f t="shared" si="407"/>
        <v>-3181.9</v>
      </c>
      <c r="ED144" s="31">
        <f t="shared" si="408"/>
        <v>-106.1</v>
      </c>
      <c r="EE144" s="31">
        <f t="shared" si="409"/>
        <v>-9.7899999999999991</v>
      </c>
      <c r="EF144" s="31">
        <f t="shared" si="410"/>
        <v>-162.38999999999999</v>
      </c>
      <c r="EG144" s="32">
        <f t="shared" si="411"/>
        <v>-7209.3799999999992</v>
      </c>
      <c r="EH144" s="32">
        <f t="shared" si="412"/>
        <v>-189.10000000000002</v>
      </c>
      <c r="EI144" s="32">
        <f t="shared" si="413"/>
        <v>-519.25</v>
      </c>
      <c r="EJ144" s="32">
        <f t="shared" si="414"/>
        <v>-538.72</v>
      </c>
      <c r="EK144" s="32">
        <f t="shared" si="415"/>
        <v>-851.22</v>
      </c>
      <c r="EL144" s="32">
        <f t="shared" si="416"/>
        <v>-40.300000000000004</v>
      </c>
      <c r="EM144" s="32">
        <f t="shared" si="417"/>
        <v>-513.08000000000004</v>
      </c>
      <c r="EN144" s="32">
        <f t="shared" si="418"/>
        <v>-7.4399999999999977</v>
      </c>
      <c r="EO144" s="32">
        <f t="shared" si="419"/>
        <v>-14049.38</v>
      </c>
      <c r="EP144" s="32">
        <f t="shared" si="420"/>
        <v>-470.44000000000005</v>
      </c>
      <c r="EQ144" s="32">
        <f t="shared" si="421"/>
        <v>-43.6</v>
      </c>
      <c r="ER144" s="32">
        <f t="shared" si="422"/>
        <v>-726.16</v>
      </c>
    </row>
    <row r="145" spans="1:148">
      <c r="A145" t="s">
        <v>436</v>
      </c>
      <c r="B145" s="1" t="s">
        <v>300</v>
      </c>
      <c r="C145" t="s">
        <v>300</v>
      </c>
      <c r="D145" t="s">
        <v>539</v>
      </c>
      <c r="E145" s="51">
        <v>143422.8027</v>
      </c>
      <c r="F145" s="51">
        <v>155931.39230000001</v>
      </c>
      <c r="G145" s="51">
        <v>154869.27189999999</v>
      </c>
      <c r="H145" s="51">
        <v>159289.00700000001</v>
      </c>
      <c r="I145" s="51">
        <v>170759.0575</v>
      </c>
      <c r="J145" s="51">
        <v>110975.72719999999</v>
      </c>
      <c r="K145" s="51">
        <v>164691.2751</v>
      </c>
      <c r="L145" s="51">
        <v>168789.27111199999</v>
      </c>
      <c r="M145" s="51">
        <v>182289.04908</v>
      </c>
      <c r="N145" s="51">
        <v>163564.38053900001</v>
      </c>
      <c r="O145" s="51">
        <v>120907.54097260001</v>
      </c>
      <c r="P145" s="51">
        <v>169326.638726</v>
      </c>
      <c r="Q145" s="32">
        <v>10055301.49</v>
      </c>
      <c r="R145" s="32">
        <v>8129505</v>
      </c>
      <c r="S145" s="32">
        <v>6865366.25</v>
      </c>
      <c r="T145" s="32">
        <v>4991769.51</v>
      </c>
      <c r="U145" s="32">
        <v>5226281.37</v>
      </c>
      <c r="V145" s="32">
        <v>3123670.2</v>
      </c>
      <c r="W145" s="32">
        <v>6519540.6500000004</v>
      </c>
      <c r="X145" s="32">
        <v>5593488.2599999998</v>
      </c>
      <c r="Y145" s="32">
        <v>14005740.84</v>
      </c>
      <c r="Z145" s="32">
        <v>5568156.3399999999</v>
      </c>
      <c r="AA145" s="32">
        <v>6074558.3600000003</v>
      </c>
      <c r="AB145" s="32">
        <v>8451905.2400000002</v>
      </c>
      <c r="AC145" s="2">
        <v>5.73</v>
      </c>
      <c r="AD145" s="2">
        <v>5.73</v>
      </c>
      <c r="AE145" s="2">
        <v>5.73</v>
      </c>
      <c r="AF145" s="2">
        <v>5.73</v>
      </c>
      <c r="AG145" s="2">
        <v>5.73</v>
      </c>
      <c r="AH145" s="2">
        <v>5.73</v>
      </c>
      <c r="AI145" s="2">
        <v>5.73</v>
      </c>
      <c r="AJ145" s="2">
        <v>5.73</v>
      </c>
      <c r="AK145" s="2">
        <v>5.73</v>
      </c>
      <c r="AL145" s="2">
        <v>5.73</v>
      </c>
      <c r="AM145" s="2">
        <v>5.73</v>
      </c>
      <c r="AN145" s="2">
        <v>5.73</v>
      </c>
      <c r="AO145" s="33">
        <v>576168.78</v>
      </c>
      <c r="AP145" s="33">
        <v>465820.64</v>
      </c>
      <c r="AQ145" s="33">
        <v>393385.49</v>
      </c>
      <c r="AR145" s="33">
        <v>286028.39</v>
      </c>
      <c r="AS145" s="33">
        <v>299465.92</v>
      </c>
      <c r="AT145" s="33">
        <v>178986.3</v>
      </c>
      <c r="AU145" s="33">
        <v>373569.68</v>
      </c>
      <c r="AV145" s="33">
        <v>320506.88</v>
      </c>
      <c r="AW145" s="33">
        <v>802528.95</v>
      </c>
      <c r="AX145" s="33">
        <v>319055.35999999999</v>
      </c>
      <c r="AY145" s="33">
        <v>348072.19</v>
      </c>
      <c r="AZ145" s="33">
        <v>484294.17</v>
      </c>
      <c r="BA145" s="31">
        <f t="shared" si="279"/>
        <v>-3016.59</v>
      </c>
      <c r="BB145" s="31">
        <f t="shared" si="280"/>
        <v>-2438.85</v>
      </c>
      <c r="BC145" s="31">
        <f t="shared" si="281"/>
        <v>-2059.61</v>
      </c>
      <c r="BD145" s="31">
        <f t="shared" si="282"/>
        <v>-1996.71</v>
      </c>
      <c r="BE145" s="31">
        <f t="shared" si="283"/>
        <v>-2090.5100000000002</v>
      </c>
      <c r="BF145" s="31">
        <f t="shared" si="284"/>
        <v>-1249.47</v>
      </c>
      <c r="BG145" s="31">
        <f t="shared" si="285"/>
        <v>0</v>
      </c>
      <c r="BH145" s="31">
        <f t="shared" si="286"/>
        <v>0</v>
      </c>
      <c r="BI145" s="31">
        <f t="shared" si="287"/>
        <v>0</v>
      </c>
      <c r="BJ145" s="31">
        <f t="shared" si="288"/>
        <v>-6681.79</v>
      </c>
      <c r="BK145" s="31">
        <f t="shared" si="289"/>
        <v>-7289.47</v>
      </c>
      <c r="BL145" s="31">
        <f t="shared" si="290"/>
        <v>-10142.290000000001</v>
      </c>
      <c r="BM145" s="6">
        <v>6.6100000000000006E-2</v>
      </c>
      <c r="BN145" s="6">
        <v>6.6100000000000006E-2</v>
      </c>
      <c r="BO145" s="6">
        <v>6.6100000000000006E-2</v>
      </c>
      <c r="BP145" s="6">
        <v>6.6100000000000006E-2</v>
      </c>
      <c r="BQ145" s="6">
        <v>6.6100000000000006E-2</v>
      </c>
      <c r="BR145" s="6">
        <v>6.6100000000000006E-2</v>
      </c>
      <c r="BS145" s="6">
        <v>6.6100000000000006E-2</v>
      </c>
      <c r="BT145" s="6">
        <v>6.6100000000000006E-2</v>
      </c>
      <c r="BU145" s="6">
        <v>6.6100000000000006E-2</v>
      </c>
      <c r="BV145" s="6">
        <v>6.6100000000000006E-2</v>
      </c>
      <c r="BW145" s="6">
        <v>6.6100000000000006E-2</v>
      </c>
      <c r="BX145" s="6">
        <v>6.6100000000000006E-2</v>
      </c>
      <c r="BY145" s="31">
        <v>664655.43000000005</v>
      </c>
      <c r="BZ145" s="31">
        <v>537360.28</v>
      </c>
      <c r="CA145" s="31">
        <v>453800.71</v>
      </c>
      <c r="CB145" s="31">
        <v>329955.96000000002</v>
      </c>
      <c r="CC145" s="31">
        <v>345457.2</v>
      </c>
      <c r="CD145" s="31">
        <v>206474.6</v>
      </c>
      <c r="CE145" s="31">
        <v>430941.64</v>
      </c>
      <c r="CF145" s="31">
        <v>369729.57</v>
      </c>
      <c r="CG145" s="31">
        <v>925779.47</v>
      </c>
      <c r="CH145" s="31">
        <v>368055.13</v>
      </c>
      <c r="CI145" s="31">
        <v>401528.31</v>
      </c>
      <c r="CJ145" s="31">
        <v>558670.93999999994</v>
      </c>
      <c r="CK145" s="32">
        <f t="shared" si="339"/>
        <v>24132.720000000001</v>
      </c>
      <c r="CL145" s="32">
        <f t="shared" si="340"/>
        <v>19510.810000000001</v>
      </c>
      <c r="CM145" s="32">
        <f t="shared" si="341"/>
        <v>16476.88</v>
      </c>
      <c r="CN145" s="32">
        <f t="shared" si="342"/>
        <v>11980.25</v>
      </c>
      <c r="CO145" s="32">
        <f t="shared" si="343"/>
        <v>12543.08</v>
      </c>
      <c r="CP145" s="32">
        <f t="shared" si="344"/>
        <v>7496.81</v>
      </c>
      <c r="CQ145" s="32">
        <f t="shared" si="345"/>
        <v>15646.9</v>
      </c>
      <c r="CR145" s="32">
        <f t="shared" si="346"/>
        <v>13424.37</v>
      </c>
      <c r="CS145" s="32">
        <f t="shared" si="347"/>
        <v>33613.78</v>
      </c>
      <c r="CT145" s="32">
        <f t="shared" si="348"/>
        <v>13363.58</v>
      </c>
      <c r="CU145" s="32">
        <f t="shared" si="349"/>
        <v>14578.94</v>
      </c>
      <c r="CV145" s="32">
        <f t="shared" si="350"/>
        <v>20284.57</v>
      </c>
      <c r="CW145" s="31">
        <f t="shared" si="291"/>
        <v>115635.95999999999</v>
      </c>
      <c r="CX145" s="31">
        <f t="shared" si="292"/>
        <v>93489.300000000076</v>
      </c>
      <c r="CY145" s="31">
        <f t="shared" si="293"/>
        <v>78951.710000000036</v>
      </c>
      <c r="CZ145" s="31">
        <f t="shared" si="294"/>
        <v>57904.530000000006</v>
      </c>
      <c r="DA145" s="31">
        <f t="shared" si="295"/>
        <v>60624.870000000046</v>
      </c>
      <c r="DB145" s="31">
        <f t="shared" si="296"/>
        <v>36234.580000000016</v>
      </c>
      <c r="DC145" s="31">
        <f t="shared" si="297"/>
        <v>73018.860000000044</v>
      </c>
      <c r="DD145" s="31">
        <f t="shared" si="298"/>
        <v>62647.06</v>
      </c>
      <c r="DE145" s="31">
        <f t="shared" si="299"/>
        <v>156864.30000000005</v>
      </c>
      <c r="DF145" s="31">
        <f t="shared" si="300"/>
        <v>69045.140000000029</v>
      </c>
      <c r="DG145" s="31">
        <f t="shared" si="301"/>
        <v>75324.53</v>
      </c>
      <c r="DH145" s="31">
        <f t="shared" si="302"/>
        <v>104803.62999999992</v>
      </c>
      <c r="DI145" s="32">
        <f t="shared" si="303"/>
        <v>5781.8</v>
      </c>
      <c r="DJ145" s="32">
        <f t="shared" si="304"/>
        <v>4674.47</v>
      </c>
      <c r="DK145" s="32">
        <f t="shared" si="305"/>
        <v>3947.59</v>
      </c>
      <c r="DL145" s="32">
        <f t="shared" si="306"/>
        <v>2895.23</v>
      </c>
      <c r="DM145" s="32">
        <f t="shared" si="307"/>
        <v>3031.24</v>
      </c>
      <c r="DN145" s="32">
        <f t="shared" si="308"/>
        <v>1811.73</v>
      </c>
      <c r="DO145" s="32">
        <f t="shared" si="309"/>
        <v>3650.94</v>
      </c>
      <c r="DP145" s="32">
        <f t="shared" si="310"/>
        <v>3132.35</v>
      </c>
      <c r="DQ145" s="32">
        <f t="shared" si="311"/>
        <v>7843.22</v>
      </c>
      <c r="DR145" s="32">
        <f t="shared" si="312"/>
        <v>3452.26</v>
      </c>
      <c r="DS145" s="32">
        <f t="shared" si="313"/>
        <v>3766.23</v>
      </c>
      <c r="DT145" s="32">
        <f t="shared" si="314"/>
        <v>5240.18</v>
      </c>
      <c r="DU145" s="31">
        <f t="shared" si="315"/>
        <v>37254.46</v>
      </c>
      <c r="DV145" s="31">
        <f t="shared" si="316"/>
        <v>29901.11</v>
      </c>
      <c r="DW145" s="31">
        <f t="shared" si="317"/>
        <v>25084.93</v>
      </c>
      <c r="DX145" s="31">
        <f t="shared" si="318"/>
        <v>18287.060000000001</v>
      </c>
      <c r="DY145" s="31">
        <f t="shared" si="319"/>
        <v>19046.53</v>
      </c>
      <c r="DZ145" s="31">
        <f t="shared" si="320"/>
        <v>11322.28</v>
      </c>
      <c r="EA145" s="31">
        <f t="shared" si="321"/>
        <v>22696.29</v>
      </c>
      <c r="EB145" s="31">
        <f t="shared" si="322"/>
        <v>19366.03</v>
      </c>
      <c r="EC145" s="31">
        <f t="shared" si="323"/>
        <v>48224.86</v>
      </c>
      <c r="ED145" s="31">
        <f t="shared" si="324"/>
        <v>21113.08</v>
      </c>
      <c r="EE145" s="31">
        <f t="shared" si="325"/>
        <v>22905.29</v>
      </c>
      <c r="EF145" s="31">
        <f t="shared" si="326"/>
        <v>31697.25</v>
      </c>
      <c r="EG145" s="32">
        <f t="shared" si="327"/>
        <v>158672.22</v>
      </c>
      <c r="EH145" s="32">
        <f t="shared" si="328"/>
        <v>128064.88000000008</v>
      </c>
      <c r="EI145" s="32">
        <f t="shared" si="329"/>
        <v>107984.23000000004</v>
      </c>
      <c r="EJ145" s="32">
        <f t="shared" si="330"/>
        <v>79086.820000000007</v>
      </c>
      <c r="EK145" s="32">
        <f t="shared" si="331"/>
        <v>82702.640000000043</v>
      </c>
      <c r="EL145" s="32">
        <f t="shared" si="332"/>
        <v>49368.590000000018</v>
      </c>
      <c r="EM145" s="32">
        <f t="shared" si="333"/>
        <v>99366.090000000055</v>
      </c>
      <c r="EN145" s="32">
        <f t="shared" si="334"/>
        <v>85145.44</v>
      </c>
      <c r="EO145" s="32">
        <f t="shared" si="335"/>
        <v>212932.38000000006</v>
      </c>
      <c r="EP145" s="32">
        <f t="shared" si="336"/>
        <v>93610.480000000025</v>
      </c>
      <c r="EQ145" s="32">
        <f t="shared" si="337"/>
        <v>101996.04999999999</v>
      </c>
      <c r="ER145" s="32">
        <f t="shared" si="338"/>
        <v>141741.05999999991</v>
      </c>
    </row>
    <row r="146" spans="1:148">
      <c r="A146" t="s">
        <v>473</v>
      </c>
      <c r="B146" s="1" t="s">
        <v>87</v>
      </c>
      <c r="C146" t="s">
        <v>87</v>
      </c>
      <c r="D146" t="s">
        <v>286</v>
      </c>
      <c r="E146" s="51">
        <v>4.3333000000000004</v>
      </c>
      <c r="F146" s="51">
        <v>0.4214</v>
      </c>
      <c r="G146" s="51">
        <v>0</v>
      </c>
      <c r="H146" s="51">
        <v>1.9577</v>
      </c>
      <c r="I146" s="51">
        <v>5.91E-2</v>
      </c>
      <c r="J146" s="51">
        <v>0</v>
      </c>
      <c r="K146" s="51">
        <v>0</v>
      </c>
      <c r="L146" s="51">
        <v>0</v>
      </c>
      <c r="M146" s="51">
        <v>0</v>
      </c>
      <c r="N146" s="51">
        <v>0</v>
      </c>
      <c r="O146" s="51">
        <v>9.3325999999999993</v>
      </c>
      <c r="P146" s="51">
        <v>4.7847999999999997</v>
      </c>
      <c r="Q146" s="32">
        <v>129.53</v>
      </c>
      <c r="R146" s="32">
        <v>14.23</v>
      </c>
      <c r="S146" s="32">
        <v>0</v>
      </c>
      <c r="T146" s="32">
        <v>81.489999999999995</v>
      </c>
      <c r="U146" s="32">
        <v>1.17</v>
      </c>
      <c r="V146" s="32">
        <v>0</v>
      </c>
      <c r="W146" s="32">
        <v>0</v>
      </c>
      <c r="X146" s="32">
        <v>0</v>
      </c>
      <c r="Y146" s="32">
        <v>0</v>
      </c>
      <c r="Z146" s="32">
        <v>0</v>
      </c>
      <c r="AA146" s="32">
        <v>452.19</v>
      </c>
      <c r="AB146" s="32">
        <v>121.79</v>
      </c>
      <c r="AC146" s="2">
        <v>-3.01</v>
      </c>
      <c r="AD146" s="2">
        <v>-3.01</v>
      </c>
      <c r="AE146" s="2">
        <v>-3.01</v>
      </c>
      <c r="AF146" s="2">
        <v>-3.01</v>
      </c>
      <c r="AG146" s="2">
        <v>-3.01</v>
      </c>
      <c r="AH146" s="2">
        <v>-3.01</v>
      </c>
      <c r="AI146" s="2">
        <v>-3.01</v>
      </c>
      <c r="AJ146" s="2">
        <v>-3.01</v>
      </c>
      <c r="AK146" s="2">
        <v>-3.01</v>
      </c>
      <c r="AL146" s="2">
        <v>-3.01</v>
      </c>
      <c r="AM146" s="2">
        <v>-3.01</v>
      </c>
      <c r="AN146" s="2">
        <v>-3.01</v>
      </c>
      <c r="AO146" s="33">
        <v>-3.9</v>
      </c>
      <c r="AP146" s="33">
        <v>-0.43</v>
      </c>
      <c r="AQ146" s="33">
        <v>0</v>
      </c>
      <c r="AR146" s="33">
        <v>-2.4500000000000002</v>
      </c>
      <c r="AS146" s="33">
        <v>-0.04</v>
      </c>
      <c r="AT146" s="33">
        <v>0</v>
      </c>
      <c r="AU146" s="33">
        <v>0</v>
      </c>
      <c r="AV146" s="33">
        <v>0</v>
      </c>
      <c r="AW146" s="33">
        <v>0</v>
      </c>
      <c r="AX146" s="33">
        <v>0</v>
      </c>
      <c r="AY146" s="33">
        <v>-13.61</v>
      </c>
      <c r="AZ146" s="33">
        <v>-3.67</v>
      </c>
      <c r="BA146" s="31">
        <f t="shared" ref="BA146" si="423">ROUND(Q146*BA$3,2)</f>
        <v>-0.04</v>
      </c>
      <c r="BB146" s="31">
        <f t="shared" ref="BB146" si="424">ROUND(R146*BB$3,2)</f>
        <v>0</v>
      </c>
      <c r="BC146" s="31">
        <f t="shared" ref="BC146" si="425">ROUND(S146*BC$3,2)</f>
        <v>0</v>
      </c>
      <c r="BD146" s="31">
        <f t="shared" ref="BD146" si="426">ROUND(T146*BD$3,2)</f>
        <v>-0.03</v>
      </c>
      <c r="BE146" s="31">
        <f t="shared" ref="BE146" si="427">ROUND(U146*BE$3,2)</f>
        <v>0</v>
      </c>
      <c r="BF146" s="31">
        <f t="shared" ref="BF146" si="428">ROUND(V146*BF$3,2)</f>
        <v>0</v>
      </c>
      <c r="BG146" s="31">
        <f t="shared" ref="BG146" si="429">ROUND(W146*BG$3,2)</f>
        <v>0</v>
      </c>
      <c r="BH146" s="31">
        <f t="shared" ref="BH146" si="430">ROUND(X146*BH$3,2)</f>
        <v>0</v>
      </c>
      <c r="BI146" s="31">
        <f t="shared" ref="BI146" si="431">ROUND(Y146*BI$3,2)</f>
        <v>0</v>
      </c>
      <c r="BJ146" s="31">
        <f t="shared" ref="BJ146" si="432">ROUND(Z146*BJ$3,2)</f>
        <v>0</v>
      </c>
      <c r="BK146" s="31">
        <f t="shared" ref="BK146" si="433">ROUND(AA146*BK$3,2)</f>
        <v>-0.54</v>
      </c>
      <c r="BL146" s="31">
        <f t="shared" ref="BL146" si="434">ROUND(AB146*BL$3,2)</f>
        <v>-0.15</v>
      </c>
      <c r="BM146" s="6">
        <v>1.5900000000000001E-2</v>
      </c>
      <c r="BN146" s="6">
        <v>1.5900000000000001E-2</v>
      </c>
      <c r="BO146" s="6">
        <v>1.5900000000000001E-2</v>
      </c>
      <c r="BP146" s="6">
        <v>1.5900000000000001E-2</v>
      </c>
      <c r="BQ146" s="6">
        <v>1.5900000000000001E-2</v>
      </c>
      <c r="BR146" s="6">
        <v>1.5900000000000001E-2</v>
      </c>
      <c r="BS146" s="6">
        <v>1.5900000000000001E-2</v>
      </c>
      <c r="BT146" s="6">
        <v>1.5900000000000001E-2</v>
      </c>
      <c r="BU146" s="6">
        <v>1.5900000000000001E-2</v>
      </c>
      <c r="BV146" s="6">
        <v>1.5900000000000001E-2</v>
      </c>
      <c r="BW146" s="6">
        <v>1.5900000000000001E-2</v>
      </c>
      <c r="BX146" s="6">
        <v>1.5900000000000001E-2</v>
      </c>
      <c r="BY146" s="31">
        <v>2.06</v>
      </c>
      <c r="BZ146" s="31">
        <v>0.23</v>
      </c>
      <c r="CA146" s="31">
        <v>0</v>
      </c>
      <c r="CB146" s="31">
        <v>1.3</v>
      </c>
      <c r="CC146" s="31">
        <v>0.02</v>
      </c>
      <c r="CD146" s="31">
        <v>0</v>
      </c>
      <c r="CE146" s="31">
        <v>0</v>
      </c>
      <c r="CF146" s="31">
        <v>0</v>
      </c>
      <c r="CG146" s="31">
        <v>0</v>
      </c>
      <c r="CH146" s="31">
        <v>0</v>
      </c>
      <c r="CI146" s="31">
        <v>7.19</v>
      </c>
      <c r="CJ146" s="31">
        <v>1.94</v>
      </c>
      <c r="CK146" s="32">
        <f t="shared" ref="CK146" si="435">ROUND(Q146*$CV$3,2)</f>
        <v>0.31</v>
      </c>
      <c r="CL146" s="32">
        <f t="shared" ref="CL146" si="436">ROUND(R146*$CV$3,2)</f>
        <v>0.03</v>
      </c>
      <c r="CM146" s="32">
        <f t="shared" ref="CM146" si="437">ROUND(S146*$CV$3,2)</f>
        <v>0</v>
      </c>
      <c r="CN146" s="32">
        <f t="shared" ref="CN146" si="438">ROUND(T146*$CV$3,2)</f>
        <v>0.2</v>
      </c>
      <c r="CO146" s="32">
        <f t="shared" ref="CO146" si="439">ROUND(U146*$CV$3,2)</f>
        <v>0</v>
      </c>
      <c r="CP146" s="32">
        <f t="shared" ref="CP146" si="440">ROUND(V146*$CV$3,2)</f>
        <v>0</v>
      </c>
      <c r="CQ146" s="32">
        <f t="shared" ref="CQ146" si="441">ROUND(W146*$CV$3,2)</f>
        <v>0</v>
      </c>
      <c r="CR146" s="32">
        <f t="shared" ref="CR146" si="442">ROUND(X146*$CV$3,2)</f>
        <v>0</v>
      </c>
      <c r="CS146" s="32">
        <f t="shared" ref="CS146" si="443">ROUND(Y146*$CV$3,2)</f>
        <v>0</v>
      </c>
      <c r="CT146" s="32">
        <f t="shared" ref="CT146" si="444">ROUND(Z146*$CV$3,2)</f>
        <v>0</v>
      </c>
      <c r="CU146" s="32">
        <f t="shared" ref="CU146" si="445">ROUND(AA146*$CV$3,2)</f>
        <v>1.0900000000000001</v>
      </c>
      <c r="CV146" s="32">
        <f t="shared" ref="CV146" si="446">ROUND(AB146*$CV$3,2)</f>
        <v>0.28999999999999998</v>
      </c>
      <c r="CW146" s="31">
        <f t="shared" ref="CW146" si="447">BY146+CK146-AO146-BA146</f>
        <v>6.31</v>
      </c>
      <c r="CX146" s="31">
        <f t="shared" ref="CX146" si="448">BZ146+CL146-AP146-BB146</f>
        <v>0.69</v>
      </c>
      <c r="CY146" s="31">
        <f t="shared" ref="CY146" si="449">CA146+CM146-AQ146-BC146</f>
        <v>0</v>
      </c>
      <c r="CZ146" s="31">
        <f t="shared" ref="CZ146" si="450">CB146+CN146-AR146-BD146</f>
        <v>3.98</v>
      </c>
      <c r="DA146" s="31">
        <f t="shared" ref="DA146" si="451">CC146+CO146-AS146-BE146</f>
        <v>0.06</v>
      </c>
      <c r="DB146" s="31">
        <f t="shared" ref="DB146" si="452">CD146+CP146-AT146-BF146</f>
        <v>0</v>
      </c>
      <c r="DC146" s="31">
        <f t="shared" ref="DC146" si="453">CE146+CQ146-AU146-BG146</f>
        <v>0</v>
      </c>
      <c r="DD146" s="31">
        <f t="shared" ref="DD146" si="454">CF146+CR146-AV146-BH146</f>
        <v>0</v>
      </c>
      <c r="DE146" s="31">
        <f t="shared" ref="DE146" si="455">CG146+CS146-AW146-BI146</f>
        <v>0</v>
      </c>
      <c r="DF146" s="31">
        <f t="shared" ref="DF146" si="456">CH146+CT146-AX146-BJ146</f>
        <v>0</v>
      </c>
      <c r="DG146" s="31">
        <f t="shared" ref="DG146" si="457">CI146+CU146-AY146-BK146</f>
        <v>22.43</v>
      </c>
      <c r="DH146" s="31">
        <f t="shared" ref="DH146" si="458">CJ146+CV146-AZ146-BL146</f>
        <v>6.0500000000000007</v>
      </c>
      <c r="DI146" s="32">
        <f t="shared" ref="DI146" si="459">ROUND(CW146*5%,2)</f>
        <v>0.32</v>
      </c>
      <c r="DJ146" s="32">
        <f t="shared" ref="DJ146" si="460">ROUND(CX146*5%,2)</f>
        <v>0.03</v>
      </c>
      <c r="DK146" s="32">
        <f t="shared" ref="DK146" si="461">ROUND(CY146*5%,2)</f>
        <v>0</v>
      </c>
      <c r="DL146" s="32">
        <f t="shared" ref="DL146" si="462">ROUND(CZ146*5%,2)</f>
        <v>0.2</v>
      </c>
      <c r="DM146" s="32">
        <f t="shared" ref="DM146" si="463">ROUND(DA146*5%,2)</f>
        <v>0</v>
      </c>
      <c r="DN146" s="32">
        <f t="shared" ref="DN146" si="464">ROUND(DB146*5%,2)</f>
        <v>0</v>
      </c>
      <c r="DO146" s="32">
        <f t="shared" ref="DO146" si="465">ROUND(DC146*5%,2)</f>
        <v>0</v>
      </c>
      <c r="DP146" s="32">
        <f t="shared" ref="DP146" si="466">ROUND(DD146*5%,2)</f>
        <v>0</v>
      </c>
      <c r="DQ146" s="32">
        <f t="shared" ref="DQ146" si="467">ROUND(DE146*5%,2)</f>
        <v>0</v>
      </c>
      <c r="DR146" s="32">
        <f t="shared" ref="DR146" si="468">ROUND(DF146*5%,2)</f>
        <v>0</v>
      </c>
      <c r="DS146" s="32">
        <f t="shared" ref="DS146" si="469">ROUND(DG146*5%,2)</f>
        <v>1.1200000000000001</v>
      </c>
      <c r="DT146" s="32">
        <f t="shared" ref="DT146" si="470">ROUND(DH146*5%,2)</f>
        <v>0.3</v>
      </c>
      <c r="DU146" s="31">
        <f t="shared" ref="DU146" si="471">ROUND(CW146*DU$3,2)</f>
        <v>2.0299999999999998</v>
      </c>
      <c r="DV146" s="31">
        <f t="shared" ref="DV146" si="472">ROUND(CX146*DV$3,2)</f>
        <v>0.22</v>
      </c>
      <c r="DW146" s="31">
        <f t="shared" ref="DW146" si="473">ROUND(CY146*DW$3,2)</f>
        <v>0</v>
      </c>
      <c r="DX146" s="31">
        <f t="shared" ref="DX146" si="474">ROUND(CZ146*DX$3,2)</f>
        <v>1.26</v>
      </c>
      <c r="DY146" s="31">
        <f t="shared" ref="DY146" si="475">ROUND(DA146*DY$3,2)</f>
        <v>0.02</v>
      </c>
      <c r="DZ146" s="31">
        <f t="shared" ref="DZ146" si="476">ROUND(DB146*DZ$3,2)</f>
        <v>0</v>
      </c>
      <c r="EA146" s="31">
        <f t="shared" ref="EA146" si="477">ROUND(DC146*EA$3,2)</f>
        <v>0</v>
      </c>
      <c r="EB146" s="31">
        <f t="shared" ref="EB146" si="478">ROUND(DD146*EB$3,2)</f>
        <v>0</v>
      </c>
      <c r="EC146" s="31">
        <f t="shared" ref="EC146" si="479">ROUND(DE146*EC$3,2)</f>
        <v>0</v>
      </c>
      <c r="ED146" s="31">
        <f t="shared" ref="ED146" si="480">ROUND(DF146*ED$3,2)</f>
        <v>0</v>
      </c>
      <c r="EE146" s="31">
        <f t="shared" ref="EE146" si="481">ROUND(DG146*EE$3,2)</f>
        <v>6.82</v>
      </c>
      <c r="EF146" s="31">
        <f t="shared" ref="EF146" si="482">ROUND(DH146*EF$3,2)</f>
        <v>1.83</v>
      </c>
      <c r="EG146" s="32">
        <f t="shared" ref="EG146" si="483">CW146+DI146+DU146</f>
        <v>8.66</v>
      </c>
      <c r="EH146" s="32">
        <f t="shared" ref="EH146" si="484">CX146+DJ146+DV146</f>
        <v>0.94</v>
      </c>
      <c r="EI146" s="32">
        <f t="shared" ref="EI146" si="485">CY146+DK146+DW146</f>
        <v>0</v>
      </c>
      <c r="EJ146" s="32">
        <f t="shared" ref="EJ146" si="486">CZ146+DL146+DX146</f>
        <v>5.4399999999999995</v>
      </c>
      <c r="EK146" s="32">
        <f t="shared" ref="EK146" si="487">DA146+DM146+DY146</f>
        <v>0.08</v>
      </c>
      <c r="EL146" s="32">
        <f t="shared" ref="EL146" si="488">DB146+DN146+DZ146</f>
        <v>0</v>
      </c>
      <c r="EM146" s="32">
        <f t="shared" ref="EM146" si="489">DC146+DO146+EA146</f>
        <v>0</v>
      </c>
      <c r="EN146" s="32">
        <f t="shared" ref="EN146" si="490">DD146+DP146+EB146</f>
        <v>0</v>
      </c>
      <c r="EO146" s="32">
        <f t="shared" ref="EO146" si="491">DE146+DQ146+EC146</f>
        <v>0</v>
      </c>
      <c r="EP146" s="32">
        <f t="shared" ref="EP146" si="492">DF146+DR146+ED146</f>
        <v>0</v>
      </c>
      <c r="EQ146" s="32">
        <f t="shared" ref="EQ146" si="493">DG146+DS146+EE146</f>
        <v>30.37</v>
      </c>
      <c r="ER146" s="32">
        <f t="shared" ref="ER146" si="494">DH146+DT146+EF146</f>
        <v>8.18</v>
      </c>
    </row>
    <row r="148" spans="1:148">
      <c r="A148" t="s">
        <v>511</v>
      </c>
    </row>
    <row r="149" spans="1:148">
      <c r="A149" t="s">
        <v>520</v>
      </c>
    </row>
    <row r="150" spans="1:148">
      <c r="A150" t="s">
        <v>512</v>
      </c>
    </row>
    <row r="151" spans="1:148">
      <c r="A151" t="s">
        <v>513</v>
      </c>
    </row>
    <row r="152" spans="1:148">
      <c r="A152" t="s">
        <v>514</v>
      </c>
    </row>
    <row r="153" spans="1:148">
      <c r="A153" t="s">
        <v>515</v>
      </c>
    </row>
    <row r="154" spans="1:148">
      <c r="A154" t="s">
        <v>516</v>
      </c>
    </row>
  </sheetData>
  <sortState xmlns:xlrd2="http://schemas.microsoft.com/office/spreadsheetml/2017/richdata2" ref="B5:FF146">
    <sortCondition ref="B5:B146"/>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13 Aug 2021&amp;C&amp;9Page &amp;P of &amp;N&amp;R&amp;9Public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27"/>
  <sheetViews>
    <sheetView showZeros="0" workbookViewId="0">
      <pane xSplit="3" ySplit="4" topLeftCell="D5" activePane="bottomRight" state="frozen"/>
      <selection activeCell="D5" sqref="D5"/>
      <selection pane="topRight" activeCell="D5" sqref="D5"/>
      <selection pane="bottomLeft" activeCell="D5" sqref="D5"/>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1" customWidth="1"/>
    <col min="17" max="28" width="12.7109375" style="31" customWidth="1"/>
    <col min="29" max="40" width="12.7109375" style="55" customWidth="1"/>
    <col min="41" max="52" width="12.7109375" style="2" customWidth="1"/>
    <col min="53" max="64" width="12.7109375" style="55" customWidth="1"/>
    <col min="65" max="88" width="12.7109375" style="31" customWidth="1"/>
    <col min="89" max="100" width="12.7109375" style="3" customWidth="1"/>
    <col min="101" max="112" width="12.7109375" style="31" customWidth="1"/>
    <col min="113" max="124" width="12.7109375" style="31"/>
    <col min="125" max="148" width="12.7109375" style="55"/>
  </cols>
  <sheetData>
    <row r="1" spans="1:148">
      <c r="A1" s="22" t="s">
        <v>544</v>
      </c>
      <c r="Q1" s="55"/>
      <c r="R1" s="55"/>
      <c r="S1" s="55"/>
      <c r="T1" s="55"/>
      <c r="U1" s="55"/>
      <c r="V1" s="55"/>
      <c r="W1" s="55"/>
      <c r="X1" s="55"/>
      <c r="Y1" s="55"/>
      <c r="Z1" s="55"/>
      <c r="AA1" s="55"/>
      <c r="AB1" s="55"/>
      <c r="AO1"/>
      <c r="AP1"/>
      <c r="AQ1"/>
      <c r="AR1"/>
      <c r="AS1"/>
      <c r="AT1"/>
      <c r="AU1"/>
      <c r="AV1"/>
      <c r="AW1"/>
      <c r="AX1"/>
      <c r="AY1"/>
      <c r="AZ1"/>
      <c r="BM1" s="55"/>
      <c r="BN1" s="55"/>
      <c r="BO1" s="55"/>
      <c r="BP1" s="55"/>
      <c r="BQ1" s="55"/>
      <c r="BR1" s="55"/>
      <c r="BS1" s="55"/>
      <c r="BT1" s="55"/>
      <c r="BU1" s="55"/>
      <c r="BV1" s="55"/>
      <c r="BW1" s="55"/>
      <c r="BX1" s="55"/>
      <c r="BY1" s="55"/>
      <c r="BZ1" s="55"/>
      <c r="CA1" s="55"/>
      <c r="CB1" s="55"/>
      <c r="CC1" s="55"/>
      <c r="CD1" s="55"/>
      <c r="CE1" s="55"/>
      <c r="CF1" s="55"/>
      <c r="CG1" s="55"/>
      <c r="CH1" s="55"/>
      <c r="CI1" s="55"/>
      <c r="CJ1" s="55"/>
      <c r="CK1"/>
      <c r="CL1"/>
      <c r="CM1"/>
      <c r="CN1"/>
      <c r="CO1"/>
      <c r="CP1"/>
      <c r="CQ1"/>
      <c r="CR1"/>
      <c r="CS1"/>
      <c r="CT1"/>
      <c r="CU1"/>
      <c r="CV1"/>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48">
      <c r="A2" s="29" t="str">
        <f>'Total True-Up Adjustments'!A2</f>
        <v>Estimate - August 13, 2021</v>
      </c>
      <c r="B2" s="22"/>
      <c r="E2" s="52" t="s">
        <v>0</v>
      </c>
      <c r="Q2" s="38" t="s">
        <v>497</v>
      </c>
      <c r="R2" s="38"/>
      <c r="S2" s="38"/>
      <c r="T2" s="38"/>
      <c r="U2" s="38"/>
      <c r="V2" s="38"/>
      <c r="W2" s="38"/>
      <c r="X2" s="38"/>
      <c r="Y2" s="38"/>
      <c r="Z2" s="39"/>
      <c r="AA2" s="40"/>
      <c r="AB2" s="39" t="s">
        <v>490</v>
      </c>
      <c r="AC2" s="61"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1" t="s">
        <v>3</v>
      </c>
      <c r="BB2" s="31"/>
      <c r="BC2" s="31"/>
      <c r="BD2" s="31"/>
      <c r="BE2" s="31"/>
      <c r="BF2" s="31"/>
      <c r="BG2" s="31"/>
      <c r="BH2" s="31"/>
      <c r="BI2" s="31"/>
      <c r="BJ2" s="31"/>
      <c r="BK2" s="31"/>
      <c r="BL2" s="23" t="s">
        <v>420</v>
      </c>
      <c r="BM2" s="38" t="s">
        <v>491</v>
      </c>
      <c r="BN2" s="38"/>
      <c r="BO2" s="38"/>
      <c r="BP2" s="38"/>
      <c r="BQ2" s="38"/>
      <c r="BR2" s="38"/>
      <c r="BS2" s="38"/>
      <c r="BT2" s="38"/>
      <c r="BU2" s="38"/>
      <c r="BV2" s="39"/>
      <c r="BW2" s="40"/>
      <c r="BX2" s="39" t="s">
        <v>487</v>
      </c>
      <c r="BY2" s="66" t="s">
        <v>492</v>
      </c>
      <c r="BZ2" s="66"/>
      <c r="CA2" s="66"/>
      <c r="CB2" s="66"/>
      <c r="CC2" s="66"/>
      <c r="CD2" s="66"/>
      <c r="CE2" s="66"/>
      <c r="CF2" s="66"/>
      <c r="CG2" s="66"/>
      <c r="CH2" s="30"/>
      <c r="CI2" s="68"/>
      <c r="CJ2" s="30" t="s">
        <v>493</v>
      </c>
      <c r="CK2" s="5" t="s">
        <v>5</v>
      </c>
      <c r="CL2" s="5"/>
      <c r="CM2" s="5"/>
      <c r="CN2" s="5"/>
      <c r="CO2" s="5"/>
      <c r="CP2" s="5"/>
      <c r="CQ2" s="5"/>
      <c r="CR2" s="5"/>
      <c r="CS2" s="5"/>
      <c r="CT2" s="5"/>
      <c r="CU2" s="5"/>
      <c r="CV2" s="5"/>
      <c r="CW2" s="61" t="s">
        <v>417</v>
      </c>
      <c r="DH2" s="23" t="s">
        <v>422</v>
      </c>
      <c r="DI2" s="56" t="s">
        <v>494</v>
      </c>
      <c r="DJ2" s="32"/>
      <c r="DK2" s="32"/>
      <c r="DL2" s="32"/>
      <c r="DM2" s="32"/>
      <c r="DN2" s="32"/>
      <c r="DO2" s="32"/>
      <c r="DP2" s="32"/>
      <c r="DQ2" s="32"/>
      <c r="DR2" s="32"/>
      <c r="DS2" s="32"/>
      <c r="DT2" s="24" t="s">
        <v>495</v>
      </c>
      <c r="DU2" s="61" t="s">
        <v>499</v>
      </c>
      <c r="DV2" s="61"/>
      <c r="DW2" s="61"/>
      <c r="DX2" s="61"/>
      <c r="DY2" s="61"/>
      <c r="DZ2" s="61"/>
      <c r="EA2" s="61"/>
      <c r="EB2" s="61"/>
      <c r="EC2" s="61"/>
      <c r="ED2" s="61"/>
      <c r="EE2" s="61"/>
      <c r="EF2" s="23" t="s">
        <v>496</v>
      </c>
      <c r="EG2" s="56" t="s">
        <v>500</v>
      </c>
      <c r="EH2" s="56"/>
      <c r="EI2" s="56"/>
      <c r="EJ2" s="56"/>
      <c r="EK2" s="56"/>
      <c r="EL2" s="56"/>
      <c r="EM2" s="56"/>
      <c r="EN2" s="56"/>
      <c r="EO2" s="56"/>
      <c r="EP2" s="56"/>
      <c r="EQ2" s="56"/>
      <c r="ER2" s="24" t="s">
        <v>501</v>
      </c>
    </row>
    <row r="3" spans="1:148">
      <c r="E3" s="64"/>
      <c r="F3" s="64"/>
      <c r="G3" s="64"/>
      <c r="H3" s="64"/>
      <c r="I3" s="64"/>
      <c r="J3" s="64"/>
      <c r="K3" s="64"/>
      <c r="L3" s="64"/>
      <c r="M3" s="64"/>
      <c r="N3" s="64"/>
      <c r="O3" s="89"/>
      <c r="P3" s="89"/>
      <c r="Q3" s="32"/>
      <c r="R3" s="32"/>
      <c r="S3" s="32"/>
      <c r="T3" s="32"/>
      <c r="U3" s="32"/>
      <c r="V3" s="32"/>
      <c r="W3" s="32"/>
      <c r="X3" s="32"/>
      <c r="Y3" s="32"/>
      <c r="Z3" s="32"/>
      <c r="AA3" s="32"/>
      <c r="AB3" s="32"/>
      <c r="AC3" s="66"/>
      <c r="AD3" s="66"/>
      <c r="AE3" s="66"/>
      <c r="AF3" s="66"/>
      <c r="AG3" s="66"/>
      <c r="AH3" s="66"/>
      <c r="AI3" s="66"/>
      <c r="AJ3" s="66"/>
      <c r="AK3" s="66"/>
      <c r="AL3" s="66"/>
      <c r="AM3" s="90"/>
      <c r="AN3" s="90"/>
      <c r="AO3" s="42"/>
      <c r="AP3" s="41"/>
      <c r="AQ3" s="41"/>
      <c r="AR3" s="41"/>
      <c r="AS3" s="41"/>
      <c r="AT3" s="41"/>
      <c r="AU3" s="41"/>
      <c r="AV3" s="41"/>
      <c r="AW3" s="41"/>
      <c r="AX3" s="41"/>
      <c r="AY3" s="41"/>
      <c r="AZ3" s="41"/>
      <c r="BA3" s="66"/>
      <c r="BB3" s="66"/>
      <c r="BC3" s="66"/>
      <c r="BD3" s="66"/>
      <c r="BE3" s="66"/>
      <c r="BF3" s="66"/>
      <c r="BG3" s="66"/>
      <c r="BH3" s="66"/>
      <c r="BI3" s="66"/>
      <c r="BJ3" s="66"/>
      <c r="BK3" s="90"/>
      <c r="BL3" s="90"/>
      <c r="BM3" s="32"/>
      <c r="BN3" s="32"/>
      <c r="BO3" s="32"/>
      <c r="BP3" s="32"/>
      <c r="BQ3" s="32"/>
      <c r="BR3" s="32"/>
      <c r="BS3" s="32"/>
      <c r="BT3" s="32"/>
      <c r="BU3" s="32"/>
      <c r="BV3" s="32"/>
      <c r="BW3" s="32"/>
      <c r="BX3" s="32"/>
      <c r="CK3" s="6"/>
      <c r="CL3" s="6"/>
      <c r="CM3" s="6"/>
      <c r="CN3" s="6"/>
      <c r="CO3" s="6"/>
      <c r="CP3" s="6"/>
      <c r="CQ3" s="6"/>
      <c r="CR3" s="6"/>
      <c r="CS3" s="6"/>
      <c r="CT3" s="6"/>
      <c r="CU3" s="6"/>
      <c r="CV3" s="6"/>
      <c r="CW3" s="66"/>
      <c r="CX3" s="66"/>
      <c r="CY3" s="66"/>
      <c r="CZ3" s="66"/>
      <c r="DA3" s="66"/>
      <c r="DB3" s="66"/>
      <c r="DC3" s="66"/>
      <c r="DD3" s="66"/>
      <c r="DE3" s="66"/>
      <c r="DF3" s="66"/>
      <c r="DG3" s="90"/>
      <c r="DH3" s="90"/>
      <c r="DI3" s="38"/>
      <c r="DJ3" s="38"/>
      <c r="DK3" s="38"/>
      <c r="DL3" s="38"/>
      <c r="DM3" s="38"/>
      <c r="DN3" s="38"/>
      <c r="DO3" s="38"/>
      <c r="DP3" s="38"/>
      <c r="DQ3" s="38"/>
      <c r="DR3" s="39"/>
      <c r="DS3" s="39"/>
      <c r="DT3" s="38"/>
      <c r="DU3" s="66"/>
      <c r="DV3" s="66"/>
      <c r="DW3" s="66"/>
      <c r="DX3" s="66"/>
      <c r="DY3" s="66"/>
      <c r="DZ3" s="66"/>
      <c r="EA3" s="66"/>
      <c r="EB3" s="66"/>
      <c r="EC3" s="66"/>
      <c r="ED3" s="66"/>
      <c r="EE3" s="90"/>
      <c r="EF3" s="90"/>
      <c r="EG3" s="38"/>
      <c r="EH3" s="38"/>
      <c r="EI3" s="38"/>
      <c r="EJ3" s="38"/>
      <c r="EK3" s="38"/>
      <c r="EL3" s="38"/>
      <c r="EM3" s="38"/>
      <c r="EN3" s="38"/>
      <c r="EO3" s="38"/>
      <c r="EP3" s="38"/>
      <c r="EQ3" s="88"/>
      <c r="ER3" s="88"/>
    </row>
    <row r="4" spans="1:148" s="7" customFormat="1">
      <c r="A4" s="7" t="s">
        <v>8</v>
      </c>
      <c r="B4" s="1" t="s">
        <v>474</v>
      </c>
      <c r="C4" s="7" t="s">
        <v>9</v>
      </c>
      <c r="D4" s="7" t="s">
        <v>10</v>
      </c>
      <c r="E4" s="8">
        <v>39814</v>
      </c>
      <c r="F4" s="8">
        <v>39845</v>
      </c>
      <c r="G4" s="8">
        <v>39873</v>
      </c>
      <c r="H4" s="8">
        <v>39904</v>
      </c>
      <c r="I4" s="8">
        <v>39934</v>
      </c>
      <c r="J4" s="8">
        <v>39965</v>
      </c>
      <c r="K4" s="8">
        <v>39995</v>
      </c>
      <c r="L4" s="8">
        <v>40026</v>
      </c>
      <c r="M4" s="8">
        <v>40057</v>
      </c>
      <c r="N4" s="8">
        <v>40087</v>
      </c>
      <c r="O4" s="8">
        <v>40118</v>
      </c>
      <c r="P4" s="8">
        <v>40148</v>
      </c>
      <c r="Q4" s="9">
        <v>39814</v>
      </c>
      <c r="R4" s="9">
        <v>39845</v>
      </c>
      <c r="S4" s="9">
        <v>39873</v>
      </c>
      <c r="T4" s="9">
        <v>39904</v>
      </c>
      <c r="U4" s="9">
        <v>39934</v>
      </c>
      <c r="V4" s="9">
        <v>39965</v>
      </c>
      <c r="W4" s="9">
        <v>39995</v>
      </c>
      <c r="X4" s="9">
        <v>40026</v>
      </c>
      <c r="Y4" s="9">
        <v>40057</v>
      </c>
      <c r="Z4" s="9">
        <v>40087</v>
      </c>
      <c r="AA4" s="9">
        <v>40118</v>
      </c>
      <c r="AB4" s="9">
        <v>40148</v>
      </c>
      <c r="AC4" s="10">
        <v>39814</v>
      </c>
      <c r="AD4" s="10">
        <v>39845</v>
      </c>
      <c r="AE4" s="10">
        <v>39873</v>
      </c>
      <c r="AF4" s="10">
        <v>39904</v>
      </c>
      <c r="AG4" s="10">
        <v>39934</v>
      </c>
      <c r="AH4" s="10">
        <v>39965</v>
      </c>
      <c r="AI4" s="10">
        <v>39995</v>
      </c>
      <c r="AJ4" s="10">
        <v>40026</v>
      </c>
      <c r="AK4" s="10">
        <v>40057</v>
      </c>
      <c r="AL4" s="10">
        <v>40087</v>
      </c>
      <c r="AM4" s="10">
        <v>40118</v>
      </c>
      <c r="AN4" s="10">
        <v>40148</v>
      </c>
      <c r="AO4" s="9">
        <v>39814</v>
      </c>
      <c r="AP4" s="9">
        <v>39845</v>
      </c>
      <c r="AQ4" s="9">
        <v>39873</v>
      </c>
      <c r="AR4" s="9">
        <v>39904</v>
      </c>
      <c r="AS4" s="9">
        <v>39934</v>
      </c>
      <c r="AT4" s="9">
        <v>39965</v>
      </c>
      <c r="AU4" s="9">
        <v>39995</v>
      </c>
      <c r="AV4" s="9">
        <v>40026</v>
      </c>
      <c r="AW4" s="9">
        <v>40057</v>
      </c>
      <c r="AX4" s="9">
        <v>40087</v>
      </c>
      <c r="AY4" s="9">
        <v>40118</v>
      </c>
      <c r="AZ4" s="9">
        <v>40148</v>
      </c>
      <c r="BA4" s="10">
        <v>39814</v>
      </c>
      <c r="BB4" s="10">
        <v>39845</v>
      </c>
      <c r="BC4" s="10">
        <v>39873</v>
      </c>
      <c r="BD4" s="10">
        <v>39904</v>
      </c>
      <c r="BE4" s="10">
        <v>39934</v>
      </c>
      <c r="BF4" s="10">
        <v>39965</v>
      </c>
      <c r="BG4" s="10">
        <v>39995</v>
      </c>
      <c r="BH4" s="10">
        <v>40026</v>
      </c>
      <c r="BI4" s="10">
        <v>40057</v>
      </c>
      <c r="BJ4" s="10">
        <v>40087</v>
      </c>
      <c r="BK4" s="10">
        <v>40118</v>
      </c>
      <c r="BL4" s="10">
        <v>40148</v>
      </c>
      <c r="BM4" s="9">
        <v>39814</v>
      </c>
      <c r="BN4" s="9">
        <v>39845</v>
      </c>
      <c r="BO4" s="9">
        <v>39873</v>
      </c>
      <c r="BP4" s="9">
        <v>39904</v>
      </c>
      <c r="BQ4" s="9">
        <v>39934</v>
      </c>
      <c r="BR4" s="9">
        <v>39965</v>
      </c>
      <c r="BS4" s="9">
        <v>39995</v>
      </c>
      <c r="BT4" s="9">
        <v>40026</v>
      </c>
      <c r="BU4" s="9">
        <v>40057</v>
      </c>
      <c r="BV4" s="9">
        <v>40087</v>
      </c>
      <c r="BW4" s="9">
        <v>40118</v>
      </c>
      <c r="BX4" s="9">
        <v>40148</v>
      </c>
      <c r="BY4" s="10">
        <v>39814</v>
      </c>
      <c r="BZ4" s="10">
        <v>39845</v>
      </c>
      <c r="CA4" s="10">
        <v>39873</v>
      </c>
      <c r="CB4" s="10">
        <v>39904</v>
      </c>
      <c r="CC4" s="10">
        <v>39934</v>
      </c>
      <c r="CD4" s="10">
        <v>39965</v>
      </c>
      <c r="CE4" s="10">
        <v>39995</v>
      </c>
      <c r="CF4" s="10">
        <v>40026</v>
      </c>
      <c r="CG4" s="10">
        <v>40057</v>
      </c>
      <c r="CH4" s="10">
        <v>40087</v>
      </c>
      <c r="CI4" s="10">
        <v>40118</v>
      </c>
      <c r="CJ4" s="10">
        <v>40148</v>
      </c>
      <c r="CK4" s="9">
        <v>39814</v>
      </c>
      <c r="CL4" s="9">
        <v>39845</v>
      </c>
      <c r="CM4" s="9">
        <v>39873</v>
      </c>
      <c r="CN4" s="9">
        <v>39904</v>
      </c>
      <c r="CO4" s="9">
        <v>39934</v>
      </c>
      <c r="CP4" s="9">
        <v>39965</v>
      </c>
      <c r="CQ4" s="9">
        <v>39995</v>
      </c>
      <c r="CR4" s="9">
        <v>40026</v>
      </c>
      <c r="CS4" s="9">
        <v>40057</v>
      </c>
      <c r="CT4" s="9">
        <v>40087</v>
      </c>
      <c r="CU4" s="9">
        <v>40118</v>
      </c>
      <c r="CV4" s="9">
        <v>40148</v>
      </c>
      <c r="CW4" s="10">
        <v>39814</v>
      </c>
      <c r="CX4" s="10">
        <v>39845</v>
      </c>
      <c r="CY4" s="10">
        <v>39873</v>
      </c>
      <c r="CZ4" s="10">
        <v>39904</v>
      </c>
      <c r="DA4" s="10">
        <v>39934</v>
      </c>
      <c r="DB4" s="10">
        <v>39965</v>
      </c>
      <c r="DC4" s="10">
        <v>39995</v>
      </c>
      <c r="DD4" s="10">
        <v>40026</v>
      </c>
      <c r="DE4" s="10">
        <v>40057</v>
      </c>
      <c r="DF4" s="10">
        <v>40087</v>
      </c>
      <c r="DG4" s="10">
        <v>40118</v>
      </c>
      <c r="DH4" s="10">
        <v>40148</v>
      </c>
      <c r="DI4" s="9">
        <v>39814</v>
      </c>
      <c r="DJ4" s="9">
        <v>39845</v>
      </c>
      <c r="DK4" s="9">
        <v>39873</v>
      </c>
      <c r="DL4" s="9">
        <v>39904</v>
      </c>
      <c r="DM4" s="9">
        <v>39934</v>
      </c>
      <c r="DN4" s="9">
        <v>39965</v>
      </c>
      <c r="DO4" s="9">
        <v>39995</v>
      </c>
      <c r="DP4" s="9">
        <v>40026</v>
      </c>
      <c r="DQ4" s="9">
        <v>40057</v>
      </c>
      <c r="DR4" s="9">
        <v>40087</v>
      </c>
      <c r="DS4" s="9">
        <v>40118</v>
      </c>
      <c r="DT4" s="9">
        <v>40148</v>
      </c>
      <c r="DU4" s="10">
        <v>39814</v>
      </c>
      <c r="DV4" s="10">
        <v>39845</v>
      </c>
      <c r="DW4" s="10">
        <v>39873</v>
      </c>
      <c r="DX4" s="10">
        <v>39904</v>
      </c>
      <c r="DY4" s="10">
        <v>39934</v>
      </c>
      <c r="DZ4" s="10">
        <v>39965</v>
      </c>
      <c r="EA4" s="10">
        <v>39995</v>
      </c>
      <c r="EB4" s="10">
        <v>40026</v>
      </c>
      <c r="EC4" s="10">
        <v>40057</v>
      </c>
      <c r="ED4" s="10">
        <v>40087</v>
      </c>
      <c r="EE4" s="10">
        <v>40118</v>
      </c>
      <c r="EF4" s="10">
        <v>40148</v>
      </c>
      <c r="EG4" s="9">
        <v>39814</v>
      </c>
      <c r="EH4" s="9">
        <v>39845</v>
      </c>
      <c r="EI4" s="9">
        <v>39873</v>
      </c>
      <c r="EJ4" s="9">
        <v>39904</v>
      </c>
      <c r="EK4" s="9">
        <v>39934</v>
      </c>
      <c r="EL4" s="9">
        <v>39965</v>
      </c>
      <c r="EM4" s="9">
        <v>39995</v>
      </c>
      <c r="EN4" s="9">
        <v>40026</v>
      </c>
      <c r="EO4" s="9">
        <v>40057</v>
      </c>
      <c r="EP4" s="9">
        <v>40087</v>
      </c>
      <c r="EQ4" s="9">
        <v>40118</v>
      </c>
      <c r="ER4" s="9">
        <v>40148</v>
      </c>
    </row>
    <row r="5" spans="1:148">
      <c r="A5" t="s">
        <v>433</v>
      </c>
      <c r="B5" s="1" t="s">
        <v>192</v>
      </c>
      <c r="C5" t="s">
        <v>488</v>
      </c>
      <c r="D5" t="str">
        <f t="shared" ref="D5:D11" ca="1" si="0">VLOOKUP($B5,LossFactorLookup,2,FALSE)</f>
        <v>FortisAlberta DOS - Cochrane EV Partnership (793S)</v>
      </c>
      <c r="E5" s="51">
        <v>373.22219999999999</v>
      </c>
      <c r="F5" s="51">
        <v>0</v>
      </c>
      <c r="G5" s="51">
        <v>946.81484</v>
      </c>
      <c r="H5" s="51">
        <v>0</v>
      </c>
      <c r="I5" s="51">
        <v>135.5735</v>
      </c>
      <c r="N5" s="51">
        <v>374.047282</v>
      </c>
      <c r="Q5" s="32">
        <v>1205.51</v>
      </c>
      <c r="R5" s="32">
        <v>0</v>
      </c>
      <c r="S5" s="32">
        <v>3058.21</v>
      </c>
      <c r="T5" s="32">
        <v>0</v>
      </c>
      <c r="U5" s="32">
        <v>437.9</v>
      </c>
      <c r="V5" s="32"/>
      <c r="W5" s="32"/>
      <c r="X5" s="32"/>
      <c r="Y5" s="32"/>
      <c r="Z5" s="32">
        <v>1974.97</v>
      </c>
      <c r="AA5" s="32"/>
      <c r="AB5" s="32"/>
      <c r="AC5" s="31">
        <v>18974.810000000001</v>
      </c>
      <c r="AD5" s="31">
        <v>0</v>
      </c>
      <c r="AE5" s="31">
        <v>26630.959999999999</v>
      </c>
      <c r="AF5" s="31">
        <v>0</v>
      </c>
      <c r="AG5" s="31">
        <v>2932.74</v>
      </c>
      <c r="AH5" s="31"/>
      <c r="AI5" s="31"/>
      <c r="AJ5" s="31"/>
      <c r="AK5" s="31"/>
      <c r="AL5" s="31">
        <v>8314.26</v>
      </c>
      <c r="AM5" s="31"/>
      <c r="AN5" s="31"/>
      <c r="AO5" s="42">
        <v>3.66</v>
      </c>
      <c r="AP5" s="42">
        <v>3.66</v>
      </c>
      <c r="AQ5" s="42">
        <v>3.66</v>
      </c>
      <c r="AR5" s="42">
        <v>3.66</v>
      </c>
      <c r="AS5" s="42">
        <v>3.66</v>
      </c>
      <c r="AT5" s="42">
        <v>3.66</v>
      </c>
      <c r="AU5" s="42">
        <v>3.66</v>
      </c>
      <c r="AV5" s="42">
        <v>3.66</v>
      </c>
      <c r="AW5" s="42">
        <v>3.66</v>
      </c>
      <c r="AX5" s="42">
        <v>3.66</v>
      </c>
      <c r="AY5" s="42">
        <v>3.66</v>
      </c>
      <c r="AZ5" s="42">
        <v>3.66</v>
      </c>
      <c r="BA5" s="31">
        <v>694.48</v>
      </c>
      <c r="BB5" s="31">
        <v>0</v>
      </c>
      <c r="BC5" s="31">
        <v>974.69</v>
      </c>
      <c r="BD5" s="31">
        <v>0</v>
      </c>
      <c r="BE5" s="31">
        <v>107.33</v>
      </c>
      <c r="BF5" s="31"/>
      <c r="BG5" s="31"/>
      <c r="BH5" s="31"/>
      <c r="BI5" s="31"/>
      <c r="BJ5" s="31">
        <v>304.31</v>
      </c>
      <c r="BK5" s="31"/>
      <c r="BL5" s="31"/>
      <c r="BM5" s="32">
        <v>2015.52</v>
      </c>
      <c r="BN5" s="32">
        <v>2582.38</v>
      </c>
      <c r="BO5" s="32">
        <v>4534.92</v>
      </c>
      <c r="BP5" s="32">
        <v>4534.92</v>
      </c>
      <c r="BQ5" s="32">
        <v>1070.74</v>
      </c>
      <c r="BR5" s="32"/>
      <c r="BS5" s="32"/>
      <c r="BT5" s="32"/>
      <c r="BU5" s="32"/>
      <c r="BV5" s="32">
        <v>10707.84</v>
      </c>
      <c r="BW5" s="32"/>
      <c r="BX5" s="32"/>
      <c r="BY5" s="31">
        <f t="shared" ref="BY5:BY11" si="1">MAX(Q5+BA5,BM5)</f>
        <v>2015.52</v>
      </c>
      <c r="BZ5" s="31">
        <f t="shared" ref="BZ5:BZ11" si="2">MAX(R5+BB5,BN5)</f>
        <v>2582.38</v>
      </c>
      <c r="CA5" s="31">
        <f t="shared" ref="CA5:CA11" si="3">MAX(S5+BC5,BO5)</f>
        <v>4534.92</v>
      </c>
      <c r="CB5" s="31">
        <f t="shared" ref="CB5:CB11" si="4">MAX(T5+BD5,BP5)</f>
        <v>4534.92</v>
      </c>
      <c r="CC5" s="31">
        <f t="shared" ref="CC5:CC11" si="5">MAX(U5+BE5,BQ5)</f>
        <v>1070.74</v>
      </c>
      <c r="CD5" s="31">
        <f>MAX(V5+BF5,BR5)</f>
        <v>0</v>
      </c>
      <c r="CE5" s="31">
        <f t="shared" ref="CE5:CE11" si="6">MAX(W5+BG5,BS5)</f>
        <v>0</v>
      </c>
      <c r="CF5" s="31">
        <f t="shared" ref="CF5:CF11" si="7">MAX(X5+BH5,BT5)</f>
        <v>0</v>
      </c>
      <c r="CG5" s="31">
        <f t="shared" ref="CG5:CG11" si="8">MAX(Y5+BI5,BU5)</f>
        <v>0</v>
      </c>
      <c r="CH5" s="31">
        <f t="shared" ref="CH5:CH11" si="9">MAX(Z5+BJ5,BV5)</f>
        <v>10707.84</v>
      </c>
      <c r="CI5" s="31">
        <f t="shared" ref="CI5:CI11" si="10">MAX(AA5+BK5,BW5)</f>
        <v>0</v>
      </c>
      <c r="CJ5" s="31">
        <f t="shared" ref="CJ5:CJ11" si="11">MAX(AB5+BL5,BX5)</f>
        <v>0</v>
      </c>
      <c r="CK5" s="6">
        <f t="shared" ref="CK5:CV19" ca="1" si="12">VLOOKUP($B5,LossFactorLookup,3,FALSE)</f>
        <v>0.12</v>
      </c>
      <c r="CL5" s="6">
        <f t="shared" ca="1" si="12"/>
        <v>0.12</v>
      </c>
      <c r="CM5" s="6">
        <f t="shared" ca="1" si="12"/>
        <v>0.12</v>
      </c>
      <c r="CN5" s="6">
        <f t="shared" ca="1" si="12"/>
        <v>0.12</v>
      </c>
      <c r="CO5" s="6">
        <f t="shared" ca="1" si="12"/>
        <v>0.12</v>
      </c>
      <c r="CP5" s="6">
        <f t="shared" ca="1" si="12"/>
        <v>0.12</v>
      </c>
      <c r="CQ5" s="6">
        <f t="shared" ca="1" si="12"/>
        <v>0.12</v>
      </c>
      <c r="CR5" s="6">
        <f t="shared" ca="1" si="12"/>
        <v>0.12</v>
      </c>
      <c r="CS5" s="6">
        <f t="shared" ca="1" si="12"/>
        <v>0.12</v>
      </c>
      <c r="CT5" s="6">
        <f t="shared" ca="1" si="12"/>
        <v>0.12</v>
      </c>
      <c r="CU5" s="6">
        <f t="shared" ca="1" si="12"/>
        <v>0.12</v>
      </c>
      <c r="CV5" s="6">
        <f t="shared" ca="1" si="12"/>
        <v>0.12</v>
      </c>
      <c r="CW5" s="31">
        <f t="shared" ref="CW5:CW11" ca="1" si="13">ROUND(AC5*CK5,2)</f>
        <v>2276.98</v>
      </c>
      <c r="CX5" s="31">
        <f t="shared" ref="CX5:CX11" ca="1" si="14">ROUND(AD5*CL5,2)</f>
        <v>0</v>
      </c>
      <c r="CY5" s="31">
        <f t="shared" ref="CY5:CY11" ca="1" si="15">ROUND(AE5*CM5,2)</f>
        <v>3195.72</v>
      </c>
      <c r="CZ5" s="31">
        <f t="shared" ref="CZ5:CZ11" ca="1" si="16">ROUND(AF5*CN5,2)</f>
        <v>0</v>
      </c>
      <c r="DA5" s="31">
        <f t="shared" ref="DA5:DA11" ca="1" si="17">ROUND(AG5*CO5,2)</f>
        <v>351.93</v>
      </c>
      <c r="DB5" s="31">
        <f t="shared" ref="DB5:DB11" ca="1" si="18">ROUND(AH5*CP5,2)</f>
        <v>0</v>
      </c>
      <c r="DC5" s="31">
        <f t="shared" ref="DC5:DC11" ca="1" si="19">ROUND(AI5*CQ5,2)</f>
        <v>0</v>
      </c>
      <c r="DD5" s="31">
        <f t="shared" ref="DD5:DD11" ca="1" si="20">ROUND(AJ5*CR5,2)</f>
        <v>0</v>
      </c>
      <c r="DE5" s="31">
        <f t="shared" ref="DE5:DE11" ca="1" si="21">ROUND(AK5*CS5,2)</f>
        <v>0</v>
      </c>
      <c r="DF5" s="31">
        <f t="shared" ref="DF5:DF11" ca="1" si="22">ROUND(AL5*CT5,2)</f>
        <v>997.71</v>
      </c>
      <c r="DG5" s="31">
        <f t="shared" ref="DG5:DG11" ca="1" si="23">ROUND(AM5*CU5,2)</f>
        <v>0</v>
      </c>
      <c r="DH5" s="31">
        <f t="shared" ref="DH5:DH11" ca="1" si="24">ROUND(AN5*CV5,2)</f>
        <v>0</v>
      </c>
      <c r="DI5" s="32">
        <f t="shared" ref="DI5:DI11" ca="1" si="25">MAX(Q5+CW5,BM5)</f>
        <v>3482.49</v>
      </c>
      <c r="DJ5" s="32">
        <f t="shared" ref="DJ5:DJ11" ca="1" si="26">MAX(R5+CX5,BN5)</f>
        <v>2582.38</v>
      </c>
      <c r="DK5" s="32">
        <f t="shared" ref="DK5:DK11" ca="1" si="27">MAX(S5+CY5,BO5)</f>
        <v>6253.93</v>
      </c>
      <c r="DL5" s="32">
        <f t="shared" ref="DL5:DL11" ca="1" si="28">MAX(T5+CZ5,BP5)</f>
        <v>4534.92</v>
      </c>
      <c r="DM5" s="32">
        <f t="shared" ref="DM5:DM11" ca="1" si="29">MAX(U5+DA5,BQ5)</f>
        <v>1070.74</v>
      </c>
      <c r="DN5" s="32">
        <f ca="1">MAX(V5+DB5,BR5)</f>
        <v>0</v>
      </c>
      <c r="DO5" s="32">
        <f t="shared" ref="DO5:DO11" ca="1" si="30">MAX(W5+DC5,BS5)</f>
        <v>0</v>
      </c>
      <c r="DP5" s="32">
        <f t="shared" ref="DP5:DP11" ca="1" si="31">MAX(X5+DD5,BT5)</f>
        <v>0</v>
      </c>
      <c r="DQ5" s="32">
        <f t="shared" ref="DQ5:DQ11" ca="1" si="32">MAX(Y5+DE5,BU5)</f>
        <v>0</v>
      </c>
      <c r="DR5" s="32">
        <f t="shared" ref="DR5:DR11" ca="1" si="33">MAX(Z5+DF5,BV5)</f>
        <v>10707.84</v>
      </c>
      <c r="DS5" s="32">
        <f t="shared" ref="DS5:DS11" ca="1" si="34">MAX(AA5+DG5,BW5)</f>
        <v>0</v>
      </c>
      <c r="DT5" s="32">
        <f t="shared" ref="DT5:DT11" ca="1" si="35">MAX(AB5+DH5,BX5)</f>
        <v>0</v>
      </c>
      <c r="DU5" s="31">
        <f ca="1">DI5-BY5</f>
        <v>1466.9699999999998</v>
      </c>
      <c r="DV5" s="31">
        <f t="shared" ref="DV5:DV11" ca="1" si="36">DJ5-BZ5</f>
        <v>0</v>
      </c>
      <c r="DW5" s="31">
        <f t="shared" ref="DW5:DW11" ca="1" si="37">DK5-CA5</f>
        <v>1719.0100000000002</v>
      </c>
      <c r="DX5" s="31">
        <f t="shared" ref="DX5:DX11" ca="1" si="38">DL5-CB5</f>
        <v>0</v>
      </c>
      <c r="DY5" s="31">
        <f t="shared" ref="DY5:DY11" ca="1" si="39">DM5-CC5</f>
        <v>0</v>
      </c>
      <c r="DZ5" s="31">
        <f t="shared" ref="DZ5:DZ11" ca="1" si="40">DN5-CD5</f>
        <v>0</v>
      </c>
      <c r="EA5" s="31">
        <f t="shared" ref="EA5:EA11" ca="1" si="41">DO5-CE5</f>
        <v>0</v>
      </c>
      <c r="EB5" s="31">
        <f t="shared" ref="EB5:EB11" ca="1" si="42">DP5-CF5</f>
        <v>0</v>
      </c>
      <c r="EC5" s="31">
        <f t="shared" ref="EC5:EC11" ca="1" si="43">DQ5-CG5</f>
        <v>0</v>
      </c>
      <c r="ED5" s="31">
        <f t="shared" ref="ED5:ED11" ca="1" si="44">DR5-CH5</f>
        <v>0</v>
      </c>
      <c r="EE5" s="31">
        <f t="shared" ref="EE5:EE11" ca="1" si="45">DS5-CI5</f>
        <v>0</v>
      </c>
      <c r="EF5" s="31">
        <f t="shared" ref="EF5:EF11" ca="1" si="46">DT5-CJ5</f>
        <v>0</v>
      </c>
      <c r="EG5" s="32">
        <f ca="1">DU5+BA5</f>
        <v>2161.4499999999998</v>
      </c>
      <c r="EH5" s="32">
        <f t="shared" ref="EH5:EH11" ca="1" si="47">DV5+BB5</f>
        <v>0</v>
      </c>
      <c r="EI5" s="32">
        <f t="shared" ref="EI5:EI11" ca="1" si="48">DW5+BC5</f>
        <v>2693.7000000000003</v>
      </c>
      <c r="EJ5" s="32">
        <f t="shared" ref="EJ5:EJ11" ca="1" si="49">DX5+BD5</f>
        <v>0</v>
      </c>
      <c r="EK5" s="32">
        <f t="shared" ref="EK5:EK11" ca="1" si="50">DY5+BE5</f>
        <v>107.33</v>
      </c>
      <c r="EL5" s="32">
        <f t="shared" ref="EL5:EL11" ca="1" si="51">DZ5+BF5</f>
        <v>0</v>
      </c>
      <c r="EM5" s="32">
        <f t="shared" ref="EM5:EM11" ca="1" si="52">EA5+BG5</f>
        <v>0</v>
      </c>
      <c r="EN5" s="32">
        <f t="shared" ref="EN5:EN11" ca="1" si="53">EB5+BH5</f>
        <v>0</v>
      </c>
      <c r="EO5" s="32">
        <f t="shared" ref="EO5:EO11" ca="1" si="54">EC5+BI5</f>
        <v>0</v>
      </c>
      <c r="EP5" s="32">
        <f t="shared" ref="EP5:EP11" ca="1" si="55">ED5+BJ5</f>
        <v>304.31</v>
      </c>
      <c r="EQ5" s="32">
        <f t="shared" ref="EQ5:EQ11" ca="1" si="56">EE5+BK5</f>
        <v>0</v>
      </c>
      <c r="ER5" s="32">
        <f t="shared" ref="ER5:ER11" ca="1" si="57">EF5+BL5</f>
        <v>0</v>
      </c>
    </row>
    <row r="6" spans="1:148">
      <c r="A6" t="s">
        <v>433</v>
      </c>
      <c r="B6" s="1" t="s">
        <v>192</v>
      </c>
      <c r="C6" t="s">
        <v>489</v>
      </c>
      <c r="D6" t="str">
        <f t="shared" ca="1" si="0"/>
        <v>FortisAlberta DOS - Cochrane EV Partnership (793S)</v>
      </c>
      <c r="E6" s="51">
        <v>683.44770000000005</v>
      </c>
      <c r="G6" s="51">
        <v>1725.5653</v>
      </c>
      <c r="H6" s="51">
        <v>1132.3574000000001</v>
      </c>
      <c r="Q6" s="32">
        <v>2207.54</v>
      </c>
      <c r="R6" s="32"/>
      <c r="S6" s="32">
        <v>5573.58</v>
      </c>
      <c r="T6" s="32">
        <v>3657.51</v>
      </c>
      <c r="U6" s="32"/>
      <c r="V6" s="32"/>
      <c r="W6" s="32"/>
      <c r="X6" s="32"/>
      <c r="Y6" s="32"/>
      <c r="Z6" s="32"/>
      <c r="AA6" s="32"/>
      <c r="AB6" s="32"/>
      <c r="AC6" s="31">
        <v>50760.25</v>
      </c>
      <c r="AD6" s="31"/>
      <c r="AE6" s="31">
        <v>47013.54</v>
      </c>
      <c r="AF6" s="31">
        <v>25705.47</v>
      </c>
      <c r="AG6" s="31"/>
      <c r="AH6" s="31"/>
      <c r="AI6" s="31"/>
      <c r="AJ6" s="31"/>
      <c r="AK6" s="31"/>
      <c r="AL6" s="31"/>
      <c r="AM6" s="31"/>
      <c r="AN6" s="31"/>
      <c r="AO6" s="42">
        <v>3.66</v>
      </c>
      <c r="AP6" s="42">
        <v>3.66</v>
      </c>
      <c r="AQ6" s="42">
        <v>3.66</v>
      </c>
      <c r="AR6" s="42">
        <v>3.66</v>
      </c>
      <c r="AS6" s="42">
        <v>3.66</v>
      </c>
      <c r="AT6" s="42">
        <v>3.66</v>
      </c>
      <c r="AU6" s="42">
        <v>3.66</v>
      </c>
      <c r="AV6" s="42">
        <v>3.66</v>
      </c>
      <c r="AW6" s="42">
        <v>3.66</v>
      </c>
      <c r="AX6" s="42">
        <v>3.66</v>
      </c>
      <c r="AY6" s="42">
        <v>3.66</v>
      </c>
      <c r="AZ6" s="42">
        <v>3.66</v>
      </c>
      <c r="BA6" s="31">
        <v>1857.82</v>
      </c>
      <c r="BB6" s="31"/>
      <c r="BC6" s="31">
        <v>1720.7</v>
      </c>
      <c r="BD6" s="31">
        <v>940.82</v>
      </c>
      <c r="BE6" s="31"/>
      <c r="BF6" s="31"/>
      <c r="BG6" s="31"/>
      <c r="BH6" s="31"/>
      <c r="BI6" s="31"/>
      <c r="BJ6" s="31"/>
      <c r="BK6" s="31"/>
      <c r="BL6" s="31"/>
      <c r="BM6" s="32">
        <v>5983.58</v>
      </c>
      <c r="BN6" s="32"/>
      <c r="BO6" s="32">
        <v>6046.56</v>
      </c>
      <c r="BP6" s="32">
        <v>6487.46</v>
      </c>
      <c r="BQ6" s="32"/>
      <c r="BR6" s="32"/>
      <c r="BS6" s="32"/>
      <c r="BT6" s="32"/>
      <c r="BU6" s="32"/>
      <c r="BV6" s="32"/>
      <c r="BW6" s="32"/>
      <c r="BX6" s="32"/>
      <c r="BY6" s="31">
        <f t="shared" si="1"/>
        <v>5983.58</v>
      </c>
      <c r="BZ6" s="31">
        <f t="shared" si="2"/>
        <v>0</v>
      </c>
      <c r="CA6" s="31">
        <f t="shared" si="3"/>
        <v>7294.28</v>
      </c>
      <c r="CB6" s="31">
        <f t="shared" si="4"/>
        <v>6487.46</v>
      </c>
      <c r="CC6" s="31">
        <f t="shared" si="5"/>
        <v>0</v>
      </c>
      <c r="CD6" s="31">
        <f t="shared" ref="CD6:CD11" si="58">MAX(V6+BF6,BR6)</f>
        <v>0</v>
      </c>
      <c r="CE6" s="31">
        <f t="shared" si="6"/>
        <v>0</v>
      </c>
      <c r="CF6" s="31">
        <f t="shared" si="7"/>
        <v>0</v>
      </c>
      <c r="CG6" s="31">
        <f t="shared" si="8"/>
        <v>0</v>
      </c>
      <c r="CH6" s="31">
        <f t="shared" si="9"/>
        <v>0</v>
      </c>
      <c r="CI6" s="31">
        <f t="shared" si="10"/>
        <v>0</v>
      </c>
      <c r="CJ6" s="31">
        <f t="shared" si="11"/>
        <v>0</v>
      </c>
      <c r="CK6" s="6">
        <f t="shared" ca="1" si="12"/>
        <v>0.12</v>
      </c>
      <c r="CL6" s="6">
        <f t="shared" ca="1" si="12"/>
        <v>0.12</v>
      </c>
      <c r="CM6" s="6">
        <f t="shared" ca="1" si="12"/>
        <v>0.12</v>
      </c>
      <c r="CN6" s="6">
        <f t="shared" ca="1" si="12"/>
        <v>0.12</v>
      </c>
      <c r="CO6" s="6">
        <f t="shared" ca="1" si="12"/>
        <v>0.12</v>
      </c>
      <c r="CP6" s="6">
        <f t="shared" ca="1" si="12"/>
        <v>0.12</v>
      </c>
      <c r="CQ6" s="6">
        <f t="shared" ca="1" si="12"/>
        <v>0.12</v>
      </c>
      <c r="CR6" s="6">
        <f t="shared" ca="1" si="12"/>
        <v>0.12</v>
      </c>
      <c r="CS6" s="6">
        <f t="shared" ca="1" si="12"/>
        <v>0.12</v>
      </c>
      <c r="CT6" s="6">
        <f t="shared" ca="1" si="12"/>
        <v>0.12</v>
      </c>
      <c r="CU6" s="6">
        <f t="shared" ca="1" si="12"/>
        <v>0.12</v>
      </c>
      <c r="CV6" s="6">
        <f t="shared" ca="1" si="12"/>
        <v>0.12</v>
      </c>
      <c r="CW6" s="31">
        <f t="shared" ca="1" si="13"/>
        <v>6091.23</v>
      </c>
      <c r="CX6" s="31">
        <f t="shared" ca="1" si="14"/>
        <v>0</v>
      </c>
      <c r="CY6" s="31">
        <f t="shared" ca="1" si="15"/>
        <v>5641.62</v>
      </c>
      <c r="CZ6" s="31">
        <f t="shared" ca="1" si="16"/>
        <v>3084.66</v>
      </c>
      <c r="DA6" s="31">
        <f t="shared" ca="1" si="17"/>
        <v>0</v>
      </c>
      <c r="DB6" s="31">
        <f t="shared" ca="1" si="18"/>
        <v>0</v>
      </c>
      <c r="DC6" s="31">
        <f t="shared" ca="1" si="19"/>
        <v>0</v>
      </c>
      <c r="DD6" s="31">
        <f t="shared" ca="1" si="20"/>
        <v>0</v>
      </c>
      <c r="DE6" s="31">
        <f t="shared" ca="1" si="21"/>
        <v>0</v>
      </c>
      <c r="DF6" s="31">
        <f t="shared" ca="1" si="22"/>
        <v>0</v>
      </c>
      <c r="DG6" s="31">
        <f t="shared" ca="1" si="23"/>
        <v>0</v>
      </c>
      <c r="DH6" s="31">
        <f t="shared" ca="1" si="24"/>
        <v>0</v>
      </c>
      <c r="DI6" s="32">
        <f t="shared" ca="1" si="25"/>
        <v>8298.77</v>
      </c>
      <c r="DJ6" s="32">
        <f t="shared" ca="1" si="26"/>
        <v>0</v>
      </c>
      <c r="DK6" s="32">
        <f t="shared" ca="1" si="27"/>
        <v>11215.2</v>
      </c>
      <c r="DL6" s="32">
        <f t="shared" ca="1" si="28"/>
        <v>6742.17</v>
      </c>
      <c r="DM6" s="32">
        <f t="shared" ca="1" si="29"/>
        <v>0</v>
      </c>
      <c r="DN6" s="32">
        <f t="shared" ref="DN6:DN11" ca="1" si="59">MAX(V6+DB6,BR6)</f>
        <v>0</v>
      </c>
      <c r="DO6" s="32">
        <f t="shared" ca="1" si="30"/>
        <v>0</v>
      </c>
      <c r="DP6" s="32">
        <f t="shared" ca="1" si="31"/>
        <v>0</v>
      </c>
      <c r="DQ6" s="32">
        <f t="shared" ca="1" si="32"/>
        <v>0</v>
      </c>
      <c r="DR6" s="32">
        <f t="shared" ca="1" si="33"/>
        <v>0</v>
      </c>
      <c r="DS6" s="32">
        <f t="shared" ca="1" si="34"/>
        <v>0</v>
      </c>
      <c r="DT6" s="32">
        <f t="shared" ca="1" si="35"/>
        <v>0</v>
      </c>
      <c r="DU6" s="31">
        <f t="shared" ref="DU6:DU11" ca="1" si="60">DI6-BY6</f>
        <v>2315.1900000000005</v>
      </c>
      <c r="DV6" s="31">
        <f t="shared" ca="1" si="36"/>
        <v>0</v>
      </c>
      <c r="DW6" s="31">
        <f t="shared" ca="1" si="37"/>
        <v>3920.920000000001</v>
      </c>
      <c r="DX6" s="31">
        <f t="shared" ca="1" si="38"/>
        <v>254.71000000000004</v>
      </c>
      <c r="DY6" s="31">
        <f t="shared" ca="1" si="39"/>
        <v>0</v>
      </c>
      <c r="DZ6" s="31">
        <f t="shared" ca="1" si="40"/>
        <v>0</v>
      </c>
      <c r="EA6" s="31">
        <f t="shared" ca="1" si="41"/>
        <v>0</v>
      </c>
      <c r="EB6" s="31">
        <f t="shared" ca="1" si="42"/>
        <v>0</v>
      </c>
      <c r="EC6" s="31">
        <f t="shared" ca="1" si="43"/>
        <v>0</v>
      </c>
      <c r="ED6" s="31">
        <f t="shared" ca="1" si="44"/>
        <v>0</v>
      </c>
      <c r="EE6" s="31">
        <f t="shared" ca="1" si="45"/>
        <v>0</v>
      </c>
      <c r="EF6" s="31">
        <f t="shared" ca="1" si="46"/>
        <v>0</v>
      </c>
      <c r="EG6" s="32">
        <f t="shared" ref="EG6:EG11" ca="1" si="61">DU6+BA6</f>
        <v>4173.01</v>
      </c>
      <c r="EH6" s="32">
        <f t="shared" ca="1" si="47"/>
        <v>0</v>
      </c>
      <c r="EI6" s="32">
        <f t="shared" ca="1" si="48"/>
        <v>5641.6200000000008</v>
      </c>
      <c r="EJ6" s="32">
        <f t="shared" ca="1" si="49"/>
        <v>1195.5300000000002</v>
      </c>
      <c r="EK6" s="32">
        <f t="shared" ca="1" si="50"/>
        <v>0</v>
      </c>
      <c r="EL6" s="32">
        <f t="shared" ca="1" si="51"/>
        <v>0</v>
      </c>
      <c r="EM6" s="32">
        <f t="shared" ca="1" si="52"/>
        <v>0</v>
      </c>
      <c r="EN6" s="32">
        <f t="shared" ca="1" si="53"/>
        <v>0</v>
      </c>
      <c r="EO6" s="32">
        <f t="shared" ca="1" si="54"/>
        <v>0</v>
      </c>
      <c r="EP6" s="32">
        <f t="shared" ca="1" si="55"/>
        <v>0</v>
      </c>
      <c r="EQ6" s="32">
        <f t="shared" ca="1" si="56"/>
        <v>0</v>
      </c>
      <c r="ER6" s="32">
        <f t="shared" ca="1" si="57"/>
        <v>0</v>
      </c>
    </row>
    <row r="7" spans="1:148">
      <c r="A7" t="s">
        <v>433</v>
      </c>
      <c r="B7" s="1" t="s">
        <v>192</v>
      </c>
      <c r="C7" t="s">
        <v>506</v>
      </c>
      <c r="D7" t="str">
        <f t="shared" ca="1" si="0"/>
        <v>FortisAlberta DOS - Cochrane EV Partnership (793S)</v>
      </c>
      <c r="E7" s="51">
        <v>0</v>
      </c>
      <c r="G7" s="51">
        <v>1228.4817399999999</v>
      </c>
      <c r="H7" s="51">
        <v>1095.9613999999999</v>
      </c>
      <c r="Q7" s="32">
        <v>0</v>
      </c>
      <c r="R7" s="32"/>
      <c r="S7" s="32">
        <v>3968</v>
      </c>
      <c r="T7" s="32">
        <v>3539.96</v>
      </c>
      <c r="U7" s="32"/>
      <c r="V7" s="32"/>
      <c r="W7" s="32"/>
      <c r="X7" s="32"/>
      <c r="Y7" s="32"/>
      <c r="Z7" s="32"/>
      <c r="AA7" s="32"/>
      <c r="AB7" s="32"/>
      <c r="AC7" s="31">
        <v>0</v>
      </c>
      <c r="AD7" s="31"/>
      <c r="AE7" s="31">
        <v>42769.16</v>
      </c>
      <c r="AF7" s="31">
        <v>37498.239999999998</v>
      </c>
      <c r="AG7" s="31"/>
      <c r="AH7" s="31"/>
      <c r="AI7" s="31"/>
      <c r="AJ7" s="31"/>
      <c r="AK7" s="31"/>
      <c r="AL7" s="31"/>
      <c r="AM7" s="31"/>
      <c r="AN7" s="31"/>
      <c r="AO7" s="42">
        <v>3.66</v>
      </c>
      <c r="AP7" s="42">
        <v>3.66</v>
      </c>
      <c r="AQ7" s="42">
        <v>3.66</v>
      </c>
      <c r="AR7" s="42">
        <v>3.66</v>
      </c>
      <c r="AS7" s="42">
        <v>3.66</v>
      </c>
      <c r="AT7" s="42">
        <v>3.66</v>
      </c>
      <c r="AU7" s="42">
        <v>3.66</v>
      </c>
      <c r="AV7" s="42">
        <v>3.66</v>
      </c>
      <c r="AW7" s="42">
        <v>3.66</v>
      </c>
      <c r="AX7" s="42">
        <v>3.66</v>
      </c>
      <c r="AY7" s="42">
        <v>3.66</v>
      </c>
      <c r="AZ7" s="42">
        <v>3.66</v>
      </c>
      <c r="BA7" s="31">
        <v>0</v>
      </c>
      <c r="BB7" s="31"/>
      <c r="BC7" s="31">
        <v>1565.35</v>
      </c>
      <c r="BD7" s="31">
        <v>1372.44</v>
      </c>
      <c r="BE7" s="31"/>
      <c r="BF7" s="31"/>
      <c r="BG7" s="31"/>
      <c r="BH7" s="31"/>
      <c r="BI7" s="31"/>
      <c r="BJ7" s="31"/>
      <c r="BK7" s="31"/>
      <c r="BL7" s="31"/>
      <c r="BM7" s="32">
        <v>2267.46</v>
      </c>
      <c r="BN7" s="32"/>
      <c r="BO7" s="32">
        <v>4534.92</v>
      </c>
      <c r="BP7" s="32">
        <v>6046.56</v>
      </c>
      <c r="BQ7" s="32"/>
      <c r="BR7" s="32"/>
      <c r="BS7" s="32"/>
      <c r="BT7" s="32"/>
      <c r="BU7" s="32"/>
      <c r="BV7" s="32"/>
      <c r="BW7" s="32"/>
      <c r="BX7" s="32"/>
      <c r="BY7" s="31">
        <f t="shared" si="1"/>
        <v>2267.46</v>
      </c>
      <c r="BZ7" s="31">
        <f t="shared" si="2"/>
        <v>0</v>
      </c>
      <c r="CA7" s="31">
        <f t="shared" si="3"/>
        <v>5533.35</v>
      </c>
      <c r="CB7" s="31">
        <f t="shared" si="4"/>
        <v>6046.56</v>
      </c>
      <c r="CC7" s="31">
        <f t="shared" si="5"/>
        <v>0</v>
      </c>
      <c r="CD7" s="31">
        <f t="shared" si="58"/>
        <v>0</v>
      </c>
      <c r="CE7" s="31">
        <f t="shared" si="6"/>
        <v>0</v>
      </c>
      <c r="CF7" s="31">
        <f t="shared" si="7"/>
        <v>0</v>
      </c>
      <c r="CG7" s="31">
        <f t="shared" si="8"/>
        <v>0</v>
      </c>
      <c r="CH7" s="31">
        <f t="shared" si="9"/>
        <v>0</v>
      </c>
      <c r="CI7" s="31">
        <f t="shared" si="10"/>
        <v>0</v>
      </c>
      <c r="CJ7" s="31">
        <f t="shared" si="11"/>
        <v>0</v>
      </c>
      <c r="CK7" s="6">
        <f t="shared" ca="1" si="12"/>
        <v>0.12</v>
      </c>
      <c r="CL7" s="6">
        <f t="shared" ca="1" si="12"/>
        <v>0.12</v>
      </c>
      <c r="CM7" s="6">
        <f t="shared" ca="1" si="12"/>
        <v>0.12</v>
      </c>
      <c r="CN7" s="6">
        <f t="shared" ca="1" si="12"/>
        <v>0.12</v>
      </c>
      <c r="CO7" s="6">
        <f t="shared" ca="1" si="12"/>
        <v>0.12</v>
      </c>
      <c r="CP7" s="6">
        <f t="shared" ca="1" si="12"/>
        <v>0.12</v>
      </c>
      <c r="CQ7" s="6">
        <f t="shared" ca="1" si="12"/>
        <v>0.12</v>
      </c>
      <c r="CR7" s="6">
        <f t="shared" ca="1" si="12"/>
        <v>0.12</v>
      </c>
      <c r="CS7" s="6">
        <f t="shared" ca="1" si="12"/>
        <v>0.12</v>
      </c>
      <c r="CT7" s="6">
        <f t="shared" ca="1" si="12"/>
        <v>0.12</v>
      </c>
      <c r="CU7" s="6">
        <f t="shared" ca="1" si="12"/>
        <v>0.12</v>
      </c>
      <c r="CV7" s="6">
        <f t="shared" ca="1" si="12"/>
        <v>0.12</v>
      </c>
      <c r="CW7" s="31">
        <f t="shared" ca="1" si="13"/>
        <v>0</v>
      </c>
      <c r="CX7" s="31">
        <f t="shared" ca="1" si="14"/>
        <v>0</v>
      </c>
      <c r="CY7" s="31">
        <f t="shared" ca="1" si="15"/>
        <v>5132.3</v>
      </c>
      <c r="CZ7" s="31">
        <f t="shared" ca="1" si="16"/>
        <v>4499.79</v>
      </c>
      <c r="DA7" s="31">
        <f t="shared" ca="1" si="17"/>
        <v>0</v>
      </c>
      <c r="DB7" s="31">
        <f t="shared" ca="1" si="18"/>
        <v>0</v>
      </c>
      <c r="DC7" s="31">
        <f t="shared" ca="1" si="19"/>
        <v>0</v>
      </c>
      <c r="DD7" s="31">
        <f t="shared" ca="1" si="20"/>
        <v>0</v>
      </c>
      <c r="DE7" s="31">
        <f t="shared" ca="1" si="21"/>
        <v>0</v>
      </c>
      <c r="DF7" s="31">
        <f t="shared" ca="1" si="22"/>
        <v>0</v>
      </c>
      <c r="DG7" s="31">
        <f t="shared" ca="1" si="23"/>
        <v>0</v>
      </c>
      <c r="DH7" s="31">
        <f t="shared" ca="1" si="24"/>
        <v>0</v>
      </c>
      <c r="DI7" s="32">
        <f t="shared" ca="1" si="25"/>
        <v>2267.46</v>
      </c>
      <c r="DJ7" s="32">
        <f t="shared" ca="1" si="26"/>
        <v>0</v>
      </c>
      <c r="DK7" s="32">
        <f t="shared" ca="1" si="27"/>
        <v>9100.2999999999993</v>
      </c>
      <c r="DL7" s="32">
        <f t="shared" ca="1" si="28"/>
        <v>8039.75</v>
      </c>
      <c r="DM7" s="32">
        <f t="shared" ca="1" si="29"/>
        <v>0</v>
      </c>
      <c r="DN7" s="32">
        <f t="shared" ca="1" si="59"/>
        <v>0</v>
      </c>
      <c r="DO7" s="32">
        <f t="shared" ca="1" si="30"/>
        <v>0</v>
      </c>
      <c r="DP7" s="32">
        <f t="shared" ca="1" si="31"/>
        <v>0</v>
      </c>
      <c r="DQ7" s="32">
        <f t="shared" ca="1" si="32"/>
        <v>0</v>
      </c>
      <c r="DR7" s="32">
        <f t="shared" ca="1" si="33"/>
        <v>0</v>
      </c>
      <c r="DS7" s="32">
        <f t="shared" ca="1" si="34"/>
        <v>0</v>
      </c>
      <c r="DT7" s="32">
        <f t="shared" ca="1" si="35"/>
        <v>0</v>
      </c>
      <c r="DU7" s="31">
        <f t="shared" ca="1" si="60"/>
        <v>0</v>
      </c>
      <c r="DV7" s="31">
        <f t="shared" ca="1" si="36"/>
        <v>0</v>
      </c>
      <c r="DW7" s="31">
        <f t="shared" ca="1" si="37"/>
        <v>3566.9499999999989</v>
      </c>
      <c r="DX7" s="31">
        <f t="shared" ca="1" si="38"/>
        <v>1993.1899999999996</v>
      </c>
      <c r="DY7" s="31">
        <f t="shared" ca="1" si="39"/>
        <v>0</v>
      </c>
      <c r="DZ7" s="31">
        <f t="shared" ca="1" si="40"/>
        <v>0</v>
      </c>
      <c r="EA7" s="31">
        <f t="shared" ca="1" si="41"/>
        <v>0</v>
      </c>
      <c r="EB7" s="31">
        <f t="shared" ca="1" si="42"/>
        <v>0</v>
      </c>
      <c r="EC7" s="31">
        <f t="shared" ca="1" si="43"/>
        <v>0</v>
      </c>
      <c r="ED7" s="31">
        <f t="shared" ca="1" si="44"/>
        <v>0</v>
      </c>
      <c r="EE7" s="31">
        <f t="shared" ca="1" si="45"/>
        <v>0</v>
      </c>
      <c r="EF7" s="31">
        <f t="shared" ca="1" si="46"/>
        <v>0</v>
      </c>
      <c r="EG7" s="32">
        <f t="shared" ca="1" si="61"/>
        <v>0</v>
      </c>
      <c r="EH7" s="32">
        <f t="shared" ca="1" si="47"/>
        <v>0</v>
      </c>
      <c r="EI7" s="32">
        <f t="shared" ca="1" si="48"/>
        <v>5132.2999999999993</v>
      </c>
      <c r="EJ7" s="32">
        <f t="shared" ca="1" si="49"/>
        <v>3365.6299999999997</v>
      </c>
      <c r="EK7" s="32">
        <f t="shared" ca="1" si="50"/>
        <v>0</v>
      </c>
      <c r="EL7" s="32">
        <f t="shared" ca="1" si="51"/>
        <v>0</v>
      </c>
      <c r="EM7" s="32">
        <f t="shared" ca="1" si="52"/>
        <v>0</v>
      </c>
      <c r="EN7" s="32">
        <f t="shared" ca="1" si="53"/>
        <v>0</v>
      </c>
      <c r="EO7" s="32">
        <f t="shared" ca="1" si="54"/>
        <v>0</v>
      </c>
      <c r="EP7" s="32">
        <f t="shared" ca="1" si="55"/>
        <v>0</v>
      </c>
      <c r="EQ7" s="32">
        <f t="shared" ca="1" si="56"/>
        <v>0</v>
      </c>
      <c r="ER7" s="32">
        <f t="shared" ca="1" si="57"/>
        <v>0</v>
      </c>
    </row>
    <row r="8" spans="1:148">
      <c r="A8" t="s">
        <v>433</v>
      </c>
      <c r="B8" s="1" t="s">
        <v>192</v>
      </c>
      <c r="C8" t="s">
        <v>507</v>
      </c>
      <c r="D8" t="str">
        <f t="shared" ca="1" si="0"/>
        <v>FortisAlberta DOS - Cochrane EV Partnership (793S)</v>
      </c>
      <c r="G8" s="51">
        <v>1021.4791</v>
      </c>
      <c r="H8" s="51">
        <v>1113.1025</v>
      </c>
      <c r="Q8" s="32"/>
      <c r="R8" s="32"/>
      <c r="S8" s="32">
        <v>3299.38</v>
      </c>
      <c r="T8" s="32">
        <v>3595.32</v>
      </c>
      <c r="U8" s="32"/>
      <c r="V8" s="32"/>
      <c r="W8" s="32"/>
      <c r="X8" s="32"/>
      <c r="Y8" s="32"/>
      <c r="Z8" s="32"/>
      <c r="AA8" s="32"/>
      <c r="AB8" s="32"/>
      <c r="AC8" s="31"/>
      <c r="AD8" s="31"/>
      <c r="AE8" s="31">
        <v>46300.29</v>
      </c>
      <c r="AF8" s="31">
        <v>37107.29</v>
      </c>
      <c r="AG8" s="31"/>
      <c r="AH8" s="31"/>
      <c r="AI8" s="31"/>
      <c r="AJ8" s="31"/>
      <c r="AK8" s="31"/>
      <c r="AL8" s="31"/>
      <c r="AM8" s="31"/>
      <c r="AN8" s="31"/>
      <c r="AO8" s="42">
        <v>3.66</v>
      </c>
      <c r="AP8" s="42">
        <v>3.66</v>
      </c>
      <c r="AQ8" s="42">
        <v>3.66</v>
      </c>
      <c r="AR8" s="42">
        <v>3.66</v>
      </c>
      <c r="AS8" s="42">
        <v>3.66</v>
      </c>
      <c r="AT8" s="42">
        <v>3.66</v>
      </c>
      <c r="AU8" s="42">
        <v>3.66</v>
      </c>
      <c r="AV8" s="42">
        <v>3.66</v>
      </c>
      <c r="AW8" s="42">
        <v>3.66</v>
      </c>
      <c r="AX8" s="42">
        <v>3.66</v>
      </c>
      <c r="AY8" s="42">
        <v>3.66</v>
      </c>
      <c r="AZ8" s="42">
        <v>3.66</v>
      </c>
      <c r="BA8" s="31"/>
      <c r="BB8" s="31"/>
      <c r="BC8" s="31">
        <v>1694.59</v>
      </c>
      <c r="BD8" s="31">
        <v>1358.13</v>
      </c>
      <c r="BE8" s="31"/>
      <c r="BF8" s="31"/>
      <c r="BG8" s="31"/>
      <c r="BH8" s="31"/>
      <c r="BI8" s="31"/>
      <c r="BJ8" s="31"/>
      <c r="BK8" s="31"/>
      <c r="BL8" s="31"/>
      <c r="BM8" s="32"/>
      <c r="BN8" s="32"/>
      <c r="BO8" s="32">
        <v>4534.92</v>
      </c>
      <c r="BP8" s="32">
        <v>6046.56</v>
      </c>
      <c r="BQ8" s="32"/>
      <c r="BR8" s="32"/>
      <c r="BS8" s="32"/>
      <c r="BT8" s="32"/>
      <c r="BU8" s="32"/>
      <c r="BV8" s="32"/>
      <c r="BW8" s="32"/>
      <c r="BX8" s="32"/>
      <c r="BY8" s="31">
        <f t="shared" si="1"/>
        <v>0</v>
      </c>
      <c r="BZ8" s="31">
        <f t="shared" si="2"/>
        <v>0</v>
      </c>
      <c r="CA8" s="31">
        <f t="shared" si="3"/>
        <v>4993.97</v>
      </c>
      <c r="CB8" s="31">
        <f t="shared" si="4"/>
        <v>6046.56</v>
      </c>
      <c r="CC8" s="31">
        <f t="shared" si="5"/>
        <v>0</v>
      </c>
      <c r="CD8" s="31">
        <f t="shared" si="58"/>
        <v>0</v>
      </c>
      <c r="CE8" s="31">
        <f t="shared" si="6"/>
        <v>0</v>
      </c>
      <c r="CF8" s="31">
        <f t="shared" si="7"/>
        <v>0</v>
      </c>
      <c r="CG8" s="31">
        <f t="shared" si="8"/>
        <v>0</v>
      </c>
      <c r="CH8" s="31">
        <f t="shared" si="9"/>
        <v>0</v>
      </c>
      <c r="CI8" s="31">
        <f t="shared" si="10"/>
        <v>0</v>
      </c>
      <c r="CJ8" s="31">
        <f t="shared" si="11"/>
        <v>0</v>
      </c>
      <c r="CK8" s="6">
        <f t="shared" ca="1" si="12"/>
        <v>0.12</v>
      </c>
      <c r="CL8" s="6">
        <f t="shared" ca="1" si="12"/>
        <v>0.12</v>
      </c>
      <c r="CM8" s="6">
        <f t="shared" ca="1" si="12"/>
        <v>0.12</v>
      </c>
      <c r="CN8" s="6">
        <f t="shared" ca="1" si="12"/>
        <v>0.12</v>
      </c>
      <c r="CO8" s="6">
        <f t="shared" ca="1" si="12"/>
        <v>0.12</v>
      </c>
      <c r="CP8" s="6">
        <f t="shared" ca="1" si="12"/>
        <v>0.12</v>
      </c>
      <c r="CQ8" s="6">
        <f t="shared" ca="1" si="12"/>
        <v>0.12</v>
      </c>
      <c r="CR8" s="6">
        <f t="shared" ca="1" si="12"/>
        <v>0.12</v>
      </c>
      <c r="CS8" s="6">
        <f t="shared" ca="1" si="12"/>
        <v>0.12</v>
      </c>
      <c r="CT8" s="6">
        <f t="shared" ca="1" si="12"/>
        <v>0.12</v>
      </c>
      <c r="CU8" s="6">
        <f t="shared" ca="1" si="12"/>
        <v>0.12</v>
      </c>
      <c r="CV8" s="6">
        <f t="shared" ca="1" si="12"/>
        <v>0.12</v>
      </c>
      <c r="CW8" s="31">
        <f t="shared" ca="1" si="13"/>
        <v>0</v>
      </c>
      <c r="CX8" s="31">
        <f t="shared" ca="1" si="14"/>
        <v>0</v>
      </c>
      <c r="CY8" s="31">
        <f t="shared" ca="1" si="15"/>
        <v>5556.03</v>
      </c>
      <c r="CZ8" s="31">
        <f t="shared" ca="1" si="16"/>
        <v>4452.87</v>
      </c>
      <c r="DA8" s="31">
        <f t="shared" ca="1" si="17"/>
        <v>0</v>
      </c>
      <c r="DB8" s="31">
        <f t="shared" ca="1" si="18"/>
        <v>0</v>
      </c>
      <c r="DC8" s="31">
        <f t="shared" ca="1" si="19"/>
        <v>0</v>
      </c>
      <c r="DD8" s="31">
        <f t="shared" ca="1" si="20"/>
        <v>0</v>
      </c>
      <c r="DE8" s="31">
        <f t="shared" ca="1" si="21"/>
        <v>0</v>
      </c>
      <c r="DF8" s="31">
        <f t="shared" ca="1" si="22"/>
        <v>0</v>
      </c>
      <c r="DG8" s="31">
        <f t="shared" ca="1" si="23"/>
        <v>0</v>
      </c>
      <c r="DH8" s="31">
        <f t="shared" ca="1" si="24"/>
        <v>0</v>
      </c>
      <c r="DI8" s="32">
        <f t="shared" ca="1" si="25"/>
        <v>0</v>
      </c>
      <c r="DJ8" s="32">
        <f t="shared" ca="1" si="26"/>
        <v>0</v>
      </c>
      <c r="DK8" s="32">
        <f t="shared" ca="1" si="27"/>
        <v>8855.41</v>
      </c>
      <c r="DL8" s="32">
        <f t="shared" ca="1" si="28"/>
        <v>8048.1900000000005</v>
      </c>
      <c r="DM8" s="32">
        <f t="shared" ca="1" si="29"/>
        <v>0</v>
      </c>
      <c r="DN8" s="32">
        <f t="shared" ca="1" si="59"/>
        <v>0</v>
      </c>
      <c r="DO8" s="32">
        <f t="shared" ca="1" si="30"/>
        <v>0</v>
      </c>
      <c r="DP8" s="32">
        <f t="shared" ca="1" si="31"/>
        <v>0</v>
      </c>
      <c r="DQ8" s="32">
        <f t="shared" ca="1" si="32"/>
        <v>0</v>
      </c>
      <c r="DR8" s="32">
        <f t="shared" ca="1" si="33"/>
        <v>0</v>
      </c>
      <c r="DS8" s="32">
        <f t="shared" ca="1" si="34"/>
        <v>0</v>
      </c>
      <c r="DT8" s="32">
        <f t="shared" ca="1" si="35"/>
        <v>0</v>
      </c>
      <c r="DU8" s="31">
        <f t="shared" ca="1" si="60"/>
        <v>0</v>
      </c>
      <c r="DV8" s="31">
        <f t="shared" ca="1" si="36"/>
        <v>0</v>
      </c>
      <c r="DW8" s="31">
        <f t="shared" ca="1" si="37"/>
        <v>3861.4399999999996</v>
      </c>
      <c r="DX8" s="31">
        <f t="shared" ca="1" si="38"/>
        <v>2001.63</v>
      </c>
      <c r="DY8" s="31">
        <f t="shared" ca="1" si="39"/>
        <v>0</v>
      </c>
      <c r="DZ8" s="31">
        <f t="shared" ca="1" si="40"/>
        <v>0</v>
      </c>
      <c r="EA8" s="31">
        <f t="shared" ca="1" si="41"/>
        <v>0</v>
      </c>
      <c r="EB8" s="31">
        <f t="shared" ca="1" si="42"/>
        <v>0</v>
      </c>
      <c r="EC8" s="31">
        <f t="shared" ca="1" si="43"/>
        <v>0</v>
      </c>
      <c r="ED8" s="31">
        <f t="shared" ca="1" si="44"/>
        <v>0</v>
      </c>
      <c r="EE8" s="31">
        <f t="shared" ca="1" si="45"/>
        <v>0</v>
      </c>
      <c r="EF8" s="31">
        <f t="shared" ca="1" si="46"/>
        <v>0</v>
      </c>
      <c r="EG8" s="32">
        <f t="shared" ca="1" si="61"/>
        <v>0</v>
      </c>
      <c r="EH8" s="32">
        <f t="shared" ca="1" si="47"/>
        <v>0</v>
      </c>
      <c r="EI8" s="32">
        <f t="shared" ca="1" si="48"/>
        <v>5556.03</v>
      </c>
      <c r="EJ8" s="32">
        <f t="shared" ca="1" si="49"/>
        <v>3359.76</v>
      </c>
      <c r="EK8" s="32">
        <f t="shared" ca="1" si="50"/>
        <v>0</v>
      </c>
      <c r="EL8" s="32">
        <f t="shared" ca="1" si="51"/>
        <v>0</v>
      </c>
      <c r="EM8" s="32">
        <f t="shared" ca="1" si="52"/>
        <v>0</v>
      </c>
      <c r="EN8" s="32">
        <f t="shared" ca="1" si="53"/>
        <v>0</v>
      </c>
      <c r="EO8" s="32">
        <f t="shared" ca="1" si="54"/>
        <v>0</v>
      </c>
      <c r="EP8" s="32">
        <f t="shared" ca="1" si="55"/>
        <v>0</v>
      </c>
      <c r="EQ8" s="32">
        <f t="shared" ca="1" si="56"/>
        <v>0</v>
      </c>
      <c r="ER8" s="32">
        <f t="shared" ca="1" si="57"/>
        <v>0</v>
      </c>
    </row>
    <row r="9" spans="1:148">
      <c r="A9" t="s">
        <v>433</v>
      </c>
      <c r="B9" s="1" t="s">
        <v>192</v>
      </c>
      <c r="C9" t="s">
        <v>508</v>
      </c>
      <c r="D9" t="str">
        <f t="shared" ca="1" si="0"/>
        <v>FortisAlberta DOS - Cochrane EV Partnership (793S)</v>
      </c>
      <c r="G9" s="51">
        <v>1544.3268399999999</v>
      </c>
      <c r="H9" s="51">
        <v>788.57640000000004</v>
      </c>
      <c r="Q9" s="32"/>
      <c r="R9" s="32"/>
      <c r="S9" s="32">
        <v>4988.18</v>
      </c>
      <c r="T9" s="32">
        <v>2547.1</v>
      </c>
      <c r="U9" s="32"/>
      <c r="V9" s="32"/>
      <c r="W9" s="32"/>
      <c r="X9" s="32"/>
      <c r="Y9" s="32"/>
      <c r="Z9" s="32"/>
      <c r="AA9" s="32"/>
      <c r="AB9" s="32"/>
      <c r="AC9" s="31"/>
      <c r="AD9" s="31"/>
      <c r="AE9" s="31">
        <v>63034.04</v>
      </c>
      <c r="AF9" s="31">
        <v>20146.52</v>
      </c>
      <c r="AG9" s="31"/>
      <c r="AH9" s="31"/>
      <c r="AI9" s="31"/>
      <c r="AJ9" s="31"/>
      <c r="AK9" s="31"/>
      <c r="AL9" s="31"/>
      <c r="AM9" s="31"/>
      <c r="AN9" s="31"/>
      <c r="AO9" s="42">
        <v>3.66</v>
      </c>
      <c r="AP9" s="42">
        <v>3.66</v>
      </c>
      <c r="AQ9" s="42">
        <v>3.66</v>
      </c>
      <c r="AR9" s="42">
        <v>3.66</v>
      </c>
      <c r="AS9" s="42">
        <v>3.66</v>
      </c>
      <c r="AT9" s="42">
        <v>3.66</v>
      </c>
      <c r="AU9" s="42">
        <v>3.66</v>
      </c>
      <c r="AV9" s="42">
        <v>3.66</v>
      </c>
      <c r="AW9" s="42">
        <v>3.66</v>
      </c>
      <c r="AX9" s="42">
        <v>3.66</v>
      </c>
      <c r="AY9" s="42">
        <v>3.66</v>
      </c>
      <c r="AZ9" s="42">
        <v>3.66</v>
      </c>
      <c r="BA9" s="31"/>
      <c r="BB9" s="31"/>
      <c r="BC9" s="31">
        <v>2307.04</v>
      </c>
      <c r="BD9" s="31">
        <v>737.37</v>
      </c>
      <c r="BE9" s="31"/>
      <c r="BF9" s="31"/>
      <c r="BG9" s="31"/>
      <c r="BH9" s="31"/>
      <c r="BI9" s="31"/>
      <c r="BJ9" s="31"/>
      <c r="BK9" s="31"/>
      <c r="BL9" s="31"/>
      <c r="BM9" s="32"/>
      <c r="BN9" s="32"/>
      <c r="BO9" s="32">
        <v>6046.56</v>
      </c>
      <c r="BP9" s="32">
        <v>4534.92</v>
      </c>
      <c r="BQ9" s="32"/>
      <c r="BR9" s="32"/>
      <c r="BS9" s="32"/>
      <c r="BT9" s="32"/>
      <c r="BU9" s="32"/>
      <c r="BV9" s="32"/>
      <c r="BW9" s="32"/>
      <c r="BX9" s="32"/>
      <c r="BY9" s="31">
        <f t="shared" ref="BY9" si="62">MAX(Q9+BA9,BM9)</f>
        <v>0</v>
      </c>
      <c r="BZ9" s="31">
        <f t="shared" ref="BZ9" si="63">MAX(R9+BB9,BN9)</f>
        <v>0</v>
      </c>
      <c r="CA9" s="31">
        <f t="shared" ref="CA9" si="64">MAX(S9+BC9,BO9)</f>
        <v>7295.22</v>
      </c>
      <c r="CB9" s="31">
        <f t="shared" ref="CB9" si="65">MAX(T9+BD9,BP9)</f>
        <v>4534.92</v>
      </c>
      <c r="CC9" s="31">
        <f t="shared" ref="CC9" si="66">MAX(U9+BE9,BQ9)</f>
        <v>0</v>
      </c>
      <c r="CD9" s="31">
        <f t="shared" ref="CD9" si="67">MAX(V9+BF9,BR9)</f>
        <v>0</v>
      </c>
      <c r="CE9" s="31">
        <f t="shared" ref="CE9" si="68">MAX(W9+BG9,BS9)</f>
        <v>0</v>
      </c>
      <c r="CF9" s="31">
        <f t="shared" ref="CF9" si="69">MAX(X9+BH9,BT9)</f>
        <v>0</v>
      </c>
      <c r="CG9" s="31">
        <f t="shared" ref="CG9" si="70">MAX(Y9+BI9,BU9)</f>
        <v>0</v>
      </c>
      <c r="CH9" s="31">
        <f t="shared" ref="CH9" si="71">MAX(Z9+BJ9,BV9)</f>
        <v>0</v>
      </c>
      <c r="CI9" s="31">
        <f t="shared" ref="CI9" si="72">MAX(AA9+BK9,BW9)</f>
        <v>0</v>
      </c>
      <c r="CJ9" s="31">
        <f t="shared" ref="CJ9" si="73">MAX(AB9+BL9,BX9)</f>
        <v>0</v>
      </c>
      <c r="CK9" s="6">
        <f t="shared" ca="1" si="12"/>
        <v>0.12</v>
      </c>
      <c r="CL9" s="6">
        <f t="shared" ca="1" si="12"/>
        <v>0.12</v>
      </c>
      <c r="CM9" s="6">
        <f t="shared" ca="1" si="12"/>
        <v>0.12</v>
      </c>
      <c r="CN9" s="6">
        <f t="shared" ca="1" si="12"/>
        <v>0.12</v>
      </c>
      <c r="CO9" s="6">
        <f t="shared" ca="1" si="12"/>
        <v>0.12</v>
      </c>
      <c r="CP9" s="6">
        <f t="shared" ca="1" si="12"/>
        <v>0.12</v>
      </c>
      <c r="CQ9" s="6">
        <f t="shared" ca="1" si="12"/>
        <v>0.12</v>
      </c>
      <c r="CR9" s="6">
        <f t="shared" ca="1" si="12"/>
        <v>0.12</v>
      </c>
      <c r="CS9" s="6">
        <f t="shared" ca="1" si="12"/>
        <v>0.12</v>
      </c>
      <c r="CT9" s="6">
        <f t="shared" ca="1" si="12"/>
        <v>0.12</v>
      </c>
      <c r="CU9" s="6">
        <f t="shared" ca="1" si="12"/>
        <v>0.12</v>
      </c>
      <c r="CV9" s="6">
        <f t="shared" ca="1" si="12"/>
        <v>0.12</v>
      </c>
      <c r="CW9" s="31">
        <f t="shared" ref="CW9" ca="1" si="74">ROUND(AC9*CK9,2)</f>
        <v>0</v>
      </c>
      <c r="CX9" s="31">
        <f t="shared" ref="CX9" ca="1" si="75">ROUND(AD9*CL9,2)</f>
        <v>0</v>
      </c>
      <c r="CY9" s="31">
        <f t="shared" ref="CY9" ca="1" si="76">ROUND(AE9*CM9,2)</f>
        <v>7564.08</v>
      </c>
      <c r="CZ9" s="31">
        <f t="shared" ref="CZ9" ca="1" si="77">ROUND(AF9*CN9,2)</f>
        <v>2417.58</v>
      </c>
      <c r="DA9" s="31">
        <f t="shared" ref="DA9" ca="1" si="78">ROUND(AG9*CO9,2)</f>
        <v>0</v>
      </c>
      <c r="DB9" s="31">
        <f t="shared" ref="DB9" ca="1" si="79">ROUND(AH9*CP9,2)</f>
        <v>0</v>
      </c>
      <c r="DC9" s="31">
        <f t="shared" ref="DC9" ca="1" si="80">ROUND(AI9*CQ9,2)</f>
        <v>0</v>
      </c>
      <c r="DD9" s="31">
        <f t="shared" ref="DD9" ca="1" si="81">ROUND(AJ9*CR9,2)</f>
        <v>0</v>
      </c>
      <c r="DE9" s="31">
        <f t="shared" ref="DE9" ca="1" si="82">ROUND(AK9*CS9,2)</f>
        <v>0</v>
      </c>
      <c r="DF9" s="31">
        <f t="shared" ref="DF9" ca="1" si="83">ROUND(AL9*CT9,2)</f>
        <v>0</v>
      </c>
      <c r="DG9" s="31">
        <f t="shared" ref="DG9" ca="1" si="84">ROUND(AM9*CU9,2)</f>
        <v>0</v>
      </c>
      <c r="DH9" s="31">
        <f t="shared" ref="DH9" ca="1" si="85">ROUND(AN9*CV9,2)</f>
        <v>0</v>
      </c>
      <c r="DI9" s="32">
        <f t="shared" ref="DI9" ca="1" si="86">MAX(Q9+CW9,BM9)</f>
        <v>0</v>
      </c>
      <c r="DJ9" s="32">
        <f t="shared" ref="DJ9" ca="1" si="87">MAX(R9+CX9,BN9)</f>
        <v>0</v>
      </c>
      <c r="DK9" s="32">
        <f t="shared" ref="DK9" ca="1" si="88">MAX(S9+CY9,BO9)</f>
        <v>12552.26</v>
      </c>
      <c r="DL9" s="32">
        <f t="shared" ref="DL9" ca="1" si="89">MAX(T9+CZ9,BP9)</f>
        <v>4964.68</v>
      </c>
      <c r="DM9" s="32">
        <f t="shared" ref="DM9" ca="1" si="90">MAX(U9+DA9,BQ9)</f>
        <v>0</v>
      </c>
      <c r="DN9" s="32">
        <f t="shared" ref="DN9" ca="1" si="91">MAX(V9+DB9,BR9)</f>
        <v>0</v>
      </c>
      <c r="DO9" s="32">
        <f t="shared" ref="DO9" ca="1" si="92">MAX(W9+DC9,BS9)</f>
        <v>0</v>
      </c>
      <c r="DP9" s="32">
        <f t="shared" ref="DP9" ca="1" si="93">MAX(X9+DD9,BT9)</f>
        <v>0</v>
      </c>
      <c r="DQ9" s="32">
        <f t="shared" ref="DQ9" ca="1" si="94">MAX(Y9+DE9,BU9)</f>
        <v>0</v>
      </c>
      <c r="DR9" s="32">
        <f t="shared" ref="DR9" ca="1" si="95">MAX(Z9+DF9,BV9)</f>
        <v>0</v>
      </c>
      <c r="DS9" s="32">
        <f t="shared" ref="DS9" ca="1" si="96">MAX(AA9+DG9,BW9)</f>
        <v>0</v>
      </c>
      <c r="DT9" s="32">
        <f t="shared" ref="DT9" ca="1" si="97">MAX(AB9+DH9,BX9)</f>
        <v>0</v>
      </c>
      <c r="DU9" s="31">
        <f t="shared" ca="1" si="60"/>
        <v>0</v>
      </c>
      <c r="DV9" s="31">
        <f t="shared" ca="1" si="36"/>
        <v>0</v>
      </c>
      <c r="DW9" s="31">
        <f t="shared" ca="1" si="37"/>
        <v>5257.04</v>
      </c>
      <c r="DX9" s="31">
        <f t="shared" ca="1" si="38"/>
        <v>429.76000000000022</v>
      </c>
      <c r="DY9" s="31">
        <f t="shared" ca="1" si="39"/>
        <v>0</v>
      </c>
      <c r="DZ9" s="31">
        <f t="shared" ca="1" si="40"/>
        <v>0</v>
      </c>
      <c r="EA9" s="31">
        <f t="shared" ca="1" si="41"/>
        <v>0</v>
      </c>
      <c r="EB9" s="31">
        <f t="shared" ca="1" si="42"/>
        <v>0</v>
      </c>
      <c r="EC9" s="31">
        <f t="shared" ca="1" si="43"/>
        <v>0</v>
      </c>
      <c r="ED9" s="31">
        <f t="shared" ca="1" si="44"/>
        <v>0</v>
      </c>
      <c r="EE9" s="31">
        <f t="shared" ca="1" si="45"/>
        <v>0</v>
      </c>
      <c r="EF9" s="31">
        <f t="shared" ca="1" si="46"/>
        <v>0</v>
      </c>
      <c r="EG9" s="32">
        <f t="shared" ref="EG9" ca="1" si="98">DU9+BA9</f>
        <v>0</v>
      </c>
      <c r="EH9" s="32">
        <f t="shared" ref="EH9" ca="1" si="99">DV9+BB9</f>
        <v>0</v>
      </c>
      <c r="EI9" s="32">
        <f t="shared" ref="EI9" ca="1" si="100">DW9+BC9</f>
        <v>7564.08</v>
      </c>
      <c r="EJ9" s="32">
        <f t="shared" ref="EJ9" ca="1" si="101">DX9+BD9</f>
        <v>1167.1300000000001</v>
      </c>
      <c r="EK9" s="32">
        <f t="shared" ref="EK9" ca="1" si="102">DY9+BE9</f>
        <v>0</v>
      </c>
      <c r="EL9" s="32">
        <f t="shared" ref="EL9" ca="1" si="103">DZ9+BF9</f>
        <v>0</v>
      </c>
      <c r="EM9" s="32">
        <f t="shared" ref="EM9" ca="1" si="104">EA9+BG9</f>
        <v>0</v>
      </c>
      <c r="EN9" s="32">
        <f t="shared" ref="EN9" ca="1" si="105">EB9+BH9</f>
        <v>0</v>
      </c>
      <c r="EO9" s="32">
        <f t="shared" ref="EO9" ca="1" si="106">EC9+BI9</f>
        <v>0</v>
      </c>
      <c r="EP9" s="32">
        <f t="shared" ref="EP9" ca="1" si="107">ED9+BJ9</f>
        <v>0</v>
      </c>
      <c r="EQ9" s="32">
        <f t="shared" ref="EQ9" ca="1" si="108">EE9+BK9</f>
        <v>0</v>
      </c>
      <c r="ER9" s="32">
        <f t="shared" ref="ER9" ca="1" si="109">EF9+BL9</f>
        <v>0</v>
      </c>
    </row>
    <row r="10" spans="1:148">
      <c r="A10" t="s">
        <v>433</v>
      </c>
      <c r="B10" s="1" t="s">
        <v>192</v>
      </c>
      <c r="C10" t="s">
        <v>533</v>
      </c>
      <c r="D10" t="str">
        <f t="shared" ca="1" si="0"/>
        <v>FortisAlberta DOS - Cochrane EV Partnership (793S)</v>
      </c>
      <c r="G10" s="51">
        <v>250.47499999999999</v>
      </c>
      <c r="H10" s="51">
        <v>789.31479999999999</v>
      </c>
      <c r="Q10" s="32"/>
      <c r="R10" s="32"/>
      <c r="S10" s="32">
        <v>809.03</v>
      </c>
      <c r="T10" s="32">
        <v>2549.4899999999998</v>
      </c>
      <c r="U10" s="32"/>
      <c r="V10" s="32"/>
      <c r="W10" s="32"/>
      <c r="X10" s="32"/>
      <c r="Y10" s="32"/>
      <c r="Z10" s="32"/>
      <c r="AA10" s="32"/>
      <c r="AB10" s="32"/>
      <c r="AC10" s="31"/>
      <c r="AD10" s="31"/>
      <c r="AE10" s="31">
        <v>35476.300000000003</v>
      </c>
      <c r="AF10" s="31">
        <v>18621.439999999999</v>
      </c>
      <c r="AG10" s="31"/>
      <c r="AH10" s="31"/>
      <c r="AI10" s="31"/>
      <c r="AJ10" s="31"/>
      <c r="AK10" s="31"/>
      <c r="AL10" s="31"/>
      <c r="AM10" s="31"/>
      <c r="AN10" s="31"/>
      <c r="AO10" s="42">
        <v>3.66</v>
      </c>
      <c r="AP10" s="42">
        <v>3.66</v>
      </c>
      <c r="AQ10" s="42">
        <v>3.66</v>
      </c>
      <c r="AR10" s="42">
        <v>3.66</v>
      </c>
      <c r="AS10" s="42">
        <v>3.66</v>
      </c>
      <c r="AT10" s="42">
        <v>3.66</v>
      </c>
      <c r="AU10" s="42">
        <v>3.66</v>
      </c>
      <c r="AV10" s="42">
        <v>3.66</v>
      </c>
      <c r="AW10" s="42">
        <v>3.66</v>
      </c>
      <c r="AX10" s="42">
        <v>3.66</v>
      </c>
      <c r="AY10" s="42">
        <v>3.66</v>
      </c>
      <c r="AZ10" s="42">
        <v>3.66</v>
      </c>
      <c r="BA10" s="31"/>
      <c r="BB10" s="31"/>
      <c r="BC10" s="31">
        <v>1298.43</v>
      </c>
      <c r="BD10" s="31">
        <v>681.54</v>
      </c>
      <c r="BE10" s="31"/>
      <c r="BF10" s="31"/>
      <c r="BG10" s="31"/>
      <c r="BH10" s="31"/>
      <c r="BI10" s="31"/>
      <c r="BJ10" s="31"/>
      <c r="BK10" s="31"/>
      <c r="BL10" s="31"/>
      <c r="BM10" s="32"/>
      <c r="BN10" s="32"/>
      <c r="BO10" s="32">
        <v>1952.54</v>
      </c>
      <c r="BP10" s="32">
        <v>4534.92</v>
      </c>
      <c r="BQ10" s="32"/>
      <c r="BR10" s="32"/>
      <c r="BS10" s="32"/>
      <c r="BT10" s="32"/>
      <c r="BU10" s="32"/>
      <c r="BV10" s="32"/>
      <c r="BW10" s="32"/>
      <c r="BX10" s="32"/>
      <c r="BY10" s="31">
        <f t="shared" si="1"/>
        <v>0</v>
      </c>
      <c r="BZ10" s="31">
        <f t="shared" si="2"/>
        <v>0</v>
      </c>
      <c r="CA10" s="31">
        <f t="shared" si="3"/>
        <v>2107.46</v>
      </c>
      <c r="CB10" s="31">
        <f t="shared" si="4"/>
        <v>4534.92</v>
      </c>
      <c r="CC10" s="31">
        <f t="shared" si="5"/>
        <v>0</v>
      </c>
      <c r="CD10" s="31">
        <f t="shared" si="58"/>
        <v>0</v>
      </c>
      <c r="CE10" s="31">
        <f t="shared" si="6"/>
        <v>0</v>
      </c>
      <c r="CF10" s="31">
        <f t="shared" si="7"/>
        <v>0</v>
      </c>
      <c r="CG10" s="31">
        <f t="shared" si="8"/>
        <v>0</v>
      </c>
      <c r="CH10" s="31">
        <f t="shared" si="9"/>
        <v>0</v>
      </c>
      <c r="CI10" s="31">
        <f t="shared" si="10"/>
        <v>0</v>
      </c>
      <c r="CJ10" s="31">
        <f t="shared" si="11"/>
        <v>0</v>
      </c>
      <c r="CK10" s="6">
        <f t="shared" ca="1" si="12"/>
        <v>0.12</v>
      </c>
      <c r="CL10" s="6">
        <f t="shared" ca="1" si="12"/>
        <v>0.12</v>
      </c>
      <c r="CM10" s="6">
        <f t="shared" ca="1" si="12"/>
        <v>0.12</v>
      </c>
      <c r="CN10" s="6">
        <f t="shared" ca="1" si="12"/>
        <v>0.12</v>
      </c>
      <c r="CO10" s="6">
        <f t="shared" ca="1" si="12"/>
        <v>0.12</v>
      </c>
      <c r="CP10" s="6">
        <f t="shared" ca="1" si="12"/>
        <v>0.12</v>
      </c>
      <c r="CQ10" s="6">
        <f t="shared" ca="1" si="12"/>
        <v>0.12</v>
      </c>
      <c r="CR10" s="6">
        <f t="shared" ca="1" si="12"/>
        <v>0.12</v>
      </c>
      <c r="CS10" s="6">
        <f t="shared" ca="1" si="12"/>
        <v>0.12</v>
      </c>
      <c r="CT10" s="6">
        <f t="shared" ca="1" si="12"/>
        <v>0.12</v>
      </c>
      <c r="CU10" s="6">
        <f t="shared" ca="1" si="12"/>
        <v>0.12</v>
      </c>
      <c r="CV10" s="6">
        <f t="shared" ca="1" si="12"/>
        <v>0.12</v>
      </c>
      <c r="CW10" s="31">
        <f t="shared" ca="1" si="13"/>
        <v>0</v>
      </c>
      <c r="CX10" s="31">
        <f t="shared" ca="1" si="14"/>
        <v>0</v>
      </c>
      <c r="CY10" s="31">
        <f t="shared" ca="1" si="15"/>
        <v>4257.16</v>
      </c>
      <c r="CZ10" s="31">
        <f t="shared" ca="1" si="16"/>
        <v>2234.5700000000002</v>
      </c>
      <c r="DA10" s="31">
        <f t="shared" ca="1" si="17"/>
        <v>0</v>
      </c>
      <c r="DB10" s="31">
        <f t="shared" ca="1" si="18"/>
        <v>0</v>
      </c>
      <c r="DC10" s="31">
        <f t="shared" ca="1" si="19"/>
        <v>0</v>
      </c>
      <c r="DD10" s="31">
        <f t="shared" ca="1" si="20"/>
        <v>0</v>
      </c>
      <c r="DE10" s="31">
        <f t="shared" ca="1" si="21"/>
        <v>0</v>
      </c>
      <c r="DF10" s="31">
        <f t="shared" ca="1" si="22"/>
        <v>0</v>
      </c>
      <c r="DG10" s="31">
        <f t="shared" ca="1" si="23"/>
        <v>0</v>
      </c>
      <c r="DH10" s="31">
        <f t="shared" ca="1" si="24"/>
        <v>0</v>
      </c>
      <c r="DI10" s="32">
        <f t="shared" ca="1" si="25"/>
        <v>0</v>
      </c>
      <c r="DJ10" s="32">
        <f t="shared" ca="1" si="26"/>
        <v>0</v>
      </c>
      <c r="DK10" s="32">
        <f t="shared" ca="1" si="27"/>
        <v>5066.1899999999996</v>
      </c>
      <c r="DL10" s="32">
        <f t="shared" ca="1" si="28"/>
        <v>4784.0599999999995</v>
      </c>
      <c r="DM10" s="32">
        <f t="shared" ca="1" si="29"/>
        <v>0</v>
      </c>
      <c r="DN10" s="32">
        <f t="shared" ca="1" si="59"/>
        <v>0</v>
      </c>
      <c r="DO10" s="32">
        <f t="shared" ca="1" si="30"/>
        <v>0</v>
      </c>
      <c r="DP10" s="32">
        <f t="shared" ca="1" si="31"/>
        <v>0</v>
      </c>
      <c r="DQ10" s="32">
        <f t="shared" ca="1" si="32"/>
        <v>0</v>
      </c>
      <c r="DR10" s="32">
        <f t="shared" ca="1" si="33"/>
        <v>0</v>
      </c>
      <c r="DS10" s="32">
        <f t="shared" ca="1" si="34"/>
        <v>0</v>
      </c>
      <c r="DT10" s="32">
        <f t="shared" ca="1" si="35"/>
        <v>0</v>
      </c>
      <c r="DU10" s="31">
        <f t="shared" ca="1" si="60"/>
        <v>0</v>
      </c>
      <c r="DV10" s="31">
        <f t="shared" ca="1" si="36"/>
        <v>0</v>
      </c>
      <c r="DW10" s="31">
        <f t="shared" ca="1" si="37"/>
        <v>2958.7299999999996</v>
      </c>
      <c r="DX10" s="31">
        <f t="shared" ca="1" si="38"/>
        <v>249.13999999999942</v>
      </c>
      <c r="DY10" s="31">
        <f t="shared" ca="1" si="39"/>
        <v>0</v>
      </c>
      <c r="DZ10" s="31">
        <f t="shared" ca="1" si="40"/>
        <v>0</v>
      </c>
      <c r="EA10" s="31">
        <f t="shared" ca="1" si="41"/>
        <v>0</v>
      </c>
      <c r="EB10" s="31">
        <f t="shared" ca="1" si="42"/>
        <v>0</v>
      </c>
      <c r="EC10" s="31">
        <f t="shared" ca="1" si="43"/>
        <v>0</v>
      </c>
      <c r="ED10" s="31">
        <f t="shared" ca="1" si="44"/>
        <v>0</v>
      </c>
      <c r="EE10" s="31">
        <f t="shared" ca="1" si="45"/>
        <v>0</v>
      </c>
      <c r="EF10" s="31">
        <f t="shared" ca="1" si="46"/>
        <v>0</v>
      </c>
      <c r="EG10" s="32">
        <f t="shared" ca="1" si="61"/>
        <v>0</v>
      </c>
      <c r="EH10" s="32">
        <f t="shared" ca="1" si="47"/>
        <v>0</v>
      </c>
      <c r="EI10" s="32">
        <f t="shared" ca="1" si="48"/>
        <v>4257.16</v>
      </c>
      <c r="EJ10" s="32">
        <f t="shared" ca="1" si="49"/>
        <v>930.67999999999938</v>
      </c>
      <c r="EK10" s="32">
        <f t="shared" ca="1" si="50"/>
        <v>0</v>
      </c>
      <c r="EL10" s="32">
        <f t="shared" ca="1" si="51"/>
        <v>0</v>
      </c>
      <c r="EM10" s="32">
        <f t="shared" ca="1" si="52"/>
        <v>0</v>
      </c>
      <c r="EN10" s="32">
        <f t="shared" ca="1" si="53"/>
        <v>0</v>
      </c>
      <c r="EO10" s="32">
        <f t="shared" ca="1" si="54"/>
        <v>0</v>
      </c>
      <c r="EP10" s="32">
        <f t="shared" ca="1" si="55"/>
        <v>0</v>
      </c>
      <c r="EQ10" s="32">
        <f t="shared" ca="1" si="56"/>
        <v>0</v>
      </c>
      <c r="ER10" s="32">
        <f t="shared" ca="1" si="57"/>
        <v>0</v>
      </c>
    </row>
    <row r="11" spans="1:148">
      <c r="A11" t="s">
        <v>433</v>
      </c>
      <c r="B11" s="1" t="s">
        <v>192</v>
      </c>
      <c r="C11" t="s">
        <v>543</v>
      </c>
      <c r="D11" t="str">
        <f t="shared" ca="1" si="0"/>
        <v>FortisAlberta DOS - Cochrane EV Partnership (793S)</v>
      </c>
      <c r="H11" s="51">
        <v>933.32330000000002</v>
      </c>
      <c r="Q11" s="32"/>
      <c r="R11" s="32"/>
      <c r="S11" s="32"/>
      <c r="T11" s="32">
        <v>3014.63</v>
      </c>
      <c r="U11" s="32"/>
      <c r="V11" s="32"/>
      <c r="W11" s="32"/>
      <c r="X11" s="32"/>
      <c r="Y11" s="32"/>
      <c r="Z11" s="32"/>
      <c r="AA11" s="32"/>
      <c r="AB11" s="32"/>
      <c r="AC11" s="31"/>
      <c r="AD11" s="31"/>
      <c r="AE11" s="31"/>
      <c r="AF11" s="31">
        <v>24786.38</v>
      </c>
      <c r="AG11" s="31"/>
      <c r="AH11" s="31"/>
      <c r="AI11" s="31"/>
      <c r="AJ11" s="31"/>
      <c r="AK11" s="31"/>
      <c r="AL11" s="31"/>
      <c r="AM11" s="31"/>
      <c r="AN11" s="31"/>
      <c r="AO11" s="42">
        <v>3.66</v>
      </c>
      <c r="AP11" s="42">
        <v>3.66</v>
      </c>
      <c r="AQ11" s="42">
        <v>3.66</v>
      </c>
      <c r="AR11" s="42">
        <v>3.66</v>
      </c>
      <c r="AS11" s="42">
        <v>3.66</v>
      </c>
      <c r="AT11" s="42">
        <v>3.66</v>
      </c>
      <c r="AU11" s="42">
        <v>3.66</v>
      </c>
      <c r="AV11" s="42">
        <v>3.66</v>
      </c>
      <c r="AW11" s="42">
        <v>3.66</v>
      </c>
      <c r="AX11" s="42">
        <v>3.66</v>
      </c>
      <c r="AY11" s="42">
        <v>3.66</v>
      </c>
      <c r="AZ11" s="42">
        <v>3.66</v>
      </c>
      <c r="BA11" s="31"/>
      <c r="BB11" s="31"/>
      <c r="BC11" s="31"/>
      <c r="BD11" s="31">
        <v>907.18</v>
      </c>
      <c r="BE11" s="31"/>
      <c r="BF11" s="31"/>
      <c r="BG11" s="31"/>
      <c r="BH11" s="31"/>
      <c r="BI11" s="31"/>
      <c r="BJ11" s="31"/>
      <c r="BK11" s="31"/>
      <c r="BL11" s="31"/>
      <c r="BM11" s="32"/>
      <c r="BN11" s="32"/>
      <c r="BO11" s="32"/>
      <c r="BP11" s="32">
        <v>4975.82</v>
      </c>
      <c r="BQ11" s="32"/>
      <c r="BR11" s="32"/>
      <c r="BS11" s="32"/>
      <c r="BT11" s="32"/>
      <c r="BU11" s="32"/>
      <c r="BV11" s="32"/>
      <c r="BW11" s="32"/>
      <c r="BX11" s="32"/>
      <c r="BY11" s="31">
        <f t="shared" si="1"/>
        <v>0</v>
      </c>
      <c r="BZ11" s="31">
        <f t="shared" si="2"/>
        <v>0</v>
      </c>
      <c r="CA11" s="31">
        <f t="shared" si="3"/>
        <v>0</v>
      </c>
      <c r="CB11" s="31">
        <f t="shared" si="4"/>
        <v>4975.82</v>
      </c>
      <c r="CC11" s="31">
        <f t="shared" si="5"/>
        <v>0</v>
      </c>
      <c r="CD11" s="31">
        <f t="shared" si="58"/>
        <v>0</v>
      </c>
      <c r="CE11" s="31">
        <f t="shared" si="6"/>
        <v>0</v>
      </c>
      <c r="CF11" s="31">
        <f t="shared" si="7"/>
        <v>0</v>
      </c>
      <c r="CG11" s="31">
        <f t="shared" si="8"/>
        <v>0</v>
      </c>
      <c r="CH11" s="31">
        <f t="shared" si="9"/>
        <v>0</v>
      </c>
      <c r="CI11" s="31">
        <f t="shared" si="10"/>
        <v>0</v>
      </c>
      <c r="CJ11" s="31">
        <f t="shared" si="11"/>
        <v>0</v>
      </c>
      <c r="CK11" s="6">
        <f t="shared" ca="1" si="12"/>
        <v>0.12</v>
      </c>
      <c r="CL11" s="6">
        <f t="shared" ca="1" si="12"/>
        <v>0.12</v>
      </c>
      <c r="CM11" s="6">
        <f t="shared" ca="1" si="12"/>
        <v>0.12</v>
      </c>
      <c r="CN11" s="6">
        <f t="shared" ca="1" si="12"/>
        <v>0.12</v>
      </c>
      <c r="CO11" s="6">
        <f t="shared" ca="1" si="12"/>
        <v>0.12</v>
      </c>
      <c r="CP11" s="6">
        <f t="shared" ca="1" si="12"/>
        <v>0.12</v>
      </c>
      <c r="CQ11" s="6">
        <f t="shared" ca="1" si="12"/>
        <v>0.12</v>
      </c>
      <c r="CR11" s="6">
        <f t="shared" ca="1" si="12"/>
        <v>0.12</v>
      </c>
      <c r="CS11" s="6">
        <f t="shared" ca="1" si="12"/>
        <v>0.12</v>
      </c>
      <c r="CT11" s="6">
        <f t="shared" ca="1" si="12"/>
        <v>0.12</v>
      </c>
      <c r="CU11" s="6">
        <f t="shared" ca="1" si="12"/>
        <v>0.12</v>
      </c>
      <c r="CV11" s="6">
        <f t="shared" ca="1" si="12"/>
        <v>0.12</v>
      </c>
      <c r="CW11" s="31">
        <f t="shared" ca="1" si="13"/>
        <v>0</v>
      </c>
      <c r="CX11" s="31">
        <f t="shared" ca="1" si="14"/>
        <v>0</v>
      </c>
      <c r="CY11" s="31">
        <f t="shared" ca="1" si="15"/>
        <v>0</v>
      </c>
      <c r="CZ11" s="31">
        <f t="shared" ca="1" si="16"/>
        <v>2974.37</v>
      </c>
      <c r="DA11" s="31">
        <f t="shared" ca="1" si="17"/>
        <v>0</v>
      </c>
      <c r="DB11" s="31">
        <f t="shared" ca="1" si="18"/>
        <v>0</v>
      </c>
      <c r="DC11" s="31">
        <f t="shared" ca="1" si="19"/>
        <v>0</v>
      </c>
      <c r="DD11" s="31">
        <f t="shared" ca="1" si="20"/>
        <v>0</v>
      </c>
      <c r="DE11" s="31">
        <f t="shared" ca="1" si="21"/>
        <v>0</v>
      </c>
      <c r="DF11" s="31">
        <f t="shared" ca="1" si="22"/>
        <v>0</v>
      </c>
      <c r="DG11" s="31">
        <f t="shared" ca="1" si="23"/>
        <v>0</v>
      </c>
      <c r="DH11" s="31">
        <f t="shared" ca="1" si="24"/>
        <v>0</v>
      </c>
      <c r="DI11" s="32">
        <f t="shared" ca="1" si="25"/>
        <v>0</v>
      </c>
      <c r="DJ11" s="32">
        <f t="shared" ca="1" si="26"/>
        <v>0</v>
      </c>
      <c r="DK11" s="32">
        <f t="shared" ca="1" si="27"/>
        <v>0</v>
      </c>
      <c r="DL11" s="32">
        <f t="shared" ca="1" si="28"/>
        <v>5989</v>
      </c>
      <c r="DM11" s="32">
        <f t="shared" ca="1" si="29"/>
        <v>0</v>
      </c>
      <c r="DN11" s="32">
        <f t="shared" ca="1" si="59"/>
        <v>0</v>
      </c>
      <c r="DO11" s="32">
        <f t="shared" ca="1" si="30"/>
        <v>0</v>
      </c>
      <c r="DP11" s="32">
        <f t="shared" ca="1" si="31"/>
        <v>0</v>
      </c>
      <c r="DQ11" s="32">
        <f t="shared" ca="1" si="32"/>
        <v>0</v>
      </c>
      <c r="DR11" s="32">
        <f t="shared" ca="1" si="33"/>
        <v>0</v>
      </c>
      <c r="DS11" s="32">
        <f t="shared" ca="1" si="34"/>
        <v>0</v>
      </c>
      <c r="DT11" s="32">
        <f t="shared" ca="1" si="35"/>
        <v>0</v>
      </c>
      <c r="DU11" s="31">
        <f t="shared" ca="1" si="60"/>
        <v>0</v>
      </c>
      <c r="DV11" s="31">
        <f t="shared" ca="1" si="36"/>
        <v>0</v>
      </c>
      <c r="DW11" s="31">
        <f t="shared" ca="1" si="37"/>
        <v>0</v>
      </c>
      <c r="DX11" s="31">
        <f t="shared" ca="1" si="38"/>
        <v>1013.1800000000003</v>
      </c>
      <c r="DY11" s="31">
        <f t="shared" ca="1" si="39"/>
        <v>0</v>
      </c>
      <c r="DZ11" s="31">
        <f t="shared" ca="1" si="40"/>
        <v>0</v>
      </c>
      <c r="EA11" s="31">
        <f t="shared" ca="1" si="41"/>
        <v>0</v>
      </c>
      <c r="EB11" s="31">
        <f t="shared" ca="1" si="42"/>
        <v>0</v>
      </c>
      <c r="EC11" s="31">
        <f t="shared" ca="1" si="43"/>
        <v>0</v>
      </c>
      <c r="ED11" s="31">
        <f t="shared" ca="1" si="44"/>
        <v>0</v>
      </c>
      <c r="EE11" s="31">
        <f t="shared" ca="1" si="45"/>
        <v>0</v>
      </c>
      <c r="EF11" s="31">
        <f t="shared" ca="1" si="46"/>
        <v>0</v>
      </c>
      <c r="EG11" s="32">
        <f t="shared" ca="1" si="61"/>
        <v>0</v>
      </c>
      <c r="EH11" s="32">
        <f t="shared" ca="1" si="47"/>
        <v>0</v>
      </c>
      <c r="EI11" s="32">
        <f t="shared" ca="1" si="48"/>
        <v>0</v>
      </c>
      <c r="EJ11" s="32">
        <f t="shared" ca="1" si="49"/>
        <v>1920.3600000000001</v>
      </c>
      <c r="EK11" s="32">
        <f t="shared" ca="1" si="50"/>
        <v>0</v>
      </c>
      <c r="EL11" s="32">
        <f t="shared" ca="1" si="51"/>
        <v>0</v>
      </c>
      <c r="EM11" s="32">
        <f t="shared" ca="1" si="52"/>
        <v>0</v>
      </c>
      <c r="EN11" s="32">
        <f t="shared" ca="1" si="53"/>
        <v>0</v>
      </c>
      <c r="EO11" s="32">
        <f t="shared" ca="1" si="54"/>
        <v>0</v>
      </c>
      <c r="EP11" s="32">
        <f t="shared" ca="1" si="55"/>
        <v>0</v>
      </c>
      <c r="EQ11" s="32">
        <f t="shared" ca="1" si="56"/>
        <v>0</v>
      </c>
      <c r="ER11" s="32">
        <f t="shared" ca="1" si="57"/>
        <v>0</v>
      </c>
    </row>
    <row r="12" spans="1:148">
      <c r="A12" t="s">
        <v>433</v>
      </c>
      <c r="B12" s="1" t="s">
        <v>192</v>
      </c>
      <c r="C12" t="str">
        <f t="shared" ref="C12" ca="1" si="110">VLOOKUP($B12,LocationLookup,2,FALSE)</f>
        <v>0000079301</v>
      </c>
      <c r="D12" t="str">
        <f t="shared" ref="D12" ca="1" si="111">VLOOKUP($C12,LossFactorLookup,2,FALSE)</f>
        <v>FortisAlberta DOS - Cochrane EV Partnership (793S)</v>
      </c>
      <c r="E12" s="65">
        <f>SUM(E5:E11)</f>
        <v>1056.6699000000001</v>
      </c>
      <c r="F12" s="65">
        <f t="shared" ref="F12:P12" si="112">SUM(F5:F11)</f>
        <v>0</v>
      </c>
      <c r="G12" s="65">
        <f t="shared" si="112"/>
        <v>6717.1428200000009</v>
      </c>
      <c r="H12" s="65">
        <f t="shared" si="112"/>
        <v>5852.6358</v>
      </c>
      <c r="I12" s="65">
        <f t="shared" si="112"/>
        <v>135.5735</v>
      </c>
      <c r="J12" s="65">
        <f t="shared" si="112"/>
        <v>0</v>
      </c>
      <c r="K12" s="65">
        <f t="shared" si="112"/>
        <v>0</v>
      </c>
      <c r="L12" s="65">
        <f t="shared" si="112"/>
        <v>0</v>
      </c>
      <c r="M12" s="65">
        <f t="shared" si="112"/>
        <v>0</v>
      </c>
      <c r="N12" s="65">
        <f t="shared" si="112"/>
        <v>374.047282</v>
      </c>
      <c r="O12" s="65">
        <f t="shared" si="112"/>
        <v>0</v>
      </c>
      <c r="P12" s="65">
        <f t="shared" si="112"/>
        <v>0</v>
      </c>
      <c r="Q12" s="32"/>
      <c r="R12" s="32"/>
      <c r="S12" s="32"/>
      <c r="T12" s="32"/>
      <c r="U12" s="32"/>
      <c r="V12" s="32"/>
      <c r="W12" s="32"/>
      <c r="X12" s="32"/>
      <c r="Y12" s="32"/>
      <c r="Z12" s="32"/>
      <c r="AA12" s="32"/>
      <c r="AB12" s="32"/>
      <c r="AC12" s="67">
        <f t="shared" ref="AC12:AG12" si="113">SUM(AC5:AC11)</f>
        <v>69735.06</v>
      </c>
      <c r="AD12" s="67">
        <f t="shared" si="113"/>
        <v>0</v>
      </c>
      <c r="AE12" s="67">
        <f t="shared" si="113"/>
        <v>261224.29000000004</v>
      </c>
      <c r="AF12" s="67">
        <f t="shared" si="113"/>
        <v>163865.34</v>
      </c>
      <c r="AG12" s="67">
        <f t="shared" si="113"/>
        <v>2932.74</v>
      </c>
      <c r="AH12" s="67">
        <f>SUM(AH5:AH11)</f>
        <v>0</v>
      </c>
      <c r="AI12" s="67">
        <f t="shared" ref="AI12:AN12" si="114">SUM(AI5:AI11)</f>
        <v>0</v>
      </c>
      <c r="AJ12" s="67">
        <f t="shared" si="114"/>
        <v>0</v>
      </c>
      <c r="AK12" s="67">
        <f t="shared" si="114"/>
        <v>0</v>
      </c>
      <c r="AL12" s="67">
        <f t="shared" si="114"/>
        <v>8314.26</v>
      </c>
      <c r="AM12" s="67">
        <f t="shared" si="114"/>
        <v>0</v>
      </c>
      <c r="AN12" s="67">
        <f t="shared" si="114"/>
        <v>0</v>
      </c>
      <c r="AO12" s="43">
        <f>AVERAGE(AO5:AO11)</f>
        <v>3.66</v>
      </c>
      <c r="AP12" s="43">
        <f t="shared" ref="AP12:AZ12" si="115">AVERAGE(AP5:AP11)</f>
        <v>3.66</v>
      </c>
      <c r="AQ12" s="43">
        <f t="shared" si="115"/>
        <v>3.66</v>
      </c>
      <c r="AR12" s="43">
        <f t="shared" si="115"/>
        <v>3.66</v>
      </c>
      <c r="AS12" s="43">
        <f t="shared" si="115"/>
        <v>3.66</v>
      </c>
      <c r="AT12" s="43">
        <f t="shared" si="115"/>
        <v>3.66</v>
      </c>
      <c r="AU12" s="43">
        <f t="shared" si="115"/>
        <v>3.66</v>
      </c>
      <c r="AV12" s="43">
        <f t="shared" si="115"/>
        <v>3.66</v>
      </c>
      <c r="AW12" s="43">
        <f t="shared" si="115"/>
        <v>3.66</v>
      </c>
      <c r="AX12" s="43">
        <f t="shared" si="115"/>
        <v>3.66</v>
      </c>
      <c r="AY12" s="43">
        <f t="shared" si="115"/>
        <v>3.66</v>
      </c>
      <c r="AZ12" s="43">
        <f t="shared" si="115"/>
        <v>3.66</v>
      </c>
      <c r="BA12" s="67">
        <f t="shared" ref="BA12:BE12" si="116">SUM(BA5:BA11)</f>
        <v>2552.3000000000002</v>
      </c>
      <c r="BB12" s="67">
        <f t="shared" si="116"/>
        <v>0</v>
      </c>
      <c r="BC12" s="67">
        <f t="shared" si="116"/>
        <v>9560.7999999999993</v>
      </c>
      <c r="BD12" s="67">
        <f t="shared" si="116"/>
        <v>5997.4800000000005</v>
      </c>
      <c r="BE12" s="67">
        <f t="shared" si="116"/>
        <v>107.33</v>
      </c>
      <c r="BF12" s="67">
        <f>SUM(BF5:BF11)</f>
        <v>0</v>
      </c>
      <c r="BG12" s="67">
        <f t="shared" ref="BG12:BL12" si="117">SUM(BG5:BG11)</f>
        <v>0</v>
      </c>
      <c r="BH12" s="67">
        <f t="shared" si="117"/>
        <v>0</v>
      </c>
      <c r="BI12" s="67">
        <f t="shared" si="117"/>
        <v>0</v>
      </c>
      <c r="BJ12" s="67">
        <f t="shared" si="117"/>
        <v>304.31</v>
      </c>
      <c r="BK12" s="67">
        <f t="shared" si="117"/>
        <v>0</v>
      </c>
      <c r="BL12" s="67">
        <f t="shared" si="117"/>
        <v>0</v>
      </c>
      <c r="BM12" s="32"/>
      <c r="BN12" s="32"/>
      <c r="BO12" s="32"/>
      <c r="BP12" s="32"/>
      <c r="BQ12" s="32"/>
      <c r="BR12" s="32"/>
      <c r="BS12" s="32"/>
      <c r="BT12" s="32"/>
      <c r="BU12" s="32"/>
      <c r="BV12" s="32"/>
      <c r="BW12" s="32"/>
      <c r="BX12" s="32"/>
      <c r="BY12" s="67">
        <f t="shared" ref="BY12:CC12" si="118">SUM(BY5:BY11)</f>
        <v>10266.560000000001</v>
      </c>
      <c r="BZ12" s="67">
        <f t="shared" si="118"/>
        <v>2582.38</v>
      </c>
      <c r="CA12" s="67">
        <f t="shared" si="118"/>
        <v>31759.200000000004</v>
      </c>
      <c r="CB12" s="67">
        <f t="shared" si="118"/>
        <v>37161.160000000003</v>
      </c>
      <c r="CC12" s="67">
        <f t="shared" si="118"/>
        <v>1070.74</v>
      </c>
      <c r="CD12" s="67">
        <f>SUM(CD5:CD11)</f>
        <v>0</v>
      </c>
      <c r="CE12" s="67">
        <f t="shared" ref="CE12:CJ12" si="119">SUM(CE5:CE11)</f>
        <v>0</v>
      </c>
      <c r="CF12" s="67">
        <f t="shared" si="119"/>
        <v>0</v>
      </c>
      <c r="CG12" s="67">
        <f t="shared" si="119"/>
        <v>0</v>
      </c>
      <c r="CH12" s="67">
        <f t="shared" si="119"/>
        <v>10707.84</v>
      </c>
      <c r="CI12" s="67">
        <f t="shared" si="119"/>
        <v>0</v>
      </c>
      <c r="CJ12" s="67">
        <f t="shared" si="119"/>
        <v>0</v>
      </c>
      <c r="CK12" s="70">
        <f t="shared" ca="1" si="12"/>
        <v>0.12</v>
      </c>
      <c r="CL12" s="70">
        <f t="shared" ca="1" si="12"/>
        <v>0.12</v>
      </c>
      <c r="CM12" s="70">
        <f t="shared" ca="1" si="12"/>
        <v>0.12</v>
      </c>
      <c r="CN12" s="70">
        <f t="shared" ca="1" si="12"/>
        <v>0.12</v>
      </c>
      <c r="CO12" s="70">
        <f t="shared" ca="1" si="12"/>
        <v>0.12</v>
      </c>
      <c r="CP12" s="70">
        <f t="shared" ca="1" si="12"/>
        <v>0.12</v>
      </c>
      <c r="CQ12" s="70">
        <f t="shared" ca="1" si="12"/>
        <v>0.12</v>
      </c>
      <c r="CR12" s="70">
        <f t="shared" ca="1" si="12"/>
        <v>0.12</v>
      </c>
      <c r="CS12" s="70">
        <f t="shared" ca="1" si="12"/>
        <v>0.12</v>
      </c>
      <c r="CT12" s="70">
        <f t="shared" ca="1" si="12"/>
        <v>0.12</v>
      </c>
      <c r="CU12" s="70">
        <f t="shared" ca="1" si="12"/>
        <v>0.12</v>
      </c>
      <c r="CV12" s="70">
        <f t="shared" ca="1" si="12"/>
        <v>0.12</v>
      </c>
      <c r="CW12" s="67">
        <f t="shared" ref="CW12:DA12" ca="1" si="120">SUM(CW5:CW11)</f>
        <v>8368.2099999999991</v>
      </c>
      <c r="CX12" s="67">
        <f t="shared" ca="1" si="120"/>
        <v>0</v>
      </c>
      <c r="CY12" s="67">
        <f t="shared" ca="1" si="120"/>
        <v>31346.91</v>
      </c>
      <c r="CZ12" s="67">
        <f t="shared" ca="1" si="120"/>
        <v>19663.84</v>
      </c>
      <c r="DA12" s="67">
        <f t="shared" ca="1" si="120"/>
        <v>351.93</v>
      </c>
      <c r="DB12" s="67">
        <f ca="1">SUM(DB5:DB11)</f>
        <v>0</v>
      </c>
      <c r="DC12" s="67">
        <f t="shared" ref="DC12:DM12" ca="1" si="121">SUM(DC5:DC11)</f>
        <v>0</v>
      </c>
      <c r="DD12" s="67">
        <f t="shared" ca="1" si="121"/>
        <v>0</v>
      </c>
      <c r="DE12" s="67">
        <f t="shared" ca="1" si="121"/>
        <v>0</v>
      </c>
      <c r="DF12" s="67">
        <f t="shared" ca="1" si="121"/>
        <v>997.71</v>
      </c>
      <c r="DG12" s="67">
        <f t="shared" ca="1" si="121"/>
        <v>0</v>
      </c>
      <c r="DH12" s="67">
        <f t="shared" ca="1" si="121"/>
        <v>0</v>
      </c>
      <c r="DI12" s="69">
        <f t="shared" ca="1" si="121"/>
        <v>14048.720000000001</v>
      </c>
      <c r="DJ12" s="69">
        <f t="shared" ca="1" si="121"/>
        <v>2582.38</v>
      </c>
      <c r="DK12" s="69">
        <f t="shared" ca="1" si="121"/>
        <v>53043.29</v>
      </c>
      <c r="DL12" s="69">
        <f t="shared" ca="1" si="121"/>
        <v>43102.77</v>
      </c>
      <c r="DM12" s="69">
        <f t="shared" ca="1" si="121"/>
        <v>1070.74</v>
      </c>
      <c r="DN12" s="69">
        <f ca="1">SUM(DN5:DN11)</f>
        <v>0</v>
      </c>
      <c r="DO12" s="69">
        <f t="shared" ref="DO12:DY12" ca="1" si="122">SUM(DO5:DO11)</f>
        <v>0</v>
      </c>
      <c r="DP12" s="69">
        <f t="shared" ca="1" si="122"/>
        <v>0</v>
      </c>
      <c r="DQ12" s="69">
        <f t="shared" ca="1" si="122"/>
        <v>0</v>
      </c>
      <c r="DR12" s="69">
        <f t="shared" ca="1" si="122"/>
        <v>10707.84</v>
      </c>
      <c r="DS12" s="69">
        <f t="shared" ca="1" si="122"/>
        <v>0</v>
      </c>
      <c r="DT12" s="69">
        <f t="shared" ca="1" si="122"/>
        <v>0</v>
      </c>
      <c r="DU12" s="67">
        <f t="shared" ca="1" si="122"/>
        <v>3782.1600000000003</v>
      </c>
      <c r="DV12" s="67">
        <f t="shared" ca="1" si="122"/>
        <v>0</v>
      </c>
      <c r="DW12" s="67">
        <f t="shared" ca="1" si="122"/>
        <v>21284.09</v>
      </c>
      <c r="DX12" s="67">
        <f t="shared" ca="1" si="122"/>
        <v>5941.61</v>
      </c>
      <c r="DY12" s="67">
        <f t="shared" ca="1" si="122"/>
        <v>0</v>
      </c>
      <c r="DZ12" s="67">
        <f ca="1">SUM(DZ5:DZ11)</f>
        <v>0</v>
      </c>
      <c r="EA12" s="67">
        <f t="shared" ref="EA12:EK12" ca="1" si="123">SUM(EA5:EA11)</f>
        <v>0</v>
      </c>
      <c r="EB12" s="67">
        <f t="shared" ca="1" si="123"/>
        <v>0</v>
      </c>
      <c r="EC12" s="67">
        <f t="shared" ca="1" si="123"/>
        <v>0</v>
      </c>
      <c r="ED12" s="67">
        <f t="shared" ca="1" si="123"/>
        <v>0</v>
      </c>
      <c r="EE12" s="67">
        <f t="shared" ca="1" si="123"/>
        <v>0</v>
      </c>
      <c r="EF12" s="67">
        <f t="shared" ca="1" si="123"/>
        <v>0</v>
      </c>
      <c r="EG12" s="69">
        <f t="shared" ca="1" si="123"/>
        <v>6334.46</v>
      </c>
      <c r="EH12" s="69">
        <f t="shared" ca="1" si="123"/>
        <v>0</v>
      </c>
      <c r="EI12" s="69">
        <f t="shared" ca="1" si="123"/>
        <v>30844.890000000003</v>
      </c>
      <c r="EJ12" s="69">
        <f t="shared" ca="1" si="123"/>
        <v>11939.09</v>
      </c>
      <c r="EK12" s="69">
        <f t="shared" ca="1" si="123"/>
        <v>107.33</v>
      </c>
      <c r="EL12" s="69">
        <f ca="1">SUM(EL5:EL11)</f>
        <v>0</v>
      </c>
      <c r="EM12" s="69">
        <f t="shared" ref="EM12:ER12" ca="1" si="124">SUM(EM5:EM11)</f>
        <v>0</v>
      </c>
      <c r="EN12" s="69">
        <f t="shared" ca="1" si="124"/>
        <v>0</v>
      </c>
      <c r="EO12" s="69">
        <f t="shared" ca="1" si="124"/>
        <v>0</v>
      </c>
      <c r="EP12" s="69">
        <f t="shared" ca="1" si="124"/>
        <v>304.31</v>
      </c>
      <c r="EQ12" s="69">
        <f t="shared" ca="1" si="124"/>
        <v>0</v>
      </c>
      <c r="ER12" s="69">
        <f t="shared" ca="1" si="124"/>
        <v>0</v>
      </c>
    </row>
    <row r="13" spans="1:148">
      <c r="A13" t="s">
        <v>465</v>
      </c>
      <c r="B13" s="1" t="s">
        <v>530</v>
      </c>
      <c r="C13" t="s">
        <v>488</v>
      </c>
      <c r="D13" t="str">
        <f t="shared" ref="D13:D18" ca="1" si="125">VLOOKUP($B13,LossFactorLookup,2,FALSE)</f>
        <v>Syncrude Industrial System DOS</v>
      </c>
      <c r="E13" s="51">
        <v>120.342</v>
      </c>
      <c r="F13" s="51">
        <v>0</v>
      </c>
      <c r="G13" s="51">
        <v>1361.8240000000001</v>
      </c>
      <c r="H13" s="51">
        <v>0</v>
      </c>
      <c r="I13" s="51">
        <v>78.111999999999995</v>
      </c>
      <c r="J13" s="51">
        <v>0</v>
      </c>
      <c r="K13" s="51">
        <v>0</v>
      </c>
      <c r="L13" s="51">
        <v>822.01300000000003</v>
      </c>
      <c r="M13" s="51">
        <v>33.4527</v>
      </c>
      <c r="N13" s="51">
        <v>0</v>
      </c>
      <c r="O13" s="51">
        <v>0</v>
      </c>
      <c r="P13" s="51">
        <v>0</v>
      </c>
      <c r="Q13" s="32">
        <v>388.7</v>
      </c>
      <c r="R13" s="32">
        <v>0</v>
      </c>
      <c r="S13" s="32">
        <v>4398.6899999999996</v>
      </c>
      <c r="T13" s="32">
        <v>0</v>
      </c>
      <c r="U13" s="32">
        <v>252.3</v>
      </c>
      <c r="V13" s="32">
        <v>0</v>
      </c>
      <c r="W13" s="32">
        <v>0</v>
      </c>
      <c r="X13" s="32">
        <v>2655.1</v>
      </c>
      <c r="Y13" s="32">
        <v>108.05</v>
      </c>
      <c r="Z13" s="32">
        <v>0</v>
      </c>
      <c r="AA13" s="32">
        <v>0</v>
      </c>
      <c r="AB13" s="32">
        <v>0</v>
      </c>
      <c r="AC13" s="31">
        <v>6000.95</v>
      </c>
      <c r="AD13" s="31">
        <v>0</v>
      </c>
      <c r="AE13" s="31">
        <v>69662</v>
      </c>
      <c r="AF13" s="31">
        <v>0</v>
      </c>
      <c r="AG13" s="31">
        <v>2482.79</v>
      </c>
      <c r="AH13" s="31">
        <v>0</v>
      </c>
      <c r="AI13" s="31">
        <v>0</v>
      </c>
      <c r="AJ13" s="31">
        <v>21881.69</v>
      </c>
      <c r="AK13" s="31">
        <v>924.2</v>
      </c>
      <c r="AL13" s="31">
        <v>0</v>
      </c>
      <c r="AM13" s="31">
        <v>0</v>
      </c>
      <c r="AN13" s="31">
        <v>0</v>
      </c>
      <c r="AO13" s="42">
        <v>-4.4800000000000004</v>
      </c>
      <c r="AP13" s="42">
        <v>-4.4800000000000004</v>
      </c>
      <c r="AQ13" s="42">
        <v>-4.4800000000000004</v>
      </c>
      <c r="AR13" s="42">
        <v>-4.4800000000000004</v>
      </c>
      <c r="AS13" s="42">
        <v>-4.4800000000000004</v>
      </c>
      <c r="AT13" s="42">
        <v>-4.4800000000000004</v>
      </c>
      <c r="AU13" s="42">
        <v>-4.4800000000000004</v>
      </c>
      <c r="AV13" s="42">
        <v>-4.4800000000000004</v>
      </c>
      <c r="AW13" s="42">
        <v>-4.4800000000000004</v>
      </c>
      <c r="AX13" s="42">
        <v>-4.4800000000000004</v>
      </c>
      <c r="AY13" s="42">
        <v>-4.4800000000000004</v>
      </c>
      <c r="AZ13" s="42">
        <v>-4.4800000000000004</v>
      </c>
      <c r="BA13" s="31">
        <v>-268.83999999999997</v>
      </c>
      <c r="BB13" s="31">
        <v>0</v>
      </c>
      <c r="BC13" s="31">
        <v>-3120.86</v>
      </c>
      <c r="BD13" s="31">
        <v>0</v>
      </c>
      <c r="BE13" s="31">
        <v>-111.23</v>
      </c>
      <c r="BF13" s="31">
        <v>0</v>
      </c>
      <c r="BG13" s="31">
        <v>0</v>
      </c>
      <c r="BH13" s="31">
        <v>-980.3</v>
      </c>
      <c r="BI13" s="31">
        <v>-41.4</v>
      </c>
      <c r="BJ13" s="31">
        <v>0</v>
      </c>
      <c r="BK13" s="31">
        <v>0</v>
      </c>
      <c r="BL13" s="31">
        <v>0</v>
      </c>
      <c r="BM13" s="32">
        <v>20349</v>
      </c>
      <c r="BN13" s="32">
        <v>8139.6</v>
      </c>
      <c r="BO13" s="32">
        <v>36458.620000000003</v>
      </c>
      <c r="BP13" s="32">
        <v>24418.799999999999</v>
      </c>
      <c r="BQ13" s="32">
        <v>16279.2</v>
      </c>
      <c r="BR13" s="32">
        <v>4069.8</v>
      </c>
      <c r="BS13" s="32">
        <v>24418.799999999999</v>
      </c>
      <c r="BT13" s="32">
        <v>40698</v>
      </c>
      <c r="BU13" s="32">
        <v>28488.6</v>
      </c>
      <c r="BV13" s="32">
        <v>33264</v>
      </c>
      <c r="BW13" s="32">
        <v>13582.8</v>
      </c>
      <c r="BX13" s="32">
        <v>46569.599999999999</v>
      </c>
      <c r="BY13" s="31">
        <f t="shared" ref="BY13" si="126">MAX(Q13+BA13,BM13)</f>
        <v>20349</v>
      </c>
      <c r="BZ13" s="31">
        <f t="shared" ref="BZ13" si="127">MAX(R13+BB13,BN13)</f>
        <v>8139.6</v>
      </c>
      <c r="CA13" s="31">
        <f t="shared" ref="CA13" si="128">MAX(S13+BC13,BO13)</f>
        <v>36458.620000000003</v>
      </c>
      <c r="CB13" s="31">
        <f t="shared" ref="CB13" si="129">MAX(T13+BD13,BP13)</f>
        <v>24418.799999999999</v>
      </c>
      <c r="CC13" s="31">
        <f t="shared" ref="CC13" si="130">MAX(U13+BE13,BQ13)</f>
        <v>16279.2</v>
      </c>
      <c r="CD13" s="31">
        <f>MAX(V13+BF13,BR13)</f>
        <v>4069.8</v>
      </c>
      <c r="CE13" s="31">
        <f t="shared" ref="CE13" si="131">MAX(W13+BG13,BS13)</f>
        <v>24418.799999999999</v>
      </c>
      <c r="CF13" s="31">
        <f t="shared" ref="CF13" si="132">MAX(X13+BH13,BT13)</f>
        <v>40698</v>
      </c>
      <c r="CG13" s="31">
        <f t="shared" ref="CG13" si="133">MAX(Y13+BI13,BU13)</f>
        <v>28488.6</v>
      </c>
      <c r="CH13" s="31">
        <f t="shared" ref="CH13" si="134">MAX(Z13+BJ13,BV13)</f>
        <v>33264</v>
      </c>
      <c r="CI13" s="31">
        <f t="shared" ref="CI13" si="135">MAX(AA13+BK13,BW13)</f>
        <v>13582.8</v>
      </c>
      <c r="CJ13" s="31">
        <f t="shared" ref="CJ13" si="136">MAX(AB13+BL13,BX13)</f>
        <v>46569.599999999999</v>
      </c>
      <c r="CK13" s="6">
        <f t="shared" ca="1" si="12"/>
        <v>-1.3100000000000001E-2</v>
      </c>
      <c r="CL13" s="6">
        <f t="shared" ca="1" si="12"/>
        <v>-1.3100000000000001E-2</v>
      </c>
      <c r="CM13" s="6">
        <f t="shared" ca="1" si="12"/>
        <v>-1.3100000000000001E-2</v>
      </c>
      <c r="CN13" s="6">
        <f t="shared" ca="1" si="12"/>
        <v>-1.3100000000000001E-2</v>
      </c>
      <c r="CO13" s="6">
        <f t="shared" ca="1" si="12"/>
        <v>-1.3100000000000001E-2</v>
      </c>
      <c r="CP13" s="6">
        <f t="shared" ca="1" si="12"/>
        <v>-1.3100000000000001E-2</v>
      </c>
      <c r="CQ13" s="6">
        <f t="shared" ca="1" si="12"/>
        <v>-1.3100000000000001E-2</v>
      </c>
      <c r="CR13" s="6">
        <f t="shared" ca="1" si="12"/>
        <v>-1.3100000000000001E-2</v>
      </c>
      <c r="CS13" s="6">
        <f t="shared" ca="1" si="12"/>
        <v>-1.3100000000000001E-2</v>
      </c>
      <c r="CT13" s="6">
        <f t="shared" ca="1" si="12"/>
        <v>-1.3100000000000001E-2</v>
      </c>
      <c r="CU13" s="6">
        <f t="shared" ca="1" si="12"/>
        <v>-1.3100000000000001E-2</v>
      </c>
      <c r="CV13" s="6">
        <f t="shared" ca="1" si="12"/>
        <v>-1.3100000000000001E-2</v>
      </c>
      <c r="CW13" s="31">
        <f t="shared" ref="CW13:DH13" ca="1" si="137">ROUND(AC13*CK13,2)</f>
        <v>-78.61</v>
      </c>
      <c r="CX13" s="31">
        <f t="shared" ca="1" si="137"/>
        <v>0</v>
      </c>
      <c r="CY13" s="31">
        <f t="shared" ca="1" si="137"/>
        <v>-912.57</v>
      </c>
      <c r="CZ13" s="31">
        <f t="shared" ca="1" si="137"/>
        <v>0</v>
      </c>
      <c r="DA13" s="31">
        <f t="shared" ca="1" si="137"/>
        <v>-32.520000000000003</v>
      </c>
      <c r="DB13" s="31">
        <f t="shared" ca="1" si="137"/>
        <v>0</v>
      </c>
      <c r="DC13" s="31">
        <f t="shared" ca="1" si="137"/>
        <v>0</v>
      </c>
      <c r="DD13" s="31">
        <f t="shared" ca="1" si="137"/>
        <v>-286.64999999999998</v>
      </c>
      <c r="DE13" s="31">
        <f t="shared" ca="1" si="137"/>
        <v>-12.11</v>
      </c>
      <c r="DF13" s="31">
        <f t="shared" ca="1" si="137"/>
        <v>0</v>
      </c>
      <c r="DG13" s="31">
        <f t="shared" ca="1" si="137"/>
        <v>0</v>
      </c>
      <c r="DH13" s="31">
        <f t="shared" ca="1" si="137"/>
        <v>0</v>
      </c>
      <c r="DI13" s="32">
        <f t="shared" ref="DI13:DM13" ca="1" si="138">MAX(Q13+CW13,BM13)</f>
        <v>20349</v>
      </c>
      <c r="DJ13" s="32">
        <f t="shared" ca="1" si="138"/>
        <v>8139.6</v>
      </c>
      <c r="DK13" s="32">
        <f t="shared" ca="1" si="138"/>
        <v>36458.620000000003</v>
      </c>
      <c r="DL13" s="32">
        <f t="shared" ca="1" si="138"/>
        <v>24418.799999999999</v>
      </c>
      <c r="DM13" s="32">
        <f t="shared" ca="1" si="138"/>
        <v>16279.2</v>
      </c>
      <c r="DN13" s="32">
        <f ca="1">MAX(V13+DB13,BR13)</f>
        <v>4069.8</v>
      </c>
      <c r="DO13" s="32">
        <f t="shared" ref="DO13:DT13" ca="1" si="139">MAX(W13+DC13,BS13)</f>
        <v>24418.799999999999</v>
      </c>
      <c r="DP13" s="32">
        <f t="shared" ca="1" si="139"/>
        <v>40698</v>
      </c>
      <c r="DQ13" s="32">
        <f t="shared" ca="1" si="139"/>
        <v>28488.6</v>
      </c>
      <c r="DR13" s="32">
        <f t="shared" ca="1" si="139"/>
        <v>33264</v>
      </c>
      <c r="DS13" s="32">
        <f t="shared" ca="1" si="139"/>
        <v>13582.8</v>
      </c>
      <c r="DT13" s="32">
        <f t="shared" ca="1" si="139"/>
        <v>46569.599999999999</v>
      </c>
      <c r="DU13" s="31">
        <f ca="1">DI13-BY13</f>
        <v>0</v>
      </c>
      <c r="DV13" s="31">
        <f t="shared" ref="DV13:DV18" ca="1" si="140">DJ13-BZ13</f>
        <v>0</v>
      </c>
      <c r="DW13" s="31">
        <f t="shared" ref="DW13:DW18" ca="1" si="141">DK13-CA13</f>
        <v>0</v>
      </c>
      <c r="DX13" s="31">
        <f t="shared" ref="DX13:DX18" ca="1" si="142">DL13-CB13</f>
        <v>0</v>
      </c>
      <c r="DY13" s="31">
        <f t="shared" ref="DY13:DY18" ca="1" si="143">DM13-CC13</f>
        <v>0</v>
      </c>
      <c r="DZ13" s="31">
        <f t="shared" ref="DZ13:DZ18" ca="1" si="144">DN13-CD13</f>
        <v>0</v>
      </c>
      <c r="EA13" s="31">
        <f t="shared" ref="EA13:EA18" ca="1" si="145">DO13-CE13</f>
        <v>0</v>
      </c>
      <c r="EB13" s="31">
        <f t="shared" ref="EB13:EB18" ca="1" si="146">DP13-CF13</f>
        <v>0</v>
      </c>
      <c r="EC13" s="31">
        <f t="shared" ref="EC13:EC18" ca="1" si="147">DQ13-CG13</f>
        <v>0</v>
      </c>
      <c r="ED13" s="31">
        <f t="shared" ref="ED13:ED18" ca="1" si="148">DR13-CH13</f>
        <v>0</v>
      </c>
      <c r="EE13" s="31">
        <f t="shared" ref="EE13:EE18" ca="1" si="149">DS13-CI13</f>
        <v>0</v>
      </c>
      <c r="EF13" s="31">
        <f t="shared" ref="EF13:EF18" ca="1" si="150">DT13-CJ13</f>
        <v>0</v>
      </c>
      <c r="EG13" s="32">
        <f ca="1">DU13+BA13</f>
        <v>-268.83999999999997</v>
      </c>
      <c r="EH13" s="32">
        <f t="shared" ref="EH13" ca="1" si="151">DV13+BB13</f>
        <v>0</v>
      </c>
      <c r="EI13" s="32">
        <f t="shared" ref="EI13" ca="1" si="152">DW13+BC13</f>
        <v>-3120.86</v>
      </c>
      <c r="EJ13" s="32">
        <f t="shared" ref="EJ13" ca="1" si="153">DX13+BD13</f>
        <v>0</v>
      </c>
      <c r="EK13" s="32">
        <f t="shared" ref="EK13" ca="1" si="154">DY13+BE13</f>
        <v>-111.23</v>
      </c>
      <c r="EL13" s="32">
        <f t="shared" ref="EL13" ca="1" si="155">DZ13+BF13</f>
        <v>0</v>
      </c>
      <c r="EM13" s="32">
        <f t="shared" ref="EM13" ca="1" si="156">EA13+BG13</f>
        <v>0</v>
      </c>
      <c r="EN13" s="32">
        <f t="shared" ref="EN13" ca="1" si="157">EB13+BH13</f>
        <v>-980.3</v>
      </c>
      <c r="EO13" s="32">
        <f t="shared" ref="EO13" ca="1" si="158">EC13+BI13</f>
        <v>-41.4</v>
      </c>
      <c r="EP13" s="32">
        <f t="shared" ref="EP13" ca="1" si="159">ED13+BJ13</f>
        <v>0</v>
      </c>
      <c r="EQ13" s="32">
        <f t="shared" ref="EQ13" ca="1" si="160">EE13+BK13</f>
        <v>0</v>
      </c>
      <c r="ER13" s="32">
        <f t="shared" ref="ER13" ca="1" si="161">EF13+BL13</f>
        <v>0</v>
      </c>
    </row>
    <row r="14" spans="1:148">
      <c r="A14" t="s">
        <v>465</v>
      </c>
      <c r="B14" s="1" t="s">
        <v>530</v>
      </c>
      <c r="C14" t="s">
        <v>489</v>
      </c>
      <c r="D14" t="str">
        <f t="shared" ca="1" si="125"/>
        <v>Syncrude Industrial System DOS</v>
      </c>
      <c r="E14" s="51">
        <v>0</v>
      </c>
      <c r="F14" s="51">
        <v>0</v>
      </c>
      <c r="G14" s="51">
        <v>3243.0259999999998</v>
      </c>
      <c r="H14" s="51">
        <v>0</v>
      </c>
      <c r="I14" s="51">
        <v>27.94</v>
      </c>
      <c r="J14" s="51">
        <v>39.048000000000002</v>
      </c>
      <c r="K14" s="51">
        <v>38.543500000000002</v>
      </c>
      <c r="L14" s="51">
        <v>96.89</v>
      </c>
      <c r="M14" s="51">
        <v>0</v>
      </c>
      <c r="N14" s="51">
        <v>0</v>
      </c>
      <c r="O14" s="51">
        <v>0</v>
      </c>
      <c r="P14" s="51">
        <v>0</v>
      </c>
      <c r="Q14" s="32">
        <v>0</v>
      </c>
      <c r="R14" s="32">
        <v>0</v>
      </c>
      <c r="S14" s="32">
        <v>10474.969999999999</v>
      </c>
      <c r="T14" s="32">
        <v>0</v>
      </c>
      <c r="U14" s="32">
        <v>90.25</v>
      </c>
      <c r="V14" s="32">
        <v>126.13</v>
      </c>
      <c r="W14" s="32">
        <v>124.5</v>
      </c>
      <c r="X14" s="32">
        <v>312.95</v>
      </c>
      <c r="Y14" s="32">
        <v>0</v>
      </c>
      <c r="Z14" s="32">
        <v>0</v>
      </c>
      <c r="AA14" s="32">
        <v>0</v>
      </c>
      <c r="AB14" s="32">
        <v>0</v>
      </c>
      <c r="AC14" s="31">
        <v>0</v>
      </c>
      <c r="AD14" s="31">
        <v>0</v>
      </c>
      <c r="AE14" s="31">
        <v>178785.51</v>
      </c>
      <c r="AF14" s="31">
        <v>0</v>
      </c>
      <c r="AG14" s="31">
        <v>732.07</v>
      </c>
      <c r="AH14" s="31">
        <v>507.62</v>
      </c>
      <c r="AI14" s="31">
        <v>2517.4499999999998</v>
      </c>
      <c r="AJ14" s="31">
        <v>2279.31</v>
      </c>
      <c r="AK14" s="31">
        <v>0</v>
      </c>
      <c r="AL14" s="31">
        <v>0</v>
      </c>
      <c r="AM14" s="31">
        <v>0</v>
      </c>
      <c r="AN14" s="31">
        <v>0</v>
      </c>
      <c r="AO14" s="42">
        <v>-4.4800000000000004</v>
      </c>
      <c r="AP14" s="42">
        <v>-4.4800000000000004</v>
      </c>
      <c r="AQ14" s="42">
        <v>-4.4800000000000004</v>
      </c>
      <c r="AR14" s="42">
        <v>-4.4800000000000004</v>
      </c>
      <c r="AS14" s="42">
        <v>-4.4800000000000004</v>
      </c>
      <c r="AT14" s="42">
        <v>-4.4800000000000004</v>
      </c>
      <c r="AU14" s="42">
        <v>-4.4800000000000004</v>
      </c>
      <c r="AV14" s="42">
        <v>-4.4800000000000004</v>
      </c>
      <c r="AW14" s="42">
        <v>-4.4800000000000004</v>
      </c>
      <c r="AX14" s="42">
        <v>-4.4800000000000004</v>
      </c>
      <c r="AY14" s="42">
        <v>-4.4800000000000004</v>
      </c>
      <c r="AZ14" s="42">
        <v>-4.4800000000000004</v>
      </c>
      <c r="BA14" s="31">
        <v>0</v>
      </c>
      <c r="BB14" s="31">
        <v>0</v>
      </c>
      <c r="BC14" s="31">
        <v>-8009.59</v>
      </c>
      <c r="BD14" s="31">
        <v>0</v>
      </c>
      <c r="BE14" s="31">
        <v>-32.799999999999997</v>
      </c>
      <c r="BF14" s="31">
        <v>-22.74</v>
      </c>
      <c r="BG14" s="31">
        <v>-112.78</v>
      </c>
      <c r="BH14" s="31">
        <v>-102.11</v>
      </c>
      <c r="BI14" s="31">
        <v>0</v>
      </c>
      <c r="BJ14" s="31">
        <v>0</v>
      </c>
      <c r="BK14" s="31">
        <v>0</v>
      </c>
      <c r="BL14" s="31">
        <v>0</v>
      </c>
      <c r="BM14" s="32">
        <v>28488.6</v>
      </c>
      <c r="BN14" s="32">
        <v>28488.6</v>
      </c>
      <c r="BO14" s="32">
        <v>28488.6</v>
      </c>
      <c r="BP14" s="32">
        <v>28488.6</v>
      </c>
      <c r="BQ14" s="32">
        <v>28488.6</v>
      </c>
      <c r="BR14" s="32">
        <v>28488.6</v>
      </c>
      <c r="BS14" s="32">
        <v>28488.6</v>
      </c>
      <c r="BT14" s="32">
        <v>28488.6</v>
      </c>
      <c r="BU14" s="32">
        <v>28488.6</v>
      </c>
      <c r="BV14" s="32">
        <v>46569.599999999999</v>
      </c>
      <c r="BW14" s="32">
        <v>46569.599999999999</v>
      </c>
      <c r="BX14" s="32">
        <v>46569.599999999999</v>
      </c>
      <c r="BY14" s="31">
        <f t="shared" ref="BY14:BY15" si="162">MAX(Q14+BA14,BM14)</f>
        <v>28488.6</v>
      </c>
      <c r="BZ14" s="31">
        <f t="shared" ref="BZ14:BZ18" si="163">MAX(R14+BB14,BN14)</f>
        <v>28488.6</v>
      </c>
      <c r="CA14" s="31">
        <f t="shared" ref="CA14:CA18" si="164">MAX(S14+BC14,BO14)</f>
        <v>28488.6</v>
      </c>
      <c r="CB14" s="31">
        <f t="shared" ref="CB14:CB18" si="165">MAX(T14+BD14,BP14)</f>
        <v>28488.6</v>
      </c>
      <c r="CC14" s="31">
        <f t="shared" ref="CC14:CC18" si="166">MAX(U14+BE14,BQ14)</f>
        <v>28488.6</v>
      </c>
      <c r="CD14" s="31">
        <f t="shared" ref="CD14:CD18" si="167">MAX(V14+BF14,BR14)</f>
        <v>28488.6</v>
      </c>
      <c r="CE14" s="31">
        <f t="shared" ref="CE14:CE18" si="168">MAX(W14+BG14,BS14)</f>
        <v>28488.6</v>
      </c>
      <c r="CF14" s="31">
        <f t="shared" ref="CF14:CF18" si="169">MAX(X14+BH14,BT14)</f>
        <v>28488.6</v>
      </c>
      <c r="CG14" s="31">
        <f t="shared" ref="CG14:CG18" si="170">MAX(Y14+BI14,BU14)</f>
        <v>28488.6</v>
      </c>
      <c r="CH14" s="31">
        <f t="shared" ref="CH14:CH18" si="171">MAX(Z14+BJ14,BV14)</f>
        <v>46569.599999999999</v>
      </c>
      <c r="CI14" s="31">
        <f t="shared" ref="CI14:CI18" si="172">MAX(AA14+BK14,BW14)</f>
        <v>46569.599999999999</v>
      </c>
      <c r="CJ14" s="31">
        <f t="shared" ref="CJ14:CJ18" si="173">MAX(AB14+BL14,BX14)</f>
        <v>46569.599999999999</v>
      </c>
      <c r="CK14" s="6">
        <f t="shared" ca="1" si="12"/>
        <v>-1.3100000000000001E-2</v>
      </c>
      <c r="CL14" s="6">
        <f t="shared" ca="1" si="12"/>
        <v>-1.3100000000000001E-2</v>
      </c>
      <c r="CM14" s="6">
        <f t="shared" ca="1" si="12"/>
        <v>-1.3100000000000001E-2</v>
      </c>
      <c r="CN14" s="6">
        <f t="shared" ca="1" si="12"/>
        <v>-1.3100000000000001E-2</v>
      </c>
      <c r="CO14" s="6">
        <f t="shared" ca="1" si="12"/>
        <v>-1.3100000000000001E-2</v>
      </c>
      <c r="CP14" s="6">
        <f t="shared" ca="1" si="12"/>
        <v>-1.3100000000000001E-2</v>
      </c>
      <c r="CQ14" s="6">
        <f t="shared" ca="1" si="12"/>
        <v>-1.3100000000000001E-2</v>
      </c>
      <c r="CR14" s="6">
        <f t="shared" ca="1" si="12"/>
        <v>-1.3100000000000001E-2</v>
      </c>
      <c r="CS14" s="6">
        <f t="shared" ca="1" si="12"/>
        <v>-1.3100000000000001E-2</v>
      </c>
      <c r="CT14" s="6">
        <f t="shared" ca="1" si="12"/>
        <v>-1.3100000000000001E-2</v>
      </c>
      <c r="CU14" s="6">
        <f t="shared" ca="1" si="12"/>
        <v>-1.3100000000000001E-2</v>
      </c>
      <c r="CV14" s="6">
        <f t="shared" ca="1" si="12"/>
        <v>-1.3100000000000001E-2</v>
      </c>
      <c r="CW14" s="31">
        <f t="shared" ref="CW14:CW16" ca="1" si="174">ROUND(AC14*CK14,2)</f>
        <v>0</v>
      </c>
      <c r="CX14" s="31">
        <f t="shared" ref="CX14:CX18" ca="1" si="175">ROUND(AD14*CL14,2)</f>
        <v>0</v>
      </c>
      <c r="CY14" s="31">
        <f t="shared" ref="CY14:CY18" ca="1" si="176">ROUND(AE14*CM14,2)</f>
        <v>-2342.09</v>
      </c>
      <c r="CZ14" s="31">
        <f t="shared" ref="CZ14:CZ18" ca="1" si="177">ROUND(AF14*CN14,2)</f>
        <v>0</v>
      </c>
      <c r="DA14" s="31">
        <f t="shared" ref="DA14:DA18" ca="1" si="178">ROUND(AG14*CO14,2)</f>
        <v>-9.59</v>
      </c>
      <c r="DB14" s="31">
        <f t="shared" ref="DB14:DB18" ca="1" si="179">ROUND(AH14*CP14,2)</f>
        <v>-6.65</v>
      </c>
      <c r="DC14" s="31">
        <f t="shared" ref="DC14:DC18" ca="1" si="180">ROUND(AI14*CQ14,2)</f>
        <v>-32.979999999999997</v>
      </c>
      <c r="DD14" s="31">
        <f t="shared" ref="DD14:DD18" ca="1" si="181">ROUND(AJ14*CR14,2)</f>
        <v>-29.86</v>
      </c>
      <c r="DE14" s="31">
        <f t="shared" ref="DE14:DE18" ca="1" si="182">ROUND(AK14*CS14,2)</f>
        <v>0</v>
      </c>
      <c r="DF14" s="31">
        <f t="shared" ref="DF14:DF18" ca="1" si="183">ROUND(AL14*CT14,2)</f>
        <v>0</v>
      </c>
      <c r="DG14" s="31">
        <f t="shared" ref="DG14:DG18" ca="1" si="184">ROUND(AM14*CU14,2)</f>
        <v>0</v>
      </c>
      <c r="DH14" s="31">
        <f t="shared" ref="DH14:DH18" ca="1" si="185">ROUND(AN14*CV14,2)</f>
        <v>0</v>
      </c>
      <c r="DI14" s="32">
        <f t="shared" ref="DI14:DI16" ca="1" si="186">MAX(Q14+CW14,BM14)</f>
        <v>28488.6</v>
      </c>
      <c r="DJ14" s="32">
        <f t="shared" ref="DJ14:DJ18" ca="1" si="187">MAX(R14+CX14,BN14)</f>
        <v>28488.6</v>
      </c>
      <c r="DK14" s="32">
        <f t="shared" ref="DK14:DK18" ca="1" si="188">MAX(S14+CY14,BO14)</f>
        <v>28488.6</v>
      </c>
      <c r="DL14" s="32">
        <f t="shared" ref="DL14:DL18" ca="1" si="189">MAX(T14+CZ14,BP14)</f>
        <v>28488.6</v>
      </c>
      <c r="DM14" s="32">
        <f t="shared" ref="DM14:DM18" ca="1" si="190">MAX(U14+DA14,BQ14)</f>
        <v>28488.6</v>
      </c>
      <c r="DN14" s="32">
        <f t="shared" ref="DN14:DN18" ca="1" si="191">MAX(V14+DB14,BR14)</f>
        <v>28488.6</v>
      </c>
      <c r="DO14" s="32">
        <f t="shared" ref="DO14:DO18" ca="1" si="192">MAX(W14+DC14,BS14)</f>
        <v>28488.6</v>
      </c>
      <c r="DP14" s="32">
        <f t="shared" ref="DP14:DP18" ca="1" si="193">MAX(X14+DD14,BT14)</f>
        <v>28488.6</v>
      </c>
      <c r="DQ14" s="32">
        <f t="shared" ref="DQ14:DQ18" ca="1" si="194">MAX(Y14+DE14,BU14)</f>
        <v>28488.6</v>
      </c>
      <c r="DR14" s="32">
        <f t="shared" ref="DR14:DR18" ca="1" si="195">MAX(Z14+DF14,BV14)</f>
        <v>46569.599999999999</v>
      </c>
      <c r="DS14" s="32">
        <f t="shared" ref="DS14:DS18" ca="1" si="196">MAX(AA14+DG14,BW14)</f>
        <v>46569.599999999999</v>
      </c>
      <c r="DT14" s="32">
        <f t="shared" ref="DT14:DT18" ca="1" si="197">MAX(AB14+DH14,BX14)</f>
        <v>46569.599999999999</v>
      </c>
      <c r="DU14" s="31">
        <f t="shared" ref="DU14:DU18" ca="1" si="198">DI14-BY14</f>
        <v>0</v>
      </c>
      <c r="DV14" s="31">
        <f t="shared" ca="1" si="140"/>
        <v>0</v>
      </c>
      <c r="DW14" s="31">
        <f t="shared" ca="1" si="141"/>
        <v>0</v>
      </c>
      <c r="DX14" s="31">
        <f t="shared" ca="1" si="142"/>
        <v>0</v>
      </c>
      <c r="DY14" s="31">
        <f t="shared" ca="1" si="143"/>
        <v>0</v>
      </c>
      <c r="DZ14" s="31">
        <f t="shared" ca="1" si="144"/>
        <v>0</v>
      </c>
      <c r="EA14" s="31">
        <f t="shared" ca="1" si="145"/>
        <v>0</v>
      </c>
      <c r="EB14" s="31">
        <f t="shared" ca="1" si="146"/>
        <v>0</v>
      </c>
      <c r="EC14" s="31">
        <f t="shared" ca="1" si="147"/>
        <v>0</v>
      </c>
      <c r="ED14" s="31">
        <f t="shared" ca="1" si="148"/>
        <v>0</v>
      </c>
      <c r="EE14" s="31">
        <f t="shared" ca="1" si="149"/>
        <v>0</v>
      </c>
      <c r="EF14" s="31">
        <f t="shared" ca="1" si="150"/>
        <v>0</v>
      </c>
      <c r="EG14" s="32">
        <f t="shared" ref="EG14:EG16" ca="1" si="199">DU14+BA14</f>
        <v>0</v>
      </c>
      <c r="EH14" s="32">
        <f t="shared" ref="EH14:EH18" ca="1" si="200">DV14+BB14</f>
        <v>0</v>
      </c>
      <c r="EI14" s="32">
        <f t="shared" ref="EI14:EI18" ca="1" si="201">DW14+BC14</f>
        <v>-8009.59</v>
      </c>
      <c r="EJ14" s="32">
        <f t="shared" ref="EJ14:EJ18" ca="1" si="202">DX14+BD14</f>
        <v>0</v>
      </c>
      <c r="EK14" s="32">
        <f t="shared" ref="EK14:EK18" ca="1" si="203">DY14+BE14</f>
        <v>-32.799999999999997</v>
      </c>
      <c r="EL14" s="32">
        <f t="shared" ref="EL14:EL18" ca="1" si="204">DZ14+BF14</f>
        <v>-22.74</v>
      </c>
      <c r="EM14" s="32">
        <f t="shared" ref="EM14:EM18" ca="1" si="205">EA14+BG14</f>
        <v>-112.78</v>
      </c>
      <c r="EN14" s="32">
        <f t="shared" ref="EN14:EN18" ca="1" si="206">EB14+BH14</f>
        <v>-102.11</v>
      </c>
      <c r="EO14" s="32">
        <f t="shared" ref="EO14:EO18" ca="1" si="207">EC14+BI14</f>
        <v>0</v>
      </c>
      <c r="EP14" s="32">
        <f t="shared" ref="EP14:EP18" ca="1" si="208">ED14+BJ14</f>
        <v>0</v>
      </c>
      <c r="EQ14" s="32">
        <f t="shared" ref="EQ14:EQ18" ca="1" si="209">EE14+BK14</f>
        <v>0</v>
      </c>
      <c r="ER14" s="32">
        <f t="shared" ref="ER14:ER18" ca="1" si="210">EF14+BL14</f>
        <v>0</v>
      </c>
    </row>
    <row r="15" spans="1:148">
      <c r="A15" t="s">
        <v>465</v>
      </c>
      <c r="B15" s="1" t="s">
        <v>530</v>
      </c>
      <c r="C15" t="s">
        <v>506</v>
      </c>
      <c r="D15" t="str">
        <f t="shared" ca="1" si="125"/>
        <v>Syncrude Industrial System DOS</v>
      </c>
      <c r="E15" s="51">
        <v>0</v>
      </c>
      <c r="F15" s="51">
        <v>0</v>
      </c>
      <c r="G15" s="51">
        <v>0</v>
      </c>
      <c r="H15" s="51">
        <v>0</v>
      </c>
      <c r="I15" s="51">
        <v>146.232</v>
      </c>
      <c r="J15" s="51">
        <v>7252.14</v>
      </c>
      <c r="K15" s="51">
        <v>244.018</v>
      </c>
      <c r="L15" s="51">
        <v>135.214</v>
      </c>
      <c r="M15" s="51">
        <v>24.011500000000002</v>
      </c>
      <c r="N15" s="51">
        <v>0</v>
      </c>
      <c r="O15" s="51">
        <v>12.5</v>
      </c>
      <c r="P15" s="51">
        <v>0</v>
      </c>
      <c r="Q15" s="32">
        <v>0</v>
      </c>
      <c r="R15" s="32">
        <v>0</v>
      </c>
      <c r="S15" s="32">
        <v>0</v>
      </c>
      <c r="T15" s="32">
        <v>0</v>
      </c>
      <c r="U15" s="32">
        <v>472.33</v>
      </c>
      <c r="V15" s="32">
        <v>23424.41</v>
      </c>
      <c r="W15" s="32">
        <v>788.18</v>
      </c>
      <c r="X15" s="32">
        <v>436.74</v>
      </c>
      <c r="Y15" s="32">
        <v>77.56</v>
      </c>
      <c r="Z15" s="32">
        <v>0</v>
      </c>
      <c r="AA15" s="32">
        <v>66</v>
      </c>
      <c r="AB15" s="32">
        <v>0</v>
      </c>
      <c r="AC15" s="31">
        <v>0</v>
      </c>
      <c r="AD15" s="31">
        <v>0</v>
      </c>
      <c r="AE15" s="31">
        <v>0</v>
      </c>
      <c r="AF15" s="31">
        <v>0</v>
      </c>
      <c r="AG15" s="31">
        <v>4894.05</v>
      </c>
      <c r="AH15" s="31">
        <v>409812.5</v>
      </c>
      <c r="AI15" s="31">
        <v>23791.89</v>
      </c>
      <c r="AJ15" s="31">
        <v>1818.15</v>
      </c>
      <c r="AK15" s="31">
        <v>2458.48</v>
      </c>
      <c r="AL15" s="31">
        <v>0</v>
      </c>
      <c r="AM15" s="31">
        <v>408.39</v>
      </c>
      <c r="AN15" s="31">
        <v>0</v>
      </c>
      <c r="AO15" s="42">
        <v>-4.4800000000000004</v>
      </c>
      <c r="AP15" s="42">
        <v>-4.4800000000000004</v>
      </c>
      <c r="AQ15" s="42">
        <v>-4.4800000000000004</v>
      </c>
      <c r="AR15" s="42">
        <v>-4.4800000000000004</v>
      </c>
      <c r="AS15" s="42">
        <v>-4.4800000000000004</v>
      </c>
      <c r="AT15" s="42">
        <v>-4.4800000000000004</v>
      </c>
      <c r="AU15" s="42">
        <v>-4.4800000000000004</v>
      </c>
      <c r="AV15" s="42">
        <v>-4.4800000000000004</v>
      </c>
      <c r="AW15" s="42">
        <v>-4.4800000000000004</v>
      </c>
      <c r="AX15" s="42">
        <v>-4.4800000000000004</v>
      </c>
      <c r="AY15" s="42">
        <v>-4.4800000000000004</v>
      </c>
      <c r="AZ15" s="42">
        <v>-4.4800000000000004</v>
      </c>
      <c r="BA15" s="31">
        <v>0</v>
      </c>
      <c r="BB15" s="31">
        <v>0</v>
      </c>
      <c r="BC15" s="31">
        <v>0</v>
      </c>
      <c r="BD15" s="31">
        <v>0</v>
      </c>
      <c r="BE15" s="31">
        <v>-219.26</v>
      </c>
      <c r="BF15" s="31">
        <v>-18359.599999999999</v>
      </c>
      <c r="BG15" s="31">
        <v>-1065.8800000000001</v>
      </c>
      <c r="BH15" s="31">
        <v>-81.45</v>
      </c>
      <c r="BI15" s="31">
        <v>-110.14</v>
      </c>
      <c r="BJ15" s="31">
        <v>0</v>
      </c>
      <c r="BK15" s="31">
        <v>-18.3</v>
      </c>
      <c r="BL15" s="31">
        <v>0</v>
      </c>
      <c r="BM15" s="32">
        <v>28488.6</v>
      </c>
      <c r="BN15" s="32">
        <v>28488.6</v>
      </c>
      <c r="BO15" s="32">
        <v>28488.6</v>
      </c>
      <c r="BP15" s="32">
        <v>28488.6</v>
      </c>
      <c r="BQ15" s="32">
        <v>28488.6</v>
      </c>
      <c r="BR15" s="32">
        <v>28488.6</v>
      </c>
      <c r="BS15" s="32">
        <v>28488.6</v>
      </c>
      <c r="BT15" s="32">
        <v>28488.6</v>
      </c>
      <c r="BU15" s="32">
        <v>28488.6</v>
      </c>
      <c r="BV15" s="32">
        <v>46569.599999999999</v>
      </c>
      <c r="BW15" s="32">
        <v>46569.599999999999</v>
      </c>
      <c r="BX15" s="32">
        <v>46569.599999999999</v>
      </c>
      <c r="BY15" s="31">
        <f t="shared" si="162"/>
        <v>28488.6</v>
      </c>
      <c r="BZ15" s="31">
        <f t="shared" si="163"/>
        <v>28488.6</v>
      </c>
      <c r="CA15" s="31">
        <f t="shared" si="164"/>
        <v>28488.6</v>
      </c>
      <c r="CB15" s="31">
        <f t="shared" si="165"/>
        <v>28488.6</v>
      </c>
      <c r="CC15" s="31">
        <f t="shared" si="166"/>
        <v>28488.6</v>
      </c>
      <c r="CD15" s="31">
        <f t="shared" si="167"/>
        <v>28488.6</v>
      </c>
      <c r="CE15" s="31">
        <f t="shared" si="168"/>
        <v>28488.6</v>
      </c>
      <c r="CF15" s="31">
        <f t="shared" si="169"/>
        <v>28488.6</v>
      </c>
      <c r="CG15" s="31">
        <f t="shared" si="170"/>
        <v>28488.6</v>
      </c>
      <c r="CH15" s="31">
        <f t="shared" si="171"/>
        <v>46569.599999999999</v>
      </c>
      <c r="CI15" s="31">
        <f t="shared" si="172"/>
        <v>46569.599999999999</v>
      </c>
      <c r="CJ15" s="31">
        <f t="shared" si="173"/>
        <v>46569.599999999999</v>
      </c>
      <c r="CK15" s="6">
        <f t="shared" ca="1" si="12"/>
        <v>-1.3100000000000001E-2</v>
      </c>
      <c r="CL15" s="6">
        <f t="shared" ca="1" si="12"/>
        <v>-1.3100000000000001E-2</v>
      </c>
      <c r="CM15" s="6">
        <f t="shared" ca="1" si="12"/>
        <v>-1.3100000000000001E-2</v>
      </c>
      <c r="CN15" s="6">
        <f t="shared" ca="1" si="12"/>
        <v>-1.3100000000000001E-2</v>
      </c>
      <c r="CO15" s="6">
        <f t="shared" ca="1" si="12"/>
        <v>-1.3100000000000001E-2</v>
      </c>
      <c r="CP15" s="6">
        <f t="shared" ca="1" si="12"/>
        <v>-1.3100000000000001E-2</v>
      </c>
      <c r="CQ15" s="6">
        <f t="shared" ca="1" si="12"/>
        <v>-1.3100000000000001E-2</v>
      </c>
      <c r="CR15" s="6">
        <f t="shared" ca="1" si="12"/>
        <v>-1.3100000000000001E-2</v>
      </c>
      <c r="CS15" s="6">
        <f t="shared" ca="1" si="12"/>
        <v>-1.3100000000000001E-2</v>
      </c>
      <c r="CT15" s="6">
        <f t="shared" ca="1" si="12"/>
        <v>-1.3100000000000001E-2</v>
      </c>
      <c r="CU15" s="6">
        <f t="shared" ca="1" si="12"/>
        <v>-1.3100000000000001E-2</v>
      </c>
      <c r="CV15" s="6">
        <f t="shared" ca="1" si="12"/>
        <v>-1.3100000000000001E-2</v>
      </c>
      <c r="CW15" s="31">
        <f t="shared" ca="1" si="174"/>
        <v>0</v>
      </c>
      <c r="CX15" s="31">
        <f t="shared" ca="1" si="175"/>
        <v>0</v>
      </c>
      <c r="CY15" s="31">
        <f t="shared" ca="1" si="176"/>
        <v>0</v>
      </c>
      <c r="CZ15" s="31">
        <f t="shared" ca="1" si="177"/>
        <v>0</v>
      </c>
      <c r="DA15" s="31">
        <f t="shared" ca="1" si="178"/>
        <v>-64.11</v>
      </c>
      <c r="DB15" s="31">
        <f t="shared" ca="1" si="179"/>
        <v>-5368.54</v>
      </c>
      <c r="DC15" s="31">
        <f t="shared" ca="1" si="180"/>
        <v>-311.67</v>
      </c>
      <c r="DD15" s="31">
        <f t="shared" ca="1" si="181"/>
        <v>-23.82</v>
      </c>
      <c r="DE15" s="31">
        <f t="shared" ca="1" si="182"/>
        <v>-32.21</v>
      </c>
      <c r="DF15" s="31">
        <f t="shared" ca="1" si="183"/>
        <v>0</v>
      </c>
      <c r="DG15" s="31">
        <f t="shared" ca="1" si="184"/>
        <v>-5.35</v>
      </c>
      <c r="DH15" s="31">
        <f t="shared" ca="1" si="185"/>
        <v>0</v>
      </c>
      <c r="DI15" s="32">
        <f t="shared" ca="1" si="186"/>
        <v>28488.6</v>
      </c>
      <c r="DJ15" s="32">
        <f t="shared" ca="1" si="187"/>
        <v>28488.6</v>
      </c>
      <c r="DK15" s="32">
        <f t="shared" ca="1" si="188"/>
        <v>28488.6</v>
      </c>
      <c r="DL15" s="32">
        <f t="shared" ca="1" si="189"/>
        <v>28488.6</v>
      </c>
      <c r="DM15" s="32">
        <f t="shared" ca="1" si="190"/>
        <v>28488.6</v>
      </c>
      <c r="DN15" s="32">
        <f t="shared" ca="1" si="191"/>
        <v>28488.6</v>
      </c>
      <c r="DO15" s="32">
        <f t="shared" ca="1" si="192"/>
        <v>28488.6</v>
      </c>
      <c r="DP15" s="32">
        <f t="shared" ca="1" si="193"/>
        <v>28488.6</v>
      </c>
      <c r="DQ15" s="32">
        <f t="shared" ca="1" si="194"/>
        <v>28488.6</v>
      </c>
      <c r="DR15" s="32">
        <f t="shared" ca="1" si="195"/>
        <v>46569.599999999999</v>
      </c>
      <c r="DS15" s="32">
        <f t="shared" ca="1" si="196"/>
        <v>46569.599999999999</v>
      </c>
      <c r="DT15" s="32">
        <f t="shared" ca="1" si="197"/>
        <v>46569.599999999999</v>
      </c>
      <c r="DU15" s="31">
        <f t="shared" ca="1" si="198"/>
        <v>0</v>
      </c>
      <c r="DV15" s="31">
        <f t="shared" ca="1" si="140"/>
        <v>0</v>
      </c>
      <c r="DW15" s="31">
        <f t="shared" ca="1" si="141"/>
        <v>0</v>
      </c>
      <c r="DX15" s="31">
        <f t="shared" ca="1" si="142"/>
        <v>0</v>
      </c>
      <c r="DY15" s="31">
        <f t="shared" ca="1" si="143"/>
        <v>0</v>
      </c>
      <c r="DZ15" s="31">
        <f t="shared" ca="1" si="144"/>
        <v>0</v>
      </c>
      <c r="EA15" s="31">
        <f t="shared" ca="1" si="145"/>
        <v>0</v>
      </c>
      <c r="EB15" s="31">
        <f t="shared" ca="1" si="146"/>
        <v>0</v>
      </c>
      <c r="EC15" s="31">
        <f t="shared" ca="1" si="147"/>
        <v>0</v>
      </c>
      <c r="ED15" s="31">
        <f t="shared" ca="1" si="148"/>
        <v>0</v>
      </c>
      <c r="EE15" s="31">
        <f t="shared" ca="1" si="149"/>
        <v>0</v>
      </c>
      <c r="EF15" s="31">
        <f t="shared" ca="1" si="150"/>
        <v>0</v>
      </c>
      <c r="EG15" s="32">
        <f t="shared" ca="1" si="199"/>
        <v>0</v>
      </c>
      <c r="EH15" s="32">
        <f t="shared" ca="1" si="200"/>
        <v>0</v>
      </c>
      <c r="EI15" s="32">
        <f t="shared" ca="1" si="201"/>
        <v>0</v>
      </c>
      <c r="EJ15" s="32">
        <f t="shared" ca="1" si="202"/>
        <v>0</v>
      </c>
      <c r="EK15" s="32">
        <f t="shared" ca="1" si="203"/>
        <v>-219.26</v>
      </c>
      <c r="EL15" s="32">
        <f t="shared" ca="1" si="204"/>
        <v>-18359.599999999999</v>
      </c>
      <c r="EM15" s="32">
        <f t="shared" ca="1" si="205"/>
        <v>-1065.8800000000001</v>
      </c>
      <c r="EN15" s="32">
        <f t="shared" ca="1" si="206"/>
        <v>-81.45</v>
      </c>
      <c r="EO15" s="32">
        <f t="shared" ca="1" si="207"/>
        <v>-110.14</v>
      </c>
      <c r="EP15" s="32">
        <f t="shared" ca="1" si="208"/>
        <v>0</v>
      </c>
      <c r="EQ15" s="32">
        <f t="shared" ca="1" si="209"/>
        <v>-18.3</v>
      </c>
      <c r="ER15" s="32">
        <f t="shared" ca="1" si="210"/>
        <v>0</v>
      </c>
    </row>
    <row r="16" spans="1:148">
      <c r="A16" t="s">
        <v>465</v>
      </c>
      <c r="B16" s="1" t="s">
        <v>530</v>
      </c>
      <c r="C16" t="s">
        <v>507</v>
      </c>
      <c r="D16" t="str">
        <f t="shared" ca="1" si="125"/>
        <v>Syncrude Industrial System DOS</v>
      </c>
      <c r="E16" s="51">
        <v>0</v>
      </c>
      <c r="F16" s="51">
        <v>0</v>
      </c>
      <c r="H16" s="51">
        <v>156.184</v>
      </c>
      <c r="I16" s="51">
        <v>0</v>
      </c>
      <c r="J16" s="51">
        <v>0</v>
      </c>
      <c r="K16" s="51">
        <v>107.548</v>
      </c>
      <c r="M16" s="51">
        <v>0</v>
      </c>
      <c r="N16" s="51">
        <v>0</v>
      </c>
      <c r="O16" s="51">
        <v>0</v>
      </c>
      <c r="P16" s="51">
        <v>0</v>
      </c>
      <c r="Q16" s="32">
        <v>0</v>
      </c>
      <c r="R16" s="32">
        <v>0</v>
      </c>
      <c r="S16" s="32"/>
      <c r="T16" s="32">
        <v>504.47</v>
      </c>
      <c r="U16" s="32">
        <v>0</v>
      </c>
      <c r="V16" s="32">
        <v>0</v>
      </c>
      <c r="W16" s="32">
        <v>347.38</v>
      </c>
      <c r="X16" s="32"/>
      <c r="Y16" s="32">
        <v>0</v>
      </c>
      <c r="Z16" s="32">
        <v>0</v>
      </c>
      <c r="AA16" s="32">
        <v>0</v>
      </c>
      <c r="AB16" s="32">
        <v>0</v>
      </c>
      <c r="AC16" s="31">
        <v>0</v>
      </c>
      <c r="AD16" s="31">
        <v>0</v>
      </c>
      <c r="AE16" s="31"/>
      <c r="AF16" s="31">
        <v>4527.3500000000004</v>
      </c>
      <c r="AG16" s="31">
        <v>0</v>
      </c>
      <c r="AH16" s="31">
        <v>0</v>
      </c>
      <c r="AI16" s="31">
        <v>4205.33</v>
      </c>
      <c r="AJ16" s="31"/>
      <c r="AK16" s="31">
        <v>0</v>
      </c>
      <c r="AL16" s="31">
        <v>0</v>
      </c>
      <c r="AM16" s="31">
        <v>0</v>
      </c>
      <c r="AN16" s="31">
        <v>0</v>
      </c>
      <c r="AO16" s="42">
        <v>-4.4800000000000004</v>
      </c>
      <c r="AP16" s="42">
        <v>-4.4800000000000004</v>
      </c>
      <c r="AQ16" s="42">
        <v>-4.4800000000000004</v>
      </c>
      <c r="AR16" s="42">
        <v>-4.4800000000000004</v>
      </c>
      <c r="AS16" s="42">
        <v>-4.4800000000000004</v>
      </c>
      <c r="AT16" s="42">
        <v>-4.4800000000000004</v>
      </c>
      <c r="AU16" s="42">
        <v>-4.4800000000000004</v>
      </c>
      <c r="AV16" s="42">
        <v>-4.4800000000000004</v>
      </c>
      <c r="AW16" s="42">
        <v>-4.4800000000000004</v>
      </c>
      <c r="AX16" s="42">
        <v>-4.4800000000000004</v>
      </c>
      <c r="AY16" s="42">
        <v>-4.4800000000000004</v>
      </c>
      <c r="AZ16" s="42">
        <v>-4.4800000000000004</v>
      </c>
      <c r="BA16" s="31">
        <v>0</v>
      </c>
      <c r="BB16" s="31">
        <v>0</v>
      </c>
      <c r="BC16" s="31"/>
      <c r="BD16" s="31">
        <v>-202.83</v>
      </c>
      <c r="BE16" s="31">
        <v>0</v>
      </c>
      <c r="BF16" s="31">
        <v>0</v>
      </c>
      <c r="BG16" s="31">
        <v>-188.4</v>
      </c>
      <c r="BH16" s="31"/>
      <c r="BI16" s="31">
        <v>0</v>
      </c>
      <c r="BJ16" s="31">
        <v>0</v>
      </c>
      <c r="BK16" s="31">
        <v>0</v>
      </c>
      <c r="BL16" s="31">
        <v>0</v>
      </c>
      <c r="BM16" s="32">
        <v>20349</v>
      </c>
      <c r="BN16" s="32">
        <v>20349</v>
      </c>
      <c r="BO16" s="32"/>
      <c r="BP16" s="32">
        <v>12209.4</v>
      </c>
      <c r="BQ16" s="32">
        <v>24418.799999999999</v>
      </c>
      <c r="BR16" s="32">
        <v>28488.6</v>
      </c>
      <c r="BS16" s="32">
        <v>16279.2</v>
      </c>
      <c r="BT16" s="32"/>
      <c r="BU16" s="32">
        <v>8139.6</v>
      </c>
      <c r="BV16" s="32">
        <v>33264</v>
      </c>
      <c r="BW16" s="32">
        <v>39916.800000000003</v>
      </c>
      <c r="BX16" s="32">
        <v>19958.400000000001</v>
      </c>
      <c r="BY16" s="31">
        <f t="shared" ref="BY16:BY18" si="211">MAX(Q16+BA16,BM16)</f>
        <v>20349</v>
      </c>
      <c r="BZ16" s="31">
        <f t="shared" si="163"/>
        <v>20349</v>
      </c>
      <c r="CA16" s="31">
        <f t="shared" si="164"/>
        <v>0</v>
      </c>
      <c r="CB16" s="31">
        <f t="shared" si="165"/>
        <v>12209.4</v>
      </c>
      <c r="CC16" s="31">
        <f t="shared" si="166"/>
        <v>24418.799999999999</v>
      </c>
      <c r="CD16" s="31">
        <f t="shared" si="167"/>
        <v>28488.6</v>
      </c>
      <c r="CE16" s="31">
        <f t="shared" si="168"/>
        <v>16279.2</v>
      </c>
      <c r="CF16" s="31">
        <f t="shared" si="169"/>
        <v>0</v>
      </c>
      <c r="CG16" s="31">
        <f t="shared" si="170"/>
        <v>8139.6</v>
      </c>
      <c r="CH16" s="31">
        <f t="shared" si="171"/>
        <v>33264</v>
      </c>
      <c r="CI16" s="31">
        <f t="shared" si="172"/>
        <v>39916.800000000003</v>
      </c>
      <c r="CJ16" s="31">
        <f t="shared" si="173"/>
        <v>19958.400000000001</v>
      </c>
      <c r="CK16" s="6">
        <f t="shared" ca="1" si="12"/>
        <v>-1.3100000000000001E-2</v>
      </c>
      <c r="CL16" s="6">
        <f t="shared" ca="1" si="12"/>
        <v>-1.3100000000000001E-2</v>
      </c>
      <c r="CM16" s="6">
        <f t="shared" ca="1" si="12"/>
        <v>-1.3100000000000001E-2</v>
      </c>
      <c r="CN16" s="6">
        <f t="shared" ca="1" si="12"/>
        <v>-1.3100000000000001E-2</v>
      </c>
      <c r="CO16" s="6">
        <f t="shared" ca="1" si="12"/>
        <v>-1.3100000000000001E-2</v>
      </c>
      <c r="CP16" s="6">
        <f t="shared" ca="1" si="12"/>
        <v>-1.3100000000000001E-2</v>
      </c>
      <c r="CQ16" s="6">
        <f t="shared" ca="1" si="12"/>
        <v>-1.3100000000000001E-2</v>
      </c>
      <c r="CR16" s="6">
        <f t="shared" ca="1" si="12"/>
        <v>-1.3100000000000001E-2</v>
      </c>
      <c r="CS16" s="6">
        <f t="shared" ca="1" si="12"/>
        <v>-1.3100000000000001E-2</v>
      </c>
      <c r="CT16" s="6">
        <f t="shared" ca="1" si="12"/>
        <v>-1.3100000000000001E-2</v>
      </c>
      <c r="CU16" s="6">
        <f t="shared" ca="1" si="12"/>
        <v>-1.3100000000000001E-2</v>
      </c>
      <c r="CV16" s="6">
        <f t="shared" ca="1" si="12"/>
        <v>-1.3100000000000001E-2</v>
      </c>
      <c r="CW16" s="31">
        <f t="shared" ca="1" si="174"/>
        <v>0</v>
      </c>
      <c r="CX16" s="31">
        <f t="shared" ca="1" si="175"/>
        <v>0</v>
      </c>
      <c r="CY16" s="31">
        <f t="shared" ca="1" si="176"/>
        <v>0</v>
      </c>
      <c r="CZ16" s="31">
        <f t="shared" ca="1" si="177"/>
        <v>-59.31</v>
      </c>
      <c r="DA16" s="31">
        <f t="shared" ca="1" si="178"/>
        <v>0</v>
      </c>
      <c r="DB16" s="31">
        <f t="shared" ca="1" si="179"/>
        <v>0</v>
      </c>
      <c r="DC16" s="31">
        <f t="shared" ca="1" si="180"/>
        <v>-55.09</v>
      </c>
      <c r="DD16" s="31">
        <f t="shared" ca="1" si="181"/>
        <v>0</v>
      </c>
      <c r="DE16" s="31">
        <f t="shared" ca="1" si="182"/>
        <v>0</v>
      </c>
      <c r="DF16" s="31">
        <f t="shared" ca="1" si="183"/>
        <v>0</v>
      </c>
      <c r="DG16" s="31">
        <f t="shared" ca="1" si="184"/>
        <v>0</v>
      </c>
      <c r="DH16" s="31">
        <f t="shared" ca="1" si="185"/>
        <v>0</v>
      </c>
      <c r="DI16" s="32">
        <f t="shared" ca="1" si="186"/>
        <v>20349</v>
      </c>
      <c r="DJ16" s="32">
        <f t="shared" ca="1" si="187"/>
        <v>20349</v>
      </c>
      <c r="DK16" s="32">
        <f t="shared" ca="1" si="188"/>
        <v>0</v>
      </c>
      <c r="DL16" s="32">
        <f t="shared" ca="1" si="189"/>
        <v>12209.4</v>
      </c>
      <c r="DM16" s="32">
        <f t="shared" ca="1" si="190"/>
        <v>24418.799999999999</v>
      </c>
      <c r="DN16" s="32">
        <f t="shared" ca="1" si="191"/>
        <v>28488.6</v>
      </c>
      <c r="DO16" s="32">
        <f t="shared" ca="1" si="192"/>
        <v>16279.2</v>
      </c>
      <c r="DP16" s="32">
        <f t="shared" ca="1" si="193"/>
        <v>0</v>
      </c>
      <c r="DQ16" s="32">
        <f t="shared" ca="1" si="194"/>
        <v>8139.6</v>
      </c>
      <c r="DR16" s="32">
        <f t="shared" ca="1" si="195"/>
        <v>33264</v>
      </c>
      <c r="DS16" s="32">
        <f t="shared" ca="1" si="196"/>
        <v>39916.800000000003</v>
      </c>
      <c r="DT16" s="32">
        <f t="shared" ca="1" si="197"/>
        <v>19958.400000000001</v>
      </c>
      <c r="DU16" s="31">
        <f t="shared" ca="1" si="198"/>
        <v>0</v>
      </c>
      <c r="DV16" s="31">
        <f t="shared" ca="1" si="140"/>
        <v>0</v>
      </c>
      <c r="DW16" s="31">
        <f t="shared" ca="1" si="141"/>
        <v>0</v>
      </c>
      <c r="DX16" s="31">
        <f t="shared" ca="1" si="142"/>
        <v>0</v>
      </c>
      <c r="DY16" s="31">
        <f t="shared" ca="1" si="143"/>
        <v>0</v>
      </c>
      <c r="DZ16" s="31">
        <f t="shared" ca="1" si="144"/>
        <v>0</v>
      </c>
      <c r="EA16" s="31">
        <f t="shared" ca="1" si="145"/>
        <v>0</v>
      </c>
      <c r="EB16" s="31">
        <f t="shared" ca="1" si="146"/>
        <v>0</v>
      </c>
      <c r="EC16" s="31">
        <f t="shared" ca="1" si="147"/>
        <v>0</v>
      </c>
      <c r="ED16" s="31">
        <f t="shared" ca="1" si="148"/>
        <v>0</v>
      </c>
      <c r="EE16" s="31">
        <f t="shared" ca="1" si="149"/>
        <v>0</v>
      </c>
      <c r="EF16" s="31">
        <f t="shared" ca="1" si="150"/>
        <v>0</v>
      </c>
      <c r="EG16" s="32">
        <f t="shared" ca="1" si="199"/>
        <v>0</v>
      </c>
      <c r="EH16" s="32">
        <f t="shared" ca="1" si="200"/>
        <v>0</v>
      </c>
      <c r="EI16" s="32">
        <f t="shared" ca="1" si="201"/>
        <v>0</v>
      </c>
      <c r="EJ16" s="32">
        <f t="shared" ca="1" si="202"/>
        <v>-202.83</v>
      </c>
      <c r="EK16" s="32">
        <f t="shared" ca="1" si="203"/>
        <v>0</v>
      </c>
      <c r="EL16" s="32">
        <f t="shared" ca="1" si="204"/>
        <v>0</v>
      </c>
      <c r="EM16" s="32">
        <f t="shared" ca="1" si="205"/>
        <v>-188.4</v>
      </c>
      <c r="EN16" s="32">
        <f t="shared" ca="1" si="206"/>
        <v>0</v>
      </c>
      <c r="EO16" s="32">
        <f t="shared" ca="1" si="207"/>
        <v>0</v>
      </c>
      <c r="EP16" s="32">
        <f t="shared" ca="1" si="208"/>
        <v>0</v>
      </c>
      <c r="EQ16" s="32">
        <f t="shared" ca="1" si="209"/>
        <v>0</v>
      </c>
      <c r="ER16" s="32">
        <f t="shared" ca="1" si="210"/>
        <v>0</v>
      </c>
    </row>
    <row r="17" spans="1:148">
      <c r="A17" t="s">
        <v>465</v>
      </c>
      <c r="B17" s="1" t="s">
        <v>530</v>
      </c>
      <c r="C17" t="s">
        <v>508</v>
      </c>
      <c r="D17" t="str">
        <f t="shared" ca="1" si="125"/>
        <v>Syncrude Industrial System DOS</v>
      </c>
      <c r="E17" s="51">
        <v>0</v>
      </c>
      <c r="F17" s="51">
        <v>0</v>
      </c>
      <c r="G17" s="51">
        <v>0</v>
      </c>
      <c r="H17" s="51">
        <v>0</v>
      </c>
      <c r="I17" s="51">
        <v>144.83199999999999</v>
      </c>
      <c r="J17" s="51">
        <v>2372.2240000000002</v>
      </c>
      <c r="K17" s="51">
        <v>9.2460000000000004</v>
      </c>
      <c r="L17" s="51">
        <v>0</v>
      </c>
      <c r="M17" s="51">
        <v>32.599499999999999</v>
      </c>
      <c r="N17" s="51">
        <v>0</v>
      </c>
      <c r="O17" s="51">
        <v>148.93600000000001</v>
      </c>
      <c r="P17" s="51">
        <v>0</v>
      </c>
      <c r="Q17" s="32">
        <v>0</v>
      </c>
      <c r="R17" s="32">
        <v>0</v>
      </c>
      <c r="S17" s="32">
        <v>0</v>
      </c>
      <c r="T17" s="32">
        <v>0</v>
      </c>
      <c r="U17" s="32">
        <v>467.81</v>
      </c>
      <c r="V17" s="32">
        <v>7662.28</v>
      </c>
      <c r="W17" s="32">
        <v>29.86</v>
      </c>
      <c r="X17" s="32">
        <v>0</v>
      </c>
      <c r="Y17" s="32">
        <v>105.3</v>
      </c>
      <c r="Z17" s="32">
        <v>0</v>
      </c>
      <c r="AA17" s="32">
        <v>786.38</v>
      </c>
      <c r="AB17" s="32">
        <v>0</v>
      </c>
      <c r="AC17" s="31">
        <v>0</v>
      </c>
      <c r="AD17" s="31">
        <v>0</v>
      </c>
      <c r="AE17" s="31">
        <v>0</v>
      </c>
      <c r="AF17" s="31">
        <v>0</v>
      </c>
      <c r="AG17" s="31">
        <v>3658.73</v>
      </c>
      <c r="AH17" s="31">
        <v>95984.99</v>
      </c>
      <c r="AI17" s="31">
        <v>439.19</v>
      </c>
      <c r="AJ17" s="31">
        <v>0</v>
      </c>
      <c r="AK17" s="31">
        <v>2079.61</v>
      </c>
      <c r="AL17" s="31">
        <v>0</v>
      </c>
      <c r="AM17" s="31">
        <v>7634.95</v>
      </c>
      <c r="AN17" s="31">
        <v>0</v>
      </c>
      <c r="AO17" s="42">
        <v>-4.4800000000000004</v>
      </c>
      <c r="AP17" s="42">
        <v>-4.4800000000000004</v>
      </c>
      <c r="AQ17" s="42">
        <v>-4.4800000000000004</v>
      </c>
      <c r="AR17" s="42">
        <v>-4.4800000000000004</v>
      </c>
      <c r="AS17" s="42">
        <v>-4.4800000000000004</v>
      </c>
      <c r="AT17" s="42">
        <v>-4.4800000000000004</v>
      </c>
      <c r="AU17" s="42">
        <v>-4.4800000000000004</v>
      </c>
      <c r="AV17" s="42">
        <v>-4.4800000000000004</v>
      </c>
      <c r="AW17" s="42">
        <v>-4.4800000000000004</v>
      </c>
      <c r="AX17" s="42">
        <v>-4.4800000000000004</v>
      </c>
      <c r="AY17" s="42">
        <v>-4.4800000000000004</v>
      </c>
      <c r="AZ17" s="42">
        <v>-4.4800000000000004</v>
      </c>
      <c r="BA17" s="31">
        <v>0</v>
      </c>
      <c r="BB17" s="31">
        <v>0</v>
      </c>
      <c r="BC17" s="31">
        <v>0</v>
      </c>
      <c r="BD17" s="31">
        <v>0</v>
      </c>
      <c r="BE17" s="31">
        <v>-163.91</v>
      </c>
      <c r="BF17" s="31">
        <v>-4300.12</v>
      </c>
      <c r="BG17" s="31">
        <v>-19.68</v>
      </c>
      <c r="BH17" s="31">
        <v>0</v>
      </c>
      <c r="BI17" s="31">
        <v>-93.17</v>
      </c>
      <c r="BJ17" s="31">
        <v>0</v>
      </c>
      <c r="BK17" s="31">
        <v>-342.05</v>
      </c>
      <c r="BL17" s="31">
        <v>0</v>
      </c>
      <c r="BM17" s="32">
        <v>28488.6</v>
      </c>
      <c r="BN17" s="32">
        <v>28488.6</v>
      </c>
      <c r="BO17" s="32">
        <v>31880.1</v>
      </c>
      <c r="BP17" s="32">
        <v>28488.6</v>
      </c>
      <c r="BQ17" s="32">
        <v>28488.6</v>
      </c>
      <c r="BR17" s="32">
        <v>28488.6</v>
      </c>
      <c r="BS17" s="32">
        <v>28488.6</v>
      </c>
      <c r="BT17" s="32">
        <v>28488.6</v>
      </c>
      <c r="BU17" s="32">
        <v>28488.6</v>
      </c>
      <c r="BV17" s="32">
        <v>46569.599999999999</v>
      </c>
      <c r="BW17" s="32">
        <v>46569.599999999999</v>
      </c>
      <c r="BX17" s="32">
        <v>46569.599999999999</v>
      </c>
      <c r="BY17" s="31">
        <f t="shared" si="211"/>
        <v>28488.6</v>
      </c>
      <c r="BZ17" s="31">
        <f t="shared" si="163"/>
        <v>28488.6</v>
      </c>
      <c r="CA17" s="31">
        <f t="shared" si="164"/>
        <v>31880.1</v>
      </c>
      <c r="CB17" s="31">
        <f t="shared" si="165"/>
        <v>28488.6</v>
      </c>
      <c r="CC17" s="31">
        <f t="shared" si="166"/>
        <v>28488.6</v>
      </c>
      <c r="CD17" s="31">
        <f t="shared" si="167"/>
        <v>28488.6</v>
      </c>
      <c r="CE17" s="31">
        <f t="shared" si="168"/>
        <v>28488.6</v>
      </c>
      <c r="CF17" s="31">
        <f t="shared" si="169"/>
        <v>28488.6</v>
      </c>
      <c r="CG17" s="31">
        <f t="shared" si="170"/>
        <v>28488.6</v>
      </c>
      <c r="CH17" s="31">
        <f t="shared" si="171"/>
        <v>46569.599999999999</v>
      </c>
      <c r="CI17" s="31">
        <f t="shared" si="172"/>
        <v>46569.599999999999</v>
      </c>
      <c r="CJ17" s="31">
        <f t="shared" si="173"/>
        <v>46569.599999999999</v>
      </c>
      <c r="CK17" s="6">
        <f t="shared" ca="1" si="12"/>
        <v>-1.3100000000000001E-2</v>
      </c>
      <c r="CL17" s="6">
        <f t="shared" ca="1" si="12"/>
        <v>-1.3100000000000001E-2</v>
      </c>
      <c r="CM17" s="6">
        <f t="shared" ca="1" si="12"/>
        <v>-1.3100000000000001E-2</v>
      </c>
      <c r="CN17" s="6">
        <f t="shared" ca="1" si="12"/>
        <v>-1.3100000000000001E-2</v>
      </c>
      <c r="CO17" s="6">
        <f t="shared" ca="1" si="12"/>
        <v>-1.3100000000000001E-2</v>
      </c>
      <c r="CP17" s="6">
        <f t="shared" ca="1" si="12"/>
        <v>-1.3100000000000001E-2</v>
      </c>
      <c r="CQ17" s="6">
        <f t="shared" ca="1" si="12"/>
        <v>-1.3100000000000001E-2</v>
      </c>
      <c r="CR17" s="6">
        <f t="shared" ca="1" si="12"/>
        <v>-1.3100000000000001E-2</v>
      </c>
      <c r="CS17" s="6">
        <f t="shared" ca="1" si="12"/>
        <v>-1.3100000000000001E-2</v>
      </c>
      <c r="CT17" s="6">
        <f t="shared" ca="1" si="12"/>
        <v>-1.3100000000000001E-2</v>
      </c>
      <c r="CU17" s="6">
        <f t="shared" ca="1" si="12"/>
        <v>-1.3100000000000001E-2</v>
      </c>
      <c r="CV17" s="6">
        <f t="shared" ca="1" si="12"/>
        <v>-1.3100000000000001E-2</v>
      </c>
      <c r="CW17" s="31">
        <f t="shared" ref="CW17:CW18" ca="1" si="212">ROUND(AC17*CK17,2)</f>
        <v>0</v>
      </c>
      <c r="CX17" s="31">
        <f t="shared" ca="1" si="175"/>
        <v>0</v>
      </c>
      <c r="CY17" s="31">
        <f t="shared" ca="1" si="176"/>
        <v>0</v>
      </c>
      <c r="CZ17" s="31">
        <f t="shared" ca="1" si="177"/>
        <v>0</v>
      </c>
      <c r="DA17" s="31">
        <f t="shared" ca="1" si="178"/>
        <v>-47.93</v>
      </c>
      <c r="DB17" s="31">
        <f t="shared" ca="1" si="179"/>
        <v>-1257.4000000000001</v>
      </c>
      <c r="DC17" s="31">
        <f t="shared" ca="1" si="180"/>
        <v>-5.75</v>
      </c>
      <c r="DD17" s="31">
        <f t="shared" ca="1" si="181"/>
        <v>0</v>
      </c>
      <c r="DE17" s="31">
        <f t="shared" ca="1" si="182"/>
        <v>-27.24</v>
      </c>
      <c r="DF17" s="31">
        <f t="shared" ca="1" si="183"/>
        <v>0</v>
      </c>
      <c r="DG17" s="31">
        <f t="shared" ca="1" si="184"/>
        <v>-100.02</v>
      </c>
      <c r="DH17" s="31">
        <f t="shared" ca="1" si="185"/>
        <v>0</v>
      </c>
      <c r="DI17" s="32">
        <f t="shared" ref="DI17:DI18" ca="1" si="213">MAX(Q17+CW17,BM17)</f>
        <v>28488.6</v>
      </c>
      <c r="DJ17" s="32">
        <f t="shared" ca="1" si="187"/>
        <v>28488.6</v>
      </c>
      <c r="DK17" s="32">
        <f t="shared" ca="1" si="188"/>
        <v>31880.1</v>
      </c>
      <c r="DL17" s="32">
        <f t="shared" ca="1" si="189"/>
        <v>28488.6</v>
      </c>
      <c r="DM17" s="32">
        <f t="shared" ca="1" si="190"/>
        <v>28488.6</v>
      </c>
      <c r="DN17" s="32">
        <f t="shared" ca="1" si="191"/>
        <v>28488.6</v>
      </c>
      <c r="DO17" s="32">
        <f t="shared" ca="1" si="192"/>
        <v>28488.6</v>
      </c>
      <c r="DP17" s="32">
        <f t="shared" ca="1" si="193"/>
        <v>28488.6</v>
      </c>
      <c r="DQ17" s="32">
        <f t="shared" ca="1" si="194"/>
        <v>28488.6</v>
      </c>
      <c r="DR17" s="32">
        <f t="shared" ca="1" si="195"/>
        <v>46569.599999999999</v>
      </c>
      <c r="DS17" s="32">
        <f t="shared" ca="1" si="196"/>
        <v>46569.599999999999</v>
      </c>
      <c r="DT17" s="32">
        <f t="shared" ca="1" si="197"/>
        <v>46569.599999999999</v>
      </c>
      <c r="DU17" s="31">
        <f t="shared" ca="1" si="198"/>
        <v>0</v>
      </c>
      <c r="DV17" s="31">
        <f t="shared" ca="1" si="140"/>
        <v>0</v>
      </c>
      <c r="DW17" s="31">
        <f t="shared" ca="1" si="141"/>
        <v>0</v>
      </c>
      <c r="DX17" s="31">
        <f t="shared" ca="1" si="142"/>
        <v>0</v>
      </c>
      <c r="DY17" s="31">
        <f t="shared" ca="1" si="143"/>
        <v>0</v>
      </c>
      <c r="DZ17" s="31">
        <f t="shared" ca="1" si="144"/>
        <v>0</v>
      </c>
      <c r="EA17" s="31">
        <f t="shared" ca="1" si="145"/>
        <v>0</v>
      </c>
      <c r="EB17" s="31">
        <f t="shared" ca="1" si="146"/>
        <v>0</v>
      </c>
      <c r="EC17" s="31">
        <f t="shared" ca="1" si="147"/>
        <v>0</v>
      </c>
      <c r="ED17" s="31">
        <f t="shared" ca="1" si="148"/>
        <v>0</v>
      </c>
      <c r="EE17" s="31">
        <f t="shared" ca="1" si="149"/>
        <v>0</v>
      </c>
      <c r="EF17" s="31">
        <f t="shared" ca="1" si="150"/>
        <v>0</v>
      </c>
      <c r="EG17" s="32">
        <f t="shared" ref="EG17:EG18" ca="1" si="214">DU17+BA17</f>
        <v>0</v>
      </c>
      <c r="EH17" s="32">
        <f t="shared" ca="1" si="200"/>
        <v>0</v>
      </c>
      <c r="EI17" s="32">
        <f t="shared" ca="1" si="201"/>
        <v>0</v>
      </c>
      <c r="EJ17" s="32">
        <f t="shared" ca="1" si="202"/>
        <v>0</v>
      </c>
      <c r="EK17" s="32">
        <f t="shared" ca="1" si="203"/>
        <v>-163.91</v>
      </c>
      <c r="EL17" s="32">
        <f t="shared" ca="1" si="204"/>
        <v>-4300.12</v>
      </c>
      <c r="EM17" s="32">
        <f t="shared" ca="1" si="205"/>
        <v>-19.68</v>
      </c>
      <c r="EN17" s="32">
        <f t="shared" ca="1" si="206"/>
        <v>0</v>
      </c>
      <c r="EO17" s="32">
        <f t="shared" ca="1" si="207"/>
        <v>-93.17</v>
      </c>
      <c r="EP17" s="32">
        <f t="shared" ca="1" si="208"/>
        <v>0</v>
      </c>
      <c r="EQ17" s="32">
        <f t="shared" ca="1" si="209"/>
        <v>-342.05</v>
      </c>
      <c r="ER17" s="32">
        <f t="shared" ca="1" si="210"/>
        <v>0</v>
      </c>
    </row>
    <row r="18" spans="1:148">
      <c r="A18" t="s">
        <v>465</v>
      </c>
      <c r="B18" s="1" t="s">
        <v>530</v>
      </c>
      <c r="C18" t="s">
        <v>533</v>
      </c>
      <c r="D18" t="str">
        <f t="shared" ca="1" si="125"/>
        <v>Syncrude Industrial System DOS</v>
      </c>
      <c r="J18" s="51">
        <v>0</v>
      </c>
      <c r="O18" s="51">
        <v>0</v>
      </c>
      <c r="Q18" s="32"/>
      <c r="R18" s="32"/>
      <c r="S18" s="32"/>
      <c r="T18" s="32"/>
      <c r="U18" s="32"/>
      <c r="V18" s="32">
        <v>0</v>
      </c>
      <c r="W18" s="32"/>
      <c r="X18" s="32"/>
      <c r="Y18" s="32"/>
      <c r="Z18" s="32"/>
      <c r="AA18" s="32">
        <v>0</v>
      </c>
      <c r="AB18" s="32"/>
      <c r="AC18" s="31"/>
      <c r="AD18" s="31"/>
      <c r="AE18" s="31"/>
      <c r="AF18" s="31"/>
      <c r="AG18" s="31"/>
      <c r="AH18" s="31">
        <v>0</v>
      </c>
      <c r="AI18" s="31"/>
      <c r="AJ18" s="31"/>
      <c r="AK18" s="31"/>
      <c r="AL18" s="31"/>
      <c r="AM18" s="31">
        <v>0</v>
      </c>
      <c r="AN18" s="31"/>
      <c r="AO18" s="42">
        <v>-4.4800000000000004</v>
      </c>
      <c r="AP18" s="42">
        <v>-4.4800000000000004</v>
      </c>
      <c r="AQ18" s="42">
        <v>-4.4800000000000004</v>
      </c>
      <c r="AR18" s="42">
        <v>-4.4800000000000004</v>
      </c>
      <c r="AS18" s="42">
        <v>-4.4800000000000004</v>
      </c>
      <c r="AT18" s="42">
        <v>-4.4800000000000004</v>
      </c>
      <c r="AU18" s="42">
        <v>-4.4800000000000004</v>
      </c>
      <c r="AV18" s="42">
        <v>-4.4800000000000004</v>
      </c>
      <c r="AW18" s="42">
        <v>-4.4800000000000004</v>
      </c>
      <c r="AX18" s="42">
        <v>-4.4800000000000004</v>
      </c>
      <c r="AY18" s="42">
        <v>-4.4800000000000004</v>
      </c>
      <c r="AZ18" s="42">
        <v>-4.4800000000000004</v>
      </c>
      <c r="BA18" s="31"/>
      <c r="BB18" s="31"/>
      <c r="BC18" s="31"/>
      <c r="BD18" s="31"/>
      <c r="BE18" s="31"/>
      <c r="BF18" s="31">
        <v>0</v>
      </c>
      <c r="BG18" s="31"/>
      <c r="BH18" s="31"/>
      <c r="BI18" s="31"/>
      <c r="BJ18" s="31"/>
      <c r="BK18" s="31">
        <v>0</v>
      </c>
      <c r="BL18" s="31"/>
      <c r="BM18" s="32"/>
      <c r="BN18" s="32"/>
      <c r="BO18" s="32"/>
      <c r="BP18" s="32"/>
      <c r="BQ18" s="32"/>
      <c r="BR18" s="32">
        <v>4069.8</v>
      </c>
      <c r="BS18" s="32"/>
      <c r="BT18" s="32"/>
      <c r="BU18" s="32"/>
      <c r="BV18" s="32"/>
      <c r="BW18" s="32">
        <v>6652.8</v>
      </c>
      <c r="BX18" s="32"/>
      <c r="BY18" s="31">
        <f t="shared" si="211"/>
        <v>0</v>
      </c>
      <c r="BZ18" s="31">
        <f t="shared" si="163"/>
        <v>0</v>
      </c>
      <c r="CA18" s="31">
        <f t="shared" si="164"/>
        <v>0</v>
      </c>
      <c r="CB18" s="31">
        <f t="shared" si="165"/>
        <v>0</v>
      </c>
      <c r="CC18" s="31">
        <f t="shared" si="166"/>
        <v>0</v>
      </c>
      <c r="CD18" s="31">
        <f t="shared" si="167"/>
        <v>4069.8</v>
      </c>
      <c r="CE18" s="31">
        <f t="shared" si="168"/>
        <v>0</v>
      </c>
      <c r="CF18" s="31">
        <f t="shared" si="169"/>
        <v>0</v>
      </c>
      <c r="CG18" s="31">
        <f t="shared" si="170"/>
        <v>0</v>
      </c>
      <c r="CH18" s="31">
        <f t="shared" si="171"/>
        <v>0</v>
      </c>
      <c r="CI18" s="31">
        <f t="shared" si="172"/>
        <v>6652.8</v>
      </c>
      <c r="CJ18" s="31">
        <f t="shared" si="173"/>
        <v>0</v>
      </c>
      <c r="CK18" s="6">
        <f t="shared" ca="1" si="12"/>
        <v>-1.3100000000000001E-2</v>
      </c>
      <c r="CL18" s="6">
        <f t="shared" ca="1" si="12"/>
        <v>-1.3100000000000001E-2</v>
      </c>
      <c r="CM18" s="6">
        <f t="shared" ca="1" si="12"/>
        <v>-1.3100000000000001E-2</v>
      </c>
      <c r="CN18" s="6">
        <f t="shared" ca="1" si="12"/>
        <v>-1.3100000000000001E-2</v>
      </c>
      <c r="CO18" s="6">
        <f t="shared" ca="1" si="12"/>
        <v>-1.3100000000000001E-2</v>
      </c>
      <c r="CP18" s="6">
        <f t="shared" ca="1" si="12"/>
        <v>-1.3100000000000001E-2</v>
      </c>
      <c r="CQ18" s="6">
        <f t="shared" ca="1" si="12"/>
        <v>-1.3100000000000001E-2</v>
      </c>
      <c r="CR18" s="6">
        <f t="shared" ca="1" si="12"/>
        <v>-1.3100000000000001E-2</v>
      </c>
      <c r="CS18" s="6">
        <f t="shared" ca="1" si="12"/>
        <v>-1.3100000000000001E-2</v>
      </c>
      <c r="CT18" s="6">
        <f t="shared" ca="1" si="12"/>
        <v>-1.3100000000000001E-2</v>
      </c>
      <c r="CU18" s="6">
        <f t="shared" ca="1" si="12"/>
        <v>-1.3100000000000001E-2</v>
      </c>
      <c r="CV18" s="6">
        <f t="shared" ca="1" si="12"/>
        <v>-1.3100000000000001E-2</v>
      </c>
      <c r="CW18" s="31">
        <f t="shared" ca="1" si="212"/>
        <v>0</v>
      </c>
      <c r="CX18" s="31">
        <f t="shared" ca="1" si="175"/>
        <v>0</v>
      </c>
      <c r="CY18" s="31">
        <f t="shared" ca="1" si="176"/>
        <v>0</v>
      </c>
      <c r="CZ18" s="31">
        <f t="shared" ca="1" si="177"/>
        <v>0</v>
      </c>
      <c r="DA18" s="31">
        <f t="shared" ca="1" si="178"/>
        <v>0</v>
      </c>
      <c r="DB18" s="31">
        <f t="shared" ca="1" si="179"/>
        <v>0</v>
      </c>
      <c r="DC18" s="31">
        <f t="shared" ca="1" si="180"/>
        <v>0</v>
      </c>
      <c r="DD18" s="31">
        <f t="shared" ca="1" si="181"/>
        <v>0</v>
      </c>
      <c r="DE18" s="31">
        <f t="shared" ca="1" si="182"/>
        <v>0</v>
      </c>
      <c r="DF18" s="31">
        <f t="shared" ca="1" si="183"/>
        <v>0</v>
      </c>
      <c r="DG18" s="31">
        <f t="shared" ca="1" si="184"/>
        <v>0</v>
      </c>
      <c r="DH18" s="31">
        <f t="shared" ca="1" si="185"/>
        <v>0</v>
      </c>
      <c r="DI18" s="32">
        <f t="shared" ca="1" si="213"/>
        <v>0</v>
      </c>
      <c r="DJ18" s="32">
        <f t="shared" ca="1" si="187"/>
        <v>0</v>
      </c>
      <c r="DK18" s="32">
        <f t="shared" ca="1" si="188"/>
        <v>0</v>
      </c>
      <c r="DL18" s="32">
        <f t="shared" ca="1" si="189"/>
        <v>0</v>
      </c>
      <c r="DM18" s="32">
        <f t="shared" ca="1" si="190"/>
        <v>0</v>
      </c>
      <c r="DN18" s="32">
        <f t="shared" ca="1" si="191"/>
        <v>4069.8</v>
      </c>
      <c r="DO18" s="32">
        <f t="shared" ca="1" si="192"/>
        <v>0</v>
      </c>
      <c r="DP18" s="32">
        <f t="shared" ca="1" si="193"/>
        <v>0</v>
      </c>
      <c r="DQ18" s="32">
        <f t="shared" ca="1" si="194"/>
        <v>0</v>
      </c>
      <c r="DR18" s="32">
        <f t="shared" ca="1" si="195"/>
        <v>0</v>
      </c>
      <c r="DS18" s="32">
        <f t="shared" ca="1" si="196"/>
        <v>6652.8</v>
      </c>
      <c r="DT18" s="32">
        <f t="shared" ca="1" si="197"/>
        <v>0</v>
      </c>
      <c r="DU18" s="31">
        <f t="shared" ca="1" si="198"/>
        <v>0</v>
      </c>
      <c r="DV18" s="31">
        <f t="shared" ca="1" si="140"/>
        <v>0</v>
      </c>
      <c r="DW18" s="31">
        <f t="shared" ca="1" si="141"/>
        <v>0</v>
      </c>
      <c r="DX18" s="31">
        <f t="shared" ca="1" si="142"/>
        <v>0</v>
      </c>
      <c r="DY18" s="31">
        <f t="shared" ca="1" si="143"/>
        <v>0</v>
      </c>
      <c r="DZ18" s="31">
        <f t="shared" ca="1" si="144"/>
        <v>0</v>
      </c>
      <c r="EA18" s="31">
        <f t="shared" ca="1" si="145"/>
        <v>0</v>
      </c>
      <c r="EB18" s="31">
        <f t="shared" ca="1" si="146"/>
        <v>0</v>
      </c>
      <c r="EC18" s="31">
        <f t="shared" ca="1" si="147"/>
        <v>0</v>
      </c>
      <c r="ED18" s="31">
        <f t="shared" ca="1" si="148"/>
        <v>0</v>
      </c>
      <c r="EE18" s="31">
        <f t="shared" ca="1" si="149"/>
        <v>0</v>
      </c>
      <c r="EF18" s="31">
        <f t="shared" ca="1" si="150"/>
        <v>0</v>
      </c>
      <c r="EG18" s="32">
        <f t="shared" ca="1" si="214"/>
        <v>0</v>
      </c>
      <c r="EH18" s="32">
        <f t="shared" ca="1" si="200"/>
        <v>0</v>
      </c>
      <c r="EI18" s="32">
        <f t="shared" ca="1" si="201"/>
        <v>0</v>
      </c>
      <c r="EJ18" s="32">
        <f t="shared" ca="1" si="202"/>
        <v>0</v>
      </c>
      <c r="EK18" s="32">
        <f t="shared" ca="1" si="203"/>
        <v>0</v>
      </c>
      <c r="EL18" s="32">
        <f t="shared" ca="1" si="204"/>
        <v>0</v>
      </c>
      <c r="EM18" s="32">
        <f t="shared" ca="1" si="205"/>
        <v>0</v>
      </c>
      <c r="EN18" s="32">
        <f t="shared" ca="1" si="206"/>
        <v>0</v>
      </c>
      <c r="EO18" s="32">
        <f t="shared" ca="1" si="207"/>
        <v>0</v>
      </c>
      <c r="EP18" s="32">
        <f t="shared" ca="1" si="208"/>
        <v>0</v>
      </c>
      <c r="EQ18" s="32">
        <f t="shared" ca="1" si="209"/>
        <v>0</v>
      </c>
      <c r="ER18" s="32">
        <f t="shared" ca="1" si="210"/>
        <v>0</v>
      </c>
    </row>
    <row r="19" spans="1:148">
      <c r="A19" t="s">
        <v>465</v>
      </c>
      <c r="B19" s="1" t="s">
        <v>530</v>
      </c>
      <c r="C19" t="str">
        <f t="shared" ref="C19" ca="1" si="215">VLOOKUP($B19,LocationLookup,2,FALSE)</f>
        <v>341S025</v>
      </c>
      <c r="D19" t="str">
        <f t="shared" ref="D19" ca="1" si="216">VLOOKUP($C19,LossFactorLookup,2,FALSE)</f>
        <v>Syncrude Industrial System DOS</v>
      </c>
      <c r="E19" s="65">
        <f>SUM(E13:E18)</f>
        <v>120.342</v>
      </c>
      <c r="F19" s="65">
        <f t="shared" ref="F19:P19" si="217">SUM(F13:F18)</f>
        <v>0</v>
      </c>
      <c r="G19" s="65">
        <f t="shared" si="217"/>
        <v>4604.8500000000004</v>
      </c>
      <c r="H19" s="65">
        <f t="shared" si="217"/>
        <v>156.184</v>
      </c>
      <c r="I19" s="65">
        <f t="shared" si="217"/>
        <v>397.11599999999999</v>
      </c>
      <c r="J19" s="65">
        <f t="shared" si="217"/>
        <v>9663.4120000000003</v>
      </c>
      <c r="K19" s="65">
        <f t="shared" si="217"/>
        <v>399.35550000000001</v>
      </c>
      <c r="L19" s="65">
        <f t="shared" si="217"/>
        <v>1054.117</v>
      </c>
      <c r="M19" s="65">
        <f t="shared" si="217"/>
        <v>90.063700000000011</v>
      </c>
      <c r="N19" s="65">
        <f t="shared" si="217"/>
        <v>0</v>
      </c>
      <c r="O19" s="65">
        <f t="shared" si="217"/>
        <v>161.43600000000001</v>
      </c>
      <c r="P19" s="65">
        <f t="shared" si="217"/>
        <v>0</v>
      </c>
      <c r="Q19" s="32"/>
      <c r="R19" s="32"/>
      <c r="S19" s="32"/>
      <c r="T19" s="32"/>
      <c r="U19" s="32"/>
      <c r="V19" s="32"/>
      <c r="W19" s="32"/>
      <c r="X19" s="32"/>
      <c r="Y19" s="32"/>
      <c r="Z19" s="32"/>
      <c r="AA19" s="32"/>
      <c r="AB19" s="32"/>
      <c r="AC19" s="67">
        <f t="shared" ref="AC19:AG19" si="218">SUM(AC13:AC18)</f>
        <v>6000.95</v>
      </c>
      <c r="AD19" s="67">
        <f t="shared" si="218"/>
        <v>0</v>
      </c>
      <c r="AE19" s="67">
        <f t="shared" si="218"/>
        <v>248447.51</v>
      </c>
      <c r="AF19" s="67">
        <f t="shared" si="218"/>
        <v>4527.3500000000004</v>
      </c>
      <c r="AG19" s="67">
        <f t="shared" si="218"/>
        <v>11767.64</v>
      </c>
      <c r="AH19" s="67">
        <f>SUM(AH13:AH18)</f>
        <v>506305.11</v>
      </c>
      <c r="AI19" s="67">
        <f t="shared" ref="AI19:AN19" si="219">SUM(AI13:AI18)</f>
        <v>30953.859999999997</v>
      </c>
      <c r="AJ19" s="67">
        <f t="shared" si="219"/>
        <v>25979.15</v>
      </c>
      <c r="AK19" s="67">
        <f t="shared" si="219"/>
        <v>5462.2900000000009</v>
      </c>
      <c r="AL19" s="67">
        <f t="shared" si="219"/>
        <v>0</v>
      </c>
      <c r="AM19" s="67">
        <f t="shared" si="219"/>
        <v>8043.34</v>
      </c>
      <c r="AN19" s="67">
        <f t="shared" si="219"/>
        <v>0</v>
      </c>
      <c r="AO19" s="43">
        <f>AVERAGE(AO13:AO18)</f>
        <v>-4.4800000000000004</v>
      </c>
      <c r="AP19" s="43">
        <f t="shared" ref="AP19:AZ19" si="220">AVERAGE(AP13:AP18)</f>
        <v>-4.4800000000000004</v>
      </c>
      <c r="AQ19" s="43">
        <f t="shared" si="220"/>
        <v>-4.4800000000000004</v>
      </c>
      <c r="AR19" s="43">
        <f t="shared" si="220"/>
        <v>-4.4800000000000004</v>
      </c>
      <c r="AS19" s="43">
        <f t="shared" si="220"/>
        <v>-4.4800000000000004</v>
      </c>
      <c r="AT19" s="43">
        <f t="shared" si="220"/>
        <v>-4.4800000000000004</v>
      </c>
      <c r="AU19" s="43">
        <f t="shared" si="220"/>
        <v>-4.4800000000000004</v>
      </c>
      <c r="AV19" s="43">
        <f t="shared" si="220"/>
        <v>-4.4800000000000004</v>
      </c>
      <c r="AW19" s="43">
        <f t="shared" si="220"/>
        <v>-4.4800000000000004</v>
      </c>
      <c r="AX19" s="43">
        <f t="shared" si="220"/>
        <v>-4.4800000000000004</v>
      </c>
      <c r="AY19" s="43">
        <f t="shared" si="220"/>
        <v>-4.4800000000000004</v>
      </c>
      <c r="AZ19" s="43">
        <f t="shared" si="220"/>
        <v>-4.4800000000000004</v>
      </c>
      <c r="BA19" s="67">
        <f t="shared" ref="BA19:BE19" si="221">SUM(BA13:BA18)</f>
        <v>-268.83999999999997</v>
      </c>
      <c r="BB19" s="67">
        <f t="shared" si="221"/>
        <v>0</v>
      </c>
      <c r="BC19" s="67">
        <f t="shared" si="221"/>
        <v>-11130.45</v>
      </c>
      <c r="BD19" s="67">
        <f t="shared" si="221"/>
        <v>-202.83</v>
      </c>
      <c r="BE19" s="67">
        <f t="shared" si="221"/>
        <v>-527.19999999999993</v>
      </c>
      <c r="BF19" s="67">
        <f>SUM(BF13:BF18)</f>
        <v>-22682.46</v>
      </c>
      <c r="BG19" s="67">
        <f t="shared" ref="BG19:BL19" si="222">SUM(BG13:BG18)</f>
        <v>-1386.7400000000002</v>
      </c>
      <c r="BH19" s="67">
        <f t="shared" si="222"/>
        <v>-1163.8599999999999</v>
      </c>
      <c r="BI19" s="67">
        <f t="shared" si="222"/>
        <v>-244.70999999999998</v>
      </c>
      <c r="BJ19" s="67">
        <f t="shared" si="222"/>
        <v>0</v>
      </c>
      <c r="BK19" s="67">
        <f t="shared" si="222"/>
        <v>-360.35</v>
      </c>
      <c r="BL19" s="67">
        <f t="shared" si="222"/>
        <v>0</v>
      </c>
      <c r="BM19" s="32"/>
      <c r="BN19" s="32"/>
      <c r="BO19" s="32"/>
      <c r="BP19" s="32"/>
      <c r="BQ19" s="32"/>
      <c r="BR19" s="32"/>
      <c r="BS19" s="32"/>
      <c r="BT19" s="32"/>
      <c r="BU19" s="32"/>
      <c r="BV19" s="32"/>
      <c r="BW19" s="32"/>
      <c r="BX19" s="32"/>
      <c r="BY19" s="67">
        <f t="shared" ref="BY19:CC19" si="223">SUM(BY13:BY18)</f>
        <v>126163.79999999999</v>
      </c>
      <c r="BZ19" s="67">
        <f t="shared" si="223"/>
        <v>113954.4</v>
      </c>
      <c r="CA19" s="67">
        <f t="shared" si="223"/>
        <v>125315.92000000001</v>
      </c>
      <c r="CB19" s="67">
        <f t="shared" si="223"/>
        <v>122094</v>
      </c>
      <c r="CC19" s="67">
        <f t="shared" si="223"/>
        <v>126163.79999999999</v>
      </c>
      <c r="CD19" s="67">
        <f>SUM(CD13:CD18)</f>
        <v>122094.00000000001</v>
      </c>
      <c r="CE19" s="67">
        <f t="shared" ref="CE19:CJ19" si="224">SUM(CE13:CE18)</f>
        <v>126163.79999999999</v>
      </c>
      <c r="CF19" s="67">
        <f t="shared" si="224"/>
        <v>126163.80000000002</v>
      </c>
      <c r="CG19" s="67">
        <f t="shared" si="224"/>
        <v>122094</v>
      </c>
      <c r="CH19" s="67">
        <f t="shared" si="224"/>
        <v>206236.80000000002</v>
      </c>
      <c r="CI19" s="67">
        <f t="shared" si="224"/>
        <v>199861.19999999998</v>
      </c>
      <c r="CJ19" s="67">
        <f t="shared" si="224"/>
        <v>206236.79999999999</v>
      </c>
      <c r="CK19" s="70">
        <f t="shared" ca="1" si="12"/>
        <v>-1.3100000000000001E-2</v>
      </c>
      <c r="CL19" s="70">
        <f t="shared" ca="1" si="12"/>
        <v>-1.3100000000000001E-2</v>
      </c>
      <c r="CM19" s="70">
        <f t="shared" ca="1" si="12"/>
        <v>-1.3100000000000001E-2</v>
      </c>
      <c r="CN19" s="70">
        <f t="shared" ca="1" si="12"/>
        <v>-1.3100000000000001E-2</v>
      </c>
      <c r="CO19" s="70">
        <f t="shared" ca="1" si="12"/>
        <v>-1.3100000000000001E-2</v>
      </c>
      <c r="CP19" s="70">
        <f t="shared" ca="1" si="12"/>
        <v>-1.3100000000000001E-2</v>
      </c>
      <c r="CQ19" s="70">
        <f t="shared" ca="1" si="12"/>
        <v>-1.3100000000000001E-2</v>
      </c>
      <c r="CR19" s="70">
        <f t="shared" ca="1" si="12"/>
        <v>-1.3100000000000001E-2</v>
      </c>
      <c r="CS19" s="70">
        <f t="shared" ca="1" si="12"/>
        <v>-1.3100000000000001E-2</v>
      </c>
      <c r="CT19" s="70">
        <f t="shared" ca="1" si="12"/>
        <v>-1.3100000000000001E-2</v>
      </c>
      <c r="CU19" s="70">
        <f t="shared" ca="1" si="12"/>
        <v>-1.3100000000000001E-2</v>
      </c>
      <c r="CV19" s="70">
        <f t="shared" ca="1" si="12"/>
        <v>-1.3100000000000001E-2</v>
      </c>
      <c r="CW19" s="67">
        <f t="shared" ref="CW19:DA19" ca="1" si="225">SUM(CW13:CW18)</f>
        <v>-78.61</v>
      </c>
      <c r="CX19" s="67">
        <f t="shared" ca="1" si="225"/>
        <v>0</v>
      </c>
      <c r="CY19" s="67">
        <f t="shared" ca="1" si="225"/>
        <v>-3254.6600000000003</v>
      </c>
      <c r="CZ19" s="67">
        <f t="shared" ca="1" si="225"/>
        <v>-59.31</v>
      </c>
      <c r="DA19" s="67">
        <f t="shared" ca="1" si="225"/>
        <v>-154.15</v>
      </c>
      <c r="DB19" s="67">
        <f ca="1">SUM(DB13:DB18)</f>
        <v>-6632.59</v>
      </c>
      <c r="DC19" s="67">
        <f t="shared" ref="DC19:DH19" ca="1" si="226">SUM(DC13:DC18)</f>
        <v>-405.49</v>
      </c>
      <c r="DD19" s="67">
        <f t="shared" ca="1" si="226"/>
        <v>-340.33</v>
      </c>
      <c r="DE19" s="67">
        <f t="shared" ca="1" si="226"/>
        <v>-71.56</v>
      </c>
      <c r="DF19" s="67">
        <f t="shared" ca="1" si="226"/>
        <v>0</v>
      </c>
      <c r="DG19" s="67">
        <f t="shared" ca="1" si="226"/>
        <v>-105.36999999999999</v>
      </c>
      <c r="DH19" s="67">
        <f t="shared" ca="1" si="226"/>
        <v>0</v>
      </c>
      <c r="DI19" s="69">
        <f t="shared" ref="DI19:DM19" ca="1" si="227">SUM(DI13:DI18)</f>
        <v>126163.79999999999</v>
      </c>
      <c r="DJ19" s="69">
        <f t="shared" ca="1" si="227"/>
        <v>113954.4</v>
      </c>
      <c r="DK19" s="69">
        <f t="shared" ca="1" si="227"/>
        <v>125315.92000000001</v>
      </c>
      <c r="DL19" s="69">
        <f t="shared" ca="1" si="227"/>
        <v>122094</v>
      </c>
      <c r="DM19" s="69">
        <f t="shared" ca="1" si="227"/>
        <v>126163.79999999999</v>
      </c>
      <c r="DN19" s="69">
        <f ca="1">SUM(DN13:DN18)</f>
        <v>122094.00000000001</v>
      </c>
      <c r="DO19" s="69">
        <f t="shared" ref="DO19:DY19" ca="1" si="228">SUM(DO13:DO18)</f>
        <v>126163.79999999999</v>
      </c>
      <c r="DP19" s="69">
        <f t="shared" ca="1" si="228"/>
        <v>126163.80000000002</v>
      </c>
      <c r="DQ19" s="69">
        <f t="shared" ca="1" si="228"/>
        <v>122094</v>
      </c>
      <c r="DR19" s="69">
        <f t="shared" ca="1" si="228"/>
        <v>206236.80000000002</v>
      </c>
      <c r="DS19" s="69">
        <f t="shared" ca="1" si="228"/>
        <v>199861.19999999998</v>
      </c>
      <c r="DT19" s="69">
        <f t="shared" ca="1" si="228"/>
        <v>206236.79999999999</v>
      </c>
      <c r="DU19" s="67">
        <f t="shared" ca="1" si="228"/>
        <v>0</v>
      </c>
      <c r="DV19" s="67">
        <f t="shared" ca="1" si="228"/>
        <v>0</v>
      </c>
      <c r="DW19" s="67">
        <f t="shared" ca="1" si="228"/>
        <v>0</v>
      </c>
      <c r="DX19" s="67">
        <f t="shared" ca="1" si="228"/>
        <v>0</v>
      </c>
      <c r="DY19" s="67">
        <f t="shared" ca="1" si="228"/>
        <v>0</v>
      </c>
      <c r="DZ19" s="67">
        <f ca="1">SUM(DZ13:DZ18)</f>
        <v>0</v>
      </c>
      <c r="EA19" s="67">
        <f t="shared" ref="EA19:EF19" ca="1" si="229">SUM(EA13:EA18)</f>
        <v>0</v>
      </c>
      <c r="EB19" s="67">
        <f t="shared" ca="1" si="229"/>
        <v>0</v>
      </c>
      <c r="EC19" s="67">
        <f t="shared" ca="1" si="229"/>
        <v>0</v>
      </c>
      <c r="ED19" s="67">
        <f t="shared" ca="1" si="229"/>
        <v>0</v>
      </c>
      <c r="EE19" s="67">
        <f t="shared" ca="1" si="229"/>
        <v>0</v>
      </c>
      <c r="EF19" s="67">
        <f t="shared" ca="1" si="229"/>
        <v>0</v>
      </c>
      <c r="EG19" s="69">
        <f t="shared" ref="EG19" ca="1" si="230">SUM(EG13:EG18)</f>
        <v>-268.83999999999997</v>
      </c>
      <c r="EH19" s="69">
        <f t="shared" ref="EH19" ca="1" si="231">SUM(EH13:EH18)</f>
        <v>0</v>
      </c>
      <c r="EI19" s="69">
        <f t="shared" ref="EI19" ca="1" si="232">SUM(EI13:EI18)</f>
        <v>-11130.45</v>
      </c>
      <c r="EJ19" s="69">
        <f t="shared" ref="EJ19" ca="1" si="233">SUM(EJ13:EJ18)</f>
        <v>-202.83</v>
      </c>
      <c r="EK19" s="69">
        <f t="shared" ref="EK19" ca="1" si="234">SUM(EK13:EK18)</f>
        <v>-527.19999999999993</v>
      </c>
      <c r="EL19" s="69">
        <f ca="1">SUM(EL13:EL18)</f>
        <v>-22682.46</v>
      </c>
      <c r="EM19" s="69">
        <f t="shared" ref="EM19" ca="1" si="235">SUM(EM13:EM18)</f>
        <v>-1386.7400000000002</v>
      </c>
      <c r="EN19" s="69">
        <f t="shared" ref="EN19" ca="1" si="236">SUM(EN13:EN18)</f>
        <v>-1163.8599999999999</v>
      </c>
      <c r="EO19" s="69">
        <f t="shared" ref="EO19" ca="1" si="237">SUM(EO13:EO18)</f>
        <v>-244.70999999999998</v>
      </c>
      <c r="EP19" s="69">
        <f t="shared" ref="EP19" ca="1" si="238">SUM(EP13:EP18)</f>
        <v>0</v>
      </c>
      <c r="EQ19" s="69">
        <f t="shared" ref="EQ19" ca="1" si="239">SUM(EQ13:EQ18)</f>
        <v>-360.35</v>
      </c>
      <c r="ER19" s="69">
        <f t="shared" ref="ER19" ca="1" si="240">SUM(ER13:ER18)</f>
        <v>0</v>
      </c>
    </row>
    <row r="21" spans="1:148">
      <c r="A21" t="s">
        <v>511</v>
      </c>
    </row>
    <row r="22" spans="1:148">
      <c r="A22" t="s">
        <v>520</v>
      </c>
    </row>
    <row r="23" spans="1:148">
      <c r="A23" t="s">
        <v>512</v>
      </c>
    </row>
    <row r="24" spans="1:148">
      <c r="A24" t="s">
        <v>513</v>
      </c>
    </row>
    <row r="25" spans="1:148">
      <c r="A25" t="s">
        <v>514</v>
      </c>
    </row>
    <row r="26" spans="1:148">
      <c r="A26" t="s">
        <v>515</v>
      </c>
    </row>
    <row r="27" spans="1:148">
      <c r="A27" t="s">
        <v>516</v>
      </c>
    </row>
  </sheetData>
  <mergeCells count="6">
    <mergeCell ref="EQ3:ER3"/>
    <mergeCell ref="O3:P3"/>
    <mergeCell ref="AM3:AN3"/>
    <mergeCell ref="BK3:BL3"/>
    <mergeCell ref="DG3:DH3"/>
    <mergeCell ref="EE3:EF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13 Aug 2021&amp;C&amp;9Page &amp;P of &amp;N&amp;R&amp;9Public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C869E-1567-4A56-A1E7-DA81EE356B69}">
  <dimension ref="A1:G19"/>
  <sheetViews>
    <sheetView workbookViewId="0">
      <pane ySplit="2" topLeftCell="A3" activePane="bottomLeft" state="frozen"/>
      <selection activeCell="D5" sqref="D5"/>
      <selection pane="bottomLeft" activeCell="A3" sqref="A3"/>
    </sheetView>
  </sheetViews>
  <sheetFormatPr defaultColWidth="12.7109375" defaultRowHeight="1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c r="A1" s="77" t="s">
        <v>164</v>
      </c>
      <c r="B1" s="78" t="s">
        <v>165</v>
      </c>
      <c r="C1" s="78" t="s">
        <v>166</v>
      </c>
      <c r="D1" s="79" t="s">
        <v>523</v>
      </c>
      <c r="E1" s="80" t="s">
        <v>524</v>
      </c>
      <c r="F1" s="78" t="s">
        <v>525</v>
      </c>
      <c r="G1" s="78" t="s">
        <v>526</v>
      </c>
    </row>
    <row r="2" spans="1:7">
      <c r="A2" s="13" t="s">
        <v>167</v>
      </c>
      <c r="B2" s="14" t="s">
        <v>168</v>
      </c>
      <c r="C2" s="14" t="s">
        <v>169</v>
      </c>
      <c r="D2" s="46" t="s">
        <v>527</v>
      </c>
      <c r="E2" s="49" t="s">
        <v>528</v>
      </c>
      <c r="F2" s="14" t="s">
        <v>170</v>
      </c>
      <c r="G2" s="14" t="s">
        <v>171</v>
      </c>
    </row>
    <row r="3" spans="1:7">
      <c r="A3" s="15">
        <v>44317</v>
      </c>
      <c r="B3" s="16">
        <v>5.0000000000000001E-3</v>
      </c>
      <c r="C3" s="16">
        <f t="shared" ref="C3:C10" si="0">B3+1.5%</f>
        <v>0.02</v>
      </c>
      <c r="D3" s="47">
        <f t="shared" ref="D3:D5" si="1">C3/366</f>
        <v>5.4644808743169399E-5</v>
      </c>
      <c r="E3" s="50">
        <f t="shared" ref="E3:E10" si="2">DAY(DATE(YEAR(A3),MONTH(A3)+1,0))</f>
        <v>31</v>
      </c>
      <c r="F3" s="16">
        <f t="shared" ref="F3:F10" si="3">D3*E3</f>
        <v>1.6939890710382514E-3</v>
      </c>
      <c r="G3" s="16">
        <f>SUM(F3:F$10)-F$10</f>
        <v>1.1712253911220901E-2</v>
      </c>
    </row>
    <row r="4" spans="1:7">
      <c r="A4" s="15">
        <v>44348</v>
      </c>
      <c r="B4" s="16">
        <v>5.0000000000000001E-3</v>
      </c>
      <c r="C4" s="16">
        <f t="shared" si="0"/>
        <v>0.02</v>
      </c>
      <c r="D4" s="47">
        <f t="shared" si="1"/>
        <v>5.4644808743169399E-5</v>
      </c>
      <c r="E4" s="50">
        <f t="shared" si="2"/>
        <v>30</v>
      </c>
      <c r="F4" s="16">
        <f t="shared" si="3"/>
        <v>1.639344262295082E-3</v>
      </c>
      <c r="G4" s="16">
        <f>SUM(F4:F$10)-F$10</f>
        <v>1.001826484018265E-2</v>
      </c>
    </row>
    <row r="5" spans="1:7">
      <c r="A5" s="15">
        <v>44378</v>
      </c>
      <c r="B5" s="16">
        <v>5.0000000000000001E-3</v>
      </c>
      <c r="C5" s="16">
        <f t="shared" si="0"/>
        <v>0.02</v>
      </c>
      <c r="D5" s="47">
        <f t="shared" si="1"/>
        <v>5.4644808743169399E-5</v>
      </c>
      <c r="E5" s="50">
        <f t="shared" si="2"/>
        <v>31</v>
      </c>
      <c r="F5" s="16">
        <f t="shared" si="3"/>
        <v>1.6939890710382514E-3</v>
      </c>
      <c r="G5" s="16">
        <f>SUM(F5:F$10)-F$10</f>
        <v>8.3789205778875657E-3</v>
      </c>
    </row>
    <row r="6" spans="1:7">
      <c r="A6" s="15">
        <v>44409</v>
      </c>
      <c r="B6" s="18">
        <f t="shared" ref="B6:B10" si="4">B5</f>
        <v>5.0000000000000001E-3</v>
      </c>
      <c r="C6" s="16">
        <f t="shared" si="0"/>
        <v>0.02</v>
      </c>
      <c r="D6" s="47">
        <f t="shared" ref="D6:D10" si="5">C6/365</f>
        <v>5.4794520547945207E-5</v>
      </c>
      <c r="E6" s="50">
        <f t="shared" si="2"/>
        <v>31</v>
      </c>
      <c r="F6" s="16">
        <f t="shared" si="3"/>
        <v>1.6986301369863014E-3</v>
      </c>
      <c r="G6" s="16">
        <f>SUM(F6:F$10)-F$10</f>
        <v>6.6849315068493167E-3</v>
      </c>
    </row>
    <row r="7" spans="1:7">
      <c r="A7" s="15">
        <v>44440</v>
      </c>
      <c r="B7" s="18">
        <f t="shared" si="4"/>
        <v>5.0000000000000001E-3</v>
      </c>
      <c r="C7" s="16">
        <f t="shared" si="0"/>
        <v>0.02</v>
      </c>
      <c r="D7" s="47">
        <f t="shared" si="5"/>
        <v>5.4794520547945207E-5</v>
      </c>
      <c r="E7" s="50">
        <f t="shared" si="2"/>
        <v>30</v>
      </c>
      <c r="F7" s="16">
        <f t="shared" si="3"/>
        <v>1.6438356164383563E-3</v>
      </c>
      <c r="G7" s="16">
        <f>SUM(F7:F$10)-F$10</f>
        <v>4.9863013698630138E-3</v>
      </c>
    </row>
    <row r="8" spans="1:7">
      <c r="A8" s="15">
        <v>44470</v>
      </c>
      <c r="B8" s="18">
        <f t="shared" si="4"/>
        <v>5.0000000000000001E-3</v>
      </c>
      <c r="C8" s="16">
        <f t="shared" si="0"/>
        <v>0.02</v>
      </c>
      <c r="D8" s="47">
        <f t="shared" si="5"/>
        <v>5.4794520547945207E-5</v>
      </c>
      <c r="E8" s="50">
        <f t="shared" si="2"/>
        <v>31</v>
      </c>
      <c r="F8" s="16">
        <f t="shared" si="3"/>
        <v>1.6986301369863014E-3</v>
      </c>
      <c r="G8" s="16">
        <f>SUM(F8:F$10)-F$10</f>
        <v>3.3424657534246579E-3</v>
      </c>
    </row>
    <row r="9" spans="1:7">
      <c r="A9" s="15">
        <v>44501</v>
      </c>
      <c r="B9" s="18">
        <f t="shared" si="4"/>
        <v>5.0000000000000001E-3</v>
      </c>
      <c r="C9" s="16">
        <f t="shared" si="0"/>
        <v>0.02</v>
      </c>
      <c r="D9" s="47">
        <f t="shared" si="5"/>
        <v>5.4794520547945207E-5</v>
      </c>
      <c r="E9" s="50">
        <f t="shared" si="2"/>
        <v>30</v>
      </c>
      <c r="F9" s="16">
        <f t="shared" si="3"/>
        <v>1.6438356164383563E-3</v>
      </c>
      <c r="G9" s="16">
        <f>SUM(F9:F$10)-F$10</f>
        <v>1.6438356164383565E-3</v>
      </c>
    </row>
    <row r="10" spans="1:7">
      <c r="A10" s="15">
        <v>44531</v>
      </c>
      <c r="B10" s="18">
        <f t="shared" si="4"/>
        <v>5.0000000000000001E-3</v>
      </c>
      <c r="C10" s="16">
        <f t="shared" si="0"/>
        <v>0.02</v>
      </c>
      <c r="D10" s="47">
        <f t="shared" si="5"/>
        <v>5.4794520547945207E-5</v>
      </c>
      <c r="E10" s="50">
        <f t="shared" si="2"/>
        <v>31</v>
      </c>
      <c r="F10" s="16">
        <f t="shared" si="3"/>
        <v>1.6986301369863014E-3</v>
      </c>
      <c r="G10" s="16">
        <f>SUM(F10:F$10)-F$10</f>
        <v>0</v>
      </c>
    </row>
    <row r="12" spans="1:7">
      <c r="A12" s="19" t="s">
        <v>567</v>
      </c>
    </row>
    <row r="13" spans="1:7">
      <c r="A13" s="19"/>
    </row>
    <row r="14" spans="1:7">
      <c r="A14" s="19" t="s">
        <v>432</v>
      </c>
    </row>
    <row r="15" spans="1:7">
      <c r="A15" s="27" t="s">
        <v>431</v>
      </c>
    </row>
    <row r="16" spans="1:7" s="16" customFormat="1">
      <c r="A16" s="26"/>
      <c r="D16" s="47"/>
      <c r="E16" s="50"/>
    </row>
    <row r="17" spans="1:5" s="16" customFormat="1">
      <c r="A17" s="19" t="s">
        <v>172</v>
      </c>
      <c r="D17" s="47"/>
      <c r="E17" s="50"/>
    </row>
    <row r="18" spans="1:5" s="16" customFormat="1">
      <c r="A18" s="19" t="s">
        <v>173</v>
      </c>
      <c r="D18" s="47"/>
      <c r="E18" s="50"/>
    </row>
    <row r="19" spans="1:5" s="16" customFormat="1">
      <c r="A19" s="19" t="s">
        <v>174</v>
      </c>
      <c r="D19" s="47"/>
      <c r="E19" s="50"/>
    </row>
  </sheetData>
  <hyperlinks>
    <hyperlink ref="A15" r:id="rId1" xr:uid="{39E2DE7E-A8AE-403E-9E49-B4C4A6DF803D}"/>
  </hyperlinks>
  <pageMargins left="0.511811023622047" right="0.511811023622047" top="0.74803149606299202" bottom="0.511811023622047" header="0.511811023622047" footer="0.23622047244094499"/>
  <pageSetup orientation="landscape" r:id="rId2"/>
  <headerFooter>
    <oddHeader>&amp;C&amp;"-,Bold"&amp;12&amp;F[&amp;A]</oddHeader>
    <oddFooter>&amp;L&amp;9Posted: 13 Aug 2021&amp;C&amp;9Page &amp;P of &amp;N&amp;R&amp;9Public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6"/>
  <sheetViews>
    <sheetView workbookViewId="0">
      <pane ySplit="2" topLeftCell="A3" activePane="bottomLeft" state="frozen"/>
      <selection activeCell="D5" sqref="D5"/>
      <selection pane="bottomLeft" activeCell="A3" sqref="A3"/>
    </sheetView>
  </sheetViews>
  <sheetFormatPr defaultColWidth="12.7109375" defaultRowHeight="1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c r="A1" s="11" t="s">
        <v>164</v>
      </c>
      <c r="B1" s="12" t="s">
        <v>165</v>
      </c>
      <c r="C1" s="12" t="s">
        <v>166</v>
      </c>
      <c r="D1" s="45" t="s">
        <v>523</v>
      </c>
      <c r="E1" s="48" t="s">
        <v>524</v>
      </c>
      <c r="F1" s="12" t="s">
        <v>525</v>
      </c>
      <c r="G1" s="12" t="s">
        <v>526</v>
      </c>
    </row>
    <row r="2" spans="1:7">
      <c r="A2" s="13" t="s">
        <v>167</v>
      </c>
      <c r="B2" s="14" t="s">
        <v>168</v>
      </c>
      <c r="C2" s="14" t="s">
        <v>169</v>
      </c>
      <c r="D2" s="46" t="s">
        <v>527</v>
      </c>
      <c r="E2" s="49" t="s">
        <v>528</v>
      </c>
      <c r="F2" s="14" t="s">
        <v>170</v>
      </c>
      <c r="G2" s="14" t="s">
        <v>171</v>
      </c>
    </row>
    <row r="3" spans="1:7">
      <c r="A3" s="15">
        <v>38718</v>
      </c>
      <c r="B3" s="16">
        <v>3.7499999999999999E-2</v>
      </c>
      <c r="C3" s="16">
        <f t="shared" ref="C3:C66" si="0">B3+1.5%</f>
        <v>5.2499999999999998E-2</v>
      </c>
      <c r="D3" s="47">
        <f>C3/365</f>
        <v>1.4383561643835615E-4</v>
      </c>
      <c r="E3" s="50">
        <f>DAY(DATE(YEAR(A3),MONTH(A3)+1,0))</f>
        <v>31</v>
      </c>
      <c r="F3" s="16">
        <f>D3*E3</f>
        <v>4.4589041095890406E-3</v>
      </c>
      <c r="G3" s="16">
        <f>SUM(F3:F$187)-F$187</f>
        <v>0.48841801407291013</v>
      </c>
    </row>
    <row r="4" spans="1:7">
      <c r="A4" s="15">
        <v>38749</v>
      </c>
      <c r="B4" s="16">
        <v>3.7499999999999999E-2</v>
      </c>
      <c r="C4" s="16">
        <f t="shared" si="0"/>
        <v>5.2499999999999998E-2</v>
      </c>
      <c r="D4" s="47">
        <f t="shared" ref="D4:D67" si="1">C4/365</f>
        <v>1.4383561643835615E-4</v>
      </c>
      <c r="E4" s="50">
        <f t="shared" ref="E4:E67" si="2">DAY(DATE(YEAR(A4),MONTH(A4)+1,0))</f>
        <v>28</v>
      </c>
      <c r="F4" s="16">
        <f t="shared" ref="F4:F67" si="3">D4*E4</f>
        <v>4.0273972602739719E-3</v>
      </c>
      <c r="G4" s="16">
        <f>SUM(F4:F$187)-F$187</f>
        <v>0.48395910996332103</v>
      </c>
    </row>
    <row r="5" spans="1:7">
      <c r="A5" s="15">
        <v>38777</v>
      </c>
      <c r="B5" s="16">
        <v>0.04</v>
      </c>
      <c r="C5" s="16">
        <f t="shared" si="0"/>
        <v>5.5E-2</v>
      </c>
      <c r="D5" s="47">
        <f t="shared" si="1"/>
        <v>1.5068493150684933E-4</v>
      </c>
      <c r="E5" s="50">
        <f t="shared" si="2"/>
        <v>31</v>
      </c>
      <c r="F5" s="16">
        <f t="shared" si="3"/>
        <v>4.6712328767123295E-3</v>
      </c>
      <c r="G5" s="16">
        <f>SUM(F5:F$187)-F$187</f>
        <v>0.47993171270304702</v>
      </c>
    </row>
    <row r="6" spans="1:7">
      <c r="A6" s="15">
        <v>38808</v>
      </c>
      <c r="B6" s="16">
        <v>4.2500000000000003E-2</v>
      </c>
      <c r="C6" s="16">
        <f t="shared" si="0"/>
        <v>5.7500000000000002E-2</v>
      </c>
      <c r="D6" s="47">
        <f t="shared" si="1"/>
        <v>1.5753424657534247E-4</v>
      </c>
      <c r="E6" s="50">
        <f t="shared" si="2"/>
        <v>30</v>
      </c>
      <c r="F6" s="16">
        <f t="shared" si="3"/>
        <v>4.726027397260274E-3</v>
      </c>
      <c r="G6" s="16">
        <f>SUM(F6:F$187)-F$187</f>
        <v>0.47526047982633463</v>
      </c>
    </row>
    <row r="7" spans="1:7">
      <c r="A7" s="15">
        <v>38838</v>
      </c>
      <c r="B7" s="16">
        <v>4.4999999999999998E-2</v>
      </c>
      <c r="C7" s="16">
        <f t="shared" si="0"/>
        <v>0.06</v>
      </c>
      <c r="D7" s="47">
        <f t="shared" si="1"/>
        <v>1.6438356164383562E-4</v>
      </c>
      <c r="E7" s="50">
        <f t="shared" si="2"/>
        <v>31</v>
      </c>
      <c r="F7" s="16">
        <f t="shared" si="3"/>
        <v>5.0958904109589045E-3</v>
      </c>
      <c r="G7" s="16">
        <f>SUM(F7:F$187)-F$187</f>
        <v>0.47053445242907427</v>
      </c>
    </row>
    <row r="8" spans="1:7">
      <c r="A8" s="15">
        <v>38869</v>
      </c>
      <c r="B8" s="16">
        <v>4.4999999999999998E-2</v>
      </c>
      <c r="C8" s="16">
        <f t="shared" si="0"/>
        <v>0.06</v>
      </c>
      <c r="D8" s="47">
        <f t="shared" si="1"/>
        <v>1.6438356164383562E-4</v>
      </c>
      <c r="E8" s="50">
        <f t="shared" si="2"/>
        <v>30</v>
      </c>
      <c r="F8" s="16">
        <f t="shared" si="3"/>
        <v>4.9315068493150684E-3</v>
      </c>
      <c r="G8" s="16">
        <f>SUM(F8:F$187)-F$187</f>
        <v>0.4654385620181154</v>
      </c>
    </row>
    <row r="9" spans="1:7">
      <c r="A9" s="15">
        <v>38899</v>
      </c>
      <c r="B9" s="16">
        <v>4.4999999999999998E-2</v>
      </c>
      <c r="C9" s="16">
        <f t="shared" si="0"/>
        <v>0.06</v>
      </c>
      <c r="D9" s="47">
        <f t="shared" si="1"/>
        <v>1.6438356164383562E-4</v>
      </c>
      <c r="E9" s="50">
        <f t="shared" si="2"/>
        <v>31</v>
      </c>
      <c r="F9" s="16">
        <f t="shared" si="3"/>
        <v>5.0958904109589045E-3</v>
      </c>
      <c r="G9" s="16">
        <f>SUM(F9:F$187)-F$187</f>
        <v>0.46050705516880031</v>
      </c>
    </row>
    <row r="10" spans="1:7">
      <c r="A10" s="15">
        <v>38930</v>
      </c>
      <c r="B10" s="16">
        <v>4.4999999999999998E-2</v>
      </c>
      <c r="C10" s="16">
        <f t="shared" si="0"/>
        <v>0.06</v>
      </c>
      <c r="D10" s="47">
        <f t="shared" si="1"/>
        <v>1.6438356164383562E-4</v>
      </c>
      <c r="E10" s="50">
        <f t="shared" si="2"/>
        <v>31</v>
      </c>
      <c r="F10" s="16">
        <f t="shared" si="3"/>
        <v>5.0958904109589045E-3</v>
      </c>
      <c r="G10" s="16">
        <f>SUM(F10:F$187)-F$187</f>
        <v>0.45541116475784132</v>
      </c>
    </row>
    <row r="11" spans="1:7">
      <c r="A11" s="15">
        <v>38961</v>
      </c>
      <c r="B11" s="16">
        <v>4.4999999999999998E-2</v>
      </c>
      <c r="C11" s="16">
        <f t="shared" si="0"/>
        <v>0.06</v>
      </c>
      <c r="D11" s="47">
        <f t="shared" si="1"/>
        <v>1.6438356164383562E-4</v>
      </c>
      <c r="E11" s="50">
        <f t="shared" si="2"/>
        <v>30</v>
      </c>
      <c r="F11" s="16">
        <f t="shared" si="3"/>
        <v>4.9315068493150684E-3</v>
      </c>
      <c r="G11" s="16">
        <f>SUM(F11:F$187)-F$187</f>
        <v>0.4503152743468824</v>
      </c>
    </row>
    <row r="12" spans="1:7">
      <c r="A12" s="15">
        <v>38991</v>
      </c>
      <c r="B12" s="16">
        <v>4.4999999999999998E-2</v>
      </c>
      <c r="C12" s="16">
        <f t="shared" si="0"/>
        <v>0.06</v>
      </c>
      <c r="D12" s="47">
        <f t="shared" si="1"/>
        <v>1.6438356164383562E-4</v>
      </c>
      <c r="E12" s="50">
        <f t="shared" si="2"/>
        <v>31</v>
      </c>
      <c r="F12" s="16">
        <f t="shared" si="3"/>
        <v>5.0958904109589045E-3</v>
      </c>
      <c r="G12" s="16">
        <f>SUM(F12:F$187)-F$187</f>
        <v>0.44538376749756736</v>
      </c>
    </row>
    <row r="13" spans="1:7">
      <c r="A13" s="15">
        <v>39022</v>
      </c>
      <c r="B13" s="16">
        <v>4.4999999999999998E-2</v>
      </c>
      <c r="C13" s="16">
        <f t="shared" si="0"/>
        <v>0.06</v>
      </c>
      <c r="D13" s="47">
        <f t="shared" si="1"/>
        <v>1.6438356164383562E-4</v>
      </c>
      <c r="E13" s="50">
        <f t="shared" si="2"/>
        <v>30</v>
      </c>
      <c r="F13" s="16">
        <f t="shared" si="3"/>
        <v>4.9315068493150684E-3</v>
      </c>
      <c r="G13" s="16">
        <f>SUM(F13:F$187)-F$187</f>
        <v>0.44028787708660849</v>
      </c>
    </row>
    <row r="14" spans="1:7">
      <c r="A14" s="15">
        <v>39052</v>
      </c>
      <c r="B14" s="16">
        <v>4.4999999999999998E-2</v>
      </c>
      <c r="C14" s="16">
        <f t="shared" si="0"/>
        <v>0.06</v>
      </c>
      <c r="D14" s="47">
        <f t="shared" si="1"/>
        <v>1.6438356164383562E-4</v>
      </c>
      <c r="E14" s="50">
        <f t="shared" si="2"/>
        <v>31</v>
      </c>
      <c r="F14" s="16">
        <f t="shared" si="3"/>
        <v>5.0958904109589045E-3</v>
      </c>
      <c r="G14" s="16">
        <f>SUM(F14:F$187)-F$187</f>
        <v>0.4353563702372934</v>
      </c>
    </row>
    <row r="15" spans="1:7">
      <c r="A15" s="15">
        <v>39083</v>
      </c>
      <c r="B15" s="16">
        <v>4.4999999999999998E-2</v>
      </c>
      <c r="C15" s="16">
        <f t="shared" si="0"/>
        <v>0.06</v>
      </c>
      <c r="D15" s="47">
        <f t="shared" si="1"/>
        <v>1.6438356164383562E-4</v>
      </c>
      <c r="E15" s="50">
        <f t="shared" si="2"/>
        <v>31</v>
      </c>
      <c r="F15" s="16">
        <f t="shared" si="3"/>
        <v>5.0958904109589045E-3</v>
      </c>
      <c r="G15" s="16">
        <f>SUM(F15:F$187)-F$187</f>
        <v>0.43026047982633447</v>
      </c>
    </row>
    <row r="16" spans="1:7">
      <c r="A16" s="15">
        <v>39114</v>
      </c>
      <c r="B16" s="16">
        <v>4.4999999999999998E-2</v>
      </c>
      <c r="C16" s="16">
        <f t="shared" si="0"/>
        <v>0.06</v>
      </c>
      <c r="D16" s="47">
        <f t="shared" si="1"/>
        <v>1.6438356164383562E-4</v>
      </c>
      <c r="E16" s="50">
        <f t="shared" si="2"/>
        <v>28</v>
      </c>
      <c r="F16" s="16">
        <f t="shared" si="3"/>
        <v>4.6027397260273977E-3</v>
      </c>
      <c r="G16" s="16">
        <f>SUM(F16:F$187)-F$187</f>
        <v>0.4251645894153756</v>
      </c>
    </row>
    <row r="17" spans="1:7">
      <c r="A17" s="15">
        <v>39142</v>
      </c>
      <c r="B17" s="16">
        <v>4.4999999999999998E-2</v>
      </c>
      <c r="C17" s="16">
        <f t="shared" si="0"/>
        <v>0.06</v>
      </c>
      <c r="D17" s="47">
        <f t="shared" si="1"/>
        <v>1.6438356164383562E-4</v>
      </c>
      <c r="E17" s="50">
        <f t="shared" si="2"/>
        <v>31</v>
      </c>
      <c r="F17" s="16">
        <f t="shared" si="3"/>
        <v>5.0958904109589045E-3</v>
      </c>
      <c r="G17" s="16">
        <f>SUM(F17:F$187)-F$187</f>
        <v>0.42056184968934823</v>
      </c>
    </row>
    <row r="18" spans="1:7">
      <c r="A18" s="15">
        <v>39173</v>
      </c>
      <c r="B18" s="16">
        <v>4.4999999999999998E-2</v>
      </c>
      <c r="C18" s="16">
        <f t="shared" si="0"/>
        <v>0.06</v>
      </c>
      <c r="D18" s="47">
        <f t="shared" si="1"/>
        <v>1.6438356164383562E-4</v>
      </c>
      <c r="E18" s="50">
        <f t="shared" si="2"/>
        <v>30</v>
      </c>
      <c r="F18" s="16">
        <f t="shared" si="3"/>
        <v>4.9315068493150684E-3</v>
      </c>
      <c r="G18" s="16">
        <f>SUM(F18:F$187)-F$187</f>
        <v>0.41546595927838931</v>
      </c>
    </row>
    <row r="19" spans="1:7">
      <c r="A19" s="15">
        <v>39203</v>
      </c>
      <c r="B19" s="16">
        <v>4.4999999999999998E-2</v>
      </c>
      <c r="C19" s="16">
        <f t="shared" si="0"/>
        <v>0.06</v>
      </c>
      <c r="D19" s="47">
        <f t="shared" si="1"/>
        <v>1.6438356164383562E-4</v>
      </c>
      <c r="E19" s="50">
        <f t="shared" si="2"/>
        <v>31</v>
      </c>
      <c r="F19" s="16">
        <f t="shared" si="3"/>
        <v>5.0958904109589045E-3</v>
      </c>
      <c r="G19" s="16">
        <f>SUM(F19:F$187)-F$187</f>
        <v>0.41053445242907421</v>
      </c>
    </row>
    <row r="20" spans="1:7">
      <c r="A20" s="15">
        <v>39234</v>
      </c>
      <c r="B20" s="16">
        <v>4.4999999999999998E-2</v>
      </c>
      <c r="C20" s="16">
        <f t="shared" si="0"/>
        <v>0.06</v>
      </c>
      <c r="D20" s="47">
        <f t="shared" si="1"/>
        <v>1.6438356164383562E-4</v>
      </c>
      <c r="E20" s="50">
        <f t="shared" si="2"/>
        <v>30</v>
      </c>
      <c r="F20" s="16">
        <f t="shared" si="3"/>
        <v>4.9315068493150684E-3</v>
      </c>
      <c r="G20" s="16">
        <f>SUM(F20:F$187)-F$187</f>
        <v>0.40543856201811534</v>
      </c>
    </row>
    <row r="21" spans="1:7">
      <c r="A21" s="15">
        <v>39264</v>
      </c>
      <c r="B21" s="16">
        <v>4.7500000000000001E-2</v>
      </c>
      <c r="C21" s="16">
        <f t="shared" si="0"/>
        <v>6.25E-2</v>
      </c>
      <c r="D21" s="47">
        <f t="shared" si="1"/>
        <v>1.7123287671232877E-4</v>
      </c>
      <c r="E21" s="50">
        <f t="shared" si="2"/>
        <v>31</v>
      </c>
      <c r="F21" s="16">
        <f t="shared" si="3"/>
        <v>5.3082191780821917E-3</v>
      </c>
      <c r="G21" s="16">
        <f>SUM(F21:F$187)-F$187</f>
        <v>0.40050705516880025</v>
      </c>
    </row>
    <row r="22" spans="1:7">
      <c r="A22" s="15">
        <v>39295</v>
      </c>
      <c r="B22" s="16">
        <v>4.7500000000000001E-2</v>
      </c>
      <c r="C22" s="16">
        <f t="shared" si="0"/>
        <v>6.25E-2</v>
      </c>
      <c r="D22" s="47">
        <f t="shared" si="1"/>
        <v>1.7123287671232877E-4</v>
      </c>
      <c r="E22" s="50">
        <f t="shared" si="2"/>
        <v>31</v>
      </c>
      <c r="F22" s="16">
        <f t="shared" si="3"/>
        <v>5.3082191780821917E-3</v>
      </c>
      <c r="G22" s="16">
        <f>SUM(F22:F$187)-F$187</f>
        <v>0.39519883599071803</v>
      </c>
    </row>
    <row r="23" spans="1:7">
      <c r="A23" s="15">
        <v>39326</v>
      </c>
      <c r="B23" s="16">
        <v>4.7500000000000001E-2</v>
      </c>
      <c r="C23" s="16">
        <f t="shared" si="0"/>
        <v>6.25E-2</v>
      </c>
      <c r="D23" s="47">
        <f t="shared" si="1"/>
        <v>1.7123287671232877E-4</v>
      </c>
      <c r="E23" s="50">
        <f t="shared" si="2"/>
        <v>30</v>
      </c>
      <c r="F23" s="16">
        <f t="shared" si="3"/>
        <v>5.1369863013698627E-3</v>
      </c>
      <c r="G23" s="16">
        <f>SUM(F23:F$187)-F$187</f>
        <v>0.38989061681263582</v>
      </c>
    </row>
    <row r="24" spans="1:7">
      <c r="A24" s="15">
        <v>39356</v>
      </c>
      <c r="B24" s="16">
        <v>4.7500000000000001E-2</v>
      </c>
      <c r="C24" s="16">
        <f t="shared" si="0"/>
        <v>6.25E-2</v>
      </c>
      <c r="D24" s="47">
        <f t="shared" si="1"/>
        <v>1.7123287671232877E-4</v>
      </c>
      <c r="E24" s="50">
        <f t="shared" si="2"/>
        <v>31</v>
      </c>
      <c r="F24" s="16">
        <f t="shared" si="3"/>
        <v>5.3082191780821917E-3</v>
      </c>
      <c r="G24" s="16">
        <f>SUM(F24:F$187)-F$187</f>
        <v>0.38475363051126599</v>
      </c>
    </row>
    <row r="25" spans="1:7">
      <c r="A25" s="15">
        <v>39387</v>
      </c>
      <c r="B25" s="16">
        <v>4.7500000000000001E-2</v>
      </c>
      <c r="C25" s="16">
        <f t="shared" si="0"/>
        <v>6.25E-2</v>
      </c>
      <c r="D25" s="47">
        <f t="shared" si="1"/>
        <v>1.7123287671232877E-4</v>
      </c>
      <c r="E25" s="50">
        <f t="shared" si="2"/>
        <v>30</v>
      </c>
      <c r="F25" s="16">
        <f t="shared" si="3"/>
        <v>5.1369863013698627E-3</v>
      </c>
      <c r="G25" s="16">
        <f>SUM(F25:F$187)-F$187</f>
        <v>0.37944541133318388</v>
      </c>
    </row>
    <row r="26" spans="1:7">
      <c r="A26" s="15">
        <v>39417</v>
      </c>
      <c r="B26" s="16">
        <v>4.4999999999999998E-2</v>
      </c>
      <c r="C26" s="16">
        <f t="shared" si="0"/>
        <v>0.06</v>
      </c>
      <c r="D26" s="47">
        <f t="shared" si="1"/>
        <v>1.6438356164383562E-4</v>
      </c>
      <c r="E26" s="50">
        <f t="shared" si="2"/>
        <v>31</v>
      </c>
      <c r="F26" s="16">
        <f t="shared" si="3"/>
        <v>5.0958904109589045E-3</v>
      </c>
      <c r="G26" s="16">
        <f>SUM(F26:F$187)-F$187</f>
        <v>0.37430842503181405</v>
      </c>
    </row>
    <row r="27" spans="1:7">
      <c r="A27" s="15">
        <v>39448</v>
      </c>
      <c r="B27" s="16">
        <v>4.2500000000000003E-2</v>
      </c>
      <c r="C27" s="16">
        <f t="shared" si="0"/>
        <v>5.7500000000000002E-2</v>
      </c>
      <c r="D27" s="47">
        <f>C27/366</f>
        <v>1.5710382513661202E-4</v>
      </c>
      <c r="E27" s="50">
        <f t="shared" si="2"/>
        <v>31</v>
      </c>
      <c r="F27" s="16">
        <f t="shared" si="3"/>
        <v>4.8702185792349724E-3</v>
      </c>
      <c r="G27" s="16">
        <f>SUM(F27:F$187)-F$187</f>
        <v>0.36921253462085518</v>
      </c>
    </row>
    <row r="28" spans="1:7">
      <c r="A28" s="15">
        <v>39479</v>
      </c>
      <c r="B28" s="16">
        <v>4.2500000000000003E-2</v>
      </c>
      <c r="C28" s="16">
        <f t="shared" si="0"/>
        <v>5.7500000000000002E-2</v>
      </c>
      <c r="D28" s="47">
        <f t="shared" ref="D28:D38" si="4">C28/366</f>
        <v>1.5710382513661202E-4</v>
      </c>
      <c r="E28" s="50">
        <f t="shared" si="2"/>
        <v>29</v>
      </c>
      <c r="F28" s="16">
        <f t="shared" si="3"/>
        <v>4.5560109289617488E-3</v>
      </c>
      <c r="G28" s="16">
        <f>SUM(F28:F$187)-F$187</f>
        <v>0.36434231604162015</v>
      </c>
    </row>
    <row r="29" spans="1:7">
      <c r="A29" s="15">
        <v>39508</v>
      </c>
      <c r="B29" s="16">
        <v>3.7499999999999999E-2</v>
      </c>
      <c r="C29" s="16">
        <f t="shared" si="0"/>
        <v>5.2499999999999998E-2</v>
      </c>
      <c r="D29" s="47">
        <f t="shared" si="4"/>
        <v>1.4344262295081967E-4</v>
      </c>
      <c r="E29" s="50">
        <f t="shared" si="2"/>
        <v>31</v>
      </c>
      <c r="F29" s="16">
        <f t="shared" si="3"/>
        <v>4.4467213114754095E-3</v>
      </c>
      <c r="G29" s="16">
        <f>SUM(F29:F$187)-F$187</f>
        <v>0.35978630511265836</v>
      </c>
    </row>
    <row r="30" spans="1:7">
      <c r="A30" s="15">
        <v>39539</v>
      </c>
      <c r="B30" s="16">
        <v>3.2500000000000001E-2</v>
      </c>
      <c r="C30" s="16">
        <f t="shared" si="0"/>
        <v>4.7500000000000001E-2</v>
      </c>
      <c r="D30" s="47">
        <f t="shared" si="4"/>
        <v>1.2978142076502732E-4</v>
      </c>
      <c r="E30" s="50">
        <f t="shared" si="2"/>
        <v>30</v>
      </c>
      <c r="F30" s="16">
        <f t="shared" si="3"/>
        <v>3.8934426229508198E-3</v>
      </c>
      <c r="G30" s="16">
        <f>SUM(F30:F$187)-F$187</f>
        <v>0.35533958380118291</v>
      </c>
    </row>
    <row r="31" spans="1:7">
      <c r="A31" s="15">
        <v>39569</v>
      </c>
      <c r="B31" s="16">
        <v>3.2500000000000001E-2</v>
      </c>
      <c r="C31" s="16">
        <f t="shared" si="0"/>
        <v>4.7500000000000001E-2</v>
      </c>
      <c r="D31" s="47">
        <f t="shared" si="4"/>
        <v>1.2978142076502732E-4</v>
      </c>
      <c r="E31" s="50">
        <f t="shared" si="2"/>
        <v>31</v>
      </c>
      <c r="F31" s="16">
        <f t="shared" si="3"/>
        <v>4.0232240437158466E-3</v>
      </c>
      <c r="G31" s="16">
        <f>SUM(F31:F$187)-F$187</f>
        <v>0.35144614117823209</v>
      </c>
    </row>
    <row r="32" spans="1:7">
      <c r="A32" s="15">
        <v>39600</v>
      </c>
      <c r="B32" s="16">
        <v>3.2500000000000001E-2</v>
      </c>
      <c r="C32" s="16">
        <f t="shared" si="0"/>
        <v>4.7500000000000001E-2</v>
      </c>
      <c r="D32" s="47">
        <f t="shared" si="4"/>
        <v>1.2978142076502732E-4</v>
      </c>
      <c r="E32" s="50">
        <f t="shared" si="2"/>
        <v>30</v>
      </c>
      <c r="F32" s="16">
        <f t="shared" si="3"/>
        <v>3.8934426229508198E-3</v>
      </c>
      <c r="G32" s="16">
        <f>SUM(F32:F$187)-F$187</f>
        <v>0.34742291713451617</v>
      </c>
    </row>
    <row r="33" spans="1:7">
      <c r="A33" s="15">
        <v>39630</v>
      </c>
      <c r="B33" s="16">
        <v>3.2500000000000001E-2</v>
      </c>
      <c r="C33" s="16">
        <f t="shared" si="0"/>
        <v>4.7500000000000001E-2</v>
      </c>
      <c r="D33" s="47">
        <f t="shared" si="4"/>
        <v>1.2978142076502732E-4</v>
      </c>
      <c r="E33" s="50">
        <f t="shared" si="2"/>
        <v>31</v>
      </c>
      <c r="F33" s="16">
        <f t="shared" si="3"/>
        <v>4.0232240437158466E-3</v>
      </c>
      <c r="G33" s="16">
        <f>SUM(F33:F$187)-F$187</f>
        <v>0.34352947451156535</v>
      </c>
    </row>
    <row r="34" spans="1:7">
      <c r="A34" s="15">
        <v>39661</v>
      </c>
      <c r="B34" s="16">
        <v>3.2500000000000001E-2</v>
      </c>
      <c r="C34" s="16">
        <f t="shared" si="0"/>
        <v>4.7500000000000001E-2</v>
      </c>
      <c r="D34" s="47">
        <f t="shared" si="4"/>
        <v>1.2978142076502732E-4</v>
      </c>
      <c r="E34" s="50">
        <f t="shared" si="2"/>
        <v>31</v>
      </c>
      <c r="F34" s="16">
        <f t="shared" si="3"/>
        <v>4.0232240437158466E-3</v>
      </c>
      <c r="G34" s="16">
        <f>SUM(F34:F$187)-F$187</f>
        <v>0.33950625046784949</v>
      </c>
    </row>
    <row r="35" spans="1:7">
      <c r="A35" s="15">
        <v>39692</v>
      </c>
      <c r="B35" s="16">
        <v>3.2500000000000001E-2</v>
      </c>
      <c r="C35" s="16">
        <f t="shared" si="0"/>
        <v>4.7500000000000001E-2</v>
      </c>
      <c r="D35" s="47">
        <f t="shared" si="4"/>
        <v>1.2978142076502732E-4</v>
      </c>
      <c r="E35" s="50">
        <f t="shared" si="2"/>
        <v>30</v>
      </c>
      <c r="F35" s="16">
        <f t="shared" si="3"/>
        <v>3.8934426229508198E-3</v>
      </c>
      <c r="G35" s="16">
        <f>SUM(F35:F$187)-F$187</f>
        <v>0.33548302642413363</v>
      </c>
    </row>
    <row r="36" spans="1:7">
      <c r="A36" s="15">
        <v>39722</v>
      </c>
      <c r="B36" s="16">
        <v>2.5000000000000001E-2</v>
      </c>
      <c r="C36" s="16">
        <f t="shared" si="0"/>
        <v>0.04</v>
      </c>
      <c r="D36" s="47">
        <f t="shared" si="4"/>
        <v>1.092896174863388E-4</v>
      </c>
      <c r="E36" s="50">
        <f t="shared" si="2"/>
        <v>31</v>
      </c>
      <c r="F36" s="16">
        <f t="shared" si="3"/>
        <v>3.3879781420765027E-3</v>
      </c>
      <c r="G36" s="16">
        <f>SUM(F36:F$187)-F$187</f>
        <v>0.33158958380118281</v>
      </c>
    </row>
    <row r="37" spans="1:7">
      <c r="A37" s="15">
        <v>39753</v>
      </c>
      <c r="B37" s="16">
        <v>2.5000000000000001E-2</v>
      </c>
      <c r="C37" s="16">
        <f t="shared" si="0"/>
        <v>0.04</v>
      </c>
      <c r="D37" s="47">
        <f t="shared" si="4"/>
        <v>1.092896174863388E-4</v>
      </c>
      <c r="E37" s="50">
        <f t="shared" si="2"/>
        <v>30</v>
      </c>
      <c r="F37" s="16">
        <f t="shared" si="3"/>
        <v>3.2786885245901639E-3</v>
      </c>
      <c r="G37" s="16">
        <f>SUM(F37:F$187)-F$187</f>
        <v>0.32820160565910628</v>
      </c>
    </row>
    <row r="38" spans="1:7">
      <c r="A38" s="15">
        <v>39783</v>
      </c>
      <c r="B38" s="16">
        <v>1.7500000000000002E-2</v>
      </c>
      <c r="C38" s="16">
        <f t="shared" si="0"/>
        <v>3.2500000000000001E-2</v>
      </c>
      <c r="D38" s="47">
        <f t="shared" si="4"/>
        <v>8.8797814207650273E-5</v>
      </c>
      <c r="E38" s="50">
        <f t="shared" si="2"/>
        <v>31</v>
      </c>
      <c r="F38" s="16">
        <f t="shared" si="3"/>
        <v>2.7527322404371584E-3</v>
      </c>
      <c r="G38" s="16">
        <f>SUM(F38:F$187)-F$187</f>
        <v>0.3249229171345161</v>
      </c>
    </row>
    <row r="39" spans="1:7">
      <c r="A39" s="15">
        <v>39814</v>
      </c>
      <c r="B39" s="16">
        <v>1.2500000000000001E-2</v>
      </c>
      <c r="C39" s="16">
        <f t="shared" si="0"/>
        <v>2.75E-2</v>
      </c>
      <c r="D39" s="47">
        <f t="shared" si="1"/>
        <v>7.5342465753424663E-5</v>
      </c>
      <c r="E39" s="50">
        <f t="shared" si="2"/>
        <v>31</v>
      </c>
      <c r="F39" s="16">
        <f t="shared" si="3"/>
        <v>2.3356164383561647E-3</v>
      </c>
      <c r="G39" s="16">
        <f>SUM(F39:F$187)-F$187</f>
        <v>0.32217018489407895</v>
      </c>
    </row>
    <row r="40" spans="1:7">
      <c r="A40" s="15">
        <v>39845</v>
      </c>
      <c r="B40" s="16">
        <v>1.2500000000000001E-2</v>
      </c>
      <c r="C40" s="16">
        <f t="shared" si="0"/>
        <v>2.75E-2</v>
      </c>
      <c r="D40" s="47">
        <f t="shared" si="1"/>
        <v>7.5342465753424663E-5</v>
      </c>
      <c r="E40" s="50">
        <f t="shared" si="2"/>
        <v>28</v>
      </c>
      <c r="F40" s="16">
        <f t="shared" si="3"/>
        <v>2.1095890410958904E-3</v>
      </c>
      <c r="G40" s="16">
        <f>SUM(F40:F$187)-F$187</f>
        <v>0.31983456845572272</v>
      </c>
    </row>
    <row r="41" spans="1:7">
      <c r="A41" s="15">
        <v>39873</v>
      </c>
      <c r="B41" s="16">
        <v>7.4999999999999997E-3</v>
      </c>
      <c r="C41" s="16">
        <f t="shared" si="0"/>
        <v>2.2499999999999999E-2</v>
      </c>
      <c r="D41" s="47">
        <f t="shared" si="1"/>
        <v>6.1643835616438354E-5</v>
      </c>
      <c r="E41" s="50">
        <f t="shared" si="2"/>
        <v>31</v>
      </c>
      <c r="F41" s="16">
        <f t="shared" si="3"/>
        <v>1.910958904109589E-3</v>
      </c>
      <c r="G41" s="16">
        <f>SUM(F41:F$187)-F$187</f>
        <v>0.31772497941462685</v>
      </c>
    </row>
    <row r="42" spans="1:7">
      <c r="A42" s="15">
        <v>39904</v>
      </c>
      <c r="B42" s="16">
        <v>5.0000000000000001E-3</v>
      </c>
      <c r="C42" s="16">
        <f t="shared" si="0"/>
        <v>0.02</v>
      </c>
      <c r="D42" s="47">
        <f t="shared" si="1"/>
        <v>5.4794520547945207E-5</v>
      </c>
      <c r="E42" s="50">
        <f t="shared" si="2"/>
        <v>30</v>
      </c>
      <c r="F42" s="16">
        <f t="shared" si="3"/>
        <v>1.6438356164383563E-3</v>
      </c>
      <c r="G42" s="16">
        <f>SUM(F42:F$187)-F$187</f>
        <v>0.31581402051051727</v>
      </c>
    </row>
    <row r="43" spans="1:7">
      <c r="A43" s="15">
        <v>39934</v>
      </c>
      <c r="B43" s="16">
        <v>5.0000000000000001E-3</v>
      </c>
      <c r="C43" s="16">
        <f t="shared" si="0"/>
        <v>0.02</v>
      </c>
      <c r="D43" s="47">
        <f t="shared" si="1"/>
        <v>5.4794520547945207E-5</v>
      </c>
      <c r="E43" s="50">
        <f t="shared" si="2"/>
        <v>31</v>
      </c>
      <c r="F43" s="16">
        <f t="shared" si="3"/>
        <v>1.6986301369863014E-3</v>
      </c>
      <c r="G43" s="16">
        <f>SUM(F43:F$187)-F$187</f>
        <v>0.31417018489407883</v>
      </c>
    </row>
    <row r="44" spans="1:7">
      <c r="A44" s="15">
        <v>39965</v>
      </c>
      <c r="B44" s="16">
        <v>5.0000000000000001E-3</v>
      </c>
      <c r="C44" s="16">
        <f t="shared" si="0"/>
        <v>0.02</v>
      </c>
      <c r="D44" s="47">
        <f t="shared" si="1"/>
        <v>5.4794520547945207E-5</v>
      </c>
      <c r="E44" s="50">
        <f t="shared" si="2"/>
        <v>30</v>
      </c>
      <c r="F44" s="16">
        <f t="shared" si="3"/>
        <v>1.6438356164383563E-3</v>
      </c>
      <c r="G44" s="16">
        <f>SUM(F44:F$187)-F$187</f>
        <v>0.31247155475709254</v>
      </c>
    </row>
    <row r="45" spans="1:7">
      <c r="A45" s="15">
        <v>39995</v>
      </c>
      <c r="B45" s="16">
        <v>5.0000000000000001E-3</v>
      </c>
      <c r="C45" s="16">
        <f t="shared" si="0"/>
        <v>0.02</v>
      </c>
      <c r="D45" s="47">
        <f t="shared" si="1"/>
        <v>5.4794520547945207E-5</v>
      </c>
      <c r="E45" s="50">
        <f t="shared" si="2"/>
        <v>31</v>
      </c>
      <c r="F45" s="16">
        <f t="shared" si="3"/>
        <v>1.6986301369863014E-3</v>
      </c>
      <c r="G45" s="16">
        <f>SUM(F45:F$187)-F$187</f>
        <v>0.31082771914065416</v>
      </c>
    </row>
    <row r="46" spans="1:7">
      <c r="A46" s="15">
        <v>40026</v>
      </c>
      <c r="B46" s="16">
        <v>5.0000000000000001E-3</v>
      </c>
      <c r="C46" s="16">
        <f t="shared" si="0"/>
        <v>0.02</v>
      </c>
      <c r="D46" s="47">
        <f t="shared" si="1"/>
        <v>5.4794520547945207E-5</v>
      </c>
      <c r="E46" s="50">
        <f t="shared" si="2"/>
        <v>31</v>
      </c>
      <c r="F46" s="16">
        <f t="shared" si="3"/>
        <v>1.6986301369863014E-3</v>
      </c>
      <c r="G46" s="16">
        <f>SUM(F46:F$187)-F$187</f>
        <v>0.30912908900366787</v>
      </c>
    </row>
    <row r="47" spans="1:7">
      <c r="A47" s="15">
        <v>40057</v>
      </c>
      <c r="B47" s="16">
        <v>5.0000000000000001E-3</v>
      </c>
      <c r="C47" s="16">
        <f t="shared" si="0"/>
        <v>0.02</v>
      </c>
      <c r="D47" s="47">
        <f t="shared" si="1"/>
        <v>5.4794520547945207E-5</v>
      </c>
      <c r="E47" s="50">
        <f t="shared" si="2"/>
        <v>30</v>
      </c>
      <c r="F47" s="16">
        <f t="shared" si="3"/>
        <v>1.6438356164383563E-3</v>
      </c>
      <c r="G47" s="16">
        <f>SUM(F47:F$187)-F$187</f>
        <v>0.30743045886668158</v>
      </c>
    </row>
    <row r="48" spans="1:7">
      <c r="A48" s="15">
        <v>40087</v>
      </c>
      <c r="B48" s="16">
        <v>5.0000000000000001E-3</v>
      </c>
      <c r="C48" s="16">
        <f t="shared" si="0"/>
        <v>0.02</v>
      </c>
      <c r="D48" s="47">
        <f t="shared" si="1"/>
        <v>5.4794520547945207E-5</v>
      </c>
      <c r="E48" s="50">
        <f t="shared" si="2"/>
        <v>31</v>
      </c>
      <c r="F48" s="16">
        <f t="shared" si="3"/>
        <v>1.6986301369863014E-3</v>
      </c>
      <c r="G48" s="16">
        <f>SUM(F48:F$187)-F$187</f>
        <v>0.30578662325024319</v>
      </c>
    </row>
    <row r="49" spans="1:7">
      <c r="A49" s="15">
        <v>40118</v>
      </c>
      <c r="B49" s="16">
        <v>5.0000000000000001E-3</v>
      </c>
      <c r="C49" s="16">
        <f t="shared" si="0"/>
        <v>0.02</v>
      </c>
      <c r="D49" s="47">
        <f t="shared" si="1"/>
        <v>5.4794520547945207E-5</v>
      </c>
      <c r="E49" s="50">
        <f t="shared" si="2"/>
        <v>30</v>
      </c>
      <c r="F49" s="16">
        <f t="shared" si="3"/>
        <v>1.6438356164383563E-3</v>
      </c>
      <c r="G49" s="16">
        <f>SUM(F49:F$187)-F$187</f>
        <v>0.3040879931132569</v>
      </c>
    </row>
    <row r="50" spans="1:7">
      <c r="A50" s="15">
        <v>40148</v>
      </c>
      <c r="B50" s="16">
        <v>5.0000000000000001E-3</v>
      </c>
      <c r="C50" s="16">
        <f t="shared" si="0"/>
        <v>0.02</v>
      </c>
      <c r="D50" s="47">
        <f t="shared" si="1"/>
        <v>5.4794520547945207E-5</v>
      </c>
      <c r="E50" s="50">
        <f t="shared" si="2"/>
        <v>31</v>
      </c>
      <c r="F50" s="16">
        <f t="shared" si="3"/>
        <v>1.6986301369863014E-3</v>
      </c>
      <c r="G50" s="16">
        <f>SUM(F50:F$187)-F$187</f>
        <v>0.30244415749681852</v>
      </c>
    </row>
    <row r="51" spans="1:7">
      <c r="A51" s="15">
        <v>40179</v>
      </c>
      <c r="B51" s="16">
        <v>5.0000000000000001E-3</v>
      </c>
      <c r="C51" s="16">
        <f t="shared" si="0"/>
        <v>0.02</v>
      </c>
      <c r="D51" s="47">
        <f t="shared" si="1"/>
        <v>5.4794520547945207E-5</v>
      </c>
      <c r="E51" s="50">
        <f t="shared" si="2"/>
        <v>31</v>
      </c>
      <c r="F51" s="16">
        <f t="shared" si="3"/>
        <v>1.6986301369863014E-3</v>
      </c>
      <c r="G51" s="16">
        <f>SUM(F51:F$187)-F$187</f>
        <v>0.30074552735983223</v>
      </c>
    </row>
    <row r="52" spans="1:7">
      <c r="A52" s="15">
        <v>40210</v>
      </c>
      <c r="B52" s="16">
        <v>5.0000000000000001E-3</v>
      </c>
      <c r="C52" s="16">
        <f t="shared" si="0"/>
        <v>0.02</v>
      </c>
      <c r="D52" s="47">
        <f t="shared" si="1"/>
        <v>5.4794520547945207E-5</v>
      </c>
      <c r="E52" s="50">
        <f t="shared" si="2"/>
        <v>28</v>
      </c>
      <c r="F52" s="16">
        <f t="shared" si="3"/>
        <v>1.5342465753424659E-3</v>
      </c>
      <c r="G52" s="16">
        <f>SUM(F52:F$187)-F$187</f>
        <v>0.29904689722284594</v>
      </c>
    </row>
    <row r="53" spans="1:7">
      <c r="A53" s="15">
        <v>40238</v>
      </c>
      <c r="B53" s="16">
        <v>5.0000000000000001E-3</v>
      </c>
      <c r="C53" s="16">
        <f t="shared" si="0"/>
        <v>0.02</v>
      </c>
      <c r="D53" s="47">
        <f t="shared" si="1"/>
        <v>5.4794520547945207E-5</v>
      </c>
      <c r="E53" s="50">
        <f t="shared" si="2"/>
        <v>31</v>
      </c>
      <c r="F53" s="16">
        <f t="shared" si="3"/>
        <v>1.6986301369863014E-3</v>
      </c>
      <c r="G53" s="16">
        <f>SUM(F53:F$187)-F$187</f>
        <v>0.29751265064750348</v>
      </c>
    </row>
    <row r="54" spans="1:7">
      <c r="A54" s="15">
        <v>40269</v>
      </c>
      <c r="B54" s="16">
        <v>5.0000000000000001E-3</v>
      </c>
      <c r="C54" s="16">
        <f t="shared" si="0"/>
        <v>0.02</v>
      </c>
      <c r="D54" s="47">
        <f t="shared" si="1"/>
        <v>5.4794520547945207E-5</v>
      </c>
      <c r="E54" s="50">
        <f t="shared" si="2"/>
        <v>30</v>
      </c>
      <c r="F54" s="16">
        <f t="shared" si="3"/>
        <v>1.6438356164383563E-3</v>
      </c>
      <c r="G54" s="16">
        <f>SUM(F54:F$187)-F$187</f>
        <v>0.29581402051051719</v>
      </c>
    </row>
    <row r="55" spans="1:7">
      <c r="A55" s="15">
        <v>40299</v>
      </c>
      <c r="B55" s="16">
        <v>5.0000000000000001E-3</v>
      </c>
      <c r="C55" s="16">
        <f t="shared" si="0"/>
        <v>0.02</v>
      </c>
      <c r="D55" s="47">
        <f t="shared" si="1"/>
        <v>5.4794520547945207E-5</v>
      </c>
      <c r="E55" s="50">
        <f t="shared" si="2"/>
        <v>31</v>
      </c>
      <c r="F55" s="16">
        <f t="shared" si="3"/>
        <v>1.6986301369863014E-3</v>
      </c>
      <c r="G55" s="16">
        <f>SUM(F55:F$187)-F$187</f>
        <v>0.29417018489407881</v>
      </c>
    </row>
    <row r="56" spans="1:7">
      <c r="A56" s="15">
        <v>40330</v>
      </c>
      <c r="B56" s="16">
        <v>7.4999999999999997E-3</v>
      </c>
      <c r="C56" s="16">
        <f t="shared" si="0"/>
        <v>2.2499999999999999E-2</v>
      </c>
      <c r="D56" s="47">
        <f t="shared" si="1"/>
        <v>6.1643835616438354E-5</v>
      </c>
      <c r="E56" s="50">
        <f t="shared" si="2"/>
        <v>30</v>
      </c>
      <c r="F56" s="16">
        <f t="shared" si="3"/>
        <v>1.8493150684931506E-3</v>
      </c>
      <c r="G56" s="16">
        <f>SUM(F56:F$187)-F$187</f>
        <v>0.29247155475709252</v>
      </c>
    </row>
    <row r="57" spans="1:7">
      <c r="A57" s="15">
        <v>40360</v>
      </c>
      <c r="B57" s="16">
        <v>0.01</v>
      </c>
      <c r="C57" s="16">
        <f t="shared" si="0"/>
        <v>2.5000000000000001E-2</v>
      </c>
      <c r="D57" s="47">
        <f t="shared" si="1"/>
        <v>6.8493150684931516E-5</v>
      </c>
      <c r="E57" s="50">
        <f t="shared" si="2"/>
        <v>31</v>
      </c>
      <c r="F57" s="16">
        <f t="shared" si="3"/>
        <v>2.1232876712328772E-3</v>
      </c>
      <c r="G57" s="16">
        <f>SUM(F57:F$187)-F$187</f>
        <v>0.29062223968859935</v>
      </c>
    </row>
    <row r="58" spans="1:7">
      <c r="A58" s="15">
        <v>40391</v>
      </c>
      <c r="B58" s="16">
        <v>0.01</v>
      </c>
      <c r="C58" s="16">
        <f t="shared" si="0"/>
        <v>2.5000000000000001E-2</v>
      </c>
      <c r="D58" s="47">
        <f t="shared" si="1"/>
        <v>6.8493150684931516E-5</v>
      </c>
      <c r="E58" s="50">
        <f t="shared" si="2"/>
        <v>31</v>
      </c>
      <c r="F58" s="16">
        <f t="shared" si="3"/>
        <v>2.1232876712328772E-3</v>
      </c>
      <c r="G58" s="16">
        <f>SUM(F58:F$187)-F$187</f>
        <v>0.28849895201736647</v>
      </c>
    </row>
    <row r="59" spans="1:7">
      <c r="A59" s="15">
        <v>40422</v>
      </c>
      <c r="B59" s="16">
        <v>1.2500000000000001E-2</v>
      </c>
      <c r="C59" s="16">
        <f t="shared" si="0"/>
        <v>2.75E-2</v>
      </c>
      <c r="D59" s="47">
        <f t="shared" si="1"/>
        <v>7.5342465753424663E-5</v>
      </c>
      <c r="E59" s="50">
        <f t="shared" si="2"/>
        <v>30</v>
      </c>
      <c r="F59" s="16">
        <f t="shared" si="3"/>
        <v>2.2602739726027398E-3</v>
      </c>
      <c r="G59" s="16">
        <f>SUM(F59:F$187)-F$187</f>
        <v>0.2863756643461336</v>
      </c>
    </row>
    <row r="60" spans="1:7">
      <c r="A60" s="15">
        <v>40452</v>
      </c>
      <c r="B60" s="16">
        <v>1.2500000000000001E-2</v>
      </c>
      <c r="C60" s="16">
        <f t="shared" si="0"/>
        <v>2.75E-2</v>
      </c>
      <c r="D60" s="47">
        <f t="shared" si="1"/>
        <v>7.5342465753424663E-5</v>
      </c>
      <c r="E60" s="50">
        <f t="shared" si="2"/>
        <v>31</v>
      </c>
      <c r="F60" s="16">
        <f t="shared" si="3"/>
        <v>2.3356164383561647E-3</v>
      </c>
      <c r="G60" s="16">
        <f>SUM(F60:F$187)-F$187</f>
        <v>0.28411539037353084</v>
      </c>
    </row>
    <row r="61" spans="1:7">
      <c r="A61" s="15">
        <v>40483</v>
      </c>
      <c r="B61" s="16">
        <v>1.2500000000000001E-2</v>
      </c>
      <c r="C61" s="16">
        <f t="shared" si="0"/>
        <v>2.75E-2</v>
      </c>
      <c r="D61" s="47">
        <f t="shared" si="1"/>
        <v>7.5342465753424663E-5</v>
      </c>
      <c r="E61" s="50">
        <f t="shared" si="2"/>
        <v>30</v>
      </c>
      <c r="F61" s="16">
        <f t="shared" si="3"/>
        <v>2.2602739726027398E-3</v>
      </c>
      <c r="G61" s="16">
        <f>SUM(F61:F$187)-F$187</f>
        <v>0.28177977393517467</v>
      </c>
    </row>
    <row r="62" spans="1:7">
      <c r="A62" s="15">
        <v>40513</v>
      </c>
      <c r="B62" s="16">
        <v>1.2500000000000001E-2</v>
      </c>
      <c r="C62" s="16">
        <f t="shared" si="0"/>
        <v>2.75E-2</v>
      </c>
      <c r="D62" s="47">
        <f t="shared" si="1"/>
        <v>7.5342465753424663E-5</v>
      </c>
      <c r="E62" s="50">
        <f t="shared" si="2"/>
        <v>31</v>
      </c>
      <c r="F62" s="16">
        <f t="shared" si="3"/>
        <v>2.3356164383561647E-3</v>
      </c>
      <c r="G62" s="16">
        <f>SUM(F62:F$187)-F$187</f>
        <v>0.27951949996257197</v>
      </c>
    </row>
    <row r="63" spans="1:7">
      <c r="A63" s="15">
        <v>40544</v>
      </c>
      <c r="B63" s="16">
        <v>1.2500000000000001E-2</v>
      </c>
      <c r="C63" s="16">
        <f t="shared" si="0"/>
        <v>2.75E-2</v>
      </c>
      <c r="D63" s="47">
        <f t="shared" si="1"/>
        <v>7.5342465753424663E-5</v>
      </c>
      <c r="E63" s="50">
        <f t="shared" si="2"/>
        <v>31</v>
      </c>
      <c r="F63" s="16">
        <f t="shared" si="3"/>
        <v>2.3356164383561647E-3</v>
      </c>
      <c r="G63" s="16">
        <f>SUM(F63:F$187)-F$187</f>
        <v>0.27718388352421575</v>
      </c>
    </row>
    <row r="64" spans="1:7">
      <c r="A64" s="15">
        <v>40575</v>
      </c>
      <c r="B64" s="16">
        <v>1.2500000000000001E-2</v>
      </c>
      <c r="C64" s="16">
        <f t="shared" si="0"/>
        <v>2.75E-2</v>
      </c>
      <c r="D64" s="47">
        <f t="shared" si="1"/>
        <v>7.5342465753424663E-5</v>
      </c>
      <c r="E64" s="50">
        <f t="shared" si="2"/>
        <v>28</v>
      </c>
      <c r="F64" s="16">
        <f t="shared" si="3"/>
        <v>2.1095890410958904E-3</v>
      </c>
      <c r="G64" s="16">
        <f>SUM(F64:F$187)-F$187</f>
        <v>0.27484826708585963</v>
      </c>
    </row>
    <row r="65" spans="1:7">
      <c r="A65" s="15">
        <v>40603</v>
      </c>
      <c r="B65" s="16">
        <v>1.2500000000000001E-2</v>
      </c>
      <c r="C65" s="16">
        <f t="shared" si="0"/>
        <v>2.75E-2</v>
      </c>
      <c r="D65" s="47">
        <f t="shared" si="1"/>
        <v>7.5342465753424663E-5</v>
      </c>
      <c r="E65" s="50">
        <f t="shared" si="2"/>
        <v>31</v>
      </c>
      <c r="F65" s="16">
        <f t="shared" si="3"/>
        <v>2.3356164383561647E-3</v>
      </c>
      <c r="G65" s="16">
        <f>SUM(F65:F$187)-F$187</f>
        <v>0.2727386780447637</v>
      </c>
    </row>
    <row r="66" spans="1:7">
      <c r="A66" s="15">
        <v>40634</v>
      </c>
      <c r="B66" s="16">
        <v>1.2500000000000001E-2</v>
      </c>
      <c r="C66" s="16">
        <f t="shared" si="0"/>
        <v>2.75E-2</v>
      </c>
      <c r="D66" s="47">
        <f t="shared" si="1"/>
        <v>7.5342465753424663E-5</v>
      </c>
      <c r="E66" s="50">
        <f t="shared" si="2"/>
        <v>30</v>
      </c>
      <c r="F66" s="16">
        <f t="shared" si="3"/>
        <v>2.2602739726027398E-3</v>
      </c>
      <c r="G66" s="16">
        <f>SUM(F66:F$187)-F$187</f>
        <v>0.27040306160640759</v>
      </c>
    </row>
    <row r="67" spans="1:7">
      <c r="A67" s="15">
        <v>40664</v>
      </c>
      <c r="B67" s="16">
        <v>1.2500000000000001E-2</v>
      </c>
      <c r="C67" s="16">
        <f t="shared" ref="C67:C130" si="5">B67+1.5%</f>
        <v>2.75E-2</v>
      </c>
      <c r="D67" s="47">
        <f t="shared" si="1"/>
        <v>7.5342465753424663E-5</v>
      </c>
      <c r="E67" s="50">
        <f t="shared" si="2"/>
        <v>31</v>
      </c>
      <c r="F67" s="16">
        <f t="shared" si="3"/>
        <v>2.3356164383561647E-3</v>
      </c>
      <c r="G67" s="16">
        <f>SUM(F67:F$187)-F$187</f>
        <v>0.26814278763380484</v>
      </c>
    </row>
    <row r="68" spans="1:7">
      <c r="A68" s="15">
        <v>40695</v>
      </c>
      <c r="B68" s="16">
        <v>1.2500000000000001E-2</v>
      </c>
      <c r="C68" s="16">
        <f t="shared" si="5"/>
        <v>2.75E-2</v>
      </c>
      <c r="D68" s="47">
        <f t="shared" ref="D68:D122" si="6">C68/365</f>
        <v>7.5342465753424663E-5</v>
      </c>
      <c r="E68" s="50">
        <f t="shared" ref="E68:E131" si="7">DAY(DATE(YEAR(A68),MONTH(A68)+1,0))</f>
        <v>30</v>
      </c>
      <c r="F68" s="16">
        <f t="shared" ref="F68:F131" si="8">D68*E68</f>
        <v>2.2602739726027398E-3</v>
      </c>
      <c r="G68" s="16">
        <f>SUM(F68:F$187)-F$187</f>
        <v>0.26580717119544867</v>
      </c>
    </row>
    <row r="69" spans="1:7">
      <c r="A69" s="15">
        <v>40725</v>
      </c>
      <c r="B69" s="16">
        <v>1.2500000000000001E-2</v>
      </c>
      <c r="C69" s="16">
        <f t="shared" si="5"/>
        <v>2.75E-2</v>
      </c>
      <c r="D69" s="47">
        <f t="shared" si="6"/>
        <v>7.5342465753424663E-5</v>
      </c>
      <c r="E69" s="50">
        <f t="shared" si="7"/>
        <v>31</v>
      </c>
      <c r="F69" s="16">
        <f t="shared" si="8"/>
        <v>2.3356164383561647E-3</v>
      </c>
      <c r="G69" s="16">
        <f>SUM(F69:F$187)-F$187</f>
        <v>0.26354689722284597</v>
      </c>
    </row>
    <row r="70" spans="1:7">
      <c r="A70" s="15">
        <v>40756</v>
      </c>
      <c r="B70" s="16">
        <v>1.2500000000000001E-2</v>
      </c>
      <c r="C70" s="16">
        <f t="shared" si="5"/>
        <v>2.75E-2</v>
      </c>
      <c r="D70" s="47">
        <f t="shared" si="6"/>
        <v>7.5342465753424663E-5</v>
      </c>
      <c r="E70" s="50">
        <f t="shared" si="7"/>
        <v>31</v>
      </c>
      <c r="F70" s="16">
        <f t="shared" si="8"/>
        <v>2.3356164383561647E-3</v>
      </c>
      <c r="G70" s="16">
        <f>SUM(F70:F$187)-F$187</f>
        <v>0.2612112807844898</v>
      </c>
    </row>
    <row r="71" spans="1:7">
      <c r="A71" s="15">
        <v>40787</v>
      </c>
      <c r="B71" s="16">
        <v>1.2500000000000001E-2</v>
      </c>
      <c r="C71" s="16">
        <f t="shared" si="5"/>
        <v>2.75E-2</v>
      </c>
      <c r="D71" s="47">
        <f t="shared" si="6"/>
        <v>7.5342465753424663E-5</v>
      </c>
      <c r="E71" s="50">
        <f t="shared" si="7"/>
        <v>30</v>
      </c>
      <c r="F71" s="16">
        <f t="shared" si="8"/>
        <v>2.2602739726027398E-3</v>
      </c>
      <c r="G71" s="16">
        <f>SUM(F71:F$187)-F$187</f>
        <v>0.25887566434613363</v>
      </c>
    </row>
    <row r="72" spans="1:7">
      <c r="A72" s="15">
        <v>40817</v>
      </c>
      <c r="B72" s="16">
        <v>1.2500000000000001E-2</v>
      </c>
      <c r="C72" s="16">
        <f t="shared" si="5"/>
        <v>2.75E-2</v>
      </c>
      <c r="D72" s="47">
        <f t="shared" si="6"/>
        <v>7.5342465753424663E-5</v>
      </c>
      <c r="E72" s="50">
        <f t="shared" si="7"/>
        <v>31</v>
      </c>
      <c r="F72" s="16">
        <f t="shared" si="8"/>
        <v>2.3356164383561647E-3</v>
      </c>
      <c r="G72" s="16">
        <f>SUM(F72:F$187)-F$187</f>
        <v>0.25661539037353093</v>
      </c>
    </row>
    <row r="73" spans="1:7">
      <c r="A73" s="15">
        <v>40848</v>
      </c>
      <c r="B73" s="16">
        <v>1.2500000000000001E-2</v>
      </c>
      <c r="C73" s="16">
        <f t="shared" si="5"/>
        <v>2.75E-2</v>
      </c>
      <c r="D73" s="47">
        <f t="shared" si="6"/>
        <v>7.5342465753424663E-5</v>
      </c>
      <c r="E73" s="50">
        <f t="shared" si="7"/>
        <v>30</v>
      </c>
      <c r="F73" s="16">
        <f t="shared" si="8"/>
        <v>2.2602739726027398E-3</v>
      </c>
      <c r="G73" s="16">
        <f>SUM(F73:F$187)-F$187</f>
        <v>0.25427977393517476</v>
      </c>
    </row>
    <row r="74" spans="1:7">
      <c r="A74" s="15">
        <v>40878</v>
      </c>
      <c r="B74" s="16">
        <v>1.2500000000000001E-2</v>
      </c>
      <c r="C74" s="16">
        <f t="shared" si="5"/>
        <v>2.75E-2</v>
      </c>
      <c r="D74" s="47">
        <f t="shared" si="6"/>
        <v>7.5342465753424663E-5</v>
      </c>
      <c r="E74" s="50">
        <f t="shared" si="7"/>
        <v>31</v>
      </c>
      <c r="F74" s="16">
        <f t="shared" si="8"/>
        <v>2.3356164383561647E-3</v>
      </c>
      <c r="G74" s="16">
        <f>SUM(F74:F$187)-F$187</f>
        <v>0.252019499962572</v>
      </c>
    </row>
    <row r="75" spans="1:7">
      <c r="A75" s="15">
        <v>40909</v>
      </c>
      <c r="B75" s="16">
        <v>1.2500000000000001E-2</v>
      </c>
      <c r="C75" s="16">
        <f t="shared" si="5"/>
        <v>2.75E-2</v>
      </c>
      <c r="D75" s="47">
        <f>C75/366</f>
        <v>7.5136612021857923E-5</v>
      </c>
      <c r="E75" s="50">
        <f t="shared" si="7"/>
        <v>31</v>
      </c>
      <c r="F75" s="16">
        <f t="shared" si="8"/>
        <v>2.3292349726775955E-3</v>
      </c>
      <c r="G75" s="16">
        <f>SUM(F75:F$187)-F$187</f>
        <v>0.24968388352421578</v>
      </c>
    </row>
    <row r="76" spans="1:7">
      <c r="A76" s="15">
        <v>40940</v>
      </c>
      <c r="B76" s="16">
        <v>1.2500000000000001E-2</v>
      </c>
      <c r="C76" s="16">
        <f t="shared" si="5"/>
        <v>2.75E-2</v>
      </c>
      <c r="D76" s="47">
        <f t="shared" ref="D76:D86" si="9">C76/366</f>
        <v>7.5136612021857923E-5</v>
      </c>
      <c r="E76" s="50">
        <f t="shared" si="7"/>
        <v>29</v>
      </c>
      <c r="F76" s="16">
        <f t="shared" si="8"/>
        <v>2.1789617486338798E-3</v>
      </c>
      <c r="G76" s="16">
        <f>SUM(F76:F$187)-F$187</f>
        <v>0.24735464855153821</v>
      </c>
    </row>
    <row r="77" spans="1:7">
      <c r="A77" s="15">
        <v>40969</v>
      </c>
      <c r="B77" s="16">
        <v>1.2500000000000001E-2</v>
      </c>
      <c r="C77" s="16">
        <f t="shared" si="5"/>
        <v>2.75E-2</v>
      </c>
      <c r="D77" s="47">
        <f t="shared" si="9"/>
        <v>7.5136612021857923E-5</v>
      </c>
      <c r="E77" s="50">
        <f t="shared" si="7"/>
        <v>31</v>
      </c>
      <c r="F77" s="16">
        <f t="shared" si="8"/>
        <v>2.3292349726775955E-3</v>
      </c>
      <c r="G77" s="16">
        <f>SUM(F77:F$187)-F$187</f>
        <v>0.24517568680290433</v>
      </c>
    </row>
    <row r="78" spans="1:7">
      <c r="A78" s="15">
        <v>41000</v>
      </c>
      <c r="B78" s="16">
        <v>1.2500000000000001E-2</v>
      </c>
      <c r="C78" s="16">
        <f t="shared" si="5"/>
        <v>2.75E-2</v>
      </c>
      <c r="D78" s="47">
        <f t="shared" si="9"/>
        <v>7.5136612021857923E-5</v>
      </c>
      <c r="E78" s="50">
        <f t="shared" si="7"/>
        <v>30</v>
      </c>
      <c r="F78" s="16">
        <f t="shared" si="8"/>
        <v>2.2540983606557379E-3</v>
      </c>
      <c r="G78" s="16">
        <f>SUM(F78:F$187)-F$187</f>
        <v>0.24284645183022674</v>
      </c>
    </row>
    <row r="79" spans="1:7">
      <c r="A79" s="15">
        <v>41030</v>
      </c>
      <c r="B79" s="16">
        <v>1.2500000000000001E-2</v>
      </c>
      <c r="C79" s="16">
        <f t="shared" si="5"/>
        <v>2.75E-2</v>
      </c>
      <c r="D79" s="47">
        <f t="shared" si="9"/>
        <v>7.5136612021857923E-5</v>
      </c>
      <c r="E79" s="50">
        <f t="shared" si="7"/>
        <v>31</v>
      </c>
      <c r="F79" s="16">
        <f t="shared" si="8"/>
        <v>2.3292349726775955E-3</v>
      </c>
      <c r="G79" s="16">
        <f>SUM(F79:F$187)-F$187</f>
        <v>0.24059235346957097</v>
      </c>
    </row>
    <row r="80" spans="1:7">
      <c r="A80" s="15">
        <v>41061</v>
      </c>
      <c r="B80" s="16">
        <v>1.2500000000000001E-2</v>
      </c>
      <c r="C80" s="16">
        <f t="shared" si="5"/>
        <v>2.75E-2</v>
      </c>
      <c r="D80" s="47">
        <f t="shared" si="9"/>
        <v>7.5136612021857923E-5</v>
      </c>
      <c r="E80" s="50">
        <f t="shared" si="7"/>
        <v>30</v>
      </c>
      <c r="F80" s="16">
        <f t="shared" si="8"/>
        <v>2.2540983606557379E-3</v>
      </c>
      <c r="G80" s="16">
        <f>SUM(F80:F$187)-F$187</f>
        <v>0.23826311849689338</v>
      </c>
    </row>
    <row r="81" spans="1:7">
      <c r="A81" s="15">
        <v>41091</v>
      </c>
      <c r="B81" s="16">
        <v>1.2500000000000001E-2</v>
      </c>
      <c r="C81" s="16">
        <f t="shared" si="5"/>
        <v>2.75E-2</v>
      </c>
      <c r="D81" s="47">
        <f t="shared" si="9"/>
        <v>7.5136612021857923E-5</v>
      </c>
      <c r="E81" s="50">
        <f t="shared" si="7"/>
        <v>31</v>
      </c>
      <c r="F81" s="16">
        <f t="shared" si="8"/>
        <v>2.3292349726775955E-3</v>
      </c>
      <c r="G81" s="16">
        <f>SUM(F81:F$187)-F$187</f>
        <v>0.23600902013623765</v>
      </c>
    </row>
    <row r="82" spans="1:7">
      <c r="A82" s="15">
        <v>41122</v>
      </c>
      <c r="B82" s="16">
        <v>1.2500000000000001E-2</v>
      </c>
      <c r="C82" s="16">
        <f t="shared" si="5"/>
        <v>2.75E-2</v>
      </c>
      <c r="D82" s="47">
        <f t="shared" si="9"/>
        <v>7.5136612021857923E-5</v>
      </c>
      <c r="E82" s="50">
        <f t="shared" si="7"/>
        <v>31</v>
      </c>
      <c r="F82" s="16">
        <f t="shared" si="8"/>
        <v>2.3292349726775955E-3</v>
      </c>
      <c r="G82" s="16">
        <f>SUM(F82:F$187)-F$187</f>
        <v>0.23367978516356006</v>
      </c>
    </row>
    <row r="83" spans="1:7">
      <c r="A83" s="15">
        <v>41153</v>
      </c>
      <c r="B83" s="16">
        <v>1.2500000000000001E-2</v>
      </c>
      <c r="C83" s="16">
        <f t="shared" si="5"/>
        <v>2.75E-2</v>
      </c>
      <c r="D83" s="47">
        <f t="shared" si="9"/>
        <v>7.5136612021857923E-5</v>
      </c>
      <c r="E83" s="50">
        <f t="shared" si="7"/>
        <v>30</v>
      </c>
      <c r="F83" s="16">
        <f t="shared" si="8"/>
        <v>2.2540983606557379E-3</v>
      </c>
      <c r="G83" s="16">
        <f>SUM(F83:F$187)-F$187</f>
        <v>0.23135055019088246</v>
      </c>
    </row>
    <row r="84" spans="1:7">
      <c r="A84" s="15">
        <v>41183</v>
      </c>
      <c r="B84" s="16">
        <v>1.2500000000000001E-2</v>
      </c>
      <c r="C84" s="16">
        <f t="shared" si="5"/>
        <v>2.75E-2</v>
      </c>
      <c r="D84" s="47">
        <f t="shared" si="9"/>
        <v>7.5136612021857923E-5</v>
      </c>
      <c r="E84" s="50">
        <f t="shared" si="7"/>
        <v>31</v>
      </c>
      <c r="F84" s="16">
        <f t="shared" si="8"/>
        <v>2.3292349726775955E-3</v>
      </c>
      <c r="G84" s="16">
        <f>SUM(F84:F$187)-F$187</f>
        <v>0.22909645183022673</v>
      </c>
    </row>
    <row r="85" spans="1:7">
      <c r="A85" s="15">
        <v>41214</v>
      </c>
      <c r="B85" s="16">
        <v>1.2500000000000001E-2</v>
      </c>
      <c r="C85" s="16">
        <f t="shared" si="5"/>
        <v>2.75E-2</v>
      </c>
      <c r="D85" s="47">
        <f t="shared" si="9"/>
        <v>7.5136612021857923E-5</v>
      </c>
      <c r="E85" s="50">
        <f t="shared" si="7"/>
        <v>30</v>
      </c>
      <c r="F85" s="16">
        <f t="shared" si="8"/>
        <v>2.2540983606557379E-3</v>
      </c>
      <c r="G85" s="16">
        <f>SUM(F85:F$187)-F$187</f>
        <v>0.22676721685754911</v>
      </c>
    </row>
    <row r="86" spans="1:7">
      <c r="A86" s="15">
        <v>41244</v>
      </c>
      <c r="B86" s="16">
        <v>1.2500000000000001E-2</v>
      </c>
      <c r="C86" s="16">
        <f t="shared" si="5"/>
        <v>2.75E-2</v>
      </c>
      <c r="D86" s="47">
        <f t="shared" si="9"/>
        <v>7.5136612021857923E-5</v>
      </c>
      <c r="E86" s="50">
        <f t="shared" si="7"/>
        <v>31</v>
      </c>
      <c r="F86" s="16">
        <f t="shared" si="8"/>
        <v>2.3292349726775955E-3</v>
      </c>
      <c r="G86" s="16">
        <f>SUM(F86:F$187)-F$187</f>
        <v>0.2245131184968934</v>
      </c>
    </row>
    <row r="87" spans="1:7">
      <c r="A87" s="15">
        <v>41275</v>
      </c>
      <c r="B87" s="16">
        <v>1.2500000000000001E-2</v>
      </c>
      <c r="C87" s="16">
        <f t="shared" si="5"/>
        <v>2.75E-2</v>
      </c>
      <c r="D87" s="47">
        <f t="shared" si="6"/>
        <v>7.5342465753424663E-5</v>
      </c>
      <c r="E87" s="50">
        <f t="shared" si="7"/>
        <v>31</v>
      </c>
      <c r="F87" s="16">
        <f t="shared" si="8"/>
        <v>2.3356164383561647E-3</v>
      </c>
      <c r="G87" s="16">
        <f>SUM(F87:F$187)-F$187</f>
        <v>0.22218388352421581</v>
      </c>
    </row>
    <row r="88" spans="1:7">
      <c r="A88" s="15">
        <v>41306</v>
      </c>
      <c r="B88" s="16">
        <v>1.2500000000000001E-2</v>
      </c>
      <c r="C88" s="16">
        <f t="shared" si="5"/>
        <v>2.75E-2</v>
      </c>
      <c r="D88" s="47">
        <f t="shared" si="6"/>
        <v>7.5342465753424663E-5</v>
      </c>
      <c r="E88" s="50">
        <f t="shared" si="7"/>
        <v>28</v>
      </c>
      <c r="F88" s="16">
        <f t="shared" si="8"/>
        <v>2.1095890410958904E-3</v>
      </c>
      <c r="G88" s="16">
        <f>SUM(F88:F$187)-F$187</f>
        <v>0.21984826708585964</v>
      </c>
    </row>
    <row r="89" spans="1:7">
      <c r="A89" s="15">
        <v>41334</v>
      </c>
      <c r="B89" s="16">
        <v>1.2500000000000001E-2</v>
      </c>
      <c r="C89" s="16">
        <f t="shared" si="5"/>
        <v>2.75E-2</v>
      </c>
      <c r="D89" s="47">
        <f t="shared" si="6"/>
        <v>7.5342465753424663E-5</v>
      </c>
      <c r="E89" s="50">
        <f t="shared" si="7"/>
        <v>31</v>
      </c>
      <c r="F89" s="16">
        <f t="shared" si="8"/>
        <v>2.3356164383561647E-3</v>
      </c>
      <c r="G89" s="16">
        <f>SUM(F89:F$187)-F$187</f>
        <v>0.21773867804476374</v>
      </c>
    </row>
    <row r="90" spans="1:7">
      <c r="A90" s="15">
        <v>41365</v>
      </c>
      <c r="B90" s="16">
        <v>1.2500000000000001E-2</v>
      </c>
      <c r="C90" s="16">
        <f t="shared" si="5"/>
        <v>2.75E-2</v>
      </c>
      <c r="D90" s="47">
        <f t="shared" si="6"/>
        <v>7.5342465753424663E-5</v>
      </c>
      <c r="E90" s="50">
        <f t="shared" si="7"/>
        <v>30</v>
      </c>
      <c r="F90" s="16">
        <f t="shared" si="8"/>
        <v>2.2602739726027398E-3</v>
      </c>
      <c r="G90" s="16">
        <f>SUM(F90:F$187)-F$187</f>
        <v>0.21540306160640757</v>
      </c>
    </row>
    <row r="91" spans="1:7">
      <c r="A91" s="15">
        <v>41395</v>
      </c>
      <c r="B91" s="16">
        <v>1.2500000000000001E-2</v>
      </c>
      <c r="C91" s="16">
        <f t="shared" si="5"/>
        <v>2.75E-2</v>
      </c>
      <c r="D91" s="47">
        <f t="shared" si="6"/>
        <v>7.5342465753424663E-5</v>
      </c>
      <c r="E91" s="50">
        <f t="shared" si="7"/>
        <v>31</v>
      </c>
      <c r="F91" s="16">
        <f t="shared" si="8"/>
        <v>2.3356164383561647E-3</v>
      </c>
      <c r="G91" s="16">
        <f>SUM(F91:F$187)-F$187</f>
        <v>0.21314278763380481</v>
      </c>
    </row>
    <row r="92" spans="1:7">
      <c r="A92" s="15">
        <v>41426</v>
      </c>
      <c r="B92" s="16">
        <v>1.2500000000000001E-2</v>
      </c>
      <c r="C92" s="16">
        <f t="shared" si="5"/>
        <v>2.75E-2</v>
      </c>
      <c r="D92" s="47">
        <f t="shared" si="6"/>
        <v>7.5342465753424663E-5</v>
      </c>
      <c r="E92" s="50">
        <f t="shared" si="7"/>
        <v>30</v>
      </c>
      <c r="F92" s="16">
        <f t="shared" si="8"/>
        <v>2.2602739726027398E-3</v>
      </c>
      <c r="G92" s="16">
        <f>SUM(F92:F$187)-F$187</f>
        <v>0.21080717119544864</v>
      </c>
    </row>
    <row r="93" spans="1:7">
      <c r="A93" s="15">
        <v>41456</v>
      </c>
      <c r="B93" s="16">
        <v>1.2500000000000001E-2</v>
      </c>
      <c r="C93" s="16">
        <f t="shared" si="5"/>
        <v>2.75E-2</v>
      </c>
      <c r="D93" s="47">
        <f t="shared" si="6"/>
        <v>7.5342465753424663E-5</v>
      </c>
      <c r="E93" s="50">
        <f t="shared" si="7"/>
        <v>31</v>
      </c>
      <c r="F93" s="16">
        <f t="shared" si="8"/>
        <v>2.3356164383561647E-3</v>
      </c>
      <c r="G93" s="16">
        <f>SUM(F93:F$187)-F$187</f>
        <v>0.20854689722284592</v>
      </c>
    </row>
    <row r="94" spans="1:7">
      <c r="A94" s="15">
        <v>41487</v>
      </c>
      <c r="B94" s="16">
        <v>1.2500000000000001E-2</v>
      </c>
      <c r="C94" s="16">
        <f t="shared" si="5"/>
        <v>2.75E-2</v>
      </c>
      <c r="D94" s="47">
        <f t="shared" si="6"/>
        <v>7.5342465753424663E-5</v>
      </c>
      <c r="E94" s="50">
        <f t="shared" si="7"/>
        <v>31</v>
      </c>
      <c r="F94" s="16">
        <f t="shared" si="8"/>
        <v>2.3356164383561647E-3</v>
      </c>
      <c r="G94" s="16">
        <f>SUM(F94:F$187)-F$187</f>
        <v>0.20621128078448975</v>
      </c>
    </row>
    <row r="95" spans="1:7">
      <c r="A95" s="15">
        <v>41518</v>
      </c>
      <c r="B95" s="16">
        <v>1.2500000000000001E-2</v>
      </c>
      <c r="C95" s="16">
        <f t="shared" si="5"/>
        <v>2.75E-2</v>
      </c>
      <c r="D95" s="47">
        <f t="shared" si="6"/>
        <v>7.5342465753424663E-5</v>
      </c>
      <c r="E95" s="50">
        <f t="shared" si="7"/>
        <v>30</v>
      </c>
      <c r="F95" s="16">
        <f t="shared" si="8"/>
        <v>2.2602739726027398E-3</v>
      </c>
      <c r="G95" s="16">
        <f>SUM(F95:F$187)-F$187</f>
        <v>0.20387566434613361</v>
      </c>
    </row>
    <row r="96" spans="1:7">
      <c r="A96" s="15">
        <v>41548</v>
      </c>
      <c r="B96" s="16">
        <v>1.2500000000000001E-2</v>
      </c>
      <c r="C96" s="16">
        <f t="shared" si="5"/>
        <v>2.75E-2</v>
      </c>
      <c r="D96" s="47">
        <f t="shared" si="6"/>
        <v>7.5342465753424663E-5</v>
      </c>
      <c r="E96" s="50">
        <f t="shared" si="7"/>
        <v>31</v>
      </c>
      <c r="F96" s="16">
        <f t="shared" si="8"/>
        <v>2.3356164383561647E-3</v>
      </c>
      <c r="G96" s="16">
        <f>SUM(F96:F$187)-F$187</f>
        <v>0.20161539037353088</v>
      </c>
    </row>
    <row r="97" spans="1:7">
      <c r="A97" s="15">
        <v>41579</v>
      </c>
      <c r="B97" s="16">
        <v>1.2500000000000001E-2</v>
      </c>
      <c r="C97" s="16">
        <f t="shared" si="5"/>
        <v>2.75E-2</v>
      </c>
      <c r="D97" s="47">
        <f t="shared" si="6"/>
        <v>7.5342465753424663E-5</v>
      </c>
      <c r="E97" s="50">
        <f t="shared" si="7"/>
        <v>30</v>
      </c>
      <c r="F97" s="16">
        <f t="shared" si="8"/>
        <v>2.2602739726027398E-3</v>
      </c>
      <c r="G97" s="16">
        <f>SUM(F97:F$187)-F$187</f>
        <v>0.19927977393517471</v>
      </c>
    </row>
    <row r="98" spans="1:7">
      <c r="A98" s="15">
        <v>41609</v>
      </c>
      <c r="B98" s="16">
        <v>1.2500000000000001E-2</v>
      </c>
      <c r="C98" s="16">
        <f t="shared" si="5"/>
        <v>2.75E-2</v>
      </c>
      <c r="D98" s="47">
        <f t="shared" si="6"/>
        <v>7.5342465753424663E-5</v>
      </c>
      <c r="E98" s="50">
        <f t="shared" si="7"/>
        <v>31</v>
      </c>
      <c r="F98" s="16">
        <f t="shared" si="8"/>
        <v>2.3356164383561647E-3</v>
      </c>
      <c r="G98" s="16">
        <f>SUM(F98:F$187)-F$187</f>
        <v>0.19701949996257195</v>
      </c>
    </row>
    <row r="99" spans="1:7">
      <c r="A99" s="15">
        <v>41640</v>
      </c>
      <c r="B99" s="16">
        <v>1.2500000000000001E-2</v>
      </c>
      <c r="C99" s="16">
        <f t="shared" si="5"/>
        <v>2.75E-2</v>
      </c>
      <c r="D99" s="47">
        <f t="shared" si="6"/>
        <v>7.5342465753424663E-5</v>
      </c>
      <c r="E99" s="50">
        <f t="shared" si="7"/>
        <v>31</v>
      </c>
      <c r="F99" s="16">
        <f t="shared" si="8"/>
        <v>2.3356164383561647E-3</v>
      </c>
      <c r="G99" s="16">
        <f>SUM(F99:F$187)-F$187</f>
        <v>0.19468388352421578</v>
      </c>
    </row>
    <row r="100" spans="1:7">
      <c r="A100" s="15">
        <v>41671</v>
      </c>
      <c r="B100" s="16">
        <v>1.2500000000000001E-2</v>
      </c>
      <c r="C100" s="16">
        <f t="shared" si="5"/>
        <v>2.75E-2</v>
      </c>
      <c r="D100" s="47">
        <f t="shared" si="6"/>
        <v>7.5342465753424663E-5</v>
      </c>
      <c r="E100" s="50">
        <f t="shared" si="7"/>
        <v>28</v>
      </c>
      <c r="F100" s="16">
        <f t="shared" si="8"/>
        <v>2.1095890410958904E-3</v>
      </c>
      <c r="G100" s="16">
        <f>SUM(F100:F$187)-F$187</f>
        <v>0.19234826708585961</v>
      </c>
    </row>
    <row r="101" spans="1:7">
      <c r="A101" s="15">
        <v>41699</v>
      </c>
      <c r="B101" s="16">
        <v>1.2500000000000001E-2</v>
      </c>
      <c r="C101" s="16">
        <f t="shared" si="5"/>
        <v>2.75E-2</v>
      </c>
      <c r="D101" s="47">
        <f t="shared" si="6"/>
        <v>7.5342465753424663E-5</v>
      </c>
      <c r="E101" s="50">
        <f t="shared" si="7"/>
        <v>31</v>
      </c>
      <c r="F101" s="16">
        <f t="shared" si="8"/>
        <v>2.3356164383561647E-3</v>
      </c>
      <c r="G101" s="16">
        <f>SUM(F101:F$187)-F$187</f>
        <v>0.19023867804476371</v>
      </c>
    </row>
    <row r="102" spans="1:7">
      <c r="A102" s="15">
        <v>41730</v>
      </c>
      <c r="B102" s="16">
        <v>1.2500000000000001E-2</v>
      </c>
      <c r="C102" s="16">
        <f t="shared" si="5"/>
        <v>2.75E-2</v>
      </c>
      <c r="D102" s="47">
        <f t="shared" si="6"/>
        <v>7.5342465753424663E-5</v>
      </c>
      <c r="E102" s="50">
        <f t="shared" si="7"/>
        <v>30</v>
      </c>
      <c r="F102" s="16">
        <f t="shared" si="8"/>
        <v>2.2602739726027398E-3</v>
      </c>
      <c r="G102" s="16">
        <f>SUM(F102:F$187)-F$187</f>
        <v>0.18790306160640755</v>
      </c>
    </row>
    <row r="103" spans="1:7">
      <c r="A103" s="15">
        <v>41760</v>
      </c>
      <c r="B103" s="16">
        <v>1.2500000000000001E-2</v>
      </c>
      <c r="C103" s="16">
        <f t="shared" si="5"/>
        <v>2.75E-2</v>
      </c>
      <c r="D103" s="47">
        <f t="shared" si="6"/>
        <v>7.5342465753424663E-5</v>
      </c>
      <c r="E103" s="50">
        <f t="shared" si="7"/>
        <v>31</v>
      </c>
      <c r="F103" s="16">
        <f t="shared" si="8"/>
        <v>2.3356164383561647E-3</v>
      </c>
      <c r="G103" s="16">
        <f>SUM(F103:F$187)-F$187</f>
        <v>0.18564278763380482</v>
      </c>
    </row>
    <row r="104" spans="1:7">
      <c r="A104" s="15">
        <v>41791</v>
      </c>
      <c r="B104" s="16">
        <v>1.2500000000000001E-2</v>
      </c>
      <c r="C104" s="16">
        <f t="shared" si="5"/>
        <v>2.75E-2</v>
      </c>
      <c r="D104" s="47">
        <f t="shared" si="6"/>
        <v>7.5342465753424663E-5</v>
      </c>
      <c r="E104" s="50">
        <f t="shared" si="7"/>
        <v>30</v>
      </c>
      <c r="F104" s="16">
        <f t="shared" si="8"/>
        <v>2.2602739726027398E-3</v>
      </c>
      <c r="G104" s="16">
        <f>SUM(F104:F$187)-F$187</f>
        <v>0.18330717119544865</v>
      </c>
    </row>
    <row r="105" spans="1:7">
      <c r="A105" s="15">
        <v>41821</v>
      </c>
      <c r="B105" s="16">
        <v>1.2500000000000001E-2</v>
      </c>
      <c r="C105" s="16">
        <f t="shared" si="5"/>
        <v>2.75E-2</v>
      </c>
      <c r="D105" s="47">
        <f t="shared" si="6"/>
        <v>7.5342465753424663E-5</v>
      </c>
      <c r="E105" s="50">
        <f t="shared" si="7"/>
        <v>31</v>
      </c>
      <c r="F105" s="16">
        <f t="shared" si="8"/>
        <v>2.3356164383561647E-3</v>
      </c>
      <c r="G105" s="16">
        <f>SUM(F105:F$187)-F$187</f>
        <v>0.18104689722284592</v>
      </c>
    </row>
    <row r="106" spans="1:7">
      <c r="A106" s="15">
        <v>41852</v>
      </c>
      <c r="B106" s="16">
        <v>1.2500000000000001E-2</v>
      </c>
      <c r="C106" s="16">
        <f t="shared" si="5"/>
        <v>2.75E-2</v>
      </c>
      <c r="D106" s="47">
        <f t="shared" si="6"/>
        <v>7.5342465753424663E-5</v>
      </c>
      <c r="E106" s="50">
        <f t="shared" si="7"/>
        <v>31</v>
      </c>
      <c r="F106" s="16">
        <f t="shared" si="8"/>
        <v>2.3356164383561647E-3</v>
      </c>
      <c r="G106" s="16">
        <f>SUM(F106:F$187)-F$187</f>
        <v>0.17871128078448972</v>
      </c>
    </row>
    <row r="107" spans="1:7">
      <c r="A107" s="15">
        <v>41883</v>
      </c>
      <c r="B107" s="16">
        <v>1.2500000000000001E-2</v>
      </c>
      <c r="C107" s="16">
        <f t="shared" si="5"/>
        <v>2.75E-2</v>
      </c>
      <c r="D107" s="47">
        <f t="shared" si="6"/>
        <v>7.5342465753424663E-5</v>
      </c>
      <c r="E107" s="50">
        <f t="shared" si="7"/>
        <v>30</v>
      </c>
      <c r="F107" s="16">
        <f t="shared" si="8"/>
        <v>2.2602739726027398E-3</v>
      </c>
      <c r="G107" s="16">
        <f>SUM(F107:F$187)-F$187</f>
        <v>0.17637566434613358</v>
      </c>
    </row>
    <row r="108" spans="1:7">
      <c r="A108" s="15">
        <v>41913</v>
      </c>
      <c r="B108" s="16">
        <v>1.2500000000000001E-2</v>
      </c>
      <c r="C108" s="16">
        <f t="shared" si="5"/>
        <v>2.75E-2</v>
      </c>
      <c r="D108" s="47">
        <f t="shared" si="6"/>
        <v>7.5342465753424663E-5</v>
      </c>
      <c r="E108" s="50">
        <f t="shared" si="7"/>
        <v>31</v>
      </c>
      <c r="F108" s="16">
        <f t="shared" si="8"/>
        <v>2.3356164383561647E-3</v>
      </c>
      <c r="G108" s="16">
        <f>SUM(F108:F$187)-F$187</f>
        <v>0.17411539037353085</v>
      </c>
    </row>
    <row r="109" spans="1:7">
      <c r="A109" s="15">
        <v>41944</v>
      </c>
      <c r="B109" s="16">
        <v>1.2500000000000001E-2</v>
      </c>
      <c r="C109" s="16">
        <f t="shared" si="5"/>
        <v>2.75E-2</v>
      </c>
      <c r="D109" s="47">
        <f t="shared" si="6"/>
        <v>7.5342465753424663E-5</v>
      </c>
      <c r="E109" s="50">
        <f t="shared" si="7"/>
        <v>30</v>
      </c>
      <c r="F109" s="16">
        <f t="shared" si="8"/>
        <v>2.2602739726027398E-3</v>
      </c>
      <c r="G109" s="16">
        <f>SUM(F109:F$187)-F$187</f>
        <v>0.17177977393517471</v>
      </c>
    </row>
    <row r="110" spans="1:7">
      <c r="A110" s="15">
        <v>41974</v>
      </c>
      <c r="B110" s="16">
        <v>1.2500000000000001E-2</v>
      </c>
      <c r="C110" s="16">
        <f t="shared" si="5"/>
        <v>2.75E-2</v>
      </c>
      <c r="D110" s="47">
        <f t="shared" si="6"/>
        <v>7.5342465753424663E-5</v>
      </c>
      <c r="E110" s="50">
        <f t="shared" si="7"/>
        <v>31</v>
      </c>
      <c r="F110" s="16">
        <f t="shared" si="8"/>
        <v>2.3356164383561647E-3</v>
      </c>
      <c r="G110" s="16">
        <f>SUM(F110:F$187)-F$187</f>
        <v>0.16951949996257196</v>
      </c>
    </row>
    <row r="111" spans="1:7">
      <c r="A111" s="15">
        <v>42005</v>
      </c>
      <c r="B111" s="16">
        <v>0.01</v>
      </c>
      <c r="C111" s="16">
        <f t="shared" si="5"/>
        <v>2.5000000000000001E-2</v>
      </c>
      <c r="D111" s="47">
        <f t="shared" si="6"/>
        <v>6.8493150684931516E-5</v>
      </c>
      <c r="E111" s="50">
        <f t="shared" si="7"/>
        <v>31</v>
      </c>
      <c r="F111" s="16">
        <f t="shared" si="8"/>
        <v>2.1232876712328772E-3</v>
      </c>
      <c r="G111" s="16">
        <f>SUM(F111:F$187)-F$187</f>
        <v>0.16718388352421579</v>
      </c>
    </row>
    <row r="112" spans="1:7">
      <c r="A112" s="15">
        <v>42036</v>
      </c>
      <c r="B112" s="16">
        <v>0.01</v>
      </c>
      <c r="C112" s="16">
        <f t="shared" si="5"/>
        <v>2.5000000000000001E-2</v>
      </c>
      <c r="D112" s="47">
        <f t="shared" si="6"/>
        <v>6.8493150684931516E-5</v>
      </c>
      <c r="E112" s="50">
        <f t="shared" si="7"/>
        <v>28</v>
      </c>
      <c r="F112" s="16">
        <f t="shared" si="8"/>
        <v>1.9178082191780824E-3</v>
      </c>
      <c r="G112" s="16">
        <f>SUM(F112:F$187)-F$187</f>
        <v>0.16506059585298291</v>
      </c>
    </row>
    <row r="113" spans="1:7">
      <c r="A113" s="15">
        <v>42064</v>
      </c>
      <c r="B113" s="16">
        <v>0.01</v>
      </c>
      <c r="C113" s="16">
        <f t="shared" si="5"/>
        <v>2.5000000000000001E-2</v>
      </c>
      <c r="D113" s="47">
        <f t="shared" si="6"/>
        <v>6.8493150684931516E-5</v>
      </c>
      <c r="E113" s="50">
        <f t="shared" si="7"/>
        <v>31</v>
      </c>
      <c r="F113" s="16">
        <f t="shared" si="8"/>
        <v>2.1232876712328772E-3</v>
      </c>
      <c r="G113" s="16">
        <f>SUM(F113:F$187)-F$187</f>
        <v>0.16314278763380483</v>
      </c>
    </row>
    <row r="114" spans="1:7">
      <c r="A114" s="15">
        <v>42095</v>
      </c>
      <c r="B114" s="16">
        <v>0.01</v>
      </c>
      <c r="C114" s="16">
        <f t="shared" si="5"/>
        <v>2.5000000000000001E-2</v>
      </c>
      <c r="D114" s="47">
        <f t="shared" si="6"/>
        <v>6.8493150684931516E-5</v>
      </c>
      <c r="E114" s="50">
        <f t="shared" si="7"/>
        <v>30</v>
      </c>
      <c r="F114" s="16">
        <f t="shared" si="8"/>
        <v>2.0547945205479454E-3</v>
      </c>
      <c r="G114" s="16">
        <f>SUM(F114:F$187)-F$187</f>
        <v>0.16101949996257195</v>
      </c>
    </row>
    <row r="115" spans="1:7">
      <c r="A115" s="15">
        <v>42125</v>
      </c>
      <c r="B115" s="16">
        <v>0.01</v>
      </c>
      <c r="C115" s="16">
        <f t="shared" si="5"/>
        <v>2.5000000000000001E-2</v>
      </c>
      <c r="D115" s="47">
        <f t="shared" si="6"/>
        <v>6.8493150684931516E-5</v>
      </c>
      <c r="E115" s="50">
        <f t="shared" si="7"/>
        <v>31</v>
      </c>
      <c r="F115" s="16">
        <f t="shared" si="8"/>
        <v>2.1232876712328772E-3</v>
      </c>
      <c r="G115" s="16">
        <f>SUM(F115:F$187)-F$187</f>
        <v>0.15896470544202401</v>
      </c>
    </row>
    <row r="116" spans="1:7">
      <c r="A116" s="15">
        <v>42156</v>
      </c>
      <c r="B116" s="16">
        <v>0.01</v>
      </c>
      <c r="C116" s="16">
        <f t="shared" si="5"/>
        <v>2.5000000000000001E-2</v>
      </c>
      <c r="D116" s="47">
        <f t="shared" si="6"/>
        <v>6.8493150684931516E-5</v>
      </c>
      <c r="E116" s="50">
        <f t="shared" si="7"/>
        <v>30</v>
      </c>
      <c r="F116" s="16">
        <f t="shared" si="8"/>
        <v>2.0547945205479454E-3</v>
      </c>
      <c r="G116" s="16">
        <f>SUM(F116:F$187)-F$187</f>
        <v>0.15684141777079114</v>
      </c>
    </row>
    <row r="117" spans="1:7">
      <c r="A117" s="15">
        <v>42186</v>
      </c>
      <c r="B117" s="16">
        <v>7.4999999999999997E-3</v>
      </c>
      <c r="C117" s="16">
        <f t="shared" si="5"/>
        <v>2.2499999999999999E-2</v>
      </c>
      <c r="D117" s="47">
        <f t="shared" si="6"/>
        <v>6.1643835616438354E-5</v>
      </c>
      <c r="E117" s="50">
        <f t="shared" si="7"/>
        <v>31</v>
      </c>
      <c r="F117" s="16">
        <f t="shared" si="8"/>
        <v>1.910958904109589E-3</v>
      </c>
      <c r="G117" s="16">
        <f>SUM(F117:F$187)-F$187</f>
        <v>0.1547866232502432</v>
      </c>
    </row>
    <row r="118" spans="1:7">
      <c r="A118" s="15">
        <v>42217</v>
      </c>
      <c r="B118" s="16">
        <v>7.4999999999999997E-3</v>
      </c>
      <c r="C118" s="16">
        <f t="shared" si="5"/>
        <v>2.2499999999999999E-2</v>
      </c>
      <c r="D118" s="47">
        <f t="shared" si="6"/>
        <v>6.1643835616438354E-5</v>
      </c>
      <c r="E118" s="50">
        <f t="shared" si="7"/>
        <v>31</v>
      </c>
      <c r="F118" s="16">
        <f t="shared" si="8"/>
        <v>1.910958904109589E-3</v>
      </c>
      <c r="G118" s="16">
        <f>SUM(F118:F$187)-F$187</f>
        <v>0.15287566434613359</v>
      </c>
    </row>
    <row r="119" spans="1:7">
      <c r="A119" s="15">
        <v>42248</v>
      </c>
      <c r="B119" s="16">
        <v>7.4999999999999997E-3</v>
      </c>
      <c r="C119" s="16">
        <f t="shared" si="5"/>
        <v>2.2499999999999999E-2</v>
      </c>
      <c r="D119" s="47">
        <f t="shared" si="6"/>
        <v>6.1643835616438354E-5</v>
      </c>
      <c r="E119" s="50">
        <f t="shared" si="7"/>
        <v>30</v>
      </c>
      <c r="F119" s="16">
        <f t="shared" si="8"/>
        <v>1.8493150684931506E-3</v>
      </c>
      <c r="G119" s="16">
        <f>SUM(F119:F$187)-F$187</f>
        <v>0.15096470544202401</v>
      </c>
    </row>
    <row r="120" spans="1:7">
      <c r="A120" s="15">
        <v>42278</v>
      </c>
      <c r="B120" s="16">
        <v>7.4999999999999997E-3</v>
      </c>
      <c r="C120" s="16">
        <f t="shared" si="5"/>
        <v>2.2499999999999999E-2</v>
      </c>
      <c r="D120" s="47">
        <f t="shared" si="6"/>
        <v>6.1643835616438354E-5</v>
      </c>
      <c r="E120" s="50">
        <f t="shared" si="7"/>
        <v>31</v>
      </c>
      <c r="F120" s="16">
        <f t="shared" si="8"/>
        <v>1.910958904109589E-3</v>
      </c>
      <c r="G120" s="16">
        <f>SUM(F120:F$187)-F$187</f>
        <v>0.14911539037353086</v>
      </c>
    </row>
    <row r="121" spans="1:7">
      <c r="A121" s="15">
        <v>42309</v>
      </c>
      <c r="B121" s="16">
        <v>7.4999999999999997E-3</v>
      </c>
      <c r="C121" s="16">
        <f t="shared" si="5"/>
        <v>2.2499999999999999E-2</v>
      </c>
      <c r="D121" s="47">
        <f t="shared" si="6"/>
        <v>6.1643835616438354E-5</v>
      </c>
      <c r="E121" s="50">
        <f t="shared" si="7"/>
        <v>30</v>
      </c>
      <c r="F121" s="16">
        <f t="shared" si="8"/>
        <v>1.8493150684931506E-3</v>
      </c>
      <c r="G121" s="16">
        <f>SUM(F121:F$187)-F$187</f>
        <v>0.14720443146942125</v>
      </c>
    </row>
    <row r="122" spans="1:7">
      <c r="A122" s="15">
        <v>42339</v>
      </c>
      <c r="B122" s="16">
        <v>7.4999999999999997E-3</v>
      </c>
      <c r="C122" s="16">
        <f t="shared" si="5"/>
        <v>2.2499999999999999E-2</v>
      </c>
      <c r="D122" s="47">
        <f t="shared" si="6"/>
        <v>6.1643835616438354E-5</v>
      </c>
      <c r="E122" s="50">
        <f t="shared" si="7"/>
        <v>31</v>
      </c>
      <c r="F122" s="16">
        <f t="shared" si="8"/>
        <v>1.910958904109589E-3</v>
      </c>
      <c r="G122" s="16">
        <f>SUM(F122:F$187)-F$187</f>
        <v>0.1453551164009281</v>
      </c>
    </row>
    <row r="123" spans="1:7">
      <c r="A123" s="15">
        <v>42370</v>
      </c>
      <c r="B123" s="16">
        <v>7.4999999999999997E-3</v>
      </c>
      <c r="C123" s="16">
        <f t="shared" si="5"/>
        <v>2.2499999999999999E-2</v>
      </c>
      <c r="D123" s="47">
        <f>C123/366</f>
        <v>6.1475409836065574E-5</v>
      </c>
      <c r="E123" s="50">
        <f t="shared" si="7"/>
        <v>31</v>
      </c>
      <c r="F123" s="16">
        <f t="shared" si="8"/>
        <v>1.9057377049180328E-3</v>
      </c>
      <c r="G123" s="16">
        <f>SUM(F123:F$187)-F$187</f>
        <v>0.14344415749681849</v>
      </c>
    </row>
    <row r="124" spans="1:7">
      <c r="A124" s="15">
        <v>42401</v>
      </c>
      <c r="B124" s="16">
        <v>7.4999999999999997E-3</v>
      </c>
      <c r="C124" s="16">
        <f t="shared" si="5"/>
        <v>2.2499999999999999E-2</v>
      </c>
      <c r="D124" s="47">
        <f t="shared" ref="D124:D134" si="10">C124/366</f>
        <v>6.1475409836065574E-5</v>
      </c>
      <c r="E124" s="50">
        <f t="shared" si="7"/>
        <v>29</v>
      </c>
      <c r="F124" s="16">
        <f t="shared" si="8"/>
        <v>1.7827868852459017E-3</v>
      </c>
      <c r="G124" s="16">
        <f>SUM(F124:F$187)-F$187</f>
        <v>0.14153841979190046</v>
      </c>
    </row>
    <row r="125" spans="1:7">
      <c r="A125" s="15">
        <v>42430</v>
      </c>
      <c r="B125" s="16">
        <v>7.4999999999999997E-3</v>
      </c>
      <c r="C125" s="16">
        <f t="shared" si="5"/>
        <v>2.2499999999999999E-2</v>
      </c>
      <c r="D125" s="47">
        <f t="shared" si="10"/>
        <v>6.1475409836065574E-5</v>
      </c>
      <c r="E125" s="50">
        <f t="shared" si="7"/>
        <v>31</v>
      </c>
      <c r="F125" s="16">
        <f t="shared" si="8"/>
        <v>1.9057377049180328E-3</v>
      </c>
      <c r="G125" s="16">
        <f>SUM(F125:F$187)-F$187</f>
        <v>0.13975563290665458</v>
      </c>
    </row>
    <row r="126" spans="1:7">
      <c r="A126" s="15">
        <v>42461</v>
      </c>
      <c r="B126" s="16">
        <v>7.4999999999999997E-3</v>
      </c>
      <c r="C126" s="16">
        <f t="shared" si="5"/>
        <v>2.2499999999999999E-2</v>
      </c>
      <c r="D126" s="47">
        <f t="shared" si="10"/>
        <v>6.1475409836065574E-5</v>
      </c>
      <c r="E126" s="50">
        <f t="shared" si="7"/>
        <v>30</v>
      </c>
      <c r="F126" s="16">
        <f t="shared" si="8"/>
        <v>1.8442622950819673E-3</v>
      </c>
      <c r="G126" s="16">
        <f>SUM(F126:F$187)-F$187</f>
        <v>0.13784989520173654</v>
      </c>
    </row>
    <row r="127" spans="1:7">
      <c r="A127" s="15">
        <v>42491</v>
      </c>
      <c r="B127" s="16">
        <v>7.4999999999999997E-3</v>
      </c>
      <c r="C127" s="16">
        <f t="shared" si="5"/>
        <v>2.2499999999999999E-2</v>
      </c>
      <c r="D127" s="47">
        <f t="shared" si="10"/>
        <v>6.1475409836065574E-5</v>
      </c>
      <c r="E127" s="50">
        <f t="shared" si="7"/>
        <v>31</v>
      </c>
      <c r="F127" s="16">
        <f t="shared" si="8"/>
        <v>1.9057377049180328E-3</v>
      </c>
      <c r="G127" s="16">
        <f>SUM(F127:F$187)-F$187</f>
        <v>0.13600563290665457</v>
      </c>
    </row>
    <row r="128" spans="1:7">
      <c r="A128" s="15">
        <v>42522</v>
      </c>
      <c r="B128" s="16">
        <v>7.4999999999999997E-3</v>
      </c>
      <c r="C128" s="16">
        <f t="shared" si="5"/>
        <v>2.2499999999999999E-2</v>
      </c>
      <c r="D128" s="47">
        <f t="shared" si="10"/>
        <v>6.1475409836065574E-5</v>
      </c>
      <c r="E128" s="50">
        <f t="shared" si="7"/>
        <v>30</v>
      </c>
      <c r="F128" s="16">
        <f t="shared" si="8"/>
        <v>1.8442622950819673E-3</v>
      </c>
      <c r="G128" s="16">
        <f>SUM(F128:F$187)-F$187</f>
        <v>0.13409989520173657</v>
      </c>
    </row>
    <row r="129" spans="1:7">
      <c r="A129" s="15">
        <v>42552</v>
      </c>
      <c r="B129" s="16">
        <v>7.4999999999999997E-3</v>
      </c>
      <c r="C129" s="16">
        <f t="shared" si="5"/>
        <v>2.2499999999999999E-2</v>
      </c>
      <c r="D129" s="47">
        <f t="shared" si="10"/>
        <v>6.1475409836065574E-5</v>
      </c>
      <c r="E129" s="50">
        <f t="shared" si="7"/>
        <v>31</v>
      </c>
      <c r="F129" s="16">
        <f t="shared" si="8"/>
        <v>1.9057377049180328E-3</v>
      </c>
      <c r="G129" s="16">
        <f>SUM(F129:F$187)-F$187</f>
        <v>0.1322556329066546</v>
      </c>
    </row>
    <row r="130" spans="1:7">
      <c r="A130" s="15">
        <v>42583</v>
      </c>
      <c r="B130" s="16">
        <v>7.4999999999999997E-3</v>
      </c>
      <c r="C130" s="16">
        <f t="shared" si="5"/>
        <v>2.2499999999999999E-2</v>
      </c>
      <c r="D130" s="47">
        <f t="shared" si="10"/>
        <v>6.1475409836065574E-5</v>
      </c>
      <c r="E130" s="50">
        <f t="shared" si="7"/>
        <v>31</v>
      </c>
      <c r="F130" s="16">
        <f t="shared" si="8"/>
        <v>1.9057377049180328E-3</v>
      </c>
      <c r="G130" s="16">
        <f>SUM(F130:F$187)-F$187</f>
        <v>0.13034989520173657</v>
      </c>
    </row>
    <row r="131" spans="1:7">
      <c r="A131" s="15">
        <v>42614</v>
      </c>
      <c r="B131" s="16">
        <v>7.4999999999999997E-3</v>
      </c>
      <c r="C131" s="16">
        <f t="shared" ref="C131:C187" si="11">B131+1.5%</f>
        <v>2.2499999999999999E-2</v>
      </c>
      <c r="D131" s="47">
        <f t="shared" si="10"/>
        <v>6.1475409836065574E-5</v>
      </c>
      <c r="E131" s="50">
        <f t="shared" si="7"/>
        <v>30</v>
      </c>
      <c r="F131" s="16">
        <f t="shared" si="8"/>
        <v>1.8442622950819673E-3</v>
      </c>
      <c r="G131" s="16">
        <f>SUM(F131:F$187)-F$187</f>
        <v>0.12844415749681856</v>
      </c>
    </row>
    <row r="132" spans="1:7">
      <c r="A132" s="15">
        <v>42644</v>
      </c>
      <c r="B132" s="16">
        <v>7.4999999999999997E-3</v>
      </c>
      <c r="C132" s="16">
        <f t="shared" si="11"/>
        <v>2.2499999999999999E-2</v>
      </c>
      <c r="D132" s="47">
        <f t="shared" si="10"/>
        <v>6.1475409836065574E-5</v>
      </c>
      <c r="E132" s="50">
        <f t="shared" ref="E132:E187" si="12">DAY(DATE(YEAR(A132),MONTH(A132)+1,0))</f>
        <v>31</v>
      </c>
      <c r="F132" s="16">
        <f t="shared" ref="F132:F187" si="13">D132*E132</f>
        <v>1.9057377049180328E-3</v>
      </c>
      <c r="G132" s="16">
        <f>SUM(F132:F$187)-F$187</f>
        <v>0.12659989520173662</v>
      </c>
    </row>
    <row r="133" spans="1:7">
      <c r="A133" s="15">
        <v>42675</v>
      </c>
      <c r="B133" s="16">
        <v>7.4999999999999997E-3</v>
      </c>
      <c r="C133" s="16">
        <f t="shared" si="11"/>
        <v>2.2499999999999999E-2</v>
      </c>
      <c r="D133" s="47">
        <f t="shared" si="10"/>
        <v>6.1475409836065574E-5</v>
      </c>
      <c r="E133" s="50">
        <f t="shared" si="12"/>
        <v>30</v>
      </c>
      <c r="F133" s="16">
        <f t="shared" si="13"/>
        <v>1.8442622950819673E-3</v>
      </c>
      <c r="G133" s="16">
        <f>SUM(F133:F$187)-F$187</f>
        <v>0.12469415749681857</v>
      </c>
    </row>
    <row r="134" spans="1:7">
      <c r="A134" s="15">
        <v>42705</v>
      </c>
      <c r="B134" s="16">
        <v>7.4999999999999997E-3</v>
      </c>
      <c r="C134" s="16">
        <f t="shared" si="11"/>
        <v>2.2499999999999999E-2</v>
      </c>
      <c r="D134" s="47">
        <f t="shared" si="10"/>
        <v>6.1475409836065574E-5</v>
      </c>
      <c r="E134" s="50">
        <f t="shared" si="12"/>
        <v>31</v>
      </c>
      <c r="F134" s="16">
        <f t="shared" si="13"/>
        <v>1.9057377049180328E-3</v>
      </c>
      <c r="G134" s="16">
        <f>SUM(F134:F$187)-F$187</f>
        <v>0.12284989520173663</v>
      </c>
    </row>
    <row r="135" spans="1:7">
      <c r="A135" s="15">
        <v>42736</v>
      </c>
      <c r="B135" s="17">
        <v>7.4999999999999997E-3</v>
      </c>
      <c r="C135" s="16">
        <f t="shared" si="11"/>
        <v>2.2499999999999999E-2</v>
      </c>
      <c r="D135" s="47">
        <f t="shared" ref="D135:D170" si="14">C135/365</f>
        <v>6.1643835616438354E-5</v>
      </c>
      <c r="E135" s="50">
        <f t="shared" si="12"/>
        <v>31</v>
      </c>
      <c r="F135" s="16">
        <f t="shared" si="13"/>
        <v>1.910958904109589E-3</v>
      </c>
      <c r="G135" s="16">
        <f>SUM(F135:F$187)-F$187</f>
        <v>0.1209441574968186</v>
      </c>
    </row>
    <row r="136" spans="1:7">
      <c r="A136" s="15">
        <v>42767</v>
      </c>
      <c r="B136" s="17">
        <v>7.4999999999999997E-3</v>
      </c>
      <c r="C136" s="16">
        <f t="shared" si="11"/>
        <v>2.2499999999999999E-2</v>
      </c>
      <c r="D136" s="47">
        <f t="shared" si="14"/>
        <v>6.1643835616438354E-5</v>
      </c>
      <c r="E136" s="50">
        <f t="shared" si="12"/>
        <v>28</v>
      </c>
      <c r="F136" s="16">
        <f t="shared" si="13"/>
        <v>1.7260273972602739E-3</v>
      </c>
      <c r="G136" s="16">
        <f>SUM(F136:F$187)-F$187</f>
        <v>0.11903319859270901</v>
      </c>
    </row>
    <row r="137" spans="1:7">
      <c r="A137" s="15">
        <v>42795</v>
      </c>
      <c r="B137" s="17">
        <v>7.4999999999999997E-3</v>
      </c>
      <c r="C137" s="16">
        <f t="shared" si="11"/>
        <v>2.2499999999999999E-2</v>
      </c>
      <c r="D137" s="47">
        <f t="shared" si="14"/>
        <v>6.1643835616438354E-5</v>
      </c>
      <c r="E137" s="50">
        <f t="shared" si="12"/>
        <v>31</v>
      </c>
      <c r="F137" s="16">
        <f t="shared" si="13"/>
        <v>1.910958904109589E-3</v>
      </c>
      <c r="G137" s="16">
        <f>SUM(F137:F$187)-F$187</f>
        <v>0.11730717119544874</v>
      </c>
    </row>
    <row r="138" spans="1:7">
      <c r="A138" s="15">
        <v>42826</v>
      </c>
      <c r="B138" s="17">
        <v>7.4999999999999997E-3</v>
      </c>
      <c r="C138" s="16">
        <f t="shared" si="11"/>
        <v>2.2499999999999999E-2</v>
      </c>
      <c r="D138" s="47">
        <f t="shared" si="14"/>
        <v>6.1643835616438354E-5</v>
      </c>
      <c r="E138" s="50">
        <f t="shared" si="12"/>
        <v>30</v>
      </c>
      <c r="F138" s="16">
        <f t="shared" si="13"/>
        <v>1.8493150684931506E-3</v>
      </c>
      <c r="G138" s="16">
        <f>SUM(F138:F$187)-F$187</f>
        <v>0.11539621229133915</v>
      </c>
    </row>
    <row r="139" spans="1:7">
      <c r="A139" s="15">
        <v>42856</v>
      </c>
      <c r="B139" s="17">
        <v>7.4999999999999997E-3</v>
      </c>
      <c r="C139" s="16">
        <f t="shared" si="11"/>
        <v>2.2499999999999999E-2</v>
      </c>
      <c r="D139" s="47">
        <f t="shared" si="14"/>
        <v>6.1643835616438354E-5</v>
      </c>
      <c r="E139" s="50">
        <f t="shared" si="12"/>
        <v>31</v>
      </c>
      <c r="F139" s="16">
        <f t="shared" si="13"/>
        <v>1.910958904109589E-3</v>
      </c>
      <c r="G139" s="16">
        <f>SUM(F139:F$187)-F$187</f>
        <v>0.113546897222846</v>
      </c>
    </row>
    <row r="140" spans="1:7">
      <c r="A140" s="15">
        <v>42887</v>
      </c>
      <c r="B140" s="17">
        <v>7.4999999999999997E-3</v>
      </c>
      <c r="C140" s="16">
        <f t="shared" si="11"/>
        <v>2.2499999999999999E-2</v>
      </c>
      <c r="D140" s="47">
        <f t="shared" si="14"/>
        <v>6.1643835616438354E-5</v>
      </c>
      <c r="E140" s="50">
        <f t="shared" si="12"/>
        <v>30</v>
      </c>
      <c r="F140" s="16">
        <f t="shared" si="13"/>
        <v>1.8493150684931506E-3</v>
      </c>
      <c r="G140" s="16">
        <f>SUM(F140:F$187)-F$187</f>
        <v>0.1116359383187364</v>
      </c>
    </row>
    <row r="141" spans="1:7">
      <c r="A141" s="15">
        <v>42917</v>
      </c>
      <c r="B141" s="17">
        <v>0.01</v>
      </c>
      <c r="C141" s="16">
        <f t="shared" si="11"/>
        <v>2.5000000000000001E-2</v>
      </c>
      <c r="D141" s="47">
        <f t="shared" si="14"/>
        <v>6.8493150684931516E-5</v>
      </c>
      <c r="E141" s="50">
        <f t="shared" si="12"/>
        <v>31</v>
      </c>
      <c r="F141" s="16">
        <f t="shared" si="13"/>
        <v>2.1232876712328772E-3</v>
      </c>
      <c r="G141" s="16">
        <f>SUM(F141:F$187)-F$187</f>
        <v>0.10978662325024326</v>
      </c>
    </row>
    <row r="142" spans="1:7">
      <c r="A142" s="15">
        <v>42948</v>
      </c>
      <c r="B142" s="17">
        <v>0.01</v>
      </c>
      <c r="C142" s="16">
        <f t="shared" si="11"/>
        <v>2.5000000000000001E-2</v>
      </c>
      <c r="D142" s="47">
        <f t="shared" si="14"/>
        <v>6.8493150684931516E-5</v>
      </c>
      <c r="E142" s="50">
        <f t="shared" si="12"/>
        <v>31</v>
      </c>
      <c r="F142" s="16">
        <f t="shared" si="13"/>
        <v>2.1232876712328772E-3</v>
      </c>
      <c r="G142" s="16">
        <f>SUM(F142:F$187)-F$187</f>
        <v>0.10766333557901037</v>
      </c>
    </row>
    <row r="143" spans="1:7">
      <c r="A143" s="15">
        <v>42979</v>
      </c>
      <c r="B143" s="17">
        <v>1.2500000000000001E-2</v>
      </c>
      <c r="C143" s="16">
        <f t="shared" si="11"/>
        <v>2.75E-2</v>
      </c>
      <c r="D143" s="47">
        <f t="shared" si="14"/>
        <v>7.5342465753424663E-5</v>
      </c>
      <c r="E143" s="50">
        <f t="shared" si="12"/>
        <v>30</v>
      </c>
      <c r="F143" s="16">
        <f t="shared" si="13"/>
        <v>2.2602739726027398E-3</v>
      </c>
      <c r="G143" s="16">
        <f>SUM(F143:F$187)-F$187</f>
        <v>0.1055400479077775</v>
      </c>
    </row>
    <row r="144" spans="1:7">
      <c r="A144" s="15">
        <v>43009</v>
      </c>
      <c r="B144" s="17">
        <v>1.2500000000000001E-2</v>
      </c>
      <c r="C144" s="16">
        <f t="shared" si="11"/>
        <v>2.75E-2</v>
      </c>
      <c r="D144" s="47">
        <f t="shared" si="14"/>
        <v>7.5342465753424663E-5</v>
      </c>
      <c r="E144" s="50">
        <f t="shared" si="12"/>
        <v>31</v>
      </c>
      <c r="F144" s="16">
        <f t="shared" si="13"/>
        <v>2.3356164383561647E-3</v>
      </c>
      <c r="G144" s="16">
        <f>SUM(F144:F$187)-F$187</f>
        <v>0.10327977393517476</v>
      </c>
    </row>
    <row r="145" spans="1:7">
      <c r="A145" s="15">
        <v>43040</v>
      </c>
      <c r="B145" s="17">
        <v>1.2500000000000001E-2</v>
      </c>
      <c r="C145" s="16">
        <f t="shared" si="11"/>
        <v>2.75E-2</v>
      </c>
      <c r="D145" s="47">
        <f t="shared" si="14"/>
        <v>7.5342465753424663E-5</v>
      </c>
      <c r="E145" s="50">
        <f t="shared" si="12"/>
        <v>30</v>
      </c>
      <c r="F145" s="16">
        <f t="shared" si="13"/>
        <v>2.2602739726027398E-3</v>
      </c>
      <c r="G145" s="16">
        <f>SUM(F145:F$187)-F$187</f>
        <v>0.10094415749681859</v>
      </c>
    </row>
    <row r="146" spans="1:7">
      <c r="A146" s="15">
        <v>43070</v>
      </c>
      <c r="B146" s="17">
        <v>1.2500000000000001E-2</v>
      </c>
      <c r="C146" s="16">
        <f t="shared" si="11"/>
        <v>2.75E-2</v>
      </c>
      <c r="D146" s="47">
        <f t="shared" si="14"/>
        <v>7.5342465753424663E-5</v>
      </c>
      <c r="E146" s="50">
        <f t="shared" si="12"/>
        <v>31</v>
      </c>
      <c r="F146" s="16">
        <f t="shared" si="13"/>
        <v>2.3356164383561647E-3</v>
      </c>
      <c r="G146" s="16">
        <f>SUM(F146:F$187)-F$187</f>
        <v>9.8683883524215851E-2</v>
      </c>
    </row>
    <row r="147" spans="1:7">
      <c r="A147" s="15">
        <v>43101</v>
      </c>
      <c r="B147" s="17">
        <v>1.4999999999999999E-2</v>
      </c>
      <c r="C147" s="16">
        <f t="shared" si="11"/>
        <v>0.03</v>
      </c>
      <c r="D147" s="47">
        <f t="shared" si="14"/>
        <v>8.219178082191781E-5</v>
      </c>
      <c r="E147" s="50">
        <f t="shared" si="12"/>
        <v>31</v>
      </c>
      <c r="F147" s="16">
        <f t="shared" si="13"/>
        <v>2.5479452054794523E-3</v>
      </c>
      <c r="G147" s="16">
        <f>SUM(F147:F$187)-F$187</f>
        <v>9.6348267085859696E-2</v>
      </c>
    </row>
    <row r="148" spans="1:7">
      <c r="A148" s="15">
        <v>43132</v>
      </c>
      <c r="B148" s="17">
        <v>1.4999999999999999E-2</v>
      </c>
      <c r="C148" s="16">
        <f t="shared" si="11"/>
        <v>0.03</v>
      </c>
      <c r="D148" s="47">
        <f t="shared" si="14"/>
        <v>8.219178082191781E-5</v>
      </c>
      <c r="E148" s="50">
        <f t="shared" si="12"/>
        <v>28</v>
      </c>
      <c r="F148" s="16">
        <f t="shared" si="13"/>
        <v>2.3013698630136989E-3</v>
      </c>
      <c r="G148" s="16">
        <f>SUM(F148:F$187)-F$187</f>
        <v>9.3800321880380233E-2</v>
      </c>
    </row>
    <row r="149" spans="1:7">
      <c r="A149" s="15">
        <v>43160</v>
      </c>
      <c r="B149" s="17">
        <v>1.4999999999999999E-2</v>
      </c>
      <c r="C149" s="16">
        <f t="shared" si="11"/>
        <v>0.03</v>
      </c>
      <c r="D149" s="47">
        <f t="shared" si="14"/>
        <v>8.219178082191781E-5</v>
      </c>
      <c r="E149" s="50">
        <f t="shared" si="12"/>
        <v>31</v>
      </c>
      <c r="F149" s="16">
        <f t="shared" si="13"/>
        <v>2.5479452054794523E-3</v>
      </c>
      <c r="G149" s="16">
        <f>SUM(F149:F$187)-F$187</f>
        <v>9.1498952017366547E-2</v>
      </c>
    </row>
    <row r="150" spans="1:7">
      <c r="A150" s="15">
        <v>43191</v>
      </c>
      <c r="B150" s="17">
        <v>1.4999999999999999E-2</v>
      </c>
      <c r="C150" s="16">
        <f t="shared" si="11"/>
        <v>0.03</v>
      </c>
      <c r="D150" s="47">
        <f t="shared" si="14"/>
        <v>8.219178082191781E-5</v>
      </c>
      <c r="E150" s="50">
        <f t="shared" si="12"/>
        <v>30</v>
      </c>
      <c r="F150" s="16">
        <f t="shared" si="13"/>
        <v>2.4657534246575342E-3</v>
      </c>
      <c r="G150" s="16">
        <f>SUM(F150:F$187)-F$187</f>
        <v>8.8951006811887084E-2</v>
      </c>
    </row>
    <row r="151" spans="1:7">
      <c r="A151" s="15">
        <v>43221</v>
      </c>
      <c r="B151" s="17">
        <v>1.4999999999999999E-2</v>
      </c>
      <c r="C151" s="16">
        <f t="shared" si="11"/>
        <v>0.03</v>
      </c>
      <c r="D151" s="47">
        <f t="shared" si="14"/>
        <v>8.219178082191781E-5</v>
      </c>
      <c r="E151" s="50">
        <f t="shared" si="12"/>
        <v>31</v>
      </c>
      <c r="F151" s="16">
        <f t="shared" si="13"/>
        <v>2.5479452054794523E-3</v>
      </c>
      <c r="G151" s="16">
        <f>SUM(F151:F$187)-F$187</f>
        <v>8.6485253387229566E-2</v>
      </c>
    </row>
    <row r="152" spans="1:7">
      <c r="A152" s="15">
        <v>43252</v>
      </c>
      <c r="B152" s="17">
        <v>1.4999999999999999E-2</v>
      </c>
      <c r="C152" s="16">
        <f t="shared" si="11"/>
        <v>0.03</v>
      </c>
      <c r="D152" s="47">
        <f t="shared" si="14"/>
        <v>8.219178082191781E-5</v>
      </c>
      <c r="E152" s="50">
        <f t="shared" si="12"/>
        <v>30</v>
      </c>
      <c r="F152" s="16">
        <f t="shared" si="13"/>
        <v>2.4657534246575342E-3</v>
      </c>
      <c r="G152" s="16">
        <f>SUM(F152:F$187)-F$187</f>
        <v>8.3937308181750117E-2</v>
      </c>
    </row>
    <row r="153" spans="1:7">
      <c r="A153" s="15">
        <v>43282</v>
      </c>
      <c r="B153" s="17">
        <v>1.7500000000000002E-2</v>
      </c>
      <c r="C153" s="16">
        <f t="shared" si="11"/>
        <v>3.2500000000000001E-2</v>
      </c>
      <c r="D153" s="47">
        <f t="shared" si="14"/>
        <v>8.9041095890410958E-5</v>
      </c>
      <c r="E153" s="50">
        <f t="shared" si="12"/>
        <v>31</v>
      </c>
      <c r="F153" s="16">
        <f t="shared" si="13"/>
        <v>2.7602739726027398E-3</v>
      </c>
      <c r="G153" s="16">
        <f>SUM(F153:F$187)-F$187</f>
        <v>8.1471554757092585E-2</v>
      </c>
    </row>
    <row r="154" spans="1:7">
      <c r="A154" s="15">
        <v>43313</v>
      </c>
      <c r="B154" s="17">
        <v>1.7500000000000002E-2</v>
      </c>
      <c r="C154" s="16">
        <f t="shared" si="11"/>
        <v>3.2500000000000001E-2</v>
      </c>
      <c r="D154" s="47">
        <f t="shared" si="14"/>
        <v>8.9041095890410958E-5</v>
      </c>
      <c r="E154" s="50">
        <f t="shared" si="12"/>
        <v>31</v>
      </c>
      <c r="F154" s="16">
        <f t="shared" si="13"/>
        <v>2.7602739726027398E-3</v>
      </c>
      <c r="G154" s="16">
        <f>SUM(F154:F$187)-F$187</f>
        <v>7.8711280784489857E-2</v>
      </c>
    </row>
    <row r="155" spans="1:7">
      <c r="A155" s="15">
        <v>43344</v>
      </c>
      <c r="B155" s="17">
        <v>1.7500000000000002E-2</v>
      </c>
      <c r="C155" s="16">
        <f t="shared" si="11"/>
        <v>3.2500000000000001E-2</v>
      </c>
      <c r="D155" s="47">
        <f t="shared" si="14"/>
        <v>8.9041095890410958E-5</v>
      </c>
      <c r="E155" s="50">
        <f t="shared" si="12"/>
        <v>30</v>
      </c>
      <c r="F155" s="16">
        <f t="shared" si="13"/>
        <v>2.6712328767123285E-3</v>
      </c>
      <c r="G155" s="16">
        <f>SUM(F155:F$187)-F$187</f>
        <v>7.5951006811887115E-2</v>
      </c>
    </row>
    <row r="156" spans="1:7">
      <c r="A156" s="15">
        <v>43374</v>
      </c>
      <c r="B156" s="17">
        <v>0.02</v>
      </c>
      <c r="C156" s="16">
        <f t="shared" si="11"/>
        <v>3.5000000000000003E-2</v>
      </c>
      <c r="D156" s="47">
        <f t="shared" si="14"/>
        <v>9.5890410958904119E-5</v>
      </c>
      <c r="E156" s="50">
        <f t="shared" si="12"/>
        <v>31</v>
      </c>
      <c r="F156" s="16">
        <f t="shared" si="13"/>
        <v>2.9726027397260278E-3</v>
      </c>
      <c r="G156" s="16">
        <f>SUM(F156:F$187)-F$187</f>
        <v>7.3279773935174791E-2</v>
      </c>
    </row>
    <row r="157" spans="1:7">
      <c r="A157" s="15">
        <v>43405</v>
      </c>
      <c r="B157" s="17">
        <v>0.02</v>
      </c>
      <c r="C157" s="16">
        <f t="shared" si="11"/>
        <v>3.5000000000000003E-2</v>
      </c>
      <c r="D157" s="47">
        <f t="shared" si="14"/>
        <v>9.5890410958904119E-5</v>
      </c>
      <c r="E157" s="50">
        <f t="shared" si="12"/>
        <v>30</v>
      </c>
      <c r="F157" s="16">
        <f t="shared" si="13"/>
        <v>2.8767123287671238E-3</v>
      </c>
      <c r="G157" s="16">
        <f>SUM(F157:F$187)-F$187</f>
        <v>7.030717119544877E-2</v>
      </c>
    </row>
    <row r="158" spans="1:7">
      <c r="A158" s="15">
        <v>43435</v>
      </c>
      <c r="B158" s="17">
        <v>0.02</v>
      </c>
      <c r="C158" s="16">
        <f t="shared" si="11"/>
        <v>3.5000000000000003E-2</v>
      </c>
      <c r="D158" s="47">
        <f t="shared" si="14"/>
        <v>9.5890410958904119E-5</v>
      </c>
      <c r="E158" s="50">
        <f t="shared" si="12"/>
        <v>31</v>
      </c>
      <c r="F158" s="16">
        <f t="shared" si="13"/>
        <v>2.9726027397260278E-3</v>
      </c>
      <c r="G158" s="16">
        <f>SUM(F158:F$187)-F$187</f>
        <v>6.7430458866681642E-2</v>
      </c>
    </row>
    <row r="159" spans="1:7">
      <c r="A159" s="15">
        <v>43466</v>
      </c>
      <c r="B159" s="17">
        <v>0.02</v>
      </c>
      <c r="C159" s="16">
        <f t="shared" si="11"/>
        <v>3.5000000000000003E-2</v>
      </c>
      <c r="D159" s="47">
        <f t="shared" si="14"/>
        <v>9.5890410958904119E-5</v>
      </c>
      <c r="E159" s="50">
        <f t="shared" si="12"/>
        <v>31</v>
      </c>
      <c r="F159" s="16">
        <f t="shared" si="13"/>
        <v>2.9726027397260278E-3</v>
      </c>
      <c r="G159" s="16">
        <f>SUM(F159:F$187)-F$187</f>
        <v>6.4457856126955621E-2</v>
      </c>
    </row>
    <row r="160" spans="1:7">
      <c r="A160" s="15">
        <v>43497</v>
      </c>
      <c r="B160" s="17">
        <v>0.02</v>
      </c>
      <c r="C160" s="16">
        <f t="shared" si="11"/>
        <v>3.5000000000000003E-2</v>
      </c>
      <c r="D160" s="47">
        <f t="shared" si="14"/>
        <v>9.5890410958904119E-5</v>
      </c>
      <c r="E160" s="50">
        <f t="shared" si="12"/>
        <v>28</v>
      </c>
      <c r="F160" s="16">
        <f t="shared" si="13"/>
        <v>2.6849315068493153E-3</v>
      </c>
      <c r="G160" s="16">
        <f>SUM(F160:F$187)-F$187</f>
        <v>6.1485253387229599E-2</v>
      </c>
    </row>
    <row r="161" spans="1:7">
      <c r="A161" s="15">
        <v>43525</v>
      </c>
      <c r="B161" s="17">
        <v>0.02</v>
      </c>
      <c r="C161" s="16">
        <f t="shared" si="11"/>
        <v>3.5000000000000003E-2</v>
      </c>
      <c r="D161" s="47">
        <f t="shared" si="14"/>
        <v>9.5890410958904119E-5</v>
      </c>
      <c r="E161" s="50">
        <f t="shared" si="12"/>
        <v>31</v>
      </c>
      <c r="F161" s="16">
        <f t="shared" si="13"/>
        <v>2.9726027397260278E-3</v>
      </c>
      <c r="G161" s="16">
        <f>SUM(F161:F$187)-F$187</f>
        <v>5.8800321880380278E-2</v>
      </c>
    </row>
    <row r="162" spans="1:7">
      <c r="A162" s="15">
        <v>43556</v>
      </c>
      <c r="B162" s="17">
        <v>0.02</v>
      </c>
      <c r="C162" s="16">
        <f t="shared" si="11"/>
        <v>3.5000000000000003E-2</v>
      </c>
      <c r="D162" s="47">
        <f t="shared" si="14"/>
        <v>9.5890410958904119E-5</v>
      </c>
      <c r="E162" s="50">
        <f t="shared" si="12"/>
        <v>30</v>
      </c>
      <c r="F162" s="16">
        <f t="shared" si="13"/>
        <v>2.8767123287671238E-3</v>
      </c>
      <c r="G162" s="16">
        <f>SUM(F162:F$187)-F$187</f>
        <v>5.582771914065425E-2</v>
      </c>
    </row>
    <row r="163" spans="1:7">
      <c r="A163" s="15">
        <v>43586</v>
      </c>
      <c r="B163" s="17">
        <v>0.02</v>
      </c>
      <c r="C163" s="16">
        <f t="shared" si="11"/>
        <v>3.5000000000000003E-2</v>
      </c>
      <c r="D163" s="47">
        <f t="shared" si="14"/>
        <v>9.5890410958904119E-5</v>
      </c>
      <c r="E163" s="50">
        <f t="shared" si="12"/>
        <v>31</v>
      </c>
      <c r="F163" s="16">
        <f t="shared" si="13"/>
        <v>2.9726027397260278E-3</v>
      </c>
      <c r="G163" s="16">
        <f>SUM(F163:F$187)-F$187</f>
        <v>5.2951006811887129E-2</v>
      </c>
    </row>
    <row r="164" spans="1:7">
      <c r="A164" s="15">
        <v>43617</v>
      </c>
      <c r="B164" s="17">
        <v>0.02</v>
      </c>
      <c r="C164" s="16">
        <f t="shared" si="11"/>
        <v>3.5000000000000003E-2</v>
      </c>
      <c r="D164" s="47">
        <f t="shared" si="14"/>
        <v>9.5890410958904119E-5</v>
      </c>
      <c r="E164" s="50">
        <f t="shared" si="12"/>
        <v>30</v>
      </c>
      <c r="F164" s="16">
        <f t="shared" si="13"/>
        <v>2.8767123287671238E-3</v>
      </c>
      <c r="G164" s="16">
        <f>SUM(F164:F$187)-F$187</f>
        <v>4.9978404072161101E-2</v>
      </c>
    </row>
    <row r="165" spans="1:7">
      <c r="A165" s="15">
        <v>43647</v>
      </c>
      <c r="B165" s="17">
        <v>0.02</v>
      </c>
      <c r="C165" s="16">
        <f t="shared" si="11"/>
        <v>3.5000000000000003E-2</v>
      </c>
      <c r="D165" s="47">
        <f t="shared" si="14"/>
        <v>9.5890410958904119E-5</v>
      </c>
      <c r="E165" s="50">
        <f t="shared" si="12"/>
        <v>31</v>
      </c>
      <c r="F165" s="16">
        <f t="shared" si="13"/>
        <v>2.9726027397260278E-3</v>
      </c>
      <c r="G165" s="16">
        <f>SUM(F165:F$187)-F$187</f>
        <v>4.7101691743393972E-2</v>
      </c>
    </row>
    <row r="166" spans="1:7">
      <c r="A166" s="15">
        <v>43678</v>
      </c>
      <c r="B166" s="17">
        <v>0.02</v>
      </c>
      <c r="C166" s="16">
        <f t="shared" si="11"/>
        <v>3.5000000000000003E-2</v>
      </c>
      <c r="D166" s="47">
        <f t="shared" si="14"/>
        <v>9.5890410958904119E-5</v>
      </c>
      <c r="E166" s="50">
        <f t="shared" si="12"/>
        <v>31</v>
      </c>
      <c r="F166" s="16">
        <f t="shared" si="13"/>
        <v>2.9726027397260278E-3</v>
      </c>
      <c r="G166" s="16">
        <f>SUM(F166:F$187)-F$187</f>
        <v>4.4129089003667944E-2</v>
      </c>
    </row>
    <row r="167" spans="1:7">
      <c r="A167" s="15">
        <v>43709</v>
      </c>
      <c r="B167" s="17">
        <v>0.02</v>
      </c>
      <c r="C167" s="16">
        <f t="shared" si="11"/>
        <v>3.5000000000000003E-2</v>
      </c>
      <c r="D167" s="47">
        <f t="shared" si="14"/>
        <v>9.5890410958904119E-5</v>
      </c>
      <c r="E167" s="50">
        <f t="shared" si="12"/>
        <v>30</v>
      </c>
      <c r="F167" s="16">
        <f t="shared" si="13"/>
        <v>2.8767123287671238E-3</v>
      </c>
      <c r="G167" s="16">
        <f>SUM(F167:F$187)-F$187</f>
        <v>4.1156486263941916E-2</v>
      </c>
    </row>
    <row r="168" spans="1:7">
      <c r="A168" s="15">
        <v>43739</v>
      </c>
      <c r="B168" s="17">
        <v>0.02</v>
      </c>
      <c r="C168" s="16">
        <f t="shared" si="11"/>
        <v>3.5000000000000003E-2</v>
      </c>
      <c r="D168" s="47">
        <f t="shared" si="14"/>
        <v>9.5890410958904119E-5</v>
      </c>
      <c r="E168" s="50">
        <f t="shared" si="12"/>
        <v>31</v>
      </c>
      <c r="F168" s="16">
        <f t="shared" si="13"/>
        <v>2.9726027397260278E-3</v>
      </c>
      <c r="G168" s="16">
        <f>SUM(F168:F$187)-F$187</f>
        <v>3.8279773935174795E-2</v>
      </c>
    </row>
    <row r="169" spans="1:7">
      <c r="A169" s="15">
        <v>43770</v>
      </c>
      <c r="B169" s="17">
        <v>0.02</v>
      </c>
      <c r="C169" s="16">
        <f t="shared" si="11"/>
        <v>3.5000000000000003E-2</v>
      </c>
      <c r="D169" s="47">
        <f t="shared" si="14"/>
        <v>9.5890410958904119E-5</v>
      </c>
      <c r="E169" s="50">
        <f t="shared" si="12"/>
        <v>30</v>
      </c>
      <c r="F169" s="16">
        <f t="shared" si="13"/>
        <v>2.8767123287671238E-3</v>
      </c>
      <c r="G169" s="16">
        <f>SUM(F169:F$187)-F$187</f>
        <v>3.5307171195448767E-2</v>
      </c>
    </row>
    <row r="170" spans="1:7">
      <c r="A170" s="15">
        <v>43800</v>
      </c>
      <c r="B170" s="17">
        <v>0.02</v>
      </c>
      <c r="C170" s="16">
        <f t="shared" si="11"/>
        <v>3.5000000000000003E-2</v>
      </c>
      <c r="D170" s="47">
        <f t="shared" si="14"/>
        <v>9.5890410958904119E-5</v>
      </c>
      <c r="E170" s="50">
        <f t="shared" si="12"/>
        <v>31</v>
      </c>
      <c r="F170" s="16">
        <f t="shared" si="13"/>
        <v>2.9726027397260278E-3</v>
      </c>
      <c r="G170" s="16">
        <f>SUM(F170:F$187)-F$187</f>
        <v>3.2430458866681645E-2</v>
      </c>
    </row>
    <row r="171" spans="1:7">
      <c r="A171" s="15">
        <v>43831</v>
      </c>
      <c r="B171" s="17">
        <v>0.02</v>
      </c>
      <c r="C171" s="16">
        <f t="shared" si="11"/>
        <v>3.5000000000000003E-2</v>
      </c>
      <c r="D171" s="47">
        <f>C171/366</f>
        <v>9.5628415300546462E-5</v>
      </c>
      <c r="E171" s="50">
        <f t="shared" si="12"/>
        <v>31</v>
      </c>
      <c r="F171" s="16">
        <f t="shared" si="13"/>
        <v>2.9644808743169403E-3</v>
      </c>
      <c r="G171" s="16">
        <f>SUM(F171:F$187)-F$187</f>
        <v>2.9457856126955607E-2</v>
      </c>
    </row>
    <row r="172" spans="1:7">
      <c r="A172" s="15">
        <v>43862</v>
      </c>
      <c r="B172" s="17">
        <v>0.02</v>
      </c>
      <c r="C172" s="16">
        <f t="shared" si="11"/>
        <v>3.5000000000000003E-2</v>
      </c>
      <c r="D172" s="47">
        <f t="shared" ref="D172:D182" si="15">C172/366</f>
        <v>9.5628415300546462E-5</v>
      </c>
      <c r="E172" s="50">
        <f t="shared" si="12"/>
        <v>29</v>
      </c>
      <c r="F172" s="16">
        <f t="shared" si="13"/>
        <v>2.7732240437158473E-3</v>
      </c>
      <c r="G172" s="16">
        <f>SUM(F172:F$187)-F$187</f>
        <v>2.649337525263867E-2</v>
      </c>
    </row>
    <row r="173" spans="1:7">
      <c r="A173" s="15">
        <v>43891</v>
      </c>
      <c r="B173" s="17">
        <v>0.01</v>
      </c>
      <c r="C173" s="16">
        <f t="shared" si="11"/>
        <v>2.5000000000000001E-2</v>
      </c>
      <c r="D173" s="47">
        <f t="shared" si="15"/>
        <v>6.8306010928961749E-5</v>
      </c>
      <c r="E173" s="50">
        <f t="shared" si="12"/>
        <v>31</v>
      </c>
      <c r="F173" s="16">
        <f t="shared" si="13"/>
        <v>2.117486338797814E-3</v>
      </c>
      <c r="G173" s="16">
        <f>SUM(F173:F$187)-F$187</f>
        <v>2.3720151208922822E-2</v>
      </c>
    </row>
    <row r="174" spans="1:7">
      <c r="A174" s="15">
        <v>43922</v>
      </c>
      <c r="B174" s="17">
        <v>5.0000000000000001E-3</v>
      </c>
      <c r="C174" s="16">
        <f t="shared" si="11"/>
        <v>0.02</v>
      </c>
      <c r="D174" s="47">
        <f t="shared" si="15"/>
        <v>5.4644808743169399E-5</v>
      </c>
      <c r="E174" s="50">
        <f t="shared" si="12"/>
        <v>30</v>
      </c>
      <c r="F174" s="16">
        <f t="shared" si="13"/>
        <v>1.639344262295082E-3</v>
      </c>
      <c r="G174" s="16">
        <f>SUM(F174:F$187)-F$187</f>
        <v>2.1602664870125011E-2</v>
      </c>
    </row>
    <row r="175" spans="1:7">
      <c r="A175" s="15">
        <v>43952</v>
      </c>
      <c r="B175" s="17">
        <v>5.0000000000000001E-3</v>
      </c>
      <c r="C175" s="16">
        <f t="shared" si="11"/>
        <v>0.02</v>
      </c>
      <c r="D175" s="47">
        <f t="shared" si="15"/>
        <v>5.4644808743169399E-5</v>
      </c>
      <c r="E175" s="50">
        <f t="shared" si="12"/>
        <v>31</v>
      </c>
      <c r="F175" s="16">
        <f t="shared" si="13"/>
        <v>1.6939890710382514E-3</v>
      </c>
      <c r="G175" s="16">
        <f>SUM(F175:F$187)-F$187</f>
        <v>1.9963320607829928E-2</v>
      </c>
    </row>
    <row r="176" spans="1:7">
      <c r="A176" s="15">
        <v>43983</v>
      </c>
      <c r="B176" s="17">
        <v>5.0000000000000001E-3</v>
      </c>
      <c r="C176" s="16">
        <f t="shared" si="11"/>
        <v>0.02</v>
      </c>
      <c r="D176" s="47">
        <f t="shared" si="15"/>
        <v>5.4644808743169399E-5</v>
      </c>
      <c r="E176" s="50">
        <f t="shared" si="12"/>
        <v>30</v>
      </c>
      <c r="F176" s="16">
        <f t="shared" si="13"/>
        <v>1.639344262295082E-3</v>
      </c>
      <c r="G176" s="16">
        <f>SUM(F176:F$187)-F$187</f>
        <v>1.8269331536791677E-2</v>
      </c>
    </row>
    <row r="177" spans="1:7">
      <c r="A177" s="15">
        <v>44013</v>
      </c>
      <c r="B177" s="17">
        <v>5.0000000000000001E-3</v>
      </c>
      <c r="C177" s="16">
        <f t="shared" si="11"/>
        <v>0.02</v>
      </c>
      <c r="D177" s="47">
        <f t="shared" si="15"/>
        <v>5.4644808743169399E-5</v>
      </c>
      <c r="E177" s="50">
        <f t="shared" si="12"/>
        <v>31</v>
      </c>
      <c r="F177" s="16">
        <f t="shared" si="13"/>
        <v>1.6939890710382514E-3</v>
      </c>
      <c r="G177" s="16">
        <f>SUM(F177:F$187)-F$187</f>
        <v>1.6629987274496594E-2</v>
      </c>
    </row>
    <row r="178" spans="1:7">
      <c r="A178" s="15">
        <v>44044</v>
      </c>
      <c r="B178" s="17">
        <v>5.0000000000000001E-3</v>
      </c>
      <c r="C178" s="16">
        <f t="shared" si="11"/>
        <v>0.02</v>
      </c>
      <c r="D178" s="47">
        <f t="shared" si="15"/>
        <v>5.4644808743169399E-5</v>
      </c>
      <c r="E178" s="50">
        <f t="shared" si="12"/>
        <v>31</v>
      </c>
      <c r="F178" s="16">
        <f t="shared" si="13"/>
        <v>1.6939890710382514E-3</v>
      </c>
      <c r="G178" s="16">
        <f>SUM(F178:F$187)-F$187</f>
        <v>1.4935998203458345E-2</v>
      </c>
    </row>
    <row r="179" spans="1:7">
      <c r="A179" s="15">
        <v>44075</v>
      </c>
      <c r="B179" s="17">
        <v>5.0000000000000001E-3</v>
      </c>
      <c r="C179" s="16">
        <f t="shared" si="11"/>
        <v>0.02</v>
      </c>
      <c r="D179" s="47">
        <f t="shared" si="15"/>
        <v>5.4644808743169399E-5</v>
      </c>
      <c r="E179" s="50">
        <f t="shared" si="12"/>
        <v>30</v>
      </c>
      <c r="F179" s="16">
        <f t="shared" si="13"/>
        <v>1.639344262295082E-3</v>
      </c>
      <c r="G179" s="16">
        <f>SUM(F179:F$187)-F$187</f>
        <v>1.3242009132420093E-2</v>
      </c>
    </row>
    <row r="180" spans="1:7">
      <c r="A180" s="15">
        <v>44105</v>
      </c>
      <c r="B180" s="17">
        <v>5.0000000000000001E-3</v>
      </c>
      <c r="C180" s="16">
        <f t="shared" si="11"/>
        <v>0.02</v>
      </c>
      <c r="D180" s="47">
        <f t="shared" si="15"/>
        <v>5.4644808743169399E-5</v>
      </c>
      <c r="E180" s="50">
        <f t="shared" si="12"/>
        <v>31</v>
      </c>
      <c r="F180" s="16">
        <f t="shared" si="13"/>
        <v>1.6939890710382514E-3</v>
      </c>
      <c r="G180" s="16">
        <f>SUM(F180:F$187)-F$187</f>
        <v>1.1602664870125011E-2</v>
      </c>
    </row>
    <row r="181" spans="1:7">
      <c r="A181" s="15">
        <v>44136</v>
      </c>
      <c r="B181" s="17">
        <v>5.0000000000000001E-3</v>
      </c>
      <c r="C181" s="16">
        <f t="shared" si="11"/>
        <v>0.02</v>
      </c>
      <c r="D181" s="47">
        <f t="shared" si="15"/>
        <v>5.4644808743169399E-5</v>
      </c>
      <c r="E181" s="50">
        <f t="shared" si="12"/>
        <v>30</v>
      </c>
      <c r="F181" s="16">
        <f t="shared" si="13"/>
        <v>1.639344262295082E-3</v>
      </c>
      <c r="G181" s="16">
        <f>SUM(F181:F$187)-F$187</f>
        <v>9.908675799086759E-3</v>
      </c>
    </row>
    <row r="182" spans="1:7">
      <c r="A182" s="15">
        <v>44166</v>
      </c>
      <c r="B182" s="18">
        <f t="shared" ref="B182:B187" si="16">B181</f>
        <v>5.0000000000000001E-3</v>
      </c>
      <c r="C182" s="16">
        <f t="shared" si="11"/>
        <v>0.02</v>
      </c>
      <c r="D182" s="47">
        <f t="shared" si="15"/>
        <v>5.4644808743169399E-5</v>
      </c>
      <c r="E182" s="50">
        <f t="shared" si="12"/>
        <v>31</v>
      </c>
      <c r="F182" s="16">
        <f t="shared" si="13"/>
        <v>1.6939890710382514E-3</v>
      </c>
      <c r="G182" s="16">
        <f>SUM(F182:F$187)-F$187</f>
        <v>8.2693315367916766E-3</v>
      </c>
    </row>
    <row r="183" spans="1:7">
      <c r="A183" s="15">
        <v>44197</v>
      </c>
      <c r="B183" s="18">
        <f t="shared" si="16"/>
        <v>5.0000000000000001E-3</v>
      </c>
      <c r="C183" s="16">
        <f t="shared" si="11"/>
        <v>0.02</v>
      </c>
      <c r="D183" s="47">
        <f t="shared" ref="D183:D187" si="17">C183/365</f>
        <v>5.4794520547945207E-5</v>
      </c>
      <c r="E183" s="50">
        <f t="shared" si="12"/>
        <v>31</v>
      </c>
      <c r="F183" s="16">
        <f t="shared" si="13"/>
        <v>1.6986301369863014E-3</v>
      </c>
      <c r="G183" s="16">
        <f>SUM(F183:F$187)-F$187</f>
        <v>6.5753424657534259E-3</v>
      </c>
    </row>
    <row r="184" spans="1:7">
      <c r="A184" s="15">
        <v>44228</v>
      </c>
      <c r="B184" s="18">
        <f t="shared" si="16"/>
        <v>5.0000000000000001E-3</v>
      </c>
      <c r="C184" s="16">
        <f t="shared" si="11"/>
        <v>0.02</v>
      </c>
      <c r="D184" s="47">
        <f t="shared" si="17"/>
        <v>5.4794520547945207E-5</v>
      </c>
      <c r="E184" s="50">
        <f t="shared" si="12"/>
        <v>28</v>
      </c>
      <c r="F184" s="16">
        <f t="shared" si="13"/>
        <v>1.5342465753424659E-3</v>
      </c>
      <c r="G184" s="16">
        <f>SUM(F184:F$187)-F$187</f>
        <v>4.876712328767123E-3</v>
      </c>
    </row>
    <row r="185" spans="1:7">
      <c r="A185" s="15">
        <v>44256</v>
      </c>
      <c r="B185" s="18">
        <f t="shared" si="16"/>
        <v>5.0000000000000001E-3</v>
      </c>
      <c r="C185" s="16">
        <f t="shared" si="11"/>
        <v>0.02</v>
      </c>
      <c r="D185" s="47">
        <f t="shared" si="17"/>
        <v>5.4794520547945207E-5</v>
      </c>
      <c r="E185" s="50">
        <f t="shared" si="12"/>
        <v>31</v>
      </c>
      <c r="F185" s="16">
        <f t="shared" si="13"/>
        <v>1.6986301369863014E-3</v>
      </c>
      <c r="G185" s="16">
        <f>SUM(F185:F$187)-F$187</f>
        <v>3.3424657534246579E-3</v>
      </c>
    </row>
    <row r="186" spans="1:7">
      <c r="A186" s="15">
        <v>44287</v>
      </c>
      <c r="B186" s="18">
        <f t="shared" si="16"/>
        <v>5.0000000000000001E-3</v>
      </c>
      <c r="C186" s="16">
        <f t="shared" si="11"/>
        <v>0.02</v>
      </c>
      <c r="D186" s="47">
        <f t="shared" si="17"/>
        <v>5.4794520547945207E-5</v>
      </c>
      <c r="E186" s="50">
        <f t="shared" si="12"/>
        <v>30</v>
      </c>
      <c r="F186" s="16">
        <f t="shared" si="13"/>
        <v>1.6438356164383563E-3</v>
      </c>
      <c r="G186" s="16">
        <f>SUM(F186:F$187)-F$187</f>
        <v>1.6438356164383565E-3</v>
      </c>
    </row>
    <row r="187" spans="1:7">
      <c r="A187" s="15">
        <v>44317</v>
      </c>
      <c r="B187" s="18">
        <f t="shared" si="16"/>
        <v>5.0000000000000001E-3</v>
      </c>
      <c r="C187" s="16">
        <f t="shared" si="11"/>
        <v>0.02</v>
      </c>
      <c r="D187" s="47">
        <f t="shared" si="17"/>
        <v>5.4794520547945207E-5</v>
      </c>
      <c r="E187" s="50">
        <f t="shared" si="12"/>
        <v>31</v>
      </c>
      <c r="F187" s="16">
        <f t="shared" si="13"/>
        <v>1.6986301369863014E-3</v>
      </c>
      <c r="G187" s="16">
        <f>SUM(F187:F$187)-F$187</f>
        <v>0</v>
      </c>
    </row>
    <row r="189" spans="1:7">
      <c r="A189" s="19" t="s">
        <v>558</v>
      </c>
    </row>
    <row r="190" spans="1:7">
      <c r="A190" s="19"/>
    </row>
    <row r="191" spans="1:7">
      <c r="A191" s="19" t="s">
        <v>432</v>
      </c>
    </row>
    <row r="192" spans="1:7">
      <c r="A192" s="27" t="s">
        <v>431</v>
      </c>
    </row>
    <row r="193" spans="1:1">
      <c r="A193" s="26"/>
    </row>
    <row r="194" spans="1:1">
      <c r="A194" s="19" t="s">
        <v>172</v>
      </c>
    </row>
    <row r="195" spans="1:1">
      <c r="A195" s="19" t="s">
        <v>173</v>
      </c>
    </row>
    <row r="196" spans="1:1">
      <c r="A196" s="19" t="s">
        <v>174</v>
      </c>
    </row>
  </sheetData>
  <hyperlinks>
    <hyperlink ref="A192" r:id="rId1" xr:uid="{00000000-0004-0000-0200-000000000000}"/>
  </hyperlinks>
  <pageMargins left="0.511811023622047" right="0.511811023622047" top="0.74803149606299202" bottom="0.511811023622047" header="0.511811023622047" footer="0.23622047244094499"/>
  <pageSetup orientation="landscape" r:id="rId2"/>
  <headerFooter>
    <oddHeader>&amp;C&amp;"-,Bold"&amp;12&amp;F[&amp;A]</oddHeader>
    <oddFooter>&amp;L&amp;9Posted: 13 Aug 2021&amp;C&amp;9Page &amp;P of &amp;N&amp;R&amp;9Public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98"/>
  <sheetViews>
    <sheetView workbookViewId="0">
      <pane ySplit="1" topLeftCell="A2" activePane="bottomLeft" state="frozen"/>
      <selection activeCell="D5" sqref="D5"/>
      <selection pane="bottomLeft" activeCell="A2" sqref="A2"/>
    </sheetView>
  </sheetViews>
  <sheetFormatPr defaultRowHeight="1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 min="11" max="12" width="10.5703125" bestFit="1" customWidth="1"/>
    <col min="13" max="13" width="31.42578125" bestFit="1" customWidth="1"/>
    <col min="14" max="14" width="15.28515625" bestFit="1" customWidth="1"/>
    <col min="15" max="15" width="15.5703125" style="55" bestFit="1" customWidth="1"/>
    <col min="16" max="16" width="17.42578125" style="55" bestFit="1" customWidth="1"/>
    <col min="17" max="17" width="29.42578125" style="55" bestFit="1" customWidth="1"/>
  </cols>
  <sheetData>
    <row r="1" spans="1:17">
      <c r="A1" s="20" t="s">
        <v>175</v>
      </c>
      <c r="B1" s="20" t="s">
        <v>9</v>
      </c>
      <c r="D1" s="20" t="s">
        <v>9</v>
      </c>
      <c r="E1" s="20" t="s">
        <v>10</v>
      </c>
      <c r="F1" s="21" t="s">
        <v>176</v>
      </c>
      <c r="H1" s="20" t="s">
        <v>9</v>
      </c>
      <c r="I1" s="20" t="s">
        <v>10</v>
      </c>
      <c r="K1" s="20" t="s">
        <v>560</v>
      </c>
      <c r="L1" s="20" t="s">
        <v>8</v>
      </c>
      <c r="M1" s="20" t="s">
        <v>561</v>
      </c>
      <c r="N1" s="20" t="s">
        <v>9</v>
      </c>
      <c r="O1" s="20" t="s">
        <v>562</v>
      </c>
      <c r="P1" s="20" t="s">
        <v>563</v>
      </c>
      <c r="Q1" s="20" t="s">
        <v>564</v>
      </c>
    </row>
    <row r="2" spans="1:17">
      <c r="A2" s="1" t="s">
        <v>148</v>
      </c>
      <c r="B2" s="1" t="s">
        <v>148</v>
      </c>
      <c r="D2" s="1" t="s">
        <v>148</v>
      </c>
      <c r="E2" s="1" t="s">
        <v>177</v>
      </c>
      <c r="F2" s="28">
        <v>4.2200000000000001E-2</v>
      </c>
      <c r="H2" s="1" t="s">
        <v>541</v>
      </c>
      <c r="I2" s="1" t="s">
        <v>542</v>
      </c>
      <c r="K2" t="s">
        <v>565</v>
      </c>
      <c r="L2" t="s">
        <v>547</v>
      </c>
      <c r="M2" t="s">
        <v>566</v>
      </c>
      <c r="N2" t="s">
        <v>111</v>
      </c>
      <c r="O2" s="55">
        <f>SUM('Module C Corrected'!AO86:AZ86,'Module C Corrected'!BA86:BL86)</f>
        <v>433659.35000000003</v>
      </c>
      <c r="P2" s="55">
        <f ca="1">SUM('Module C Corrected'!BY86:CJ86,'Module C Corrected'!CK86:CV86)</f>
        <v>566596.59000000008</v>
      </c>
      <c r="Q2" s="55">
        <f ca="1">SUM('Module C Corrected'!EG86:ER86)</f>
        <v>182412.52000000008</v>
      </c>
    </row>
    <row r="3" spans="1:17">
      <c r="A3" s="1" t="s">
        <v>178</v>
      </c>
      <c r="B3" s="1" t="s">
        <v>178</v>
      </c>
      <c r="D3" s="1" t="s">
        <v>156</v>
      </c>
      <c r="E3" s="1" t="s">
        <v>179</v>
      </c>
      <c r="F3" s="28">
        <v>-2.8400000000000002E-2</v>
      </c>
      <c r="H3" s="1" t="s">
        <v>192</v>
      </c>
      <c r="I3" s="1" t="s">
        <v>193</v>
      </c>
    </row>
    <row r="4" spans="1:17">
      <c r="A4" s="1" t="s">
        <v>156</v>
      </c>
      <c r="B4" s="1" t="s">
        <v>156</v>
      </c>
      <c r="D4" s="1" t="s">
        <v>541</v>
      </c>
      <c r="E4" s="1" t="s">
        <v>542</v>
      </c>
      <c r="F4" s="28">
        <v>4.7500000000000001E-2</v>
      </c>
      <c r="H4" s="1" t="s">
        <v>196</v>
      </c>
      <c r="I4" s="1" t="s">
        <v>197</v>
      </c>
    </row>
    <row r="5" spans="1:17">
      <c r="A5" s="1" t="s">
        <v>181</v>
      </c>
      <c r="B5" s="1" t="s">
        <v>181</v>
      </c>
      <c r="D5" s="1" t="s">
        <v>149</v>
      </c>
      <c r="E5" s="1" t="s">
        <v>180</v>
      </c>
      <c r="F5" s="28">
        <v>5.4600000000000003E-2</v>
      </c>
      <c r="H5" t="s">
        <v>530</v>
      </c>
      <c r="I5" t="s">
        <v>531</v>
      </c>
    </row>
    <row r="6" spans="1:17">
      <c r="A6" s="1" t="s">
        <v>182</v>
      </c>
      <c r="B6" s="1" t="s">
        <v>182</v>
      </c>
      <c r="D6" s="1" t="s">
        <v>152</v>
      </c>
      <c r="E6" s="1" t="s">
        <v>184</v>
      </c>
      <c r="F6" s="28">
        <v>4.7500000000000001E-2</v>
      </c>
    </row>
    <row r="7" spans="1:17">
      <c r="A7" s="1" t="s">
        <v>183</v>
      </c>
      <c r="B7" s="1" t="s">
        <v>183</v>
      </c>
      <c r="D7" s="1" t="s">
        <v>195</v>
      </c>
      <c r="E7" s="1" t="s">
        <v>550</v>
      </c>
      <c r="F7" s="28">
        <v>4.7500000000000001E-2</v>
      </c>
      <c r="G7" s="72" t="s">
        <v>552</v>
      </c>
    </row>
    <row r="8" spans="1:17">
      <c r="A8" s="1" t="s">
        <v>185</v>
      </c>
      <c r="B8" s="1" t="s">
        <v>185</v>
      </c>
      <c r="D8" s="1" t="s">
        <v>153</v>
      </c>
      <c r="E8" s="1" t="s">
        <v>186</v>
      </c>
      <c r="F8" s="28">
        <v>-7.4999999999999997E-3</v>
      </c>
    </row>
    <row r="9" spans="1:17">
      <c r="A9" s="1" t="s">
        <v>149</v>
      </c>
      <c r="B9" s="1" t="s">
        <v>149</v>
      </c>
      <c r="D9" s="1" t="s">
        <v>154</v>
      </c>
      <c r="E9" s="1" t="s">
        <v>187</v>
      </c>
      <c r="F9" s="28">
        <v>8.2699999999999996E-2</v>
      </c>
    </row>
    <row r="10" spans="1:17">
      <c r="A10" s="1" t="s">
        <v>188</v>
      </c>
      <c r="B10" s="1" t="s">
        <v>188</v>
      </c>
      <c r="D10" s="1" t="s">
        <v>198</v>
      </c>
      <c r="E10" s="1" t="s">
        <v>534</v>
      </c>
      <c r="F10" s="28">
        <v>2.2100000000000002E-2</v>
      </c>
      <c r="G10" s="72" t="s">
        <v>552</v>
      </c>
    </row>
    <row r="11" spans="1:17">
      <c r="A11" s="1" t="s">
        <v>150</v>
      </c>
      <c r="B11" s="1" t="s">
        <v>150</v>
      </c>
      <c r="D11" s="1" t="s">
        <v>189</v>
      </c>
      <c r="E11" s="1" t="s">
        <v>190</v>
      </c>
      <c r="F11" s="28">
        <v>6.6400000000000001E-2</v>
      </c>
    </row>
    <row r="12" spans="1:17">
      <c r="A12" s="1" t="s">
        <v>191</v>
      </c>
      <c r="B12" s="1" t="s">
        <v>191</v>
      </c>
      <c r="D12" s="1" t="s">
        <v>192</v>
      </c>
      <c r="E12" s="1" t="s">
        <v>193</v>
      </c>
      <c r="F12" s="28">
        <v>0.12</v>
      </c>
    </row>
    <row r="13" spans="1:17">
      <c r="A13" s="1" t="s">
        <v>151</v>
      </c>
      <c r="B13" s="1" t="s">
        <v>151</v>
      </c>
      <c r="D13" s="1" t="s">
        <v>530</v>
      </c>
      <c r="E13" s="1" t="s">
        <v>531</v>
      </c>
      <c r="F13" s="28">
        <v>-1.3100000000000001E-2</v>
      </c>
    </row>
    <row r="14" spans="1:17">
      <c r="A14" s="1" t="s">
        <v>152</v>
      </c>
      <c r="B14" s="1" t="s">
        <v>152</v>
      </c>
      <c r="D14" s="1" t="s">
        <v>62</v>
      </c>
      <c r="E14" s="1" t="s">
        <v>199</v>
      </c>
      <c r="F14" s="28">
        <v>2.5000000000000001E-2</v>
      </c>
    </row>
    <row r="15" spans="1:17">
      <c r="A15" s="1" t="s">
        <v>195</v>
      </c>
      <c r="B15" s="1" t="s">
        <v>195</v>
      </c>
      <c r="D15" s="1" t="s">
        <v>122</v>
      </c>
      <c r="E15" s="1" t="s">
        <v>201</v>
      </c>
      <c r="F15" s="28">
        <v>-4.1399999999999999E-2</v>
      </c>
    </row>
    <row r="16" spans="1:17">
      <c r="A16" s="1" t="s">
        <v>153</v>
      </c>
      <c r="B16" s="1" t="s">
        <v>153</v>
      </c>
      <c r="D16" s="1" t="s">
        <v>138</v>
      </c>
      <c r="E16" s="1" t="s">
        <v>202</v>
      </c>
      <c r="F16" s="28">
        <v>-9.4100000000000003E-2</v>
      </c>
    </row>
    <row r="17" spans="1:6">
      <c r="A17" s="1" t="s">
        <v>154</v>
      </c>
      <c r="B17" s="1" t="s">
        <v>154</v>
      </c>
      <c r="D17" s="1" t="s">
        <v>139</v>
      </c>
      <c r="E17" s="1" t="s">
        <v>203</v>
      </c>
      <c r="F17" s="28">
        <v>-8.6199999999999999E-2</v>
      </c>
    </row>
    <row r="18" spans="1:6">
      <c r="A18" s="1" t="s">
        <v>198</v>
      </c>
      <c r="B18" s="1" t="s">
        <v>198</v>
      </c>
      <c r="D18" s="1" t="s">
        <v>123</v>
      </c>
      <c r="E18" s="1" t="s">
        <v>204</v>
      </c>
      <c r="F18" s="28">
        <v>-4.2900000000000001E-2</v>
      </c>
    </row>
    <row r="19" spans="1:6">
      <c r="A19" s="1" t="s">
        <v>189</v>
      </c>
      <c r="B19" s="1" t="s">
        <v>189</v>
      </c>
      <c r="D19" s="1" t="s">
        <v>124</v>
      </c>
      <c r="E19" s="1" t="s">
        <v>205</v>
      </c>
      <c r="F19" s="28">
        <v>-5.0500000000000003E-2</v>
      </c>
    </row>
    <row r="20" spans="1:6">
      <c r="A20" s="1" t="s">
        <v>155</v>
      </c>
      <c r="B20" s="1" t="s">
        <v>155</v>
      </c>
      <c r="D20" s="1" t="s">
        <v>12</v>
      </c>
      <c r="E20" s="1" t="s">
        <v>206</v>
      </c>
      <c r="F20" s="28">
        <v>6.1899999999999997E-2</v>
      </c>
    </row>
    <row r="21" spans="1:6">
      <c r="A21" s="1" t="s">
        <v>192</v>
      </c>
      <c r="B21" s="1" t="s">
        <v>192</v>
      </c>
      <c r="D21" s="1" t="s">
        <v>13</v>
      </c>
      <c r="E21" s="1" t="s">
        <v>207</v>
      </c>
      <c r="F21" s="28">
        <v>6.2100000000000002E-2</v>
      </c>
    </row>
    <row r="22" spans="1:6">
      <c r="A22" s="1" t="s">
        <v>194</v>
      </c>
      <c r="B22" s="1" t="s">
        <v>194</v>
      </c>
      <c r="D22" s="1" t="s">
        <v>25</v>
      </c>
      <c r="E22" s="1" t="s">
        <v>208</v>
      </c>
      <c r="F22" s="28">
        <v>3.7199999999999997E-2</v>
      </c>
    </row>
    <row r="23" spans="1:6">
      <c r="A23" s="1" t="s">
        <v>18</v>
      </c>
      <c r="B23" s="1" t="s">
        <v>18</v>
      </c>
      <c r="D23" s="1" t="s">
        <v>125</v>
      </c>
      <c r="E23" s="1" t="s">
        <v>209</v>
      </c>
      <c r="F23" s="28">
        <v>6.7999999999999996E-3</v>
      </c>
    </row>
    <row r="24" spans="1:6">
      <c r="A24" s="1" t="s">
        <v>200</v>
      </c>
      <c r="B24" s="1" t="s">
        <v>200</v>
      </c>
      <c r="D24" s="1" t="s">
        <v>158</v>
      </c>
      <c r="E24" s="1" t="s">
        <v>210</v>
      </c>
      <c r="F24" s="28">
        <v>2.8000000000000001E-2</v>
      </c>
    </row>
    <row r="25" spans="1:6">
      <c r="A25" s="1" t="s">
        <v>19</v>
      </c>
      <c r="B25" s="1" t="s">
        <v>19</v>
      </c>
      <c r="D25" s="1" t="s">
        <v>126</v>
      </c>
      <c r="E25" s="1" t="s">
        <v>211</v>
      </c>
      <c r="F25" s="28">
        <v>-5.4199999999999998E-2</v>
      </c>
    </row>
    <row r="26" spans="1:6">
      <c r="A26" s="1" t="s">
        <v>196</v>
      </c>
      <c r="B26" s="1" t="s">
        <v>196</v>
      </c>
      <c r="D26" s="1" t="s">
        <v>212</v>
      </c>
      <c r="E26" s="1" t="s">
        <v>502</v>
      </c>
      <c r="F26" s="28">
        <v>-3.8600000000000002E-2</v>
      </c>
    </row>
    <row r="27" spans="1:6">
      <c r="A27" s="1" t="s">
        <v>20</v>
      </c>
      <c r="B27" s="1" t="s">
        <v>20</v>
      </c>
      <c r="D27" s="1" t="s">
        <v>44</v>
      </c>
      <c r="E27" s="1" t="s">
        <v>213</v>
      </c>
      <c r="F27" s="28">
        <v>-4.2500000000000003E-2</v>
      </c>
    </row>
    <row r="28" spans="1:6">
      <c r="A28" s="1" t="s">
        <v>530</v>
      </c>
      <c r="B28" s="1" t="s">
        <v>530</v>
      </c>
      <c r="D28" s="1" t="s">
        <v>45</v>
      </c>
      <c r="E28" s="1" t="s">
        <v>214</v>
      </c>
      <c r="F28" s="28">
        <v>0.10050000000000001</v>
      </c>
    </row>
    <row r="29" spans="1:6">
      <c r="A29" s="1" t="s">
        <v>21</v>
      </c>
      <c r="B29" s="1" t="s">
        <v>21</v>
      </c>
      <c r="D29" s="1" t="s">
        <v>159</v>
      </c>
      <c r="E29" s="1" t="s">
        <v>215</v>
      </c>
      <c r="F29" s="28">
        <v>4.99E-2</v>
      </c>
    </row>
    <row r="30" spans="1:6">
      <c r="A30" s="1" t="s">
        <v>17</v>
      </c>
      <c r="B30" s="1" t="s">
        <v>17</v>
      </c>
      <c r="D30" s="1" t="s">
        <v>227</v>
      </c>
      <c r="E30" s="1" t="s">
        <v>475</v>
      </c>
      <c r="F30" s="28">
        <v>0.12</v>
      </c>
    </row>
    <row r="31" spans="1:6">
      <c r="A31" s="1" t="s">
        <v>62</v>
      </c>
      <c r="B31" s="1" t="s">
        <v>62</v>
      </c>
      <c r="D31" s="1" t="s">
        <v>229</v>
      </c>
      <c r="E31" s="1" t="s">
        <v>476</v>
      </c>
      <c r="F31" s="28">
        <v>0.12</v>
      </c>
    </row>
    <row r="32" spans="1:6">
      <c r="A32" s="1" t="s">
        <v>14</v>
      </c>
      <c r="B32" s="1" t="s">
        <v>14</v>
      </c>
      <c r="D32" s="1" t="s">
        <v>160</v>
      </c>
      <c r="E32" s="1" t="s">
        <v>477</v>
      </c>
      <c r="F32" s="28">
        <v>0.1115</v>
      </c>
    </row>
    <row r="33" spans="1:6">
      <c r="A33" s="1" t="s">
        <v>157</v>
      </c>
      <c r="B33" s="1" t="s">
        <v>157</v>
      </c>
      <c r="D33" s="1" t="s">
        <v>69</v>
      </c>
      <c r="E33" s="1" t="s">
        <v>216</v>
      </c>
      <c r="F33" s="28">
        <v>-1.0999999999999999E-2</v>
      </c>
    </row>
    <row r="34" spans="1:6">
      <c r="A34" s="1" t="s">
        <v>138</v>
      </c>
      <c r="B34" s="1" t="s">
        <v>138</v>
      </c>
      <c r="D34" s="1" t="s">
        <v>70</v>
      </c>
      <c r="E34" s="1" t="s">
        <v>217</v>
      </c>
      <c r="F34" s="28">
        <v>-8.0999999999999996E-3</v>
      </c>
    </row>
    <row r="35" spans="1:6">
      <c r="A35" s="1" t="s">
        <v>139</v>
      </c>
      <c r="B35" s="1" t="s">
        <v>139</v>
      </c>
      <c r="D35" s="1" t="s">
        <v>71</v>
      </c>
      <c r="E35" s="1" t="s">
        <v>218</v>
      </c>
      <c r="F35" s="28">
        <v>-1.8100000000000002E-2</v>
      </c>
    </row>
    <row r="36" spans="1:6">
      <c r="A36" s="1" t="s">
        <v>123</v>
      </c>
      <c r="B36" s="1" t="s">
        <v>123</v>
      </c>
      <c r="D36" s="1" t="s">
        <v>55</v>
      </c>
      <c r="E36" s="1" t="s">
        <v>478</v>
      </c>
      <c r="F36" s="28">
        <v>0.12</v>
      </c>
    </row>
    <row r="37" spans="1:6">
      <c r="A37" s="1" t="s">
        <v>122</v>
      </c>
      <c r="B37" s="1" t="s">
        <v>122</v>
      </c>
      <c r="D37" s="1" t="s">
        <v>57</v>
      </c>
      <c r="E37" s="1" t="s">
        <v>219</v>
      </c>
      <c r="F37" s="28">
        <v>-8.0399999999999999E-2</v>
      </c>
    </row>
    <row r="38" spans="1:6">
      <c r="A38" s="1" t="s">
        <v>124</v>
      </c>
      <c r="B38" s="1" t="s">
        <v>124</v>
      </c>
      <c r="D38" s="1" t="s">
        <v>58</v>
      </c>
      <c r="E38" s="1" t="s">
        <v>220</v>
      </c>
      <c r="F38" s="28">
        <v>5.8099999999999999E-2</v>
      </c>
    </row>
    <row r="39" spans="1:6">
      <c r="A39" s="1" t="s">
        <v>126</v>
      </c>
      <c r="B39" s="1" t="s">
        <v>126</v>
      </c>
      <c r="D39" s="1" t="s">
        <v>32</v>
      </c>
      <c r="E39" s="1" t="s">
        <v>221</v>
      </c>
      <c r="F39" s="28">
        <v>1.6799999999999999E-2</v>
      </c>
    </row>
    <row r="40" spans="1:6">
      <c r="A40" s="1" t="s">
        <v>127</v>
      </c>
      <c r="B40" s="1" t="s">
        <v>127</v>
      </c>
      <c r="D40" s="1" t="s">
        <v>78</v>
      </c>
      <c r="E40" s="1" t="s">
        <v>222</v>
      </c>
      <c r="F40" s="28">
        <v>-5.6899999999999999E-2</v>
      </c>
    </row>
    <row r="41" spans="1:6">
      <c r="A41" s="1" t="s">
        <v>128</v>
      </c>
      <c r="B41" s="1" t="s">
        <v>128</v>
      </c>
      <c r="D41" s="1" t="s">
        <v>73</v>
      </c>
      <c r="E41" s="1" t="s">
        <v>223</v>
      </c>
      <c r="F41" s="28">
        <v>7.5600000000000001E-2</v>
      </c>
    </row>
    <row r="42" spans="1:6">
      <c r="A42" s="1" t="s">
        <v>129</v>
      </c>
      <c r="B42" s="1" t="s">
        <v>129</v>
      </c>
      <c r="D42" s="1" t="s">
        <v>59</v>
      </c>
      <c r="E42" s="1" t="s">
        <v>224</v>
      </c>
      <c r="F42" s="28">
        <v>5.0700000000000002E-2</v>
      </c>
    </row>
    <row r="43" spans="1:6">
      <c r="A43" s="1" t="s">
        <v>130</v>
      </c>
      <c r="B43" s="1" t="s">
        <v>130</v>
      </c>
      <c r="D43" s="1" t="s">
        <v>60</v>
      </c>
      <c r="E43" s="1" t="s">
        <v>225</v>
      </c>
      <c r="F43" s="28">
        <v>5.04E-2</v>
      </c>
    </row>
    <row r="44" spans="1:6">
      <c r="A44" s="1" t="s">
        <v>131</v>
      </c>
      <c r="B44" s="1" t="s">
        <v>131</v>
      </c>
      <c r="D44" s="1" t="s">
        <v>61</v>
      </c>
      <c r="E44" s="1" t="s">
        <v>226</v>
      </c>
      <c r="F44" s="28">
        <v>3.8399999999999997E-2</v>
      </c>
    </row>
    <row r="45" spans="1:6">
      <c r="A45" s="1" t="s">
        <v>132</v>
      </c>
      <c r="B45" s="1" t="s">
        <v>132</v>
      </c>
      <c r="D45" s="1" t="s">
        <v>106</v>
      </c>
      <c r="E45" s="1" t="s">
        <v>228</v>
      </c>
      <c r="F45" s="28">
        <v>-0.12</v>
      </c>
    </row>
    <row r="46" spans="1:6">
      <c r="A46" s="1" t="s">
        <v>133</v>
      </c>
      <c r="B46" s="1" t="s">
        <v>133</v>
      </c>
      <c r="D46" s="1" t="s">
        <v>127</v>
      </c>
      <c r="E46" s="1" t="s">
        <v>230</v>
      </c>
      <c r="F46" s="28">
        <v>-5.5100000000000003E-2</v>
      </c>
    </row>
    <row r="47" spans="1:6">
      <c r="A47" s="1" t="s">
        <v>134</v>
      </c>
      <c r="B47" s="1" t="s">
        <v>134</v>
      </c>
      <c r="D47" s="1" t="s">
        <v>46</v>
      </c>
      <c r="E47" s="1" t="s">
        <v>231</v>
      </c>
      <c r="F47" s="28">
        <v>6.6100000000000006E-2</v>
      </c>
    </row>
    <row r="48" spans="1:6">
      <c r="A48" s="1" t="s">
        <v>12</v>
      </c>
      <c r="B48" s="1" t="s">
        <v>12</v>
      </c>
      <c r="D48" s="1" t="s">
        <v>47</v>
      </c>
      <c r="E48" s="1" t="s">
        <v>232</v>
      </c>
      <c r="F48" s="28">
        <v>6.5299999999999997E-2</v>
      </c>
    </row>
    <row r="49" spans="1:6">
      <c r="A49" s="1" t="s">
        <v>13</v>
      </c>
      <c r="B49" s="1" t="s">
        <v>13</v>
      </c>
      <c r="D49" s="1" t="s">
        <v>79</v>
      </c>
      <c r="E49" s="1" t="s">
        <v>234</v>
      </c>
      <c r="F49" s="28">
        <v>6.4500000000000002E-2</v>
      </c>
    </row>
    <row r="50" spans="1:6">
      <c r="A50" s="1" t="s">
        <v>25</v>
      </c>
      <c r="B50" s="1" t="s">
        <v>25</v>
      </c>
      <c r="D50" s="1" t="s">
        <v>43</v>
      </c>
      <c r="E50" s="1" t="s">
        <v>503</v>
      </c>
      <c r="F50" s="28">
        <v>-0.1089</v>
      </c>
    </row>
    <row r="51" spans="1:6">
      <c r="A51" s="1" t="s">
        <v>125</v>
      </c>
      <c r="B51" s="1" t="s">
        <v>125</v>
      </c>
      <c r="D51" s="1" t="s">
        <v>119</v>
      </c>
      <c r="E51" s="1" t="s">
        <v>235</v>
      </c>
      <c r="F51" s="28">
        <v>2.24E-2</v>
      </c>
    </row>
    <row r="52" spans="1:6">
      <c r="A52" s="1" t="s">
        <v>33</v>
      </c>
      <c r="B52" s="1" t="s">
        <v>33</v>
      </c>
      <c r="D52" s="1" t="s">
        <v>92</v>
      </c>
      <c r="E52" s="1" t="s">
        <v>236</v>
      </c>
      <c r="F52" s="28">
        <v>-7.85E-2</v>
      </c>
    </row>
    <row r="53" spans="1:6">
      <c r="A53" s="1" t="s">
        <v>158</v>
      </c>
      <c r="B53" s="1" t="s">
        <v>158</v>
      </c>
      <c r="D53" s="1" t="s">
        <v>128</v>
      </c>
      <c r="E53" s="1" t="s">
        <v>237</v>
      </c>
      <c r="F53" s="28">
        <v>-5.2900000000000003E-2</v>
      </c>
    </row>
    <row r="54" spans="1:6">
      <c r="A54" s="1" t="s">
        <v>34</v>
      </c>
      <c r="B54" s="1" t="s">
        <v>212</v>
      </c>
      <c r="D54" s="1" t="s">
        <v>161</v>
      </c>
      <c r="E54" s="1" t="s">
        <v>238</v>
      </c>
      <c r="F54" s="28">
        <v>5.6399999999999999E-2</v>
      </c>
    </row>
    <row r="55" spans="1:6">
      <c r="A55" s="1" t="s">
        <v>35</v>
      </c>
      <c r="B55" s="1" t="s">
        <v>212</v>
      </c>
      <c r="D55" s="1" t="s">
        <v>129</v>
      </c>
      <c r="E55" s="1" t="s">
        <v>239</v>
      </c>
      <c r="F55" s="28">
        <v>1.32E-2</v>
      </c>
    </row>
    <row r="56" spans="1:6">
      <c r="A56" s="1" t="s">
        <v>85</v>
      </c>
      <c r="B56" s="1" t="s">
        <v>85</v>
      </c>
      <c r="D56" s="1" t="s">
        <v>81</v>
      </c>
      <c r="E56" s="1" t="s">
        <v>240</v>
      </c>
      <c r="F56" s="28">
        <v>5.7500000000000002E-2</v>
      </c>
    </row>
    <row r="57" spans="1:6">
      <c r="A57" s="1" t="s">
        <v>72</v>
      </c>
      <c r="B57" s="1" t="s">
        <v>72</v>
      </c>
      <c r="D57" s="1" t="s">
        <v>130</v>
      </c>
      <c r="E57" s="1" t="s">
        <v>242</v>
      </c>
      <c r="F57" s="28">
        <v>-5.1499999999999997E-2</v>
      </c>
    </row>
    <row r="58" spans="1:6">
      <c r="A58" s="1" t="s">
        <v>45</v>
      </c>
      <c r="B58" s="1" t="s">
        <v>45</v>
      </c>
      <c r="D58" s="1" t="s">
        <v>63</v>
      </c>
      <c r="E58" s="1" t="s">
        <v>243</v>
      </c>
      <c r="F58" s="28">
        <v>6.8000000000000005E-2</v>
      </c>
    </row>
    <row r="59" spans="1:6">
      <c r="A59" s="1" t="s">
        <v>159</v>
      </c>
      <c r="B59" s="1" t="s">
        <v>159</v>
      </c>
      <c r="D59" s="1" t="s">
        <v>64</v>
      </c>
      <c r="E59" s="1" t="s">
        <v>244</v>
      </c>
      <c r="F59" s="28">
        <v>6.8000000000000005E-2</v>
      </c>
    </row>
    <row r="60" spans="1:6">
      <c r="A60" s="1" t="s">
        <v>227</v>
      </c>
      <c r="B60" s="1" t="s">
        <v>227</v>
      </c>
      <c r="D60" s="1" t="s">
        <v>88</v>
      </c>
      <c r="E60" s="1" t="s">
        <v>246</v>
      </c>
      <c r="F60" s="28">
        <v>4.2500000000000003E-2</v>
      </c>
    </row>
    <row r="61" spans="1:6">
      <c r="A61" s="1" t="s">
        <v>486</v>
      </c>
      <c r="B61" s="1" t="s">
        <v>227</v>
      </c>
      <c r="D61" s="1" t="s">
        <v>91</v>
      </c>
      <c r="E61" s="1" t="s">
        <v>247</v>
      </c>
      <c r="F61" s="28">
        <v>7.4800000000000005E-2</v>
      </c>
    </row>
    <row r="62" spans="1:6">
      <c r="A62" s="1" t="s">
        <v>229</v>
      </c>
      <c r="B62" s="1" t="s">
        <v>229</v>
      </c>
      <c r="D62" s="1" t="s">
        <v>111</v>
      </c>
      <c r="E62" s="1" t="s">
        <v>248</v>
      </c>
      <c r="F62" s="28">
        <v>8.5300000000000001E-2</v>
      </c>
    </row>
    <row r="63" spans="1:6">
      <c r="A63" s="1" t="s">
        <v>160</v>
      </c>
      <c r="B63" s="1" t="s">
        <v>160</v>
      </c>
      <c r="D63" s="1" t="s">
        <v>140</v>
      </c>
      <c r="E63" s="1" t="s">
        <v>249</v>
      </c>
      <c r="F63" s="28">
        <v>7.3899999999999993E-2</v>
      </c>
    </row>
    <row r="64" spans="1:6">
      <c r="A64" s="1" t="s">
        <v>48</v>
      </c>
      <c r="B64" s="1" t="s">
        <v>48</v>
      </c>
      <c r="D64" s="1" t="s">
        <v>22</v>
      </c>
      <c r="E64" s="1" t="s">
        <v>250</v>
      </c>
      <c r="F64" s="28">
        <v>2.3999999999999998E-3</v>
      </c>
    </row>
    <row r="65" spans="1:6">
      <c r="A65" s="1" t="s">
        <v>233</v>
      </c>
      <c r="B65" s="1" t="s">
        <v>233</v>
      </c>
      <c r="D65" s="1" t="s">
        <v>101</v>
      </c>
      <c r="E65" s="1" t="s">
        <v>479</v>
      </c>
      <c r="F65" s="28">
        <v>-0.12</v>
      </c>
    </row>
    <row r="66" spans="1:6">
      <c r="A66" s="1" t="s">
        <v>69</v>
      </c>
      <c r="B66" s="1" t="s">
        <v>69</v>
      </c>
      <c r="D66" s="1" t="s">
        <v>82</v>
      </c>
      <c r="E66" s="1" t="s">
        <v>251</v>
      </c>
      <c r="F66" s="28">
        <v>-0.12</v>
      </c>
    </row>
    <row r="67" spans="1:6">
      <c r="A67" s="1" t="s">
        <v>70</v>
      </c>
      <c r="B67" s="1" t="s">
        <v>70</v>
      </c>
      <c r="D67" s="1" t="s">
        <v>103</v>
      </c>
      <c r="E67" s="1" t="s">
        <v>252</v>
      </c>
      <c r="F67" s="28">
        <v>-3.9E-2</v>
      </c>
    </row>
    <row r="68" spans="1:6">
      <c r="A68" s="1" t="s">
        <v>71</v>
      </c>
      <c r="B68" s="1" t="s">
        <v>71</v>
      </c>
      <c r="D68" s="1" t="s">
        <v>104</v>
      </c>
      <c r="E68" s="1" t="s">
        <v>253</v>
      </c>
      <c r="F68" s="28">
        <v>8.7499999999999994E-2</v>
      </c>
    </row>
    <row r="69" spans="1:6">
      <c r="A69" s="1" t="s">
        <v>55</v>
      </c>
      <c r="B69" s="1" t="s">
        <v>55</v>
      </c>
      <c r="D69" s="1" t="s">
        <v>49</v>
      </c>
      <c r="E69" s="1" t="s">
        <v>254</v>
      </c>
      <c r="F69" s="28">
        <v>8.9999999999999998E-4</v>
      </c>
    </row>
    <row r="70" spans="1:6">
      <c r="A70" s="1" t="s">
        <v>57</v>
      </c>
      <c r="B70" s="1" t="s">
        <v>57</v>
      </c>
      <c r="D70" s="1" t="s">
        <v>50</v>
      </c>
      <c r="E70" s="1" t="s">
        <v>255</v>
      </c>
      <c r="F70" s="28">
        <v>-0.12</v>
      </c>
    </row>
    <row r="71" spans="1:6">
      <c r="A71" s="1" t="s">
        <v>58</v>
      </c>
      <c r="B71" s="1" t="s">
        <v>58</v>
      </c>
      <c r="D71" s="1" t="s">
        <v>56</v>
      </c>
      <c r="E71" s="1" t="s">
        <v>256</v>
      </c>
      <c r="F71" s="28">
        <v>0.12</v>
      </c>
    </row>
    <row r="72" spans="1:6">
      <c r="A72" s="1" t="s">
        <v>32</v>
      </c>
      <c r="B72" s="1" t="s">
        <v>32</v>
      </c>
      <c r="D72" s="1" t="s">
        <v>131</v>
      </c>
      <c r="E72" s="1" t="s">
        <v>257</v>
      </c>
      <c r="F72" s="28">
        <v>-1.15E-2</v>
      </c>
    </row>
    <row r="73" spans="1:6">
      <c r="A73" s="1" t="s">
        <v>80</v>
      </c>
      <c r="B73" s="1" t="s">
        <v>80</v>
      </c>
      <c r="D73" s="1" t="s">
        <v>11</v>
      </c>
      <c r="E73" s="1" t="s">
        <v>480</v>
      </c>
      <c r="F73" s="28">
        <v>6.54E-2</v>
      </c>
    </row>
    <row r="74" spans="1:6">
      <c r="A74" s="1" t="s">
        <v>78</v>
      </c>
      <c r="B74" s="1" t="s">
        <v>78</v>
      </c>
      <c r="D74" s="1" t="s">
        <v>271</v>
      </c>
      <c r="E74" s="1" t="s">
        <v>481</v>
      </c>
      <c r="F74" s="28">
        <v>4.7500000000000001E-2</v>
      </c>
    </row>
    <row r="75" spans="1:6">
      <c r="A75" s="1" t="s">
        <v>73</v>
      </c>
      <c r="B75" s="1" t="s">
        <v>73</v>
      </c>
      <c r="D75" s="1" t="s">
        <v>273</v>
      </c>
      <c r="E75" s="1" t="s">
        <v>482</v>
      </c>
      <c r="F75" s="28">
        <v>-0.12</v>
      </c>
    </row>
    <row r="76" spans="1:6">
      <c r="A76" s="1" t="s">
        <v>68</v>
      </c>
      <c r="B76" s="1" t="s">
        <v>68</v>
      </c>
      <c r="D76" s="1" t="s">
        <v>275</v>
      </c>
      <c r="E76" s="1" t="s">
        <v>483</v>
      </c>
      <c r="F76" s="28">
        <v>4.7500000000000001E-2</v>
      </c>
    </row>
    <row r="77" spans="1:6">
      <c r="A77" s="1" t="s">
        <v>59</v>
      </c>
      <c r="B77" s="1" t="s">
        <v>59</v>
      </c>
      <c r="D77" s="1" t="s">
        <v>51</v>
      </c>
      <c r="E77" s="1" t="s">
        <v>258</v>
      </c>
      <c r="F77" s="28">
        <v>-0.12</v>
      </c>
    </row>
    <row r="78" spans="1:6">
      <c r="A78" s="1" t="s">
        <v>60</v>
      </c>
      <c r="B78" s="1" t="s">
        <v>60</v>
      </c>
      <c r="D78" s="1" t="s">
        <v>52</v>
      </c>
      <c r="E78" s="1" t="s">
        <v>484</v>
      </c>
      <c r="F78" s="28">
        <v>-0.12</v>
      </c>
    </row>
    <row r="79" spans="1:6">
      <c r="A79" s="1" t="s">
        <v>61</v>
      </c>
      <c r="B79" s="1" t="s">
        <v>61</v>
      </c>
      <c r="D79" s="1" t="s">
        <v>132</v>
      </c>
      <c r="E79" s="1" t="s">
        <v>259</v>
      </c>
      <c r="F79" s="28">
        <v>-4.7699999999999999E-2</v>
      </c>
    </row>
    <row r="80" spans="1:6">
      <c r="A80" s="1" t="s">
        <v>245</v>
      </c>
      <c r="B80" s="1" t="s">
        <v>245</v>
      </c>
      <c r="D80" s="1" t="s">
        <v>112</v>
      </c>
      <c r="E80" s="1" t="s">
        <v>260</v>
      </c>
      <c r="F80" s="28">
        <v>9.4700000000000006E-2</v>
      </c>
    </row>
    <row r="81" spans="1:6">
      <c r="A81" s="1" t="s">
        <v>106</v>
      </c>
      <c r="B81" s="1" t="s">
        <v>106</v>
      </c>
      <c r="D81" s="1" t="s">
        <v>113</v>
      </c>
      <c r="E81" s="1" t="s">
        <v>261</v>
      </c>
      <c r="F81" s="28">
        <v>7.8100000000000003E-2</v>
      </c>
    </row>
    <row r="82" spans="1:6">
      <c r="A82" s="1" t="s">
        <v>46</v>
      </c>
      <c r="B82" s="1" t="s">
        <v>46</v>
      </c>
      <c r="D82" s="1" t="s">
        <v>114</v>
      </c>
      <c r="E82" s="1" t="s">
        <v>262</v>
      </c>
      <c r="F82" s="28">
        <v>-1.7100000000000001E-2</v>
      </c>
    </row>
    <row r="83" spans="1:6">
      <c r="A83" s="1" t="s">
        <v>47</v>
      </c>
      <c r="B83" s="1" t="s">
        <v>47</v>
      </c>
      <c r="D83" s="1" t="s">
        <v>115</v>
      </c>
      <c r="E83" s="1" t="s">
        <v>263</v>
      </c>
      <c r="F83" s="28">
        <v>-3.8100000000000002E-2</v>
      </c>
    </row>
    <row r="84" spans="1:6">
      <c r="A84" s="1" t="s">
        <v>79</v>
      </c>
      <c r="B84" s="1" t="s">
        <v>79</v>
      </c>
      <c r="D84" s="1" t="s">
        <v>116</v>
      </c>
      <c r="E84" s="1" t="s">
        <v>264</v>
      </c>
      <c r="F84" s="28">
        <v>5.4800000000000001E-2</v>
      </c>
    </row>
    <row r="85" spans="1:6">
      <c r="A85" s="1" t="s">
        <v>43</v>
      </c>
      <c r="B85" s="1" t="s">
        <v>43</v>
      </c>
      <c r="D85" s="1" t="s">
        <v>26</v>
      </c>
      <c r="E85" s="1" t="s">
        <v>265</v>
      </c>
      <c r="F85" s="28">
        <v>7.22E-2</v>
      </c>
    </row>
    <row r="86" spans="1:6">
      <c r="A86" s="1" t="s">
        <v>119</v>
      </c>
      <c r="B86" s="1" t="s">
        <v>119</v>
      </c>
      <c r="D86" s="1" t="s">
        <v>27</v>
      </c>
      <c r="E86" s="1" t="s">
        <v>266</v>
      </c>
      <c r="F86" s="28">
        <v>7.1400000000000005E-2</v>
      </c>
    </row>
    <row r="87" spans="1:6">
      <c r="A87" s="1" t="s">
        <v>84</v>
      </c>
      <c r="B87" s="1" t="s">
        <v>84</v>
      </c>
      <c r="D87" s="1" t="s">
        <v>23</v>
      </c>
      <c r="E87" s="1" t="s">
        <v>267</v>
      </c>
      <c r="F87" s="28">
        <v>7.0900000000000005E-2</v>
      </c>
    </row>
    <row r="88" spans="1:6">
      <c r="A88" s="1" t="s">
        <v>92</v>
      </c>
      <c r="B88" s="1" t="s">
        <v>92</v>
      </c>
      <c r="D88" s="1" t="s">
        <v>24</v>
      </c>
      <c r="E88" s="1" t="s">
        <v>268</v>
      </c>
      <c r="F88" s="28">
        <v>7.0999999999999994E-2</v>
      </c>
    </row>
    <row r="89" spans="1:6">
      <c r="A89" s="1" t="s">
        <v>161</v>
      </c>
      <c r="B89" s="1" t="s">
        <v>161</v>
      </c>
      <c r="D89" s="1" t="s">
        <v>28</v>
      </c>
      <c r="E89" s="1" t="s">
        <v>269</v>
      </c>
      <c r="F89" s="28">
        <v>7.2700000000000001E-2</v>
      </c>
    </row>
    <row r="90" spans="1:6">
      <c r="A90" s="1" t="s">
        <v>162</v>
      </c>
      <c r="B90" s="1" t="s">
        <v>162</v>
      </c>
      <c r="D90" s="1" t="s">
        <v>29</v>
      </c>
      <c r="E90" s="1" t="s">
        <v>270</v>
      </c>
      <c r="F90" s="28">
        <v>6.9800000000000001E-2</v>
      </c>
    </row>
    <row r="91" spans="1:6">
      <c r="A91" s="1" t="s">
        <v>81</v>
      </c>
      <c r="B91" s="1" t="s">
        <v>81</v>
      </c>
      <c r="D91" s="1" t="s">
        <v>30</v>
      </c>
      <c r="E91" s="1" t="s">
        <v>272</v>
      </c>
      <c r="F91" s="28">
        <v>2.2499999999999999E-2</v>
      </c>
    </row>
    <row r="92" spans="1:6">
      <c r="A92" s="1" t="s">
        <v>241</v>
      </c>
      <c r="B92" s="1" t="s">
        <v>241</v>
      </c>
      <c r="D92" s="1" t="s">
        <v>31</v>
      </c>
      <c r="E92" s="1" t="s">
        <v>274</v>
      </c>
      <c r="F92" s="28">
        <v>2.8899999999999999E-2</v>
      </c>
    </row>
    <row r="93" spans="1:6">
      <c r="A93" s="1" t="s">
        <v>22</v>
      </c>
      <c r="B93" s="1" t="s">
        <v>22</v>
      </c>
      <c r="D93" s="1" t="s">
        <v>117</v>
      </c>
      <c r="E93" s="1" t="s">
        <v>276</v>
      </c>
      <c r="F93" s="28">
        <v>-2.75E-2</v>
      </c>
    </row>
    <row r="94" spans="1:6">
      <c r="A94" s="1" t="s">
        <v>63</v>
      </c>
      <c r="B94" s="1" t="s">
        <v>63</v>
      </c>
      <c r="D94" s="1" t="s">
        <v>133</v>
      </c>
      <c r="E94" s="1" t="s">
        <v>278</v>
      </c>
      <c r="F94" s="28">
        <v>-5.5E-2</v>
      </c>
    </row>
    <row r="95" spans="1:6">
      <c r="A95" s="1" t="s">
        <v>64</v>
      </c>
      <c r="B95" s="1" t="s">
        <v>64</v>
      </c>
      <c r="D95" s="1" t="s">
        <v>297</v>
      </c>
      <c r="E95" s="1" t="s">
        <v>504</v>
      </c>
      <c r="F95" s="28">
        <v>4.7500000000000001E-2</v>
      </c>
    </row>
    <row r="96" spans="1:6">
      <c r="A96" s="1" t="s">
        <v>121</v>
      </c>
      <c r="B96" s="1" t="s">
        <v>121</v>
      </c>
      <c r="D96" s="1" t="s">
        <v>298</v>
      </c>
      <c r="E96" s="1" t="s">
        <v>505</v>
      </c>
      <c r="F96" s="28">
        <v>4.7500000000000001E-2</v>
      </c>
    </row>
    <row r="97" spans="1:6">
      <c r="A97" s="1" t="s">
        <v>88</v>
      </c>
      <c r="B97" s="1" t="s">
        <v>88</v>
      </c>
      <c r="D97" s="1" t="s">
        <v>65</v>
      </c>
      <c r="E97" s="1" t="s">
        <v>279</v>
      </c>
      <c r="F97" s="28">
        <v>-6.13E-2</v>
      </c>
    </row>
    <row r="98" spans="1:6">
      <c r="A98" s="1" t="s">
        <v>44</v>
      </c>
      <c r="B98" s="1" t="s">
        <v>44</v>
      </c>
      <c r="D98" s="1" t="s">
        <v>118</v>
      </c>
      <c r="E98" s="1" t="s">
        <v>280</v>
      </c>
      <c r="F98" s="28">
        <v>-2.1899999999999999E-2</v>
      </c>
    </row>
    <row r="99" spans="1:6">
      <c r="A99" s="1" t="s">
        <v>91</v>
      </c>
      <c r="B99" s="1" t="s">
        <v>91</v>
      </c>
      <c r="D99" s="1" t="s">
        <v>299</v>
      </c>
      <c r="E99" s="1" t="s">
        <v>535</v>
      </c>
      <c r="F99" s="28">
        <v>1.1299999999999999E-2</v>
      </c>
    </row>
    <row r="100" spans="1:6">
      <c r="A100" s="1" t="s">
        <v>111</v>
      </c>
      <c r="B100" s="1" t="s">
        <v>111</v>
      </c>
      <c r="D100" s="1" t="s">
        <v>141</v>
      </c>
      <c r="E100" s="1" t="s">
        <v>281</v>
      </c>
      <c r="F100" s="28">
        <v>-5.21E-2</v>
      </c>
    </row>
    <row r="101" spans="1:6">
      <c r="A101" s="1" t="s">
        <v>140</v>
      </c>
      <c r="B101" s="1" t="s">
        <v>140</v>
      </c>
      <c r="D101" s="1" t="s">
        <v>142</v>
      </c>
      <c r="E101" s="1" t="s">
        <v>282</v>
      </c>
      <c r="F101" s="28">
        <v>5.4699999999999999E-2</v>
      </c>
    </row>
    <row r="102" spans="1:6">
      <c r="A102" s="1" t="s">
        <v>83</v>
      </c>
      <c r="B102" s="1" t="s">
        <v>83</v>
      </c>
      <c r="D102" s="1" t="s">
        <v>134</v>
      </c>
      <c r="E102" s="1" t="s">
        <v>283</v>
      </c>
      <c r="F102" s="28">
        <v>-2.53E-2</v>
      </c>
    </row>
    <row r="103" spans="1:6">
      <c r="A103" s="1" t="s">
        <v>101</v>
      </c>
      <c r="B103" s="1" t="s">
        <v>101</v>
      </c>
      <c r="D103" s="1" t="s">
        <v>53</v>
      </c>
      <c r="E103" s="1" t="s">
        <v>284</v>
      </c>
      <c r="F103" s="28">
        <v>-2.5100000000000001E-2</v>
      </c>
    </row>
    <row r="104" spans="1:6">
      <c r="A104" s="1" t="s">
        <v>82</v>
      </c>
      <c r="B104" s="1" t="s">
        <v>82</v>
      </c>
      <c r="D104" s="1" t="s">
        <v>54</v>
      </c>
      <c r="E104" s="1" t="s">
        <v>285</v>
      </c>
      <c r="F104" s="28">
        <v>-2.5999999999999999E-2</v>
      </c>
    </row>
    <row r="105" spans="1:6">
      <c r="A105" s="1" t="s">
        <v>102</v>
      </c>
      <c r="B105" s="1" t="s">
        <v>102</v>
      </c>
      <c r="D105" s="1" t="s">
        <v>300</v>
      </c>
      <c r="E105" s="1" t="s">
        <v>539</v>
      </c>
      <c r="F105" s="28">
        <v>6.6000000000000003E-2</v>
      </c>
    </row>
    <row r="106" spans="1:6">
      <c r="A106" s="1" t="s">
        <v>103</v>
      </c>
      <c r="B106" s="1" t="s">
        <v>103</v>
      </c>
      <c r="D106" s="1" t="s">
        <v>87</v>
      </c>
      <c r="E106" s="1" t="s">
        <v>286</v>
      </c>
      <c r="F106" s="28">
        <v>1.55E-2</v>
      </c>
    </row>
    <row r="107" spans="1:6">
      <c r="A107" s="1" t="s">
        <v>104</v>
      </c>
      <c r="B107" s="1" t="s">
        <v>104</v>
      </c>
      <c r="D107" s="1" t="s">
        <v>287</v>
      </c>
      <c r="E107" s="1" t="s">
        <v>288</v>
      </c>
      <c r="F107" s="28">
        <v>8.3000000000000001E-3</v>
      </c>
    </row>
    <row r="108" spans="1:6">
      <c r="A108" s="1" t="s">
        <v>49</v>
      </c>
      <c r="B108" s="1" t="s">
        <v>49</v>
      </c>
      <c r="D108" s="1" t="s">
        <v>289</v>
      </c>
      <c r="E108" s="1" t="s">
        <v>290</v>
      </c>
      <c r="F108" s="28">
        <v>-1.5900000000000001E-2</v>
      </c>
    </row>
    <row r="109" spans="1:6">
      <c r="A109" s="1" t="s">
        <v>105</v>
      </c>
      <c r="B109" s="1" t="s">
        <v>105</v>
      </c>
      <c r="D109" s="1" t="s">
        <v>293</v>
      </c>
      <c r="E109" s="1" t="s">
        <v>294</v>
      </c>
      <c r="F109" s="28">
        <v>2.23E-2</v>
      </c>
    </row>
    <row r="110" spans="1:6">
      <c r="A110" s="1" t="s">
        <v>50</v>
      </c>
      <c r="B110" s="1" t="s">
        <v>50</v>
      </c>
      <c r="D110" s="1" t="s">
        <v>295</v>
      </c>
      <c r="E110" s="1" t="s">
        <v>296</v>
      </c>
      <c r="F110" s="28">
        <v>1.54E-2</v>
      </c>
    </row>
    <row r="111" spans="1:6">
      <c r="A111" s="1" t="s">
        <v>56</v>
      </c>
      <c r="B111" s="1" t="s">
        <v>56</v>
      </c>
    </row>
    <row r="112" spans="1:6">
      <c r="A112" s="1" t="s">
        <v>11</v>
      </c>
      <c r="B112" s="1" t="s">
        <v>11</v>
      </c>
      <c r="D112" s="71" t="s">
        <v>551</v>
      </c>
    </row>
    <row r="113" spans="1:4">
      <c r="A113" s="1" t="s">
        <v>271</v>
      </c>
      <c r="B113" s="1" t="s">
        <v>271</v>
      </c>
      <c r="D113" s="1" t="s">
        <v>553</v>
      </c>
    </row>
    <row r="114" spans="1:4">
      <c r="A114" s="1" t="s">
        <v>273</v>
      </c>
      <c r="B114" s="1" t="s">
        <v>273</v>
      </c>
      <c r="D114" s="1" t="s">
        <v>554</v>
      </c>
    </row>
    <row r="115" spans="1:4">
      <c r="A115" s="1" t="s">
        <v>275</v>
      </c>
      <c r="B115" s="1" t="s">
        <v>275</v>
      </c>
      <c r="D115" s="1" t="s">
        <v>555</v>
      </c>
    </row>
    <row r="116" spans="1:4">
      <c r="A116" s="1" t="s">
        <v>51</v>
      </c>
      <c r="B116" s="1" t="s">
        <v>51</v>
      </c>
      <c r="D116" s="1" t="s">
        <v>556</v>
      </c>
    </row>
    <row r="117" spans="1:4">
      <c r="A117" s="1" t="s">
        <v>277</v>
      </c>
      <c r="B117" s="1" t="s">
        <v>277</v>
      </c>
      <c r="D117" s="1" t="s">
        <v>557</v>
      </c>
    </row>
    <row r="118" spans="1:4">
      <c r="A118" s="1" t="s">
        <v>52</v>
      </c>
      <c r="B118" s="1" t="s">
        <v>52</v>
      </c>
    </row>
    <row r="119" spans="1:4">
      <c r="A119" s="1" t="s">
        <v>86</v>
      </c>
      <c r="B119" s="1" t="s">
        <v>86</v>
      </c>
    </row>
    <row r="120" spans="1:4">
      <c r="A120" s="1" t="s">
        <v>112</v>
      </c>
      <c r="B120" s="1" t="s">
        <v>112</v>
      </c>
    </row>
    <row r="121" spans="1:4">
      <c r="A121" s="1" t="s">
        <v>114</v>
      </c>
      <c r="B121" s="1" t="s">
        <v>114</v>
      </c>
    </row>
    <row r="122" spans="1:4">
      <c r="A122" s="1" t="s">
        <v>115</v>
      </c>
      <c r="B122" s="1" t="s">
        <v>115</v>
      </c>
    </row>
    <row r="123" spans="1:4">
      <c r="A123" s="1" t="s">
        <v>120</v>
      </c>
      <c r="B123" s="1" t="s">
        <v>120</v>
      </c>
    </row>
    <row r="124" spans="1:4">
      <c r="A124" s="1" t="s">
        <v>26</v>
      </c>
      <c r="B124" s="1" t="s">
        <v>26</v>
      </c>
    </row>
    <row r="125" spans="1:4">
      <c r="A125" s="1" t="s">
        <v>27</v>
      </c>
      <c r="B125" s="1" t="s">
        <v>27</v>
      </c>
    </row>
    <row r="126" spans="1:4">
      <c r="A126" s="1" t="s">
        <v>23</v>
      </c>
      <c r="B126" s="1" t="s">
        <v>23</v>
      </c>
    </row>
    <row r="127" spans="1:4">
      <c r="A127" s="1" t="s">
        <v>24</v>
      </c>
      <c r="B127" s="1" t="s">
        <v>24</v>
      </c>
    </row>
    <row r="128" spans="1:4">
      <c r="A128" s="1" t="s">
        <v>28</v>
      </c>
      <c r="B128" s="1" t="s">
        <v>28</v>
      </c>
    </row>
    <row r="129" spans="1:2">
      <c r="A129" s="1" t="s">
        <v>29</v>
      </c>
      <c r="B129" s="1" t="s">
        <v>29</v>
      </c>
    </row>
    <row r="130" spans="1:2">
      <c r="A130" s="1" t="s">
        <v>30</v>
      </c>
      <c r="B130" s="1" t="s">
        <v>30</v>
      </c>
    </row>
    <row r="131" spans="1:2">
      <c r="A131" s="1" t="s">
        <v>31</v>
      </c>
      <c r="B131" s="1" t="s">
        <v>31</v>
      </c>
    </row>
    <row r="132" spans="1:2">
      <c r="A132" s="1" t="s">
        <v>117</v>
      </c>
      <c r="B132" s="1" t="s">
        <v>117</v>
      </c>
    </row>
    <row r="133" spans="1:2">
      <c r="A133" s="1" t="s">
        <v>116</v>
      </c>
      <c r="B133" s="1" t="s">
        <v>116</v>
      </c>
    </row>
    <row r="134" spans="1:2">
      <c r="A134" s="1" t="s">
        <v>163</v>
      </c>
      <c r="B134" s="1" t="s">
        <v>163</v>
      </c>
    </row>
    <row r="135" spans="1:2">
      <c r="A135" s="1" t="s">
        <v>297</v>
      </c>
      <c r="B135" s="1" t="s">
        <v>297</v>
      </c>
    </row>
    <row r="136" spans="1:2">
      <c r="A136" s="1" t="s">
        <v>298</v>
      </c>
      <c r="B136" s="1" t="s">
        <v>298</v>
      </c>
    </row>
    <row r="137" spans="1:2">
      <c r="A137" s="1" t="s">
        <v>113</v>
      </c>
      <c r="B137" s="1" t="s">
        <v>113</v>
      </c>
    </row>
    <row r="138" spans="1:2">
      <c r="A138" s="1" t="s">
        <v>65</v>
      </c>
      <c r="B138" s="1" t="s">
        <v>65</v>
      </c>
    </row>
    <row r="139" spans="1:2">
      <c r="A139" s="1" t="s">
        <v>118</v>
      </c>
      <c r="B139" s="1" t="s">
        <v>118</v>
      </c>
    </row>
    <row r="140" spans="1:2">
      <c r="A140" s="1" t="s">
        <v>299</v>
      </c>
      <c r="B140" s="1" t="s">
        <v>299</v>
      </c>
    </row>
    <row r="141" spans="1:2">
      <c r="A141" s="1" t="s">
        <v>141</v>
      </c>
      <c r="B141" s="1" t="s">
        <v>141</v>
      </c>
    </row>
    <row r="142" spans="1:2">
      <c r="A142" s="1" t="s">
        <v>142</v>
      </c>
      <c r="B142" s="1" t="s">
        <v>142</v>
      </c>
    </row>
    <row r="143" spans="1:2">
      <c r="A143" s="1" t="s">
        <v>53</v>
      </c>
      <c r="B143" s="1" t="s">
        <v>53</v>
      </c>
    </row>
    <row r="144" spans="1:2">
      <c r="A144" s="1" t="s">
        <v>54</v>
      </c>
      <c r="B144" s="1" t="s">
        <v>54</v>
      </c>
    </row>
    <row r="145" spans="1:2">
      <c r="A145" s="1" t="s">
        <v>300</v>
      </c>
      <c r="B145" s="1" t="s">
        <v>300</v>
      </c>
    </row>
    <row r="146" spans="1:2">
      <c r="A146" s="1" t="s">
        <v>87</v>
      </c>
      <c r="B146" s="1" t="s">
        <v>87</v>
      </c>
    </row>
    <row r="147" spans="1:2">
      <c r="A147" s="1" t="s">
        <v>301</v>
      </c>
      <c r="B147" s="1" t="s">
        <v>301</v>
      </c>
    </row>
    <row r="148" spans="1:2">
      <c r="A148" s="1" t="s">
        <v>302</v>
      </c>
      <c r="B148" s="1" t="s">
        <v>302</v>
      </c>
    </row>
    <row r="149" spans="1:2">
      <c r="A149" s="1" t="s">
        <v>16</v>
      </c>
      <c r="B149" s="1" t="s">
        <v>287</v>
      </c>
    </row>
    <row r="150" spans="1:2">
      <c r="A150" s="1" t="s">
        <v>303</v>
      </c>
      <c r="B150" s="1" t="s">
        <v>291</v>
      </c>
    </row>
    <row r="151" spans="1:2">
      <c r="A151" s="1" t="s">
        <v>304</v>
      </c>
      <c r="B151" s="1" t="s">
        <v>287</v>
      </c>
    </row>
    <row r="152" spans="1:2">
      <c r="A152" s="1" t="s">
        <v>305</v>
      </c>
      <c r="B152" s="1" t="s">
        <v>287</v>
      </c>
    </row>
    <row r="153" spans="1:2">
      <c r="A153" s="1" t="s">
        <v>306</v>
      </c>
      <c r="B153" s="1" t="s">
        <v>293</v>
      </c>
    </row>
    <row r="154" spans="1:2">
      <c r="A154" s="1" t="s">
        <v>307</v>
      </c>
      <c r="B154" s="1" t="s">
        <v>287</v>
      </c>
    </row>
    <row r="155" spans="1:2">
      <c r="A155" s="1" t="s">
        <v>308</v>
      </c>
      <c r="B155" s="1" t="s">
        <v>287</v>
      </c>
    </row>
    <row r="156" spans="1:2">
      <c r="A156" s="1" t="s">
        <v>309</v>
      </c>
      <c r="B156" s="1" t="s">
        <v>291</v>
      </c>
    </row>
    <row r="157" spans="1:2">
      <c r="A157" s="1" t="s">
        <v>310</v>
      </c>
      <c r="B157" s="1" t="s">
        <v>293</v>
      </c>
    </row>
    <row r="158" spans="1:2">
      <c r="A158" s="1" t="s">
        <v>39</v>
      </c>
      <c r="B158" s="1" t="s">
        <v>287</v>
      </c>
    </row>
    <row r="159" spans="1:2">
      <c r="A159" s="1" t="s">
        <v>311</v>
      </c>
      <c r="B159" s="1" t="s">
        <v>291</v>
      </c>
    </row>
    <row r="160" spans="1:2">
      <c r="A160" s="1" t="s">
        <v>40</v>
      </c>
      <c r="B160" s="1" t="s">
        <v>293</v>
      </c>
    </row>
    <row r="161" spans="1:2">
      <c r="A161" s="1" t="s">
        <v>312</v>
      </c>
      <c r="B161" s="1" t="s">
        <v>287</v>
      </c>
    </row>
    <row r="162" spans="1:2">
      <c r="A162" s="1" t="s">
        <v>67</v>
      </c>
      <c r="B162" s="1" t="s">
        <v>287</v>
      </c>
    </row>
    <row r="163" spans="1:2">
      <c r="A163" s="1" t="s">
        <v>313</v>
      </c>
      <c r="B163" s="1" t="s">
        <v>291</v>
      </c>
    </row>
    <row r="164" spans="1:2">
      <c r="A164" s="1" t="s">
        <v>314</v>
      </c>
      <c r="B164" s="1" t="s">
        <v>293</v>
      </c>
    </row>
    <row r="165" spans="1:2">
      <c r="A165" s="1" t="s">
        <v>315</v>
      </c>
      <c r="B165" s="1" t="s">
        <v>287</v>
      </c>
    </row>
    <row r="166" spans="1:2">
      <c r="A166" s="1" t="s">
        <v>316</v>
      </c>
      <c r="B166" s="1" t="s">
        <v>291</v>
      </c>
    </row>
    <row r="167" spans="1:2">
      <c r="A167" s="1" t="s">
        <v>77</v>
      </c>
      <c r="B167" s="1" t="s">
        <v>287</v>
      </c>
    </row>
    <row r="168" spans="1:2">
      <c r="A168" s="1" t="s">
        <v>317</v>
      </c>
      <c r="B168" s="1" t="s">
        <v>291</v>
      </c>
    </row>
    <row r="169" spans="1:2">
      <c r="A169" s="1" t="s">
        <v>318</v>
      </c>
      <c r="B169" s="1" t="s">
        <v>293</v>
      </c>
    </row>
    <row r="170" spans="1:2">
      <c r="A170" s="1" t="s">
        <v>319</v>
      </c>
      <c r="B170" s="1" t="s">
        <v>291</v>
      </c>
    </row>
    <row r="171" spans="1:2">
      <c r="A171" s="1" t="s">
        <v>137</v>
      </c>
      <c r="B171" s="1" t="s">
        <v>287</v>
      </c>
    </row>
    <row r="172" spans="1:2">
      <c r="A172" s="1" t="s">
        <v>320</v>
      </c>
      <c r="B172" s="1" t="s">
        <v>291</v>
      </c>
    </row>
    <row r="173" spans="1:2">
      <c r="A173" s="1" t="s">
        <v>321</v>
      </c>
      <c r="B173" s="1" t="s">
        <v>293</v>
      </c>
    </row>
    <row r="174" spans="1:2">
      <c r="A174" s="1" t="s">
        <v>322</v>
      </c>
      <c r="B174" s="1" t="s">
        <v>287</v>
      </c>
    </row>
    <row r="175" spans="1:2">
      <c r="A175" s="1" t="s">
        <v>323</v>
      </c>
      <c r="B175" s="1" t="s">
        <v>293</v>
      </c>
    </row>
    <row r="176" spans="1:2">
      <c r="A176" s="1" t="s">
        <v>89</v>
      </c>
      <c r="B176" s="1" t="s">
        <v>287</v>
      </c>
    </row>
    <row r="177" spans="1:2">
      <c r="A177" s="1" t="s">
        <v>324</v>
      </c>
      <c r="B177" s="1" t="s">
        <v>291</v>
      </c>
    </row>
    <row r="178" spans="1:2">
      <c r="A178" s="1" t="s">
        <v>325</v>
      </c>
      <c r="B178" s="1" t="s">
        <v>293</v>
      </c>
    </row>
    <row r="179" spans="1:2">
      <c r="A179" s="1" t="s">
        <v>326</v>
      </c>
      <c r="B179" s="1" t="s">
        <v>287</v>
      </c>
    </row>
    <row r="180" spans="1:2">
      <c r="A180" s="1" t="s">
        <v>327</v>
      </c>
      <c r="B180" s="1" t="s">
        <v>293</v>
      </c>
    </row>
    <row r="181" spans="1:2">
      <c r="A181" s="1" t="s">
        <v>328</v>
      </c>
      <c r="B181" s="1" t="s">
        <v>287</v>
      </c>
    </row>
    <row r="182" spans="1:2">
      <c r="A182" s="1" t="s">
        <v>95</v>
      </c>
      <c r="B182" s="1" t="s">
        <v>287</v>
      </c>
    </row>
    <row r="183" spans="1:2">
      <c r="A183" s="1" t="s">
        <v>329</v>
      </c>
      <c r="B183" s="1" t="s">
        <v>291</v>
      </c>
    </row>
    <row r="184" spans="1:2">
      <c r="A184" s="1" t="s">
        <v>96</v>
      </c>
      <c r="B184" s="1" t="s">
        <v>293</v>
      </c>
    </row>
    <row r="185" spans="1:2">
      <c r="A185" s="1" t="s">
        <v>330</v>
      </c>
      <c r="B185" s="1" t="s">
        <v>287</v>
      </c>
    </row>
    <row r="186" spans="1:2">
      <c r="A186" s="1" t="s">
        <v>331</v>
      </c>
      <c r="B186" s="1" t="s">
        <v>291</v>
      </c>
    </row>
    <row r="187" spans="1:2">
      <c r="A187" s="1" t="s">
        <v>332</v>
      </c>
      <c r="B187" s="1" t="s">
        <v>293</v>
      </c>
    </row>
    <row r="188" spans="1:2">
      <c r="A188" s="1" t="s">
        <v>333</v>
      </c>
      <c r="B188" s="1" t="s">
        <v>287</v>
      </c>
    </row>
    <row r="189" spans="1:2">
      <c r="A189" s="1" t="s">
        <v>334</v>
      </c>
      <c r="B189" s="1" t="s">
        <v>287</v>
      </c>
    </row>
    <row r="190" spans="1:2">
      <c r="A190" s="1" t="s">
        <v>335</v>
      </c>
      <c r="B190" s="1" t="s">
        <v>291</v>
      </c>
    </row>
    <row r="191" spans="1:2">
      <c r="A191" s="1" t="s">
        <v>336</v>
      </c>
      <c r="B191" s="1" t="s">
        <v>293</v>
      </c>
    </row>
    <row r="192" spans="1:2">
      <c r="A192" s="1" t="s">
        <v>337</v>
      </c>
      <c r="B192" s="1" t="s">
        <v>287</v>
      </c>
    </row>
    <row r="193" spans="1:2">
      <c r="A193" s="1" t="s">
        <v>338</v>
      </c>
      <c r="B193" s="1" t="s">
        <v>293</v>
      </c>
    </row>
    <row r="194" spans="1:2">
      <c r="A194" s="1" t="s">
        <v>107</v>
      </c>
      <c r="B194" s="1" t="s">
        <v>287</v>
      </c>
    </row>
    <row r="195" spans="1:2">
      <c r="A195" s="1" t="s">
        <v>339</v>
      </c>
      <c r="B195" s="1" t="s">
        <v>293</v>
      </c>
    </row>
    <row r="196" spans="1:2">
      <c r="A196" s="1" t="s">
        <v>340</v>
      </c>
      <c r="B196" s="1" t="s">
        <v>291</v>
      </c>
    </row>
    <row r="197" spans="1:2">
      <c r="A197" s="1" t="s">
        <v>341</v>
      </c>
      <c r="B197" s="1" t="s">
        <v>287</v>
      </c>
    </row>
    <row r="198" spans="1:2">
      <c r="A198" s="1" t="s">
        <v>342</v>
      </c>
      <c r="B198" s="1" t="s">
        <v>291</v>
      </c>
    </row>
    <row r="199" spans="1:2">
      <c r="A199" s="1" t="s">
        <v>343</v>
      </c>
      <c r="B199" s="1" t="s">
        <v>293</v>
      </c>
    </row>
    <row r="200" spans="1:2">
      <c r="A200" s="1" t="s">
        <v>42</v>
      </c>
      <c r="B200" s="1" t="s">
        <v>287</v>
      </c>
    </row>
    <row r="201" spans="1:2">
      <c r="A201" s="1" t="s">
        <v>344</v>
      </c>
      <c r="B201" s="1" t="s">
        <v>291</v>
      </c>
    </row>
    <row r="202" spans="1:2">
      <c r="A202" s="1" t="s">
        <v>345</v>
      </c>
      <c r="B202" s="1" t="s">
        <v>293</v>
      </c>
    </row>
    <row r="203" spans="1:2">
      <c r="A203" s="1" t="s">
        <v>346</v>
      </c>
      <c r="B203" s="1" t="s">
        <v>287</v>
      </c>
    </row>
    <row r="204" spans="1:2">
      <c r="A204" s="1" t="s">
        <v>99</v>
      </c>
      <c r="B204" s="1" t="s">
        <v>287</v>
      </c>
    </row>
    <row r="205" spans="1:2">
      <c r="A205" s="1" t="s">
        <v>100</v>
      </c>
      <c r="B205" s="1" t="s">
        <v>293</v>
      </c>
    </row>
    <row r="206" spans="1:2">
      <c r="A206" s="1" t="s">
        <v>347</v>
      </c>
      <c r="B206" s="1" t="s">
        <v>291</v>
      </c>
    </row>
    <row r="207" spans="1:2">
      <c r="A207" s="1" t="s">
        <v>348</v>
      </c>
      <c r="B207" s="1" t="s">
        <v>287</v>
      </c>
    </row>
    <row r="208" spans="1:2">
      <c r="A208" s="1" t="s">
        <v>145</v>
      </c>
      <c r="B208" s="1" t="s">
        <v>287</v>
      </c>
    </row>
    <row r="209" spans="1:2">
      <c r="A209" s="1" t="s">
        <v>349</v>
      </c>
      <c r="B209" s="1" t="s">
        <v>293</v>
      </c>
    </row>
    <row r="210" spans="1:2">
      <c r="A210" s="1" t="s">
        <v>350</v>
      </c>
      <c r="B210" s="1" t="s">
        <v>291</v>
      </c>
    </row>
    <row r="211" spans="1:2">
      <c r="A211" s="1" t="s">
        <v>351</v>
      </c>
      <c r="B211" s="1" t="s">
        <v>287</v>
      </c>
    </row>
    <row r="212" spans="1:2">
      <c r="A212" s="1" t="s">
        <v>352</v>
      </c>
      <c r="B212" s="1" t="s">
        <v>291</v>
      </c>
    </row>
    <row r="213" spans="1:2">
      <c r="A213" s="1" t="s">
        <v>143</v>
      </c>
      <c r="B213" s="1" t="s">
        <v>293</v>
      </c>
    </row>
    <row r="214" spans="1:2">
      <c r="A214" s="1" t="s">
        <v>353</v>
      </c>
      <c r="B214" s="1" t="s">
        <v>287</v>
      </c>
    </row>
    <row r="215" spans="1:2">
      <c r="A215" s="1" t="s">
        <v>354</v>
      </c>
      <c r="B215" s="1" t="s">
        <v>291</v>
      </c>
    </row>
    <row r="216" spans="1:2">
      <c r="A216" s="1" t="s">
        <v>147</v>
      </c>
      <c r="B216" s="1" t="s">
        <v>293</v>
      </c>
    </row>
    <row r="217" spans="1:2">
      <c r="A217" s="1" t="s">
        <v>355</v>
      </c>
      <c r="B217" s="1" t="s">
        <v>287</v>
      </c>
    </row>
    <row r="218" spans="1:2">
      <c r="A218" s="1" t="s">
        <v>356</v>
      </c>
      <c r="B218" s="1" t="s">
        <v>287</v>
      </c>
    </row>
    <row r="219" spans="1:2">
      <c r="A219" s="1" t="s">
        <v>357</v>
      </c>
      <c r="B219" s="1" t="s">
        <v>293</v>
      </c>
    </row>
    <row r="220" spans="1:2">
      <c r="A220" s="1" t="s">
        <v>15</v>
      </c>
      <c r="B220" s="1" t="s">
        <v>289</v>
      </c>
    </row>
    <row r="221" spans="1:2">
      <c r="A221" s="1" t="s">
        <v>358</v>
      </c>
      <c r="B221" s="1" t="s">
        <v>292</v>
      </c>
    </row>
    <row r="222" spans="1:2">
      <c r="A222" s="1" t="s">
        <v>359</v>
      </c>
      <c r="B222" s="1" t="s">
        <v>289</v>
      </c>
    </row>
    <row r="223" spans="1:2">
      <c r="A223" s="1" t="s">
        <v>360</v>
      </c>
      <c r="B223" s="1" t="s">
        <v>289</v>
      </c>
    </row>
    <row r="224" spans="1:2">
      <c r="A224" s="1" t="s">
        <v>361</v>
      </c>
      <c r="B224" s="1" t="s">
        <v>289</v>
      </c>
    </row>
    <row r="225" spans="1:2">
      <c r="A225" s="1" t="s">
        <v>362</v>
      </c>
      <c r="B225" s="1" t="s">
        <v>295</v>
      </c>
    </row>
    <row r="226" spans="1:2">
      <c r="A226" s="1" t="s">
        <v>363</v>
      </c>
      <c r="B226" s="1" t="s">
        <v>289</v>
      </c>
    </row>
    <row r="227" spans="1:2">
      <c r="A227" s="1" t="s">
        <v>364</v>
      </c>
      <c r="B227" s="1" t="s">
        <v>289</v>
      </c>
    </row>
    <row r="228" spans="1:2">
      <c r="A228" s="1" t="s">
        <v>365</v>
      </c>
      <c r="B228" s="1" t="s">
        <v>289</v>
      </c>
    </row>
    <row r="229" spans="1:2">
      <c r="A229" s="1" t="s">
        <v>366</v>
      </c>
      <c r="B229" s="1" t="s">
        <v>292</v>
      </c>
    </row>
    <row r="230" spans="1:2">
      <c r="A230" s="1" t="s">
        <v>367</v>
      </c>
      <c r="B230" s="1" t="s">
        <v>295</v>
      </c>
    </row>
    <row r="231" spans="1:2">
      <c r="A231" s="1" t="s">
        <v>36</v>
      </c>
      <c r="B231" s="1" t="s">
        <v>289</v>
      </c>
    </row>
    <row r="232" spans="1:2">
      <c r="A232" s="1" t="s">
        <v>37</v>
      </c>
      <c r="B232" s="1" t="s">
        <v>292</v>
      </c>
    </row>
    <row r="233" spans="1:2">
      <c r="A233" s="1" t="s">
        <v>38</v>
      </c>
      <c r="B233" s="1" t="s">
        <v>295</v>
      </c>
    </row>
    <row r="234" spans="1:2">
      <c r="A234" s="1" t="s">
        <v>368</v>
      </c>
      <c r="B234" s="1" t="s">
        <v>289</v>
      </c>
    </row>
    <row r="235" spans="1:2">
      <c r="A235" s="1" t="s">
        <v>369</v>
      </c>
      <c r="B235" s="1" t="s">
        <v>292</v>
      </c>
    </row>
    <row r="236" spans="1:2">
      <c r="A236" s="1" t="s">
        <v>74</v>
      </c>
      <c r="B236" s="1" t="s">
        <v>289</v>
      </c>
    </row>
    <row r="237" spans="1:2">
      <c r="A237" s="1" t="s">
        <v>75</v>
      </c>
      <c r="B237" s="1" t="s">
        <v>292</v>
      </c>
    </row>
    <row r="238" spans="1:2">
      <c r="A238" s="1" t="s">
        <v>76</v>
      </c>
      <c r="B238" s="1" t="s">
        <v>295</v>
      </c>
    </row>
    <row r="239" spans="1:2">
      <c r="A239" s="1" t="s">
        <v>66</v>
      </c>
      <c r="B239" s="1" t="s">
        <v>289</v>
      </c>
    </row>
    <row r="240" spans="1:2">
      <c r="A240" s="1" t="s">
        <v>370</v>
      </c>
      <c r="B240" s="1" t="s">
        <v>292</v>
      </c>
    </row>
    <row r="241" spans="1:2">
      <c r="A241" s="1" t="s">
        <v>371</v>
      </c>
      <c r="B241" s="1" t="s">
        <v>295</v>
      </c>
    </row>
    <row r="242" spans="1:2">
      <c r="A242" s="1" t="s">
        <v>372</v>
      </c>
      <c r="B242" s="1" t="s">
        <v>289</v>
      </c>
    </row>
    <row r="243" spans="1:2">
      <c r="A243" s="1" t="s">
        <v>373</v>
      </c>
      <c r="B243" s="1" t="s">
        <v>292</v>
      </c>
    </row>
    <row r="244" spans="1:2">
      <c r="A244" s="1" t="s">
        <v>374</v>
      </c>
      <c r="B244" s="1" t="s">
        <v>292</v>
      </c>
    </row>
    <row r="245" spans="1:2">
      <c r="A245" s="1" t="s">
        <v>135</v>
      </c>
      <c r="B245" s="1" t="s">
        <v>289</v>
      </c>
    </row>
    <row r="246" spans="1:2">
      <c r="A246" s="1" t="s">
        <v>136</v>
      </c>
      <c r="B246" s="1" t="s">
        <v>292</v>
      </c>
    </row>
    <row r="247" spans="1:2">
      <c r="A247" s="1" t="s">
        <v>375</v>
      </c>
      <c r="B247" s="1" t="s">
        <v>295</v>
      </c>
    </row>
    <row r="248" spans="1:2">
      <c r="A248" s="1" t="s">
        <v>376</v>
      </c>
      <c r="B248" s="1" t="s">
        <v>289</v>
      </c>
    </row>
    <row r="249" spans="1:2">
      <c r="A249" s="1" t="s">
        <v>90</v>
      </c>
      <c r="B249" s="1" t="s">
        <v>295</v>
      </c>
    </row>
    <row r="250" spans="1:2">
      <c r="A250" s="1" t="s">
        <v>377</v>
      </c>
      <c r="B250" s="1" t="s">
        <v>289</v>
      </c>
    </row>
    <row r="251" spans="1:2">
      <c r="A251" s="1" t="s">
        <v>378</v>
      </c>
      <c r="B251" s="1" t="s">
        <v>292</v>
      </c>
    </row>
    <row r="252" spans="1:2">
      <c r="A252" s="1" t="s">
        <v>379</v>
      </c>
      <c r="B252" s="1" t="s">
        <v>295</v>
      </c>
    </row>
    <row r="253" spans="1:2">
      <c r="A253" s="1" t="s">
        <v>380</v>
      </c>
      <c r="B253" s="1" t="s">
        <v>289</v>
      </c>
    </row>
    <row r="254" spans="1:2">
      <c r="A254" s="1" t="s">
        <v>381</v>
      </c>
      <c r="B254" s="1" t="s">
        <v>295</v>
      </c>
    </row>
    <row r="255" spans="1:2">
      <c r="A255" s="1" t="s">
        <v>93</v>
      </c>
      <c r="B255" s="1" t="s">
        <v>289</v>
      </c>
    </row>
    <row r="256" spans="1:2">
      <c r="A256" s="1" t="s">
        <v>94</v>
      </c>
      <c r="B256" s="1" t="s">
        <v>292</v>
      </c>
    </row>
    <row r="257" spans="1:2">
      <c r="A257" s="1" t="s">
        <v>382</v>
      </c>
      <c r="B257" s="1" t="s">
        <v>295</v>
      </c>
    </row>
    <row r="258" spans="1:2">
      <c r="A258" s="1" t="s">
        <v>383</v>
      </c>
      <c r="B258" s="1" t="s">
        <v>289</v>
      </c>
    </row>
    <row r="259" spans="1:2">
      <c r="A259" s="1" t="s">
        <v>384</v>
      </c>
      <c r="B259" s="1" t="s">
        <v>292</v>
      </c>
    </row>
    <row r="260" spans="1:2">
      <c r="A260" s="1" t="s">
        <v>385</v>
      </c>
      <c r="B260" s="1" t="s">
        <v>295</v>
      </c>
    </row>
    <row r="261" spans="1:2">
      <c r="A261" s="1" t="s">
        <v>386</v>
      </c>
      <c r="B261" s="1" t="s">
        <v>292</v>
      </c>
    </row>
    <row r="262" spans="1:2">
      <c r="A262" s="1" t="s">
        <v>387</v>
      </c>
      <c r="B262" s="1" t="s">
        <v>289</v>
      </c>
    </row>
    <row r="263" spans="1:2">
      <c r="A263" s="1" t="s">
        <v>388</v>
      </c>
      <c r="B263" s="1" t="s">
        <v>289</v>
      </c>
    </row>
    <row r="264" spans="1:2">
      <c r="A264" s="1" t="s">
        <v>389</v>
      </c>
      <c r="B264" s="1" t="s">
        <v>292</v>
      </c>
    </row>
    <row r="265" spans="1:2">
      <c r="A265" s="1" t="s">
        <v>390</v>
      </c>
      <c r="B265" s="1" t="s">
        <v>295</v>
      </c>
    </row>
    <row r="266" spans="1:2">
      <c r="A266" s="1" t="s">
        <v>391</v>
      </c>
      <c r="B266" s="1" t="s">
        <v>289</v>
      </c>
    </row>
    <row r="267" spans="1:2">
      <c r="A267" s="1" t="s">
        <v>392</v>
      </c>
      <c r="B267" s="1" t="s">
        <v>295</v>
      </c>
    </row>
    <row r="268" spans="1:2">
      <c r="A268" s="1" t="s">
        <v>108</v>
      </c>
      <c r="B268" s="1" t="s">
        <v>289</v>
      </c>
    </row>
    <row r="269" spans="1:2">
      <c r="A269" s="1" t="s">
        <v>393</v>
      </c>
      <c r="B269" s="1" t="s">
        <v>292</v>
      </c>
    </row>
    <row r="270" spans="1:2">
      <c r="A270" s="1" t="s">
        <v>394</v>
      </c>
      <c r="B270" s="1" t="s">
        <v>295</v>
      </c>
    </row>
    <row r="271" spans="1:2">
      <c r="A271" s="1" t="s">
        <v>395</v>
      </c>
      <c r="B271" s="1" t="s">
        <v>289</v>
      </c>
    </row>
    <row r="272" spans="1:2">
      <c r="A272" s="1" t="s">
        <v>109</v>
      </c>
      <c r="B272" s="1" t="s">
        <v>289</v>
      </c>
    </row>
    <row r="273" spans="1:2">
      <c r="A273" s="1" t="s">
        <v>396</v>
      </c>
      <c r="B273" s="1" t="s">
        <v>292</v>
      </c>
    </row>
    <row r="274" spans="1:2">
      <c r="A274" s="1" t="s">
        <v>110</v>
      </c>
      <c r="B274" s="1" t="s">
        <v>295</v>
      </c>
    </row>
    <row r="275" spans="1:2">
      <c r="A275" s="1" t="s">
        <v>397</v>
      </c>
      <c r="B275" s="1" t="s">
        <v>289</v>
      </c>
    </row>
    <row r="276" spans="1:2">
      <c r="A276" s="1" t="s">
        <v>41</v>
      </c>
      <c r="B276" s="1" t="s">
        <v>289</v>
      </c>
    </row>
    <row r="277" spans="1:2">
      <c r="A277" s="1" t="s">
        <v>398</v>
      </c>
      <c r="B277" s="1" t="s">
        <v>292</v>
      </c>
    </row>
    <row r="278" spans="1:2">
      <c r="A278" s="1" t="s">
        <v>399</v>
      </c>
      <c r="B278" s="1" t="s">
        <v>295</v>
      </c>
    </row>
    <row r="279" spans="1:2">
      <c r="A279" s="1" t="s">
        <v>400</v>
      </c>
      <c r="B279" s="1" t="s">
        <v>295</v>
      </c>
    </row>
    <row r="280" spans="1:2">
      <c r="A280" s="1" t="s">
        <v>401</v>
      </c>
      <c r="B280" s="1" t="s">
        <v>289</v>
      </c>
    </row>
    <row r="281" spans="1:2">
      <c r="A281" s="1" t="s">
        <v>97</v>
      </c>
      <c r="B281" s="1" t="s">
        <v>289</v>
      </c>
    </row>
    <row r="282" spans="1:2">
      <c r="A282" s="1" t="s">
        <v>402</v>
      </c>
      <c r="B282" s="1" t="s">
        <v>292</v>
      </c>
    </row>
    <row r="283" spans="1:2">
      <c r="A283" s="1" t="s">
        <v>98</v>
      </c>
      <c r="B283" s="1" t="s">
        <v>295</v>
      </c>
    </row>
    <row r="284" spans="1:2">
      <c r="A284" s="1" t="s">
        <v>403</v>
      </c>
      <c r="B284" s="1" t="s">
        <v>289</v>
      </c>
    </row>
    <row r="285" spans="1:2">
      <c r="A285" s="1" t="s">
        <v>404</v>
      </c>
      <c r="B285" s="1" t="s">
        <v>289</v>
      </c>
    </row>
    <row r="286" spans="1:2">
      <c r="A286" s="1" t="s">
        <v>405</v>
      </c>
      <c r="B286" s="1" t="s">
        <v>295</v>
      </c>
    </row>
    <row r="287" spans="1:2">
      <c r="A287" s="1" t="s">
        <v>144</v>
      </c>
      <c r="B287" s="1" t="s">
        <v>289</v>
      </c>
    </row>
    <row r="288" spans="1:2">
      <c r="A288" s="1" t="s">
        <v>146</v>
      </c>
      <c r="B288" s="1" t="s">
        <v>292</v>
      </c>
    </row>
    <row r="289" spans="1:2">
      <c r="A289" s="1" t="s">
        <v>406</v>
      </c>
      <c r="B289" s="1" t="s">
        <v>295</v>
      </c>
    </row>
    <row r="290" spans="1:2">
      <c r="A290" s="1" t="s">
        <v>407</v>
      </c>
      <c r="B290" s="1" t="s">
        <v>289</v>
      </c>
    </row>
    <row r="291" spans="1:2">
      <c r="A291" s="1" t="s">
        <v>408</v>
      </c>
      <c r="B291" s="1" t="s">
        <v>292</v>
      </c>
    </row>
    <row r="292" spans="1:2">
      <c r="A292" s="1" t="s">
        <v>409</v>
      </c>
      <c r="B292" s="1" t="s">
        <v>295</v>
      </c>
    </row>
    <row r="293" spans="1:2">
      <c r="A293" s="1" t="s">
        <v>410</v>
      </c>
      <c r="B293" s="1" t="s">
        <v>289</v>
      </c>
    </row>
    <row r="294" spans="1:2">
      <c r="A294" s="1" t="s">
        <v>411</v>
      </c>
      <c r="B294" s="1" t="s">
        <v>292</v>
      </c>
    </row>
    <row r="295" spans="1:2">
      <c r="A295" s="1" t="s">
        <v>412</v>
      </c>
      <c r="B295" s="1" t="s">
        <v>295</v>
      </c>
    </row>
    <row r="296" spans="1:2">
      <c r="A296" s="1" t="s">
        <v>413</v>
      </c>
      <c r="B296" s="1" t="s">
        <v>289</v>
      </c>
    </row>
    <row r="297" spans="1:2">
      <c r="A297" s="1" t="s">
        <v>414</v>
      </c>
      <c r="B297" s="1" t="s">
        <v>289</v>
      </c>
    </row>
    <row r="298" spans="1:2">
      <c r="A298" s="1" t="s">
        <v>415</v>
      </c>
      <c r="B298" s="1" t="s">
        <v>295</v>
      </c>
    </row>
  </sheetData>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13 Aug 2021&amp;C&amp;9Page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Total True-Up Adjustments</vt:lpstr>
      <vt:lpstr>Corrected With Uncollectible</vt:lpstr>
      <vt:lpstr>Correction Adjustments</vt:lpstr>
      <vt:lpstr>Module C Corrected</vt:lpstr>
      <vt:lpstr>Module C Initial</vt:lpstr>
      <vt:lpstr>DOS Adjustments Detail</vt:lpstr>
      <vt:lpstr>Interest on True-Up</vt:lpstr>
      <vt:lpstr>Interest Rate</vt:lpstr>
      <vt:lpstr>Lookup Tables</vt:lpstr>
      <vt:lpstr>'Corrected With Uncollectible'!Print_Titles</vt:lpstr>
      <vt:lpstr>'Correction Adjustments'!Print_Titles</vt:lpstr>
      <vt:lpstr>'DOS Adjustments Detail'!Print_Titles</vt:lpstr>
      <vt:lpstr>'Interest on True-Up'!Print_Titles</vt:lpstr>
      <vt:lpstr>'Interest Rate'!Print_Titles</vt:lpstr>
      <vt:lpstr>'Lookup Tables'!Print_Titles</vt:lpstr>
      <vt:lpstr>'Module C Corrected'!Print_Titles</vt:lpstr>
      <vt:lpstr>'Module C Initial'!Print_Titles</vt:lpstr>
      <vt:lpstr>'Total True-Up Adjustments'!Print_Titles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2021-08-13T20:52:52Z</dcterms:modified>
</cp:coreProperties>
</file>